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ПЗФ01.01.2024\Відкриті дані\"/>
    </mc:Choice>
  </mc:AlternateContent>
  <bookViews>
    <workbookView xWindow="0" yWindow="0" windowWidth="23040" windowHeight="9396" firstSheet="9" activeTab="13"/>
  </bookViews>
  <sheets>
    <sheet name="ПЗФ станом на 01.01.2024" sheetId="36" r:id="rId1"/>
    <sheet name="Зміни за 2023 " sheetId="35" r:id="rId2"/>
    <sheet name="Вінницька" sheetId="9" r:id="rId3"/>
    <sheet name="Волинська" sheetId="10" r:id="rId4"/>
    <sheet name="Дніпропетровська" sheetId="11" r:id="rId5"/>
    <sheet name="Донецька" sheetId="12" r:id="rId6"/>
    <sheet name="Житомирська" sheetId="13" r:id="rId7"/>
    <sheet name="Закарпатська" sheetId="14" r:id="rId8"/>
    <sheet name="Запорізька" sheetId="15" r:id="rId9"/>
    <sheet name="Івано-Франківська" sheetId="16" r:id="rId10"/>
    <sheet name="Київська" sheetId="17" r:id="rId11"/>
    <sheet name="Кіровоградська" sheetId="18" r:id="rId12"/>
    <sheet name="Луганська" sheetId="19" r:id="rId13"/>
    <sheet name="Львівська" sheetId="20" r:id="rId14"/>
    <sheet name="Миколаївська" sheetId="21" r:id="rId15"/>
    <sheet name="Одеська" sheetId="22" r:id="rId16"/>
    <sheet name="Полтавська" sheetId="23" r:id="rId17"/>
    <sheet name="Рівненська" sheetId="24" r:id="rId18"/>
    <sheet name="Сумська" sheetId="25" r:id="rId19"/>
    <sheet name="Тернопільська" sheetId="26" r:id="rId20"/>
    <sheet name="Харківська" sheetId="27" r:id="rId21"/>
    <sheet name="Херсонська" sheetId="28" r:id="rId22"/>
    <sheet name="Хмельницька" sheetId="29" r:id="rId23"/>
    <sheet name="Черкаська" sheetId="30" r:id="rId24"/>
    <sheet name="Чернівецька" sheetId="31" r:id="rId25"/>
    <sheet name="Чернігівська" sheetId="32" r:id="rId26"/>
    <sheet name="м. Київ" sheetId="38" r:id="rId27"/>
    <sheet name="АР Крим" sheetId="33" r:id="rId28"/>
    <sheet name="м. Севастополь" sheetId="34" r:id="rId29"/>
    <sheet name="Лист7" sheetId="37" r:id="rId30"/>
  </sheets>
  <externalReferences>
    <externalReference r:id="rId31"/>
    <externalReference r:id="rId32"/>
  </externalReferences>
  <calcPr calcId="152511"/>
</workbook>
</file>

<file path=xl/calcChain.xml><?xml version="1.0" encoding="utf-8"?>
<calcChain xmlns="http://schemas.openxmlformats.org/spreadsheetml/2006/main">
  <c r="D484" i="20" l="1"/>
  <c r="D483" i="20"/>
  <c r="D476" i="20"/>
  <c r="D455" i="20"/>
  <c r="D419" i="20"/>
  <c r="D288" i="20"/>
  <c r="D266" i="20"/>
  <c r="D200" i="20"/>
  <c r="D191" i="20"/>
  <c r="D151" i="20"/>
  <c r="D147" i="20"/>
  <c r="D143" i="20"/>
  <c r="D139" i="20"/>
  <c r="D136" i="20"/>
  <c r="D105" i="20"/>
  <c r="D98" i="20"/>
  <c r="D152" i="20" s="1"/>
  <c r="D66" i="20"/>
  <c r="D57" i="20"/>
  <c r="D58" i="20" s="1"/>
  <c r="D48" i="20"/>
  <c r="D44" i="20"/>
  <c r="D40" i="20"/>
  <c r="D34" i="20"/>
  <c r="D17" i="20"/>
  <c r="D485" i="20" l="1"/>
  <c r="D486" i="20" s="1"/>
  <c r="D283" i="38" l="1"/>
  <c r="D284" i="38" s="1"/>
  <c r="D267" i="38"/>
  <c r="D101" i="38"/>
  <c r="D97" i="38"/>
  <c r="D98" i="38" s="1"/>
  <c r="D53" i="38"/>
  <c r="D43" i="38"/>
  <c r="D44" i="38" s="1"/>
  <c r="D45" i="38" s="1"/>
  <c r="D32" i="38"/>
  <c r="D29" i="38"/>
  <c r="D26" i="38"/>
  <c r="D21" i="38"/>
  <c r="D18" i="38"/>
  <c r="D15" i="38"/>
  <c r="D286" i="38" l="1"/>
  <c r="D285" i="38"/>
  <c r="D287" i="38" s="1"/>
  <c r="E307" i="27" l="1"/>
  <c r="E304" i="27"/>
  <c r="E301" i="27"/>
  <c r="E289" i="27"/>
  <c r="E283" i="27"/>
  <c r="E243" i="27"/>
  <c r="E238" i="27"/>
  <c r="E235" i="27"/>
  <c r="E214" i="27"/>
  <c r="E205" i="27"/>
  <c r="E138" i="27"/>
  <c r="E131" i="27"/>
  <c r="E78" i="27"/>
  <c r="E67" i="27"/>
  <c r="E50" i="27"/>
  <c r="E311" i="27" s="1"/>
  <c r="E39" i="27"/>
  <c r="E36" i="27"/>
  <c r="E33" i="27"/>
  <c r="E30" i="27"/>
  <c r="E23" i="27"/>
  <c r="E20" i="27"/>
  <c r="E40" i="27" s="1"/>
  <c r="E15" i="27"/>
  <c r="E312" i="27" s="1"/>
  <c r="E314" i="27" l="1"/>
  <c r="D374" i="17" l="1"/>
  <c r="D375" i="17" s="1"/>
  <c r="D356" i="17"/>
  <c r="C328" i="17"/>
  <c r="D327" i="17"/>
  <c r="D320" i="17"/>
  <c r="D314" i="17"/>
  <c r="D214" i="17"/>
  <c r="D328" i="17" s="1"/>
  <c r="C205" i="17"/>
  <c r="C375" i="17" s="1"/>
  <c r="D204" i="17"/>
  <c r="D205" i="17" s="1"/>
  <c r="D189" i="17"/>
  <c r="D185" i="17"/>
  <c r="D177" i="17"/>
  <c r="D174" i="17"/>
  <c r="D144" i="17"/>
  <c r="D129" i="17"/>
  <c r="D68" i="17"/>
  <c r="D58" i="17"/>
  <c r="D52" i="17"/>
  <c r="C49" i="17"/>
  <c r="C59" i="17" s="1"/>
  <c r="D48" i="17"/>
  <c r="D49" i="17" s="1"/>
  <c r="D59" i="17" s="1"/>
  <c r="D43" i="17"/>
  <c r="C43" i="17"/>
  <c r="D42" i="17"/>
  <c r="D36" i="17"/>
  <c r="D32" i="17"/>
  <c r="D29" i="17"/>
  <c r="D24" i="17"/>
  <c r="D15" i="17"/>
  <c r="D11" i="17"/>
  <c r="C376" i="17" l="1"/>
  <c r="D376" i="17"/>
  <c r="E31" i="34" l="1"/>
  <c r="C29" i="34"/>
  <c r="C32" i="34" s="1"/>
  <c r="E28" i="34"/>
  <c r="E29" i="34" s="1"/>
  <c r="E26" i="34"/>
  <c r="E24" i="34"/>
  <c r="E19" i="34"/>
  <c r="C15" i="34"/>
  <c r="C16" i="34" s="1"/>
  <c r="E14" i="34"/>
  <c r="E15" i="34" s="1"/>
  <c r="E16" i="34" s="1"/>
  <c r="E12" i="34"/>
  <c r="C239" i="33"/>
  <c r="E238" i="33"/>
  <c r="E235" i="33"/>
  <c r="E233" i="33"/>
  <c r="E225" i="33"/>
  <c r="E239" i="33" s="1"/>
  <c r="E240" i="33" s="1"/>
  <c r="E203" i="33"/>
  <c r="C201" i="33"/>
  <c r="E200" i="33"/>
  <c r="E201" i="33" s="1"/>
  <c r="E177" i="33"/>
  <c r="E162" i="33"/>
  <c r="E131" i="33"/>
  <c r="C115" i="33"/>
  <c r="E114" i="33"/>
  <c r="E115" i="33" s="1"/>
  <c r="E112" i="33"/>
  <c r="E99" i="33"/>
  <c r="E97" i="33"/>
  <c r="E85" i="33"/>
  <c r="E68" i="33"/>
  <c r="E69" i="33" s="1"/>
  <c r="E58" i="33"/>
  <c r="E56" i="33"/>
  <c r="C56" i="33"/>
  <c r="C69" i="33" s="1"/>
  <c r="E55" i="33"/>
  <c r="E50" i="33"/>
  <c r="E48" i="33"/>
  <c r="E45" i="33"/>
  <c r="C38" i="33"/>
  <c r="E37" i="33"/>
  <c r="E38" i="33" s="1"/>
  <c r="E34" i="33"/>
  <c r="E32" i="33"/>
  <c r="E29" i="33"/>
  <c r="E22" i="33"/>
  <c r="E18" i="33"/>
  <c r="E16" i="33"/>
  <c r="E746" i="32"/>
  <c r="E726" i="32"/>
  <c r="E723" i="32"/>
  <c r="E667" i="32"/>
  <c r="E668" i="32" s="1"/>
  <c r="E661" i="32"/>
  <c r="E634" i="32"/>
  <c r="E625" i="32"/>
  <c r="E524" i="32"/>
  <c r="E525" i="32" s="1"/>
  <c r="E260" i="32"/>
  <c r="E253" i="32"/>
  <c r="E249" i="32"/>
  <c r="E245" i="32"/>
  <c r="E145" i="32"/>
  <c r="E104" i="32"/>
  <c r="E60" i="32"/>
  <c r="E53" i="32"/>
  <c r="E50" i="32"/>
  <c r="E47" i="32"/>
  <c r="E44" i="32"/>
  <c r="E43" i="32"/>
  <c r="E35" i="32"/>
  <c r="E30" i="32"/>
  <c r="E31" i="32" s="1"/>
  <c r="E54" i="32" s="1"/>
  <c r="E27" i="32"/>
  <c r="E21" i="32"/>
  <c r="E15" i="32"/>
  <c r="E9" i="32"/>
  <c r="C33" i="34" l="1"/>
  <c r="E32" i="34"/>
  <c r="E33" i="34" s="1"/>
  <c r="C240" i="33"/>
  <c r="E747" i="32"/>
  <c r="E748" i="32" s="1"/>
  <c r="E389" i="31" l="1"/>
  <c r="E384" i="31"/>
  <c r="E343" i="31"/>
  <c r="C304" i="31"/>
  <c r="E303" i="31"/>
  <c r="E296" i="31"/>
  <c r="E288" i="31"/>
  <c r="E244" i="31"/>
  <c r="E172" i="31"/>
  <c r="E304" i="31" s="1"/>
  <c r="C104" i="31"/>
  <c r="E103" i="31"/>
  <c r="E101" i="31"/>
  <c r="E99" i="31"/>
  <c r="E93" i="31"/>
  <c r="E86" i="31"/>
  <c r="E84" i="31"/>
  <c r="E77" i="31"/>
  <c r="E104" i="31" s="1"/>
  <c r="E64" i="31"/>
  <c r="E48" i="31"/>
  <c r="E43" i="31"/>
  <c r="E41" i="31"/>
  <c r="C38" i="31"/>
  <c r="C44" i="31" s="1"/>
  <c r="E37" i="31"/>
  <c r="E38" i="31" s="1"/>
  <c r="E32" i="31"/>
  <c r="E27" i="31"/>
  <c r="C25" i="31"/>
  <c r="E24" i="31"/>
  <c r="E25" i="31" s="1"/>
  <c r="E21" i="31"/>
  <c r="E19" i="31"/>
  <c r="E16" i="31"/>
  <c r="E10" i="31"/>
  <c r="E44" i="31" l="1"/>
  <c r="D545" i="30" l="1"/>
  <c r="D533" i="30"/>
  <c r="D529" i="30"/>
  <c r="D493" i="30"/>
  <c r="G458" i="30"/>
  <c r="G457" i="30"/>
  <c r="G456" i="30"/>
  <c r="G455" i="30"/>
  <c r="D324" i="30"/>
  <c r="D318" i="30"/>
  <c r="D285" i="30"/>
  <c r="D282" i="30"/>
  <c r="D270" i="30"/>
  <c r="D64" i="30"/>
  <c r="D59" i="30"/>
  <c r="D60" i="30" s="1"/>
  <c r="D51" i="30"/>
  <c r="D48" i="30"/>
  <c r="D45" i="30"/>
  <c r="D31" i="30"/>
  <c r="D9" i="30"/>
  <c r="D940" i="29" l="1"/>
  <c r="E25" i="28" l="1"/>
  <c r="D188" i="21" l="1"/>
  <c r="D153" i="21"/>
  <c r="D105" i="21"/>
  <c r="D189" i="21" s="1"/>
  <c r="D190" i="21" s="1"/>
  <c r="E627" i="19" l="1"/>
  <c r="E605" i="19"/>
  <c r="E557" i="19"/>
  <c r="E513" i="19"/>
  <c r="E558" i="19" s="1"/>
  <c r="E444" i="19"/>
  <c r="E427" i="19"/>
  <c r="E360" i="19"/>
  <c r="E343" i="19"/>
  <c r="E339" i="19"/>
  <c r="E303" i="19"/>
  <c r="E289" i="19"/>
  <c r="E277" i="19"/>
  <c r="E223" i="19"/>
  <c r="E165" i="19"/>
  <c r="E361" i="19" s="1"/>
  <c r="E89" i="19"/>
  <c r="E79" i="19"/>
  <c r="E71" i="19"/>
  <c r="E66" i="19"/>
  <c r="E62" i="19"/>
  <c r="E72" i="19" s="1"/>
  <c r="E55" i="19"/>
  <c r="E49" i="19"/>
  <c r="E42" i="19"/>
  <c r="E56" i="19" s="1"/>
  <c r="E10" i="19"/>
  <c r="E80" i="19" s="1"/>
  <c r="E628" i="19" s="1"/>
  <c r="E629" i="19" l="1"/>
  <c r="E630" i="19" s="1"/>
  <c r="C293" i="18" l="1"/>
  <c r="D292" i="18"/>
  <c r="D234" i="18"/>
  <c r="C225" i="18"/>
  <c r="D224" i="18"/>
  <c r="D213" i="18"/>
  <c r="D209" i="18"/>
  <c r="D206" i="18"/>
  <c r="D176" i="18"/>
  <c r="C165" i="18"/>
  <c r="D164" i="18"/>
  <c r="D162" i="18"/>
  <c r="D156" i="18"/>
  <c r="D135" i="18"/>
  <c r="D131" i="18"/>
  <c r="D123" i="18"/>
  <c r="D57" i="18"/>
  <c r="D52" i="18"/>
  <c r="D49" i="18"/>
  <c r="C45" i="18"/>
  <c r="D44" i="18"/>
  <c r="D42" i="18"/>
  <c r="D45" i="18" s="1"/>
  <c r="C39" i="18"/>
  <c r="C53" i="18" s="1"/>
  <c r="D38" i="18"/>
  <c r="D36" i="18"/>
  <c r="D34" i="18"/>
  <c r="D31" i="18"/>
  <c r="D19" i="18"/>
  <c r="D165" i="18" l="1"/>
  <c r="D293" i="18"/>
  <c r="D225" i="18"/>
  <c r="D39" i="18"/>
  <c r="D53" i="18" s="1"/>
  <c r="D294" i="18" s="1"/>
  <c r="C294" i="18"/>
  <c r="E420" i="16" l="1"/>
  <c r="D88" i="16"/>
  <c r="D395" i="15"/>
  <c r="D396" i="15" s="1"/>
  <c r="D392" i="15"/>
  <c r="D375" i="15"/>
  <c r="D374" i="15"/>
  <c r="D372" i="15"/>
  <c r="D351" i="15"/>
  <c r="D340" i="15"/>
  <c r="D292" i="15"/>
  <c r="D293" i="15" s="1"/>
  <c r="D289" i="15"/>
  <c r="D285" i="15"/>
  <c r="D210" i="15"/>
  <c r="D205" i="15"/>
  <c r="D161" i="15"/>
  <c r="D59" i="15"/>
  <c r="D56" i="15"/>
  <c r="D53" i="15"/>
  <c r="D48" i="15"/>
  <c r="D44" i="15"/>
  <c r="D45" i="15" s="1"/>
  <c r="D41" i="15"/>
  <c r="D38" i="15"/>
  <c r="D32" i="15"/>
  <c r="D30" i="15"/>
  <c r="D28" i="15"/>
  <c r="D33" i="15" s="1"/>
  <c r="D20" i="15"/>
  <c r="D18" i="15"/>
  <c r="D16" i="15"/>
  <c r="D12" i="15"/>
  <c r="D8" i="15"/>
  <c r="D49" i="15" l="1"/>
  <c r="D397" i="15"/>
  <c r="D217" i="13" l="1"/>
  <c r="D240" i="12"/>
  <c r="D220" i="12"/>
  <c r="D212" i="12"/>
  <c r="D210" i="12"/>
  <c r="D207" i="12"/>
  <c r="D195" i="12"/>
  <c r="D182" i="12"/>
  <c r="D137" i="12"/>
  <c r="D129" i="12"/>
  <c r="D126" i="12"/>
  <c r="D60" i="12"/>
  <c r="D46" i="12"/>
  <c r="D47" i="12" s="1"/>
  <c r="D43" i="12"/>
  <c r="D39" i="12"/>
  <c r="D31" i="12"/>
  <c r="D32" i="12" s="1"/>
  <c r="D27" i="12"/>
  <c r="D25" i="12"/>
  <c r="D22" i="12"/>
  <c r="D14" i="12"/>
  <c r="D434" i="10" l="1"/>
  <c r="D435" i="10" s="1"/>
  <c r="D422" i="10"/>
  <c r="D423" i="10" s="1"/>
  <c r="D417" i="10"/>
  <c r="D409" i="10"/>
  <c r="D392" i="10"/>
  <c r="D289" i="10"/>
  <c r="D290" i="10" s="1"/>
  <c r="D259" i="10"/>
  <c r="D260" i="10" s="1"/>
  <c r="D257" i="10"/>
  <c r="D255" i="10"/>
  <c r="D192" i="10"/>
  <c r="D176" i="10"/>
  <c r="D141" i="10"/>
  <c r="D112" i="10"/>
  <c r="D72" i="10"/>
  <c r="D38" i="10"/>
  <c r="D34" i="10"/>
  <c r="D32" i="10"/>
  <c r="D26" i="10"/>
  <c r="D9" i="10"/>
  <c r="D5" i="10"/>
  <c r="D39" i="10" l="1"/>
  <c r="D436" i="10"/>
  <c r="D437" i="10" s="1"/>
  <c r="D478" i="9"/>
  <c r="D447" i="9"/>
  <c r="C417" i="9"/>
  <c r="D416" i="9"/>
  <c r="D410" i="9"/>
  <c r="D405" i="9"/>
  <c r="D387" i="9"/>
  <c r="D326" i="9"/>
  <c r="C220" i="9"/>
  <c r="D217" i="9"/>
  <c r="D191" i="9"/>
  <c r="D131" i="9"/>
  <c r="D124" i="9"/>
  <c r="D72" i="9"/>
  <c r="D64" i="9"/>
  <c r="D51" i="9"/>
  <c r="D35" i="9"/>
  <c r="C35" i="9"/>
  <c r="C65" i="9" s="1"/>
  <c r="D24" i="9"/>
  <c r="D65" i="9" l="1"/>
  <c r="D417" i="9"/>
  <c r="C479" i="9"/>
  <c r="C480" i="9" s="1"/>
  <c r="D220" i="9"/>
  <c r="D479" i="9" l="1"/>
  <c r="D480" i="9" s="1"/>
</calcChain>
</file>

<file path=xl/comments1.xml><?xml version="1.0" encoding="utf-8"?>
<comments xmlns="http://schemas.openxmlformats.org/spreadsheetml/2006/main">
  <authors>
    <author>IRigkova</author>
  </authors>
  <commentList>
    <comment ref="B7" authorId="0" shapeId="0">
      <text>
        <r>
          <rPr>
            <b/>
            <sz val="9"/>
            <color indexed="81"/>
            <rFont val="Tahoma"/>
            <family val="2"/>
            <charset val="204"/>
          </rPr>
          <t>IRigkova:</t>
        </r>
        <r>
          <rPr>
            <sz val="9"/>
            <color indexed="81"/>
            <rFont val="Tahoma"/>
            <family val="2"/>
            <charset val="204"/>
          </rPr>
          <t xml:space="preserve">
охоронна зона - 3125,0 га;
Розпорядження представника Президента України в Дніпропетровській області від 30.12.1993 № 1341/98</t>
        </r>
      </text>
    </comment>
  </commentList>
</comments>
</file>

<file path=xl/comments2.xml><?xml version="1.0" encoding="utf-8"?>
<comments xmlns="http://schemas.openxmlformats.org/spreadsheetml/2006/main">
  <authors>
    <author>Катя</author>
  </authors>
  <commentList>
    <comment ref="G259" authorId="0" shapeId="0">
      <text>
        <r>
          <rPr>
            <b/>
            <sz val="8"/>
            <color indexed="81"/>
            <rFont val="Tahoma"/>
            <family val="2"/>
            <charset val="204"/>
          </rPr>
          <t>Катя:</t>
        </r>
        <r>
          <rPr>
            <sz val="8"/>
            <color indexed="81"/>
            <rFont val="Tahoma"/>
            <family val="2"/>
            <charset val="204"/>
          </rPr>
          <t xml:space="preserve">
</t>
        </r>
      </text>
    </comment>
  </commentList>
</comments>
</file>

<file path=xl/comments3.xml><?xml version="1.0" encoding="utf-8"?>
<comments xmlns="http://schemas.openxmlformats.org/spreadsheetml/2006/main">
  <authors>
    <author>RePack by Diakov</author>
  </authors>
  <commentList>
    <comment ref="D117" authorId="0" shapeId="0">
      <text>
        <r>
          <rPr>
            <b/>
            <sz val="9"/>
            <color indexed="81"/>
            <rFont val="Tahoma"/>
            <family val="2"/>
            <charset val="204"/>
          </rPr>
          <t>RePack by Diakov:</t>
        </r>
        <r>
          <rPr>
            <sz val="9"/>
            <color indexed="81"/>
            <rFont val="Tahoma"/>
            <family val="2"/>
            <charset val="204"/>
          </rPr>
          <t xml:space="preserve">
</t>
        </r>
      </text>
    </comment>
  </commentList>
</comments>
</file>

<file path=xl/comments4.xml><?xml version="1.0" encoding="utf-8"?>
<comments xmlns="http://schemas.openxmlformats.org/spreadsheetml/2006/main">
  <authors>
    <author>sytnyk</author>
  </authors>
  <commentList>
    <comment ref="E33" authorId="0" shapeId="0">
      <text>
        <r>
          <rPr>
            <b/>
            <sz val="8"/>
            <color indexed="81"/>
            <rFont val="Tahoma"/>
            <family val="2"/>
            <charset val="204"/>
          </rPr>
          <t>sytnyk:</t>
        </r>
        <r>
          <rPr>
            <sz val="8"/>
            <color indexed="81"/>
            <rFont val="Tahoma"/>
            <family val="2"/>
            <charset val="204"/>
          </rPr>
          <t xml:space="preserve">
за даними департаменту Чернівецької ода, Калашникова
</t>
        </r>
      </text>
    </comment>
  </commentList>
</comments>
</file>

<file path=xl/sharedStrings.xml><?xml version="1.0" encoding="utf-8"?>
<sst xmlns="http://schemas.openxmlformats.org/spreadsheetml/2006/main" count="53475" uniqueCount="27278">
  <si>
    <t>Тип</t>
  </si>
  <si>
    <t>Площа, га</t>
  </si>
  <si>
    <t>Природні заповідники</t>
  </si>
  <si>
    <t>Біосферні заповідники</t>
  </si>
  <si>
    <t>Національні природні парки</t>
  </si>
  <si>
    <t>Регіональні ландшафтні парки</t>
  </si>
  <si>
    <t>Заповідні урочища</t>
  </si>
  <si>
    <t>Фактична площа ПЗФ</t>
  </si>
  <si>
    <t>% фактичної площі ПЗФ від площі адмін.-терит.одиниці</t>
  </si>
  <si>
    <t>№ п/п</t>
  </si>
  <si>
    <t>1.</t>
  </si>
  <si>
    <t>2.</t>
  </si>
  <si>
    <t>3.</t>
  </si>
  <si>
    <t>ВСЬОГО</t>
  </si>
  <si>
    <t>Назва об’єкта ПЗФ</t>
  </si>
  <si>
    <t>Назва підприємства, організації, установи – землекористувача (землевласника), у віданні якого знаходиться об’єкт ПЗФ</t>
  </si>
  <si>
    <t>Рішення, згідно з якими створено (оголошено) даний об’єкт ПЗФ, змінено його, площу тощо</t>
  </si>
  <si>
    <t>Адміністративне розташування та місцезнаходження об’єкта ПЗФ (район, сільрада, територіальна громада, село, лісгосп, лісництво, квартали та виділи)</t>
  </si>
  <si>
    <t>ТЕРИТОРІЇ ТА ОБ’ЄКТИ ПЗФ ЗАГАЛЬНОДЕРЖАВНОГО ЗНАЧЕННЯ</t>
  </si>
  <si>
    <t>НАЦІОНАЛЬНІ ПРИРОДНІ ПАРКИ</t>
  </si>
  <si>
    <t>«Кармелюкове Поділля»</t>
  </si>
  <si>
    <t>Національний природний парк</t>
  </si>
  <si>
    <t>РАЗОМ</t>
  </si>
  <si>
    <t>ЗАКАЗНИКИ:</t>
  </si>
  <si>
    <t>Урочище "Устянська дача"</t>
  </si>
  <si>
    <t>ботанічний</t>
  </si>
  <si>
    <t xml:space="preserve">Іллінецький  </t>
  </si>
  <si>
    <t>Ботанічний</t>
  </si>
  <si>
    <t>Дашівський</t>
  </si>
  <si>
    <t>4.</t>
  </si>
  <si>
    <t>Урочище "Сестринівська дача"</t>
  </si>
  <si>
    <t>5.</t>
  </si>
  <si>
    <t>Дяківці</t>
  </si>
  <si>
    <t>6.</t>
  </si>
  <si>
    <t>Бронницький</t>
  </si>
  <si>
    <t>7.</t>
  </si>
  <si>
    <t>Вендичанська дубина</t>
  </si>
  <si>
    <t>8.</t>
  </si>
  <si>
    <t>Гарячківська дача</t>
  </si>
  <si>
    <t>Указ Президента від  21.02.02 № 167/2002</t>
  </si>
  <si>
    <t>9.</t>
  </si>
  <si>
    <t>Гайдамацька балка</t>
  </si>
  <si>
    <t>10.</t>
  </si>
  <si>
    <t>Урочище "Журавлівська дача"</t>
  </si>
  <si>
    <t>11.</t>
  </si>
  <si>
    <t>Хмільницька дача</t>
  </si>
  <si>
    <t>12.</t>
  </si>
  <si>
    <t>Бритавський</t>
  </si>
  <si>
    <t>13.</t>
  </si>
  <si>
    <t>Урочище "Білянський ліс"</t>
  </si>
  <si>
    <t>14.</t>
  </si>
  <si>
    <t>Урочище "Криве"</t>
  </si>
  <si>
    <t>Разом</t>
  </si>
  <si>
    <t xml:space="preserve">1. </t>
  </si>
  <si>
    <t>Коростовецький</t>
  </si>
  <si>
    <t xml:space="preserve">Ландшафтний </t>
  </si>
  <si>
    <t>Указ Президента України від 21.02.02.  № 167/2002</t>
  </si>
  <si>
    <t>Володимирська дубина</t>
  </si>
  <si>
    <t>Ландшафтний</t>
  </si>
  <si>
    <t>Постанова Ради Міністрів УРСР від 28.10.74 р.  № 500</t>
  </si>
  <si>
    <t>Грабарківський</t>
  </si>
  <si>
    <t>Урочище "Самчинецьке"</t>
  </si>
  <si>
    <t>Марксова дубина</t>
  </si>
  <si>
    <t>лісовий</t>
  </si>
  <si>
    <t>Буго - Деснянський</t>
  </si>
  <si>
    <t>загальнозоологічний</t>
  </si>
  <si>
    <t xml:space="preserve">2. </t>
  </si>
  <si>
    <t>Згарський</t>
  </si>
  <si>
    <t>Указ Президента України від 21.02.02  № 167/ 2002</t>
  </si>
  <si>
    <t>РАЗОМ ЗАКАЗНИКІВ</t>
  </si>
  <si>
    <t>ПАМ'ЯТКИ ПРИРОДИ :</t>
  </si>
  <si>
    <t>Урочище  "Княгиня"</t>
  </si>
  <si>
    <t>комплексна</t>
  </si>
  <si>
    <t>Урочище  "Стінка"</t>
  </si>
  <si>
    <t>"Терещуків яр"</t>
  </si>
  <si>
    <t>ботанічна</t>
  </si>
  <si>
    <t>"Ромашково"</t>
  </si>
  <si>
    <t>Урочище "Дубина"</t>
  </si>
  <si>
    <t>загальнозоологічна</t>
  </si>
  <si>
    <t>Урочище "Рибчинецька дубина"</t>
  </si>
  <si>
    <t>загально-зоологічна</t>
  </si>
  <si>
    <t>Відслонення Грушанської світи</t>
  </si>
  <si>
    <t>Геологічна</t>
  </si>
  <si>
    <t>Відслонення Могилівської світи</t>
  </si>
  <si>
    <t>"Пісковики Бернашівки"</t>
  </si>
  <si>
    <t xml:space="preserve">4. </t>
  </si>
  <si>
    <t>Урочище "Гайдамацький яр"</t>
  </si>
  <si>
    <t>геологічна</t>
  </si>
  <si>
    <t>РАЗОМ ПАМЯТКИ ПРИРОДИ</t>
  </si>
  <si>
    <t>ПАРКИ -ПАМ'ЯТКИ САДОВО -ПАРКОВОГО МИСТЕЦТВА</t>
  </si>
  <si>
    <t>Чернятинський парк</t>
  </si>
  <si>
    <t>Парк-пам’ятка садово-паркового мистецтва (ППСПМ)</t>
  </si>
  <si>
    <t>Немерчанський  парк</t>
  </si>
  <si>
    <t>ППСПМ</t>
  </si>
  <si>
    <t>Немирівський парк</t>
  </si>
  <si>
    <t>Антопільський парк</t>
  </si>
  <si>
    <t>Верхівський парк</t>
  </si>
  <si>
    <t>Постанова Ради Міністрів УРСР від 29.01.60 р.  № 105</t>
  </si>
  <si>
    <t>Ободівський парк</t>
  </si>
  <si>
    <t>Тростянецький район, Ободівська сільська рада</t>
  </si>
  <si>
    <t>Печерський парк</t>
  </si>
  <si>
    <t>Постанова колегії Держком- природи по охороні природи від 10.06.82 р.  № 14</t>
  </si>
  <si>
    <t>Ботанічний сад "Поділля"</t>
  </si>
  <si>
    <r>
      <t>ТЕРИТОРІЇ ТА ОБ'ЄКТИ МІСЦЕВОГО ЗНАЧЕННЯ</t>
    </r>
    <r>
      <rPr>
        <sz val="10"/>
        <rFont val="Times New Roman"/>
        <family val="1"/>
        <charset val="204"/>
      </rPr>
      <t>.</t>
    </r>
  </si>
  <si>
    <t>РЕГІОНАЛЬНІ ЛАНДШАФТНІ ПАРКИ</t>
  </si>
  <si>
    <t>«Середнє Побужжя»</t>
  </si>
  <si>
    <t>Регіональний ландшафтний парк</t>
  </si>
  <si>
    <t>Рішення 27 сесії Вінницької обласної ради 5 скликання  № 903 від 10 грудня 2009 року</t>
  </si>
  <si>
    <t>«Дністер»</t>
  </si>
  <si>
    <t>Рішення 27 сесії Вінницької обласної ради 5 скликання  № 903 від 10 грудня 2009 року   Рішення 5сесії Вінницької обласної ради 6 скликання  № 104 від 29 квітня 2011року</t>
  </si>
  <si>
    <t>«Мурафа»</t>
  </si>
  <si>
    <t>«Немирівське Побужжя»</t>
  </si>
  <si>
    <t>Урочище “Шиянецьке”</t>
  </si>
  <si>
    <t xml:space="preserve">2.  </t>
  </si>
  <si>
    <t>“Крушинівський”</t>
  </si>
  <si>
    <t xml:space="preserve">3.  </t>
  </si>
  <si>
    <t>“Сумівський”</t>
  </si>
  <si>
    <t xml:space="preserve">4.  </t>
  </si>
  <si>
    <t xml:space="preserve">5.  </t>
  </si>
  <si>
    <t>“Стрижавські орхідеї”</t>
  </si>
  <si>
    <t xml:space="preserve">6.  </t>
  </si>
  <si>
    <t>“Запопова”</t>
  </si>
  <si>
    <t xml:space="preserve">7.  </t>
  </si>
  <si>
    <t>“Курочка”</t>
  </si>
  <si>
    <t xml:space="preserve">8. </t>
  </si>
  <si>
    <t>Урочище “Турська стінка”</t>
  </si>
  <si>
    <t xml:space="preserve">9.  </t>
  </si>
  <si>
    <t>Урочище “Суха долина”</t>
  </si>
  <si>
    <t xml:space="preserve">10.  </t>
  </si>
  <si>
    <t>“Григорівська гора”</t>
  </si>
  <si>
    <t xml:space="preserve">11.  </t>
  </si>
  <si>
    <t>“Бронницька гора”</t>
  </si>
  <si>
    <t xml:space="preserve">12.  </t>
  </si>
  <si>
    <t>“Криштофорівська гора ”</t>
  </si>
  <si>
    <t xml:space="preserve">13.    </t>
  </si>
  <si>
    <t>“Звеняча долина”</t>
  </si>
  <si>
    <t xml:space="preserve">14.  </t>
  </si>
  <si>
    <t>“Бернашівський”</t>
  </si>
  <si>
    <t xml:space="preserve">15.  </t>
  </si>
  <si>
    <t>“Значок”</t>
  </si>
  <si>
    <t xml:space="preserve">16.  </t>
  </si>
  <si>
    <t>“Наддністрянський”</t>
  </si>
  <si>
    <t xml:space="preserve">17.  </t>
  </si>
  <si>
    <t>Урочище “Анциполівське”</t>
  </si>
  <si>
    <t xml:space="preserve">18.   </t>
  </si>
  <si>
    <t>“Гранітні скелі”</t>
  </si>
  <si>
    <t xml:space="preserve"> 19.   </t>
  </si>
  <si>
    <t>“Ладижинський”</t>
  </si>
  <si>
    <t xml:space="preserve">Рішення облвиконкому №263 від 25.10.90  </t>
  </si>
  <si>
    <t xml:space="preserve">20.   </t>
  </si>
  <si>
    <t>“Сажчанська дубина”</t>
  </si>
  <si>
    <t>рішенням  № 525  11 сесії 4 скликання  Вінницької обласної Ради  від 19.03.2004</t>
  </si>
  <si>
    <t xml:space="preserve">21.   </t>
  </si>
  <si>
    <t>“Кукулянська дача”</t>
  </si>
  <si>
    <t>Рішення облвиконкому  № 371 від 29.08.84 р.,  № 91  від 03.04.90 р.</t>
  </si>
  <si>
    <t xml:space="preserve">22.  </t>
  </si>
  <si>
    <t>“Кисерняк”</t>
  </si>
  <si>
    <t xml:space="preserve">23.  </t>
  </si>
  <si>
    <t>Урочище “Кікеї ”</t>
  </si>
  <si>
    <t xml:space="preserve">24. </t>
  </si>
  <si>
    <t>“Крутосхили”</t>
  </si>
  <si>
    <t xml:space="preserve">25. </t>
  </si>
  <si>
    <t>“Закрута”</t>
  </si>
  <si>
    <t xml:space="preserve">26. </t>
  </si>
  <si>
    <t>“Лужки”</t>
  </si>
  <si>
    <t xml:space="preserve">27. </t>
  </si>
  <si>
    <t>“Стінка”</t>
  </si>
  <si>
    <t xml:space="preserve">28. </t>
  </si>
  <si>
    <t>“Ободівська дача”</t>
  </si>
  <si>
    <t>Рішення виконкому №371 від 29.08.84</t>
  </si>
  <si>
    <t xml:space="preserve">29. </t>
  </si>
  <si>
    <t>“Цибулівська дача”</t>
  </si>
  <si>
    <t xml:space="preserve">Рішення облвиконкому №263 від 25.10.90 </t>
  </si>
  <si>
    <t xml:space="preserve">30. </t>
  </si>
  <si>
    <t>Урочище “Половича”</t>
  </si>
  <si>
    <t xml:space="preserve">Рішення облради 9 сесії 22 скликання від 28.03.97 </t>
  </si>
  <si>
    <t xml:space="preserve">31. </t>
  </si>
  <si>
    <t>“Дранка”</t>
  </si>
  <si>
    <t xml:space="preserve">32. </t>
  </si>
  <si>
    <t>Урочище “Дзерівка”</t>
  </si>
  <si>
    <t xml:space="preserve">33. </t>
  </si>
  <si>
    <t>Урочище “Гора дубина”</t>
  </si>
  <si>
    <t xml:space="preserve">34. </t>
  </si>
  <si>
    <t>Урочище “Березів яр”</t>
  </si>
  <si>
    <t xml:space="preserve">35. </t>
  </si>
  <si>
    <t>Вербська дача</t>
  </si>
  <si>
    <t xml:space="preserve">36. </t>
  </si>
  <si>
    <t xml:space="preserve">37. </t>
  </si>
  <si>
    <t>“Копистирин”</t>
  </si>
  <si>
    <t>38.</t>
  </si>
  <si>
    <t>«Шумський»</t>
  </si>
  <si>
    <t>Рішення 27 сесії Вінницької обласної ради 5 скликання № 903 від 10.12.2009</t>
  </si>
  <si>
    <t>39.</t>
  </si>
  <si>
    <t>«Чагарник»</t>
  </si>
  <si>
    <t>40.</t>
  </si>
  <si>
    <t>"Лядівський"</t>
  </si>
  <si>
    <t>Рішення 23 сесії Вінницької обласної ради 5 скликання  № 747 від 27.02.2009</t>
  </si>
  <si>
    <t>41.</t>
  </si>
  <si>
    <t>"Нагорянський"</t>
  </si>
  <si>
    <t>42.</t>
  </si>
  <si>
    <t>«Капличка»</t>
  </si>
  <si>
    <t>43.</t>
  </si>
  <si>
    <t>«Долина ірисів»</t>
  </si>
  <si>
    <t>Рішення 20 сесії Вінницької обласної ради 6 скликання № 645 від 20.12.2013</t>
  </si>
  <si>
    <t>44.</t>
  </si>
  <si>
    <t>Дошка</t>
  </si>
  <si>
    <t>45.</t>
  </si>
  <si>
    <t>Криничка</t>
  </si>
  <si>
    <t>46.</t>
  </si>
  <si>
    <t>Балин</t>
  </si>
  <si>
    <t>47.</t>
  </si>
  <si>
    <t>Рогатки</t>
  </si>
  <si>
    <t>48.</t>
  </si>
  <si>
    <t>Білі бліндажі</t>
  </si>
  <si>
    <t>49.</t>
  </si>
  <si>
    <t>Глибока долина</t>
  </si>
  <si>
    <t>50.</t>
  </si>
  <si>
    <t>Красне</t>
  </si>
  <si>
    <t>“Заповідні модрини”</t>
  </si>
  <si>
    <t>“Вороновицька дача”</t>
  </si>
  <si>
    <t>Лісовий</t>
  </si>
  <si>
    <t>Рішення облвиконкому від 18.08.83р. №384</t>
  </si>
  <si>
    <t xml:space="preserve">3. </t>
  </si>
  <si>
    <t>“Калинівський”</t>
  </si>
  <si>
    <t>Рішення облвиконкому від 29.08.84р. №371</t>
  </si>
  <si>
    <t>“Сосновий бір”</t>
  </si>
  <si>
    <t xml:space="preserve">5. </t>
  </si>
  <si>
    <t>“Брацлавська дача”</t>
  </si>
  <si>
    <t xml:space="preserve">6. </t>
  </si>
  <si>
    <t>“Моївська дача”</t>
  </si>
  <si>
    <t>“Мовчани”</t>
  </si>
  <si>
    <t>ландшафтний</t>
  </si>
  <si>
    <t>“Дністер”</t>
  </si>
  <si>
    <t>“Лучанське”</t>
  </si>
  <si>
    <t>“Вище школи”</t>
  </si>
  <si>
    <t>Урочище “Біля вапняків”</t>
  </si>
  <si>
    <t>“Левада”</t>
  </si>
  <si>
    <t xml:space="preserve">7. </t>
  </si>
  <si>
    <t>“Бутова”</t>
  </si>
  <si>
    <t>“Прибузький”</t>
  </si>
  <si>
    <t xml:space="preserve">9. </t>
  </si>
  <si>
    <t>“Марусине”</t>
  </si>
  <si>
    <t>Розпорядження облдержадміністрації №200  від 22.12.95р</t>
  </si>
  <si>
    <t xml:space="preserve">10. </t>
  </si>
  <si>
    <t>Урочище “Федьківське”</t>
  </si>
  <si>
    <t>Рішення 11 сесії 23 скликання обласної ради  від 17.12.99 року</t>
  </si>
  <si>
    <t xml:space="preserve">11. </t>
  </si>
  <si>
    <t>“Ковалева”</t>
  </si>
  <si>
    <t xml:space="preserve">12. </t>
  </si>
  <si>
    <t>“Мурафа”</t>
  </si>
  <si>
    <t>Рішення облвиконкому № 263 від 28.10.90р.</t>
  </si>
  <si>
    <t>“Гопчиця”</t>
  </si>
  <si>
    <t>Рішення 27 сесії Вінницької обласної ради 5 скликання  № 903 від 10.12.2009</t>
  </si>
  <si>
    <t>15.</t>
  </si>
  <si>
    <t>«Баглайові левади»</t>
  </si>
  <si>
    <t>16.</t>
  </si>
  <si>
    <t>«Гадаї»</t>
  </si>
  <si>
    <t>17.</t>
  </si>
  <si>
    <t>"Немиринецьке"</t>
  </si>
  <si>
    <t>18.</t>
  </si>
  <si>
    <t>"Перемога"</t>
  </si>
  <si>
    <t>Рішення 28 сесії Вінницької обласної ради 5 скликання № 968 від 02.03.2010</t>
  </si>
  <si>
    <t>19.</t>
  </si>
  <si>
    <t>«Зачарована долина»</t>
  </si>
  <si>
    <t>Рішення 25 сесії Вінницької обласної ради 5 скликання  № 834 від 29.07.2009</t>
  </si>
  <si>
    <t>20.</t>
  </si>
  <si>
    <t>«Надросся»</t>
  </si>
  <si>
    <t>Рішення 25 сесії Вінницької обласної ради 5 скликання  № 834 від 29 липня 2009 року</t>
  </si>
  <si>
    <t>21.</t>
  </si>
  <si>
    <t>«Бузький поліг»</t>
  </si>
  <si>
    <t>22.</t>
  </si>
  <si>
    <t>«Турчинський ліс»</t>
  </si>
  <si>
    <t xml:space="preserve">Рішення 25 сесії Вінницької обласної ради 5 скликання № 834 від 29.07. 2009 </t>
  </si>
  <si>
    <t>23.</t>
  </si>
  <si>
    <t>24.</t>
  </si>
  <si>
    <t>«Сашанська левада»</t>
  </si>
  <si>
    <t>25.</t>
  </si>
  <si>
    <t>«Сокирянська балка»</t>
  </si>
  <si>
    <t>26.</t>
  </si>
  <si>
    <t>«Урочище «Грабарка»</t>
  </si>
  <si>
    <t>27.</t>
  </si>
  <si>
    <t>«Урочище «Кручі»</t>
  </si>
  <si>
    <t>28.</t>
  </si>
  <si>
    <t>«Урочище «Стінка»</t>
  </si>
  <si>
    <t>29.</t>
  </si>
  <si>
    <t>«Урочище «Березина»</t>
  </si>
  <si>
    <t>Рішення обл..ради№113834сесії 5скликання від 25.10.10р.</t>
  </si>
  <si>
    <t>30.</t>
  </si>
  <si>
    <t>«Урочище «Кесарка»</t>
  </si>
  <si>
    <t>31.</t>
  </si>
  <si>
    <t>«Урочище «Пропадюще»</t>
  </si>
  <si>
    <t>32.</t>
  </si>
  <si>
    <t>«Урочище «Савранський ліс»</t>
  </si>
  <si>
    <t>33.</t>
  </si>
  <si>
    <t>«Урочище «Бурлацький ліс»</t>
  </si>
  <si>
    <t>34.</t>
  </si>
  <si>
    <t>«Урочище «Малий Довжок»</t>
  </si>
  <si>
    <t>35.</t>
  </si>
  <si>
    <t>«Урочище «Великий Довжок»</t>
  </si>
  <si>
    <t>36.</t>
  </si>
  <si>
    <t>«Урочище «Дубина»</t>
  </si>
  <si>
    <t>37.</t>
  </si>
  <si>
    <t>«Урочище «Білашків»</t>
  </si>
  <si>
    <t>«Урочище «Яструб»</t>
  </si>
  <si>
    <t>«Стрімкач»</t>
  </si>
  <si>
    <t xml:space="preserve">«Моївський сад-парк» </t>
  </si>
  <si>
    <t>Рішення 34 сесії Вінницької обласної ради 5 скликання № 1138 від 25.10.10р</t>
  </si>
  <si>
    <t>Миска</t>
  </si>
  <si>
    <t>Урочище “Луги”</t>
  </si>
  <si>
    <t>«Межирівські берізки»</t>
  </si>
  <si>
    <t>«Струмок»</t>
  </si>
  <si>
    <t>«Корчівка»</t>
  </si>
  <si>
    <t>«Джерельна діброва»</t>
  </si>
  <si>
    <t>«Караєцький»</t>
  </si>
  <si>
    <t>«Яришівська гора»</t>
  </si>
  <si>
    <t>Сосонка</t>
  </si>
  <si>
    <t>Рішення 10 сесії Вінницької обларади 7 скликання № 196 від 22.09.2016</t>
  </si>
  <si>
    <t>51.</t>
  </si>
  <si>
    <t>Розкошівський скарб</t>
  </si>
  <si>
    <t>Рішення 21 сесії Вінницької обларади 7 скликання № 402 від 30.06.2017</t>
  </si>
  <si>
    <t>52.</t>
  </si>
  <si>
    <t>Зеленоклинівські пороги</t>
  </si>
  <si>
    <t>53.</t>
  </si>
  <si>
    <t>Волошкове поле</t>
  </si>
  <si>
    <t>Рішення 27 сесії Вінницької обласної Ради 7 скликання від 20.12.2017 №  559</t>
  </si>
  <si>
    <t>54.</t>
  </si>
  <si>
    <t>Борсуки</t>
  </si>
  <si>
    <t>Рішення 27 сесії Вінницької обласної Ради 7 скликання від 20.12.2017 №  558</t>
  </si>
  <si>
    <t>55.</t>
  </si>
  <si>
    <t>Костоління</t>
  </si>
  <si>
    <t>Рішення 41 сесії Вінницької облради 7 склик від 17.12.2019 № 911</t>
  </si>
  <si>
    <t>56.</t>
  </si>
  <si>
    <t>Зелена</t>
  </si>
  <si>
    <t>Рішення 27 сесії Вінницької обласної Ради 7 скликання від 20.12.2017 №  560</t>
  </si>
  <si>
    <t>“Початок”</t>
  </si>
  <si>
    <t xml:space="preserve">гідрологічний </t>
  </si>
  <si>
    <t>“Горбовецький”</t>
  </si>
  <si>
    <t>Рішення облвиконкому    № 384 від 18.08.83</t>
  </si>
  <si>
    <t>“Переладино”</t>
  </si>
  <si>
    <t>“Устя”</t>
  </si>
  <si>
    <t>“Осоковий”</t>
  </si>
  <si>
    <t>“Осична”</t>
  </si>
  <si>
    <t>Рішення 5 сесії 23 скликання    облради від 29.04.99</t>
  </si>
  <si>
    <t>Малоростівський</t>
  </si>
  <si>
    <t>“Синарна”</t>
  </si>
  <si>
    <t>“Зелені криниці”</t>
  </si>
  <si>
    <t>Урочище «Демидівська долина»</t>
  </si>
  <si>
    <t>«Ревуха»</t>
  </si>
  <si>
    <t xml:space="preserve">Рішення 25 сесії Вінницької обласної ради 5 скликання  № 834 від 29.07.2009 </t>
  </si>
  <si>
    <t>Опустя</t>
  </si>
  <si>
    <t>«Снивода»</t>
  </si>
  <si>
    <t>«Рівський»</t>
  </si>
  <si>
    <t>«Водограй»</t>
  </si>
  <si>
    <t>Ільківський став</t>
  </si>
  <si>
    <t>“Лебединий”</t>
  </si>
  <si>
    <t>загально-зоологічний</t>
  </si>
  <si>
    <t>“Сандрацький”</t>
  </si>
  <si>
    <t>Тростянецький</t>
  </si>
  <si>
    <t>орнітологічний</t>
  </si>
  <si>
    <t>Мазуровецька дубина</t>
  </si>
  <si>
    <t>Рішення облвиконкому №371 від 29.08.84р.</t>
  </si>
  <si>
    <t>Барський</t>
  </si>
  <si>
    <t>Війтовецький</t>
  </si>
  <si>
    <t>Рішення 41 сесії Вінницької облради 7 скликання  № 907 від 17.12.2019</t>
  </si>
  <si>
    <t>Ставки</t>
  </si>
  <si>
    <t>«Титусівський ліс»</t>
  </si>
  <si>
    <t>ентомологічний</t>
  </si>
  <si>
    <t>ПАМ’ЯТКИ ПРИРОДИ:</t>
  </si>
  <si>
    <t>“Ясени”</t>
  </si>
  <si>
    <t>Алея модрини європейської</t>
  </si>
  <si>
    <t>Алея дуба червоного</t>
  </si>
  <si>
    <t>Дуб-велетень</t>
  </si>
  <si>
    <t>Віковий дуб  (5 екземплярів)</t>
  </si>
  <si>
    <t>Сумівська дубина</t>
  </si>
  <si>
    <t>Рішення облвиконкому від 18.08.83 р. № 384 і 29.08.84р. № 371</t>
  </si>
  <si>
    <t>“Круглиця”</t>
  </si>
  <si>
    <t>“Маленька біданка”</t>
  </si>
  <si>
    <t>Одинокий дуб</t>
  </si>
  <si>
    <t>“Кабачок”</t>
  </si>
  <si>
    <t>“Горішина”</t>
  </si>
  <si>
    <t>Культура горіха чорного</t>
  </si>
  <si>
    <t>Еталонна діброва</t>
  </si>
  <si>
    <t>Горіховий гай</t>
  </si>
  <si>
    <t>Горіх грецький</t>
  </si>
  <si>
    <t>Горіх маньчжурський</t>
  </si>
  <si>
    <t xml:space="preserve">17. </t>
  </si>
  <si>
    <t>Горіх чорний</t>
  </si>
  <si>
    <t xml:space="preserve">18. </t>
  </si>
  <si>
    <t>Діброва</t>
  </si>
  <si>
    <t xml:space="preserve">19. </t>
  </si>
  <si>
    <t>Вороновицька горішина</t>
  </si>
  <si>
    <t xml:space="preserve">20. </t>
  </si>
  <si>
    <t>Вороновицька дубина</t>
  </si>
  <si>
    <t xml:space="preserve">21. </t>
  </si>
  <si>
    <t>Бук європейський</t>
  </si>
  <si>
    <t xml:space="preserve">22. </t>
  </si>
  <si>
    <t>Сосна кримська</t>
  </si>
  <si>
    <t xml:space="preserve">23. </t>
  </si>
  <si>
    <t>Михайлівська бучина</t>
  </si>
  <si>
    <t>Прибузька горішина</t>
  </si>
  <si>
    <t>Якушинецька бучина</t>
  </si>
  <si>
    <t>Басаличівська дубина</t>
  </si>
  <si>
    <t>Гайсинська горішина</t>
  </si>
  <si>
    <t>Продуктивна дубина</t>
  </si>
  <si>
    <t>Ситковецька горішина</t>
  </si>
  <si>
    <t>Рішення облвикон-кому № 371  від 29.08.84 р.</t>
  </si>
  <si>
    <t>Ситковецькі буки</t>
  </si>
  <si>
    <t>Рішення облвиконкому від 29.08.84р. № 371</t>
  </si>
  <si>
    <t>Горіхи-екзоти</t>
  </si>
  <si>
    <t>Гайсинська діброва</t>
  </si>
  <si>
    <t>Вікові дуби</t>
  </si>
  <si>
    <t>Стодульські платани</t>
  </si>
  <si>
    <t>«Дуб І.Богуна»</t>
  </si>
  <si>
    <t>Група дерев липи Мішо</t>
  </si>
  <si>
    <t xml:space="preserve">38. </t>
  </si>
  <si>
    <t>Кедр сибірський</t>
  </si>
  <si>
    <t xml:space="preserve">39. </t>
  </si>
  <si>
    <t>Бук червонолистий</t>
  </si>
  <si>
    <t xml:space="preserve">40. </t>
  </si>
  <si>
    <t>Ясен плакучий</t>
  </si>
  <si>
    <t xml:space="preserve">41. </t>
  </si>
  <si>
    <t>Бук плакучий</t>
  </si>
  <si>
    <t xml:space="preserve">42. </t>
  </si>
  <si>
    <t>Віковий дуб</t>
  </si>
  <si>
    <t xml:space="preserve">43. </t>
  </si>
  <si>
    <t xml:space="preserve">44. </t>
  </si>
  <si>
    <t>Бук західний</t>
  </si>
  <si>
    <t xml:space="preserve">45. </t>
  </si>
  <si>
    <t>Сосна веймутова</t>
  </si>
  <si>
    <t xml:space="preserve">46. </t>
  </si>
  <si>
    <t>Ялина срібляста</t>
  </si>
  <si>
    <t>Софора японська</t>
  </si>
  <si>
    <t xml:space="preserve">48. </t>
  </si>
  <si>
    <t xml:space="preserve">Бук європейський </t>
  </si>
  <si>
    <t xml:space="preserve">49. </t>
  </si>
  <si>
    <t>Вікові сосни</t>
  </si>
  <si>
    <t xml:space="preserve">50. </t>
  </si>
  <si>
    <t>Літинська діброва</t>
  </si>
  <si>
    <t xml:space="preserve">51. </t>
  </si>
  <si>
    <t>Дуби-велетні</t>
  </si>
  <si>
    <t>Рішення облвикон-кому  № 335   від 22.06.72, № 371 від 29.08.84,   № 263 від 25.10.90.</t>
  </si>
  <si>
    <t xml:space="preserve">52. </t>
  </si>
  <si>
    <t>Дуб-патріарх</t>
  </si>
  <si>
    <t>Рішення облвиконкому  № 335   від 22.06.72, № 371 від 29.08.84.</t>
  </si>
  <si>
    <t xml:space="preserve">53. </t>
  </si>
  <si>
    <t>Ковалівські дубчаки</t>
  </si>
  <si>
    <t>Рішення облвикон-кому  № 310  від 22.06.76,  № 371 від 29.08.84,   № 263 від 25.10.90.</t>
  </si>
  <si>
    <t xml:space="preserve">54. </t>
  </si>
  <si>
    <t xml:space="preserve">55. </t>
  </si>
  <si>
    <t>Дуб пірамідальний</t>
  </si>
  <si>
    <t xml:space="preserve">56. </t>
  </si>
  <si>
    <t>Плисківські каштани</t>
  </si>
  <si>
    <t xml:space="preserve">57. </t>
  </si>
  <si>
    <t>Рішення облвиконкому №310  від 22.07.76р.та №371 від  29.08.84р.</t>
  </si>
  <si>
    <t xml:space="preserve">58. </t>
  </si>
  <si>
    <t>Вікові модрини</t>
  </si>
  <si>
    <t xml:space="preserve">59. </t>
  </si>
  <si>
    <t>Високопродуктивні модрини</t>
  </si>
  <si>
    <t xml:space="preserve">60. </t>
  </si>
  <si>
    <t>Шершнянська скеля</t>
  </si>
  <si>
    <t xml:space="preserve">61. </t>
  </si>
  <si>
    <t>Буковий гай</t>
  </si>
  <si>
    <t xml:space="preserve">62. </t>
  </si>
  <si>
    <t>Красені буки</t>
  </si>
  <si>
    <t xml:space="preserve">63. </t>
  </si>
  <si>
    <t xml:space="preserve">Продуктивна бучина </t>
  </si>
  <si>
    <t xml:space="preserve">64. </t>
  </si>
  <si>
    <t>Тиврівські буки</t>
  </si>
  <si>
    <t xml:space="preserve">65. </t>
  </si>
  <si>
    <t xml:space="preserve">66. </t>
  </si>
  <si>
    <t>Буковий ліс</t>
  </si>
  <si>
    <t xml:space="preserve">67. </t>
  </si>
  <si>
    <t>Група екзотів</t>
  </si>
  <si>
    <t xml:space="preserve">68. </t>
  </si>
  <si>
    <t>Томашпільські дубчаки</t>
  </si>
  <si>
    <t xml:space="preserve">69. </t>
  </si>
  <si>
    <t>Ободівські сосни</t>
  </si>
  <si>
    <t xml:space="preserve">70. </t>
  </si>
  <si>
    <t>Заповідні сосни</t>
  </si>
  <si>
    <t xml:space="preserve">71. </t>
  </si>
  <si>
    <t xml:space="preserve">72. </t>
  </si>
  <si>
    <t>Ободівська дубина</t>
  </si>
  <si>
    <t xml:space="preserve">73. </t>
  </si>
  <si>
    <t>Цибулівська діброва</t>
  </si>
  <si>
    <t xml:space="preserve">74. </t>
  </si>
  <si>
    <t>Ділянка скополії карніолійської</t>
  </si>
  <si>
    <t xml:space="preserve">75. </t>
  </si>
  <si>
    <t>Дуб- Гордій</t>
  </si>
  <si>
    <t xml:space="preserve">76. </t>
  </si>
  <si>
    <t>Тульчинський район, м. Тульчин (сквер, біля будинку піонерів )</t>
  </si>
  <si>
    <t xml:space="preserve">77. </t>
  </si>
  <si>
    <t>Шпиківська дубина</t>
  </si>
  <si>
    <t xml:space="preserve">78. </t>
  </si>
  <si>
    <t xml:space="preserve">Могутні дуби </t>
  </si>
  <si>
    <t>Рішення облвиконкому  №371 від 29.08.84р.</t>
  </si>
  <si>
    <t xml:space="preserve">79. </t>
  </si>
  <si>
    <t xml:space="preserve">80. </t>
  </si>
  <si>
    <t xml:space="preserve"> Гікорі білий (9 екз.)</t>
  </si>
  <si>
    <t xml:space="preserve">81. </t>
  </si>
  <si>
    <t xml:space="preserve">82. </t>
  </si>
  <si>
    <t>Алея сосни веймутової</t>
  </si>
  <si>
    <t xml:space="preserve">83. </t>
  </si>
  <si>
    <t>Дуби – красені</t>
  </si>
  <si>
    <t xml:space="preserve">84. </t>
  </si>
  <si>
    <t>Дуби – велетні</t>
  </si>
  <si>
    <t xml:space="preserve">85. </t>
  </si>
  <si>
    <t xml:space="preserve">86. </t>
  </si>
  <si>
    <t xml:space="preserve"> Дуб велетень</t>
  </si>
  <si>
    <t xml:space="preserve">87. </t>
  </si>
  <si>
    <t xml:space="preserve">Берека </t>
  </si>
  <si>
    <t>88.</t>
  </si>
  <si>
    <t>Красень дуб</t>
  </si>
  <si>
    <t>м. Вінниця (біля будинку стоматполіклініки, 9-го Січня, 24)</t>
  </si>
  <si>
    <t xml:space="preserve">89. </t>
  </si>
  <si>
    <t>Дуб велетень</t>
  </si>
  <si>
    <t>м.Вінниця ,  вул. Хмельницьке Шосе, 6</t>
  </si>
  <si>
    <t xml:space="preserve">90. </t>
  </si>
  <si>
    <t>Сосна веймутова (8 шт.)</t>
  </si>
  <si>
    <t>м. Вінниця ,  вул. Свердлова, 106</t>
  </si>
  <si>
    <t xml:space="preserve">91. </t>
  </si>
  <si>
    <t>Алея горіха Зібольда</t>
  </si>
  <si>
    <t>м. Вінниця  вул. Пирогова, від №154 до “Електромережі”</t>
  </si>
  <si>
    <t xml:space="preserve">92. </t>
  </si>
  <si>
    <t>Алея вікових лип</t>
  </si>
  <si>
    <t xml:space="preserve">м. Вінниця – с.Дяківці, м. Вінниця – Тульчин на протязі 140 км  </t>
  </si>
  <si>
    <t>Рішення облвиконкому  №371 від 29.08.84р</t>
  </si>
  <si>
    <t>93.</t>
  </si>
  <si>
    <t>94.</t>
  </si>
  <si>
    <t>«Жабокрицький парк»</t>
  </si>
  <si>
    <t>95.</t>
  </si>
  <si>
    <t>Парк «Сосновий бір»</t>
  </si>
  <si>
    <t>96.</t>
  </si>
  <si>
    <t>Строїнецький дендропарк</t>
  </si>
  <si>
    <t>Рішення 28 сесії Вінницької обласної ради 5 скликання  № 968 від 02.03.2010</t>
  </si>
  <si>
    <t>97.</t>
  </si>
  <si>
    <t>Смілгородський парк</t>
  </si>
  <si>
    <t>Рішення 25 сесії Вінницької обласної ради 5 скликання № 834 від 29.07.2009</t>
  </si>
  <si>
    <t>98.</t>
  </si>
  <si>
    <t>Покровський парк</t>
  </si>
  <si>
    <t>99.</t>
  </si>
  <si>
    <t>Комарівський парк «Огруд»</t>
  </si>
  <si>
    <t>100.</t>
  </si>
  <si>
    <t>«Кашперівський парк»</t>
  </si>
  <si>
    <t>Дуб Гаврило</t>
  </si>
  <si>
    <t>м. Вінниця. вул. Миколи Оводова, 89</t>
  </si>
  <si>
    <t>Рішення 41 сесії Вінницької обла-сної ради 7 скли-кання від 17.12.2019 № 918</t>
  </si>
  <si>
    <t>102.</t>
  </si>
  <si>
    <t>«Група дерев «Липи вікові»</t>
  </si>
  <si>
    <t>Рішення 5 сесії Вінницької обласної ради 6 скликання   № 104 від 29.04.2011</t>
  </si>
  <si>
    <t>103.</t>
  </si>
  <si>
    <t>Бабійове</t>
  </si>
  <si>
    <t>Джерело “Бровари”</t>
  </si>
  <si>
    <t>гідрологічна</t>
  </si>
  <si>
    <t>Джерело “Вікнина”</t>
  </si>
  <si>
    <t>Жорнавські криниці</t>
  </si>
  <si>
    <t>Джерело Марії Загребельної</t>
  </si>
  <si>
    <t>Джерело “Глибоке”</t>
  </si>
  <si>
    <t>Джерело “Низьке”</t>
  </si>
  <si>
    <t>Джерело “Смачне”</t>
  </si>
  <si>
    <t>Джерело “Овече”</t>
  </si>
  <si>
    <t>Джерело “Холодне”</t>
  </si>
  <si>
    <t>Джерело “Липки”</t>
  </si>
  <si>
    <t>Джерела “Чапля” (3 екз.)</t>
  </si>
  <si>
    <t>Джерело “Янтар”</t>
  </si>
  <si>
    <t xml:space="preserve">13. </t>
  </si>
  <si>
    <t>Джерело “Бездонне”</t>
  </si>
  <si>
    <t xml:space="preserve">14. </t>
  </si>
  <si>
    <t>Джерело “Вербичка”</t>
  </si>
  <si>
    <t xml:space="preserve">15. </t>
  </si>
  <si>
    <t>Джерело “Нове життя”</t>
  </si>
  <si>
    <t>Джерело “Піски”</t>
  </si>
  <si>
    <t>Джерело “Василівське”</t>
  </si>
  <si>
    <t>Джерело “Потоки”</t>
  </si>
  <si>
    <t>Кацмазівські джерела</t>
  </si>
  <si>
    <t>«Джерело «Гронова криниця»</t>
  </si>
  <si>
    <t>Лісова криниця</t>
  </si>
  <si>
    <t>Група джерел “Ізвір”</t>
  </si>
  <si>
    <t>Джерело “Лісове”</t>
  </si>
  <si>
    <t>Джерело “Прибережне”</t>
  </si>
  <si>
    <t>Джерело “Дзеркальне”</t>
  </si>
  <si>
    <t>Джерело “Сонячне”</t>
  </si>
  <si>
    <t>Рішення облвиконкому  №371 від 29.08.84 та № 384 від 18.08.83р.</t>
  </si>
  <si>
    <t>Джерело “Польове”</t>
  </si>
  <si>
    <t>Кукавські джерела</t>
  </si>
  <si>
    <t>Джерела “Серебрія”</t>
  </si>
  <si>
    <t>Джерело “Яруга”</t>
  </si>
  <si>
    <t>Джерело “Драгана”</t>
  </si>
  <si>
    <t>Джерело “Війтове”</t>
  </si>
  <si>
    <t>Джерело “Теребіж”</t>
  </si>
  <si>
    <t>Криниця Гонти</t>
  </si>
  <si>
    <t>Джерело “Стінка”</t>
  </si>
  <si>
    <t>Рішення облвикон-кому  № 441 від 30.07.69, №371 від 29.08.84 та  № 335 від 22.06.72р.</t>
  </si>
  <si>
    <t>Лебідеві криниці</t>
  </si>
  <si>
    <t>Джерело “Жива вода”</t>
  </si>
  <si>
    <t>Рішення облвиконкому  № 599 від 17.11.81, №371 від 29.08.84р.</t>
  </si>
  <si>
    <t>Джерело “Медвянка”</t>
  </si>
  <si>
    <t>Джерело “Кришталеве”</t>
  </si>
  <si>
    <t>Джерело “Задвірне”</t>
  </si>
  <si>
    <t>Джерело “Циганське”</t>
  </si>
  <si>
    <t>Джерела “Ревуха”  (5 шт.)</t>
  </si>
  <si>
    <t>Марківські джерела</t>
  </si>
  <si>
    <t xml:space="preserve">47. </t>
  </si>
  <si>
    <t>Яланецькі джерела</t>
  </si>
  <si>
    <t>Джерело Худенкова криниця</t>
  </si>
  <si>
    <t>Джерело “Черешневий дзвін”</t>
  </si>
  <si>
    <t>Джерело “Гвинтове”</t>
  </si>
  <si>
    <t>Джерело “Демидова криниця”</t>
  </si>
  <si>
    <t>Три криниці</t>
  </si>
  <si>
    <t>Рішення облвиконкому  № 335 від 22.06.72р.</t>
  </si>
  <si>
    <t>Суворівська криниця</t>
  </si>
  <si>
    <t>Джерело “Кадуб”</t>
  </si>
  <si>
    <t>Група джерел “Берізки”</t>
  </si>
  <si>
    <t>Джерело “Південне вікно”</t>
  </si>
  <si>
    <t>Джерело “Федірчик”</t>
  </si>
  <si>
    <t>Гальжбіівські джерела</t>
  </si>
  <si>
    <t>Джерело “Дзигівське”</t>
  </si>
  <si>
    <t>Скеля М.Коцюбинського</t>
  </si>
  <si>
    <t>Печери</t>
  </si>
  <si>
    <t>Рішення облвиконкому  № 441 від 30.07.69 та №371 від 29.08.84р.</t>
  </si>
  <si>
    <t>Сеноманські вапняки</t>
  </si>
  <si>
    <t>Бронницькі шари</t>
  </si>
  <si>
    <t>Рішення облвиконкому  № 599 від 17.11.81 та №371 від 29.08.84р.</t>
  </si>
  <si>
    <t>Ломазівські шари</t>
  </si>
  <si>
    <t>Лядовські шари</t>
  </si>
  <si>
    <t>Яришівська світа</t>
  </si>
  <si>
    <t>Верхньопротерозойські осадові породи</t>
  </si>
  <si>
    <t>Рішення облвиконкому  № 335 від 22.06.72 та №371 від 29.08.84р.</t>
  </si>
  <si>
    <t>Протерозойські пісковики</t>
  </si>
  <si>
    <t>Ольчедаївські шари</t>
  </si>
  <si>
    <t>Ямпільські шари</t>
  </si>
  <si>
    <t>Іллінецький кратер</t>
  </si>
  <si>
    <t>Колонія сірих чапель</t>
  </si>
  <si>
    <t>Боброве поселення (3 сім’ї)</t>
  </si>
  <si>
    <t>загально- зоологічна</t>
  </si>
  <si>
    <t>Озеро</t>
  </si>
  <si>
    <t>загально -зоологічна</t>
  </si>
  <si>
    <t>Бобровий</t>
  </si>
  <si>
    <t>Рішення облради від28.03.97р. 9 сесії 22 скликання</t>
  </si>
  <si>
    <t>Музей - садиба М.Коцюбинського</t>
  </si>
  <si>
    <t>м.Вінниця,  вул.І.Бевза – пл.М.Коцюбинського</t>
  </si>
  <si>
    <t>Немирівське городище</t>
  </si>
  <si>
    <t>Комплексна</t>
  </si>
  <si>
    <t>"Ковалівський парк"</t>
  </si>
  <si>
    <t xml:space="preserve">Рішення 28 сесії Вінницької обласної ради 5 скликання № 968 від 02.03.2010 </t>
  </si>
  <si>
    <t>«Турбівський парк»</t>
  </si>
  <si>
    <t>«Тополівський парк «Стадуб»</t>
  </si>
  <si>
    <t xml:space="preserve">Рішення 25 сесії Вінницької обласної ради 5 скликання № 834 від 29.07.2009 </t>
  </si>
  <si>
    <t>РАЗОМ ПАМ’ЯТОК ПРИРОДИ</t>
  </si>
  <si>
    <t>ІНШІ КАТЕГОРІЇ</t>
  </si>
  <si>
    <t>«Ладижинський гай»</t>
  </si>
  <si>
    <t>Дендрологічний парк</t>
  </si>
  <si>
    <t>Парк –садиба “Лугове”</t>
  </si>
  <si>
    <t>“Мала Софіївка”</t>
  </si>
  <si>
    <t>Северинівський</t>
  </si>
  <si>
    <t>Дендрологічна ділянка</t>
  </si>
  <si>
    <t>Браїлівський парк</t>
  </si>
  <si>
    <t>“Саджавка”</t>
  </si>
  <si>
    <t>Центральний парк культури і відпочинку м. Мог.-Подільського</t>
  </si>
  <si>
    <t>Бронницький парк</t>
  </si>
  <si>
    <t>Михайловецький парк</t>
  </si>
  <si>
    <t>“Вікторія”</t>
  </si>
  <si>
    <t xml:space="preserve">Розпорядження Вінницької ОДА від 22.12.95р. №200 </t>
  </si>
  <si>
    <t>“Жван”</t>
  </si>
  <si>
    <t>Сокілецький парк</t>
  </si>
  <si>
    <t>Васильківський парк</t>
  </si>
  <si>
    <t>Спичинецький парк</t>
  </si>
  <si>
    <t xml:space="preserve">16. </t>
  </si>
  <si>
    <t>Сутиський парк</t>
  </si>
  <si>
    <t>Комаргородський парк</t>
  </si>
  <si>
    <t xml:space="preserve">Олександрівський парк </t>
  </si>
  <si>
    <t>Рахнянський парк</t>
  </si>
  <si>
    <t>Деребчинський парк</t>
  </si>
  <si>
    <t>Федорівський парк</t>
  </si>
  <si>
    <t>П’ятничанський парк</t>
  </si>
  <si>
    <t>м. Вінниця,  вул. Мічуріна, 32</t>
  </si>
  <si>
    <t>Парк ім. О.І.Ющенка</t>
  </si>
  <si>
    <t>м. Вінниця,  вул. Пирогова, 109</t>
  </si>
  <si>
    <t>Дендрарій лісово-дослідної станції</t>
  </si>
  <si>
    <t>м. Вінниця, вул.Максимовича, 39</t>
  </si>
  <si>
    <t>Музей –садиба М.І.Пирогова</t>
  </si>
  <si>
    <t xml:space="preserve">м. Вінниця,  вул. Пирогова, 155 </t>
  </si>
  <si>
    <t>Парк культури і відпочинку селища Крижопіль</t>
  </si>
  <si>
    <t>Жолоби</t>
  </si>
  <si>
    <t>Заповідне урочище</t>
  </si>
  <si>
    <t>Рішення  11 сесії 23 скликання облради від 17.12.99р.</t>
  </si>
  <si>
    <t>Лиса гора</t>
  </si>
  <si>
    <t>П’ятничанське</t>
  </si>
  <si>
    <t>Вороновицьке</t>
  </si>
  <si>
    <t>Басаличівське</t>
  </si>
  <si>
    <t>Жмеринська діброва</t>
  </si>
  <si>
    <t>Вільхове</t>
  </si>
  <si>
    <t>Соколівська дача</t>
  </si>
  <si>
    <t>Розпорядження від 29.12.79р.  № 80</t>
  </si>
  <si>
    <t>Літинське</t>
  </si>
  <si>
    <t>Рішення облвиконкому  № 384  від 29.08.84 та   №371 від 29.08.84р.</t>
  </si>
  <si>
    <t>Літинська дача</t>
  </si>
  <si>
    <t>Богушево</t>
  </si>
  <si>
    <t>Бучина</t>
  </si>
  <si>
    <t>Шкаліків яр</t>
  </si>
  <si>
    <t>Криковецька дача</t>
  </si>
  <si>
    <t>Ситковецьке</t>
  </si>
  <si>
    <t>Вороновицька дача</t>
  </si>
  <si>
    <t>Вороновицькі ясени</t>
  </si>
  <si>
    <t>Балабанівський ліс</t>
  </si>
  <si>
    <t>Гніванське</t>
  </si>
  <si>
    <t>Ладижинська діброва</t>
  </si>
  <si>
    <t>Ладижинські ясени</t>
  </si>
  <si>
    <t>Панькове</t>
  </si>
  <si>
    <t>Маруньків сад</t>
  </si>
  <si>
    <t>Кайдуби</t>
  </si>
  <si>
    <t>Хмільницьке</t>
  </si>
  <si>
    <t>Березнянський ліс</t>
  </si>
  <si>
    <t>Дубина</t>
  </si>
  <si>
    <t>Моївське</t>
  </si>
  <si>
    <t>Михайлівське</t>
  </si>
  <si>
    <t>Петрашівка</t>
  </si>
  <si>
    <t xml:space="preserve">Всього місцевого значення    </t>
  </si>
  <si>
    <t xml:space="preserve">Всього об’єктів ПЗФ   </t>
  </si>
  <si>
    <t>Фактична площа територій та об’єктів природно-заповідного фонду області складає 59797,1 га</t>
  </si>
  <si>
    <t>Указ Президента України  № 1057/2009 від 16 грудня 2009 року</t>
  </si>
  <si>
    <t xml:space="preserve">Гайсинський район, Ободівська та Ольгопільська сільські, Чечельницька селищна територіальні громади </t>
  </si>
  <si>
    <t>Гайсинський район, Жмеринська міська територіальна громада, Демидівське лісництво  кв.32-35</t>
  </si>
  <si>
    <t>Постанова РМ УРСР від 28.10.74   № 500</t>
  </si>
  <si>
    <t>Жмеринський район: Жмеринська міська територіальна громада( с. Лисогірка, с .Почапинці), Вінницький район: Літинська селищна територіальна громада (с. Багринівці, с. Бірків, с. Горбівці), Якушинецька сільська територіальна громада( с. Микулинці)</t>
  </si>
  <si>
    <t>Лисогірська с/р -59,5 га, Почапинецька с/р - 716,1 га, Багриновецька с/р - 499,8 га, Бірківська с/р -618,3 га, Горбовецька с/р -366,1 га, Микулинецька с/р - 154,3 га, Літинський виробничий рибцех-444,8 га Літинський торфозавод -150,0 га, Служба автомобільних доріг у Вінницькій області -9,8 га (не переоформлено)</t>
  </si>
  <si>
    <t>Постанова Держкомприроди УРСР від 30.08.90  № 18</t>
  </si>
  <si>
    <t>Жмеринський район, Северинівська сільська територіальна громада</t>
  </si>
  <si>
    <t>Постанова РМ  УРСР від 16.12.82 №617</t>
  </si>
  <si>
    <t>Гайсинський район: Бершадська міська територіальна громада, Бершадське лісництво, кв. 54-55</t>
  </si>
  <si>
    <t>Постанова РМ УРСР від 2.11.84р №434</t>
  </si>
  <si>
    <t>ДП "Дашівське лісомисливське господарство" (не переоформлено)</t>
  </si>
  <si>
    <t>Вінницький район, Дашівська селищна територіальна громада, Дашівське лісництво  кв. 75,76</t>
  </si>
  <si>
    <t>Постанова РМ УРСР від 13.02.89  №53</t>
  </si>
  <si>
    <t>Гайсинський район, Ободівська сільська територіальна громада, Цибулівське лісництво кв. 28-38,43-49,55-58.</t>
  </si>
  <si>
    <t xml:space="preserve">Постанова Ради Міністрів УРСР від 02.06.90  № 123 </t>
  </si>
  <si>
    <t>ДП "Чечельницьке ДЛГ" (не переоформлено)</t>
  </si>
  <si>
    <t>Гайсинський район, Чечельницька селищна територіальна громада, Бритавське лісництво кв.24-26,39-42, 53-72,76-110</t>
  </si>
  <si>
    <t>Постанова Ради Міністрів УРСР від 16.12.82   № 617</t>
  </si>
  <si>
    <t>Гайсинський район, Райгородська сільська територіальна громада, Брацлавське лісництво кв.1-4</t>
  </si>
  <si>
    <t>Постанова Ради Міністрів УРСР від 28.12.89   № 324</t>
  </si>
  <si>
    <t>Чечельницька селищна територіальна громада (не переоформлено)</t>
  </si>
  <si>
    <t>Гайсинський район, Чечельницька селищна територіальна громада, правий берег р. Савранки</t>
  </si>
  <si>
    <t>Постанова Ради Міністрів УРСР від 28.12.89  № 324</t>
  </si>
  <si>
    <t>Гайсинський район, Чечельницька селищна територіальна громада</t>
  </si>
  <si>
    <t>Чернятинський аграрний технікум (не переоформлено)</t>
  </si>
  <si>
    <t>Постанова Держкоприроди УРСР від 30.08.90 № 18</t>
  </si>
  <si>
    <t>Гайсинський район,  Ободівська сільська терторіальна громада (с. Верхівка)</t>
  </si>
  <si>
    <t>Верхівський коледж ВНАУ (не переоформлено)</t>
  </si>
  <si>
    <t xml:space="preserve">Вінницький район, Михайлівське лісництво- кв. 15-34 </t>
  </si>
  <si>
    <t>Постанова РМ УРСР від 2.11.84 №434</t>
  </si>
  <si>
    <t>ДП "Іллінецький Лісгосп" (не переоформлено)</t>
  </si>
  <si>
    <t>Вінницький район, Іллінецька міська територіальна громада ,Іллінецьке лісництво, кв.35-37, 47-50</t>
  </si>
  <si>
    <t xml:space="preserve">Розпорядження Ради Міністрів УРСР від 14.10.75  № 780 - р. </t>
  </si>
  <si>
    <t>Вінницький район, Літинська селищна територіальна громада, Літинське лісництво, кв.23, вид. 1</t>
  </si>
  <si>
    <t>Санаторій "Авангард" (не переоформлено)</t>
  </si>
  <si>
    <t>Постанова Ради Міністрів УРСР від 30.08.90   № 18</t>
  </si>
  <si>
    <t>Вінницький район, Немирівська міська територіальна громада (м. Немирів, вул. Шевченка ,1)</t>
  </si>
  <si>
    <t>Вінницький район, Вінницька міська територіальна громада (м. Вінниця,  вул. Пирогова,155)</t>
  </si>
  <si>
    <t>Постанова колегії Держком- природи від 30.08.90   № 18</t>
  </si>
  <si>
    <t>Вінницький Державний аграрний університет, ботанічний сад "Поділля" (не переоформлено)</t>
  </si>
  <si>
    <t>Вінницький район, Вінницька міська територіальна громада (м.Вінниця, вул. Хлібна,1)</t>
  </si>
  <si>
    <t>Постанова РМ УРСР від 16.12.82 №617</t>
  </si>
  <si>
    <t>Хмільницький район, Глуховецька селищна територіальна громада, Козятинське лісництво, кв. 8</t>
  </si>
  <si>
    <t>Постанова Ради Міністрів УРСР від 03.08.78   № 383</t>
  </si>
  <si>
    <t>зоологічна</t>
  </si>
  <si>
    <t>Розпорядження Ради Міністрів УРСР від 14.10.75  № 780 -р.</t>
  </si>
  <si>
    <t>Хмільницький район, Уланівська сільська територіальна громада (с. Рибчинці,  с. Маркуші)</t>
  </si>
  <si>
    <t>ВОКСЛП “Віноблагроліс” (не переоформлено)</t>
  </si>
  <si>
    <t>Парк ім. Н. Я. Гольденберга ( в минулому - Парк ім. 50-річчя Жовтня)</t>
  </si>
  <si>
    <t>Постанова колегії Держком- природи УРСР від 30.08.90 № 18</t>
  </si>
  <si>
    <t>Медичний центр реабілітації залізничників (не переоформлено)</t>
  </si>
  <si>
    <t>Хмільницький район, Хмільницька міська територіальна громада (м. Хмільник, вул. Шевченка,20)</t>
  </si>
  <si>
    <t>Парк імені І. Гегельського ( в минулому - Парк ім. Леніна)</t>
  </si>
  <si>
    <t xml:space="preserve">Хмільницький район, Хмільницька міська територіальна громада (м. Хмільник, вул. Першого Травня, 63) </t>
  </si>
  <si>
    <t>Постанова Ради Міністрів УРСР від 28.10.74  № 500</t>
  </si>
  <si>
    <t>Могилів - Подільський район, Яришівська сільська територіальна громада, Юрковецьке лісництво кв.6-15</t>
  </si>
  <si>
    <t>Постанова РМ УРСР від 28.10.74 №500</t>
  </si>
  <si>
    <t>ВОКСЛП "Віноблагроліс" (не переоформлено)</t>
  </si>
  <si>
    <t>Могилів-Подільський район, Могилів-Подільська міська територіальна громада (с. Бронниця) кв. 112,113,122,123</t>
  </si>
  <si>
    <t>Постанова Ради Міністрів УРСР від 16.12.82  № 617</t>
  </si>
  <si>
    <t>ДП "Ямпільський ДЛГ" (не переоформлено)</t>
  </si>
  <si>
    <t>Могилів-Подільський район, Ямпільська міська територіальна громада (с. Гальжбіївка), Петрашівське лісництво  кв. 30,31,32</t>
  </si>
  <si>
    <t>Постанова РМ УРСР від 02.11.84 № 434</t>
  </si>
  <si>
    <t>Могилів-Подільський район, Ямпільська міська територіальна громада (с. Северинівка), Северинівське лісництво, кв.27-30</t>
  </si>
  <si>
    <t>Постанова РМ УРСР від 03.08.78  № 383</t>
  </si>
  <si>
    <t>Могилів-Подільський район,  Вендичанська селищна територіальна громада, Ведичанське лісництво кв. 1-11</t>
  </si>
  <si>
    <t xml:space="preserve">Постанова Ради Міністрів УРСР від 21.03.84 № 139 </t>
  </si>
  <si>
    <t>Могилів-Подільська міська територіальна громада (с. Грушка) (не переоформлено)</t>
  </si>
  <si>
    <t>Могилів-Подільський район, Могилів-Подільська міська територіальна громада (с . Грушка, правий берег р. Мурафи, на пн-сх від села)</t>
  </si>
  <si>
    <t>Могилів-Подільська міська територіальна громада (с. Немія) (не переоформлено)</t>
  </si>
  <si>
    <t>Могилів-Подільський район, Могилів-Подільська міська територіальна громада  (с . Немія)</t>
  </si>
  <si>
    <t>Постанова Ради Міністрів УРСР від 21.03.84   № 139</t>
  </si>
  <si>
    <t>Постанова Ради Міністрів УРСР від 21.03.84 № 139</t>
  </si>
  <si>
    <t xml:space="preserve">Могилів-Подільський район, Яришівська сільська територіальна громада (північно - східна околиця с. Бернашівки) </t>
  </si>
  <si>
    <t>Розпорядження Ради Міністрів УРСР  від 14.10.75 № 780</t>
  </si>
  <si>
    <t>Могилів-Подільський район, Бабчинецька сільська територіальна громада (с.Бабчинці), Ямпільська міська територіальна громада ( вздовж р. Бушанки с.Буша)</t>
  </si>
  <si>
    <t>Розпорядження Ради Міністрів УРСР від 14.10.75  № 780-Р</t>
  </si>
  <si>
    <t xml:space="preserve">Могилів-Подільський район, Ямпільська міська територіальна громада, Петрашівське лісництво , кв.20 </t>
  </si>
  <si>
    <t>Постанова Держкомприроди УРСР від 30.08.90   № 18</t>
  </si>
  <si>
    <t>Могилів-Подільський район, Вендичанська селищна територіальна громада (с. Немерче)</t>
  </si>
  <si>
    <t>Вендичанська селищна територіальна громада (с. Немерче) (не переоформлено)</t>
  </si>
  <si>
    <t>ДП "Могилів-Подільський ДЛГ" (не переоформлено)</t>
  </si>
  <si>
    <t>Тульчинський район, Тульчинська міська територіальна громада, Журавлівське лісництво кв.24-27, 36 -39 (поблизу с. Журавлівка)</t>
  </si>
  <si>
    <t>Постанова РМ УРСР від 28.10.74 № 500</t>
  </si>
  <si>
    <t>Тульчинський район, Брацлавська селищна територіальна громада, Брацлавське лісництво кв. 35-40</t>
  </si>
  <si>
    <t>Розпорядження Ради Міністрів УРСР від 14.10.75 № 780-Р</t>
  </si>
  <si>
    <t>Постанова Держкомприроди від 30.08.90 № 18</t>
  </si>
  <si>
    <t>Тульчинський район, Вапнярська селищна територіальна громада  (с. Антопіль)</t>
  </si>
  <si>
    <t>Постанова  Держком- природи від 30.08.90  № 18</t>
  </si>
  <si>
    <t>Тульчинський район, Шпиківська селищна територіальна громада (с. Печера)</t>
  </si>
  <si>
    <t>Центральний військовий клінічний санаторій "Хмільник" (не переоформлено)</t>
  </si>
  <si>
    <t>ДП “Могилів -Подільський ДЛГ”(не переоформлено)</t>
  </si>
  <si>
    <t>Рішення 16 сесії Вінницької обласної ради 6 скликання № 548 від 20.06.13</t>
  </si>
  <si>
    <t>Вінницький район: Немирівська міська територіальна громада (с. Воробіївка, Кудлаївка, Муховці, Никифоровці, Сокілець, Стрільчинці, Чуків); Гайсинський район: Райгородська сільська територіальна громада (с. Корчівка, Нові Обіходи, Райгород, Семенівка); Тульчинський район: Брецлавська селищна територіальна громада (с. Вишківці, Вовчок, Грабовець, Марксів та с-ще Брацлав)</t>
  </si>
  <si>
    <t xml:space="preserve">Вінницький район: Сутисківська селищна територіальна громада (смт. Сутиски), Тиврівська селищна територіальна громада (смт. Тиврів, с. Дзвониха, Колюхів), Вороновицька селищна територіальна громада (с. Довгополівка, Шендерівка); Тульчинський район: Шпиківська селищна територіальна громада (с. Мала Вулига) </t>
  </si>
  <si>
    <t>Вінницький район: Сутисківська селищна територіальна громада (смт. Сутиски), Тиврівська селищна територіальна громада (смт. Тиврів, с. Дзвониха, Колюхів), Вороновицька селищна територіальна громада (с. Довгополівка, Шендерівка); Тульчинський район: Шпиківська селищна територіальна громада (с. Мала Вулига) (не переоформлено)</t>
  </si>
  <si>
    <t>Вінницький район: Немирівська міська територіальна громада (с. Воробіївка, Кудлаївка, Муховці, Никифоровці, Сокілець, Стрільчинці, Чуків); Гайсинський район: Райгородська сільська територіальна громада (с. Корчівка, Нові Обіходи, Райгород, Семенівка); Тульчинський район: Брецлавська селищна територіальна громада (с. Вишківці, Вовчок, Грабовець, Марксів та с-ще Брацлав)(не переоформлено)</t>
  </si>
  <si>
    <t>Рішення 17 сесії Вінницької обласної ради 5 скликання № 573 від 29.05.08</t>
  </si>
  <si>
    <t xml:space="preserve">Могилів-Подільський район: Чернівецька селищна територіальна громада (смт. Чернівці, с. Коси,  с. Лозова, с.Скалопіль,  с.Скорячий Яр,  с. Гонтівка с. Мазурівка), Бабчинецька сільська територіальна громада (с. Гамулівка, Вила Ярузькі) (не переоформлено) </t>
  </si>
  <si>
    <t xml:space="preserve">Могилів-Подільський район: Чернівецька селищна територіальна громада (смт. Чернівці, с. Коси,  с. Лозова, с.Скалопіль,  с.Скорячий Яр,  с. Гонтівка с. Мазурівка), Бабчинецька сільська територіальна громада (с. Гамулівка, Вила Ярузькі)  </t>
  </si>
  <si>
    <t xml:space="preserve">Могилів - Подільський район: Могилів-Подільська міська територіальна громада (м.Могилів-Подільський,с. Брониця, Яруга, Суботівка), Ямпільська міська територіальна громада (с.Буша, Гальжбіївка, Михайлівка) (не переоформлено)  </t>
  </si>
  <si>
    <t>Могилів - Подільський район: Могилів-Подільська міська територіальна громада (м.Могилів-Подільський 1629,03га,с. Брониця, Яруга, Суботівка - 3420,0 га), Ямпільська міська територіальна громада (с.Буша, Гальжбіївка, Михайлівка - 1670,45 га) .</t>
  </si>
  <si>
    <t>Жмеринський район: Барська міська територіальна громада (с.Гайове)</t>
  </si>
  <si>
    <t>ТОВ “Лан”(не переоформлено)</t>
  </si>
  <si>
    <t xml:space="preserve">Рішення 11 сесії 23 скликання облради від 17.12.99 </t>
  </si>
  <si>
    <t xml:space="preserve">Рішення облради  № 263 від 25.10.90 </t>
  </si>
  <si>
    <t xml:space="preserve">Розпорядження  № 421 від 25.10.77 </t>
  </si>
  <si>
    <t>Вінницький район: Вінницька міська територіальна громада, Вінницьке лісництво  кв.41, вид. 3,6</t>
  </si>
  <si>
    <t xml:space="preserve">Рішення облради № 371 від 29.08.84 </t>
  </si>
  <si>
    <t>Рішення облради № 525 від 19.12.85</t>
  </si>
  <si>
    <t>Вінницький район:Стрижавська селищна територіальна громада</t>
  </si>
  <si>
    <t>Стрижавська селищна територіальна громада (не переоформлено)</t>
  </si>
  <si>
    <t xml:space="preserve">Гайсинський район: Дашівська селищна територіальна громада (с.Кантелина) </t>
  </si>
  <si>
    <t xml:space="preserve">Рішення 9 сесії  облради від 28.03.97 </t>
  </si>
  <si>
    <t>Хмільницький район: Самгородська сільська територіальна громада (с. Збараж)</t>
  </si>
  <si>
    <t xml:space="preserve">Розпорядження облдержадміністрації № 200 від 22.12.95 </t>
  </si>
  <si>
    <t>СФГ ВІА “Прогрес” (не переоформлено)</t>
  </si>
  <si>
    <t>Розпорядження облдержадміністрації № 200 від 22.12.95</t>
  </si>
  <si>
    <t>Рішення 11 сесії 23 скликання обласної ради від 17.12.1999</t>
  </si>
  <si>
    <t>Могилів –Подільський район: Могилів-Подільська міська територіальна громада (с. Бронниця)</t>
  </si>
  <si>
    <t>Могилів-Подільська міська територіальна громада (с. Бронниця) (не переоформлено)</t>
  </si>
  <si>
    <t>Могилів –Подільський район: Яришівська сільська територіальна громада (с. Слобода-Яришівська)</t>
  </si>
  <si>
    <t>Могилів –Подільський район: Яришівська сільська територіальна громада (с. Бернашівка)</t>
  </si>
  <si>
    <t xml:space="preserve">Розпорядження виконкому  № 336-р від 04.09.1978 </t>
  </si>
  <si>
    <t>ДП "Могилів - Подільський ДЛГ" (не переоформлено)</t>
  </si>
  <si>
    <t>Могилів –Подільський район: Мурованокуриловецький селищна ттериторіальна громада (с.Вищеольчедаїв), Котюжанське лісництво кв.16</t>
  </si>
  <si>
    <t xml:space="preserve">Рішення облвиконкому  № 263 від 25.10.90 </t>
  </si>
  <si>
    <t>Могилів –Подільський район: Мурованокуриловецький селищна ттериторіальна громада (с.Наддністрянське), Мурованокуриловецьке лісництво кв.38-40,42,44,45,48-52</t>
  </si>
  <si>
    <t xml:space="preserve">Рішення   № 593 27 сесії  3 скликання обласної ради від 19.02.2002 </t>
  </si>
  <si>
    <t>Тульчинський район: Брацлавська селищна територіальна громада (с. Анциполівка)</t>
  </si>
  <si>
    <t>Тульчинський район: Брацлавська селищна територіальна громада (с. Грабовець)</t>
  </si>
  <si>
    <t>Брацлавська селищна територіальна громада (с. Анциполівка) (не переоформлено)</t>
  </si>
  <si>
    <t>Брацлавська селищна територіальна громада (с. Грабовець) (не переоформлено)</t>
  </si>
  <si>
    <t>Гайсинський район: Кунківська сільська територіальна громада (с. Кузьминці), Райгородська сільська територіальна громада (с. Семенки верхів‘я  Ладижинського  водосховища з прибережною  смугою) (не переоформлено)</t>
  </si>
  <si>
    <t xml:space="preserve">Вінницький район: Немирівська міська територіальна громада  (с. Кіровка)   </t>
  </si>
  <si>
    <t xml:space="preserve">Кунківська сільська територіальна громада (с. Кузьминці), Райгородська сільська територіальна громада (с. Семенки)(не переоформлено) </t>
  </si>
  <si>
    <t xml:space="preserve">ВОКСЛП “Віноблагроліс”  (не переоформлено) </t>
  </si>
  <si>
    <t>Тульчинський район: Піщанська селищна територіальна громада, Піщанське лісництво кв. 17,18</t>
  </si>
  <si>
    <t>Тульчинський район: Піщанська селищна територіальна громада (с.Миролюбівка) Рудницьке лісництво  кв. 35</t>
  </si>
  <si>
    <t>Розпорядження Вінницької облдержадміністрації  № 200 від 22.12.95</t>
  </si>
  <si>
    <t>Тульчинський район: Піщанська селищна територіальна громада (с. Болган ( в 5 км від центра села)</t>
  </si>
  <si>
    <t xml:space="preserve">Рішення 11 сесії 23 скликання облради  від 17.12.99 </t>
  </si>
  <si>
    <t>Вінницький район: Вороновицька селищна територіальна громада (с. Довгополівка)</t>
  </si>
  <si>
    <t>Тульчинський  район: Шпиківська селищна територіальна громада (с. Рогізне)</t>
  </si>
  <si>
    <t xml:space="preserve">Рішення 11 сесії 23 скликання від 17.12.99 </t>
  </si>
  <si>
    <t>Тульчинський район: Томашпільська селищна територіальна громада (с. Вила)</t>
  </si>
  <si>
    <t>Томашпільська селищна територіальна громада (не переоформлено)</t>
  </si>
  <si>
    <t xml:space="preserve">Тульчинський район: Томашпільська селищна територіальна громада  (с. Стіна) </t>
  </si>
  <si>
    <t>Гайсинський район:  Ободівська сільська територіальна громада, Ободівське лісництво, кв.24, вид.1</t>
  </si>
  <si>
    <t>Гайсинський район:  Ободівська сільська територіальна громада, Цибулівське лісництво, кв.15,16</t>
  </si>
  <si>
    <t>Вінницький район: Тростянецька селищна територіальна громада (смт. Тростянець)</t>
  </si>
  <si>
    <t xml:space="preserve">Рішення облради 13 сесії 22 скликання від 26.12.97 </t>
  </si>
  <si>
    <t>Тульчинський район: Тульчинська міська територіальна громада  (за селом Дранка)</t>
  </si>
  <si>
    <t>Тульчинська міська територіальна громада  (за селом Дранка) (не переоформлено)</t>
  </si>
  <si>
    <t>Тульчинський район: Тульчинська міська територіальна громада  (пн. частина с. Клебані, лівий берег р. Сільниці)</t>
  </si>
  <si>
    <t>Тульчинська міська територіальна громада   (не переоформлено)</t>
  </si>
  <si>
    <t>Тульчинський район: Тульчинська міська територіальна громада (с. Суворівське)</t>
  </si>
  <si>
    <t>Рішення 11 сесії 23 скликання облради від 17.12.99</t>
  </si>
  <si>
    <t>Тульчинський район: льчинська міська територіальна громада (с.Клебань, с.Михайлівка)</t>
  </si>
  <si>
    <t xml:space="preserve">Рішення облвиконкому  № 599  від 17.11.81 </t>
  </si>
  <si>
    <t>Гайсинський район: Чечельницька селищна територіальна громада (с. Вербка), Червоногреблянське лісництво кв. 6, вид. 3</t>
  </si>
  <si>
    <t xml:space="preserve">ДП "Чечельницький ДЛГ" (не переоформлено) </t>
  </si>
  <si>
    <t>Червоногреблянський</t>
  </si>
  <si>
    <t xml:space="preserve">Рішення облвиконкому  № 263  від 25.10.90 </t>
  </si>
  <si>
    <t>Гайсинський район: Чечельницька селищна територіальна громада (с. Червона Гребля), Червоногреблянське лісництво кв.22-26; 31-39; 46-52; 57-61; 65-69,135,74</t>
  </si>
  <si>
    <t>Жмеринський район: Шаргородська міська територіальна громада (заплава річки Мурафа між  с. Копистирин та  с. Федорівка)</t>
  </si>
  <si>
    <t xml:space="preserve">Шаргородська міська територіальна громада </t>
  </si>
  <si>
    <t>Тульчинський район:Городківська сільська територіальна громада (с. Вербка (долина річки Марківка)</t>
  </si>
  <si>
    <t xml:space="preserve">Вінницький район: Іллінецька міська територіальна громада (с.Володимирівка)  </t>
  </si>
  <si>
    <t>Могилів –Подільський район: Яришівська сільська територіальна громада (с. Яришів)</t>
  </si>
  <si>
    <t>Могилів –Подільський район: Яришівська сільська територіальна громада (с.Козлів)</t>
  </si>
  <si>
    <t>Хмільницький район: Козятинська міська територіальна громада  (с.Махаринці)</t>
  </si>
  <si>
    <t>Козятинська міська територіальна громада (не переоформлено)</t>
  </si>
  <si>
    <t>Могилів-Подільський район: Мурованокуриловецька селищна територіальна громада (в минулому -Снітківська сільська рада)</t>
  </si>
  <si>
    <t>Мурованокуриловецька селищна територіальна громада  (не переоформлено)</t>
  </si>
  <si>
    <t>Могилів-Подільський район: Мурованокуриловецька селищна територіальна громада (Околиця с. Жван)</t>
  </si>
  <si>
    <t>Рішення 10 сесії обласної ради 7 скликання № 197 від 22.09.2016</t>
  </si>
  <si>
    <t xml:space="preserve">Рішення 10 сесії обласної ради 7 скликання № 197 від 22.09.2016 </t>
  </si>
  <si>
    <t xml:space="preserve">Могилів-Подільський район: Мурованокуриловецька селищна територіальна громада (Околиця с. Галайківці) </t>
  </si>
  <si>
    <t xml:space="preserve">Рішення 37 сесії обласної ради 7 скликання № 812 від 05.03.2019 </t>
  </si>
  <si>
    <t>Могилів-Подільський район: Мурованокуриловецька селищна територіальна громада (Північно-західна околиця с. Вербовець)</t>
  </si>
  <si>
    <t xml:space="preserve">Могилів-Подільський район: Мурованокуриловецька селищна територіальна громада (На південь від с. Виноградне) </t>
  </si>
  <si>
    <t xml:space="preserve">Могилів-Подільський район: Мурованокуриловецька селищна територіальна громада (Східна околиця с. Вербовець) </t>
  </si>
  <si>
    <t xml:space="preserve">Рішення 37 сесії обласної ради 7 скликання № 813 від 05.03.2019 </t>
  </si>
  <si>
    <t>Могилів-Подільський район: Мурованокуриловецька селищна територіальна громада (Між селами Виноградне, Володимирівка та смт Муровані Курилівці)</t>
  </si>
  <si>
    <t>Рішення  облвиконкому від 18.08.83 №384</t>
  </si>
  <si>
    <t>ДП "Жмеринський ДЛГ" (не переоформлено)</t>
  </si>
  <si>
    <t>Жмеринський район: Барська міська територіальна громада (в мнулому - Матійківська сільська рада), Барське лісництво,  кв.74 вид.5</t>
  </si>
  <si>
    <t>Рішення облвиконкому від 18.08.83 №384</t>
  </si>
  <si>
    <t>Вінницький район: Вороновицька селищна територіальна громада, Вороновицьке лісництво, кв.12 вид.5</t>
  </si>
  <si>
    <t>Рішення облвиконкому від 29.08.84 №371</t>
  </si>
  <si>
    <t>Хмільницький район: Калинівська міська територіальна громада, Калинівське лісництво, кв.122 вид. 2</t>
  </si>
  <si>
    <t>ДП "Вінницьке лісове господарство"</t>
  </si>
  <si>
    <t>Тульчинський район: Брацлавська селищна територіальна громада, Брацлавське лісництво,  кв. 58 вид. 8</t>
  </si>
  <si>
    <t>Рішення облвиконкому № 384 від 18.03.83 та №371 від 29.08.84</t>
  </si>
  <si>
    <t>ДП "Могилів-Полільський ДЛГ" (не переоформлене)</t>
  </si>
  <si>
    <t>Могилів-Подільський район: Чернівецька селищна територіальна громада, Моївське лісництво,  кв.5 діл.1</t>
  </si>
  <si>
    <t>Рішення сесії обласної ради 9 сесії 22 скликання від 28.03.97</t>
  </si>
  <si>
    <t>Жмеринський район: Станіславчицька сільська територіальна громада (с.Мовчани (лівий берег р.Мурашка)</t>
  </si>
  <si>
    <t>Жмеринська районна рада УТМР (не переоформлено)</t>
  </si>
  <si>
    <t xml:space="preserve">Рішення  № 593 27 сесії  3 скликання обласної ради від 19.02.2002 </t>
  </si>
  <si>
    <t>Могилів-Подільський район: Мурованокуриловецька селищна територіальна громада  (с. Жван, с. Наддністрянське)</t>
  </si>
  <si>
    <t>ДП "Могилів-Подільський ДЛГ", ВОКСЛП "Віноблагроліс" Мурованокуриловецька селищна територіальна громада (не переоформлено)</t>
  </si>
  <si>
    <t xml:space="preserve">Вінницький район: Немирівська міська територіальна громада (в минулому - Стрільчинецька с.р.),  Немирівське лісництво, кв.131, 132 </t>
  </si>
  <si>
    <t>Розпорядження облдержадміністрації №200 від 22.12.95</t>
  </si>
  <si>
    <t xml:space="preserve">Тульчинський район: Студеняська сільська територіальна громада (Західна частина с.Болган)  </t>
  </si>
  <si>
    <t xml:space="preserve">Тульчинський район: Студеняська сільська територіальна громада (с.Болган (по лівий берег р.Кам’янка) </t>
  </si>
  <si>
    <t>Рішення облвиконкому від 25.10.90 №263</t>
  </si>
  <si>
    <t>Гайсинський район:Соболівська сільська територіальна громада (с.Брідок південна околиця села)</t>
  </si>
  <si>
    <t>Гайсинський район: Липовецька та Погребищанська міські територіальні громади (с.Росоша,   с.Веселівка південно-східна околиця сіл)</t>
  </si>
  <si>
    <t>Рішення облради 13 сесії 22 скликання 26.12.97</t>
  </si>
  <si>
    <t>Розпорядження облдержадміністрації №200  від 22.12.95</t>
  </si>
  <si>
    <t>Соболівська сільська територіальна громада(не переоформлено)</t>
  </si>
  <si>
    <t xml:space="preserve"> Липовецька та Погребищанська міські територіальні громади ( в минулому - Росошанська сільська рада,  Веселівська сільська рада)(не переоформлено)</t>
  </si>
  <si>
    <t>ПСП “Україна” (не переоформлено)</t>
  </si>
  <si>
    <t>Тульчинський район: Тульчинська міська територіальна громада (в минулому - Кинашівська сільська рада (на півд.сх в 2,5 км від с.Мазурівка)</t>
  </si>
  <si>
    <t>СТОВ “1 –е Травня” (не переоформлено)</t>
  </si>
  <si>
    <t>Тульчинський район: Тульчинська міська територіальна громада (с.Клебань)</t>
  </si>
  <si>
    <t>Тульчинський район: Тульчинська міська територіальна громада  (с. Суворовське)</t>
  </si>
  <si>
    <t xml:space="preserve">Могилів-Подільський район: Чернівецька селищна та Бабчинецька сільська територіальні громади (між селами Скалопіль і Вила Ярузькі, долина р. Мурафа)   </t>
  </si>
  <si>
    <t>Рішення облвиконкому №263 від 25.10.90</t>
  </si>
  <si>
    <t>Вінницький район: Погребищенська міська територіальна громада (с.Гопчиця)</t>
  </si>
  <si>
    <t>Тульчинська міська територіальна громада ( в минулому - Суворівська сільська рада) (не переоформлено)</t>
  </si>
  <si>
    <t>ФГ "Дружба-Л", Погребищенська міська територіальна громада, ВОКСЛ "Віноблагроліс"  (не переоформлено)</t>
  </si>
  <si>
    <t>ВОКСЛ "Віноблагроліс"  (не переоформлено)</t>
  </si>
  <si>
    <t>Урочище «Берізки»</t>
  </si>
  <si>
    <t>Гайсинський район: Дашівська селищна територіальна громада  (с.Білки)</t>
  </si>
  <si>
    <t>Хмільницький район: Махнівська сільська територіальна громада  (с.Немиринці)</t>
  </si>
  <si>
    <t>Хмільницький район: Махнівська сільська територіальна громада  (с.Перемога)</t>
  </si>
  <si>
    <t>Тульчинський район: Піщанська селищна територіальна громада ( в минулому - Дмитрашківська с/р), ВОКСЛП"Віноблагроліс" (Кв.19,21,22) (126,9га)</t>
  </si>
  <si>
    <t>Піщанська селищна територіальна громада( с. Дмитрашківка (лівий берег р.Кам’янка) (не переоформлено)</t>
  </si>
  <si>
    <t>Вінницький район: Погребищенська міська територіальна громада ( в минулому - Дзюньківська, Павлівська, Саражинецька с.р. ) ВОКСЛП “Віноблагроліс” Кв.54, вид.2; Кв.73, вид.1-9; Кв.46, вид.2-4; Кв.47 вид.1,2</t>
  </si>
  <si>
    <t xml:space="preserve">Погребищенська міська територіальна громада (в минулому - Дзюньківська, Павлівська, Саражинецька с/р), ВОКСЛП"Віноблагроліс"  (не переоформлено)  </t>
  </si>
  <si>
    <t>Гайсинський район: Соболівська сільська територіальна громада (Завадівська с/р(4,3га), ВОКСЛП"Віноблагроліс"  Кв.29 вид.19-20, 30.</t>
  </si>
  <si>
    <t>Гайсинський район: Теплицька селищна територіальна громада,  ВОКСЛП"Віноблагроліс"(56,2га) Кв.15.</t>
  </si>
  <si>
    <t>«Кивачівська дача»</t>
  </si>
  <si>
    <t xml:space="preserve">Соболівська сільська територіальна громада ( в минулому - Завадівська с/р, Петрашівська с/р), ВОКСЛП"Віноблагроліс"(не переоформлено)  </t>
  </si>
  <si>
    <t xml:space="preserve">Теплицька селищна територіальна громада (не переоформлено)  </t>
  </si>
  <si>
    <t>Гайсинський район: Краснопільська сільська територіальна громада( в минулому - Кивачівська с/р)</t>
  </si>
  <si>
    <t>Краснопільська сільська територіальна громада( в минулому - Кивачівська с/р) (не переоформлено)</t>
  </si>
  <si>
    <t>Гайсинський район: Теплицька селищна територіальна громада (в минулому - Сашанська с/р)</t>
  </si>
  <si>
    <t>Гайсинський район: Теплицька селищна територіальна громада (в минулому -  Сокирянська с/р)</t>
  </si>
  <si>
    <t>Гайсинський район: Ободівська сільська територіальна громада (с.Ободівка)</t>
  </si>
  <si>
    <t>Теплицька селищна територіальна громада (в минулому - Сашанська с/р) (не переоформлено)</t>
  </si>
  <si>
    <t xml:space="preserve"> Теплицька селищна територіальна громада (в минулому -  Сокирянська с/р) (не переоформлено)</t>
  </si>
  <si>
    <t>Ободівська сільська територіальна громада (в минулому - Ободівська с/р) (не переоформлено)</t>
  </si>
  <si>
    <t>Гайсинський район: Ободівська сільська територіальна громада  (с.Нова ободівка)</t>
  </si>
  <si>
    <t>Ободівська сільська територіальна громада (в минулому - Новоободівська с/р) (не переоформлено)</t>
  </si>
  <si>
    <t xml:space="preserve">Гайсинський район: Краснопільська сільська територіальна громада (в минулому - Тополівська с/р) </t>
  </si>
  <si>
    <t>Рішення обл..ради № 1138 34 сесії 5 скликання від 25.10.10</t>
  </si>
  <si>
    <t>Рішення обл.ради №1138 34сесії 5скликання від 25.10.10</t>
  </si>
  <si>
    <t xml:space="preserve">Гайсинський район: Теплицька селищна територіальна громада ( в минулому - Росошанська  с/р) </t>
  </si>
  <si>
    <t xml:space="preserve">Гайсинський район: Теплицька селищна територіальна громада ( в минулому - Маломочульська с/р) </t>
  </si>
  <si>
    <t>Рішення обл..ради№1138 34 сесії 5 скликання від 25.10.10</t>
  </si>
  <si>
    <t>Рішення обл.ради №1138 34 сесії 5 скликання від 25.10.10</t>
  </si>
  <si>
    <t>Рішення обл. ради №1138 34 сесії  5 скликання від 25.10.10</t>
  </si>
  <si>
    <t xml:space="preserve">Гайсинський район: Соболівська сільська територіальна громада( в минулому - Орлівська с/р) </t>
  </si>
  <si>
    <t>Гайсинський район: Соболівська сільська територіальна громада( в минулому -  Брідоцька с/р)</t>
  </si>
  <si>
    <t>Гайсинський район: Соболівська сільська територіальна громада( в минулому - Соболівська с/р )</t>
  </si>
  <si>
    <t xml:space="preserve">Гайсинський район: Соболівська сільська територіальна громада( в минулому - Великомочульська с/р) </t>
  </si>
  <si>
    <t>Могилів-Подільський  район: Вендичанська селищна територіальна громада (с. Кричанівка)</t>
  </si>
  <si>
    <t>Вендичанська селищна територіальна громада ( в минулому -Кричанівська с/р) (не переоформлено)</t>
  </si>
  <si>
    <t>Могилів-Подільський  район: Бабчинецька сільська територіальна громада ( в минулому - Моївська с/р)</t>
  </si>
  <si>
    <t>Рішення 25 сесії Вінницької обласної ради 4 скликання № 1014 від 23.12.05</t>
  </si>
  <si>
    <t>Вінницький район: Немирівська міська територіальна громада (с. Велика Бушинка)</t>
  </si>
  <si>
    <t xml:space="preserve">Немирівська міська територіальна громада ( в минулому - Великобушинська сільська рада)(не переоформлено) </t>
  </si>
  <si>
    <t>Рішення 5 сесії Вінницької обласної ради 6 скликання  № 104 від 29.04.11</t>
  </si>
  <si>
    <t>Жмеринський район: Жмеринська міська територіальна громада ( в минулому - Рівська с/р)</t>
  </si>
  <si>
    <t xml:space="preserve"> Жмеринська міська територіальна громада ( в минулому - Рівська с/р) (не переоформлено) </t>
  </si>
  <si>
    <t>Жмеринський район: Жмеринська міська територіальна громада (м.Жмеринка)</t>
  </si>
  <si>
    <t>Жмеринська міська територіальна громада ( в минулому -  Жмеринська міська рада) (не переоформлено)</t>
  </si>
  <si>
    <t>Рішення 11 сесії Вінницької обласної ради 6 скликання  № 334 від 27.04.12</t>
  </si>
  <si>
    <t>Рішення 27 сесії Вінницької обласної ради 6 скликання  № 745 від 10.10.14</t>
  </si>
  <si>
    <t>Могилів-Подільський район: Мурованокуриловецька селищна територіальна громада (в минулому - Рівненська с/р)</t>
  </si>
  <si>
    <t>Вінницький район: Липовецька міська територіальна громада ( в минулому -Нападівська с.р.)</t>
  </si>
  <si>
    <t>Мурованокуриловецька селищна територіальна громада (на околиці с. Рівне) (не переоформлено)</t>
  </si>
  <si>
    <t>Гайсинський район: Теплицька селищна територіальна громада (с. Розкошівка)</t>
  </si>
  <si>
    <t xml:space="preserve">Рішення 17 сесії Вінницької обласної ради 5 скликання № 573 від 29.05.08 </t>
  </si>
  <si>
    <t xml:space="preserve">Гайсинський район: Чечельницька селищна територіальна громада (Околиці с. Вербка) </t>
  </si>
  <si>
    <t>Теплицька селищна територіальна громада ( в минулому - Стражгородська с.р.) (не переоформлено)</t>
  </si>
  <si>
    <t>Ладижинська міська територіальна громада (в минулому -Губницька с.р., Ладижинська міська рада) (не переоформлено)</t>
  </si>
  <si>
    <t>Жмеринський район: Жмеринська міська територіальна громада</t>
  </si>
  <si>
    <t>Жмеринська міська територіальна громада (околиці с. Петрани)(не переоформлено)</t>
  </si>
  <si>
    <t>Гайсинський район: Бершадська міська територіальна громада (За межами с. Баланівка)</t>
  </si>
  <si>
    <t>Вінницький район: Погребищенська міська територіальна громада (с. Очеретна)</t>
  </si>
  <si>
    <t>57.</t>
  </si>
  <si>
    <t>58.</t>
  </si>
  <si>
    <t>59.</t>
  </si>
  <si>
    <t>Іваньківський</t>
  </si>
  <si>
    <t>Скала</t>
  </si>
  <si>
    <t>Широка Руда</t>
  </si>
  <si>
    <t>Рішення 44 сесії Вінницької обласної ради 7 скликання №977 від 23.07.2020</t>
  </si>
  <si>
    <t>Вінницький район: Липовецька міська територіальна громада ( в минулому -Іванівська с.р.)</t>
  </si>
  <si>
    <t>Вінницький район: Липовецька міська територіальна громада ( в минулому -Попівська с.р.)</t>
  </si>
  <si>
    <t>Рішення 5 сесії  23 скликання облради  від 29.04.99</t>
  </si>
  <si>
    <t xml:space="preserve">Вінницький район: Липовецький міська територіальна громада (с.Вербівка) </t>
  </si>
  <si>
    <t>Вінницький район: Літинська селищна територіальна громада (с. Горбівці західніше села)</t>
  </si>
  <si>
    <t>Літинська селищна територіальна громада (в минулому - Горбовецька сільська рада) (не переоформлено)</t>
  </si>
  <si>
    <t>Рішення облвиконкому №384  від 18.03.83</t>
  </si>
  <si>
    <t>Могилів-Подільський район: Муровано-Куриловецька селищна територіальна громада  (с. Житники) Муровано-Куриловецьке лісництво кв. 13,14</t>
  </si>
  <si>
    <t>рішення  № 525  11 сесії 4 скликання  Вінницької облради  від 19.03.04</t>
  </si>
  <si>
    <t xml:space="preserve">Вінницький район: Немирівський  міська територіальна громада  (с. Медвежа)  </t>
  </si>
  <si>
    <t xml:space="preserve">Немирівський  міська територіальна громада ( в минулому - Медвежанська с. р.) (не переоформлено)  </t>
  </si>
  <si>
    <t xml:space="preserve">Рішення облвиконкому № 384 від 18.03.83, № 371 від 29.08.84 </t>
  </si>
  <si>
    <t>Вінницький район: Немирівський  міська територіальна громада (с.Кірово  на схід)</t>
  </si>
  <si>
    <t xml:space="preserve">Немирівський  міська територіальна громада ( в минулому - Кіровська сільська рада ) (не переоформлено)    </t>
  </si>
  <si>
    <t>Вінницький район: Оратівська селищна територіальна громада  (с. Осична  в долині р. Стара Живка)</t>
  </si>
  <si>
    <t>Приватне орендне СП “Авангард” (не переоформлено)</t>
  </si>
  <si>
    <t>Фермерське гсподарство “Агроросток” (не переоформлено)</t>
  </si>
  <si>
    <t xml:space="preserve">Вінницький район: Оратівська селищна територіальна громада   ( с.Мала Ростівка  в долині безіменного струмка) </t>
  </si>
  <si>
    <t>Вінницький район: Оратівська селищна територіальна громада   (с. Синарна, в минулому - Стрижаківська сільська рада)</t>
  </si>
  <si>
    <t>Рішення 11 сесії 23 скликання обласної ради  від 17.12.99</t>
  </si>
  <si>
    <t>Вінницький район: Погребищенська міська територіальна громада ( в минулому - Левківська сільська рада  (початок р. Рось)</t>
  </si>
  <si>
    <t>Гайсинський район: Тростянецька селищна територіальна громада (с.Демидівка)</t>
  </si>
  <si>
    <t>Жмеренський район: Жмеринська міська територіальна громада (в минулому - Куриловецька с/р)</t>
  </si>
  <si>
    <t>Жмеринська міська територіальна громада (в минулому - Куриловецька с/р) (не переоформлено)</t>
  </si>
  <si>
    <t xml:space="preserve">Хмільницький район: Самгородська сільська територіальна громада  (с.Самгородок) </t>
  </si>
  <si>
    <t>Хмільницький район: Хмільницька міська територіальна громада ( в минулому - Кривошиївська, Сьомаківська с.р.), Уланівська сілська територіальна громада (в минулому-  Лознянська, Маркушівська, Марянівська,  Пустовійтівська, Рибчинецька, Скаржинецька,  Уланівська с/р)</t>
  </si>
  <si>
    <t>Жмеринський район: Жмеринська міська територіальна громада (в минулому -Рівська с/р)</t>
  </si>
  <si>
    <t>Самгородська сільська територіальна громада ( в минулому - Самгородоцька сільська рада)  (не переоформлено)</t>
  </si>
  <si>
    <t>Жмеринська міська територіальна громада (в минулому -Рівська с/р) (не переоформлено)</t>
  </si>
  <si>
    <t>Жмеринський район: Копайгородська селищна територіальна громада (смт.Копайгород)</t>
  </si>
  <si>
    <t>Копайгородська селищна територіальна громада ( в минулому - Копайгородська селищна рада)(не переоформлено)</t>
  </si>
  <si>
    <t>Рішення16 сесії Вінницької обласної ради 6 скликання  № 548 від 20.06.13</t>
  </si>
  <si>
    <t>Рішення 5 сесії Вінницької обласної ради 6 скликання № 104 від 29.04.11</t>
  </si>
  <si>
    <t>Вінницький район: Агрономічна сільська територіальна громада (с. Ільківка)</t>
  </si>
  <si>
    <t>Вінницький район: Гніванська міська територіальна громада (с. Рижавка, с. Потоки)</t>
  </si>
  <si>
    <t>Гніванська міська територіальна громада (в минулому - Потоківська сільська рада, Рижавська сільська рада) ( не переоформлено)</t>
  </si>
  <si>
    <t>Рішення облради 9 сесії 22 скликання 28.03.97</t>
  </si>
  <si>
    <t>Хмільницький район: Хмільницька міська територіальна громада ( в минулому -Широко-Гребельська сільська рада ( Сандрацьке водосховище)</t>
  </si>
  <si>
    <t>ВОКСЛП «Віноблагроліс» (не переоформлено)</t>
  </si>
  <si>
    <t>Хмільницький район: Козятинська міська територіальна громада (с.Сокілець)</t>
  </si>
  <si>
    <t>Рішення 25 сесії Вінницької обласної ради 4 скликання  № 1014 від 23.12.05</t>
  </si>
  <si>
    <t>Рішення 11 сесії Вінницької обласної ради 6 скликання  № 334 від 27.04.12, Рішення 13 сесії 7 скликання облради від 20.12.2016 №257</t>
  </si>
  <si>
    <t>Жмеринський район: Барська міська територіальна громада (м.Бар)</t>
  </si>
  <si>
    <t>Барська міська територіальна громада (в минулому - Барська міська рада) (не переоформлено)</t>
  </si>
  <si>
    <t>Рішення облвиконкому №525 від 18.12.85</t>
  </si>
  <si>
    <t>Гайсинський район: Тростянецька селищна територіальна громада  (смт. Тростянець)</t>
  </si>
  <si>
    <t>Гайсинський район : Урочище "Вишенька" на території Чечельницької селищної територіальної громади</t>
  </si>
  <si>
    <t>Рішення 7 сесії Вінницької обласної ради 7 скликання № 143 від 30.06.2016</t>
  </si>
  <si>
    <t>Вінницький район: Липовецька міська територіальна громада (на північний захід від с. Війтівці)</t>
  </si>
  <si>
    <t>Рішення облвиконкому №371 від 29.08.84</t>
  </si>
  <si>
    <t>Тульчинський район: Шпиківська селищна територіальна громада (в минулому - Печерська сільська рада) Шпиківське лісництво, кв.102, 103  (поблизу с.Печера)</t>
  </si>
  <si>
    <t>Гайсинський район: Ладижинська міська територіальна громада (м. Ладижин)</t>
  </si>
  <si>
    <t xml:space="preserve">Рішення 11сесії Вінницької обласної ради 6 скликання  № 334 від 27.04.2012 </t>
  </si>
  <si>
    <t>Рішення облради 13 сесії 22 скликан-ня  від 26.12.97, 2 сесії 24.07.98</t>
  </si>
  <si>
    <t>Вінницький район:  с.Лука-Мелешківська (центр села)</t>
  </si>
  <si>
    <t>Рішення облвиконкому  № 187 від 13.05.96 та №335 від 22.06.72</t>
  </si>
  <si>
    <t>Пансіонат  “Сокілець” Хмільницького АТ “Укрпрофоздоровлення” (не переоформлено)</t>
  </si>
  <si>
    <t>Вінницький район: Немирівська міська територіальна громада (с.Сокілець)</t>
  </si>
  <si>
    <t>Рішення облради 9 сесії 22 скликання від 28.03.97</t>
  </si>
  <si>
    <t>Вінницький район: Погребищенська міська територіальна громада (с.Васильківці)</t>
  </si>
  <si>
    <t>Вінницький район: Погребищенська міська територіальна громада (с.Спичинці)</t>
  </si>
  <si>
    <t>Рішення облвиконкому   №371 від 29.08.84</t>
  </si>
  <si>
    <t>Сутиська школа-інтернат ( не переоформлено)</t>
  </si>
  <si>
    <t>Вінницький район: Сутисківська селищна територіальна громада  (с.Сутиски)</t>
  </si>
  <si>
    <t>Рішення облвиконкому  № 187 від 13.05.96, №335 від 22.06.72</t>
  </si>
  <si>
    <t>Обласна психоневрологічна лікарня (не переоформлено)</t>
  </si>
  <si>
    <t>Вінницька лісова дослідна станція (не переоформлено)</t>
  </si>
  <si>
    <t>Рішення облвиконкому № 441 від 30.07.69, №335 від 22.06.72</t>
  </si>
  <si>
    <t>Рішення облвиконкому № 441 від 30.07.69, №335 від 22.06.72 та №371 від 29.08.84</t>
  </si>
  <si>
    <t>Музей М.І.Пирогова (не переоформлено)</t>
  </si>
  <si>
    <t>Рішення облвиконкому  № 525 від 19.12.85</t>
  </si>
  <si>
    <t xml:space="preserve">Могилів-Подільський район: м. Могилів-Подільський </t>
  </si>
  <si>
    <t>Могилів-Подільський ЦПКіВ (не переформлено)</t>
  </si>
  <si>
    <t>Могилів-Подільський район, Могилів-Подільська міська територіальна громада (в минулому -Броницька сільська рада)</t>
  </si>
  <si>
    <t>Пансіонат відпочинку “Гірський”  (не переоформлено)</t>
  </si>
  <si>
    <t>Могилів-Подільський район: Мурованокуриловецька селищна територіальна громада (с.Михайлівці)</t>
  </si>
  <si>
    <t>Михайловецьке СПТУ № 36 (не переоформлено)</t>
  </si>
  <si>
    <t>Могилів-Подільський район: Мурованокуриловецька селищна територіальна громада  (с.Котюжани)</t>
  </si>
  <si>
    <t xml:space="preserve">Розпорядження Вінницької ОДА від 22.12.95 №200 </t>
  </si>
  <si>
    <t>Могилів-Подільський район: Мурованокуриловецька селищна територіальна громада ( в минулому - Котюжанська с.р.) ( не переоформлено)</t>
  </si>
  <si>
    <t xml:space="preserve">Розпорядження Вінницької ОДА 22.12.95 №200 </t>
  </si>
  <si>
    <t>Могилів-Подільський район: Мурованокуриловецька селищна територіальна громада (смт. Муровані-Курилівці)</t>
  </si>
  <si>
    <t>Рішення облвиконкому  № 187 від 13.05.96, №335 від 22.06.72 та №371 від 29.08.84</t>
  </si>
  <si>
    <t>Комаргородське СПТУ №39 ( не переоформлено)</t>
  </si>
  <si>
    <t>Тульчинський район: Томашпільська селищна територіальна громада  (с.Комаргород)</t>
  </si>
  <si>
    <t>Тульчинський район: Томашпільська селищна територіальна громада (с.Олександрівка)</t>
  </si>
  <si>
    <t>Томашпільська селищна територіальна громада (в минулому - Олександрівська сільська рада) (не переоформлено)</t>
  </si>
  <si>
    <t>Рішення облвиконкому  № 441 від 30.07.69, №335 від 22.06.72</t>
  </si>
  <si>
    <t>Тульчинський район: Шпиківська селищна територіальна громада (с.Рахни Лісові)</t>
  </si>
  <si>
    <t>Тульчинський район: Крижопільська селищна територіальна громада (смт. Крижопіль)</t>
  </si>
  <si>
    <t>Жмеринський район, Барська міська територіальна громада (с. Ходаки, с.Ялтушків)</t>
  </si>
  <si>
    <t xml:space="preserve">Барська міська територіальна громада </t>
  </si>
  <si>
    <t>Рішення облвиконкому від13.05.64р.  № 187, рішення облради 13 сесії 22 скликання від 26.12.97</t>
  </si>
  <si>
    <t xml:space="preserve">Жмеринський район: Северинівська сільська територіальна громада  (с.Северинівка) </t>
  </si>
  <si>
    <t>ДП "Жмеринське ДЛГ" (не переоформлене)</t>
  </si>
  <si>
    <t>Северинівська сільська територіальна громада  (с.Северинівка)  (не переоформлене)</t>
  </si>
  <si>
    <t>Рішення облвиконкому від 30.07.69 № 441 та   №371 від 29.08.84</t>
  </si>
  <si>
    <t>Рішення облвиконкому  № 599 від 17.11.81</t>
  </si>
  <si>
    <t>Браїлівське професійний ліцей вул. Чайковського, 13 (не переоформлене)</t>
  </si>
  <si>
    <t>Жмериський район: Жмеринська міська територіальна громада (в минулому - Людовська сільська рада) Людовське лісництво кв.81вид.17</t>
  </si>
  <si>
    <t>Жмериський район: Жмеринська міська територіальна громада (смт. Браїлів  (на березі р.Рів)</t>
  </si>
  <si>
    <t>Жмеринський район: Северинівська сільська територіальна громада  (с.Олександрівка)</t>
  </si>
  <si>
    <t>Жмеринський  район: Джуринська сільська територіальна громада  (с.Деребчин)</t>
  </si>
  <si>
    <t>Жмеринський район: Мурафська сільська територіальна громада (с.Федорівка)</t>
  </si>
  <si>
    <t>Обласний ендокринолгічний диспансер (не переоформлено)</t>
  </si>
  <si>
    <t>Мурафська сільська територіальна громада (в минулому - Федорівська сільська рада)(не переоформлено)</t>
  </si>
  <si>
    <t>Лука-Мелешківська сільська територіальна громада(не переоформлено)</t>
  </si>
  <si>
    <t>Могилів-Подільський район: Мурованокуриловецька селищна територіальна громада ( в минулому - Мурованокуриловецька селищна рада) (не переоформлено)</t>
  </si>
  <si>
    <t>Рішення облвиконкому  № 261 від 25.10.90</t>
  </si>
  <si>
    <t>Хмільницький район: Калинівська міська територіальна громада  (с. Дружелюбівка)</t>
  </si>
  <si>
    <t>Рішення  11 сесії 23 скликання облради від 17.12.99</t>
  </si>
  <si>
    <t>Жмеринський район: Барська міська територіальна громада  (с.Гайове)</t>
  </si>
  <si>
    <t>Рішення облвиконкому  №371 від 29.08.84</t>
  </si>
  <si>
    <t xml:space="preserve"> Барська міська територіальна громада (в минулому -Гаївська сільська рада) (не переоформлено)</t>
  </si>
  <si>
    <t>ДП "Жмеринське ДЛГ" (не переоформлено)</t>
  </si>
  <si>
    <t>Жмеринський район: Жмеринська міська територіальна громада (в минулому- Людавська сільська рада), Жмеринське лісництво, кв.73 вид.3</t>
  </si>
  <si>
    <t xml:space="preserve">Рішення облвиконкому  № 384 від 18.08.83 </t>
  </si>
  <si>
    <t>Жмеринський район: Джуринська сільска територіальна громада ( в минулому-Деребчинська с. р.) Джуринське лісництво кв. 9, вид. 2</t>
  </si>
  <si>
    <t xml:space="preserve">ДП "Жмеринський ДЛГ" (не переоформлено) </t>
  </si>
  <si>
    <t>Жмеринський район: Барська міська територіальна громада (с. Мальчівці), Барське лісництво кв.62. в.3, кв.63.в.4, кв.64.в.6, кв.65.в.9, кв.66.в.2.</t>
  </si>
  <si>
    <t>Рішення облвиконкому від29.08.84 №371</t>
  </si>
  <si>
    <t>Жмеринський район: Барська міська територіальна громада (с. Підлісний Ялтушків)</t>
  </si>
  <si>
    <t xml:space="preserve"> Барська міська територіальна громада (с. Підлісний Ялтушків)</t>
  </si>
  <si>
    <t xml:space="preserve">Могилів-Подільський  район: Муровано-Куриловецька селина територіальан громада (с.Михайлівці),  Ялтушківське лісництво кв.36 вид.3 </t>
  </si>
  <si>
    <t>Бершадський міськомунгосп (не переоформлено)</t>
  </si>
  <si>
    <t>Гайсинський район: м.Бершадь (територія міського парку культури і відпочинку)</t>
  </si>
  <si>
    <t>Гайсинський район: Бершадська міська територіальна громада (с. Сумівка), Сумівське лісництво  кв.12, діл.11</t>
  </si>
  <si>
    <t>Вінницький район,  Стрижавська селищна територіальна громада, Вінницьке лісництво, кв.27, вид.14</t>
  </si>
  <si>
    <t>Рішення облвиконкому від 13.05.64 № 187 та рішення від 29.08.84 № 371</t>
  </si>
  <si>
    <t>Вінницький район: Вінницька міська територіальна громада ( в минулому - Стрижавська сільська рада),Михайлівське лісництво, кв.36, вид.4</t>
  </si>
  <si>
    <t>Вінницький район: Стрижавська селищна територіальна громада (в минулому -Мізяківсько-Хуторська  с.р.),  Вінницьке лісництво кв.19, вид.4</t>
  </si>
  <si>
    <t>ДП "Вінницьке лісове господарство" (не переоформлено)</t>
  </si>
  <si>
    <t>Вінницький район: Якушинецька сільська територіальна громада  (в минулому -Якушинецька сільська рада),  Якушинецьке лісництво кв.54, вид.9</t>
  </si>
  <si>
    <t>Вінницький район: Вінницька міська територіальна громада ( в минулому - Якушинецька сільська рада), Вінницьке лісництво кв.72 вид.4</t>
  </si>
  <si>
    <t>Вінницький район: Вінницька міська територіальна громада (в минулому - Якушинецька сільська рада),  Вінницьке лісництво кв.59, вид.6</t>
  </si>
  <si>
    <t>Вінницький район: Вінницька міська територіальна громада (в минулому - Якушинецька сільська рада),  Вінницьке лісництво кв.69, вид.9</t>
  </si>
  <si>
    <t>Вінницький район: Вінницька міська територіальна громада (в минулому - Якушинецька сільська рада),  Вінницьке  лісництво кв.69, вид.10</t>
  </si>
  <si>
    <t>Вінницький район: Вороновицька селищна територіальна громада (в минулому -Комарівська сільська рада),Вороновицьке лісництво, кв.15, вид.9</t>
  </si>
  <si>
    <t>Вінницький район: Вороновицька селищна територіальна громада (в минулому -Комарівська сільська рада), Вороновицьке лісництво, кв.15, вид.5</t>
  </si>
  <si>
    <t>Вінницький район: Вороновицька селищна територіальна громада (в минулому -Комарівська сільська рада),  Вороновицьке лісництво, кв.9, вид.25</t>
  </si>
  <si>
    <t>Вінницький район: Липовецька міська територіальна громада, Турбівське лісництво, кв.45, вид.19</t>
  </si>
  <si>
    <t>Вінницький район: Вінницька міська територіальна громада (в минулому - Стрижавська сільська рада), Михайлівське лісництво, кв.40, вид.5</t>
  </si>
  <si>
    <t>Вінницький район: Вінницька міська територіальна громада (в минулому - Стрижавська сільська рада),  Михайлівське лісництво, кв.37, вид.12</t>
  </si>
  <si>
    <t>Рішення облвиконкому від 29.09.84 №371</t>
  </si>
  <si>
    <t>Вінницький район: Агрономічна сільська територіальна громада,  Прибузьке лісництво, кв.18, вид.13</t>
  </si>
  <si>
    <t>Вінницький район: Стрижавська селищна територіальна громада (в минулому- Мізяківсько-Хутірська  с. р.),  Якушинецьке лісництво кв.89, вид. 5, 8, 17 ,18</t>
  </si>
  <si>
    <t>ДП "Гайсинський ДЛГ" (не переоформлено)</t>
  </si>
  <si>
    <t>Постанова Ради Міністрів УР від 28.10.74 №500</t>
  </si>
  <si>
    <t>Гайсинський район: Краснопільська сільська територіальна громада (в минулому - Гранівська сільська рада), Гайсинське лісництво, кв.23 вид. 6</t>
  </si>
  <si>
    <t>Гайсинський район: Райгородська сільська територіальна громада, Ситковецьке лісництво  кв. 34, вид. 4</t>
  </si>
  <si>
    <t>Гайсинський район: Краснопільська сільська територіальна громада (в минулому - Михайлівська сільська рада), Гайсинське лісництво, кв.70 вид. 7</t>
  </si>
  <si>
    <t>Гайсинський район: Краснопільська сільська територіальна громада (в минулому - Михайлівська сільська рада),  Гайсинське лісництво, кв.70 вид. 6, кв.71 вид.14</t>
  </si>
  <si>
    <t xml:space="preserve">Рішення облвиконкому від 14.05.64 №187 та облради 9 сесії </t>
  </si>
  <si>
    <t xml:space="preserve">Жмеринський район: Жмеринська міська територіальна громада (в минулому - Коростовецька с.р.), Жмеринське лісництво, кв.60 вид.6 </t>
  </si>
  <si>
    <t xml:space="preserve">Жмеринський район: Северинівська сільська територіальна громада  (с. Стодульці (на території середньої школи) </t>
  </si>
  <si>
    <t>Гайсинчький район: Дашівська селищна територіальна громада (в минулому - Кальницька с/р)</t>
  </si>
  <si>
    <t>Рішення облвиконкому від 29.08.84 № 371</t>
  </si>
  <si>
    <t>Жмеринське управління житлово-комунального господарства (не переоформлено)</t>
  </si>
  <si>
    <t>Жмеринський район, Жмеринська міська територіальна громада  (м. Жмеринка, вул. Фрунзе, 45)</t>
  </si>
  <si>
    <t>Носківецька СШ (не переоформлено)</t>
  </si>
  <si>
    <t>Жмеринський район, Станіслачицька сільська територальна громада (в минулому - Носківецька сільська рада) с.Носківці</t>
  </si>
  <si>
    <t>Вінницький район: Іллінецька селищна територіальна громада ( в минлому-  Васильківська сільська рада), Дашівське лісництво кв.35 вид. 12</t>
  </si>
  <si>
    <t>Рішення облвиконкому від 29.08.84р № 371</t>
  </si>
  <si>
    <t>Рішення облвиконкому від 29.08.84№ 371</t>
  </si>
  <si>
    <t>СВК  “Хлібороб” (не переоформлено</t>
  </si>
  <si>
    <t>Хмільницький район,  Самгородська сільська територіальна громада (в минулому - Зозулинецька сільська рада, с. Зозулинці)</t>
  </si>
  <si>
    <t>Кашперівський дитячий туберкульозний санаторій “Лісова пісня” (не переоформлено)</t>
  </si>
  <si>
    <t>Хмільницький район: Глуховецька селищна територіальна громада ( в минулому - Кашперівська сільська рада, с.Кашперівка)</t>
  </si>
  <si>
    <t>Рішення облвиконкому №335 від 22.06.72 та 29.08.84 № 371</t>
  </si>
  <si>
    <t>Вінницький район: Літинська селищна територіальна громада (в минулому - Соснівська сільська рада), Літинське лісництво ,кв.52 діл.1</t>
  </si>
  <si>
    <t>Могилів-Подільський район: Мурованокуриловецька селищна територіальна громада (в минулому -  Петриманська с.р.), Мурованокуриловецьке лісництво, кв 15 діл.5</t>
  </si>
  <si>
    <t>Вінницький район: Немирівська міська територіальна громада (в минулому- Бондурівська сільська рада), Немирівське лісництво, кв.45 вид.1</t>
  </si>
  <si>
    <t>Вінницький район: Немирівська міська територіальна громада (в минулому - Ковалівська сільська рада, с.Ковалівка  (біля цукрозаводу)</t>
  </si>
  <si>
    <t>Віннийцький район: Немирівська міська територіальна громада,  Шендерівське лісництво  кв. 78 діл. 3</t>
  </si>
  <si>
    <t>Тульчинський район: Піщанська селищна територіальна громада (в минулому - Чорноминська сільська рада, с.Чорномин, вул. Леніна, 6)</t>
  </si>
  <si>
    <t>Немирівська міська територіальна громада (в минулому - Ковалівська сільська рада, с.Ковалівка  (біля цукрозаводу)  (не переоформлено)</t>
  </si>
  <si>
    <t>Піщанська селищна територіальна громада (в минулому - Чорноминська сільська рада, с.Чорномин, вул. Леніна, 6) (не переоформлено)</t>
  </si>
  <si>
    <t>Вінницький район: Погребищенська міська територіальна громада (в минулому-Плисківська с.р.), Плисківське лісництво, кв.29 вид.17</t>
  </si>
  <si>
    <t>Рішення облвиконкому №187 від 13.05.64 та 29.08.84 № 371</t>
  </si>
  <si>
    <t>Вінницький район: Погребищенська міська територіальна громада (в минулому- Спичинецька с.р.), Плисківське лісництво,  кв. 19 вид.23</t>
  </si>
  <si>
    <t>Вінницький район: Погребищенська міська територіальна громада (в минулому- Спичинецька с.р.), Плисківське лісництво,  кв. 19 вид.10</t>
  </si>
  <si>
    <t>Вінницький район: Погребищенська міська територіальна громада (в минулому - Черемошнянська с.р.), Плисківське лісництво,  кв. 29 вид.18</t>
  </si>
  <si>
    <t>Вінницький район: Сутисківська селищна територіальна громада (с.Шершні)</t>
  </si>
  <si>
    <t>Рішення 11 сесії 23скликання облради 17.12.99</t>
  </si>
  <si>
    <t>Сутисківська селищна територіальна громада (в минулому - Шершнянська сільська рада) (не переоформлено)</t>
  </si>
  <si>
    <t>Вінницький район: Тиврівська селищна територіальна громада, Тиврівське лісництво, кв.27 вид.6</t>
  </si>
  <si>
    <t>Вінницький район: Лука-Мелешківська сільська територіальна громада,  Тиврівське лісництво,  кв.8 вид.5</t>
  </si>
  <si>
    <t>Вінницький район: Вороновицька селищна територіальна громада, Тиврівське лісництво,  кв.11 вид.1</t>
  </si>
  <si>
    <t>Вінницький район: Вороновицька селищна територіальна громада, Тиврівське лісництво,  кв.12 вид.7</t>
  </si>
  <si>
    <t>Вінницький район: Вороновицька селищна територіальна громада, Тиврівське лісництво,  кв.19 вид.4</t>
  </si>
  <si>
    <t>Вінницький район: Тиврівська селищна територіальна громада,  Тиврівське лісництво,  кв.50 вид.2</t>
  </si>
  <si>
    <t>Рішення облвиконкому №335 від 22.06.72,  №371 від 29.08.84, №263 від 25.10.90</t>
  </si>
  <si>
    <t xml:space="preserve">Тульчинський район, Томашпільська селищна територіальна громада (в минулому - Олександрівська сільська рада),  Джуринське лісництво, кв.6 вид.9  (поблизу с. Олександрівка) </t>
  </si>
  <si>
    <t>Рішення облвиконкому №599 від 17.11.81,  №371 від 29.08.84</t>
  </si>
  <si>
    <t xml:space="preserve">Тульчинський район: Вапнярська селищна територіальна громада, Томашпільське лісництво, кв.23 вид.8 </t>
  </si>
  <si>
    <t>Рішення облвиконкому №384 від 18.08.83,  №371 від 29.08.84</t>
  </si>
  <si>
    <t xml:space="preserve">Вінницький район: Ободівська сільська територіальна громада, Ободівське лісництво,  кв. 2 вид. 3,4 </t>
  </si>
  <si>
    <t>Вінницький район: Ободівська сільська територіальна громада, Ободівське лісництво,  кв. 3 вид. 4</t>
  </si>
  <si>
    <t>Вінницький район: Ободівська сільська територіальна громада,  Ободівське лісництво,  кв. 13 вид. 11</t>
  </si>
  <si>
    <t>Вінницький район: Ободівська сільська територіальна громада,  Ободівське лісництво,  кв. 14 вид. 11</t>
  </si>
  <si>
    <t>Вінницький район: Ободівська сільська територіальна громада,  Цибулівське лісництво, кв.23 вид.12</t>
  </si>
  <si>
    <t>Вінницький район: Ободівська сільська територіальна громада,  Ободівське лісництво,  кв. 30 вид.5</t>
  </si>
  <si>
    <t>Вінницький район: Ободівська сільська територіальна громада,   Цибулівське лісництво, кв.22 діл.6</t>
  </si>
  <si>
    <t>Рішення облвиконкому №697 від 28.12.71</t>
  </si>
  <si>
    <t>Тульчинський комбінат комунального господарства (не переоформлено)</t>
  </si>
  <si>
    <t>Рішення облвиконкому №384 від 18.08.83</t>
  </si>
  <si>
    <t>Могилів-Подільський район: Бабчинецька сільська територіальна громада (в минулому - Моївська сільська рада), Моївське лісництво,  кв. 66 вид. 4</t>
  </si>
  <si>
    <t>Могилів-Подільський район: Бабчинецька сільська територіальна громада (в минулому - Моївська сільська рада), Моївське лісництво,  кв. 64 вид. 5</t>
  </si>
  <si>
    <t xml:space="preserve">Жмеринський район: Джуринська сільська територіальна громада (в минулому - Деребчинська с.р.), Джуринське лісництво, кв.33 вид. 9 </t>
  </si>
  <si>
    <t>Жмеринський район: Шаргродська міська територіальна громада (в минулому -Гибалівська с.р.), Івашковецьке лісництво, кв. 89 вид. 6</t>
  </si>
  <si>
    <t>Жмеринський район: Джуринська сільська територіальна громада (в минулому - Деребчинська с.р.), Джуринське лісництво, кв.26 вид. 8</t>
  </si>
  <si>
    <t>Рішення облвиконкому  №335 від 22.06.75</t>
  </si>
  <si>
    <t>Могилів-Подільський район: Ямпільська міська територіальна громада (В минулому - Безводнівська сільська рада), Моївське лісництво, кв. 78 вид. 3</t>
  </si>
  <si>
    <t>Могилів-Подільський район: Ямпільська міська територіальна громада (В минулому - Безводнівська сільська рада), Моївське лісництво, кв. 81 вид. 3</t>
  </si>
  <si>
    <t>Могилів-Подільський район: Ямпільська міська територіальна громада (В минулому - Безводнівська сільська рада),  Моївське лісництво, кв. 35 вид. 5</t>
  </si>
  <si>
    <t>Могилів-Подільський район: Ямпільська міська територіальна громада (В минулому - Безводнівська сільська рада),  Моївське лісництво, кв. 46 вид. 24</t>
  </si>
  <si>
    <t>Рішення облвиконкому  №384 від 18.08.83</t>
  </si>
  <si>
    <t>Могилів-Подільський район: Ямпільська міська територіальна громада (В минулому - Петрашівська сільська рада), Петрашкіське лісництво, кв.14 вид.3</t>
  </si>
  <si>
    <t>МКП “Вінницязеленбуд” (не переоформлено)</t>
  </si>
  <si>
    <t>Служба автомобільних доріг у Вінницькій області (не переоформлено)</t>
  </si>
  <si>
    <t>Тульчинський район, Крижопільська селищна територіальна громада (с.Жабокрич)</t>
  </si>
  <si>
    <t>Жмеринський район: Станіславчицька сільська територіальна громада (В минулому -  Кам’яногірська с/р), с.Олексіївка</t>
  </si>
  <si>
    <t>Жмеринський район: Жмеринська міська територіальна громада (в минулому - Рівська с/р)</t>
  </si>
  <si>
    <t xml:space="preserve">Гайсинський район: Теплицька селищна територіальна громада </t>
  </si>
  <si>
    <t xml:space="preserve">Гайсинський район: Теплицька селищна територіальна громада (в минулому - Комарівська с/р) </t>
  </si>
  <si>
    <t xml:space="preserve"> Теплицька селищна територіальна громада (не переоформлено)</t>
  </si>
  <si>
    <t>Гайсинський район: Теплицька селищна територіальна громада (в минулому - Комарівська с/р)(не переоформлено)</t>
  </si>
  <si>
    <t>Жмеринська міська територіальна громада (в минулому - Рівська с/р)(не переоформлено)</t>
  </si>
  <si>
    <t>Гайсинський район: Чечельницька селищна територіальна громада (в минулому - Поповогребельська с.р.)</t>
  </si>
  <si>
    <t>Вінницький район: Тиврівська селищна територіальна громада ( с.Строїнці)</t>
  </si>
  <si>
    <t>Тиврівська селищна територіальна громада (в минулому -Строїнецька с/р) (не переоформлено)</t>
  </si>
  <si>
    <t>Хмільницький район:Глуховецька селищна територіальна громада  (с.Кашперівка)</t>
  </si>
  <si>
    <t>Глуховецька селищна територіальна громада (в минулому - Кашперівська с/р) (не переоформлено)</t>
  </si>
  <si>
    <t>Рішення облвиконкому від 29.08.84 №371 та №263 від 25.10.90</t>
  </si>
  <si>
    <t>Гайсинський  район: Бершадська міська територіальна громада, Сумівське лісництво кв.15, вид. 10 ( в 3-х км від села Сумівка)</t>
  </si>
  <si>
    <t>Цибулівський ліс</t>
  </si>
  <si>
    <t>ДП "Бершадське лісове господарство" (не переоформлено)</t>
  </si>
  <si>
    <t>Гайсинський район: Ободівська сільська територіальна громада  (в минулому - Скоморошківська с/р), с.Вербівка</t>
  </si>
  <si>
    <t>Жмеринський район: Копайгородська сільська територіальна громада  (с. Верхівка)</t>
  </si>
  <si>
    <t>Копайгородська сільська територіальна громада ( в минулому -Верхівська сільська рада) (не переоформлено)</t>
  </si>
  <si>
    <t>Жмеринський район: Копайгородська сільська територіальна громада   (с.Каришків)</t>
  </si>
  <si>
    <t>Копайгородська сільська територіальна громада ( в минулому -Каришківська сільська  рада) (не переоформлено)</t>
  </si>
  <si>
    <t>Жмеринський район: Барська міська територіальна громада  (с.Матійків)</t>
  </si>
  <si>
    <t xml:space="preserve">Барська міська територіальна громада (в минулому - Матійківська сільська рада) </t>
  </si>
  <si>
    <t xml:space="preserve">Гайсинський  район: Бершадська міська територіальна громада  с.П’ятківка (південна околиця села) </t>
  </si>
  <si>
    <t>Бершадська міська територіальна громада (В минулому - П’ятківська с.р.) (не переоформлено)</t>
  </si>
  <si>
    <t xml:space="preserve">Гайсинський  район: Бершадська міська територіальна громада  с.П’ятківка (західна околиця села) </t>
  </si>
  <si>
    <t xml:space="preserve">Гайсинський  район: Бершадська міська територіальна громада  с.П’ятківка (поблизу залізниці) </t>
  </si>
  <si>
    <t xml:space="preserve">Гайсинський  район: Бершадська міська територіальна громада  с.П’ятківка (південна околиця) </t>
  </si>
  <si>
    <t xml:space="preserve">Гайсинський  район: Бершадська міська територіальна громада  с.П’ятківка (північна околиця села) </t>
  </si>
  <si>
    <t>Розпорядження від 29.12.79 №580</t>
  </si>
  <si>
    <t>Вінницький район: Лука-Мелешківська сільська територівальна громада ( с.Лука-Мелешківська)</t>
  </si>
  <si>
    <t>Лука-Мелешківська сільська територівальна громада (в минулому - Луко-Мелешківська сільська рада) (не переоформлено)</t>
  </si>
  <si>
    <t>Вінницький район: Якушинецька сільська територіальна громада с.Некрасово (долина річки теплички)</t>
  </si>
  <si>
    <t>Якушинецька сільська територіальна громада (в минулому - Некрасівська сільська рада) (не переоформлено)</t>
  </si>
  <si>
    <t>Гайсинський район: Кунківська сільська територіальна громада,  с.Шура-Мітленецька (долина р.Мачуха)</t>
  </si>
  <si>
    <t>Вінницький район: Гніванська міська територіальна громада  (с. Потоки)</t>
  </si>
  <si>
    <t>Гайсинський район: Кунківська сільська територіальна громада,  с.Шура-Мітленецька (ліве урочище “Василівка левада”)</t>
  </si>
  <si>
    <t>Жмеринський район: Станіславчицька сільська територіальна громада с.Кацмазів (урочище “Тепличина”)</t>
  </si>
  <si>
    <t xml:space="preserve">Тульчинський район: Городківська сільська територіальна громада (с.Городківка)  </t>
  </si>
  <si>
    <t>Станіславчицька сільська територіальна громада ( в минулому - Кацмазівська сільська рада)(не переоформлено)</t>
  </si>
  <si>
    <t>Тульчинський район: Городківська сільська територіальна громада с.Вербка  (долина річки Марківка)</t>
  </si>
  <si>
    <t>Вінницький район: Іллінецька міська територіальна громада (с. Павлівка)</t>
  </si>
  <si>
    <t>Вінницький район: Іллінецька міська територіальна громада (с.Неменка)</t>
  </si>
  <si>
    <t>Вінницький район: Турбівська селищна територіальна громада (с.Козинці (біля торфовища )</t>
  </si>
  <si>
    <t>Вінницький район: Турбівська селищна територіальна громада (с.Козинці (в полі № 7 біля р.Мул)</t>
  </si>
  <si>
    <t>Вінницький район: Турбівська селищна територіальна громада (с.Козинці (на землях запасу біля с.Коханівка)</t>
  </si>
  <si>
    <t>Хмільницький район: Хмільницька міська територіальна громада  (Берег річки Хвоса  (поблизу с.Іванівці )</t>
  </si>
  <si>
    <t xml:space="preserve">Хмільницький район: Хмільницька міська територіальна громада  </t>
  </si>
  <si>
    <t>Рішення облвиконкому  №371 від 29.08.84 та № 384 від 18.08.83</t>
  </si>
  <si>
    <t>Рішення облвиконкому  №371 від 29.08.84 та № 335 від 22.06.72</t>
  </si>
  <si>
    <t>Могилів-Подільський район: Вендичанська селищна територіальна громада (с.Кукавка)</t>
  </si>
  <si>
    <t>Вендичанська селищна територіальна громада ( в минулому - Кукавська сільська рада) (не переформлено)</t>
  </si>
  <si>
    <t>Могилів-Подільський район: Могилів-Подільська міська територіальна громада  (с.Серебрія)</t>
  </si>
  <si>
    <t>Рішення облвиконкому  № 441 від 30.07.69, №371 від 29.08.84 та № 335 від 22.06.72</t>
  </si>
  <si>
    <t>Могилів-Подільський район: Могилів-Подільська міська територіальна громада (с.Яруга (на віддалі 30м від Ярузької сільської рада)</t>
  </si>
  <si>
    <t>Могилів-Подільська міська територіальна громада ( в минулому - Ярузька сільська рада) ( не переоформлено)</t>
  </si>
  <si>
    <t>Могилів-Подільський район:  Вендичанська селищна територіальна громада   (с.Кукавка (урочище “Драгана”)</t>
  </si>
  <si>
    <t>Могилів-Подільський район: Вендичанська селищна територіальна громада  (с.Кукавка (урочище “Війтове”)</t>
  </si>
  <si>
    <t>Рішення облвиконкому  №371 від 29.08.84 та № 335 від 29.08.84</t>
  </si>
  <si>
    <t>Могилів-Подільський район: Муровано-Куриловецька селищна територіальна громада   (с.Михайлівці)</t>
  </si>
  <si>
    <t xml:space="preserve"> Муровано-Куриловецька селищна територіальна громада ( в минулому - Михайлівецька сільська рада) (не переоформлено)</t>
  </si>
  <si>
    <t>Тульчинський район: Піщанська селищна територіальна громада (в минулому -Миролюбська сільська рада, с.Миролюбівка)</t>
  </si>
  <si>
    <t>Рішення облвиконкому № 697 від 23.12.71, №371 від 29.08.84 та  № 335 від 22.06.72</t>
  </si>
  <si>
    <t>Гайсинський район: Теплицька селищна територіальна громада (с.Корабелівка)</t>
  </si>
  <si>
    <t>Теплицька селищна територіальна громада (в минулому - Степанівська сільська рада) (не переоформлено)</t>
  </si>
  <si>
    <t>Гайсинський район: Краснопільська сільська територіальна громада (с.Тополівка)</t>
  </si>
  <si>
    <t>Краснопільська сільська територіальна громада (в минулому - Тополівська сільська рада) (не переоформлено)</t>
  </si>
  <si>
    <t>Розпорядження облвиконкому  № 580 від 29.12.79. та № 371 від 29.08.84</t>
  </si>
  <si>
    <t>Гайсинський район: Теплицька селищна територіальна громада (с.Сокиряни)</t>
  </si>
  <si>
    <t>Теплицька селищна територіальна громада (в минулому - Сокирянська сільська рада) (не переоформлено)</t>
  </si>
  <si>
    <t>Рішення облвиконкому №371 від 29.08.84 та № 384 від 18.08.83</t>
  </si>
  <si>
    <t>Гайсинський район: Теплицька селищна територіальна громада (с.Сокиряни) (південно-східна околиця села)</t>
  </si>
  <si>
    <t>Гайсинський район: Теплицька селищна територіальна громада (с.Сокиряни)  (південніше села)</t>
  </si>
  <si>
    <t>Гайсинський район: Теплицька селищна територіальна громада (с.Сокиряни)  (долина балок в південній частині села )</t>
  </si>
  <si>
    <t>Гайсинський район:  Соболівська сільська територіальна громада (с.Брідок  (по дорозі на с. Метанівку)</t>
  </si>
  <si>
    <t>Соболівська сільська територіальна громада (в минулому - Брідоцька сільська рада) (не переоформлено)</t>
  </si>
  <si>
    <t>Вінницький район: Оратівська селищна територіальна громада (в минулому - Медівська сільська рада, с.Медівка)</t>
  </si>
  <si>
    <t>Тульчинський район: Шпиківська селищна територіальна громада (с.Велика Вулига)</t>
  </si>
  <si>
    <t>Тульчинський район: Вапнярська селищна територіальна громада (с.Марківка)</t>
  </si>
  <si>
    <t>Вапнярська селищна територіальна громада  (в минулому - Марківська сільська рада) (не переоформлено)</t>
  </si>
  <si>
    <t>Тульчинський район: Томашпільська селищна територіальна громада (с.Яланець)</t>
  </si>
  <si>
    <t>Томашпільська селищна територіальна громада (в минулом у - Яланецька сільська рада) (не переоформлено)</t>
  </si>
  <si>
    <t>Гайсинський район: Ободівська сільська територіальна громада (с.Цибулівка (суха долина за старою частиною села)</t>
  </si>
  <si>
    <t>Ободівська сільська територіальна громада  (в минулому - Цибулівська сільська рада) (не переоформлено)</t>
  </si>
  <si>
    <t>Гайсинський район: Ободівська сільська територіальна громада (с.Цибулівка)</t>
  </si>
  <si>
    <t>Рішення облвиконкому  № 384 від 18.08.83</t>
  </si>
  <si>
    <t>СТОВ ім.Желюка (не переоформлено)</t>
  </si>
  <si>
    <t>Тульчинський район: Тульчинська міська територіальна громада (в минулому - Тиманівська сільська рада, с.Тиманівка)</t>
  </si>
  <si>
    <t>Тульчинський район: Тульчинська міська територіальна громада (с. Кинашівка)</t>
  </si>
  <si>
    <t>Розпорядження облдержадміністрації від 22.12.95 №200</t>
  </si>
  <si>
    <t xml:space="preserve">Рішення облвиконкому №371 від 29.08.84 </t>
  </si>
  <si>
    <t>Могилів-Подільський район: Бабчинецька сільська територіальна громада (в минулому - Бабчинська сільська рада, с.Бабчинці)</t>
  </si>
  <si>
    <t>ТОВ Агрофірма “Берізки” (не переоформлено)</t>
  </si>
  <si>
    <t>Гайсинський район: Ольгопільська сільська територіальна громада (с.Берізки)</t>
  </si>
  <si>
    <t>Гайсинський район: Ольгопільська сільська територіальна громада (с.Демівка)</t>
  </si>
  <si>
    <t>Жмеринський район: Шаргородська міська територіальна громада (с.Конатківці  (долина р.Остриця)</t>
  </si>
  <si>
    <t>Шаргородська міська територіальна громада (в минулому - Конатківська сільська рада) (не переоформлено)</t>
  </si>
  <si>
    <t>Жмеринський район: Шаргородська міська територіальна громада (с.Конатківці)</t>
  </si>
  <si>
    <t>Могилів-Подільський район: Ямпільська міська територіальна громада (с.Гальжбіївка)</t>
  </si>
  <si>
    <t>Могилів-Подільський район: Ямпільська міська територіальна громада (с.Дзигівка)</t>
  </si>
  <si>
    <t>Рішення облдержадміністрації від 22.07.76 №310</t>
  </si>
  <si>
    <t>Рішення облвиконкому  № 441 від 30.07.69 та №371 від 29.08.84</t>
  </si>
  <si>
    <t>Могилів-Подільський район: Яришівська сільська територіальна громада (в минулому - Козлівська сільська рада), с.Нагоряни</t>
  </si>
  <si>
    <t>Могилів-Подільський район: Яришівська сільська територіальна громада (в минулому - Бронницька сільська рада), с.Бронниця</t>
  </si>
  <si>
    <t>Яришівська сільська територіальна громада (в минулому - Бронницька сільська рада) (не переоформлено)</t>
  </si>
  <si>
    <t>Рішення облвиконкому  № 599 від 17.11.81 та №371 від 29.08.84</t>
  </si>
  <si>
    <t xml:space="preserve">Могилів-Подільський район: Вендичанська селищна територіальна громада, с.Ломазів (схили яру на березі р. Лядова, поблизу сільського кладовища) </t>
  </si>
  <si>
    <t>Вендичанська селищна територіальна громада (в минулому - Кукавська сільська рада) (не переоформлено)</t>
  </si>
  <si>
    <t>Могилів-Подільський район: Вендичанська селищна територіальна громада, с.Новий Ольчедаїв (кар`єр на правому березі р. Лядова)</t>
  </si>
  <si>
    <t>Могилів-Подільський район: Могилів-Подільська міська територіальна громада, с.Бронниця (долина р.Бронниці)</t>
  </si>
  <si>
    <t>Могилів-Подільська міська територіальна громада (в минулому - Бронницька сільсьска рада) (не переоформлено)</t>
  </si>
  <si>
    <t>Рішення облвиконкому  № 335 від 22.06.72 та №371 від 29.08.84</t>
  </si>
  <si>
    <t>Могилів-Подільський район: Могилів-Подільська міська територіальна громада, с.Озаринці</t>
  </si>
  <si>
    <t>Могилів-Подільська міська територіальна громада (в минулому - Озаринецька сільська рада) (не переоформлено)</t>
  </si>
  <si>
    <t>Могилів-Подільський район: Яришівська сільська територіальна громада, с. Кремінне</t>
  </si>
  <si>
    <t>Могилів-Подільський район: Муровано-Куриловецька селищна територіальна громада,  с. Вищеольчедаїв</t>
  </si>
  <si>
    <t xml:space="preserve">Муровано-Куриловецька селищна територіальна громада (в минулому - Вищеольчедаївсьа сільська рада) (не переоформлено) </t>
  </si>
  <si>
    <t>огилів-Подільський район: Муровано-Куриловецька селищна територіальна громада,  с. Вищеольчедаїв (правий берег р.Лядова)</t>
  </si>
  <si>
    <t>СВАТ ім. Суворова (не переоформлено)</t>
  </si>
  <si>
    <t>Могилів-Подільський район: Ямпільська міська територіальна громада, м.Ямпіль  (геологічні вілслонення поблизу  гирла р.Русава)</t>
  </si>
  <si>
    <t>Вінницький район: Іллінецька міська територіальна громада, за межами с. Лугова</t>
  </si>
  <si>
    <t>ДП "Жмеринське лісове господарство"</t>
  </si>
  <si>
    <t>Жмеринський район: Барська міська територіальна громада, Барське лісництво (урочище Шершнянська дубина кв.23.діл.4, 6)</t>
  </si>
  <si>
    <t>Хмільницький район: Калинівська міська територіальна громада (в минулому - Мізяківська с.р.  (ділянка р.Згар  біля с.Мізяків)</t>
  </si>
  <si>
    <t>Калинівська міська територіальна громада (в минулому - Мізяківська с.р.) (не переоформлено)</t>
  </si>
  <si>
    <t>Хмільницький район: Хмільницька міська територіальна громада  (долина р.Південний Буг біля с.Курилівка)</t>
  </si>
  <si>
    <t>Могилів-Подільський район: Вендичанське селищна територіальна громада, с.Тропове</t>
  </si>
  <si>
    <t>Вендичанське селищна територіальна громада (в минулому - Тропівська сільська рада) (не переоформлено)</t>
  </si>
  <si>
    <t>Рішення облвиконкому   №263 від 25.10.90</t>
  </si>
  <si>
    <t xml:space="preserve">Рішення 13 сесії 22 скликан- ня облради від 26.12.97 </t>
  </si>
  <si>
    <t>Вінницький район: Немирівська міська територіальна громада (в минулому -  Великобушинська с/р, Зарудинецька с/р, Рачківська с.р.)</t>
  </si>
  <si>
    <t xml:space="preserve"> Немирівська міська територіальна громада (в минулому -  Великобушинська с/р, Зарудинецька с/р, Рачківська с.р.) (не переоформлено)</t>
  </si>
  <si>
    <t>Вінницький район: Немирівська міська територіальна громада , с. Ковалівка</t>
  </si>
  <si>
    <t>Немирівська міська територіальна громада (в минулому - Ковалівська с/р) (не переоформлено)</t>
  </si>
  <si>
    <t>Вінницький район: Турбівська селищна територіальна громада, смт. Турбів</t>
  </si>
  <si>
    <t xml:space="preserve">Гайсинський район: Краснопільська сільська територіальна громада, с.Тополівка  </t>
  </si>
  <si>
    <t>Краснопільська сільська територіальна громада (в минулому - Тополівська с/р) (не переоформлено)</t>
  </si>
  <si>
    <t>Ладижинська міська територіальна громада (в минулому - Ладижинська міська рада) (не переоформлено)</t>
  </si>
  <si>
    <t>Рішення облдержадміністрації від 18.08.83 №384</t>
  </si>
  <si>
    <t>Вінницький район: Вороновицька селищна територіальна громада (в минулому - Комарівська сільська рада), Вороновицьке лісництво, кв.13 вид.4</t>
  </si>
  <si>
    <t>Гайсинський район: Бершадська міська територіальна громада,  с.Яланець</t>
  </si>
  <si>
    <t>Бершадська міська територіальна громада (в минулому- Яланецька с.р.) (не переоформлено)</t>
  </si>
  <si>
    <t>Гайсинський район: Гайсинська міська територіальна громада (в минулому - Жерденівська с.р.), Басаличівське лісництво, кв.61 вид. 1,3</t>
  </si>
  <si>
    <t>ДП "Молгилів-Подільський ДЛГ" (не переоформлено)</t>
  </si>
  <si>
    <t xml:space="preserve">Розпорядження Вінницької ОДА від 22.12.95 № 200 </t>
  </si>
  <si>
    <t xml:space="preserve">Могилів-Подільський район: Мурованокуриловецька селищна територіальна громада (в минулому - Вищеольчедаївська с.р.), Котюжанське лісництво, кв.27 вид.5 </t>
  </si>
  <si>
    <t>Рішення облвиконкому  № 384  від 29.08.84 та   №371 від 29.08.84</t>
  </si>
  <si>
    <t xml:space="preserve">Могилів-Подільський район: Мурованокуриловецька селищна територіальна громада (в минулому - Галайковецька с.р.),  Мурованокуриловецьке лісництво, кв.35 вид.5-6 </t>
  </si>
  <si>
    <t>Могилів-Подільський район: Мурованокуриловецька селищна територіальна громада,  с.Роздолівка</t>
  </si>
  <si>
    <t>Мурованокуриловецька селищна територіальна громада (в минулому - Роздолівська сільська рада) (не переоформлено)</t>
  </si>
  <si>
    <t>Вінницький район: Літинська міська територіальна громада (в минулому - Соснівська сільська рада), Літинське лісництво, кв.28 вид. 1</t>
  </si>
  <si>
    <t>Рішення облвиконкому  № 580 від 29.12.79</t>
  </si>
  <si>
    <t xml:space="preserve">Вінницький район: Немирівська міська територіальна громада (в минулому - Криківецька сільська рада), Немирівське лісництво кв.37 вид. 3,5,2,7,8 </t>
  </si>
  <si>
    <t>Рішення облвиконкому  № 384  від 29.08.84</t>
  </si>
  <si>
    <t xml:space="preserve">Вінницький район: Оратівська сільська територіальна громада (в минулому - Балабанівська с.р.), Оратівське лісництво,  кв.35 вид. 6 </t>
  </si>
  <si>
    <t xml:space="preserve">Рішення облвиконкому  № 371 від 29.08.84 </t>
  </si>
  <si>
    <t>Вінницький район: Гніванська міська територіальна громада, Гніванське лісництво  кв. 43, вид.9</t>
  </si>
  <si>
    <t>Гайсинський район: Тростянецька селищна територіальна громада (в минулому - Ладижинська міська рада), Ладижинське лісництво кв. 34, вид.2</t>
  </si>
  <si>
    <t>Гайсинський район: Ободівська сільська територіальна громада, с.Цибулівка</t>
  </si>
  <si>
    <t>Ободівська сільська територіальна громада (в минулому - Цибулівська с.р.) (не переоформлено)</t>
  </si>
  <si>
    <t>Гайсинський район: Тростянецька селищна територіальна громада, смт. Тростянець</t>
  </si>
  <si>
    <t xml:space="preserve">Рішення 9 сесії  22 скликання від 28.03.97 </t>
  </si>
  <si>
    <t>Могилів-Подільський район: Чернівецька селищна територіальна громада (в минулому - Борівська с. р.), Моївське лісництво кв. 23, вид. 5</t>
  </si>
  <si>
    <t xml:space="preserve">Розпорядження облвиконкому № 580-р від 29.12.79 </t>
  </si>
  <si>
    <t>Могилів-Подільський район: Ямпільська міська територіальна громада (в минулому - Петрашівська сільська рада), Петрашівське лісництво кв. 14,15,16</t>
  </si>
  <si>
    <t>Каштан Березовських</t>
  </si>
  <si>
    <t>Липовецька астроблема</t>
  </si>
  <si>
    <t>Вербівський парк</t>
  </si>
  <si>
    <t>104.</t>
  </si>
  <si>
    <t xml:space="preserve"> №84 від 26 лютого 2021 року рішенням 5 сесії Вінницької обласної Ради 8 скликання</t>
  </si>
  <si>
    <t>Жмеренський район: Шаргородська міська територіальна громада, с. Перепільченці</t>
  </si>
  <si>
    <t>СЗОШ І-ІІ ступенів у с. Перепільчинці (не переоформлено)</t>
  </si>
  <si>
    <t xml:space="preserve">№ 236 від 24 вересня 2021 року рішенням 12 сесії Вінницької обласної Ради  8 скликання </t>
  </si>
  <si>
    <t xml:space="preserve">Вінницький район: Липовецька міська територіальна громада </t>
  </si>
  <si>
    <t>ВОКСЛП "Віноблагроліс" (кв. 36), Ямпільська міська територіальна громада (с.Буша) (не переоформлено)</t>
  </si>
  <si>
    <t xml:space="preserve">Антопільський психоневрологічний інтернат  (не переоформлено) </t>
  </si>
  <si>
    <t>Ободівська  школа - інтернат (не переоформлено)</t>
  </si>
  <si>
    <t>Печерська обласна лікарня відновного лікування (не переоформлено)</t>
  </si>
  <si>
    <t>Гідрологічний заказник</t>
  </si>
  <si>
    <t>Місцевого значення</t>
  </si>
  <si>
    <t>Вінницький район, Літинська селищна територіальна громада (с. Дяківці), Літинське лісництво кв. 14-17</t>
  </si>
  <si>
    <t>Центральний парк ім.  М. Леонтовича (колишня назва - Центральний парк культури і відпочинку  ім. Горького)</t>
  </si>
  <si>
    <t>КП Вінницької міської ради «Дирекція парків та дозвілля територіальної громади»</t>
  </si>
  <si>
    <t>Гайсинський район:Бершадська міська рада (біля с. Крушинівка) Сумівське лісництво кв. 40-57</t>
  </si>
  <si>
    <t xml:space="preserve">Гайсинський район:Бершадська міська рада, Сумівське лісництво
кв.12, вид. 9
</t>
  </si>
  <si>
    <t xml:space="preserve">Дашівська селищна територіальна громада  </t>
  </si>
  <si>
    <t xml:space="preserve">Рішення облвиконкому №309 від 20.12.90 </t>
  </si>
  <si>
    <t>Тростянецька селищна територіальна громада (смт. Тростянець)(знаходиться на погоджені у Користувача)</t>
  </si>
  <si>
    <t xml:space="preserve"> Іллінецька міська територіальна громада (с.Володимирівка) (знаходиться на погоджені у Користувача)</t>
  </si>
  <si>
    <t>ДП “Іллінецьке лісове господарство”</t>
  </si>
  <si>
    <t xml:space="preserve"> Тростянецька селищна територіальна громада ( в минулому - Четвертинівська с/р) (знаходиться на погодженні у Користувача)</t>
  </si>
  <si>
    <t>Дашівська селищна територіальна громада (в минулому - Білківська с/р)</t>
  </si>
  <si>
    <t>Погребищенська міська територіальна громада (в минулому - Очеретнянська с.р.) (знаходиться на погодженні у Користувача)</t>
  </si>
  <si>
    <t>Тростянецька селищна територіальна громада (в минулому - Демидівська с/р) (знаходиться на погодженні у Користувача)</t>
  </si>
  <si>
    <t xml:space="preserve"> Хмільницька міська територіальна громада, Уланівська сільська територіальна громада ;Вінницьке міжрайонне управління водного господарства; Уланівський рибцех ПРАТ «СП Вінницярибгосп»  (знаходиться на погодженні у Користувачів)</t>
  </si>
  <si>
    <t xml:space="preserve"> Агрономічна сільська територіальна громада (в минулому - Ільківська с.р.) </t>
  </si>
  <si>
    <t>Тростянецька селищна територіальна громада (знаходиться на погодженні у Користувача)</t>
  </si>
  <si>
    <t>Северинівська сільська територіальна громада  (с. Стодульці (на території середньої школи) (знаходиться на погодженні у Користувача)</t>
  </si>
  <si>
    <t xml:space="preserve">Дашівська селищна територіальна громада (в минулому - Кальницька с/р) </t>
  </si>
  <si>
    <t>ДП "Іллінецьке лісове господарство"</t>
  </si>
  <si>
    <t>МКП «Вінницязеленбуд»</t>
  </si>
  <si>
    <t xml:space="preserve"> Гніванська міська територіальна громада (в минулому - Потоківська сільська рада) (знаходиться на погоджені у Користувача)</t>
  </si>
  <si>
    <t xml:space="preserve"> Іллінецька міська територіальна громада ( в минулому - Іллінецька міська рада) (знаходиться на погодженні у Користувача)</t>
  </si>
  <si>
    <t>Іллінецька міська територіальна громада ( в минулому - Павлівська с/р) (знаходиться на погодженні у Користувача)</t>
  </si>
  <si>
    <t>Попівська криничка (колишня назва - криничка котовців)</t>
  </si>
  <si>
    <t>Могилів-Подільська міська територіальна громада (в минулому - Серебрійська сільська рада) (не переоформлено)</t>
  </si>
  <si>
    <t>Тульчинська міська територіальна громада (в минулому - Кинашівська сільська рада) (не переоформлено)</t>
  </si>
  <si>
    <t xml:space="preserve"> Іллінецька міська територіальна громада (в минулому - Іллінецька міська рада) (знаходиться на погодженні у Користувача)</t>
  </si>
  <si>
    <t>Калинівська міська територіальна громада ( в минулому - Дружелюбівська сільська рада) (не переофорлене)</t>
  </si>
  <si>
    <t>Погребищенська міська територіальна громада ( в минулому - Спичинецька сільська рада) (знаходиться на погодженні у Користувача)</t>
  </si>
  <si>
    <t>Тростянецька селищна територіальна громада в минулому - Тростянецька селищна рада)(знаходиться на погодженні у Користувача)</t>
  </si>
  <si>
    <t>Гайсинський район: Тростянецька селищна територіальна громада  (с. Четвертинівка)</t>
  </si>
  <si>
    <t>Мурованокуриловецька селищна територіальна громада (в минулому - Рівненська с/р) (не переофомлено)</t>
  </si>
  <si>
    <t>Станіславчицька сільська територіальна громада (В минулому -  Кам’яногірська с/р) (не переоформлено)</t>
  </si>
  <si>
    <t>Музей Коцюбинського, міське управління культури (не переофомлено)</t>
  </si>
  <si>
    <t>Зеленим кольором відзначені території та об'єкти природно-заповідного фонду для яких природоохоронна докуметація переоформлена.</t>
  </si>
  <si>
    <t>Синім кольором відзначені території та об'єкти природно-заповідного фонду для яких природоохоронна документація знаходиться у Користувача на погодженні</t>
  </si>
  <si>
    <t xml:space="preserve"> Джуринська сільська територіальна громада ( в минулому - Дебречинська сільська рада)(знаходиться на погодженні у Користувача)</t>
  </si>
  <si>
    <t>Гайсинський район: Ладижинська міська територіальна громада (в минулому - Ладижинська міська рада 63,1965 га), Гайсинська міська територіальна громада (в минулому - Губницька с.р. 2,6 га)</t>
  </si>
  <si>
    <r>
      <t xml:space="preserve">НПП "Кармелюкове Поділля" </t>
    </r>
    <r>
      <rPr>
        <sz val="10"/>
        <color rgb="FF00B050"/>
        <rFont val="Times New Roman"/>
        <family val="1"/>
        <charset val="204"/>
      </rPr>
      <t>(Переоформлено охоронні зобов'язання)</t>
    </r>
  </si>
  <si>
    <t xml:space="preserve">Яришівська сільська територіальна громада (північно - східна околиця с. Бернашівки)   </t>
  </si>
  <si>
    <t>“П’ятничанське”</t>
  </si>
  <si>
    <t xml:space="preserve">Тульчинський район: Городківська сільська територіальна громада ( в минулому - Вільшанська с/р, с.Вільшанка) </t>
  </si>
  <si>
    <t>Городківська сільська територіальна громада ( в минулому - Вільшанська с/р, с.Вільшанка) (на погодженні у Користувача)</t>
  </si>
  <si>
    <t>Тульчинський район: Городківська сільська територіальна громад (в минулому - джугастрянська с/р, с.Джугастра)</t>
  </si>
  <si>
    <t xml:space="preserve"> Городківська сільська територіальна громад (в минулому - джугастрянська с/р, с.Джугастра) (на погодженні у Користувача)</t>
  </si>
  <si>
    <t xml:space="preserve">Яришівська сільська територіальна громада (в минулому - Слободо-Яришівська с/р)  </t>
  </si>
  <si>
    <t>Рішення 11 сесії 23 скликання Вінницької обласної ради від 17.12.1999</t>
  </si>
  <si>
    <t xml:space="preserve">Яришівська сільська територіальна громада (в минулому - Бернашівська с/р)  </t>
  </si>
  <si>
    <t>Рішення 5 сесії 23 скликання Вінницької обласної ради від 29.04.1999</t>
  </si>
  <si>
    <t xml:space="preserve">Піщанська селищна територіальна громада (с. Болган) (знаходиться на погодженні у користувача) </t>
  </si>
  <si>
    <t>Вороновицька селищна територіальна громада (с. Довгополівка) (знаходиться на погодженні у користувача)</t>
  </si>
  <si>
    <t>Шпиківська селищна територіальна громада (в минулому - Маловулизька с/р с. Рогізне)</t>
  </si>
  <si>
    <t xml:space="preserve">Рішення  9 сесії 22 скликання  Вінницької обласної ради від 28.03.97 </t>
  </si>
  <si>
    <t>Городківська сільська територіальна громада (с. Вербка (знаходиться на погодженні у користувача)</t>
  </si>
  <si>
    <t>Студенняська сільська територіальна громада (знаходиться на погодженні у користувача)</t>
  </si>
  <si>
    <t>Тульчинський район: Шпиківська селищна територіальна громада (в минулому -  Печерська с/р, вздовж р.Південний Буг)</t>
  </si>
  <si>
    <t xml:space="preserve">Шпиківська селищна територіальна громада (в минулому -  Печерська с/р) </t>
  </si>
  <si>
    <t>Рішення 13 сесії 22 скликання Вінницької обласної ради від  26.12.97</t>
  </si>
  <si>
    <t>Гайсинський район:  Дашівська селищна територіальна громад (в минулому - Слободищенська с/р, с. Слободище)</t>
  </si>
  <si>
    <t xml:space="preserve"> Дашівська селищна територіальна громад (в минулому - Слободищенська с/р, с. Слободище)</t>
  </si>
  <si>
    <t xml:space="preserve">Махнівська сільська територіальна громада ( в минулому - Переможнянська с/р) </t>
  </si>
  <si>
    <t>Рішення 28 сесії 5  скликання Вінницької обласної ради № 968 від 02.03.2010</t>
  </si>
  <si>
    <t>Рішення 34 сесії 5 скликання №1138 обласної ради від 25.10.2010</t>
  </si>
  <si>
    <t xml:space="preserve"> Бабчинецька сільська територіальна громада ( в минулому - Моївська с/р) </t>
  </si>
  <si>
    <t>Липовецька міська територіальна громада ( в минулому -Нападівська с.р.)  (знаходиться на погодженні у Користувача)</t>
  </si>
  <si>
    <t>Чечельницька селищна територіальна громада ( в минулому - Вербська сільська рада)  (на погодженні у Користувача)</t>
  </si>
  <si>
    <t xml:space="preserve"> Липовецька міська територіальна громада (на південь від с. Іванька)  (знаходиться на погодженні у Користувача)</t>
  </si>
  <si>
    <t xml:space="preserve"> Липовецька міська територіальна громада (між селами Попівка та Вернянка)  (знаходиться на погодженні у Користувача)</t>
  </si>
  <si>
    <t xml:space="preserve"> Липовецька міська територіальна громада (між селами Гордіївка та Струтинка)  (знаходиться на погодженні у Користувача)</t>
  </si>
  <si>
    <t>Липовецький міська територіальна громада (в минулому -Вербівська  сільська рада)  (знаходиться на погодженні у Користувача)</t>
  </si>
  <si>
    <t xml:space="preserve">СТОВ “Світанок” </t>
  </si>
  <si>
    <t>Хмільницька міська територіальна громада ( в минулому -Широко-Гребельська сільська рада ( Сандрацьке водосховище) (на погодженні у Користувача)</t>
  </si>
  <si>
    <t xml:space="preserve"> Липовецька міська територіальна громада (в минулому - Війтовецька сільська рада)  (знаходиться на погодженні у Користувача)</t>
  </si>
  <si>
    <t>Чечельницька селищна територіальна громада  (на погодженні у Користувача)</t>
  </si>
  <si>
    <t>Рішення  34 сесії Вінницької обласної ради  5 скликання № 1138 від 25.10.2010</t>
  </si>
  <si>
    <t xml:space="preserve">Рішень облвиконкому  №384 від 18.08.83 </t>
  </si>
  <si>
    <t xml:space="preserve">Крижопільська селищна територіальна громада (в минулому - Жабокрицька с/р) </t>
  </si>
  <si>
    <t>Чечельницька селищна територіальна громада (в минулому - Поповогребельська с.р.)  (на погодженні у Користувача)</t>
  </si>
  <si>
    <t xml:space="preserve"> Городківська сільська територіальна громада (в минулому - Городківська с/р) (знаходиться на погодженні у користувача)</t>
  </si>
  <si>
    <t>Хмільницька міська територіальна громада (в минулому - Тесівська сільська рада)  (на погодженні у Користувача)</t>
  </si>
  <si>
    <t>Хмільницька міська територіальна громада (в минулому - Тесівська сільська рада) (на погодженні у Користувача)</t>
  </si>
  <si>
    <t xml:space="preserve">Оратівська селищна територіальна громада (в минулому - Медівська сільська рада) </t>
  </si>
  <si>
    <t>Рішення облвиконкому  №371 від 29.08.84 та № 594 від 17.11.81</t>
  </si>
  <si>
    <t xml:space="preserve">Шпиківська селищна територіальна громада (в минулому - Великовулизька сільська рада) </t>
  </si>
  <si>
    <t>Ольгопільська сільська територіальна громада (в минулому - Демівська сільська рада)  (на погодженні у Користувача)</t>
  </si>
  <si>
    <t xml:space="preserve"> Ямпільська міська територіальна громада (в минулому - Гальжбіївська сільська рада) (на погодженні у Користувача)</t>
  </si>
  <si>
    <t xml:space="preserve"> Ямпільська міська територіальна громада (в минулому - Дзигівська сільська рада)  (на погодженні у Користувача)</t>
  </si>
  <si>
    <t xml:space="preserve"> Яришівська сільська територіальна громада (в минулому - Козлівська сільська рада)  (знаходиться на погодженні у Користувача)</t>
  </si>
  <si>
    <t>Могилів-Подільський район: Яришівська сільська територіальна громада (с.Яришів (долина р. Дністер)</t>
  </si>
  <si>
    <t xml:space="preserve">Яришівська сільська територіальна громада (в минулому - Яришівська сільська рада)  </t>
  </si>
  <si>
    <t>Могилів-Подільський район: Яришівська сільська територіальна громада  (с.Лядова  (західна околиця села)</t>
  </si>
  <si>
    <t xml:space="preserve">Могилів-Подільський район: Яришівська сільська територіальна громада (с.Лядова)  </t>
  </si>
  <si>
    <t xml:space="preserve">Яришівська сільська територіальна громада (в минулому - Яришівська сільська рада) </t>
  </si>
  <si>
    <t>Яришівська сільська територіальна громада (в минулому - Кремінська сільська рада)  (знаходиться на погодженні у Користувача)</t>
  </si>
  <si>
    <t>Рішення 21 сесії Вінницької обласної ради  7 скликання № 403 від 30.06.17</t>
  </si>
  <si>
    <t>Вінницький район: Оратівська міська територіальна громада ( с. Вербка)</t>
  </si>
  <si>
    <t xml:space="preserve">Оратівська міська територіальна громада (в минулому - Скоморошівська с.р.) </t>
  </si>
  <si>
    <t>Рішення 27 сесії 5 скикання Вінницької обласної ради від 10.12.2009 №903</t>
  </si>
  <si>
    <t>Липовецька міська територіальна громада (в минулому - Іваньківська сільська рада)  (знаходиться на погодженні у Користувача)</t>
  </si>
  <si>
    <t>Хмільницька міська територіальна громада (в минулому - Порицька сільська рада)  (на погодженні у Користувача)</t>
  </si>
  <si>
    <t>Шпиківська селищна територіальна громада (в минулому - Рахнянськ-Лісова сільська рада)  (на погодженні у Користувача)</t>
  </si>
  <si>
    <t xml:space="preserve">Крижопільська селищна територіальна громада (смт. Крижопіль)  </t>
  </si>
  <si>
    <t>Рішення 27 сесії Вінницької обласної ради 5 скликання  № 903 від 10 грудня 2009; рішення 13 сесії 7 скликання Вінницької обласної ради №258 від 20.12.2016 року(зміна категорії об'єкта)</t>
  </si>
  <si>
    <t>49,8 (розширення на 28,9 у 2023 році)</t>
  </si>
  <si>
    <t>Рішення облради № 69 від 11.02.16, рішення 44 сесії 8 скликання Вінницької обласної ради від 29.09.2023 № 675</t>
  </si>
  <si>
    <t>гідрологічна ПП</t>
  </si>
  <si>
    <t xml:space="preserve">Турбівська селищна територіальна громада (Козинецька сільська рада) </t>
  </si>
  <si>
    <t>Турбівська селищна територіальна громада (Козинецька сільська рада)</t>
  </si>
  <si>
    <t>Комплексна ПП</t>
  </si>
  <si>
    <t xml:space="preserve">Турбівська селищна територіальна громада (в минулому - Турбівська с/р) </t>
  </si>
  <si>
    <t xml:space="preserve">філія "Вінницьке  лісове господарство" ДСГП "Ліси України" </t>
  </si>
  <si>
    <t>ботанічна ПП</t>
  </si>
  <si>
    <t>Рішення облвиконкому від 22.06.92 № б/н</t>
  </si>
  <si>
    <t>філія "Вінницьке  лісове господарство" ДСГП "Ліси України"</t>
  </si>
  <si>
    <t>Рішення облвиконкому № 371 від 29.08.1984</t>
  </si>
  <si>
    <t>Вінницький район: Вінницька міська територіальна громада (в минулому - Стрижавська сільська рада), Вінницьке  лісництво кв.37, вид.5</t>
  </si>
  <si>
    <t xml:space="preserve">Рішення облвиконкому від 22.06.1972 № 335 та рішення від 29.08.1984 № 371. </t>
  </si>
  <si>
    <t>Рішення облвиконкому від 13.05.1964 № 187 та рішення від 29.08.1984 № 371</t>
  </si>
  <si>
    <t>Рішення облвиконкому від 29.08.1984 №371</t>
  </si>
  <si>
    <t>Рішення 11 сесії 23скликання Вінницької обласної ради 17.12.1999</t>
  </si>
  <si>
    <t>Рішення облвиконкому від 18.08.1983 №384</t>
  </si>
  <si>
    <t>Рішення облвиконкому від 18.08.983 №384</t>
  </si>
  <si>
    <r>
      <rPr>
        <sz val="10"/>
        <color rgb="FFFF0000"/>
        <rFont val="Times New Roman"/>
        <family val="1"/>
        <charset val="204"/>
      </rPr>
      <t xml:space="preserve">філія  "Вінницьке лісове господарсвто" ДСГП "Ліси України" (в минулому - ДП "Хмільницький ДЛГ") </t>
    </r>
    <r>
      <rPr>
        <sz val="10"/>
        <rFont val="Times New Roman"/>
        <family val="1"/>
        <charset val="204"/>
      </rPr>
      <t>(знаходяться У міністерстві для переоформлення)</t>
    </r>
  </si>
  <si>
    <r>
      <rPr>
        <sz val="10"/>
        <color rgb="FFFF0000"/>
        <rFont val="Times New Roman"/>
        <family val="1"/>
        <charset val="204"/>
      </rPr>
      <t>філія  "Вінницьке лісове господарсвто" ДСГП "Ліси України" (в миулому - ДП "Хмільницький ДЛГ")</t>
    </r>
    <r>
      <rPr>
        <sz val="10"/>
        <rFont val="Times New Roman"/>
        <family val="1"/>
        <charset val="204"/>
      </rPr>
      <t xml:space="preserve"> (знаходяться У міністерстві для переоформлення)</t>
    </r>
  </si>
  <si>
    <r>
      <t>Хмільницький район, Хмільницька міська територіальна громада</t>
    </r>
    <r>
      <rPr>
        <sz val="10"/>
        <color rgb="FFFF0000"/>
        <rFont val="Times New Roman"/>
        <family val="1"/>
        <charset val="204"/>
      </rPr>
      <t>,Широкогребельське лісництво (в минулому - Хмільницьке лісництво)</t>
    </r>
    <r>
      <rPr>
        <sz val="10"/>
        <rFont val="Times New Roman"/>
        <family val="1"/>
        <charset val="204"/>
      </rPr>
      <t>, кв.29</t>
    </r>
  </si>
  <si>
    <t xml:space="preserve">філія  "Вінницьке лісове господарсвто" ДСГП "Ліси України" </t>
  </si>
  <si>
    <r>
      <t xml:space="preserve">Хмільницький район: Калинівська міська територіальна громада, </t>
    </r>
    <r>
      <rPr>
        <sz val="10"/>
        <color rgb="FFFF0000"/>
        <rFont val="Times New Roman"/>
        <family val="1"/>
        <charset val="204"/>
      </rPr>
      <t>Калинівське лісництво ( в миулому - Медвідське лісництво)</t>
    </r>
    <r>
      <rPr>
        <sz val="10"/>
        <color rgb="FF00B050"/>
        <rFont val="Times New Roman"/>
        <family val="1"/>
        <charset val="204"/>
      </rPr>
      <t>, кв.104 вид. 1-10</t>
    </r>
  </si>
  <si>
    <r>
      <t xml:space="preserve">Вінницький район: Вінницька міська територіальна громада ( в минулому - Якушинецька сільська рада), </t>
    </r>
    <r>
      <rPr>
        <sz val="10"/>
        <color rgb="FFFF0000"/>
        <rFont val="Times New Roman"/>
        <family val="1"/>
        <charset val="204"/>
      </rPr>
      <t>Якушинецьке лісництво (в минулому - Вінницьке  лісництво)</t>
    </r>
    <r>
      <rPr>
        <sz val="10"/>
        <color rgb="FF00B050"/>
        <rFont val="Times New Roman"/>
        <family val="1"/>
        <charset val="204"/>
      </rPr>
      <t xml:space="preserve"> кв.65, вид.17</t>
    </r>
  </si>
  <si>
    <t>Вінницький район: Стрижавська селищна територіальна громада  (в минулому - Мізяківсько-Хуторська  с.р.),  Якушинецьке лісництво кв.3, вид.3</t>
  </si>
  <si>
    <r>
      <t xml:space="preserve">Хмільнийький район: Глуховецька селищна територіальна громада, Козятинське лісництво кв. 10 вид. 24 </t>
    </r>
    <r>
      <rPr>
        <sz val="10"/>
        <color rgb="FFFF0000"/>
        <rFont val="Times New Roman"/>
        <family val="1"/>
        <charset val="204"/>
      </rPr>
      <t>(в минулому - вид. 15,17,24)</t>
    </r>
  </si>
  <si>
    <t>Хмільницький район: Іванівська сільська територіальна громада, Уладівське лісництво ,кв.67, вид. 8 поблизу с.Гущинці</t>
  </si>
  <si>
    <t>Хмільницький район: Іванівська сільська територіальна громада, Уладівське лісництво ,кв.28 вид.1</t>
  </si>
  <si>
    <r>
      <t xml:space="preserve">Хмільницький район: Калинівська міська територіальана громада   </t>
    </r>
    <r>
      <rPr>
        <sz val="10"/>
        <color rgb="FFFF0000"/>
        <rFont val="Times New Roman"/>
        <family val="1"/>
        <charset val="204"/>
      </rPr>
      <t>Черепашинецьке лісництво, кв.44, вид. 5 (в минулому -Козятинське лісництво кв. 10 діл. 10, 12,17)</t>
    </r>
  </si>
  <si>
    <t>Вінницький район: Лука-Мелешківська сільська територіальна громада (лівий берег Сабарівського водосховища поблизу греблі ГЕС) Прибузьке лісництво квю 27, вид. 1</t>
  </si>
  <si>
    <t xml:space="preserve">філія "Вінницьке лісове господарство" ДСГП "Ліси України" </t>
  </si>
  <si>
    <r>
      <t xml:space="preserve">Вінницький район: Стрижавська селищна територіальна громада (в минулому -  Стрижавська сільська рада), </t>
    </r>
    <r>
      <rPr>
        <sz val="10"/>
        <color rgb="FFFF0000"/>
        <rFont val="Times New Roman"/>
        <family val="1"/>
        <charset val="204"/>
      </rPr>
      <t xml:space="preserve">Вінницьке лісництво (в минулому - Якушинське лісництво) </t>
    </r>
    <r>
      <rPr>
        <sz val="10"/>
        <color rgb="FF00B050"/>
        <rFont val="Times New Roman"/>
        <family val="1"/>
        <charset val="204"/>
      </rPr>
      <t xml:space="preserve">кв.30 вид.1 </t>
    </r>
  </si>
  <si>
    <t>філія "Вінницьке лісове господарство" ДСГП "Ліси України"</t>
  </si>
  <si>
    <r>
      <t xml:space="preserve">Вінницький район: Немирівська міська територіальна громада (в минулому - Кудлаївська сільська рада), </t>
    </r>
    <r>
      <rPr>
        <sz val="10"/>
        <color rgb="FFFF0000"/>
        <rFont val="Times New Roman"/>
        <family val="1"/>
        <charset val="204"/>
      </rPr>
      <t>Шендерівське лісництво (в минулому- Вороновицьке лісництво)</t>
    </r>
    <r>
      <rPr>
        <sz val="10"/>
        <color rgb="FF00B050"/>
        <rFont val="Times New Roman"/>
        <family val="1"/>
        <charset val="204"/>
      </rPr>
      <t>,  кв. 60, вид.1</t>
    </r>
  </si>
  <si>
    <r>
      <t xml:space="preserve">Вінницький район: Немирівська міська територіальна громада (в минулому - Кудлаївська сільська рада), </t>
    </r>
    <r>
      <rPr>
        <sz val="10"/>
        <color rgb="FFFF0000"/>
        <rFont val="Times New Roman"/>
        <family val="1"/>
        <charset val="204"/>
      </rPr>
      <t>Шендерівське лісництво (в минулому- Вороновицьке лісництво),</t>
    </r>
    <r>
      <rPr>
        <sz val="10"/>
        <color rgb="FF00B050"/>
        <rFont val="Times New Roman"/>
        <family val="1"/>
        <charset val="204"/>
      </rPr>
      <t xml:space="preserve">  кв. 69 вид. 1</t>
    </r>
  </si>
  <si>
    <t>Рішення облвиконкому  № 371  від 29.08.84</t>
  </si>
  <si>
    <r>
      <t xml:space="preserve">Хмільницький район: Калинівська міська територіальна громада, </t>
    </r>
    <r>
      <rPr>
        <sz val="10"/>
        <color rgb="FFFF0000"/>
        <rFont val="Times New Roman"/>
        <family val="1"/>
        <charset val="204"/>
      </rPr>
      <t>Черепашинецьке лісництво, кв.32, вид. 15 (в минулому -Козятинське лісництво, кв.32. вид 13)</t>
    </r>
  </si>
  <si>
    <r>
      <t xml:space="preserve">Хмільницький р-н: Хмільницька міська територіальна громада (в минулому -  Березнянська с. р. ), Березнянське лісництво кв.24, вид.12 </t>
    </r>
    <r>
      <rPr>
        <sz val="10"/>
        <color rgb="FFFF0000"/>
        <rFont val="Times New Roman"/>
        <family val="1"/>
        <charset val="204"/>
      </rPr>
      <t>кв. 25, вид. 5, 6, 13 (в минулому - вид. 5,6)</t>
    </r>
  </si>
  <si>
    <r>
      <t xml:space="preserve">Хмільницький р-н: Хмільницька міська територіальна громада (в минулому - Голодьківська с.р.), </t>
    </r>
    <r>
      <rPr>
        <sz val="10"/>
        <color rgb="FFFF0000"/>
        <rFont val="Times New Roman"/>
        <family val="1"/>
        <charset val="204"/>
      </rPr>
      <t>Широкогребельське лісництво кв. 32, вид. 20 (в минулому - Хмільницьке лісництво кв.32, вид.13)</t>
    </r>
  </si>
  <si>
    <t>філія "Вінницьке лісове господарство" ДСГП "Ліси України" (в минулому - ДП "Хмільницький ДЛГ" ) (не переоформлено)</t>
  </si>
  <si>
    <t>Вінницький район: Літинська міська територіальна громада (в минулому - Соснівська сільська рада), Літинське лісництво, кв.50 вид. 7</t>
  </si>
  <si>
    <r>
      <t xml:space="preserve">Хмільницький р-н: Хмільницька міська територіальна громада (в минулому -  Березнянська с. р. ), Березнянське лісництво кв.28, </t>
    </r>
    <r>
      <rPr>
        <sz val="10"/>
        <color rgb="FFFF0000"/>
        <rFont val="Times New Roman"/>
        <family val="1"/>
        <charset val="204"/>
      </rPr>
      <t>вид.3,8 (в минулому вид. 3)</t>
    </r>
  </si>
  <si>
    <r>
      <rPr>
        <sz val="10"/>
        <color rgb="FFFF0000"/>
        <rFont val="Times New Roman"/>
        <family val="1"/>
        <charset val="204"/>
      </rPr>
      <t xml:space="preserve">філія "Тульчинське лісове господарство" ДСГП "Ліси України" (в минулому - ДП “Тульчинське ДЛМГ”) </t>
    </r>
    <r>
      <rPr>
        <sz val="10"/>
        <rFont val="Times New Roman"/>
        <family val="1"/>
        <charset val="204"/>
      </rPr>
      <t>(не переоформлено)</t>
    </r>
  </si>
  <si>
    <r>
      <rPr>
        <sz val="10"/>
        <color rgb="FFFF0000"/>
        <rFont val="Times New Roman"/>
        <family val="1"/>
        <charset val="204"/>
      </rPr>
      <t xml:space="preserve">філія  "Вінницьке лісове господарсвто" ДСГП "Ліси України" </t>
    </r>
    <r>
      <rPr>
        <sz val="10"/>
        <rFont val="Times New Roman"/>
        <family val="1"/>
        <charset val="204"/>
      </rPr>
      <t>(не переоформлено)</t>
    </r>
  </si>
  <si>
    <t xml:space="preserve">філія "Тульчинське лісове господарство" ДСГП "Ліси України" (в минулому - ДП “Тульчинське ДЛМГ”) </t>
  </si>
  <si>
    <r>
      <rPr>
        <sz val="10"/>
        <color rgb="FFFF0000"/>
        <rFont val="Times New Roman"/>
        <family val="1"/>
        <charset val="204"/>
      </rPr>
      <t xml:space="preserve">філія  "Вінницьке лісове господарсвто" ДСГП "Ліси України" </t>
    </r>
    <r>
      <rPr>
        <sz val="10"/>
        <color rgb="FF0070C0"/>
        <rFont val="Times New Roman"/>
        <family val="1"/>
        <charset val="204"/>
      </rPr>
      <t>(знаходиться на  погодженні у Користувача)</t>
    </r>
  </si>
  <si>
    <r>
      <rPr>
        <sz val="10"/>
        <color rgb="FFFF0000"/>
        <rFont val="Times New Roman"/>
        <family val="1"/>
        <charset val="204"/>
      </rPr>
      <t xml:space="preserve">філія "Тульчинське лісове господарство" ДСГП "Ліси України" (в минулому - ДП “Тульчинське ДЛМГ”)  </t>
    </r>
    <r>
      <rPr>
        <sz val="10"/>
        <rFont val="Times New Roman"/>
        <family val="1"/>
        <charset val="204"/>
      </rPr>
      <t>(не переоформлено)</t>
    </r>
  </si>
  <si>
    <r>
      <rPr>
        <sz val="10"/>
        <color rgb="FFFF0000"/>
        <rFont val="Times New Roman"/>
        <family val="1"/>
        <charset val="204"/>
      </rPr>
      <t>філія  "Вінницьке лісове господарсвто" ДСГП "Ліси України"</t>
    </r>
    <r>
      <rPr>
        <sz val="10"/>
        <color rgb="FF00B050"/>
        <rFont val="Times New Roman"/>
        <family val="1"/>
        <charset val="204"/>
      </rPr>
      <t xml:space="preserve"> </t>
    </r>
  </si>
  <si>
    <r>
      <rPr>
        <sz val="10"/>
        <color rgb="FFFF0000"/>
        <rFont val="Times New Roman"/>
        <family val="1"/>
        <charset val="204"/>
      </rPr>
      <t>філія "Вінницьке  лісове господарство" ДСГП "Ліси України"</t>
    </r>
    <r>
      <rPr>
        <sz val="10"/>
        <color rgb="FF00B050"/>
        <rFont val="Times New Roman"/>
        <family val="1"/>
        <charset val="204"/>
      </rPr>
      <t xml:space="preserve"> </t>
    </r>
  </si>
  <si>
    <r>
      <rPr>
        <sz val="10"/>
        <color rgb="FFFF0000"/>
        <rFont val="Times New Roman"/>
        <family val="1"/>
        <charset val="204"/>
      </rPr>
      <t xml:space="preserve">філія "Вінницьке лісове господарство" ДСГП "Ліси України" ( в минулому - ДП "Хмільницький ДЛГ") </t>
    </r>
    <r>
      <rPr>
        <sz val="10"/>
        <rFont val="Times New Roman"/>
        <family val="1"/>
        <charset val="204"/>
      </rPr>
      <t>(не переоформлено)</t>
    </r>
  </si>
  <si>
    <r>
      <rPr>
        <sz val="10"/>
        <color rgb="FFFF0000"/>
        <rFont val="Times New Roman"/>
        <family val="1"/>
        <charset val="204"/>
      </rPr>
      <t>філія "Вінницьке лісове господарство" ДСГП "Ліси України" ( в минулому - ДП "Хмільницький ДЛГ")</t>
    </r>
    <r>
      <rPr>
        <sz val="10"/>
        <rFont val="Times New Roman"/>
        <family val="1"/>
        <charset val="204"/>
      </rPr>
      <t xml:space="preserve">  (не переоформлено)</t>
    </r>
  </si>
  <si>
    <r>
      <rPr>
        <sz val="10"/>
        <color rgb="FFFF0000"/>
        <rFont val="Times New Roman"/>
        <family val="1"/>
        <charset val="204"/>
      </rPr>
      <t>філія "Вінницьке лісове господарство" ДСГП "Ліси України" ( в минулому - ДП "Хмільницький ДЛГ")</t>
    </r>
    <r>
      <rPr>
        <sz val="10"/>
        <rFont val="Times New Roman"/>
        <family val="1"/>
        <charset val="204"/>
      </rPr>
      <t xml:space="preserve"> (не переоформлено)</t>
    </r>
  </si>
  <si>
    <r>
      <rPr>
        <sz val="10"/>
        <color rgb="FFFF0000"/>
        <rFont val="Times New Roman"/>
        <family val="1"/>
        <charset val="204"/>
      </rPr>
      <t xml:space="preserve">філія "Вінницьке лісове господарство" ДСГП "Ліси України" ( в минулому - ДП "Хмільницький ДЛГ") </t>
    </r>
    <r>
      <rPr>
        <sz val="10"/>
        <rFont val="Times New Roman"/>
        <family val="1"/>
        <charset val="204"/>
      </rPr>
      <t xml:space="preserve"> (не переоформлено)</t>
    </r>
  </si>
  <si>
    <r>
      <t xml:space="preserve">Тульчинський район, Шпиківська селищна територіальна громада, </t>
    </r>
    <r>
      <rPr>
        <sz val="10"/>
        <color rgb="FFFF0000"/>
        <rFont val="Times New Roman"/>
        <family val="1"/>
        <charset val="204"/>
      </rPr>
      <t>Шпиківське лісництво,  кв. 89  вид. 1 (в минулому - вид. 3)</t>
    </r>
  </si>
  <si>
    <t>Жмеринський район: Северинівська сільська територіальна громада  (с.Олександрівка)(знаходиться на погодженні у Користувача)</t>
  </si>
  <si>
    <r>
      <rPr>
        <sz val="10"/>
        <color rgb="FFFF0000"/>
        <rFont val="Times New Roman"/>
        <family val="1"/>
        <charset val="204"/>
      </rPr>
      <t>філія "Вінницьке лісове господарство" ДСГП "Ліси України"</t>
    </r>
    <r>
      <rPr>
        <sz val="10"/>
        <color rgb="FF00B050"/>
        <rFont val="Times New Roman"/>
        <family val="1"/>
        <charset val="204"/>
      </rPr>
      <t xml:space="preserve"> </t>
    </r>
  </si>
  <si>
    <r>
      <rPr>
        <sz val="10"/>
        <color rgb="FFFF0000"/>
        <rFont val="Times New Roman"/>
        <family val="1"/>
        <charset val="204"/>
      </rPr>
      <t xml:space="preserve">філія "Вінницьке лісове господарство" ДСГП "Ліси України"  (в минулому - ДП "Хмільницький ДЛГ") </t>
    </r>
    <r>
      <rPr>
        <sz val="10"/>
        <rFont val="Times New Roman"/>
        <family val="1"/>
        <charset val="204"/>
      </rPr>
      <t>(не переоформлено)</t>
    </r>
  </si>
  <si>
    <r>
      <t xml:space="preserve">Тульчинський район: Крижопільська селищна територіальна громада (в минулому - Соколівська с.р.), </t>
    </r>
    <r>
      <rPr>
        <sz val="10"/>
        <color rgb="FFFF0000"/>
        <rFont val="Times New Roman"/>
        <family val="1"/>
        <charset val="204"/>
      </rPr>
      <t>Заболотнянське лісництво, кв.42 вид.1, кв. 43, вид.1 ( в минулому - кв.42, вид. 1)</t>
    </r>
  </si>
  <si>
    <r>
      <rPr>
        <sz val="10"/>
        <color rgb="FFFF0000"/>
        <rFont val="Times New Roman"/>
        <family val="1"/>
        <charset val="204"/>
      </rPr>
      <t xml:space="preserve">філія "Тульчинське лісове господарство" ДСГП "Ліси України" (в минулому -  ДП "Крижопільський ДЛГ") </t>
    </r>
    <r>
      <rPr>
        <sz val="10"/>
        <rFont val="Times New Roman"/>
        <family val="1"/>
        <charset val="204"/>
      </rPr>
      <t>(не переоформлено)</t>
    </r>
  </si>
  <si>
    <r>
      <rPr>
        <sz val="10"/>
        <color rgb="FFFF0000"/>
        <rFont val="Times New Roman"/>
        <family val="1"/>
        <charset val="204"/>
      </rPr>
      <t>філія "Вінницьке лісове господарство" ДСГП "Ліси України" (в минулому - ДП "Хмільницький ДЛГ" )</t>
    </r>
    <r>
      <rPr>
        <sz val="10"/>
        <rFont val="Times New Roman"/>
        <family val="1"/>
        <charset val="204"/>
      </rPr>
      <t>(не переоформлено)</t>
    </r>
  </si>
  <si>
    <r>
      <rPr>
        <sz val="10"/>
        <color rgb="FFFF0000"/>
        <rFont val="Times New Roman"/>
        <family val="1"/>
        <charset val="204"/>
      </rPr>
      <t>філія "Вінницьке лісове господарство" ДСГП "Ліси України"  (в минулому - ДП "Хмільницький ДЛГ")</t>
    </r>
    <r>
      <rPr>
        <sz val="10"/>
        <rFont val="Times New Roman"/>
        <family val="1"/>
        <charset val="204"/>
      </rPr>
      <t xml:space="preserve"> (не переоформлено)</t>
    </r>
  </si>
  <si>
    <r>
      <rPr>
        <sz val="10"/>
        <color rgb="FFFF0000"/>
        <rFont val="Times New Roman"/>
        <family val="1"/>
        <charset val="204"/>
      </rPr>
      <t>філія "Вінницьке лісове господарство" ДСГП "Ліси України" (в минулому - ДП "Хмільницький ДЛГ")</t>
    </r>
    <r>
      <rPr>
        <sz val="10"/>
        <rFont val="Times New Roman"/>
        <family val="1"/>
        <charset val="204"/>
      </rPr>
      <t>(не переоформлено)</t>
    </r>
  </si>
  <si>
    <r>
      <t xml:space="preserve">Тульчинський район,  Піщанська селищна територіальна громада, Рудницьке лісництво кв. 10 -16 ,21-23, </t>
    </r>
    <r>
      <rPr>
        <sz val="10"/>
        <color rgb="FFFF0000"/>
        <rFont val="Times New Roman"/>
        <family val="1"/>
        <charset val="204"/>
      </rPr>
      <t>кв.24, вид. 1- 5,</t>
    </r>
    <r>
      <rPr>
        <sz val="10"/>
        <rFont val="Times New Roman"/>
        <family val="1"/>
        <charset val="204"/>
      </rPr>
      <t>28,29,31,33</t>
    </r>
  </si>
  <si>
    <r>
      <rPr>
        <sz val="10"/>
        <color rgb="FFFF0000"/>
        <rFont val="Times New Roman"/>
        <family val="1"/>
        <charset val="204"/>
      </rPr>
      <t xml:space="preserve">філія "Тульчинське лісове господарство" ДСГП "Ліси України" (в минулому -  ДП "Крижопільський ДЛГ") </t>
    </r>
    <r>
      <rPr>
        <sz val="10"/>
        <rFont val="Times New Roman"/>
        <family val="1"/>
        <charset val="204"/>
      </rPr>
      <t xml:space="preserve"> (не переоформлено)</t>
    </r>
  </si>
  <si>
    <r>
      <t xml:space="preserve">Тульчинський район, Піщанська селищна територіальна громада, Піщанське лісництво </t>
    </r>
    <r>
      <rPr>
        <sz val="10"/>
        <color rgb="FFFF0000"/>
        <rFont val="Times New Roman"/>
        <family val="1"/>
        <charset val="204"/>
      </rPr>
      <t>кв. 1, вид. 1-8, кв. 2 вид 1-6 (в минулому - кв.1-2, 88)</t>
    </r>
  </si>
  <si>
    <r>
      <rPr>
        <sz val="10"/>
        <color rgb="FFFF0000"/>
        <rFont val="Times New Roman"/>
        <family val="1"/>
        <charset val="204"/>
      </rPr>
      <t xml:space="preserve">філія "Тульчинське лісове господарство" ДСГП "Ліси України" (в минулому -  ДП "Крижопільський ДЛГ")  </t>
    </r>
    <r>
      <rPr>
        <sz val="10"/>
        <rFont val="Times New Roman"/>
        <family val="1"/>
        <charset val="204"/>
      </rPr>
      <t xml:space="preserve">(не переоформлено) </t>
    </r>
  </si>
  <si>
    <r>
      <rPr>
        <sz val="10"/>
        <color rgb="FFFF0000"/>
        <rFont val="Times New Roman"/>
        <family val="1"/>
        <charset val="204"/>
      </rPr>
      <t>філія "Тульчинське лісове господарство" ДСГП "Ліси України" (в минулому -  ДП "Крижопільський ДЛГ")</t>
    </r>
    <r>
      <rPr>
        <sz val="10"/>
        <rFont val="Times New Roman"/>
        <family val="1"/>
        <charset val="204"/>
      </rPr>
      <t xml:space="preserve"> (не переоформлено) </t>
    </r>
  </si>
  <si>
    <r>
      <rPr>
        <sz val="10"/>
        <color rgb="FFFF0000"/>
        <rFont val="Times New Roman"/>
        <family val="1"/>
        <charset val="204"/>
      </rPr>
      <t>філія "Гайсинське лісове господарство" ДСГ "Ліси України" (в минулому - ДП "Бершадський лісове господарство" )</t>
    </r>
    <r>
      <rPr>
        <sz val="10"/>
        <color rgb="FF0070C0"/>
        <rFont val="Times New Roman"/>
        <family val="1"/>
        <charset val="204"/>
      </rPr>
      <t>(передано для погодження Користувача)</t>
    </r>
  </si>
  <si>
    <r>
      <rPr>
        <sz val="10"/>
        <color rgb="FFFF0000"/>
        <rFont val="Times New Roman"/>
        <family val="1"/>
        <charset val="204"/>
      </rPr>
      <t>філія "Гайсинське лісове господарство" ДСГ "Ліси України" (в минулому - ДП "Бершадський лісове господарство" )</t>
    </r>
    <r>
      <rPr>
        <sz val="10"/>
        <color rgb="FF0070C0"/>
        <rFont val="Times New Roman"/>
        <family val="1"/>
        <charset val="204"/>
      </rPr>
      <t>(знаходяться на погодженні у Користувача)</t>
    </r>
  </si>
  <si>
    <t xml:space="preserve">філія "Гайсинське лісове господарство" ДСГ "Ліси України" (в минулому - ДП "Бершадський лісове господарство" ) </t>
  </si>
  <si>
    <t>філія "Гайсинське лісове господарство" ДСГ "Ліси України" (в минулому - ДП "Бершадський лісове господарство" )</t>
  </si>
  <si>
    <r>
      <t xml:space="preserve">Гайсинський район, Гайсинська міська територіальна громада, </t>
    </r>
    <r>
      <rPr>
        <sz val="10"/>
        <color rgb="FFFF0000"/>
        <rFont val="Times New Roman"/>
        <family val="1"/>
        <charset val="204"/>
      </rPr>
      <t>Губницьке лісництво (в минулому - Басаличівське лісництво)</t>
    </r>
    <r>
      <rPr>
        <sz val="10"/>
        <rFont val="Times New Roman"/>
        <family val="1"/>
        <charset val="204"/>
      </rPr>
      <t xml:space="preserve"> кв.108-113 </t>
    </r>
  </si>
  <si>
    <r>
      <rPr>
        <sz val="10"/>
        <color rgb="FFFF0000"/>
        <rFont val="Times New Roman"/>
        <family val="1"/>
        <charset val="204"/>
      </rPr>
      <t>філія "Гайсинське лісове господарство" ДСГ "Ліси України" (в минулому - ДП "Гайсинське лісове господарство" )</t>
    </r>
    <r>
      <rPr>
        <sz val="10"/>
        <rFont val="Times New Roman"/>
        <family val="1"/>
        <charset val="204"/>
      </rPr>
      <t>(не переоформлено)</t>
    </r>
  </si>
  <si>
    <r>
      <t xml:space="preserve">Гайсинський район: Кунківська сільська територіальна громада (в минулому -Носовецька сільська рада), Ситковецьке лісництво, </t>
    </r>
    <r>
      <rPr>
        <sz val="10"/>
        <color rgb="FFFF0000"/>
        <rFont val="Times New Roman"/>
        <family val="1"/>
        <charset val="204"/>
      </rPr>
      <t>кв. 16, вид. 16 (в минулому - кв.40 вид. 20)</t>
    </r>
  </si>
  <si>
    <r>
      <rPr>
        <sz val="10"/>
        <color rgb="FFFF0000"/>
        <rFont val="Times New Roman"/>
        <family val="1"/>
        <charset val="204"/>
      </rPr>
      <t xml:space="preserve">філія "Гайсинське лісове господарство" ДСГ "Ліси України" (в минулому - ДП "Гайсинське лісове господарство" ) </t>
    </r>
    <r>
      <rPr>
        <sz val="10"/>
        <rFont val="Times New Roman"/>
        <family val="1"/>
        <charset val="204"/>
      </rPr>
      <t>(не переоформлено)</t>
    </r>
  </si>
  <si>
    <t>Гайсинський район: Кунківська сільська територіальна громада (в минулому -Носовецька сільська рада),  Ситковецьке лісництво,кв.. 16,вид. 17(в минулому - кв.40 вид. 28)</t>
  </si>
  <si>
    <r>
      <rPr>
        <sz val="10"/>
        <color rgb="FFFF0000"/>
        <rFont val="Times New Roman"/>
        <family val="1"/>
        <charset val="204"/>
      </rPr>
      <t>філія "Гайсинське лісове господарство" ДСГ "Ліси України" (в минулому - ДП "Гайсинське лісове господарство" )</t>
    </r>
    <r>
      <rPr>
        <sz val="10"/>
        <rFont val="Times New Roman"/>
        <family val="1"/>
        <charset val="204"/>
      </rPr>
      <t xml:space="preserve"> (не переоформлено)</t>
    </r>
  </si>
  <si>
    <r>
      <rPr>
        <sz val="10"/>
        <color rgb="FFFF0000"/>
        <rFont val="Times New Roman"/>
        <family val="1"/>
        <charset val="204"/>
      </rPr>
      <t>філія "Гайсинське лісове господарство" ДСГ "Ліси України" (в минулому - ДП "Гайсинське лісове господарство" )</t>
    </r>
    <r>
      <rPr>
        <sz val="10"/>
        <rFont val="Times New Roman"/>
        <family val="1"/>
        <charset val="204"/>
      </rPr>
      <t xml:space="preserve">  (не переоформлено)</t>
    </r>
  </si>
  <si>
    <t>Гайсинський район: Краснопільська сільська територіальна громада (в минулому - Михайлівська сільська рада), Гайсинське лісництво, кв.52 вид. 10</t>
  </si>
  <si>
    <t>філія "Гайсинське лісове господарство" ДСГ "Ліси України" (в минулому - ДП "Гайсинське лісове господарство" )  (не переоформлено)</t>
  </si>
  <si>
    <t>Гайсинський район: Гайсинська міська територіальна громада  (в минулому -Жерденівська сільська рада), Губницьке лісництво кв. 35 вид. 18,21,22 (в минулому -Басаличівське лісництво, кв.87 вид. 8)</t>
  </si>
  <si>
    <r>
      <rPr>
        <sz val="10"/>
        <color rgb="FFFF0000"/>
        <rFont val="Times New Roman"/>
        <family val="1"/>
        <charset val="204"/>
      </rPr>
      <t xml:space="preserve">філія "Гайсинське лісове господарство" ДСГ "Ліси України" (в минулому - ДП "Гайсинське лісове господарство" ) </t>
    </r>
    <r>
      <rPr>
        <sz val="10"/>
        <rFont val="Times New Roman"/>
        <family val="1"/>
        <charset val="204"/>
      </rPr>
      <t xml:space="preserve"> (не переоформлено)</t>
    </r>
  </si>
  <si>
    <r>
      <rPr>
        <sz val="10"/>
        <color rgb="FFFF0000"/>
        <rFont val="Times New Roman"/>
        <family val="1"/>
        <charset val="204"/>
      </rPr>
      <t xml:space="preserve">філія "Гайсинське лісове господарство" ДСГ "Ліси України" (в минулому - ДП "Гайсинське лісове господарство" )  </t>
    </r>
    <r>
      <rPr>
        <sz val="10"/>
        <rFont val="Times New Roman"/>
        <family val="1"/>
        <charset val="204"/>
      </rPr>
      <t>(не переоформлено)</t>
    </r>
  </si>
  <si>
    <r>
      <t xml:space="preserve">Гайсинський район, Кунківська сільська територіальна громада 9в минулому - Ситковецька селищна рада), Ситковецьке лісництво, </t>
    </r>
    <r>
      <rPr>
        <sz val="10"/>
        <color rgb="FFFF0000"/>
        <rFont val="Times New Roman"/>
        <family val="1"/>
        <charset val="204"/>
      </rPr>
      <t>кв. 28, вид. 2,3 (в минулому - кв.52 діл.2, 3)</t>
    </r>
  </si>
  <si>
    <r>
      <t xml:space="preserve">Гайсинський район: Тростянецька селищна територіальна громада (в минулому - Ладижинська міська рада), Ладижинське лісництво </t>
    </r>
    <r>
      <rPr>
        <sz val="10"/>
        <color rgb="FFFF0000"/>
        <rFont val="Times New Roman"/>
        <family val="1"/>
        <charset val="204"/>
      </rPr>
      <t>кв. 39, вид.3, кв. 40,  вид. 1 (в минулому кв.39, вид. 3,15,16, кв. 40, вид. 1)</t>
    </r>
  </si>
  <si>
    <t>ДП "Могилів-Подільський лісгосп" (не переоформлено)</t>
  </si>
  <si>
    <t>Городківська сільська територіальна громада (в минулому - Городківська с/р) (знаходиться на погодженні у Користувача)</t>
  </si>
  <si>
    <t xml:space="preserve">Зміни, які надані ДСГП "Ліси України" відповідно до лісовпорядкування </t>
  </si>
  <si>
    <t>№ з/п</t>
  </si>
  <si>
    <t>Назва об'єкта ПЗФ</t>
  </si>
  <si>
    <t>Адміністративне розташування та місцезнаходження об’єкта ПЗФ (в тому числі квартали та виділи)</t>
  </si>
  <si>
    <t>Території та об’єкти природно-заповідного фонду загальнодержавного значення</t>
  </si>
  <si>
    <t>Черемський природний заповідник</t>
  </si>
  <si>
    <t>природний заповідник</t>
  </si>
  <si>
    <t>Камінь-Каширський район, Черемський природний заповідник</t>
  </si>
  <si>
    <t>Указ Президента України від 19.12.2001 №1234/2001</t>
  </si>
  <si>
    <t>Разом – 1</t>
  </si>
  <si>
    <t>Шацький національний природний парк</t>
  </si>
  <si>
    <t>національний природний парк</t>
  </si>
  <si>
    <t>Ковельський район, Шацький національний природний парк (22882,6 га),    Державного підприємства «Любомльське ЛГ»: Ростанське лісництво кв. 1-5, 8, 10-13, 15-23, 27, 32, 39-42, 46-47, 48 вид. 10, 11; Піщанське кв. 1-3, 5-8, 30-34, 35 вид. 11-58; Поліське лісництво кв. 1-47, кв. 49, вид. 1-24; Шацьке лісництво кв. 1-25, 43-51 (11943 га), Шацької селищної територіальної громади  (14136,4  га), Шацької районної шляхової ремонтно-будівельної дільниці (15 га)</t>
  </si>
  <si>
    <t xml:space="preserve">Шацький національний природний парк,  ДП „Любомльське ЛГ” </t>
  </si>
  <si>
    <t>Указ Президента України від 16.08.1999 № 992/99</t>
  </si>
  <si>
    <t>Національний природний парк „Прип’ять-Стохід”</t>
  </si>
  <si>
    <t xml:space="preserve">Національний природний парк „Прип’ять-Стохід”, ДП „Любешівське ЛМГ”, ДП СЛАП «Любешівагроліс», Великоглушанська, Дольська, Малоглушанська, Щитинська сільські ради  </t>
  </si>
  <si>
    <t>Указ Президента України від 13.08.07 № 699/2007</t>
  </si>
  <si>
    <t>Ківерцівський національний природний парк «Цуманська пуща»</t>
  </si>
  <si>
    <t>Луцький  район, Ківерцівський національний природний парк «Цуманська пуща», ДП «Цуманське ЛГ» (23212,8 га: 3458,3 га -землі ДП КСЛП "Ківерціліс" ,1606 га з вилученням - Холоневичівське лісництво кв. 64,65, Партизанське лісництво кв. 28, Берестянське лісництво кв. 4,7,12,15,21,25,29,30,36,37,45,46, Горинське лісництво кв. 4) Холоневичівське лісництво кв. 50-52, 55-57, 61,62, Партизанське лісництво кв. 6-20, кв. 21 вид.1-25, кв. 22-27, 29-40, 43 Берестянське лісництво кв. 1-3, 6, 10,11,13,14,16-20,22-24, 26-28, 31-35, 38-44, 47-57, 58, 59, 60, 61, 62, Горинське лісництво кв. 1,2,3,5-32,37-47, Сильненське лісництво кв. 6-8, 14-16, 21,27,29,30, 31, 36, 37,38, 41,42 Цуманське лісництво кв. 1-29, 33, 34, 41, 42, Мощаницьке лісництво кв.4,кв. 44 вид. 4,5, кв. 46 вид. 6,7,  кв. 55-60, 62, 63,65,66,72-74, 76-79  ДП  «Ківерцівське ЛГ» (2401,7 га -землі ДП КСЛП "Ківерціліс" ) Звірівське лісництво кв. 49-54, Муравищенське л-во кв. 50-55, Ківерцівське лісництво кв. 26 вид. 12,13, кв. вид. 21-29, кв. 167-170, Тростянецьке лісництво кв. 45 вид. 1-6,14,15, частково виділи 10,11,13,16-19,25,  кв. 54-65, Сокиричівське лісництво кв. 78 вид. 19,20,  кв. 124 вид. 9, кв. 125 вид. 5-9, кв. 130-136 ДП "Львівський військовий лісокомбінат" Волинський військовий лісгосп кв.1-48, 86-91, СВК "Полісся" (949,9 га), СПП "Дружба" (1031,41), СПП "Довіра" (336,49 га), СВК "Муравищенський" (360 га), ТзОВ "Сіаль"(269,6 га), СП ТзОВ "Деметра" (312 га), КП "Господарник" (188,1178 га), КП "Санаторій матері і дитини "Пролісок"(9 га), Дернівська (205,5 га), Омельненська (103,23 га), Берестянська (10,57 га), Сокиричівська (151,11), Холоневичівська (286,94), Сильненська (184,17 га, з них 97,87 з вилученням), Грем’яченська (66,69 га з них 32,84 га з вилученням), Прилуцька (27 га), Озерська 62,35 га, з них 47,11 з вилученням), Журавичівська (935,88 га з вилученням) сілські ради.</t>
  </si>
  <si>
    <t>Указ Президента України від 22.02.2010 № 203/2010</t>
  </si>
  <si>
    <t>Разом – 3</t>
  </si>
  <si>
    <t>Заказники</t>
  </si>
  <si>
    <t>Нечимне</t>
  </si>
  <si>
    <t>Ковельський р-н, ДП „Ковельське ЛГ”, Скулинське л-во, кв.70 вид. 1-26</t>
  </si>
  <si>
    <t>ДП „Ковельське ЛГ”</t>
  </si>
  <si>
    <t>Постанова Ради Міністрів України від 25.02.80 №132</t>
  </si>
  <si>
    <t>Чахівський</t>
  </si>
  <si>
    <t>Ковельський р-н, ДП «Любомльське  ЛГ», Крушинецьке лісництво, кв.6, вид.17,18,20,22, 23,28,33, кв. 7 вид.1,2,5</t>
  </si>
  <si>
    <t>ДП „Прибузьке ЛГ”</t>
  </si>
  <si>
    <t>Указ Президента України від 10.12.1994 № 750/94</t>
  </si>
  <si>
    <t>Мошне</t>
  </si>
  <si>
    <t>Ковельський (колишній Любомльський) р-н, ДП «Любомльське  ЛГ», Крушинецьке л-во, кв.30, вид.5,6,8,11,12,14</t>
  </si>
  <si>
    <t>Згоранські озера</t>
  </si>
  <si>
    <t>Ковельський , Головненська селищна територіальна громада, ДП "Прибузьке ЛГ" Гупалівське лісництво кв. 2, вид. 4-29, кв. 6, 7; Крушинецьке лісництво кв. 43, кв. 45 вид. 1, 2, 4-9, 11-33, 37,38, кв. 46 вид. 1, 2, 5-22, 55-60.</t>
  </si>
  <si>
    <t>Головненська селищна рада, ДП "Прибузьке ЛГ"</t>
  </si>
  <si>
    <t>Указ Президента України від 9.12.1998 № 1341/98</t>
  </si>
  <si>
    <t>Кормин</t>
  </si>
  <si>
    <t>Луцький р-н, ДП „Цуманське ЛГ”, Берестянське л-во: кв.1, вид.1-6 кв.2, вид.1-10, кв.4, вид.19-31, кв.7, вид.40,41, кв.12, вид.1-19,43,49, кв.15, вид.25-33, 35-40, кв.20, вид.33, кв.21, 1-21, кв.25, вид.1-32, кв.29, вид.15-34, кв.35, вид.22-47, кв.36, вид.1-37, кв.43, вид.31-41, кв.44, вид.16-37, кв.52, вид.41-47</t>
  </si>
  <si>
    <t>ДП „Цуманське ЛГ”</t>
  </si>
  <si>
    <t>Кручене озеро</t>
  </si>
  <si>
    <t>Камінь-Каширський р-н, ДП „Городоцьке ЛГ”, Троянівське л-во, кв.28, вид.20-23,33 кв.29, вид.1,5-8, 13, 18, 20,21</t>
  </si>
  <si>
    <t>ДП „Городоцьке ЛГ”</t>
  </si>
  <si>
    <t>Урочище Джерела</t>
  </si>
  <si>
    <t>Камінь-Каширський р-н, ДП „Маневицьке ЛГ”, Черевахівське л-во, кв.20, вид.3-5, 8-11,15, 17, 43, 49, 50, кв.21, вид. 1, 5, 18-24, 33, 35</t>
  </si>
  <si>
    <t>ДП „Маневицьке ЛГ”</t>
  </si>
  <si>
    <t>Стохід</t>
  </si>
  <si>
    <t>Камінь-Каширський район ДП "Волинський військовий лісгосп"  Бережницьке л-во кв.1, 4,6,10,14,22,30,44,49,53,55-57, 65, 67, Бахівське лісництво кв. 14, 24, кв. 33 вид. 31-47, кв. 34, 44, 45, 55;  СВК "Стохід"с. Боровне, СВК "Новочервищанський" с. Нові Червища, СВК "Україна"с. Великий обзир, СВК "Дружба"с. Тоболи</t>
  </si>
  <si>
    <t>ДП "Волинський військовий лісгосп", СВК "Стохід"с. Боровне, СВК "Новочервищанський" с. Нові Червища, СВК "Україна"с. Великий обзир, СВК "Дружба" с. Тоболи</t>
  </si>
  <si>
    <t>Воротнів</t>
  </si>
  <si>
    <t>Луцький р-н, ДП „Ківерцівське ЛГ”, Воротнівське л-во, кв.18-40</t>
  </si>
  <si>
    <t>ДП „Ківерцівське ЛГ”</t>
  </si>
  <si>
    <t>Постанова Ради Міністрів України від 3.08.78 № 383</t>
  </si>
  <si>
    <t>Втенський</t>
  </si>
  <si>
    <t>Ковельський р-н, ДП „Шацьке УДЛГ”, Ростанське л-во, кв.12, 13,19, 20, 22</t>
  </si>
  <si>
    <t>ДП „Шацьке УДЛГ”</t>
  </si>
  <si>
    <t>Вутвицький</t>
  </si>
  <si>
    <t>Камінь-Каширський р-н, ДП „Камінь-Каширсь-ке ЛГ”, Нуйнівське л-во, кв.22, вид.2-5,13,19-21,29,51</t>
  </si>
  <si>
    <t>ДП „Камінь-Каширсь-ке ЛГ”</t>
  </si>
  <si>
    <t>Губин</t>
  </si>
  <si>
    <t>Володимирський р-н, ДП „Володимир-Волинське ЛМГ”, Губинське л-во, кв.12,13,18-20</t>
  </si>
  <si>
    <t>ДП „Володимир-Волинське ЛМГ”</t>
  </si>
  <si>
    <t>Софіянівський</t>
  </si>
  <si>
    <t>Камінь-Каширський р-н, ДП „Маневицьке ЛГ”, Софіянівське л-во, кв.8, вид.19, кв.9</t>
  </si>
  <si>
    <t>Урочище Суничник</t>
  </si>
  <si>
    <t>Камінь-Каширський р-н, ДП „Городоцьке ЛГ”, Борове л-во, кв.21, вид.17-25, кв.32, вид.1-26</t>
  </si>
  <si>
    <t>Рись</t>
  </si>
  <si>
    <t>Загально-зоологічний</t>
  </si>
  <si>
    <t>Камінь-Каширський р-н, ДП „Городоцьке ЛГ”, Борове л-во, кв.3, вид.46-51, кв.6, вид.52-54, кв.7, кв.9</t>
  </si>
  <si>
    <t>Постанова Ради Міністрів України від 2.06.90 № 123</t>
  </si>
  <si>
    <t>Разом – 15</t>
  </si>
  <si>
    <t>Пам’ятки природи</t>
  </si>
  <si>
    <t>Горинські крутосхили</t>
  </si>
  <si>
    <t>Луцький р-н, ДП „Цуманське ЛГ”, Горинсь-ке л-во: кв.39,вид.24,26,27,30-32,33,37,40,41,46,47</t>
  </si>
  <si>
    <t>Озеро Святе</t>
  </si>
  <si>
    <t>Ковельський (колишній Ратнівський) р-н, ДП „Ратнівське ЛМГ”, Заболотівське л-во, кв.21, вид.17,18</t>
  </si>
  <si>
    <t>ДП „Ратнівське ЛМГ”</t>
  </si>
  <si>
    <t>Розпорядження Ради Мін. України від 14.10.75 №780</t>
  </si>
  <si>
    <t>Озеро Добре</t>
  </si>
  <si>
    <t>Камінь-Каширський р-н, ДП „Камінь-Каширське ЛГ”, Нуйнівське л-во, кв.5, вид.23</t>
  </si>
  <si>
    <t>ДП „Камінь-Каширське ЛГ”</t>
  </si>
  <si>
    <t>Болітце</t>
  </si>
  <si>
    <t xml:space="preserve"> Камінь-Каширський р-н, Прилісненська ОТГ, с. Карасин</t>
  </si>
  <si>
    <t>Прилісненська сільська рада</t>
  </si>
  <si>
    <t>Указ Президента України від 27.07.2016 №312</t>
  </si>
  <si>
    <t>Разом - 4</t>
  </si>
  <si>
    <t>Луцький ботанічний сад</t>
  </si>
  <si>
    <t>м.Луцьк, вул.К.Савура</t>
  </si>
  <si>
    <t>Луцький педагогічний інститут імені Лесі Українки (СНУ ім. Лесі Українки)</t>
  </si>
  <si>
    <t xml:space="preserve"> Байрак</t>
  </si>
  <si>
    <t>Парк-пам’ятка садово-паркового мистецтва</t>
  </si>
  <si>
    <t>Луцький р-н, Луцька міська територіальна громада, смт.Рокині, Музей історії сільського господарства Волині "Скансен"</t>
  </si>
  <si>
    <t>Музей історії сільського господарства Волині "Скансен"</t>
  </si>
  <si>
    <t>Указ Президента України № 715/96 від 20.08.1996</t>
  </si>
  <si>
    <t xml:space="preserve"> Здоров’я</t>
  </si>
  <si>
    <t>Ковельський р-н, смт.Луків, Луківська тублікарня</t>
  </si>
  <si>
    <t>Тублікарня ст.Мацеїв Львівської залізниці</t>
  </si>
  <si>
    <t xml:space="preserve"> Дубечнівський</t>
  </si>
  <si>
    <t>Ковельський  р-н, ДП „Старовижівське ЛГ”, Дубечнівське л-во. кв.29, вид.24, кв.30, вид.27</t>
  </si>
  <si>
    <t>ДП „Старовижівське  ЛГ”</t>
  </si>
  <si>
    <t>Всього ПЗФ загальнодержавного значення - 27</t>
  </si>
  <si>
    <t>Березовий гай</t>
  </si>
  <si>
    <t>Земельні ділянки лісового фонду державної власності не надані у користування</t>
  </si>
  <si>
    <t>Волинська обласна державна адмінітрація (Земельні ділянки лісового фонду державної власності не надані у користування)</t>
  </si>
  <si>
    <t>Рішення облради від 17.03.94 № 17/19</t>
  </si>
  <si>
    <t>Мочиська</t>
  </si>
  <si>
    <t>Володимирський р-н, ДП „Володимир-Волинське ЛМГ”, Устилузьке л-во, кв.29 вид. 1-45</t>
  </si>
  <si>
    <t>Рішення облради від 20.12.93 № 16/6</t>
  </si>
  <si>
    <t>Луга-Рачинська</t>
  </si>
  <si>
    <t xml:space="preserve">Луцький район, Горохівська міська об'єднана територіальна громада </t>
  </si>
  <si>
    <t>Горохівська міська рада</t>
  </si>
  <si>
    <t>Заставненський</t>
  </si>
  <si>
    <t>Володимирський район, Литовезька сільська об'єднана територіальна громада (72,1 га), ДП "Володимир-Волинське ЛМГ" Павлівське лісництво кв. 67 (84 га)</t>
  </si>
  <si>
    <t>Литовезька сільська рада, ДП "Володимр-Волинське ЛМГ"</t>
  </si>
  <si>
    <t>Розпорядження облдержадміністрації від 12.12.95 № 213</t>
  </si>
  <si>
    <t>Бузаки</t>
  </si>
  <si>
    <t>Камінь-Каширсьий р-н, ДП СЛАП «Камінь-Каширськагроліс», Бузаківське л-во кв.46 вид.3-21,25-38,41-48,52-60</t>
  </si>
  <si>
    <t>ДП СЛАП «Камінь-Каширськагроліс»</t>
  </si>
  <si>
    <t>Рішення облвиконкому від 31.10.91 № 226</t>
  </si>
  <si>
    <t>Качинський</t>
  </si>
  <si>
    <t>Камінь-Каширський р-н, Сошичненська (колишня Качинська) сільська рада, с. Качин</t>
  </si>
  <si>
    <t>Сошичненська сільська рада</t>
  </si>
  <si>
    <t>Розпорядження Представника Президента України у Волинській області від 26.05.1992 №132</t>
  </si>
  <si>
    <t>Свято-Бузаківський</t>
  </si>
  <si>
    <t>Камінь-Каширсьий район, ДП СЛАП «Камінь-Каширськагроліс», Полицівське л-во, кв.10,11,61, Сошичненське л-во, кв.1,2, Бузаківськие л-во, кв.25-30,40,42,43,45,47-50,52-55,58, кв.63вид. 1,2,10, кв. 64</t>
  </si>
  <si>
    <t>Мішеч</t>
  </si>
  <si>
    <t>Камінь-Каширський р-н, Камінь-Каширська міська рада</t>
  </si>
  <si>
    <t>Камінь-Каширська міська рада</t>
  </si>
  <si>
    <t>Сірче</t>
  </si>
  <si>
    <t>Камінь-Каширський р-н, Камінь-Каширська міська (колишня Добренська сільська) рада, Філія "Камінь-Каширське лісове господарство" ДП "Ліси України" Бузаківське л-во кв. 4 вид. 43-59</t>
  </si>
  <si>
    <t>Камінь-Каширська міська рада, Філія "Камінь-Каширське лісове господарство" ДП "Ліси України"</t>
  </si>
  <si>
    <t>Прирічний</t>
  </si>
  <si>
    <t>Ковельський р-н, ДП „Ковельське ЛГ”, Білинське л-во, кв.40-42,67-69</t>
  </si>
  <si>
    <t>Створено рішенням облради від 17.03.94 № 17/19, реорганізовано рішенням облради від 30.05.2000 №12/3</t>
  </si>
  <si>
    <t>Волошки</t>
  </si>
  <si>
    <t>Ковельський р-н, ДП „Ковельське ЛГ”, Ковельське л-во, кв.6-20</t>
  </si>
  <si>
    <t>Розпорядження облради від 20.12.93 № 15/6</t>
  </si>
  <si>
    <t>Радовичівський</t>
  </si>
  <si>
    <t>Ковельський р-н, ДП „Ковельське ЛГ”, Радовичівське л-во, кв.22, вид.1, 25</t>
  </si>
  <si>
    <t>Розпорядження Волинської обласної ради народних депутатів від 03.03.1993 № 18</t>
  </si>
  <si>
    <t>Скулинський</t>
  </si>
  <si>
    <t>Ковельський р-н, ДП „Ковельське ЛГ" Білинське лісництво  л-во, кв.63,66</t>
  </si>
  <si>
    <t>Розпорядження Волинської обласної ради від 03.03.1993 № 18</t>
  </si>
  <si>
    <t>Літинський</t>
  </si>
  <si>
    <t>Ковельський р-н, ДП „Ковельське ЛГ”, Радовичівське л-во, кв.15,16</t>
  </si>
  <si>
    <t xml:space="preserve">Розпорядження Волинської обласної ради народних депутатів від 03.03.1993 № 18-р </t>
  </si>
  <si>
    <t>Калинівські кринички</t>
  </si>
  <si>
    <t>Ковельський р-н, Люблинецька селищна рада</t>
  </si>
  <si>
    <t>Люблинецька селищна рада</t>
  </si>
  <si>
    <t>Рішення облради від 30.05.2000 № 12/3</t>
  </si>
  <si>
    <t>Ковельський р-н, ДП "Волинський військовий лісгосп", Черемошнянське л-во, кв. 5, 13, 20, 21, 28, Поворське л-во, кв. 6, 11, 18, 25, 33, 43, 47</t>
  </si>
  <si>
    <t>ДП "Волинський військовий лісгосп"</t>
  </si>
  <si>
    <t>Рішення облради від 10.02.95 № 3/5</t>
  </si>
  <si>
    <t>Кашівський</t>
  </si>
  <si>
    <t xml:space="preserve">Камінь-Каширський  р-н, ДП „Ковельське ЛГ”, Кашівське л-во, кв.8 вид.7 Углівське л-во кв.15 вид23,24,  кв.29 вид. 1-53, кв.32, вид.1,13,16,18,19, кв.38 вид. 12,13, кв.42, вид.16,17, кв.44, вид.47   </t>
  </si>
  <si>
    <t>Розпорядження Волинської обласної ради народних депутатів від 03.03.1993 № 18-р</t>
  </si>
  <si>
    <t>Градиський</t>
  </si>
  <si>
    <t>Камінь-Каширський р-н, Філія „Городоцьке ЛГ” ДП "Ліси України", Градиське л-во, кв.13, кв. 14 вид. 1-19, 21-23,кв. 20, 21, кв. 26 вид. 1-24,43,44,46,  Городоцьке л-во, кв.27, Новорудське л-во, кв.54, вид.7,12-20,27-29</t>
  </si>
  <si>
    <t>Філія „Городоцьке ЛГ” ДП "Ліси України"</t>
  </si>
  <si>
    <t>Розпорядження облдержадміністрації від 12.02.97 № 94</t>
  </si>
  <si>
    <t>Осницький</t>
  </si>
  <si>
    <t>Луцький, ДП „Колківське ЛГ”, Осницьке л-во, кв.27, кв.28, вид.27,35-39,41,42, кв.31-35,39-42,46,47</t>
  </si>
  <si>
    <t>ДП „Колківське ЛГ”</t>
  </si>
  <si>
    <t>Рішенням облради від 30.05.2000 № 12/3, розширений рішенням облради від 27.12.2006 № 7/29 на 743,2 га.</t>
  </si>
  <si>
    <t>Граддівський</t>
  </si>
  <si>
    <t>Луцький, ДП „Колківське ЛГ”, Граддівське л-во, кв.20,21,28-31, кв.32 вид.1,2,17,24, кв.40-42</t>
  </si>
  <si>
    <t>Рішенням облради від 18.08.2000 № 13/6, розширений рішенням облради від 27.12.2006 № 7/29 на 379,6.</t>
  </si>
  <si>
    <t>Красновільський</t>
  </si>
  <si>
    <t>Луцький, ДП „Колківське ЛГ”, Тельчівське л-во, кв.35,36</t>
  </si>
  <si>
    <t>Рішення облради 27.12.2006 № 7/29</t>
  </si>
  <si>
    <t>Рудниківський</t>
  </si>
  <si>
    <t>Луцький, ДП „Колківське ЛГ”, Рудниківське л-во, кв.39-41</t>
  </si>
  <si>
    <t>Бистряки</t>
  </si>
  <si>
    <t>Ковельський  р-н, ДП „Любомльське ЛГ”, Мосирське л-во, кв.26,57-59</t>
  </si>
  <si>
    <t>ДП „Любомльське ЛГ”</t>
  </si>
  <si>
    <t>Замлинщина</t>
  </si>
  <si>
    <t>Ковельський р-н, ДП „Любомльське ЛГ”, Замлинське л-во, кв.39-42, 47-48</t>
  </si>
  <si>
    <t>Рішення облради від 7.03.2001 № 16/11</t>
  </si>
  <si>
    <t>Чернявське</t>
  </si>
  <si>
    <t>Ковельський р-н, ДП „Ковельське ЛГ”, Замшанське л-во, кв.39-41</t>
  </si>
  <si>
    <t>Розпорядження облдержадміністрації від 16.10.96 № 551</t>
  </si>
  <si>
    <t>Королівка</t>
  </si>
  <si>
    <t>Камінь-Каширський р-н, ДП „Волинський військовий лісгосп" Бахівське лісництво 38 вид. 33-53, кв. 39 вид. 41-61, кв. 40 вид. 48-57, 74-83, кв. 41 вид 38-53, кв. 42, 43, кв. 47 вид. 58, 66-75, 77, 78, 80, кв. 48 вид. 33-45, кв. 49 вид. 19-48, кв. 50, 51, 52, 53, 54, кв. 59 вид. 1-8, 72, 73, 76, кв. 60, 61</t>
  </si>
  <si>
    <t xml:space="preserve">ДП „Волинський військовий лісгосп" </t>
  </si>
  <si>
    <t>Рішення облради від 3.12.2002 № 4/5</t>
  </si>
  <si>
    <t>Майдан</t>
  </si>
  <si>
    <t xml:space="preserve">ДП "Волинський військовий лісгосп": Бережницьке лісництво кв. 16 вид. 5-7,9-23, 25, 34, 35, кв. 17 вид. 2-8, 11-17, 21-24, 26-61, кв. 23 вид. 14, 20, 20.1, 23-25, 27, 28, кв. 24, 25, кв. 32 вид. 5, 9-11, 14, 20, 20.1, 37, кв. 33, 34, 40, кв. 41 вид. 1-3, 8-11,16, 16.1, 30 </t>
  </si>
  <si>
    <t>ДП «Волинський військовий лісгосп"</t>
  </si>
  <si>
    <t>ДП „Любомльське ЛГ”, Головненське л-во, кв.6, вид.17</t>
  </si>
  <si>
    <t>Хотешівський</t>
  </si>
  <si>
    <t>Камінь-Каширський р-н, ДП „Камінь-Каширське  ЛГ”, Добренське л-во, кв.3 вид.1-55, кв.4 вид.1-26</t>
  </si>
  <si>
    <t xml:space="preserve"> ДП „Камінь-Каширське ЛГ”</t>
  </si>
  <si>
    <t>Рішення облради від 22.12.2005 № 24/11</t>
  </si>
  <si>
    <t>Урочище Херма</t>
  </si>
  <si>
    <t xml:space="preserve">Ковельський район, Філія «Ратнівське ЛМГ» ДП "Ліси України": Ратнівське лісництво кв. 33 вид. 59-69, кв. 34 вид. 1-3, 5, 6, 8-13, 28-31, 39-47, 50, 51 </t>
  </si>
  <si>
    <t>Філія«Ратнівське ЛМГ» ДП "Лси України"</t>
  </si>
  <si>
    <t xml:space="preserve">Рішення Волинської обласної ради від 20.12.2018 № 22/9 </t>
  </si>
  <si>
    <t>Разом - 30</t>
  </si>
  <si>
    <t>Стенжаричівський</t>
  </si>
  <si>
    <t>Володимирський р-н, ДП „Володимир-Волинське ЛМГ” Стенжаричівське л-во кв.29 вид.18</t>
  </si>
  <si>
    <t>Рішення облвиконкому від 31.10.1991 № 226</t>
  </si>
  <si>
    <t>Нехворощі</t>
  </si>
  <si>
    <t>Володимирський р-н, ДП „Володимир-Волинське ЛМГ”, Микуличівське л-во кв.35 вид. 1-18, кв 36 вид. 1-22, кв.37 вид. 8-37, кв. 38 вид. 1-6, 8-44, кв.39 вид. 1-9</t>
  </si>
  <si>
    <t>Розпорядження Представника Президента України у Волинській області від 26.05.1992 №132 (реорганізований рішенням обласної ради від 30.05.2000 №12/3)</t>
  </si>
  <si>
    <t>Новосілки</t>
  </si>
  <si>
    <t>Володимирський р-н, ДП „Володимир-Волинське ЛМГ” Устилузьке л-во кв.30 вид.1-25, кв.31 вид. 1-13, кв. 32 вид. 1-14, 19</t>
  </si>
  <si>
    <t>Рішення облради від 20.12.1993 № 16/6</t>
  </si>
  <si>
    <t>Липовий гай</t>
  </si>
  <si>
    <t>Володимирський р-н, Зимнівська сільська рада, ДП "Володимир-Волинське ЛМГ" Устилузьке лісництво кв. 41 вид. 1 (24,8 га), Зимнівська сільська рада (5,2 га)</t>
  </si>
  <si>
    <t xml:space="preserve">Зимнівська сільська рада, ДП „Володимир-Волинське ЛМГ” </t>
  </si>
  <si>
    <t>Микуличі</t>
  </si>
  <si>
    <t>ДП „Володимир-Волинське ЛМГ”, Микуличівське л-во, кв.34, вид.14, 32</t>
  </si>
  <si>
    <t>Селікатний</t>
  </si>
  <si>
    <t>Камінь-Каширський р-н, ДП СЛАП «Камінь-Каширськагроліс», Полицівське л-во, кв.3 вид.29,31,32,37,42,46,47,55,59</t>
  </si>
  <si>
    <t>Ново-Червищанський</t>
  </si>
  <si>
    <t>Камінь-Каширський р-н, ДП СЛАП «Камінь-Каширськагроліс» Тоболівське л-во кв. 14 вид. 4, 8</t>
  </si>
  <si>
    <t>Рішення Волинської обласної ради народних депутатів від 26.11.84 № 354</t>
  </si>
  <si>
    <t>Камінь-Каширський р-н, ДП СЛАП «Камінь-Каширськагроліс», Кримнівське л-во, кв.8 вид.56</t>
  </si>
  <si>
    <t>Рішення облради від 03.12.2002 № 4/5</t>
  </si>
  <si>
    <t>Карпилівський</t>
  </si>
  <si>
    <t>Камінь-Каширський р-н, ДП „Камінь-Каширське ЛГ”, Карпилівське л-во, кв.13, вид.18</t>
  </si>
  <si>
    <t>Рішення облвиконкому від 20.11.86 № 361</t>
  </si>
  <si>
    <t>Поступельський</t>
  </si>
  <si>
    <t>Камінь-Каширський р-н, ДП „Камінь-Каширське ЛГ”, Добренське л-во, кв.5, вид.26</t>
  </si>
  <si>
    <t>Цуманський</t>
  </si>
  <si>
    <t>Луцький р-н, ДП „Цуманське ЛГ”, Цуманське л-во, кв.40 вид.2,3,11,12,14,20</t>
  </si>
  <si>
    <t>Розпорядження облради від 3.03.93 № 18-р</t>
  </si>
  <si>
    <t>Дольський</t>
  </si>
  <si>
    <t>Камінь-Каширський район, ДП „Любешівське ЛМГ”, Дольське л-во, кв.4 вид.46, кв.7 вид.37,39,40, кв.8 вид.7, кв.14 вид.43,44,46, кв.16 вид.52, кв.17 вид.46, кв.18 вид.10,11,13.</t>
  </si>
  <si>
    <t>ДП „Любешівське ЛМГ”</t>
  </si>
  <si>
    <t>Рішення облради від 25.07.2003 № 6/33</t>
  </si>
  <si>
    <t>Пнівенський</t>
  </si>
  <si>
    <t>Камінь-Каширський район, ДП „Любешівське ЛМГ”, Деревківське л-во, кв.56, вид.23,24</t>
  </si>
  <si>
    <t>Білоозерський</t>
  </si>
  <si>
    <t xml:space="preserve">Камінь-Каширський район, ДП „Любешівське ЛМГ”, Білоозерське л-во кв.57 вид.20,21,26,30-33, кв.58 вид.2,8,13, кв.60 вид.12; Мукошинське л-во кв.15 вид.14,20,22, кв.16 вид.13, кв.17 вид.14,21, кв.18 вид.1,5, 13, кв. 21 вид.15,16,24, кв.22 вид.9,13,27, кв.23 вид.7,10,  кв.26 вид.6,9, кв.27 вид.6,7,10, кв.28 вид.5,7,8,13, кв.29 вид.13,17, кв.35 вид.8, кв.36 вид.7,10, кв.39 вид.8,9, кв.40 вид.2,9,15, кв.41 вид.6,9, кв.46 вид.23. </t>
  </si>
  <si>
    <t>Камінь-Каширський район, ДП „Любешівське ЛМГ”, Залізницьке л-во, кв.26 вид.52, кв.30 вид.10, кв.31 вид.21,32, кв.36 вид.10,16, кв.39 вид.20, кв.40 вид.1,3,4,6,11, кв.45 вид.14,19,22</t>
  </si>
  <si>
    <t>Підсвиння</t>
  </si>
  <si>
    <t>Ковельський р-н, ДП „Любомльське ЛГ”, Чорноплеське л-во, кв.17, вид.15</t>
  </si>
  <si>
    <t>Підгороднянський</t>
  </si>
  <si>
    <t>Ковельський р-н, ДП „Любомльське ЛГ”, Любомльське л-во, кв.8, вид.11,15,26</t>
  </si>
  <si>
    <t>Заріччя</t>
  </si>
  <si>
    <t>Луцький район, ДП „Колківське ЛГ”, Тельчівське л-во, кв.7, вид.21</t>
  </si>
  <si>
    <t>Граддівська дубина</t>
  </si>
  <si>
    <t>Луцький район, ДП „Колківське ЛГ”, Граддівське л-во, кв.49, вид.30</t>
  </si>
  <si>
    <t>Луцький район, ДП „Колківське ЛГ”, Рудниківське л-во, кв.29 вид.4</t>
  </si>
  <si>
    <t>Карасинський</t>
  </si>
  <si>
    <t>Камінь-Каширський район, ДП „Маневицьке ЛГ”, Карасинське л-во, кв.59 вид.3</t>
  </si>
  <si>
    <t>Розпорядження облвиконкому від 20.11.86 № 361-р</t>
  </si>
  <si>
    <t>Маневицький</t>
  </si>
  <si>
    <t>Камінь-Каширський район, ДП „Маневицьке ЛГ”, Маневицьке л-во, кв.14 вид. 27,28,30,38,39,40</t>
  </si>
  <si>
    <t>Камінь-Каширський район, ДП „Маневицьке ЛГ”, Маневицьке л-во, кв.25 вид.54, кв.26 вид.23,  кв.29 вид. 7,15,22,37, кв.30 вид.13,29</t>
  </si>
  <si>
    <t>Камінь-Каширський район, Філія „Городоцьке ЛГ” ДП "Ліси України", Городоцьке л-во, кв.53, вид.2, 50.</t>
  </si>
  <si>
    <t>Смольне</t>
  </si>
  <si>
    <t>Ковельський р-н, Філія  „Ратнівське ЛМГ” ДП "Ліси України", Жиричівське л-во кв. 17, 18, 23-25, 30-32  Кортеліське л-во кв. 32, кв.33 вид. 1-9, 14-22, 28-38, 43-78, кв. 34 вид. 7-96, кв. 40, 41, 47, 48</t>
  </si>
  <si>
    <t>Філія „Ратнівське ЛМГ” ДП "Ліси України"</t>
  </si>
  <si>
    <t>Рішення облвиконкому від 03.03.93 № 18-р</t>
  </si>
  <si>
    <t>Гірницький</t>
  </si>
  <si>
    <t>Ковельський р-н, Філія „Ратнівське ЛМГ” ДП "Ліси України", Гірницьке л-во, кв.14, вид.19</t>
  </si>
  <si>
    <t>Рішення облвиконкому від 26.07.83 № 272</t>
  </si>
  <si>
    <t>Доманівський</t>
  </si>
  <si>
    <t>Ковельський р-н, Філія „Ратнівське ЛМГ” ДП "Ліси України", Жиричівське л-во, кв.20, вид.3</t>
  </si>
  <si>
    <t>Рішення облради від 26.07.83 № 272</t>
  </si>
  <si>
    <t>Смоляри-1</t>
  </si>
  <si>
    <t>Ковельський  р-н, ДП „Старовижівське ЛГ”, Дубечнівське л-во, кв.75, вид.17</t>
  </si>
  <si>
    <t>ДП „Старовижівське ЛГ”</t>
  </si>
  <si>
    <t>Смоляри-2</t>
  </si>
  <si>
    <t>Ковельський р-н, ДП „Старовижівське ЛГ”, Дубечнівське л-во, кв.79, вид.3</t>
  </si>
  <si>
    <t>Вижівська дача</t>
  </si>
  <si>
    <t>Ковельський р-н, ДП „Старовижівське ЛГ”, Старовижівське л-во, кв.16 вид. 1-57</t>
  </si>
  <si>
    <t>Мокрецький</t>
  </si>
  <si>
    <t>Ковельський р-н, ДП „Турійське ЛГ”, Мокрецьке л-во, кв.23, 27-30, 32, 33, кв. 34 вид. 1-17 кв. 35 вид. 1-3,15,21,26</t>
  </si>
  <si>
    <t>ДП „Турійське ЛГ”</t>
  </si>
  <si>
    <t>Розпорядження представника Президента України у Волинській області від 26.05.92 № 132</t>
  </si>
  <si>
    <t>Кульчинська соснина</t>
  </si>
  <si>
    <t>Ковельський, ДП "Турійське ЛГ" Турійське лісництво кв.5 вид. 1-13, 24-25, 27-28</t>
  </si>
  <si>
    <t>Кошляк Радовичівський</t>
  </si>
  <si>
    <t>Ковельський, ДП „Турійське ЛГ”, Радовичівське л-во, кв. 3, 4, кв. 5 вид. 2-25, кв. 8, 9, кв. 13 вид. 1-30, 34-37</t>
  </si>
  <si>
    <t>Ліски</t>
  </si>
  <si>
    <t>Луцький район, ДП „Ківерцівське ЛГ”, Рожищеньке л-во, кв. 32</t>
  </si>
  <si>
    <t>Рішення облради від 4.05.95 № 4/5</t>
  </si>
  <si>
    <t>Ялинник</t>
  </si>
  <si>
    <t>Ковельський р-н, ДП „Шацьке УДЛГ”, Ростанське л-во, кв.48</t>
  </si>
  <si>
    <t>Рішення облради від 9.12.98 № 4/3</t>
  </si>
  <si>
    <t>Ростанський</t>
  </si>
  <si>
    <t>Ковельський р-н, ДП „Шацьке УДЛГ”, Ростанське л-во, кв.34, вид.2, 3,9,12</t>
  </si>
  <si>
    <t>Мощаницький</t>
  </si>
  <si>
    <t>Луцький р-н, ДП «Цуманське ЛГ», Мощаницьке л-во кв. 37 вид. 29,35,36,38, кв. 38 вид. 1,2,5,6,8,13,16-20, 25,29</t>
  </si>
  <si>
    <t>ДП «Цуманське ЛГ»</t>
  </si>
  <si>
    <t>Розпорядження Волинської обласної Ради  народних депутатів від 03.03.93 № 18</t>
  </si>
  <si>
    <t>Березово-вільховий</t>
  </si>
  <si>
    <t>Луцький р-н,, ДП "Колківське ЛГ" Граддівське лісництво, кв.37-39, 53 вид. 1-5,9 кв.27 вид.8,10,11,18.</t>
  </si>
  <si>
    <t>Рішення облради від 12.03.12 № 10/67</t>
  </si>
  <si>
    <t>Сяньків луг</t>
  </si>
  <si>
    <t>Луцький р-н, Олицька селищна (колишня Дернівська сільська) рада, ДП «Цуманське ЛГ», Мощаницьке лісництво, кв. 1, 5.</t>
  </si>
  <si>
    <t>Рішення облради від 21.06.2012 № 12/35</t>
  </si>
  <si>
    <t>Разом - 39</t>
  </si>
  <si>
    <t>Грузьке болото</t>
  </si>
  <si>
    <t>Камінь-Каширський р-н, ДП "Волинський військовий лісгосп", Бахівське лісництво кв. 3 вид. 3, 20-47, кв. 4 вид. 49-60, кв. 17 вид. 1-9, 39, 47, кв. 18 вид. 1-11</t>
  </si>
  <si>
    <t>Рішення облради від 3.12.02 № 4/5</t>
  </si>
  <si>
    <t>Підрічанський</t>
  </si>
  <si>
    <t>Камінь-Каширський р-н, ДП „Камінь-Каширське ЛГ”, Нуйнівське л-во, кв.19, вид.6,10</t>
  </si>
  <si>
    <t>Рішення облвиконкому від 30.12.80 № 493</t>
  </si>
  <si>
    <t>Камінь-Каширський р-н, ДП „Камінь-Каширське ЛГ”, Карпилівське л-во, кв.4 вид.14,62</t>
  </si>
  <si>
    <t>Верхівський</t>
  </si>
  <si>
    <t>Камінь-Каширський р-н, ДП „Камінь-Каширське ЛГ”, Сошичненське л-во кв.28 вид. 16-18</t>
  </si>
  <si>
    <t>Мочурівський</t>
  </si>
  <si>
    <t>Камінь-Каширський р-н, ДП „Камінь-Каширське ЛГ”, Нуйнівське л-во, кв.5, вид. 20</t>
  </si>
  <si>
    <t>Нуйнівський</t>
  </si>
  <si>
    <t>Камінь-Каширський р-н, ДП „Камінь-Каширське ЛГ”, Нуйнівське л-во, кв.13, вид.5,10,19</t>
  </si>
  <si>
    <t>Залазький</t>
  </si>
  <si>
    <t>Камінь-Каширський р-н, ДП „Камінь-Каширське ЛГ”, Видертське л-во, кв.32 вид.7</t>
  </si>
  <si>
    <t>Поступельський журавлинник</t>
  </si>
  <si>
    <t>Камінь-Каширський р-н, ДП „Камінь-Каширське ЛГ” Добренське л-во кв. 43 вид. 46, кв. 48 вид. 1</t>
  </si>
  <si>
    <t>ДП „Камінь-Каширський ЛГ”</t>
  </si>
  <si>
    <t>Лісова алея</t>
  </si>
  <si>
    <t>Луцький р-н, ДП «Цуманське ЛГ», Мощаницьке л-во кв. 46 вид. 10,11,14-19, кв. 50 вид.2, 4-16,20,20.1-26,28,32,33,35,37-41, кв. 51 вид. 1,3,5,6,8,9,17-23</t>
  </si>
  <si>
    <t>Розпорядження облради від 03.03.93 № 18</t>
  </si>
  <si>
    <t>Задибський</t>
  </si>
  <si>
    <t>Ковельський р-н, ДП «Ковельське ЛГ», Зеленівське л-во, кв.22,24,30</t>
  </si>
  <si>
    <t>ДП «Ковельське ЛГ»</t>
  </si>
  <si>
    <t>Рішення виконавчого комітету Волинської обласної ради народних депутатів від 31.10.1991 № 226</t>
  </si>
  <si>
    <t>Лісова дача</t>
  </si>
  <si>
    <t>Ковельський р-н, ДП «Ковельське ЛГ», Білинське л-во, кв.65, вид. 52-55</t>
  </si>
  <si>
    <t>Мосирський</t>
  </si>
  <si>
    <t>Ковельський р-н, ДП «Любомльське ЛГ», Мосирське л-во, 42,48,60</t>
  </si>
  <si>
    <t>ДП «Любомльське ЛГ»</t>
  </si>
  <si>
    <t>Рішення Волинської обласної ради народних депутатів від 26.11.1984 №354 (створено), рішення облради від 07.03.2001 № 16/11 (реорганізовано)</t>
  </si>
  <si>
    <t>Любомльський</t>
  </si>
  <si>
    <t>Ковельський р-н, ДП «Любомльське ЛГ», Любомльське л-во, кв.24, вид. 17</t>
  </si>
  <si>
    <t>Рішення облвиконкому від 4.09.85 № 301</t>
  </si>
  <si>
    <t>Ковельський р-н, ДП «Любомльське ЛГ», Головнянське л-во, кв.30, вид.11</t>
  </si>
  <si>
    <t>Любче</t>
  </si>
  <si>
    <t>Ковельський р-н, Ковельська міська (колишня Тойкутська сільська) рада с.Любче</t>
  </si>
  <si>
    <t>Тойкутська сільська рада</t>
  </si>
  <si>
    <t>Череваський</t>
  </si>
  <si>
    <t>Камінь-Каширський р-н, „Маневицьке ЛГ” Софіянівське л-во, кв.47, вид.30</t>
  </si>
  <si>
    <t>Софянівський</t>
  </si>
  <si>
    <t>Камінь-Каширський р-н, ДП „Маневицьке ЛГ”, Софіянівське л-во. кв.48 вид.25, 26</t>
  </si>
  <si>
    <t>Вовчецький</t>
  </si>
  <si>
    <t>Камінь-Каширський р-н, ДП „Маневицьке ЛГ”, Вовчецьке л-во, кв.3, вид.1</t>
  </si>
  <si>
    <t>Колодіївський</t>
  </si>
  <si>
    <t>Камінь-Каширський р-н, ДП „Маневицьке ЛГ”, Вовчецьке л-во, кв.8, вид.5</t>
  </si>
  <si>
    <t>Костюхнівський</t>
  </si>
  <si>
    <t>Камінь-Каширський р-н, ДП „Маневицьке ЛГ”, Вовчецьке л-во, кв.15, вид.2, 3, 5</t>
  </si>
  <si>
    <t>Камінь-Каширський р-н, ДП „Маневицьке ЛГ”, Вовчецьке л-во, кв.40 вид.33,38,41,51</t>
  </si>
  <si>
    <t>Розпорядження облвиконкому від 30.12.1980 № 493</t>
  </si>
  <si>
    <t>Підлузький</t>
  </si>
  <si>
    <t>Ковельський р-н, ДП „Старовижівське ЛГ” , Любохинівське л-во. кв.29, вид.4,5,6</t>
  </si>
  <si>
    <t>Ковельський р-н, ДП „Старовижівське ЛГ”, Любохинівське л-во, кв.30, вид.1,2</t>
  </si>
  <si>
    <t>Мизівська дача</t>
  </si>
  <si>
    <t>Ковельський р-н, ДП „Старовижівське ЛГ”, Старовижівське л-во. кв.46, вид.2,9,10, 27</t>
  </si>
  <si>
    <t>Озерище</t>
  </si>
  <si>
    <t>Ковельський р-н, Сереховичівська сільська рада</t>
  </si>
  <si>
    <t>Сереховичівська сільська рада</t>
  </si>
  <si>
    <t>Дубовий закіт</t>
  </si>
  <si>
    <t>Луцький  район, Рожищенська міська територіальна громада (колишня Сокільська сільська рада) (16,9 га), ДП СЛАП "Рожищеагроліс" Стохідське л-во кв. 61 вид. 22 (9 га)</t>
  </si>
  <si>
    <t>Рожищенська міська рада, ДП СЛАП "Рожищеагроліс"</t>
  </si>
  <si>
    <t>Генетичний резерват сосни</t>
  </si>
  <si>
    <t>Ковельський р-н, ДП «Любомльське ЛГ», Замлинське лісництво, кв. 50, вид. 28, 29.</t>
  </si>
  <si>
    <t>Рішення обласної ради від 31.07.2014 № 27/64</t>
  </si>
  <si>
    <t>Фітеума</t>
  </si>
  <si>
    <t>Володимирський район, Павлівська сільська об'єднана територальна громада, за межами с. Трубки</t>
  </si>
  <si>
    <t>Павлівська сільська рада</t>
  </si>
  <si>
    <t>рішення обласної ради від 12.03.2020 № 29/22</t>
  </si>
  <si>
    <t>Разом - 28</t>
  </si>
  <si>
    <t>Устилузький</t>
  </si>
  <si>
    <t>Володимирський р-н,  ДП „Володимир-Волинсье ЛМГ”, Устилузьке л-во кв. 2 вид. 1-29, кв. 16 вид. 8-44, кв. 19 вид. 1-13, 16-24, 28-35, 37-39, кв. 20 вид. 11, 20</t>
  </si>
  <si>
    <t>ДП „Володимир-Волинсье ЛМГ”</t>
  </si>
  <si>
    <t>Ішівський</t>
  </si>
  <si>
    <t>Володимирський р-н, ДП „Володимир-Волинсье ЛМГ”, Ішівське л-во кв. 39 вид. 8-34, кв. 40 вид. 1,2,4-22</t>
  </si>
  <si>
    <t>Бужанівська дача</t>
  </si>
  <si>
    <t>Луцький районн, ДП „Горохівське ЛМГ”, Ново-Зборишівське л-во, кв. 131-141, 146-153</t>
  </si>
  <si>
    <t>ДП „Горохівське ЛМГ”</t>
  </si>
  <si>
    <t xml:space="preserve"> Павлівський</t>
  </si>
  <si>
    <t>Володимирський район, ДП „Володимир-Волинське ЛМГ” Павлівське лісництво кв 11 вид. 1-13, кв. 12 вид. 1-20, кв. 13 вид.1-19, кв. 14 вид. 1-22, кв. 15 вид. 1-24, кв. 16 вид. 1-22, кв. 17 вид. 1-4, 6-8, 65-67, кв. 18 вид. 1-39, кв. 19 вид.14-29, 32-35, 38-43, 45, 49-53, 58-60, кв. 20 вид. 1-30, кв. 21 вид. 4-6, 9, 16,17, 19-26, 29-32, кв. 22 вид. 1-33, кв. 23 вид. 1-32, кв. 24 вид. 1-30</t>
  </si>
  <si>
    <t xml:space="preserve"> Прибужжя</t>
  </si>
  <si>
    <t>Володимирський район, Поромівська сільська об'єднана територіальна громада (колишні Поромівська та Морозовичівська сільські ради) (511,7 га), Литовежська сільська об'єднана територіальна громада (колишня Мовниківська сільська рада) (480,8 га), ДП „Володимир-Волинсье ЛМГ” Павлівське лісництво кв. 56 вид. 6-11, кв. 57 вид. 1, 4-10, Устилузьке лісництво кв. 46 вид. 6, 7, 9 (189,6 га)</t>
  </si>
  <si>
    <t>Поромівська,Литовезька сільські ради, ДП „Володимир-Волинсье ЛМГ”</t>
  </si>
  <si>
    <t>Розпорядження облради від 3.03.93 № 18-р, розширено рішенням облради від 22.12.05 № 24/11</t>
  </si>
  <si>
    <t xml:space="preserve"> Гвозди</t>
  </si>
  <si>
    <t>Ковельський р-н, Філія „Ратнівське ЛМГ” ДП "Ліси України" Кортеліське л-во кв. 11 вид. 19-53, кв. 12 вид. 5-28, кв. 18 вид. 1-11, кв. 19 вид. 1-21</t>
  </si>
  <si>
    <t>Берестянський</t>
  </si>
  <si>
    <t>Луцький р-н, ДП "Цуманське ЛГ", Берестянське л-во кв.62 вид.1-8</t>
  </si>
  <si>
    <t>ДП "Цуманське ЛГ"</t>
  </si>
  <si>
    <t>Зубр</t>
  </si>
  <si>
    <t>Луцький р-н, ДП „Ківерцівське ЛГ”, Звірівське л-во, кв.1-16, кв.21-27, кв.31-37,кв.43, кв.44 вид.1-14,16,19-21,23-31,кв.45 Муравищенське л-во, кв.1-5,6,7,12,23,24,31-36,кв.43-47,49. Сокиричівське л-во, кв.1-5, кв.9-13, кв.123-129.  Олицька селищна (колишня Дернівська сільська) рада-173,0.</t>
  </si>
  <si>
    <t>ДП „Ківерцівське ЛГ”, Дернівська сільська рада, ДП "Звірівське ЛГ"</t>
  </si>
  <si>
    <t>Рішення облради від: 18.08.2000 № 13/6; 16.12.2003 № 13/6; 28.11.2008 №24/14; 21.06.2012 №12/35, 31.07.2014 №27/64</t>
  </si>
  <si>
    <t>Урочище Стахор</t>
  </si>
  <si>
    <t>Ковельський р-н, Голобська селищна рада</t>
  </si>
  <si>
    <t>Голобська селищна рада</t>
  </si>
  <si>
    <t>Рішення облради від 4.11.97 № 12/4</t>
  </si>
  <si>
    <t>Шепель</t>
  </si>
  <si>
    <t>Луцький р-н, с.Шепель, с. Усичі</t>
  </si>
  <si>
    <t>Луцька міська рада</t>
  </si>
  <si>
    <t>Розпорядження Представника Президента України у Волинській області від 26.05.1992 №132, Рішення Волинської обласної ради від 18.10.2005 № 23/6 "Про збереження і розвиток природно-заповідного фонду"</t>
  </si>
  <si>
    <t>Гнідавське болото</t>
  </si>
  <si>
    <t>Луцький район, м. Луцьк, Об'єднана територіальна громада, с. Рованці</t>
  </si>
  <si>
    <t>КП "Парки та сквери м. Луцька", Боратинська сільська рада</t>
  </si>
  <si>
    <t>Тоболівський</t>
  </si>
  <si>
    <t>Камінь-Каширський район, , ДП СЛАП "Камінь-Каширськагроліс" Тоболівське л-во кв. 23</t>
  </si>
  <si>
    <t>ДП СЛАП "Камінь-Каширськагроліс"</t>
  </si>
  <si>
    <t>Буг</t>
  </si>
  <si>
    <t xml:space="preserve">Ковельський р-н, Вишнівська сільська рада – 928,7 га, Рівненська сільська рада – 1254,9 га; ДП «Любомльське ЛГ» (1373 га): Забузьке лісництво кв. 8, 10 вид. 1-15, 24, 25; кв. 24, 28, 39, 41, 42; Гущанське лісництво кв. 1 вид. 19, 21, 22, 33, 34; кв. 19 вид. 38; кв. 34, 35 вид. 1-25, 29, 31, 32; кв. 37 вид. 1, 6, 13, 16-24, 26; Замлинське лісництво кв.2 вид. 11-13; кв. 11 вид. 5-6, 10-13, 19, 20, 27-30, 37-39; кв. 12 вид. 1, 7, 8, 13, 16, 17, 20, 23-28; кв.16 вид. 21-25, 29; кв. 20, 21 вид. 1-6, 10, 11, 19-22, 50; кв. 36 вид. 1, 6-13; кв. 55; Мосирське лісництво: кв. 71, 72 
</t>
  </si>
  <si>
    <t>Вишнівська та Рівненська сільські ради, ДП «Любомльске ЛГ», ДП "Прибузьке ЛГ"</t>
  </si>
  <si>
    <t>Розпорядження облдержадміністрації від 12.12.95 № 213; рішення Волинської обласної ради від 15.09.2022 року № 18/11</t>
  </si>
  <si>
    <t>Губинський резерват</t>
  </si>
  <si>
    <t>Володимир-Волинський  район, ДП „Володимир-Волинсье ЛМГ” Губинське лісництво кв. 10 вид 1-27, кв. 11 вид. 1-40</t>
  </si>
  <si>
    <t>Рішення облради від 09.12.98 № 4/3</t>
  </si>
  <si>
    <t>Тельчівський</t>
  </si>
  <si>
    <t>Луцький р-н, ДП „Колківське ЛГ”, Тельчівське л-во кв. 11, 14,15</t>
  </si>
  <si>
    <t>Рішення облради від 18.08.2000 № 13/6</t>
  </si>
  <si>
    <t>Соф’янівський резерват</t>
  </si>
  <si>
    <t>Камінь-Каширський р-н, ДП „Маневицьке ЛГ” Соф’янівське л-во кв. 26,27,35-37</t>
  </si>
  <si>
    <t>Городоцький</t>
  </si>
  <si>
    <t>Камінь-Каширський р-н, Філія „Городоцьке ЛГ” ДП "Ліси України" Городоцьке л-во кв. 8 вид. 10-29, 33, 35, 36,  кв.9 вид. 18, 19, 21, 29, 31, кв. 11 вид. 1-9, 17, 18,  кв. 12 вид. 6-12, 16,  кв. 13 вид. 20-26,65, 67</t>
  </si>
  <si>
    <t>Чорторийський</t>
  </si>
  <si>
    <t>Загальнозоологічний</t>
  </si>
  <si>
    <t>Камінь-Каширський р-н, ДП „Поліське ЛГ”, Чорторийське л-во кв. 29 вид. 1-38, кв. 40 вид. 1-31</t>
  </si>
  <si>
    <t>ДП „Поліське ЛГ”</t>
  </si>
  <si>
    <t>Локоття</t>
  </si>
  <si>
    <t>Камінь-Каширський район, ДП «Маневицьке ЛГ», Галузійське л-во, кв.56 , вид.1-23, Прилісненська сільска рада</t>
  </si>
  <si>
    <t>ДП «Маневицьке ЛГ», Прилісненська сільська рада</t>
  </si>
  <si>
    <t>Камінь-Каширський район, ДП „Маневицьке ЛГ” Маневицьке л-во кв. 2</t>
  </si>
  <si>
    <t>Лазнища</t>
  </si>
  <si>
    <t>Камінь-Каширський район, Філія „Городоцьке ЛГ” ДП "Ліси України" Градиське лісництво кв.1 вид.1-19, 39, 40, кв. 15 вид. 44-49, 62, 63 кв. 16 вид. 36-51, 61, 62 Троянівське лісництво кв. 1 вид. 1-3,6, 20, кв. 2 вид. 1,2,7-12,18-21,30,31 ДП "Волинський військовий лісгосп" Бережницьке лісництво кв. 3 вид. 4,22,23,27-38.1, кв. 9 вид. 1-7,9,14,15,20-22,25.1, кв. 13, 58-60, кв. 63 вид. 34,37,39-42, кв. 64 вид. 36,39,44-50</t>
  </si>
  <si>
    <t>Філія„Городоцьке ЛГ” ДП "Ліси України" (282,3), ДП "Волинський військовий лісгосп" (560,5)</t>
  </si>
  <si>
    <t>Липине</t>
  </si>
  <si>
    <t xml:space="preserve">Ковельський район Філія «Ратнівське лісомисливське господарство» ДП "Ліси України", Заболотівське лісництво: кв.1 вид. 3, 11 – 26, кв. 2 вид. 4 – 20, кв. 3 вид. 3, 8 – 52, кв. 4 вид. 5 – 9, 11 – 28, кв. 5 вид. 4 – 35, кв. 6 вид. 4, 7 – 9, 11 – 46, кв. 7 вид. 11 – 14, 16, 17, 19 – 35, кв. 8 вид. 4, 7 – 11, 13 – 50, кв. 9 –20, кв. 21 вид. 1 – 16, кв. 22 – 26, кв. 27 вид. 1 – 17, кв. 28 – 42;
Державне підприємство «Спеціалізоване лісогосподарське агропромислове підприємство Ратнеагроліс», Заболоттівське лісництво: кв. 28, вид. 7
</t>
  </si>
  <si>
    <t>Філія„Ратнівське ЛМГ” ДП "Ліси України", ДП СЛАП "Ратнеагроліс"</t>
  </si>
  <si>
    <t>Створений розпорядженням Представника Президента України у Волинській області від 26.05.1992 №132, реорганізований рішенням Волинської обласної ради від 20.10.2021 року № 9/12</t>
  </si>
  <si>
    <t>Смолярівський</t>
  </si>
  <si>
    <t>Ковельський р-н, ДП „Старовижівське ЛГ”, Дубечнівське л-во кв. 66-69, кв. 70 вид. 1-37, кв. 71-78, кв. 79 вид. 1, 2, 4-17, кв. 80, кв. 81 вид. 15-22, кв. 82</t>
  </si>
  <si>
    <t>Старовижівський</t>
  </si>
  <si>
    <t>Ковельський р-н, ДП „Старовижівське ЛГ”, Старовижівське л-во кв. 2-5, кв. 6 вид. 1-42, 49, 50, кв. 9 вид. 9-62, кв. 11, 13, 63, 64, 66; Дубечнівське л-во кв. 52</t>
  </si>
  <si>
    <t>Рішення облвиконкому від 04.09.85 № 301</t>
  </si>
  <si>
    <t>Дубечнівський</t>
  </si>
  <si>
    <t>Ковельський р-н, ДП „Старовижівське ЛГ”, Дубечнівське л-во кв. 4-9,16,17, 19-24, кв.47 вид. 1-24, кв. 48 вид. 1-5, 7-25,27-29, 31-43, кв. 49 вид. 1-7, 9-11, 15-18, 24-35, кв. 50 вид. 2, 4-8, 10, 12-15, 20, 22-29, 31,32, 34-39, 41-45, кв. 51 вид. 4, 6, 8, 14-16, 20-24, 27, 31-40, 42, 47-52.</t>
  </si>
  <si>
    <t>Соловичівський</t>
  </si>
  <si>
    <t>Ковельський  р-н, ДП „Турійське ЛГ” Турійське л-во кв. 10-13, 15, 16, кв. 14 вид. 1-19, 21-23, 26-29, 33-44, 48-56, 58,59, кв. 17 вид. 1-11, 19, 20, кв. 18,19; Радовичівське л-во кв. 12 вид. 1-8, 11-16, 18-20, 22-26, 30-33, 37,38.</t>
  </si>
  <si>
    <t>Озерянський</t>
  </si>
  <si>
    <t>Ковельський р-н, Турійська територіальна громада (колишня Озерянська сільська рада), ДП „Турійське ЛГ” Радовичівське л-во кв. 16 вид. 2-5, 7-39, кв. 17 вид. 1-6, 8-47, 49, 50, кв. 18 вид. 1-5, 11-14, 16-25, 27-34, 37-48, кв. 19 вид. 1, 3-32, 34, 36-40, 43-59, 61, 62,  кв. 20 вид. 1-8, 10-27, кв. 21 вид. 1-12, 15-51, кв 22 вид. 1-6, 8-29, 31-47, кв. 23, кв. 24, кв. 25 вид. 1-4, 7-38, 41-50, 54, 56, 57, кв. 26 вид. 6, 7, 11, 12, 14, 15, 17, 19-21, 24, 26-32, 35</t>
  </si>
  <si>
    <t>Турійська селищна рада, ДП „Турійське ЛГ”</t>
  </si>
  <si>
    <t>Осівський</t>
  </si>
  <si>
    <t>Ковельський р-н, ДП „Турійське ЛГ”, Вербичанське л-во кв. 7-9, 11-16, 18-20, кв. 21 вид. 1-38,40,41, кв. 22-23, кв. 24 вид. 1-26, 32, 33, кв. 25-27, 29-33; Осівське л-во кв. 14-15, 17, 19, 21, 22, 24-37, кв. 38 вид. 1-11, 14,15</t>
  </si>
  <si>
    <t>Бобли</t>
  </si>
  <si>
    <t>Ковельський р-н, ДП „Турійське ЛГ” Турійське л-во кв. 20, кв. 21 вид. 1-50, 52-58, кв. 22 вид. 1-8, 24, кв. 23 вид. 1-11, 13-47, кв. 24</t>
  </si>
  <si>
    <t>Розпорядження облради від 03.03.93 № 18-р</t>
  </si>
  <si>
    <t>Туричанський</t>
  </si>
  <si>
    <t xml:space="preserve">Ковельський р-н, ДП „Турійське ЛГ” Турійське лісництво кв. 25, кв. 26 вид. 1-65, 87, 88, кв. 27, кв. 28 вид. 1-53, 63-66, кв. 29 вид. 1-16, 38-65, кв. 30 </t>
  </si>
  <si>
    <t>ДП "Турійське ЛГ"</t>
  </si>
  <si>
    <t>Кемпа</t>
  </si>
  <si>
    <t>Луцький  р-н, ДП «Цуманське ЛГ», Сильненське л-во кв.2</t>
  </si>
  <si>
    <t>Рішення Волинської облради від 16.12.2003 №9/12</t>
  </si>
  <si>
    <t>Різнолісся</t>
  </si>
  <si>
    <t>Луцький р-н, ДП «Цуманське ЛГ», Сильненське л-во кв.32</t>
  </si>
  <si>
    <t>Ясенівка</t>
  </si>
  <si>
    <t>Камінь-Каширський р-н, ДП СЛАП «Камінь-Каширськагроліс» Боровненське л-во кв. 31 вид.43,46, кв. 32 вид. 22,42,45-47, кв 33 вид. 1,3,12,18, кв. 38 вид.19-23, 25-27,31-34,37,38, кв. 40 вид. 3,32,33</t>
  </si>
  <si>
    <t>Рішення обласної ради від 04.11.2011 № 7/21</t>
  </si>
  <si>
    <t>Дубова</t>
  </si>
  <si>
    <t>Камінь-Кашщирський р-н,  ДП «Ковельське ЛГ», Кашівське лісництво, кв. 3, 4, Углівське л-во кв. 19-21, 27, 35, 38.</t>
  </si>
  <si>
    <t>Разом - 34</t>
  </si>
  <si>
    <t>Холонів</t>
  </si>
  <si>
    <t xml:space="preserve">Луцький район, Горохівська міська об'єднана територіальна громада (Холонівська сільська рада) </t>
  </si>
  <si>
    <t>Розпорядження Представника Президента України у Волинській області від 12.12.1995 № 213</t>
  </si>
  <si>
    <t>Муравище-1</t>
  </si>
  <si>
    <t>Луцький р-н, ДП „Ківерцівське ЛГ”, Муравищенське л-во, кв.15, вид.28, кв.16, вид.4 кв.12, вид.3</t>
  </si>
  <si>
    <t>Муравище-2</t>
  </si>
  <si>
    <t>Луцький р-н, ДП „Ківерцівське ЛГ”, Муравищенське л-во, кв.29, вид.14, кв.37,  вид.5</t>
  </si>
  <si>
    <t>Радошин</t>
  </si>
  <si>
    <t>Ковельський р-н, Ковельське СЛАТ „Тур” Стеблівське л-во кв. 51 вид. 1-34, кв. 52 вид. 18-20, 22-38, 41, кв. 53 вид. 1-13,16-46, кв. 54 вид. 1-32, 34-39, кв. 55 вид. 1-28, кв. 56 вид. 1-25,29, кв. 57 вид. 1-40, кв. 58 вид. 1-11, 13-22, кв. 59 вид. 1-23, кв. 61 вид. 1,3,5-21, кв. 62 вид. 1-12,17,21, кв. 63 вид. 1-11,14-25,28, кв. 64 вид. 1-24,30, кв. 65 вид. 1,3,4,6-21, кв. 66 вид.1,3-17,19</t>
  </si>
  <si>
    <t>Ковельське СЛАП „Тур”</t>
  </si>
  <si>
    <t>Кулики</t>
  </si>
  <si>
    <t>Ковельський р-н , Голобська селишна рада, с. Поповичі</t>
  </si>
  <si>
    <t>Голобська селишна рада</t>
  </si>
  <si>
    <t>Чаруків</t>
  </si>
  <si>
    <t xml:space="preserve">Луцький район, Городищенська територіальна громада (колишні Чаруківська, Несвічівська та Городищенська сільські ради) </t>
  </si>
  <si>
    <t>Городищенська сільська рада</t>
  </si>
  <si>
    <t>Пташиний гай</t>
  </si>
  <si>
    <t>м. Луцьк</t>
  </si>
  <si>
    <t>КП «Парки та сквери м. Луцька»</t>
  </si>
  <si>
    <t>Камінь-Каширський районн, ДП „Маневицьке ЛГ”, Ново-Червищанське л-во кв. 45 вид. 47, кв. 46 вид. 44-49, кв. 54 вид. 13-24</t>
  </si>
  <si>
    <t xml:space="preserve"> </t>
  </si>
  <si>
    <t>Чорний бусел</t>
  </si>
  <si>
    <t>Камінь-Каширський р-н, ДП „Маневицьке ЛГ”, Карасинське л-во кв. 31 вид. 23, кв. 44 вид. 50, кв. 51 вид. 21</t>
  </si>
  <si>
    <t>Вовчицький</t>
  </si>
  <si>
    <t>Камінь-Каширський район, ДП „Маневицьке ЛГ”, Вовчицьке л-во кв. 5 вид. 21, кв. 20-21</t>
  </si>
  <si>
    <t>Вовча будка</t>
  </si>
  <si>
    <t>Камінь-Каширський р-н, ДП „Маневицьке ЛГ”, Карасинське л-во кв. 9 вид. 21, 24, 27</t>
  </si>
  <si>
    <t>Чорна долина</t>
  </si>
  <si>
    <t>Камінь-Каширський р-н, Галузійське л-во кв. 48-50, 53, 54</t>
  </si>
  <si>
    <t>Урочище Костянове</t>
  </si>
  <si>
    <t>Ковельський р-н, Дубечненська сільська рада</t>
  </si>
  <si>
    <t>Дубечненська сільська рада</t>
  </si>
  <si>
    <t>Рокинівський</t>
  </si>
  <si>
    <t>Луцький район, Луцька міська рада</t>
  </si>
  <si>
    <t>Рішення облради від 16.12.2003 № 9/12, 28.11.2008 № 24/14</t>
  </si>
  <si>
    <t>Лобаниха</t>
  </si>
  <si>
    <t xml:space="preserve">Луцький район, Городищенська територіальна громада </t>
  </si>
  <si>
    <t>Рішення облради від 16.12.2003 № 9/12</t>
  </si>
  <si>
    <t xml:space="preserve"> Разом - 15</t>
  </si>
  <si>
    <t>Луга</t>
  </si>
  <si>
    <t>гідрологічний</t>
  </si>
  <si>
    <t>Володимирський р-н, Володимирська та Устилузька міські, Зимнівська сільська територіальні громади</t>
  </si>
  <si>
    <t>Володимир-Волинська та Устилузька міські, Зимнівська сільська ради</t>
  </si>
  <si>
    <t>Гнила Липа</t>
  </si>
  <si>
    <t>Луцький район, Мар'янівська селищна об'єднана територіальна громода, Горохівська міська об'єднана територіальна громада</t>
  </si>
  <si>
    <t>Марянівська селищна рада, Горохівська міська рада</t>
  </si>
  <si>
    <t>Розпорядження Волинської обласної ради народних депутатів від 03.03.1993 № 18-р "Про утворення нових заповідних формувань на базі цінних природних об'єктів і територій в області"</t>
  </si>
  <si>
    <t>Озеро Лука</t>
  </si>
  <si>
    <t>Озеро Озюрко</t>
  </si>
  <si>
    <t>Камінь-Каширський р-н, ДП „Камінь-Каширське ЛГ” Видертське л-во кв. 47 вид.7</t>
  </si>
  <si>
    <t>Озеро Сошичне</t>
  </si>
  <si>
    <t>Камінь-Каширський р-н, ДП „Камінь-Каширське ЛГ”Нуйнівське л-во кв. 7 вид.9</t>
  </si>
  <si>
    <t>Озеро Мочуліно</t>
  </si>
  <si>
    <t>Камінь-Каширський р-н, ДП „Камінь-Каширське ЛГ” Нуйнівське л-во кв. 14 вид. 7</t>
  </si>
  <si>
    <t>Озеро Стобихівське</t>
  </si>
  <si>
    <t>Камінь-Каширський р-н, Сошичненська сільська територіальна громада (колишня Стобихівська сільська рада)</t>
  </si>
  <si>
    <t>Цир</t>
  </si>
  <si>
    <t>Камінь-Каширський р-н, ДП „Камінь-Каширське ЛГ” Клітицьке л-во кв. 23 вид. 2,7,9,14,15,20</t>
  </si>
  <si>
    <t>Озеро Карасино</t>
  </si>
  <si>
    <t>Камінь-Каширський р-н, ДП „Камінь-Каширське ЛГ”, Нуйнівське л-во кв. 4 вид. 18</t>
  </si>
  <si>
    <t>Озеро Скомирське</t>
  </si>
  <si>
    <t xml:space="preserve">Камінь-Каширський р-н, Сошичненська сільська територіальна громада </t>
  </si>
  <si>
    <t>Турський</t>
  </si>
  <si>
    <t xml:space="preserve">Камінь-Каширський р-н, Камінь-Каширська територіальна громада , Сошичненська сільська територіальна громада </t>
  </si>
  <si>
    <t>Камінь-Каширська міська рада, Сошичненська сільська рада</t>
  </si>
  <si>
    <t>Великообзирський</t>
  </si>
  <si>
    <t>Камінь-Каширський район, ДП „Камінь-Каширське ЛГ” Велико-Обзирське л-во кв. 31 вид. 19, кв.32 вид. 1, 15</t>
  </si>
  <si>
    <t>Соминський</t>
  </si>
  <si>
    <t>Ковельський р-н, Ковельське СЛАТ „Тур” Стеблівське л-во кв.27 вид. 31</t>
  </si>
  <si>
    <t>Ковельське СЛАТ „Тур”</t>
  </si>
  <si>
    <t>Гулівський</t>
  </si>
  <si>
    <t>Ковельський р-н, СЛАТ „Тур”Підрізьке лісництво кв. 1, 4</t>
  </si>
  <si>
    <t>Окорський</t>
  </si>
  <si>
    <t>Володимирський р-н, с.Великий Окорськ</t>
  </si>
  <si>
    <t>Затурцівська сільська рада</t>
  </si>
  <si>
    <t>Чорногузівський</t>
  </si>
  <si>
    <t>Володимирський р-н,  Локачинська селищна рада</t>
  </si>
  <si>
    <t>Локачинська селищна рада</t>
  </si>
  <si>
    <t>Холопичівський</t>
  </si>
  <si>
    <t>Володимирський район, Затурцівська сільська об'єднана територіальна громада</t>
  </si>
  <si>
    <t>Луга-Свинорейка</t>
  </si>
  <si>
    <t xml:space="preserve">Володимирський район, с.Замличі-Шельвів, Локачинська селищна рада </t>
  </si>
  <si>
    <t>Рішення облради від 20.12.93 № 16/6, Рішення Волинської обласної ради від 02.02.2017 № 10/49 "Про збереження та розвиток природно-заповідного фонду"</t>
  </si>
  <si>
    <t>Серна</t>
  </si>
  <si>
    <t>Володимирський р-н, Затурцівська сільська рада</t>
  </si>
  <si>
    <t>Лучний</t>
  </si>
  <si>
    <t xml:space="preserve">Володимирський  район, с.Коритниця-Козлів, Локачинська селищна рада </t>
  </si>
  <si>
    <t>Рішення облради від 4.05.95 № 4/5, Рішення Волинської обласної ради від 02.02.2017 № 10/49 "Про збереження та розвиток природно-заповідного фонду"</t>
  </si>
  <si>
    <t>Чорногузка</t>
  </si>
  <si>
    <t xml:space="preserve">Луцький район, Луцька та Боратинська об'єднані територіальні громади </t>
  </si>
  <si>
    <t>Луцька міська рада, Боратинська сільська рада</t>
  </si>
  <si>
    <t>Краєвид</t>
  </si>
  <si>
    <t>Луцький район, Луцька територіальна громада, с.Рокині</t>
  </si>
  <si>
    <t>ДП ЕДГ "Еліта"</t>
  </si>
  <si>
    <t>Рішення облради від 18.08.2000 № 13/6, Рішення Волинської обласної ради від 02.02.2017 № 10/49 "Про збереження та розвиток природно-заповідного фонду"</t>
  </si>
  <si>
    <t>Рогізненський</t>
  </si>
  <si>
    <t>Камінь-Каширський район, Любешівська селищна територаільна громада (колишня Ветлівська сільська рада)</t>
  </si>
  <si>
    <t>Національний природний парк "Прип'ять-Стохід"</t>
  </si>
  <si>
    <t>Цирський</t>
  </si>
  <si>
    <t>Камінь-Каширський район, Любешівська селищна територіапльна громада</t>
  </si>
  <si>
    <t>Рішення облвиконкому від 23.11.79 № 401</t>
  </si>
  <si>
    <t>Седлищенський</t>
  </si>
  <si>
    <t xml:space="preserve">Камінь-Каширський район, Любешівська селищна територіапльна громада </t>
  </si>
  <si>
    <t>Любешівська селищна рада</t>
  </si>
  <si>
    <t>Великоглушанський</t>
  </si>
  <si>
    <t xml:space="preserve">Камінь-Каширський район, Камінь-Каширська міська територіальна громада </t>
  </si>
  <si>
    <t>Ветлівський</t>
  </si>
  <si>
    <t xml:space="preserve">Камінь-Каширський район, Любешівська селищна територаільна громада </t>
  </si>
  <si>
    <t>Гірківський</t>
  </si>
  <si>
    <t xml:space="preserve">Камінь-Каширський  район, Любешівська селищна територаільна громада </t>
  </si>
  <si>
    <t>Березичівський</t>
  </si>
  <si>
    <t>Камінь-Каширський район, ДП СЛАП "Любешівагроліс" Березичівське л-во кв. 30 вид. 47</t>
  </si>
  <si>
    <t>ДП СЛАП "Любешівагроліс"</t>
  </si>
  <si>
    <t>Рішення облвиконкому від 18.03.82 № 134</t>
  </si>
  <si>
    <t>Бірківський</t>
  </si>
  <si>
    <t xml:space="preserve">Камінь-Каширський район, Любешівська селищна територіальна громада </t>
  </si>
  <si>
    <t>Прип’ятський-1</t>
  </si>
  <si>
    <t>Камінь-Каширський район, Любешівська селищна територіапльна громада, с. Любешівська Воля</t>
  </si>
  <si>
    <t xml:space="preserve"> Прип’ятський-2</t>
  </si>
  <si>
    <t>Прип’ятський-3</t>
  </si>
  <si>
    <t>Ямно</t>
  </si>
  <si>
    <t>Камінь-Каширський район, ДП «Любешівське ЛМГ», Великоглушанське л-во, кв.2, вид.2,3, кв.3, вид.4, кв.4, вид.5,7,8,  кв.5, вид.4,5,7, кв.13, вид.9,12, кв.14, вид.10,14, кв.15, вид.21, кв.16, вид.3,11,23, кв.19, вид.1-5 кв.21 вид.2,3,15</t>
  </si>
  <si>
    <t>ДП «Любешівське ЛМГ»</t>
  </si>
  <si>
    <t>Рішення облради від 25.07.03 № 6/33</t>
  </si>
  <si>
    <t>Світлий</t>
  </si>
  <si>
    <t xml:space="preserve"> Камінь-Каширський район ДП «Маневицьке ЛГ», Софіянівське л-во, кв.11 вид. 11, 12, 19-23, 27,28</t>
  </si>
  <si>
    <t xml:space="preserve"> ДП «Маневицьке ЛГ»</t>
  </si>
  <si>
    <t>Гірницьке болото</t>
  </si>
  <si>
    <t>Ковельський р-н, Філія „Ратнівське ЛМГ” ДП "Ліси України" Гірницьке л-во кв. 1, 2, кв. 5 вид. 2, кв. 6 вид. 1, 2, 43, 44</t>
  </si>
  <si>
    <t>Урочище Терешкове</t>
  </si>
  <si>
    <t>Ковельський  р-н, Велимченська сільська рада</t>
  </si>
  <si>
    <t>Велимченська сільська рада</t>
  </si>
  <si>
    <t>Броно</t>
  </si>
  <si>
    <t>Ковельський  р-н, Самарівська сільська рада</t>
  </si>
  <si>
    <t>Самарівська сільська рада</t>
  </si>
  <si>
    <t>Урочище Плав</t>
  </si>
  <si>
    <t xml:space="preserve">Ковельський р-н, Велимченська сільська рада </t>
  </si>
  <si>
    <t>Річицький</t>
  </si>
  <si>
    <t>Ковельський р-н, Забродівська сільська ради Ковельського району (площею 990 га) (далі - Землевласник), в межах землекористування Філія «Ратнівське ЛМГ» ДП "Ліси України": Щедрогірське л-во, кв. 30, вид. 28; кв. 31, вид. 8; кв. 32, вид. 1–19, 25 (56,8 га) (далі - Землекористувач).</t>
  </si>
  <si>
    <t>Забродівська сільська рада, Філія «Ратнівське ЛМГ» ДП "Ліси України"</t>
  </si>
  <si>
    <t>Оріхівський</t>
  </si>
  <si>
    <t xml:space="preserve">Ковельський  р-н, Самарівська сільська рада, площею 805,0 га,  Філія «Ратнівське ЛМГ»:ДП "ЛісиУкраїни" Щедрогірське лісництво, кв. 4 вид 26-34, 37-39, площею 19,0 га </t>
  </si>
  <si>
    <t>Самарівська сільська рада, Філія «Ратнівське ЛМГ» ДП "Ліси України"</t>
  </si>
  <si>
    <t>Розпорядження облдержадміністрації від 16.10.96                    № 551</t>
  </si>
  <si>
    <t>Озеро Чисте</t>
  </si>
  <si>
    <t>Ковельський р-н, Ратнівська селищна (колишня Гірниківська сільська) рада</t>
  </si>
  <si>
    <t>Ратнівська селищна рада</t>
  </si>
  <si>
    <t>Озерця</t>
  </si>
  <si>
    <t>Ковельський район Філія „Ратнівське ЛМГ” ДП "Ліси України", Гірницьке лісництво кв. 18, 19, 28, 29, 38</t>
  </si>
  <si>
    <t>Створено розпорядженням облради від 3.03.93 № 18-р, реорганізовано рішення облради від 30.05.2000 №12/3</t>
  </si>
  <si>
    <t>Залухівський</t>
  </si>
  <si>
    <t xml:space="preserve">Ковельський р-н, Самарівська сільська рада, Філія «Ратнівське ЛМГ» ДП " Ліси України": Щедрогірське  лісництво кв. 14 вид. 62, кв. 20 вид. 24, 52, 57-59, площею 18,0 га </t>
  </si>
  <si>
    <t xml:space="preserve">Самарівська сільська рада, Філія «Ратнівське ЛМГ» ДП "Ліси України" </t>
  </si>
  <si>
    <t>Щедрогірський</t>
  </si>
  <si>
    <t xml:space="preserve">Ковельський р-н, Забродівська сільська рада (площею -  691,5 га),  Філія «Ратнівське ЛМГ» ДП "Ліси України": Щедрогірське лісництво кв. 26 вид. 1-6, (площею – 8,5 га) </t>
  </si>
  <si>
    <t>Озеро Радожичі</t>
  </si>
  <si>
    <t>Ковельський (колишній Ратнівський) р-н, Ратнівська селищна рада, Філія «Ратнівське ЛМГ» ДП "Ліси України" Ратнівське л-во кв.17 вид. 21, 27, 28, 32</t>
  </si>
  <si>
    <t>Ратнівська селищна рада, Філія «Ратнівське ЛМГ» ДП "Ліси України"</t>
  </si>
  <si>
    <t>Озеро Любовель</t>
  </si>
  <si>
    <t>Ковельський р-н, Ратнівська селишна рада (колишні Млинівська і Кортелівська сільські ради)</t>
  </si>
  <si>
    <t>Ратнівська селищна рада (Регіональний офіс водних
ресурсів у Волинській області)</t>
  </si>
  <si>
    <t>Озеро Дошно</t>
  </si>
  <si>
    <t>Ковельський (колишній Ратнівський р-н, Велимченська сільська рада , с. Дошне</t>
  </si>
  <si>
    <t>Рішення облради від 09.12.1998 № 4/3</t>
  </si>
  <si>
    <t>Урочище Озеро</t>
  </si>
  <si>
    <t xml:space="preserve">Луцький (колишній Рожищенський) район, Доросинівська об'єднана територіальна громада </t>
  </si>
  <si>
    <t>Доросинівська сільська рада</t>
  </si>
  <si>
    <t>Гурсько-Гривенський</t>
  </si>
  <si>
    <t>Луцький (колишній Рожищенський) район, Рожищенська міська територіальна громада</t>
  </si>
  <si>
    <t>Рожищенська міська рада</t>
  </si>
  <si>
    <t>Падалівський</t>
  </si>
  <si>
    <t>Надстирський</t>
  </si>
  <si>
    <t>Вижівський</t>
  </si>
  <si>
    <t>Ковельський (колишній Старовижівський) р-н, Старовижівська селищна (колишня Нововижівська сільська) рада</t>
  </si>
  <si>
    <t>Старовижівська селищна рада</t>
  </si>
  <si>
    <t>Озеро Олеандра</t>
  </si>
  <si>
    <t>Ковельський (колишній Турійський) р-н, Турійська селищна (колишня Новодвірська сільська) рада</t>
  </si>
  <si>
    <t>Турійська селищна рада</t>
  </si>
  <si>
    <t>Ковельський (колишній Турійський) р-н, Турійська селищна (колишня Дольська сільська) рада, с.Дольськ</t>
  </si>
  <si>
    <t>Створено рішенням облради від 17.03.1994 № 17/19, реорганізовано рішенням облради від 30.05.2000 №12/3</t>
  </si>
  <si>
    <t>Озеро Велике</t>
  </si>
  <si>
    <t>Ковельський (колишній Турійський) р-н, Оваднівська (колишня Овлочинська) сільська рада, с.Овлочин</t>
  </si>
  <si>
    <t>Оваднівська сільська рада</t>
  </si>
  <si>
    <t>Пулемецький</t>
  </si>
  <si>
    <t xml:space="preserve">Ковельський район
Шацька селищна територіальна громада, Державне підприємство «Шацьке учбово-дослідне лісове господарство», Ростанське лісництво: кв.33 вид. 16, 35, 36, 40, 46, кв. 34 вид. 1, кв. 35 вид. 1, 2, 4, 7, 11, 15, 16, 20, 26, 27, 33, 34, кв. 36 вид. 7, 31, 45-48, 50, 51, кв. 43 вид. 5, 24, 35, 43, кв. 44 вид. 12, 15, 20, 34, 36 
</t>
  </si>
  <si>
    <t>Шацька селищна рада, ДП "Шацьке УДЛГ"</t>
  </si>
  <si>
    <t>Створений рішенням облради від 3.12.02 № 4/5, реорганізований рішенням від 20.10.2021 № 9/12</t>
  </si>
  <si>
    <t>Піщанський</t>
  </si>
  <si>
    <t xml:space="preserve">Ковельський район Шацька селищна територіальна громада, 
Державне підприємство «Шацьке учбово-дослідне лісове господарство», Піщанське лісництво: кв. 17, вид. 9 – 10; кв. 22, вид. 2, 3, 7, 10–13, 18, 20, 21, 29, 30, 32, 67; кв. 29, вид. 29, 34, 61 – 63, 69 – 78, 80, 81, 82; кв. 37, вид. 5 –7
</t>
  </si>
  <si>
    <t>Озеро Поворське</t>
  </si>
  <si>
    <t>Ковельський р-н, ДП "Волинський військовий лісгосп", Поворське л-во кв. 28 вид.45-48, кв. 29 вид. 51-53, кв.38 вид. 27-29, кв. 39 вид. 1-6</t>
  </si>
  <si>
    <t>Рішення облради від 29.04.05 № 19/27</t>
  </si>
  <si>
    <t>Озеро Болотне</t>
  </si>
  <si>
    <t>Камінь-Каширський  район, Маневицька селищна (колишня Троянівська сільська) рада</t>
  </si>
  <si>
    <t>Маневицька селищна рада, ДП "Поліське ЛГ"</t>
  </si>
  <si>
    <t>Рішення облради від31.07.2014 № 27/64</t>
  </si>
  <si>
    <t>Ковельський р-н, ДП "Ковельське ЛГ" Замшанівське лісництво кв.15 вид. 3,4,6,9,10,12; кв. 16 вид. 1-3, 11, 12</t>
  </si>
  <si>
    <t>Рішення обласної ради від 30.05.2000 року № 12/3</t>
  </si>
  <si>
    <t>Перемильський</t>
  </si>
  <si>
    <t>Луцький район, Берестечківська міська об'єднана територіальна громада, за межами населених пунктів сіл Новостав, Липа, Гумнище, Перемиль (731,9 га), ДП "Горохівське ЛМГ" Берестечківське лісництво кв. 241 вид. 1, 13, 19, кв. 243 вид. 10 (29,1 га)</t>
  </si>
  <si>
    <t>Берестечківська міська рада, ДП «Горохівське ЛМГ»</t>
  </si>
  <si>
    <t xml:space="preserve">Рішення обласної ради
12.03.2020 № 29/22
</t>
  </si>
  <si>
    <t>Разом - 62</t>
  </si>
  <si>
    <t>Дюна</t>
  </si>
  <si>
    <t>загальногеологічний</t>
  </si>
  <si>
    <t>Ковельський (Старвижівський) р-н, ДП «Старовижівське ЛГ», Синівське лісництво кв. 34 вид.26-71</t>
  </si>
  <si>
    <t>ДП «Старовижівське ЛГ»</t>
  </si>
  <si>
    <t>Разом - 1</t>
  </si>
  <si>
    <t>Соминець</t>
  </si>
  <si>
    <t>іхтіологічний</t>
  </si>
  <si>
    <t>Ковельський р-н, Шацька селищна рада, с. Мельники</t>
  </si>
  <si>
    <t>Шацька селищна рада</t>
  </si>
  <si>
    <t>Разом заказників - 210</t>
  </si>
  <si>
    <t>заповідне урочище</t>
  </si>
  <si>
    <t>Луцький  районн, ДП „Горохівське ЛМГ”, Горохівське л-во, кв.123 вид.8,18</t>
  </si>
  <si>
    <t>Рішення виконавчого комітету Волинської обласної ради народних депутатів від 26.11.1984 № 354 "Про мережу територій і об"єктів природно-заповідного фонду області"</t>
  </si>
  <si>
    <t>Насадження сосни</t>
  </si>
  <si>
    <t>Луцький р-н, ДП „Ківерцівське ЛГ”, Ківерцівське л-во, кв.4, вид.3,4, 4.1,4.2, 23, 24</t>
  </si>
  <si>
    <t>Цуманська пуща</t>
  </si>
  <si>
    <t xml:space="preserve">Луцький район, ДП „Цуманське ЛГ” Берестянське лісництво кв. 2, 4, 7, 12, 15-17, 20, 22, 25, 26, 29, 30, 34-36, 43-46, 48, 54-57; Горинське лісництво кв. 1-7, кв. 8 вид. 12, 13, 28-30, 39, кв. 9, 11, 15, 19, 22, 23, 26, 27, 29, 38, 39, 43-47; Партизанське лісництво кв. 12-17, 19-20, 21-24, 26-30, 34, 35, 39, 40; Холоневичівське лісництво кв.50, 55, 61, 64, 65; Цуманське лісництво кв. 1,3-7, 10-13, 15, 16, 18-20 </t>
  </si>
  <si>
    <t>Рішення облради від 29.03.05 № 19/27; від 21.06.2012 № 12/35.</t>
  </si>
  <si>
    <t>Мощаницька дача</t>
  </si>
  <si>
    <t>Луцький р-н, ДП „Цуманське ЛГ”, Мощаницьке л-во кв. 50 вид. 36</t>
  </si>
  <si>
    <t>Рішення облвиконкому від 23.11.79, № 401</t>
  </si>
  <si>
    <t>Ківерцівська дача-1</t>
  </si>
  <si>
    <t>Луцький р-н, ДП "Ківерцівське ЛГ" Ківерцівське л-во кв. 117 вид 7</t>
  </si>
  <si>
    <t>Рішення Волинської обласної Ради народних депутатів від 23.11.1979 №401</t>
  </si>
  <si>
    <t>Луцький р-н, ДП „Ківерцівське ЛГ”, Ківецівське л-во кв.106 вид.1,6, кв. 128 вид.1,2</t>
  </si>
  <si>
    <t>Рішення облвиконкому від 4.11.97 № 12/4</t>
  </si>
  <si>
    <t>Ківерцівське</t>
  </si>
  <si>
    <t>Луцький р-н, ДП „Ківерцівське ЛГ”, Ківерцівське л-во, кв. 99, кв 121 вид.5,10,13, кв. 122 вид. 1-5,25,26 кв. 123 вид. 1,2,4, 10, 11</t>
  </si>
  <si>
    <t>Ківерцівська дача-6</t>
  </si>
  <si>
    <t>Луцький р-н, ДП „Ківерцівське ЛГ”, Ківерцівське л-во, кв.118 вид.1,8,18</t>
  </si>
  <si>
    <t>Папики</t>
  </si>
  <si>
    <t>Луцький р-н, ДП „Цуманське ЛГ”, Мощаницьке л-во кв. 27-36</t>
  </si>
  <si>
    <t>Божетарня Культура</t>
  </si>
  <si>
    <t>Ківерцівський р-н, ДП "Цуманське ЛГ" Мощаницьке  л-во кв.72 вид.1-6,8,9, кв. 73, кв. 74 вид. 7-15, 19,20, кв. 76-78, кв. 79 вид. 1-15, 17-19</t>
  </si>
  <si>
    <t>Дубово-сосновий ліс-1</t>
  </si>
  <si>
    <t>Луцький район, ДП "Волинський військовий лісгосп"  Луцьке лісництво кв.7 вид.3 (пл. 8,0 га), кв.15 вид.1 пл. 21,6 га</t>
  </si>
  <si>
    <t xml:space="preserve">ДП "Волинський військовий лісгосп" </t>
  </si>
  <si>
    <t>Дубово-сосновий ліс-2</t>
  </si>
  <si>
    <t>Луцький район, ДП "Волинський військовий лісгосп" Луцьке  лісництво кв.24 вид.4-7; кв. 25 вид. 1, кв.26 вид.2</t>
  </si>
  <si>
    <t>Дубово-сосновий ліс-3</t>
  </si>
  <si>
    <t>Луцький район, ДП "Волинський військовий лісгосп"  Луцьке  лісництво кв.26 вид.6;7; кв.27 вид.1; кв.39 вид.1, 3-8,11; кв.40 вид.1, 4; кв.41 вид4; кв. 47 вид 1,4,7,8; кв.48 вид 1</t>
  </si>
  <si>
    <t xml:space="preserve">Дубово-сосновий ліс-4 </t>
  </si>
  <si>
    <t xml:space="preserve">Луцький район, ДП "Волинський військовий лісгосп"  Луцьке  лісництво кв.17 вид.1,4,5, кв.18 вид. 3,6, кв. 29 вид. 2,4-6  </t>
  </si>
  <si>
    <t>Дубово-сосновий ліс-5</t>
  </si>
  <si>
    <t xml:space="preserve">Луцький район, ДП "Волинський військовий лісгосп" Луцьке  лісництво кв.42 вид.14 кв.43 вид. 2  </t>
  </si>
  <si>
    <t>Радомишль</t>
  </si>
  <si>
    <t>Луцький район, ДП "Ківерцівське ЛГ" Боголюбське л-во кв. 47, вид. 8</t>
  </si>
  <si>
    <t>Рішення облвиконкому від 15.12.78 № 532-р</t>
  </si>
  <si>
    <t>Озеро Глибоцьке</t>
  </si>
  <si>
    <t>Камінь-Каширський р-н, Філія "Городоцьке ЛГ" ДП "Ліси України" Городоцьке л-во кв.13, вид. 47, 51, 66</t>
  </si>
  <si>
    <t>Озеро Тур</t>
  </si>
  <si>
    <t>Ковельський р-н, Заболоттівська селищна (колишня Турська сільська) рада</t>
  </si>
  <si>
    <t>Заболоттівська селищна рада</t>
  </si>
  <si>
    <t>Велимченська дача</t>
  </si>
  <si>
    <t>Ковельський р-н, ДП „Ковельське ЛГ”, Замшанське л-во кв. 8 вид. 2, 4, 10, 11, 24-26</t>
  </si>
  <si>
    <t>Озеро Ченське</t>
  </si>
  <si>
    <t>Ковельський р-н, ДП „Турійське ЛГ”, Осівське л-во, кв.3 вид.21-24, 26,28-30, 33, 36, 37, 40-42.</t>
  </si>
  <si>
    <t>Діброва-1</t>
  </si>
  <si>
    <t>Луцький р-н, ДП „Ківерцівське ЛГ”, Ківерцівське л-во кв.140,141,151</t>
  </si>
  <si>
    <t>Рішення облради від 16.12.03 № 9/12</t>
  </si>
  <si>
    <t>Зозулині черевички</t>
  </si>
  <si>
    <t>Луцький р-н, ДП „Ківерцівське ЛГ”, Ківерцівське л-во кв.113,114</t>
  </si>
  <si>
    <t>Гора конвалій</t>
  </si>
  <si>
    <t>Ковельський р-н, Велицька (колишня Мельниківська) сільська рада</t>
  </si>
  <si>
    <t>Фермерське господарство «Ставеччина»</t>
  </si>
  <si>
    <t>Рішення обласної ради від 28.11.2008 № 24/14</t>
  </si>
  <si>
    <t>Садівська дача</t>
  </si>
  <si>
    <t>Володимирський р-н - Садівське лісництво кв.1-37, 39-46, Луцький р-н-Садівське лісництво кв.38, 47-48, ДП „Горохівське ЛМГ”-2640,0 га(Луцький р-н),  Торчинська селищна (колишня Садівська сільська) рада - 29,62 га</t>
  </si>
  <si>
    <t>ДП „Горохівське ЛМГ”, Торчинська селищна рада</t>
  </si>
  <si>
    <t>Рішення облради від 29.03.05 № 19/27 Рішення обласної ради від 04.11.2011 № 7/21 (зміна категорії із заповідного урочища на лісовий заказник за рішенням облради від 12.03.12 № 10/67, зміна категорії із лісового заказника  на заповідне урочище за рішенням облради № 27/64 від 31.07.2014)</t>
  </si>
  <si>
    <t>Гута</t>
  </si>
  <si>
    <t>Володимирський р-н ДП «Володимир-Волинське ЛМГ», Стенжаричівське лісництво , кв. 12 вид. 1-54, кв. 13 вид. 1-63, кв. 14 вид.1-63, кв. 15 вид. 18, 24-29, кв. 18 вид. 5-7,19,25-28, 30-36,38,46-49,52, кв. 19 вид. 37-39, 41-43, 46-56, кв. 36 вид 1,9, кв. 37 вид 1-6,8,10,40</t>
  </si>
  <si>
    <t>ДП «Володимир-Волинське ЛМГ»,</t>
  </si>
  <si>
    <t>Рішення обласної ради від 21.06.2012 №12/35</t>
  </si>
  <si>
    <t>Красна гора</t>
  </si>
  <si>
    <t xml:space="preserve">Луцький район, Горохівська міська об'єднана територіальна громада (20,7 га), 
ДП «Горохівське ЛМГ», Ново-Зборишівське лісництво 
кв. 128 вид.1-21, 23-25 (55,0 га)
</t>
  </si>
  <si>
    <t>ДП „Горохівське ЛМГ”, Горохівська міська рада</t>
  </si>
  <si>
    <t xml:space="preserve"> Рішення Волинської обласної ради від 31.07.2014 №27/64 «Про збереження і розвиток природно-заповідного фонду»</t>
  </si>
  <si>
    <t>Разом - 27</t>
  </si>
  <si>
    <t>Разом заповідних урочищ - 27</t>
  </si>
  <si>
    <t>Дерево бук, віком 150 років</t>
  </si>
  <si>
    <t>Володимирський р-н, Устилузька міська територіальна громада (колишня Зорянська сільська рада, с. Зоря)</t>
  </si>
  <si>
    <t>Устилузька міська територіальна громада</t>
  </si>
  <si>
    <t>Розпорядження облвиконкому від 29.07.75 № 393-р</t>
  </si>
  <si>
    <t xml:space="preserve">м.Володимир-Волинський </t>
  </si>
  <si>
    <t>УЖКГ Володимир-Волинської міськради</t>
  </si>
  <si>
    <t>Дуб звичайний 500 років</t>
  </si>
  <si>
    <t>Володимирський р-н, с.Овадне, вул. Радянська, 51</t>
  </si>
  <si>
    <t>Бук велетень</t>
  </si>
  <si>
    <t>Луцький район, ДП „Горохівське ЛМГ”, Ново-Зборишівське л-во, кв.145, вид.38</t>
  </si>
  <si>
    <t>Рішення виконачовго комітету Волинської обласної ради депутатів трудящих від 11.07.72 № 255 "Про віднесення окремих пам’яток природи місцевого значення області до нової категорії заповідності"</t>
  </si>
  <si>
    <t>Бук патріарх</t>
  </si>
  <si>
    <t>Луцький район, ДП „Горохівське ЛМГ”, Ново-Зборишівське л-во, кв.138, вид.24</t>
  </si>
  <si>
    <t>Ділянка лісу</t>
  </si>
  <si>
    <t>Луцький район, ДП „Горохівське ЛМГ”, Ново-Зборишівське л-во, кв.195, вид.40, кв. 196 вид. 3</t>
  </si>
  <si>
    <t>Дуб звичайний</t>
  </si>
  <si>
    <t>Камінь-Каширський р-н, ДП „Камінь-Каширське ЛГ”, Нуйнівське л-во. кв.16, берег о.Добре</t>
  </si>
  <si>
    <t>Смерека</t>
  </si>
  <si>
    <t>Камінь-Каширський р-н, с.Добре, ДП СЛАП "Камінь-Каширськагроліс" Бузаківське л-во кв. 4</t>
  </si>
  <si>
    <t>Рішення виконачовго комітету Волинської обласної ради депутатів трудящих від 11.07.72 № 255</t>
  </si>
  <si>
    <t>Соснинка</t>
  </si>
  <si>
    <t>Камінь-Каширський р-н, ДП „Камінь-Каширське ЛГ”, Добренське  л-во кв. 20 вид. 45, кв. 23 вид. 1</t>
  </si>
  <si>
    <t>Рішення Волинської обласної Ради народних депутатів від 17.03.94 № 17/19</t>
  </si>
  <si>
    <t>Берізка</t>
  </si>
  <si>
    <t>Камінь-Каширський р-н, ДП „Камінь-Каширське ЛГ”, Добренське  л-во кв. 37 вид 39</t>
  </si>
  <si>
    <t>Рішення обласної ради народних депутатів від 17.03.94 № 17/19</t>
  </si>
  <si>
    <t>Клітицький ялинник</t>
  </si>
  <si>
    <t>Камінь-Каширський р-н, ДП „К.-Каширський ЛГ”, Видертське л-во кв. 54 вид. 32</t>
  </si>
  <si>
    <t>Ясен звичайний</t>
  </si>
  <si>
    <t>Луцький р-н, Ківерцівська міська рада, с. Журавичі, вул. Шевченка 12</t>
  </si>
  <si>
    <t>Ківерцівська міська рада</t>
  </si>
  <si>
    <t>Розпорядження облвиконкому від 29.07.76 № 486-р</t>
  </si>
  <si>
    <t>Ділянка лісу-1</t>
  </si>
  <si>
    <t>Луцький р-н, ДП „Ківерцівське ЛГ”, Ківерцівське л-во, кв.92, вид.6</t>
  </si>
  <si>
    <t xml:space="preserve">Рішення виконачовго комітету Волинської обласної ради депутатів трудящих від 11.07.72 № 255  </t>
  </si>
  <si>
    <t>Ділянка лісу-2</t>
  </si>
  <si>
    <t>Луцький р-н, ДП „Ківерцівське ЛГ”, Рожищенське л-во, кв.64, вид.8</t>
  </si>
  <si>
    <t>Рішення облвиконкому від 27.12.72 № 563</t>
  </si>
  <si>
    <t>Меморіальна діброва</t>
  </si>
  <si>
    <t>Луцький р-н, ДП „Цуманське ЛГ”, Мощаницьке л-во кв.50 вид.27</t>
  </si>
  <si>
    <t>Розпорядження виконкому обласної Ради депутатів трудящих від 29.09.75 № 393-р</t>
  </si>
  <si>
    <t>Муравищанська діброва</t>
  </si>
  <si>
    <t xml:space="preserve">Луцький р-н, ДП „Ківерцівське ЛГ”, Муравищенське л-во кв.44 вид.4, 6, 8, 9 </t>
  </si>
  <si>
    <t>Сокиричі</t>
  </si>
  <si>
    <t>Луцький р-н, ДП „Ківерцівське ЛГ”, Сокиричівське л-во кв.11 вид.1</t>
  </si>
  <si>
    <t>Луцькийр-н, ДП „Ківерцівське ЛГ”, Ківецівське л-во кв.92 вид.4</t>
  </si>
  <si>
    <t>Чистий дубняк</t>
  </si>
  <si>
    <t>Луцький р-н, ДП „Ківерцівське ЛГ”, Ківерцівське л-во кв.7 вид.3, 13, 14</t>
  </si>
  <si>
    <t>Дубовик</t>
  </si>
  <si>
    <t>Луцький р-н, ДП „Ківерцівське ЛГ”, Ківерцівське л-во кв.92 вид.16</t>
  </si>
  <si>
    <t>Лісодуб</t>
  </si>
  <si>
    <r>
      <t xml:space="preserve">Луцький </t>
    </r>
    <r>
      <rPr>
        <sz val="11"/>
        <rFont val="Times New Roman"/>
        <family val="1"/>
        <charset val="204"/>
      </rPr>
      <t>р-н, ДП „Ківерцівське ЛГ”, Ківерцівське л-во кв.93 вид.3</t>
    </r>
  </si>
  <si>
    <t>Дубососнина</t>
  </si>
  <si>
    <t>Луцький р-н, ДП „Ківерцівське ЛГ”, Ківерцівське л-во кв.93 вид.5</t>
  </si>
  <si>
    <t>Богуславський ялинник</t>
  </si>
  <si>
    <t>Луцький р-н, ДП «Цуманське ЛГ», Берестянське л-во, кв.62, вид.13, 15, 16</t>
  </si>
  <si>
    <t>Луцький р-н, ДП „Ківерцівське ЛГ”, Муравищенське л-во кв.34 вид.20</t>
  </si>
  <si>
    <t>Городищенські дуби</t>
  </si>
  <si>
    <t>Луцький р-н, Цуманська селищна рада, с. Городище</t>
  </si>
  <si>
    <t>Цуманська селищна рада</t>
  </si>
  <si>
    <t>Дуби - велетні</t>
  </si>
  <si>
    <t>Луцький р-н, ДП „Ківерцівське ЛГ”, Муравищенське л-во, кв.21 вид.25</t>
  </si>
  <si>
    <t>Дубово-соснове насадження</t>
  </si>
  <si>
    <t>Луцький район, ДП "Волинський військовий лісгосп" Луцьке лісництво, кв.4 вид.1</t>
  </si>
  <si>
    <t>Дуби звичайні-велетні</t>
  </si>
  <si>
    <t>Ковельський р-н, с.Волошки, Колодяжненська сільська рада</t>
  </si>
  <si>
    <t>Колодяжненська сільська рада</t>
  </si>
  <si>
    <t>Соснина-1</t>
  </si>
  <si>
    <t>Ковельський р-н, ДП «Ковельське ЛГ», Скулинське л-во, кв.25 вид.54</t>
  </si>
  <si>
    <t>Лісова хаща</t>
  </si>
  <si>
    <t>Ковельський р-н, ДП «Ковельське ЛГ», Скулинське л-во, кв.26 вид.22, 23</t>
  </si>
  <si>
    <t>Соснова дача</t>
  </si>
  <si>
    <t>Ковельський р-н, ДП «Ковельське ЛГ», Скулинське л-во, кв.49 вид. 24,  27, 31</t>
  </si>
  <si>
    <t>Волога судіброва</t>
  </si>
  <si>
    <t>Ковельський р-н, ДП «Ковельське ЛГ», Білинське лісництво, кв.51 вид.55</t>
  </si>
  <si>
    <t>Вільшанник-1</t>
  </si>
  <si>
    <t>Ковельський р-н, ДП «Ковельське ЛГ», Ковельське лісництво , кв.50 вид.75</t>
  </si>
  <si>
    <t>Вільшанник-2</t>
  </si>
  <si>
    <t>Ковельський р-н, ДП «Ковельське ЛГ», Ковельське лісництво , кв.51 вид.50</t>
  </si>
  <si>
    <t>Соснянка</t>
  </si>
  <si>
    <t>Ковельський р-н, ДП «Ковельське ЛГ», Зеленівське л-во, кв.37 вид.3, 5, 7, 15, 23</t>
  </si>
  <si>
    <t>Сосновий бір</t>
  </si>
  <si>
    <t>Ковельський р-н, ДП «Ковельське ЛГ», Зеленівське лісництво, кв.37 вид.2, 4, 36</t>
  </si>
  <si>
    <t xml:space="preserve">Рішення виконавчого комітету Волинської обласної ради народних депутатів від 31.10.1991 № 226 </t>
  </si>
  <si>
    <t>Соснина-2</t>
  </si>
  <si>
    <t>Ковельський р-н, ДП «Ковельське ЛГ», Радовичівське лісництво кв.2 вид. 19, 20, 23</t>
  </si>
  <si>
    <t>Хвойна</t>
  </si>
  <si>
    <t>Ковельський р-н, ДП «Ковельське ЛГ», Ковельське л-во, кв.36 вид.6, 7,17</t>
  </si>
  <si>
    <t>Дуб звичайний Велетень-1</t>
  </si>
  <si>
    <t>Володимирський район, ДСГП "Ліси України" філія «Володимир-Волинське ЛМГ», Губинське л-во, кв.49 вид.48</t>
  </si>
  <si>
    <t>ДСГП "Ліси України" філія «Володимир-Волинське ЛМГ»</t>
  </si>
  <si>
    <t>Рішення Волинської обласної ради від 16.11.2023 № 23//5</t>
  </si>
  <si>
    <t>Дуб звичайний Велетень-2</t>
  </si>
  <si>
    <t>Дуб звичайний Велетень-3</t>
  </si>
  <si>
    <t>Володимирський район, ДСГП "Ліси України" філія «Володимир-Волинське ЛМГ», Губинське л-во, кв.17 вид.31</t>
  </si>
  <si>
    <t>Рішення Волинської обласної ради від 16.11.2023 № 23//6</t>
  </si>
  <si>
    <t>Модриновий ліс</t>
  </si>
  <si>
    <t>Володимирський район, ДП «Володимир-Волинське ЛМГ», Губинське л-во, кв.13, вид.19</t>
  </si>
  <si>
    <t>ДП «Володимир-Волинське ЛМГ»</t>
  </si>
  <si>
    <t>Рішення облвиконкому від 27.12.72 № 563-р</t>
  </si>
  <si>
    <t>Група дубів Велетнів</t>
  </si>
  <si>
    <t>Луцький район, ДП „Ківерцівське ЛГ”, Боголюбське л-во, кв.9 вид. 16</t>
  </si>
  <si>
    <t>Меморіал</t>
  </si>
  <si>
    <t>Дубовий гай</t>
  </si>
  <si>
    <t>Платан західний</t>
  </si>
  <si>
    <t>Розпорядження облвиконкому від 29.09.77 № 468, Рішення Волинської обласної ради  від 16.11.2023 № 23/7</t>
  </si>
  <si>
    <t>В’язівенська</t>
  </si>
  <si>
    <t>Камінь-Каширський р-н, ДП СЛАП «Любешівагроліс», Любешівське л-во, кв.35, вид.36</t>
  </si>
  <si>
    <t>ДП СЛАП «Любешівагроліс»</t>
  </si>
  <si>
    <t>Камінь-Каширський р-н, ДП СЛАП «Любешівагроліс», Любешівське л-во, кв.46, вид.5</t>
  </si>
  <si>
    <t>Група дубів-1</t>
  </si>
  <si>
    <t>Камінь-Каширський район, ДП «Любешівське ЛМГ», Білоозерське л-во кв.54 вид. 6, берег о.Біле</t>
  </si>
  <si>
    <t>Група дубів-2</t>
  </si>
  <si>
    <t>Камінь-Каширський район, ДП «Любешівське ЛМГ», Білоозерське л-во кв. 54 вид. 6, берег о.Біле</t>
  </si>
  <si>
    <t>Ділянка лісу -1</t>
  </si>
  <si>
    <t>Камінь-Каширський район, ДП «Любешівське ЛМГ», Білоозерське л-во кв. 56, вид. 3</t>
  </si>
  <si>
    <t>Камінь-Каширський район, ДП «Любешівське ЛМГ», Білоозерське л-во кв. 55 вид. 24</t>
  </si>
  <si>
    <t>Група дубів звичайних</t>
  </si>
  <si>
    <t>Ковельський р-н, ДП "Любомльське ЛГ", Замлинське  л-во, кв. 50  вид. 20</t>
  </si>
  <si>
    <t>Дуб звичайний велетень</t>
  </si>
  <si>
    <t>Ковельський р-н, ДП "Прибузьке ЛГ" Крушенецьке  л-во, кв. 4 вид. 33</t>
  </si>
  <si>
    <t>ДП «Прибузьке ЛГ»</t>
  </si>
  <si>
    <t>Гряда-1</t>
  </si>
  <si>
    <t>Ковельський р-н, ДП "Любомльське ЛГ" Мосирське л-во, кв. 49 вид.23</t>
  </si>
  <si>
    <t>Гряда-2</t>
  </si>
  <si>
    <t>Ковельський р-н, ДП "Любомльське ЛГ" Мосирське л-во, кв. 55 вид.31</t>
  </si>
  <si>
    <t>Урочище ялинник</t>
  </si>
  <si>
    <t>Ковельський р-н, ДП "Любомльське ЛГ" Головнянське л-во, кв. 30 вид.3</t>
  </si>
  <si>
    <t>Кокоровець</t>
  </si>
  <si>
    <t>Ковельський р-н, ДП "Прибузьке ЛГ" Куснищанське л-во, кв. 29 вид. 31</t>
  </si>
  <si>
    <t>Дев'яте</t>
  </si>
  <si>
    <t>Ковельський р-н, ДП "Прибузьке ЛГ" Забузьке л-во, кв. 22 вид. 1</t>
  </si>
  <si>
    <t>Чорторийський ялинник</t>
  </si>
  <si>
    <t>Камінь-Каширський р-н, ДП "Поліське ЛГ" Куклинське л-во, кв. 46 вид.3,6.</t>
  </si>
  <si>
    <t>ДП «Поліське ЛГ»</t>
  </si>
  <si>
    <t>Оконський ялинник</t>
  </si>
  <si>
    <t>Камінь-Каширський р-н, ДП "Маневицьке ЛГ" Оконське л-во, кв. 3 вид.20.</t>
  </si>
  <si>
    <t>ДП «Маневицьке ЛГ»</t>
  </si>
  <si>
    <t>Соснова субір</t>
  </si>
  <si>
    <t>ДП "Ковельське ЛГ" Углівське л-во, кв. 22 вид.22-27.</t>
  </si>
  <si>
    <t>Дуб звичайний-1</t>
  </si>
  <si>
    <t>Луцький р-н, ДП "Колківське ЛГ"  Осницьке л-во кв. 37 (вид. 21)</t>
  </si>
  <si>
    <t>Дуб звичайний-2</t>
  </si>
  <si>
    <t>Камінь-Каширський р-н, Філія "Городоцьке ЛГ" ДП "Ліси України" Городоцьке л-во, кв. 14 вид. 19.</t>
  </si>
  <si>
    <t xml:space="preserve">Філія„Городоцьке ЛГ” ДП "Ліси України" </t>
  </si>
  <si>
    <t>Дуб звичайний-3</t>
  </si>
  <si>
    <t>Камінь-Каширський р-н, Філія "Городоцьке ЛГ" ДП "Ліси України" Городоцьке л-во, кв. 24 вид. 23.</t>
  </si>
  <si>
    <t>Журавичівська</t>
  </si>
  <si>
    <t>Луцький р-н, ДП "Колківське ЛГ" Рудниківське л-во, кв. 33 вид.2.</t>
  </si>
  <si>
    <t>Городоцький ялинник</t>
  </si>
  <si>
    <t>Камінь-Каширський р-н, Філія "Городоцьке ЛГ" ДП "Ліси України" Городоцьке л-во, кв.54, вид.3, 4, 76.</t>
  </si>
  <si>
    <t>Красний дуб</t>
  </si>
  <si>
    <t>Камінь-Каширський р-н, Прилісненська  сільська рада, с.Городок</t>
  </si>
  <si>
    <t>Ковельський р-н, Забродівська сільська рада</t>
  </si>
  <si>
    <t>Забродівська сільська рада</t>
  </si>
  <si>
    <t>Рішення облвиконкому від 11.07.72 № 255</t>
  </si>
  <si>
    <t>Гірницький ялинник</t>
  </si>
  <si>
    <t>Ковельський р-н, Філія „Ратнівське ЛМГ” ДП "Ліси України", Гірницьке л-во, кв.23, вид.17, 54</t>
  </si>
  <si>
    <t>Ковельський р-н, Філія „Ратнівське ЛМГ” ДП "Ліси України", Гірницьке л-во, кв.16, вид.18</t>
  </si>
  <si>
    <t>Мацеївські дачі</t>
  </si>
  <si>
    <t>Ковельський р-н, ДП „Старовижівське ЛГ”, Сьомаківське л-во кв.20 вид.2</t>
  </si>
  <si>
    <t>Ковельський р-н, ДП „Старовижівське ЛГ”, Дубечнівське   л-во кв.19 вид.36</t>
  </si>
  <si>
    <t xml:space="preserve">Рішення виконачовго комітету Волинської обласної ради депутатів трудящих від 11.07.72 № 255 </t>
  </si>
  <si>
    <t xml:space="preserve">Сосна звичайна </t>
  </si>
  <si>
    <t>Ковельський р-н, ДП „Старовижівське ЛГ”, Дубечнівське   л-во кв.9 вид.11</t>
  </si>
  <si>
    <t>Береза чорна</t>
  </si>
  <si>
    <t>Ковельський р-н, с.Черемшанка</t>
  </si>
  <si>
    <t>Служба автомобільних доріг у Волинській області</t>
  </si>
  <si>
    <t>Рішення облвиконкому від 25.09.73 № 312-р</t>
  </si>
  <si>
    <t>Дуб Болеслава Пруса</t>
  </si>
  <si>
    <t>Ковельський район, Вишнівська сільська рада</t>
  </si>
  <si>
    <t>Вишнівська сільська рада</t>
  </si>
  <si>
    <t>Рішенням обласної ради від 04.11.2011 № 7/21</t>
  </si>
  <si>
    <t>Замостянський в'яз</t>
  </si>
  <si>
    <t>Камінь-Каширський р-н, Прилісненська територіальна громада, с. Замостя</t>
  </si>
  <si>
    <t>Дуби скельні-1</t>
  </si>
  <si>
    <t>Ковельський р-н, ДП „Старовижівське ЛГ”, Любохинівське л-во кв.61 вид.7</t>
  </si>
  <si>
    <t>Рішення облвиконкому від 15.07.74 № 273</t>
  </si>
  <si>
    <t>Дуби скельні-2</t>
  </si>
  <si>
    <t>Ковельський р-н, ДП „Старовижівське ЛГ”, Любохинівське л-во кв.57 вид.24</t>
  </si>
  <si>
    <t>Модрина</t>
  </si>
  <si>
    <t>Ковельський р-н, ДП „Старовижівське ЛГ”,  Дубечнівське  л-во кв.40 вид.13</t>
  </si>
  <si>
    <t>Лісонасіннева ділянка сосни</t>
  </si>
  <si>
    <t>Ковельський  р-н, ДП „Старовижівське ЛГ”, Старовижівське  л-во кв.12 вид.18</t>
  </si>
  <si>
    <t>Іванчицівська липа</t>
  </si>
  <si>
    <t xml:space="preserve">Луцький район, Луцька міська об'єднана територіальна громада </t>
  </si>
  <si>
    <t>Луцький район, м. Рожище</t>
  </si>
  <si>
    <t>Липа звичайна</t>
  </si>
  <si>
    <t>Луцький район, Луцька міська об'єднана територіальна громада</t>
  </si>
  <si>
    <t>Рішення облвиконкому від 15.07.74 № 273-р</t>
  </si>
  <si>
    <t>Луцький  район, ДП „Ківерцівське ЛГ”, Копачівське л-во, кв.17, вид.1</t>
  </si>
  <si>
    <t>Сосни звичайні</t>
  </si>
  <si>
    <t xml:space="preserve">Луцький  район, Копачівська територіальна громада </t>
  </si>
  <si>
    <t>Копачівська сільська рада</t>
  </si>
  <si>
    <t>Рішення облради від 29.03.05 № 19/27</t>
  </si>
  <si>
    <t>Сосна і дуб-1</t>
  </si>
  <si>
    <t>Ковельський р-н, ДП „Шацьке УДЛГ”, Шацьке л-во, кв.25, вид.19</t>
  </si>
  <si>
    <t>Сосна і дуб-2</t>
  </si>
  <si>
    <t>Ковельський  р-н, ДП „Шацьке УДЛГ”, Шацьке л-во, кв.25, вид.34</t>
  </si>
  <si>
    <t>Ковельський р-н, ДП „Шацьке УДЛГ”, Шацьке л-во, кв.45 вид.33</t>
  </si>
  <si>
    <t>Дуб-велетень-2</t>
  </si>
  <si>
    <t>Ковельський р-н, ДП „Шацьке УДЛГ”, Ростанське л-во, кв.32 вид.22</t>
  </si>
  <si>
    <t>Дуб Волиняка</t>
  </si>
  <si>
    <t>Ковельський р-н, Головненська територіальна громада , с. Нудиже</t>
  </si>
  <si>
    <t>Головненська селищна рада</t>
  </si>
  <si>
    <t>Ковельський р-н, ДП "Любомльське ЛГ" Мосирське л-во, кв. 14 вид.18</t>
  </si>
  <si>
    <t>Пам'ять Дулібів</t>
  </si>
  <si>
    <t>Ковельський р-н, Рівненська територіальна громада, с. Полапи</t>
  </si>
  <si>
    <t>Рівненська сільська рада</t>
  </si>
  <si>
    <t>Ділянка дубового лісу</t>
  </si>
  <si>
    <t>Ковельський р-н, ДП «Любомльське ЛГ», Замлинське лісництво, кв. 35, вид. 10.</t>
  </si>
  <si>
    <t>Ялина</t>
  </si>
  <si>
    <t>Ковельський р-н, ДП "Любомльське ЛГ" Мосирське л-во, кв. 10 вид. 29</t>
  </si>
  <si>
    <t>Дубове урочище "Рудочка"</t>
  </si>
  <si>
    <t>Луцький р-н, Цуманська селищна рада, с. Кадище</t>
  </si>
  <si>
    <t xml:space="preserve">Рішення Волинської обласної ради від 02.02.2017 № 10/49 </t>
  </si>
  <si>
    <t xml:space="preserve">Луцький  р-н, ДП «Цумансьське ЛГ», Партизанське л-во кв. 36 вид.8 </t>
  </si>
  <si>
    <t xml:space="preserve"> ДП «Цумансьське ЛГ»,</t>
  </si>
  <si>
    <t>Рішення облвикрнкому від 26.05.1992 №132</t>
  </si>
  <si>
    <t>Сосна звичайна</t>
  </si>
  <si>
    <t>Камінь-Каширський  район ДП "Поліське ЛГ" Чорторийське лісництво кв. 18 вид. 2</t>
  </si>
  <si>
    <t>ДП "Поліське ЛГ"</t>
  </si>
  <si>
    <t>Рішення Волинської обласної ради від 20.12.2018 № 22/9</t>
  </si>
  <si>
    <t>Дуб біля будинку Косачів</t>
  </si>
  <si>
    <t>м. Луцьк, вул. Кафедральна</t>
  </si>
  <si>
    <t>Рішення Волинської обласної ради від 15.09.2022 № 18/9</t>
  </si>
  <si>
    <t>Облапська ЛИПА-довгожитель</t>
  </si>
  <si>
    <t>Ковельський р-н, Дубівська сільська рада, с. Облапи</t>
  </si>
  <si>
    <t>Дубівська сільська рада</t>
  </si>
  <si>
    <t>Разом - 100</t>
  </si>
  <si>
    <t>Озеро Невидимка</t>
  </si>
  <si>
    <t>Володимирський р-н, ДП „Володимир-Волинське ЛМГ”, Стенжаричівське л-во, кв.1, вид. 44</t>
  </si>
  <si>
    <t>Цуманські джерела</t>
  </si>
  <si>
    <t>Луцький  р-н, Цуманська селищна рада, с.Путилівка</t>
  </si>
  <si>
    <t>Путилівка</t>
  </si>
  <si>
    <t>Луцький район, Цуманська селишна рада, смт Цумань-с. Дубище</t>
  </si>
  <si>
    <t>Цуманська селищна рада, ДП "Цуманське ЛГ", Олицька селищна рада</t>
  </si>
  <si>
    <t>Озерце</t>
  </si>
  <si>
    <t>Луцький р-н, Луцька міська рада с.Озерце</t>
  </si>
  <si>
    <t>Луцький р-н, Ківерцівська міська рада, с.Озеро</t>
  </si>
  <si>
    <t>Гор’янівські джерела</t>
  </si>
  <si>
    <t>Луцький р-н, Олицька територіальна громада с.Гор’янівка</t>
  </si>
  <si>
    <t>Олицька селищна рада</t>
  </si>
  <si>
    <t>Затурцівські джерела</t>
  </si>
  <si>
    <t>Володимирський р-н, с.Затурці</t>
  </si>
  <si>
    <t>Рішення облвиконкому від 29.10.76 № 468-р</t>
  </si>
  <si>
    <t>Витік р.Турії</t>
  </si>
  <si>
    <t>Турійські джерела</t>
  </si>
  <si>
    <t xml:space="preserve">Володимирський район, автошлях Володимир - Маковичі. Затурцівська сільська об'єднана територіальна громада  </t>
  </si>
  <si>
    <t>Рішення облвиконкому від 26.09.77 № 468-р</t>
  </si>
  <si>
    <t>Теремнівські ставки</t>
  </si>
  <si>
    <t>м.Луцьк, вул.Теремнівська</t>
  </si>
  <si>
    <t>Розпорядження облради від 3.03.93 № 18-р                               Рішення обласної ради від 04.11.2011 № 7/21</t>
  </si>
  <si>
    <t>Попова криниця</t>
  </si>
  <si>
    <t>Ковельський р-н, Головненська селищна рада, смт.Головне</t>
  </si>
  <si>
    <t>Джерело Чайка</t>
  </si>
  <si>
    <t>Ковельський  р-н, Головненська селищна рада, смт Головне</t>
  </si>
  <si>
    <t>Джерело Трактова криниця</t>
  </si>
  <si>
    <t>Ковельський  р-н, Головненська територіальна громада, с. Нудиже</t>
  </si>
  <si>
    <t>Джерело Польова криниця</t>
  </si>
  <si>
    <t>Оконські джерела</t>
  </si>
  <si>
    <t>Камінь-Каширський район ,Маневицька селищна територіальна громада, с. Оконськ</t>
  </si>
  <si>
    <t>Маневицька селищна рада ТзОВ "Форель" (Оконська селищна рада)</t>
  </si>
  <si>
    <t>Камінь-Каширський р-н,ДП «Поліське ЛГ», Куклинське лісництво, кв. 8 вид. 17,22.</t>
  </si>
  <si>
    <t>Разом - 16</t>
  </si>
  <si>
    <t>Урочище Бискупичі</t>
  </si>
  <si>
    <t>Володимирський р-н, ДП „Володимир-Волинське ЛМГ”, Микуличівське л-во, кв.38, вид.7</t>
  </si>
  <si>
    <t>Поселення бобрів</t>
  </si>
  <si>
    <t>Камінь-Каширський р-н, Прилісненська сільська територіальна громада, с.Нові Червища</t>
  </si>
  <si>
    <t>Чапля</t>
  </si>
  <si>
    <t>Камінь-Каширський р-н, ДП „Камінь-Каширське ЛГ", Добренське лісництво л-во, кв.17 вид.66, 67, 68</t>
  </si>
  <si>
    <t>Чорний бусол</t>
  </si>
  <si>
    <t>Камінь-Каширський р-н, ДП „Камінь-Каширське ЛГ", Добренське лісництво, кв.11 вид.1</t>
  </si>
  <si>
    <t>Урочище Ревні</t>
  </si>
  <si>
    <t>Луцький район, ДП "Волинський військовий лісгосп" Луцьке  лісництво   кв.35 вид.8; кв.36 вид.2;3</t>
  </si>
  <si>
    <t>Ялиновий ліс</t>
  </si>
  <si>
    <t>Ковельськиий  р-н, Філія „Ратнівське ЛМГ” ДП "Ліси України", Кортеліське л-во, кв.43, вид.31-37, 54</t>
  </si>
  <si>
    <t>Створено рішенням облради від 30.05.2000 № 12/3, реорганізовано рішенням облради від 18.08.2000 №13/6</t>
  </si>
  <si>
    <t>Козакова нива</t>
  </si>
  <si>
    <t>Ковельський р-н, ДП „Турійське ЛГ”, Мокрецьке л-во, кв.39, вид.18</t>
  </si>
  <si>
    <t>Розпорядження облвиконкому від 26.09.77 № 468-р</t>
  </si>
  <si>
    <t>Разом - 7</t>
  </si>
  <si>
    <t>Кременецькі природні ліси</t>
  </si>
  <si>
    <t>пралісова</t>
  </si>
  <si>
    <t>ДП «Маневицьке лісове господарство»: Карасинське лісництво квартал 2 виділ 8</t>
  </si>
  <si>
    <t>ДП«Маневицьке лісове господарство»</t>
  </si>
  <si>
    <t xml:space="preserve">Рішення Волинської обласної ради від 11.02.2021 № 4/15 </t>
  </si>
  <si>
    <t>Охничівські природні ліси</t>
  </si>
  <si>
    <t xml:space="preserve">ДП «Маневицьке лісове господарство»: Карасинське лісництво квартал 43 виділ 11, 17, 21, 27, 28  </t>
  </si>
  <si>
    <t>Загорілівські природні ліси</t>
  </si>
  <si>
    <t>ДП«Маневицьке лісове господарство»: Карасинське лісництво квартал 19 виділ 25, квартал 20 виділ 9, 13, 16, 19</t>
  </si>
  <si>
    <t>Гадючинські природні ліси</t>
  </si>
  <si>
    <t>ДП«Маневицьке лісове господарство»: Карасинське лісництво квартал 5 виділ 39, квартал 10 виділи 3, 17</t>
  </si>
  <si>
    <t>Рішення Волинської о бласної ради від 15.09.2022 № 18/10</t>
  </si>
  <si>
    <t>Разом пам’яток природи  - 127</t>
  </si>
  <si>
    <t>Слов’янський</t>
  </si>
  <si>
    <t>м.Володимир</t>
  </si>
  <si>
    <t>Берестечківський</t>
  </si>
  <si>
    <t>Луцький  районн, м.Берестечко</t>
  </si>
  <si>
    <t>УЖКГ Берестечківської міськради</t>
  </si>
  <si>
    <t>Горохівський</t>
  </si>
  <si>
    <t>Луцький район, м.Горохів</t>
  </si>
  <si>
    <t>УЖКГ Горохівської міськради</t>
  </si>
  <si>
    <t>Макаревичівський</t>
  </si>
  <si>
    <t>Луцький  р-н, Ківерцівська міська  рада, с. Омельне, вул. Паркова</t>
  </si>
  <si>
    <t>Першотравневий</t>
  </si>
  <si>
    <t>ДП "Ківерцівське ЛГ" Боголюбське л-во. кв.9, вид.7-13, 14</t>
  </si>
  <si>
    <t>Садиба Липинського</t>
  </si>
  <si>
    <t>Володимирський район, Затурцівська сільська територіальна громада</t>
  </si>
  <si>
    <t>Волинський краєзнавчий музей</t>
  </si>
  <si>
    <t>Любешівський</t>
  </si>
  <si>
    <t>Камінь-Каширський  район, Любешівська селищна рада, смт.Любешів</t>
  </si>
  <si>
    <t>Ковельський  р-н, Турійська селищна рада, с.Літин</t>
  </si>
  <si>
    <t>Фермерське господарство "Аміла"</t>
  </si>
  <si>
    <t>Сидоруків парк</t>
  </si>
  <si>
    <t>Луцький район, м. Горохів, вул. Берестецька, 2, ДП "Горохівське ЛМГ"</t>
  </si>
  <si>
    <t xml:space="preserve">ДП "Горохівське ЛМГ" </t>
  </si>
  <si>
    <t xml:space="preserve">Рішення Волинської обласної ради від 20.12.2018 № 22/9 "Про збереження і розвиток природно-заповідного фонду" </t>
  </si>
  <si>
    <t>Разом - 9</t>
  </si>
  <si>
    <t>Разом парків-пам’яток садово-паркового мистецтва - 9</t>
  </si>
  <si>
    <t>Всього ПЗФ місцевого значення - 373</t>
  </si>
  <si>
    <t>Всього територій та об’єктів ПЗФ - 400</t>
  </si>
  <si>
    <t xml:space="preserve">Перелік територій та об’єктів  природно-заповідного фонду загальнодержавного та місцевого значення,  розташованих у Волинській області                            станом на 01.01.2024 року
</t>
  </si>
  <si>
    <t>Перелік територій та об’єктів  природно-заповідного фонду загальнодержавного та місцевого значення,  розташованих у Дніпропетровській області                                              станом на 01.01.2024 року</t>
  </si>
  <si>
    <t>І. Території та об'єкти ПЗФ загальнодержавного значення</t>
  </si>
  <si>
    <t>Дніпровсько-Орільський</t>
  </si>
  <si>
    <t>Природний заповідник</t>
  </si>
  <si>
    <t>Дніпровський район, Орільське лісництво</t>
  </si>
  <si>
    <t xml:space="preserve">Адміністрація "Дніпровсько-Орільський природний заповідник" Південно-Східне міжрегіональне
управління лісового та мисливського господарства
</t>
  </si>
  <si>
    <t>Постанова РМ УРСР від 15.09.1990 № 262</t>
  </si>
  <si>
    <t>Приорільський</t>
  </si>
  <si>
    <t xml:space="preserve">Ландшафтний заказник </t>
  </si>
  <si>
    <t>Новомосковський район, Котовське лісництво              кв. 10-14</t>
  </si>
  <si>
    <t>Новомосковська райдержадміністрація; Магдалинівська сільська рада; Державне спеціалізоване господарське підприємство “Ліси України” в особі філії “Новомосковське лісове господарство” ДП “Ліси України”</t>
  </si>
  <si>
    <t xml:space="preserve">Указ Президента України
09.12.1998 № 1341/98
</t>
  </si>
  <si>
    <t>Богданівський</t>
  </si>
  <si>
    <t xml:space="preserve">Нікопольський район
(біля м. Покров) Нікопольське лісництво кв. 16-19
</t>
  </si>
  <si>
    <t xml:space="preserve">АТ “ОГЗК”                        Державне спеціалізоване господарське підприємство “Ліси України” в особі філії “Дніпровське лісове господарство” ДП “Ліси України”
</t>
  </si>
  <si>
    <t>Указ Президента України 09.12.1998 № 1341/98</t>
  </si>
  <si>
    <t>Балка Північна Червона</t>
  </si>
  <si>
    <t>Північно-західна околиця 
м. Кривий Ріг
Дичанське лісництво               кв. 15 вид. 1, 2, кв. 17 вид. 1-3</t>
  </si>
  <si>
    <t>Виконавчий комітет Тернівської районної у місті Кривий Ріг ради Державне спеціалізоване господарське підприємство “Ліси України” в особі філії “Дніпровське лісове господарство” ДП “Ліси України”</t>
  </si>
  <si>
    <t>Постанова РМ УРСР 12.12.1983              № 495</t>
  </si>
  <si>
    <t>Кільченський</t>
  </si>
  <si>
    <t xml:space="preserve">Ландшафтний заказник  </t>
  </si>
  <si>
    <t xml:space="preserve">м. Підгородне 
Дніпровського району
</t>
  </si>
  <si>
    <t>Дніпровська райдержадміністрація</t>
  </si>
  <si>
    <t>Постанова РМ УРСР 28.10.1974                № 500</t>
  </si>
  <si>
    <t>Комарівщина</t>
  </si>
  <si>
    <t xml:space="preserve">Перещепинське лісництво,
 кв. 38, 39, 45, 46, 47
Новомосковський район
</t>
  </si>
  <si>
    <t xml:space="preserve"> Державне спеціалізоване господарське підприємство “Ліси України” в особі філії “Новомосковське лісове господарство” ДП “Ліси України”</t>
  </si>
  <si>
    <t>Постанова РМ УРСР 12.12.1983             № 495</t>
  </si>
  <si>
    <t xml:space="preserve">Солоний лиман </t>
  </si>
  <si>
    <t xml:space="preserve">Між  с. Новотроїцьке, Знаменівка Новомосковського
району
</t>
  </si>
  <si>
    <t>Новомосковська райдержадміністрація</t>
  </si>
  <si>
    <t>Постанова РМ УРСР 25.02.1980                  № 132</t>
  </si>
  <si>
    <t>Інгулецький степ</t>
  </si>
  <si>
    <t xml:space="preserve">с. Недайвода
Криворізького району
</t>
  </si>
  <si>
    <t>Криворізька райдержадміністрація</t>
  </si>
  <si>
    <t>Указ Президента України від 21.02.2002 № 167/2002</t>
  </si>
  <si>
    <t>Бакаї</t>
  </si>
  <si>
    <t xml:space="preserve">смт Васильківка, 
с. Вовчанське Синельниківський район
</t>
  </si>
  <si>
    <t>Синельниківська (колишня Васильківська) райдержадміністрація</t>
  </si>
  <si>
    <t xml:space="preserve">Указ Президента України від 12.09.2005 
№ 1238/ 2005
</t>
  </si>
  <si>
    <t>Преображенський</t>
  </si>
  <si>
    <t>с. Богданівка, селище Правда, 
с. Преображенське
Синельниківський район
Васильківське лісництво кв. 2 вид. 1-24, 28</t>
  </si>
  <si>
    <t xml:space="preserve"> Державне спеціалізоване господарське підприємство “Ліси України” в особі філії “Новомосковське лісове господарство” ДП “Ліси України”,                Синельниківська (колишня Васильківська) райдержадміністрація</t>
  </si>
  <si>
    <t>Дебальцевські лимани</t>
  </si>
  <si>
    <t>с. Дебальцеве,                  с. Перевальське Синельниківський район</t>
  </si>
  <si>
    <t>Вишневський</t>
  </si>
  <si>
    <t xml:space="preserve">Ландшафтний заказник      </t>
  </si>
  <si>
    <t>с. Семенівка,                         с. Барвінок Кам’янського району</t>
  </si>
  <si>
    <t>Кам’янська (колишня Криничанська) райдержадміністрація</t>
  </si>
  <si>
    <t>Мар’їн гай</t>
  </si>
  <si>
    <t>Петропавлівське лісництво кв. 9, 12-16</t>
  </si>
  <si>
    <t xml:space="preserve"> Державне спеціалізоване господарське підприємство “Ліси України” в особі філії “Новомосковське лісове господарство” ДП “Ліси України”,              Синельниківська (колишня Петропавлівська) райдержадміністрація</t>
  </si>
  <si>
    <t>Петропавлівські лимани</t>
  </si>
  <si>
    <t>с. Коханівка, 
с. Брагинівка, 
с. Самарське, 
смт Петропавлівка, 
с. Петрівка, 
с. Миколаївка
Синельниківський район
Петропавлівське лісництво кв. 1, 3, 7, 8, 20</t>
  </si>
  <si>
    <t>Державне спеціалізоване господарське підприємство “Ліси України” в особі філії “Новомосковське лісове господарство” ДП “Ліси України”,                 Синельниківська (колишня Петропавлівська) райдержадміністрація</t>
  </si>
  <si>
    <t xml:space="preserve">Указ Президента України від 12.09.2005 
№ 1238/
2005
</t>
  </si>
  <si>
    <t>Кам’янський прибережно-річковий комплекс</t>
  </si>
  <si>
    <t xml:space="preserve">с. Михайлівка, 
с. Кам’янка, 
с. Токівське, 
с. Грушівка              Криворізький район
</t>
  </si>
  <si>
    <t>Криворізька (колишня Апостолівська) райдержадміністрація</t>
  </si>
  <si>
    <t xml:space="preserve">Указ Президента України від 25.11.2008 
№ 1078/
2008
</t>
  </si>
  <si>
    <t>Межиріччя</t>
  </si>
  <si>
    <t>Міжріччя рік Самара та Вовча Павлоградського району
с. В’язовок, 
с. Вербки,                             с. Булахівка, 
с. Межиріч  
Павлоградське лісництво кв. 1-13, 63                          Кочерезьке лісництво  кв. 27-41</t>
  </si>
  <si>
    <t xml:space="preserve">Вербківська сільська рада
Межиріцька сільська рада
Державне спеціалізоване господарське підприємство “Ліси України” в особі філії “Новомосковське лісове господарство” ДП “Ліси України”
Державне спеціалізоване господарське підприємство “Ліси України” в особі філії “Павлоградське лісове господарство” ДП “Ліси України”
</t>
  </si>
  <si>
    <t xml:space="preserve">Указ Президента України від 27.07.2016 
№ 312/2016
</t>
  </si>
  <si>
    <t>“Базавлуцький  прибережно-річковий комплекс”</t>
  </si>
  <si>
    <t>Нікопольський район, поблизу с. Лошкарівка, Шевченкове, Крутий Берег, Іванівка, Маринопіль, Шишкіно, Миронівка, Шолохове, Олександрівка, Перевізьські хутори.</t>
  </si>
  <si>
    <t>ДП “Нікопольське регіональне управління водних ресурсів”, Нікопольська райдержадміністрація</t>
  </si>
  <si>
    <t>Указ Президента України від 11.04.2019  № 139/2019</t>
  </si>
  <si>
    <t>Урочище Яцево</t>
  </si>
  <si>
    <t xml:space="preserve">Лісовий заказник </t>
  </si>
  <si>
    <t>с. Любимівка Дніпровського району, Любимівське лісництво кв. 18-20</t>
  </si>
  <si>
    <t>Державне спеціалізоване господарське підприємство “Ліси України” в особі філії “Дніпровське лісове господарство” ДП “Ліси України”</t>
  </si>
  <si>
    <t>Постанова РМ УРСР 19.04.1977               № 198</t>
  </si>
  <si>
    <t>Велика Западня</t>
  </si>
  <si>
    <t xml:space="preserve">с. Зарічне, Кам’янського району Верхньодніпровське лісництво кв. 3, 4
</t>
  </si>
  <si>
    <t>Державне спеціалізоване господарське підприємство “Ліси України” в особі філії “Петриківське лісове господарство” ДП “Ліси України”</t>
  </si>
  <si>
    <t>Постанова РМ УРСР 28.10.1974               № 500</t>
  </si>
  <si>
    <t>Грушеватський</t>
  </si>
  <si>
    <t xml:space="preserve">с. Іванівка Кам’янського району 
П’ятихатське лісництво кв. 58-90
</t>
  </si>
  <si>
    <t>Постанова РМ УРСР 28.10.1974            № 500</t>
  </si>
  <si>
    <t>Комісарівський</t>
  </si>
  <si>
    <t xml:space="preserve">с. Новоукраїнка Кам’янського району П’ятихатське лісництво 
кв. 9-46
</t>
  </si>
  <si>
    <t>Постанова РМ УРСР 28.10.1974          № 500</t>
  </si>
  <si>
    <t>Дібрівський</t>
  </si>
  <si>
    <t xml:space="preserve">с. Великомихайлівка, Синельниківський район 
Великомихайлівське лісництво 
кв. 1-24, 26-29, 
31-39
</t>
  </si>
  <si>
    <t>Державне спеціалізоване господарське підприємство “Ліси України” в особі філії “Новомосковське лісове господарство” ДП “Ліси України”</t>
  </si>
  <si>
    <t>Постанова РМ УРСР 28.10.1974              № 500</t>
  </si>
  <si>
    <t>Грабівський</t>
  </si>
  <si>
    <t xml:space="preserve">Ботанічний заказник </t>
  </si>
  <si>
    <t>с. Біленщина, Кам’янського району Мишуринорізьке лісництво кв. 45-47</t>
  </si>
  <si>
    <t>Балка Бандурка</t>
  </si>
  <si>
    <t xml:space="preserve">Ботанічний заказник  </t>
  </si>
  <si>
    <t xml:space="preserve">с. Євецько-Миколаївка,
Новомосковського району                     Краснопільське лісництво 
кв. 47, 48
</t>
  </si>
  <si>
    <t>Державне спеціалізоване господарське підприємство “Ліси України” в особі філії “Новомосковське військове лісове господарство” ДП “Ліси України”</t>
  </si>
  <si>
    <t>Булахівський лиман</t>
  </si>
  <si>
    <t xml:space="preserve">Орнітологічний заказник </t>
  </si>
  <si>
    <t>с. Булахівка Павлоградського району</t>
  </si>
  <si>
    <t>Павлоградська райдержадміністрація</t>
  </si>
  <si>
    <t xml:space="preserve">Постанова РМ УРСР
19.04.1977 № 198
</t>
  </si>
  <si>
    <t>Волошанська дача</t>
  </si>
  <si>
    <t xml:space="preserve">Орнітологічний заказник  </t>
  </si>
  <si>
    <t xml:space="preserve">с. Преображенка Павлоградського району, 
Юр'ївське лісництво,           кв. 1-12 
</t>
  </si>
  <si>
    <t>Постанова РМ УРСР 28.10.1974             № 500</t>
  </si>
  <si>
    <t>Урочище “Лелія”</t>
  </si>
  <si>
    <t xml:space="preserve">Комплексна пам’ятка природи </t>
  </si>
  <si>
    <t xml:space="preserve">Біля с. Турово Дніпровського
району
Царичанське лісництво кв. 15 </t>
  </si>
  <si>
    <t xml:space="preserve">Царичанська селищна рада;
Державне спеціалізоване господарське підприємство “Ліси України” в особі філії “Петриківське лісове господарство” ДП “Ліси України”
</t>
  </si>
  <si>
    <t xml:space="preserve">Розпорядження РМ УРСР 14.10.1975
№ 780-Р
</t>
  </si>
  <si>
    <t>Урочище Паськове</t>
  </si>
  <si>
    <t xml:space="preserve">Ботанічна пам’ятка природи </t>
  </si>
  <si>
    <t xml:space="preserve">В 4 км південніше                   с. Івашкове Кам’янського району
Бородаївське лісництво, кв. 47
</t>
  </si>
  <si>
    <t xml:space="preserve">Розпорядження РМ УРСР 14.10.1975 
№ 780-Р
</t>
  </si>
  <si>
    <t>Скелі Мопра</t>
  </si>
  <si>
    <t xml:space="preserve">Геологічна пам’ятка природи </t>
  </si>
  <si>
    <t>м. Кривий Ріг</t>
  </si>
  <si>
    <t>Департамент регулювання містобудівної діяльності та земельних відносин Криворізької міської ради</t>
  </si>
  <si>
    <t xml:space="preserve">Розпорядження РМ УРСР 14.10.1975
№780-Р
</t>
  </si>
  <si>
    <t>Ботанічний сад Дніпропетровського національного університету</t>
  </si>
  <si>
    <t xml:space="preserve">Ботанічний сад </t>
  </si>
  <si>
    <t xml:space="preserve">пр. Гагаріна, 72,
 м. Дніпро
</t>
  </si>
  <si>
    <t xml:space="preserve">Дирекція Дніпровського ботанічного саду Дніпропетровського національного університету
</t>
  </si>
  <si>
    <t xml:space="preserve">Постанова Держкомприроди УРСР
26.07.72 №22 /зміни Указ Президента України від 20.08.1996 №715/96
</t>
  </si>
  <si>
    <t>Криворізький ботанічний сад НАН України</t>
  </si>
  <si>
    <t>Ботанічний сад</t>
  </si>
  <si>
    <t xml:space="preserve">м. Кривий Ріг, 
Тернівський район
</t>
  </si>
  <si>
    <t>Дирекція Криворізького ботанічного саду НАН України</t>
  </si>
  <si>
    <t xml:space="preserve">Постанова Президії Академії наук України  20.05.1992
 № 144
</t>
  </si>
  <si>
    <t xml:space="preserve">Парк
 ім. Шевченка
</t>
  </si>
  <si>
    <t>Парк-пам'ятка садово-паркового мистецтва</t>
  </si>
  <si>
    <t>пл. ім. Шевченка, 1,            м. Дніпро</t>
  </si>
  <si>
    <t xml:space="preserve">Комунальне підприємство “МІСЬКА ІНФРАСТРУКТУРА” Дніпровської міської ради </t>
  </si>
  <si>
    <t xml:space="preserve">Постанова 
РМ УРСР
26.07.1972 № 22
</t>
  </si>
  <si>
    <t>ІІ. Території та об'єкти ПЗФ місцевого значення</t>
  </si>
  <si>
    <t>Дніпрові пороги</t>
  </si>
  <si>
    <t>Микільське лісництво        кв. 38-83              Дніпровський район</t>
  </si>
  <si>
    <t xml:space="preserve">Державне спеціалізоване господарське підприємство “Ліси України” в особі філії “Дніпровське лісове господарство” ДП “Ліси України”
Дніпровська (колишня Солонянська) райдержадміністрація
</t>
  </si>
  <si>
    <t xml:space="preserve">Рішення обласної ради від 25.09.2008 
№ 443-16/V
</t>
  </si>
  <si>
    <t>Дніпровські ліси</t>
  </si>
  <si>
    <t xml:space="preserve">смт Обухівка, 
с. Балівка Дніпровського району, м. Дніпро
Обухівське  лісництво, кв. 1-17, кв. 18 вид. 1-18, кв. 20, кв 21 вид. 1-11, 13-23, кв. 22-23, кв. 24 вид. 1-18, кв. 25 вид 1-15, кв. 26-29, кв. 34 вид. 1-18, кв. 35 вид. 1-23, кв. 36 вид. 1-9
</t>
  </si>
  <si>
    <t xml:space="preserve">Державне спеціалізоване господарське підприємство “Ліси України” в особі філії “Дніпровське лісове господарство” ДП “Ліси України”;
Дніпровська райдержадміністрація;
Дніпровська міська рада
</t>
  </si>
  <si>
    <t xml:space="preserve">Рішення обласної ради від 22.09.2010 № 783-27/V
Зміни рішенням Дніпропетровської облради від 22.02.2019 
№ 457-16/VII
</t>
  </si>
  <si>
    <t>Самарські плавні</t>
  </si>
  <si>
    <t>біля с. Орлівщина Новомосковського району Новомосковське лісництво кв. 54-65,               кв. 66 вид. 1-10, 16, 17, 19-22, 24-35, кв. 67, 68, кв. 77 вид. 1-3</t>
  </si>
  <si>
    <t>Рішення обласної ради від 03.02.2012 № 247-11/VI</t>
  </si>
  <si>
    <t>Балка Кобильна</t>
  </si>
  <si>
    <t xml:space="preserve">Біля сел Благодатне, Григоріївка, Шестерня та Ганнівка Криворізького
району                      Широківське лісництво кв. 8-36, 42
</t>
  </si>
  <si>
    <t>Криворізька (колишня Широківська) райдержадміністрація Державне спеціалізоване господарське підприємство “Ліси України” в особі філії “Дніпровське лісове господарство” ДП “Ліси України”</t>
  </si>
  <si>
    <t>Рішення обласної ради від 05.12.2014 № 597-28/VI</t>
  </si>
  <si>
    <t xml:space="preserve">Північно-західна околиця 
м. Кривого Рогу Дичанське лісництво кв. 13 вид. 1,2, кв. 14 вид. 1, кв. 15 вид. 1-3, кв. 17 вид. 1,3
</t>
  </si>
  <si>
    <t xml:space="preserve">виконавчий комітет Тернівської районної у місті Кривий Ріг ради Державне спеціалізоване господарське підприємство “Ліси України” в особі філії “Дніпровське лісове господарство” ДП “Ліси України” </t>
  </si>
  <si>
    <t xml:space="preserve">Рішення облвиконкому 
від 09.06.1988
 № 231
</t>
  </si>
  <si>
    <t>Балка Цегляна</t>
  </si>
  <si>
    <t>с. Новоолександрівка Дніпровського району</t>
  </si>
  <si>
    <t>ТОВ “Керамброк”</t>
  </si>
  <si>
    <t>Розпорядження голови ОДА 28.09.1992 № 473</t>
  </si>
  <si>
    <t>Старовишневецький</t>
  </si>
  <si>
    <t>с. Старовишневецьке Синельниківського району</t>
  </si>
  <si>
    <t xml:space="preserve">  Синельниківська районна організація УТМР </t>
  </si>
  <si>
    <t>Рішення облвиконкому 07.12.1985            № 703, (зміни Розпорядження голови ОДА 19.12.1995 № 50-Р)</t>
  </si>
  <si>
    <t>Отченашкові наділи</t>
  </si>
  <si>
    <t>м. Підгородне Дніпровського району</t>
  </si>
  <si>
    <t xml:space="preserve">Розпорядження голови ОДА 
19.12.1995 № 50-Р
</t>
  </si>
  <si>
    <t>Вершина</t>
  </si>
  <si>
    <t>Ландшафтний заказник</t>
  </si>
  <si>
    <t xml:space="preserve">Біля хутора Вершина та 
 смт Просяна Синельниківського району
</t>
  </si>
  <si>
    <t>ВАТ “Просянський гірничо-збагачувальний комбінат”</t>
  </si>
  <si>
    <t xml:space="preserve">Рішення обласної ради
16.10.1998 № 70-3/XXIII
</t>
  </si>
  <si>
    <t>Візирка</t>
  </si>
  <si>
    <t xml:space="preserve">На північній околиці
м. Інгулець
</t>
  </si>
  <si>
    <t xml:space="preserve">ПрАТ “ІнГЗК” </t>
  </si>
  <si>
    <t>Рішення облради від 28.12.2001              № 502-19/XXIII</t>
  </si>
  <si>
    <t>Урочище Хорошево</t>
  </si>
  <si>
    <t>Біля с. Хорошеве Синельниківського району</t>
  </si>
  <si>
    <t>Іларіонівська селищна рада</t>
  </si>
  <si>
    <t>Рішення облради від 28.12.2001             № 502-19/XXIII</t>
  </si>
  <si>
    <t>Тернівський</t>
  </si>
  <si>
    <t>с. Нова Дача, Нова Русь, Зелене, Поперечне Павлоградського району</t>
  </si>
  <si>
    <t>Рішення облради від 25.09.2008             № 442-16/ V</t>
  </si>
  <si>
    <t>Балка Городище</t>
  </si>
  <si>
    <t>с. Привовчанське та Троїцьке Павлоградського району</t>
  </si>
  <si>
    <t>Рішення обласної ради від 27.11.2008 № 482-17/V</t>
  </si>
  <si>
    <t xml:space="preserve">Урочище
Могила Баба
</t>
  </si>
  <si>
    <t>с. Межиріч та Булахівка Павлоградського району</t>
  </si>
  <si>
    <t>Рішення облради від 29.01.2009         № 521-18/V</t>
  </si>
  <si>
    <t>Річка Соломчина</t>
  </si>
  <si>
    <t xml:space="preserve">Між селами Рубанівське, Аврамівка та Червона Долина 
Синельниківського району
</t>
  </si>
  <si>
    <t xml:space="preserve">Рішення облради від 18.12.2009
№ 657-22/V
</t>
  </si>
  <si>
    <t>Гришаї</t>
  </si>
  <si>
    <t>Між селами Лиса Балка, Гришаї та Дубовики Синельниківського району</t>
  </si>
  <si>
    <t>Новогригорівський</t>
  </si>
  <si>
    <t xml:space="preserve">На захід від 
с. Павлівка
Синельниківського району
</t>
  </si>
  <si>
    <t>Чаплино-Васильківський</t>
  </si>
  <si>
    <t xml:space="preserve">На південь від 
с. Григорівка
Синельниківського району
</t>
  </si>
  <si>
    <t>Річка Чаплина</t>
  </si>
  <si>
    <t xml:space="preserve">На захід від 
сел. Зелена Роща та Зелений Гай
Синельниківського району
</t>
  </si>
  <si>
    <t>Надвовчанський</t>
  </si>
  <si>
    <t xml:space="preserve">смт Васильківка, 
с. Письменне Воскресенівка, Великоолександрівка та Богданівка Синельниківського району
</t>
  </si>
  <si>
    <t>Воронівський</t>
  </si>
  <si>
    <t>с. Великомихайлівка та Березове Синельниківського району</t>
  </si>
  <si>
    <t>Синельниківська (колишня Покровська) райдержадміністрація</t>
  </si>
  <si>
    <t>Рішення облради від 22.09.2010          № 783-27/V</t>
  </si>
  <si>
    <t>Річка Гайчур</t>
  </si>
  <si>
    <t xml:space="preserve">с. Андріївка, 
смт Покровське та 
с. Олександрівка 
Синельниківського району
</t>
  </si>
  <si>
    <t>Покровська селищна рада</t>
  </si>
  <si>
    <t>Рішення облради від 22.09.2010                № 783-27/V</t>
  </si>
  <si>
    <t>Річка Янчур</t>
  </si>
  <si>
    <t xml:space="preserve">с. Андріївка, Вишневе, Олександрівка та Березове
Синельниківського району
</t>
  </si>
  <si>
    <t>Рішення облради від 22.09.2010              № 783-27/V</t>
  </si>
  <si>
    <t>Березово-Вишневський</t>
  </si>
  <si>
    <t xml:space="preserve">с. Березове та Вишневе 
Синельниківського району
</t>
  </si>
  <si>
    <t xml:space="preserve">Рішення облради від 
25.03.2011 № 89-5/VI
</t>
  </si>
  <si>
    <t>Балка Горіхова</t>
  </si>
  <si>
    <t xml:space="preserve">с. Новопавлівка 
Синельниківського району
</t>
  </si>
  <si>
    <t>Синельниківська (колишня Межівська) райдержадміністрація</t>
  </si>
  <si>
    <t>Балка Скелька</t>
  </si>
  <si>
    <t xml:space="preserve">с. Слов’янка 
Синельниківського району
</t>
  </si>
  <si>
    <t>Слов'янська сільська рада</t>
  </si>
  <si>
    <t>Антонівський</t>
  </si>
  <si>
    <t xml:space="preserve">с. Іванівка та Богданівка 
Синельниківського району
</t>
  </si>
  <si>
    <t xml:space="preserve">Рішення облради від 
21.10.2011 № 179-9/VI
</t>
  </si>
  <si>
    <t>Сухий Бичок</t>
  </si>
  <si>
    <t>с. Зоряне Синельниківського району</t>
  </si>
  <si>
    <t xml:space="preserve">Слов'янська селищна рада </t>
  </si>
  <si>
    <t>Малотернівський</t>
  </si>
  <si>
    <t>с. Вербки Павлоградського району</t>
  </si>
  <si>
    <t xml:space="preserve">Рішення облради від 
21.10.2011 №179-9/VI
</t>
  </si>
  <si>
    <t>Троїцько-Вишневецький</t>
  </si>
  <si>
    <t>В’язівоцький</t>
  </si>
  <si>
    <t>с. В’язівок та Кочережки Павлоградського району</t>
  </si>
  <si>
    <t>Старокасьянівський</t>
  </si>
  <si>
    <t xml:space="preserve">с. Катеринівка та                  смт Покровське
Синельниківського району
</t>
  </si>
  <si>
    <t xml:space="preserve">Рішення облради від 
27.12.2011 № 218-10/VI
</t>
  </si>
  <si>
    <t>Грушівка</t>
  </si>
  <si>
    <t xml:space="preserve">с. Новокиївка Нікопольського
району
</t>
  </si>
  <si>
    <t>ПАТ “Марганецький ГЗК”</t>
  </si>
  <si>
    <t>Голубівський</t>
  </si>
  <si>
    <t xml:space="preserve">с. Преображенка, Павлоградського
району
</t>
  </si>
  <si>
    <t xml:space="preserve"> Павлоградська     (колишня Юр’ївська) райдержадміністрація</t>
  </si>
  <si>
    <t xml:space="preserve">Рішення облради від 
03.02.2012 № 247-11/VI
</t>
  </si>
  <si>
    <t>Варламівський</t>
  </si>
  <si>
    <t xml:space="preserve">с. Жемчужне, Павлоградського
району
</t>
  </si>
  <si>
    <t>Павлоградська      (колишня Юр’ївська) райдержадміністрація</t>
  </si>
  <si>
    <t>Урочище Приорільське</t>
  </si>
  <si>
    <t>с. Чернявщина, Павлоградський район</t>
  </si>
  <si>
    <t>Івано-Межиріцький</t>
  </si>
  <si>
    <t xml:space="preserve">с. Новомиколаївка, Павлоградського
району
</t>
  </si>
  <si>
    <t>Витоки річки Губинихи</t>
  </si>
  <si>
    <t>с. Губиніха, Новомосковського району</t>
  </si>
  <si>
    <t>Мар’янівсько-Кулебівський</t>
  </si>
  <si>
    <t>с. Мар’янівка, Новомосковського району</t>
  </si>
  <si>
    <t>Мости</t>
  </si>
  <si>
    <t>с. Мішурин Ріг,                     с. Ганнівка Кам’янський район                      Мишунорізьке лісництво кв. 22 вид. 1-46, Бородаївське лісництво кв. 17 вид. 1-24, Лихівське лісництво кв. 2вид. 16-20  (частково вид. 14, 15, 21)</t>
  </si>
  <si>
    <t xml:space="preserve">Верхньодніпровська міська рада                                  Державне спеціалізоване господарське підприємство “Ліси України” в особі філії “Петриківське лісове господарство” ДП “Ліси України” 
</t>
  </si>
  <si>
    <t xml:space="preserve">Рішення облради від 
15.03.2013 № 418-18/VI
</t>
  </si>
  <si>
    <t>Домотканські валуни</t>
  </si>
  <si>
    <t>Біля с. Бородаївка Кам’янський район</t>
  </si>
  <si>
    <t xml:space="preserve">Верхньодніпровська міська рада                                  
</t>
  </si>
  <si>
    <t>Верхньочаплинський</t>
  </si>
  <si>
    <t>Новомосковський район</t>
  </si>
  <si>
    <t>Новомосковська (колишня Магдалинівська) райдержадміністрація</t>
  </si>
  <si>
    <t xml:space="preserve">Рішення облради від 
21.06.2013 № 440-19/VI
</t>
  </si>
  <si>
    <t>Середньочаплинський</t>
  </si>
  <si>
    <t xml:space="preserve">Новомосковський
район
</t>
  </si>
  <si>
    <t>Заплавка</t>
  </si>
  <si>
    <t>Верхньокільченський</t>
  </si>
  <si>
    <t>Річка Багатенька</t>
  </si>
  <si>
    <t xml:space="preserve">Новомосковська
райдержадміністрація
</t>
  </si>
  <si>
    <t>Річка Кільченька</t>
  </si>
  <si>
    <t>Долина річки Бик</t>
  </si>
  <si>
    <t>Синельниківський район</t>
  </si>
  <si>
    <t>Балка Свідовок</t>
  </si>
  <si>
    <t>Павлоградський район</t>
  </si>
  <si>
    <t>Рекалівський</t>
  </si>
  <si>
    <t xml:space="preserve">Кам’янський
район
</t>
  </si>
  <si>
    <t>Сухарева Балка</t>
  </si>
  <si>
    <t>Синельниківська  (колишня Межівська) райдержадміністрація</t>
  </si>
  <si>
    <t xml:space="preserve">Рішення облради від 
30.08.2013 № 465-20/VI
</t>
  </si>
  <si>
    <t>Степовий каньйон</t>
  </si>
  <si>
    <t xml:space="preserve">Рішення облради від 
27.05.2015 № 644-31/VI
</t>
  </si>
  <si>
    <t>Балка Парна</t>
  </si>
  <si>
    <t xml:space="preserve">Лісовий заказник  </t>
  </si>
  <si>
    <t xml:space="preserve">с. Бородаївка , Кам'янського району
 Бородаївське лісництво,
 кв. 21-23, 45, 48, 50
</t>
  </si>
  <si>
    <t xml:space="preserve">Державне спеціалізоване господарське підприємство “Ліси України” в особі філії “Петриківське лісове господарство” ДП “Ліси України” </t>
  </si>
  <si>
    <t xml:space="preserve">Рішення облвиконкому 17.12.1990            № 469 </t>
  </si>
  <si>
    <t xml:space="preserve">Андріївський ліс </t>
  </si>
  <si>
    <t xml:space="preserve">с. Андріївка 
Синельниківського району
</t>
  </si>
  <si>
    <t xml:space="preserve">Державне спеціалізоване господарське підприємство “Ліси України” в особі філії “Новомосковське лісове господарство” ДП “Ліси України” </t>
  </si>
  <si>
    <t>Рішення облвиконкому 17.12.1990               № 469</t>
  </si>
  <si>
    <t>Новопавлівський ліс</t>
  </si>
  <si>
    <t>с. Новопавлівка 
Синельниківський район
Великомихайлівське лісництво кв. 45-53</t>
  </si>
  <si>
    <t>Рішення облвиконкому 17.12.1990      № 469</t>
  </si>
  <si>
    <t>Балка Сад</t>
  </si>
  <si>
    <t>Ботанічний заказник</t>
  </si>
  <si>
    <t>с. Воскресенівка Синельниківська району</t>
  </si>
  <si>
    <t>Рішення облвиконкому 17.12.1990          № 469</t>
  </si>
  <si>
    <t>Урочище Балка Дурна</t>
  </si>
  <si>
    <t xml:space="preserve">с. Івашкове Кам’янский район, Бородаївське
лісництво, 
кв. 18, 19
</t>
  </si>
  <si>
    <t>Рішення облвиконкому 21.07.1977            № 473</t>
  </si>
  <si>
    <t>Урочище Балка Глибока</t>
  </si>
  <si>
    <t xml:space="preserve">Верхньодніпровське лісництво кв.10,11
Кам’янський район
</t>
  </si>
  <si>
    <t>Рішення облвиконкому 21.07.1977           № 473</t>
  </si>
  <si>
    <t>Урочище Балка Яранська</t>
  </si>
  <si>
    <t xml:space="preserve">с. Миколаївка Кам’янського району, Мишуринорізьке лісництво, 
кв. 28, діл. 4
</t>
  </si>
  <si>
    <t>Рішення облвиконкому 21.07.1977          № 473</t>
  </si>
  <si>
    <t>Балка Павлівська</t>
  </si>
  <si>
    <t>с. Василівка Дніпровського району</t>
  </si>
  <si>
    <t>Навчально-дослідне господарство “Самарський”</t>
  </si>
  <si>
    <t>Рішення облвиконкому 09.10.1979        № 568</t>
  </si>
  <si>
    <t>Балка Орлова</t>
  </si>
  <si>
    <t xml:space="preserve">с. Василівка
Дніпровського
району
</t>
  </si>
  <si>
    <t>Рішення облвиконкому 09.10.1979           № 568</t>
  </si>
  <si>
    <t>Балка Липова</t>
  </si>
  <si>
    <t>Рішення облвиконкому 22.06.1972        № 391</t>
  </si>
  <si>
    <t>Балка Осипова</t>
  </si>
  <si>
    <t>Рішення облвиконкому 22.06.1972              № 391</t>
  </si>
  <si>
    <t>Балка Бубликова</t>
  </si>
  <si>
    <t>Рішення облвиконкому 09.10.1979      № 568</t>
  </si>
  <si>
    <t>Балка Водяна</t>
  </si>
  <si>
    <t xml:space="preserve">с. Преображенка Павлоградського
району
</t>
  </si>
  <si>
    <t xml:space="preserve">Жемчужинська сільрада
Павлоградська (колишня Юр’ївська) райдержадміністрація
</t>
  </si>
  <si>
    <t>Урочище Балка Климова</t>
  </si>
  <si>
    <t xml:space="preserve">Бородаївське лісництво, кв. 4 – 8
Кам’янського району
</t>
  </si>
  <si>
    <t>Рішення облвиконкому 21.07.1977           № 473 (зміни роз поряд-ження голови ОДА 19.12.1995 № 50-Р)</t>
  </si>
  <si>
    <t>Урочище Балка Гостра</t>
  </si>
  <si>
    <t xml:space="preserve">с. Суслівка Камянського району, 
Бородаївське лісництво, кв. 2, 3
</t>
  </si>
  <si>
    <t>Балка Ягідна</t>
  </si>
  <si>
    <t xml:space="preserve">с. Ягідне Новомосковського 
району
</t>
  </si>
  <si>
    <t xml:space="preserve">Рішення облвиконкому 09.10.1979           № 568 (зміни 
розпорядження голови ОДА 19.12.1995
№ 50-Р)
</t>
  </si>
  <si>
    <t>Житлова балка</t>
  </si>
  <si>
    <t xml:space="preserve">Кам’янський
 район
</t>
  </si>
  <si>
    <t>Верхньобазавлуцький</t>
  </si>
  <si>
    <t>Витоки річки Базавлук</t>
  </si>
  <si>
    <t>Криничанська селищна рада</t>
  </si>
  <si>
    <t>Середньобазавлуцький</t>
  </si>
  <si>
    <t xml:space="preserve">Рішення облради від 
27.12.2013 № 512-23/VI
</t>
  </si>
  <si>
    <t>Витоки річки Саксагань</t>
  </si>
  <si>
    <t>Балка Зміїна</t>
  </si>
  <si>
    <t>Дніпровський район</t>
  </si>
  <si>
    <t xml:space="preserve">Новоолександрівська сільська рада                     Державне спеціалізоване господарське підприємство “Ліси України” в особі філії “Дніпровське лісове господарство” ДП “Ліси України” </t>
  </si>
  <si>
    <t>Рішення обласної ради від 20.06.2014 № 550-26/VI</t>
  </si>
  <si>
    <t>Василівська колонія сірих чапель</t>
  </si>
  <si>
    <t>с. Василівка Новомосковського району                                                                                                                                                                                                                                                                                                                                                                                                                                                          Знаменівське лісництво кв. 69, 83</t>
  </si>
  <si>
    <t xml:space="preserve">Державне спеціалізоване господарське підприємство “Ліси України” в особі філії “Новомосковське військове лісове господарство” ДП “Ліси України” </t>
  </si>
  <si>
    <t>Рішення облвиконкому 09.10.1979               № 568</t>
  </si>
  <si>
    <t>Заплави р. Самара</t>
  </si>
  <si>
    <t>с. Зелений Гай Синельниківського району</t>
  </si>
  <si>
    <t>Синельниківська (колишня Петропавлівська) райдержадміністрація</t>
  </si>
  <si>
    <t>Рішення облвиконкому 17.12.1990            № 469</t>
  </si>
  <si>
    <t>Заплави р. Базавлук</t>
  </si>
  <si>
    <t>с. Грушівка   Криворізький район</t>
  </si>
  <si>
    <t>Апостолівська РО УТМР</t>
  </si>
  <si>
    <t>Рішення облвиконкому 17.12.1990         № 469</t>
  </si>
  <si>
    <t>Новостепанівський</t>
  </si>
  <si>
    <t xml:space="preserve">Ентомологічний заказник </t>
  </si>
  <si>
    <t xml:space="preserve">Між селами Новостепанівка та Івано-Михайлівка
Новомосковського району
</t>
  </si>
  <si>
    <t>Рішення облвиконкому 14.10.1982                № 654</t>
  </si>
  <si>
    <t>Покровський</t>
  </si>
  <si>
    <t xml:space="preserve">смт Покровське
Синельниківського району
</t>
  </si>
  <si>
    <t>ТОВ “Родіна”</t>
  </si>
  <si>
    <t>Рішення облвиконкому 14.10.1982      № 654</t>
  </si>
  <si>
    <t>Топчинський</t>
  </si>
  <si>
    <t xml:space="preserve">с. Топчине
Новомосковського району
</t>
  </si>
  <si>
    <t>Рішення облвиконкому 14.10.1982            № 654 (зміни розпорядження голови ОДА 19.12.1995 № 50-Р)</t>
  </si>
  <si>
    <t>Шандрівський</t>
  </si>
  <si>
    <t xml:space="preserve">с. Шандрівка 
Павлоградський
району
</t>
  </si>
  <si>
    <t>Шандрівська сільська рада Павлоградської (колишня Юр’ївська) райдержадміністрації</t>
  </si>
  <si>
    <t>Рішення облвиконкому 14.10.1982           № 654 (зміни розпорядження голови ОДА 19.12.1995 № 50-Р)</t>
  </si>
  <si>
    <t>Новоселiвський лиман</t>
  </si>
  <si>
    <t xml:space="preserve">Загально- зоологічний заказник </t>
  </si>
  <si>
    <t xml:space="preserve">с. Новоселівка 
Новомосковського району
</t>
  </si>
  <si>
    <t>Рішення облвиконкому 09.06.1988        № 231 (зміни розпорядження голови ОДА 19.12.1995 № 50-Р)</t>
  </si>
  <si>
    <t>Балка Велика Осокорівка</t>
  </si>
  <si>
    <t xml:space="preserve">Іхтиологічний заказник </t>
  </si>
  <si>
    <t xml:space="preserve">с. Варварівка 
Синельниківського району
</t>
  </si>
  <si>
    <t>Синельниківська райдержадміністрація</t>
  </si>
  <si>
    <t>Рішення облвиконкому 14.10.1982             № 654</t>
  </si>
  <si>
    <t>Балка Ворона</t>
  </si>
  <si>
    <t xml:space="preserve">с. Мар’ївка 
Синельниківського району
</t>
  </si>
  <si>
    <t>ГО “Рибальський клуб ЦВЕТ”</t>
  </si>
  <si>
    <t>Рішення облвиконкому 07.12.1985                  № 703 (зміни розпорядження голови ОДА 19.12.1995 № 50-Р)</t>
  </si>
  <si>
    <t>Озеро Довге</t>
  </si>
  <si>
    <t>с. Бабайківка Дніпровського району</t>
  </si>
  <si>
    <t>Дніпровська (колишня Царичанська) райдержадміністрація</t>
  </si>
  <si>
    <t>Рішення облвиконкому 09.10.1979              № 568 (зміни розпорядження голови ОДА 19.12.1995 № 50-Р)</t>
  </si>
  <si>
    <t>Ділянка тополевих насаджень</t>
  </si>
  <si>
    <t xml:space="preserve"> 
Діївська дача, кв. 16 Новокодацький район,            м. Дніпро
</t>
  </si>
  <si>
    <t xml:space="preserve">Державне спеціалізоване господарське підприємство “Ліси України” в особі філії “Дніпровське лісове господарство” ДП “Ліси України” </t>
  </si>
  <si>
    <t xml:space="preserve">Рішення облвиконкому
26.05.1977 № 346
</t>
  </si>
  <si>
    <t>Ділянка дубових насаджень</t>
  </si>
  <si>
    <t xml:space="preserve">Таромська дача, кв. 33 Новокодацький район,                  м. Дніпро
</t>
  </si>
  <si>
    <t xml:space="preserve">   </t>
  </si>
  <si>
    <t>Дерево культурної груші</t>
  </si>
  <si>
    <t>ТОВ “РУДОМАЙН”</t>
  </si>
  <si>
    <t xml:space="preserve">Рішення облвиконкому
17.12.1990 № 469
</t>
  </si>
  <si>
    <t>Павлівський ліс</t>
  </si>
  <si>
    <t>Біля с. Василівка Дніпровського району</t>
  </si>
  <si>
    <t xml:space="preserve">Навчально-дослідне господарство “Самарський” </t>
  </si>
  <si>
    <t xml:space="preserve">Рішення облвиконкому
22.06.1972 № 391
</t>
  </si>
  <si>
    <t>Ділянка соснових насаджень</t>
  </si>
  <si>
    <t xml:space="preserve">с. Степанівка Новомосковського Котовське лісництво, 
кв. 18, вид. 6
</t>
  </si>
  <si>
    <t>Рішення облвиконкому 26.05.1977            № 346</t>
  </si>
  <si>
    <t xml:space="preserve">Зразкова
лісосмуга
</t>
  </si>
  <si>
    <t xml:space="preserve">с. Славне 
Синельниківського району
</t>
  </si>
  <si>
    <t xml:space="preserve">Рішення облвиконкому 28.11.74 
№ 687
</t>
  </si>
  <si>
    <t xml:space="preserve">Поодиноко стоячі віковічні
сосни
</t>
  </si>
  <si>
    <t xml:space="preserve">Новомосковське лісництво, кв. 30
Новомосковський район
</t>
  </si>
  <si>
    <t>Орлівщанські дубові насадження</t>
  </si>
  <si>
    <t xml:space="preserve">с. Орлівщина Новомосковського району
Новомосковське лісництво, 
кв. 15, діл. 15
</t>
  </si>
  <si>
    <t>Рішення облвиконкому 22.06.1972           № 391</t>
  </si>
  <si>
    <t>Високопродуктивні дубові насадження</t>
  </si>
  <si>
    <t xml:space="preserve">с. Хащове Новомосковського району
Новомосковське лісництво 
кв. 13, вид. 6
</t>
  </si>
  <si>
    <t>Рішення облвиконкому 26.05.1977           № 346</t>
  </si>
  <si>
    <t xml:space="preserve">с. Хащове Новомосковського району Новомосковське лісництво, 
кв. 13, вид. 9
</t>
  </si>
  <si>
    <t>Рішення облвиконкому 26.05.1977              № 346</t>
  </si>
  <si>
    <t>Дуб пам’яті Леніна</t>
  </si>
  <si>
    <t xml:space="preserve">На околиці 
с. Василівка
Новомосковського району,
Краснопільське лісництво кв. 56, вид. 22
</t>
  </si>
  <si>
    <t xml:space="preserve">Південно-західна околиця 
с. Андріївка Новомосковського району,                Краснопільське лісництво кв. 14, вид. 30
</t>
  </si>
  <si>
    <t>Рішення облвиконкому 22.06.1972             № 391</t>
  </si>
  <si>
    <t>Вільнянські вікові дуби</t>
  </si>
  <si>
    <t xml:space="preserve">Між селами Вільне та Гвардійське Новомосковського
району 
Вільнянське лісництво,
кв. 200, вид. 2
</t>
  </si>
  <si>
    <t>Орлівщанські віковічні сосни</t>
  </si>
  <si>
    <t xml:space="preserve">Новомосковський район
Новомосковське лісництво, кв. 30
</t>
  </si>
  <si>
    <t>Рішення облвиконкому 22.06.1972            № 391</t>
  </si>
  <si>
    <t>Сторічні дубові насадження природного походження</t>
  </si>
  <si>
    <t xml:space="preserve">Новомосковський
район 
Вільнянське лісництво,  кв. 190 вид. 11 
</t>
  </si>
  <si>
    <t>Рішення облвиконкому 22.06.1972                № 391</t>
  </si>
  <si>
    <t xml:space="preserve">Новомосковський район Вільнянське лісництво,
кв. 191, вид. 12
</t>
  </si>
  <si>
    <t xml:space="preserve">Рішення облвиконкому 22.06.1972 
№ 391
</t>
  </si>
  <si>
    <t>Ділянка дубового лісу Василівської лісової дачі</t>
  </si>
  <si>
    <t xml:space="preserve">Східна околиця                с. Василівка Новомосковського району
Краснопільське лісництво,
кв. 58, вид. 2
</t>
  </si>
  <si>
    <t xml:space="preserve">Біля с. Вільне 
Новомосковського району                       Вільнянське лісництво,
кв. 199, вид. 12,13
</t>
  </si>
  <si>
    <t xml:space="preserve">Південно-західна околиця 
с. Андріївка Новомосковського району Краснопільське лісництво,
кв. 21, вид. 15, 21
</t>
  </si>
  <si>
    <t>Рішенням облвиконкому від 22.06.1972 № 391 (зміни розпорядження голови ОДА від 19.12.1995 № 50-р)</t>
  </si>
  <si>
    <t>Штучні дубові насадження</t>
  </si>
  <si>
    <t xml:space="preserve">с. Василівка
Новомосковського району Краснопільське лісництво
кв. 81, вид. 2
</t>
  </si>
  <si>
    <t>Сторічні дубові насадження Василівської лісової дачі</t>
  </si>
  <si>
    <t xml:space="preserve">Східніше                               с. Підлісного Новомосковського району                            Знаменівське лісництво,
кв. 66, вид. 5
</t>
  </si>
  <si>
    <t>Рішення облвиконкому 22.06.1972 № 391</t>
  </si>
  <si>
    <t xml:space="preserve">Ділянка вікових дубів Василівської лісової дачі </t>
  </si>
  <si>
    <t xml:space="preserve">2,5 км південно-східніше                               с. Василівка Новомосковського району,                     Знаменівське лісництво,
кв. 83, вид. 37
</t>
  </si>
  <si>
    <t xml:space="preserve">Державне спеціалізоване господарське підприємство “Ліси України” в особі філії “Новомосковське військове  лісове господарство” ДП “Ліси України” </t>
  </si>
  <si>
    <t>Рішення облвиконкому від 22.06.1972 № 391 (зміни розпоряд-ження голови ОДА від 19.12.1995 № 50-р)</t>
  </si>
  <si>
    <t xml:space="preserve">Новомосковський район Краснопільське лісництво,
кв. 80 вид. 13
</t>
  </si>
  <si>
    <t>Кочерезьке лісництво кв. 3 вид. 2 Павлоградського району</t>
  </si>
  <si>
    <t>Ділянка насаджень сосни звичайноі</t>
  </si>
  <si>
    <t>Кочерезьке лісництво, кв. 21, вид. 11, 15, 18, 21 Павлоградський район</t>
  </si>
  <si>
    <t>Рішення облвиконкому від 26.05.1977 № 346</t>
  </si>
  <si>
    <t>Столітні дубові насадження</t>
  </si>
  <si>
    <t>Південно-західна околиця с. Івано-Михайлівка Новомосковського р-ну, Вільнянське лісництво, кв. 192, вид. 9</t>
  </si>
  <si>
    <t>В’язівські вікові дуби</t>
  </si>
  <si>
    <t>Кочерезьке лісництво, кв. 40 вид. 14 Павлоградський район</t>
  </si>
  <si>
    <t>Рішення облвиконкому від 22.06.1972 № 391</t>
  </si>
  <si>
    <t>Кочерезьке лісництво, кв. 9, вид. 10 Павлоградського району</t>
  </si>
  <si>
    <t>Рішення облвиконкому від 28.11.1974 № 687</t>
  </si>
  <si>
    <t>Високопродуктивні насадження сосни звичайної</t>
  </si>
  <si>
    <t xml:space="preserve">Кочерезьке лісництво кв. 17, вид. 14 Павлоградського району </t>
  </si>
  <si>
    <t>Роздорський</t>
  </si>
  <si>
    <t xml:space="preserve">с. Роздолля 
Синельниківського району
</t>
  </si>
  <si>
    <t>ФГ “Роман”</t>
  </si>
  <si>
    <t>Рішення облвиконкому від 07.12.1985 № 703</t>
  </si>
  <si>
    <t>Білі тополі</t>
  </si>
  <si>
    <t>У 2 км від південної околиці м. Марганця
Нікопольського району
Марганецьке лісництво кв. 46</t>
  </si>
  <si>
    <t>Балка Садова</t>
  </si>
  <si>
    <t>Східніше                               с. Зелений Гай Синельниківського району</t>
  </si>
  <si>
    <t>Сад</t>
  </si>
  <si>
    <t xml:space="preserve">В 1 км південно-західніше
с. Ляшківка 
Дніпровського району
</t>
  </si>
  <si>
    <t>Рішення облвиконкому від 09.06.1988 № 231</t>
  </si>
  <si>
    <t>Старовинна груша на Карнаватці</t>
  </si>
  <si>
    <t>Криворізька міська рада</t>
  </si>
  <si>
    <t xml:space="preserve">Рішення облради від 22.09.2010 
№ 784-27/V
</t>
  </si>
  <si>
    <t>Краснопільський</t>
  </si>
  <si>
    <t xml:space="preserve">Новоолександрівська сільська рада </t>
  </si>
  <si>
    <t>Рішення обласної ради від 20.06.2014 № 550-6/VI</t>
  </si>
  <si>
    <t>Нікопольські заплави</t>
  </si>
  <si>
    <t>Південно-східна околиця 
с. Червоногригорівка Нікопольського району
Марганецьке лісництво кв. 37</t>
  </si>
  <si>
    <t>Рішення облвиконкому 28.11.1974         № 687</t>
  </si>
  <si>
    <t>Чиста криниця</t>
  </si>
  <si>
    <t xml:space="preserve">Гідрологічна пам’ятка природи </t>
  </si>
  <si>
    <t>с. Кочережки 
Павлоградського району
Кочерезьке лісництво кв. 17 вид. 11</t>
  </si>
  <si>
    <t xml:space="preserve">Рішення облвиконкому 28.11.1974           № 687
(зміни розпорядження ОДА від 19.12.1995 № 50-р)
</t>
  </si>
  <si>
    <t xml:space="preserve">Водопад на 
р. Кам’янка
</t>
  </si>
  <si>
    <t xml:space="preserve">В 2,5 км північно-
східніше                               с. Червоний Тік Криворізького району
</t>
  </si>
  <si>
    <t xml:space="preserve">Рішення облвиконкому
28.11.1974 № 687
</t>
  </si>
  <si>
    <t>Виходи аркозових пісковиків</t>
  </si>
  <si>
    <t>Селище Південного ГЗК, лівий берег                              р. Інгулець м. Кривий Ріг</t>
  </si>
  <si>
    <t>ВАТ “Південний ГЗК”</t>
  </si>
  <si>
    <t>Рішення облвиконкому 22.06.1972          № 391</t>
  </si>
  <si>
    <t>Сланцеві скелі</t>
  </si>
  <si>
    <t xml:space="preserve">Біля шахт “Південна” та “Північна”, правий берег р. Саксагань 
м. Кривий Ріг
</t>
  </si>
  <si>
    <t>КДГМК “Криворіжсталь”</t>
  </si>
  <si>
    <t>Рішення облвиконкому 22.06.1972         № 391</t>
  </si>
  <si>
    <t>Скелеватські виходи</t>
  </si>
  <si>
    <t>В 500 м від кар’єру ПГЗК, лівий берег             р. Інгулець   м. Кривий Ріг</t>
  </si>
  <si>
    <t>Пісковикова скеля</t>
  </si>
  <si>
    <t>Біля підстанції ПГЗК        м. Кривий Ріг</t>
  </si>
  <si>
    <t>Виходи амфіболітів</t>
  </si>
  <si>
    <t>Біля шахти “Родина”                       м. Кривий Ріг</t>
  </si>
  <si>
    <t xml:space="preserve">Розпорядження облвиконкому
14.11.1975 № 388-Р
</t>
  </si>
  <si>
    <t xml:space="preserve">Мальовничий каньйон на 
р. Кам’янці в Токівських гранітах
</t>
  </si>
  <si>
    <t>Біля селища Токівське Криворізького району</t>
  </si>
  <si>
    <t xml:space="preserve">Скелі залізистих кварцитів на 
р. Вовчій
</t>
  </si>
  <si>
    <t xml:space="preserve">В 5 км на північ смт. Васильківка Синельниківський район Васильківське лісництво кв. 2 вид. 25-27                            </t>
  </si>
  <si>
    <t>Рішення облвиконкому 28.11.1974               № 687</t>
  </si>
  <si>
    <t>Гранітні скелі</t>
  </si>
  <si>
    <t xml:space="preserve">с. Волоське 
Дніпровського району
</t>
  </si>
  <si>
    <t>Виходи мігматиту</t>
  </si>
  <si>
    <t xml:space="preserve">Правий берег                 р. Інгулець, між селами Лозуватка і Чкалівка 
Криворізького району
</t>
  </si>
  <si>
    <t>Рішення облвиконкому 22.06.1972               № 391</t>
  </si>
  <si>
    <t>Мігматитові скелі</t>
  </si>
  <si>
    <t xml:space="preserve">В 0,5 км північніше                     с. Валового 
Криворізького району
</t>
  </si>
  <si>
    <t xml:space="preserve">Природне відслонення Новомосков-
ського горизонту з стародавньою фауною
</t>
  </si>
  <si>
    <t>Біля с. Губиниха Новомосковського району</t>
  </si>
  <si>
    <t>Відслонення аркозових пісковиків</t>
  </si>
  <si>
    <t xml:space="preserve">Правий берег
р. Інгулець Криворізький район
</t>
  </si>
  <si>
    <t>Криворізька (колишня Широківська) райдержадміністрація</t>
  </si>
  <si>
    <t xml:space="preserve">Рішення облвиконкому 28.11.1974           № 687 </t>
  </si>
  <si>
    <t xml:space="preserve">м. Кривий Ріг 
Дзержинське лісництво, кв. 52
</t>
  </si>
  <si>
    <t>Розпорядження Представника Президента України в Дніпропетровській області 30.12.1993 № 518</t>
  </si>
  <si>
    <t xml:space="preserve"> Саксагань</t>
  </si>
  <si>
    <t>Криворізький район,                           с. Надеждівка</t>
  </si>
  <si>
    <t>ТОВ “ЕСК”</t>
  </si>
  <si>
    <t xml:space="preserve">Рішення обласної ради
від 23.05.2008 № 396-15/V
</t>
  </si>
  <si>
    <t>Парк ім. Лазаря Глоби</t>
  </si>
  <si>
    <t xml:space="preserve">пр. Д. Яворницького, 96, 
м. Дніпро
</t>
  </si>
  <si>
    <t>Комунальне підприємство Дніпровської міської ради “МІСЬКА ІНФРАСТРУКТУРА”</t>
  </si>
  <si>
    <t>Рішення облвиконкому 22.06.1972 №391</t>
  </si>
  <si>
    <t>Севастопольський парк</t>
  </si>
  <si>
    <t xml:space="preserve">узвіз Лоцманський, 2
Соборний р-н, м. Дніпро
</t>
  </si>
  <si>
    <t>Парк Новокодацький</t>
  </si>
  <si>
    <t>Чечелівський район м.Дніпро</t>
  </si>
  <si>
    <t>“Молодіжне творче об’єднання” Дніпровської міської ради</t>
  </si>
  <si>
    <t>“Центральний”</t>
  </si>
  <si>
    <t>м. Кам’янське,              вул. Шевченківська</t>
  </si>
  <si>
    <t>Комунальне підприємство Кам’янської міської ради “Парки Кам’янського”</t>
  </si>
  <si>
    <t>Рішення облвиконкому 28.11.1974          № 687</t>
  </si>
  <si>
    <t xml:space="preserve">Парк ім. “Газета Правда”
(“Мершавцева”)
</t>
  </si>
  <si>
    <t>м. Кривий Ріг, Центральний міський район</t>
  </si>
  <si>
    <t>Управління житлово-комунального господарства Криворізького міськвиконкому</t>
  </si>
  <si>
    <t>Орджонікідзевська зона відпочинку</t>
  </si>
  <si>
    <t>м. Покров Нікопольського району Нкопольське лісництво кв. 27-29</t>
  </si>
  <si>
    <t xml:space="preserve">ПАТ “Покровський гірничозбагачувальний комбінат”;
Державне спеціалізоване господарське підприємство “Ліси України” в особі філії “Дніпровське лісове господарство” ДП “Ліси України” </t>
  </si>
  <si>
    <t xml:space="preserve">Розпорядження голови ОДА
19.12.1995 № 50-Р
</t>
  </si>
  <si>
    <t>Синельниківський</t>
  </si>
  <si>
    <t>с. Веселе Синельниківського району</t>
  </si>
  <si>
    <t>Раївська сільрада Синельниківського району</t>
  </si>
  <si>
    <t>Горіховий сад</t>
  </si>
  <si>
    <t>с. Правобережне Кам’янського району Бородаївське лісництво, кв. 63, вид. 4, 7, 8, 9</t>
  </si>
  <si>
    <t>Гора Калитва</t>
  </si>
  <si>
    <t>Біля північної околиці                            с. Китайгород і південно-західної околиці                        смт. Царичанка Дніпровського
району</t>
  </si>
  <si>
    <t>Рішення облвиконкому 14.10.1982           № 654</t>
  </si>
  <si>
    <t>Балка Крутенька</t>
  </si>
  <si>
    <t>2,5 км на схід   с. Зоря
Нікопольського району</t>
  </si>
  <si>
    <t>Нікопольська (колишня Томаківська) райдержадміністрація</t>
  </si>
  <si>
    <t>Рішення облвиконкому 14.10.1982        № 654</t>
  </si>
  <si>
    <t>Лівобережний</t>
  </si>
  <si>
    <t xml:space="preserve">м. Дніпро                  Обухівське лісництво,         кв. 31, 32 </t>
  </si>
  <si>
    <t>Рішення обласної ради від 09.10.2020
№ 656-25/ VІІ</t>
  </si>
  <si>
    <t>Поблизу с. Вербуватівка, Долина та Нижнянка
Павлоградського району</t>
  </si>
  <si>
    <t>Рішення обласної ради від 16.06.2021
№ 77-6/ VІІІ</t>
  </si>
  <si>
    <t>Івано-Межеріцький</t>
  </si>
  <si>
    <t>Між с. Варварівка та Юр’ївське
Павлоградського району</t>
  </si>
  <si>
    <t>Перелік територій та об’єктів  природно-заповідного фонду загальнодержавного та місцевого значення,  розташованих у Донецькій області станом на 01.01.2024 року</t>
  </si>
  <si>
    <t>Території та об`єкти ПЗФ загальнодержавного значення</t>
  </si>
  <si>
    <t>ПРИРОДНІ ЗАПОВІДНИКИ</t>
  </si>
  <si>
    <t xml:space="preserve">Український степовий </t>
  </si>
  <si>
    <t>Кальміуський р-н, Новоазовська міська тг,                                    Маріупольський р-н, Нікольська селищна тг,                               Краматорський р-н, Лиманська міська тг, Миколаївська міська тг               Кальміуський р-н, Бойківська селищна тг</t>
  </si>
  <si>
    <t xml:space="preserve">Постанова РМ УРСР  від 22.07.61 № 1118 </t>
  </si>
  <si>
    <t xml:space="preserve"> в т.ч. відділення: </t>
  </si>
  <si>
    <t>Хомутовський степ</t>
  </si>
  <si>
    <t>Кальміуський р-н, Новоазовська міська тг</t>
  </si>
  <si>
    <t>Український степовий природний заповідник Національної академії наук України</t>
  </si>
  <si>
    <t xml:space="preserve">Постанова Маріупольського Окрвиконкому від 24.08.26,  Постанова РМ УРСР від 22.07.61 № 1118 </t>
  </si>
  <si>
    <t>Кам’яні Могили</t>
  </si>
  <si>
    <t>Маріупольський р-н, Нікольська селищна тг</t>
  </si>
  <si>
    <t>Постанова Президії Маріупольського Окрвиконкому від 05.04.27, Постанова РМ УРСР від 22.07.61 № 1118</t>
  </si>
  <si>
    <t xml:space="preserve">Крейдяна флора  </t>
  </si>
  <si>
    <t>Краматорський р-н, Лиманська міська тг, Миколаївська міська тг</t>
  </si>
  <si>
    <t xml:space="preserve">Розпорядження РМ УРСР від 14.07.88                  № 310 - Р </t>
  </si>
  <si>
    <t>Кальміуське</t>
  </si>
  <si>
    <t>Кальміуський р-н, Бойківська селищна тг</t>
  </si>
  <si>
    <t>Указ Президента України від 19.08.08               № 723/2008</t>
  </si>
  <si>
    <t xml:space="preserve">Всього </t>
  </si>
  <si>
    <t>Святі Гори</t>
  </si>
  <si>
    <t>Краматорський р-н, Сіверська міська тг, Святогірська міська тг, Лиманська міська тг, Миколаївська міська тг, ДП "Слов'янське лісове господарство" Краснопільське лісництво кв. 1-57
Маяцьке лісництво кв. 1-120, 129, 162-199, 205-213, ДП "Лиманське лісове господарство"</t>
  </si>
  <si>
    <t>НПП «Святі Гори»,
ДП «Слов'янське лісове господарство»,
ДП «Лиманське лісове господарство», Сіверська міська рада, Лиманська міська рада, Святогірська міська рада, Миколаївська міська рада</t>
  </si>
  <si>
    <t>Указ Президента України від 13.02.97               № 135/97, від 22.01.2010 № 57/2010</t>
  </si>
  <si>
    <t>Меотида</t>
  </si>
  <si>
    <t>Маріупольський р-н, Маріупольська міська тг, Нікольська селищна тг, ДП "Великоанадольське лісове господарство", Кальміуський р-н, Новоазовська міська тг, ДП «Тельманівське лісове господарство», за межами селища міського типу Ялта, сіл Мелекіне, Урзуф Мангушської селищної тг Маріупольського району</t>
  </si>
  <si>
    <r>
      <t xml:space="preserve">ДП </t>
    </r>
    <r>
      <rPr>
        <b/>
        <sz val="10"/>
        <color theme="1"/>
        <rFont val="Times New Roman"/>
        <family val="1"/>
        <charset val="204"/>
      </rPr>
      <t>"</t>
    </r>
    <r>
      <rPr>
        <sz val="10"/>
        <color theme="1"/>
        <rFont val="Times New Roman"/>
        <family val="1"/>
        <charset val="204"/>
      </rPr>
      <t>Приазовське лісове господарство", Володарська райдержадміністрація, риболовецьке колективне господарство "Прибой", Новоазовська райдержадміністрація</t>
    </r>
  </si>
  <si>
    <t>Указ Президента України від 25.12.09               № 1099/2009 та від 03.01.2022 № 7/2022</t>
  </si>
  <si>
    <t>Всього</t>
  </si>
  <si>
    <t>ЗАКАЗНИКИ</t>
  </si>
  <si>
    <t>Бердянський</t>
  </si>
  <si>
    <t>Донецький р-н, Амвросівська міська тг, ДП "Амвросіївське лісове господарство"  Благодатнівське л-во, кв. 10-14; Степано-Кринське л-во, кв.31-35</t>
  </si>
  <si>
    <t xml:space="preserve">ДП "Амвросіївське лісове господарство" </t>
  </si>
  <si>
    <t xml:space="preserve">Постанова РМ УРСР  від 28.10.74 № 500 </t>
  </si>
  <si>
    <t>Великоанодольський</t>
  </si>
  <si>
    <t>Волноваський р-н, Ольгинська селищна тг, ДП «Великоанодольське лісове господарство», Великоанодольське л-во, кв. 1-90</t>
  </si>
  <si>
    <t>ДП "Великоанодольське лісове господарство"</t>
  </si>
  <si>
    <t xml:space="preserve">Постанова РМ УРСР від 28.10.74 № 500 </t>
  </si>
  <si>
    <t xml:space="preserve">Разом </t>
  </si>
  <si>
    <t>Білосарайська коса</t>
  </si>
  <si>
    <t>Маріупольський р-н, Мангушська селищна тг, ДП «Великоанадольське лісове господарство», Стародубівське л-во,  кв. 51-58, акваторія Азовського моря –200,0 га</t>
  </si>
  <si>
    <t>ДП "Великоанадольське лісове господарство"</t>
  </si>
  <si>
    <t>Постанова РМ УРСР від 25.02.80 № 132</t>
  </si>
  <si>
    <t>Кручі</t>
  </si>
  <si>
    <t>Маріупольський р-н, Нікольська селищна тг, біля с. Українка</t>
  </si>
  <si>
    <t>Нікольська селищна рада</t>
  </si>
  <si>
    <t>Указ Президента України від 30.11.2020                 № 525</t>
  </si>
  <si>
    <t>Роздольненський</t>
  </si>
  <si>
    <t>геологічний</t>
  </si>
  <si>
    <t>Кальміуський р-н, Кальміуська міська тг, с. Роздольне</t>
  </si>
  <si>
    <t>Роздольненська сільська рада</t>
  </si>
  <si>
    <t xml:space="preserve"> Приазовський чапельник</t>
  </si>
  <si>
    <t>Маріупольський р-н, Мангушська селищна тг, смт. Ялта</t>
  </si>
  <si>
    <r>
      <rPr>
        <sz val="10"/>
        <color theme="1"/>
        <rFont val="Times New Roman"/>
        <family val="1"/>
        <charset val="204"/>
      </rPr>
      <t>Мангушська селищна рада</t>
    </r>
    <r>
      <rPr>
        <sz val="10"/>
        <color rgb="FFFF0000"/>
        <rFont val="Times New Roman"/>
        <family val="1"/>
        <charset val="204"/>
      </rPr>
      <t xml:space="preserve"> </t>
    </r>
  </si>
  <si>
    <t>Указ Президента України від 04.11.2000                          № 1207/2000</t>
  </si>
  <si>
    <t xml:space="preserve"> Єланчанські бакаї</t>
  </si>
  <si>
    <t>Кальміуський р-н, Новоазовська міська тг, ДП "Тельманівське лісове господарство" Новоазовське лісництво кв. 12</t>
  </si>
  <si>
    <t>ДП "Тельманівське лісове господарство", АЦ № 27 ДП «Ілліч-Агро Донбас»</t>
  </si>
  <si>
    <t>Указ Президента України  від 21.02.2002           № 167/2002</t>
  </si>
  <si>
    <t>Бакаї Кривої коси</t>
  </si>
  <si>
    <t>Кальміуський р-н, Новоазовська міська тг, ДП "Тельманівське лісове господарство" Новоазовське лісництво кв. 15-22</t>
  </si>
  <si>
    <t>ДП "Тельманівське лісове господарство", Седовська селищна рада</t>
  </si>
  <si>
    <t xml:space="preserve">Указ Президента України  від 21.02.2002          № 167/2002 </t>
  </si>
  <si>
    <t>Всього заказників загальнодержавного значення</t>
  </si>
  <si>
    <t xml:space="preserve">ПАМ’ЯТКИ ПРИРОДИ </t>
  </si>
  <si>
    <t>Дружківські закам’янілі дерева</t>
  </si>
  <si>
    <t>Краматорський р-н, Дружківська міська тг, смт Олексієво-Дружківка</t>
  </si>
  <si>
    <t>Дружківська міська рада</t>
  </si>
  <si>
    <t xml:space="preserve">Розпорядження РМ УРСР від 14.10.75            № 780 - р  </t>
  </si>
  <si>
    <t>Клебан - Бицьке відслонення</t>
  </si>
  <si>
    <t>Краматорський р-н, Іллінівська сільська тг,  лівий берег Клебан-Бикського водосховища</t>
  </si>
  <si>
    <t>Іллінівська сільська рада</t>
  </si>
  <si>
    <t xml:space="preserve">Розпорядження РМ УРСР  від 14.10.75          № 780 - р </t>
  </si>
  <si>
    <t>Балка Кровецька</t>
  </si>
  <si>
    <t>Краматорський р-н, Костянтинівська міська тг, східна околиця с. Іванопілля</t>
  </si>
  <si>
    <t>Костянтинівська міська рада</t>
  </si>
  <si>
    <t xml:space="preserve">Розпорядження  РМ УРСР  від 14.10.75         № 780 - р </t>
  </si>
  <si>
    <t>Новокатеринівське відслонення бешівського вапняку</t>
  </si>
  <si>
    <t>Кальміуський р-н, Старобешівська селищна тг, с. Новокатеринівка</t>
  </si>
  <si>
    <t>Осиківська сільська рада</t>
  </si>
  <si>
    <t xml:space="preserve">Розпорядження РМ УРСР від 14.10.75         № 780 - р </t>
  </si>
  <si>
    <t xml:space="preserve">Стильське відслонення </t>
  </si>
  <si>
    <t>Кальміуський р-н, Старобешівська селищна тг, с. Стила, берег Стильського водосховища</t>
  </si>
  <si>
    <t>Стильська сільська рада</t>
  </si>
  <si>
    <t xml:space="preserve">Розпорядження РМ УРСР від 14.10.75          № 780 - р </t>
  </si>
  <si>
    <t>Балка Гірка</t>
  </si>
  <si>
    <t>Ботанічна</t>
  </si>
  <si>
    <t>Донецький р-н, Амвросівська міська тг, ДП "Амвросіївське  лісове господарство" Амвросіївське л-во, кв. 22, вид. 8</t>
  </si>
  <si>
    <t>ДП "Амвросіївське  лісове господарство"</t>
  </si>
  <si>
    <t xml:space="preserve">Розпорядження РМ УРСР від 14.10.75         № 780 - р  </t>
  </si>
  <si>
    <t>Маяцька дача</t>
  </si>
  <si>
    <t>Краматорський р-н, Святогірська міська тг,  ДП "Слов’янське лісове господарство" Маяцьке л-во, кв. 114</t>
  </si>
  <si>
    <t>ДП "Слов’янське лісове господарство"</t>
  </si>
  <si>
    <t>Урочище Грабове</t>
  </si>
  <si>
    <t xml:space="preserve">Горлівський р-н, Чистяківська міська тг, ДП "Торезьке лісове господарство"Торезьке л-во, кв. 1 </t>
  </si>
  <si>
    <t>ДП "Торезьке лісове господарство"</t>
  </si>
  <si>
    <t xml:space="preserve">Рішення виконкому обласної ради                    від 21.06.72  № 310 та Розпорядженн РМ УРСР від 14.10.75 № 780 - р </t>
  </si>
  <si>
    <t>Озеро Ріпне</t>
  </si>
  <si>
    <t>Гідрологічна</t>
  </si>
  <si>
    <t>Краматорський р-н, Слов'янська міська тг</t>
  </si>
  <si>
    <t>ЗАТ лікувально-оздоровчих закладів профспілок України "Укрпрофоздоровниця", дочірнє підприємство "Слов`янська гідрологічна режимно-експлуатаційна станція”</t>
  </si>
  <si>
    <t xml:space="preserve">Розпорядження РМ УРСР від 14.10.75           № 780 - р </t>
  </si>
  <si>
    <t>Озеро Сліпне</t>
  </si>
  <si>
    <t>Краматорський р-н Слов'янська міська тг</t>
  </si>
  <si>
    <t xml:space="preserve">Розпорядження РМ УРСР від 14.10.75              № 780 - р  </t>
  </si>
  <si>
    <t>Всього пам`яток природи загальнодержавного значення</t>
  </si>
  <si>
    <t>БОТАНІЧНІ САДИ</t>
  </si>
  <si>
    <t>Донецький ботанічний сад</t>
  </si>
  <si>
    <t>Донецький р-н, Донецька міська тг, на північному сході м. Донецька</t>
  </si>
  <si>
    <t>Донецький ботанічний сад Національної академії наук України</t>
  </si>
  <si>
    <t xml:space="preserve">Постанова ЦК КП України і Ради Міністрів Української РСР від 28.07.1964 № 805, Рішення виконкому Донецької обласної ради від 11.03.81 № 155, Постанова Ради Міністрів Української РСР від 22.07.1983         № 311, Указ Президента України                         від 10.11.2004 № 1392/2004
</t>
  </si>
  <si>
    <t>Всього ботанічних садів загальнодержавного значення</t>
  </si>
  <si>
    <t>Всього територій та об`єктів ПЗФ загальнодержавного значення</t>
  </si>
  <si>
    <t>Території та об`єкти місцевого значення</t>
  </si>
  <si>
    <t>Маріупольський р-н, Мангушська селищна тг, Маріупольська міська тг, Нікольська селищна тг, Сартанська селищна тг, ДП «Великоанадольське лісове господарство»,
Кальміуський р-н, Новоазовська міська тг,
ДП «Тельманівське лісове господарство», та вузька смуга узбережжя Азовського моря</t>
  </si>
  <si>
    <t>Маріупольська міська рада, Сартанська селищна рада, Мангушська селищна рада, Нікольська селищна рада,
ДП «Великоанадольське лісове господарство», Саханська сільська рада, Безіменська сільська рада, Розовська сільська рада, Сєдовська сільська рада, Новоазовська міська рада,
ДП «Тельманівське лісове господарство»</t>
  </si>
  <si>
    <t xml:space="preserve">Рішення  обласної ради від 30.06.2000                  № 23/14-304 та від 20.07.2004 № 4/17-474 </t>
  </si>
  <si>
    <t>Донецький кряж</t>
  </si>
  <si>
    <t>Горлівський р-н, Сніжнянська міська тг                            Донецький р-н Амросіївська міська тг, ДП «Амвросіївське лісове господарство»</t>
  </si>
  <si>
    <t>Степановська сільська рада, КСП «Нива» Мануйлівська сільська рада, ДП «Амвросіївське лісове господарство», СТОВ «Зоря», СГВК «1 Травня» Благодатнівської сільської ради</t>
  </si>
  <si>
    <t xml:space="preserve">Рішення обласної ради від 29.02.2000                  № 23/11-254, від 09.11.2000 № 3/16-364 та            від 26.09.2008 № 5/18-561 </t>
  </si>
  <si>
    <t>Клебан-Бик</t>
  </si>
  <si>
    <t>Краматорськаий р-н,            Бахмутська міська тг, Дружківська міська тг, Костянтинівська міська тг, Іллінівська сільська тг, ДП «Слов’янське лісове господарство» Часів – Ярське лісництво кв. 53, 54, 55 Катеринівське лісництво кв. 29, 33-35, 39, 41-56, обидва береги Клебан-Бицького водосховище</t>
  </si>
  <si>
    <t>Бахмутська міська рада, Дружківська міська рада, Костянтинівська міська рада, Іллінівська сільська рада ,
СТОВ «Імпульс»,
СТОВ «Обрій»,
СТОВ «Новодмитрієвське», СТОВ ім. Суворова, 
ДП «Слов’янське лісове господарство»</t>
  </si>
  <si>
    <t>Рішення обласної ради від 29.02.2000                № 23/11-256, від 23.05.02 № 4/2-37 та               від 23.12.05 № 4/31-775 .</t>
  </si>
  <si>
    <t>Зуївський</t>
  </si>
  <si>
    <t xml:space="preserve">Горлівський р-н, Харциська міська тг, м. Харцизьк, смт Зуївка, заплава р. Кринка  </t>
  </si>
  <si>
    <t>Зуївська селищна рада, СТОВ «Мир», радгосп «Зуївський»</t>
  </si>
  <si>
    <t>Рішення обласної ради від 03.09.02                 № 4/3-58,  Рішення Донецької облради               від 30.05.2013  № 6/21-523</t>
  </si>
  <si>
    <t>Краматорський</t>
  </si>
  <si>
    <t>Краматорський р-н, Краматорська міська тг, ДП "Слов`янське лісове господарство" Краматорське лісництво кв. 19-22, 24-27, 33-37, 42-43, 47-49, 51-52, 54-55, 57-62</t>
  </si>
  <si>
    <t xml:space="preserve">Краматорська міська рада, ДП "Слов`янське лісове господарство" </t>
  </si>
  <si>
    <t>Рішення Донецької облради від 18.05.04          № 4/16-451, Рішення Донецької облради від 26.12.2013  № 6/27-671</t>
  </si>
  <si>
    <t>Слов`янський курорт</t>
  </si>
  <si>
    <t>Краматорський р-н, Слов'янська міська тг,
ДП «Слов`янське лісове господарство» Маяцьке лісництво кв. 201, 202 вид. 8-9</t>
  </si>
  <si>
    <t>Слов`янська міська рада, ДП «Слов`янське лісове господарство»</t>
  </si>
  <si>
    <t>Рішення Донецької обласної ради                       від 23.12.05 № 4/31-773</t>
  </si>
  <si>
    <t>Всього регіональних ландшафтних парків</t>
  </si>
  <si>
    <t>ЗАКАЗНИКИ МІСЦЕВОГО ЗНАЧЕННЯ</t>
  </si>
  <si>
    <t>Артемівські садово-дендрологічні насадження</t>
  </si>
  <si>
    <t>Бахмутський р-н, Бахмутська міська тг, с-ще Опитне</t>
  </si>
  <si>
    <t>Бахмутська міська рада</t>
  </si>
  <si>
    <t xml:space="preserve">Рішення виконкому обласної  Ради                    від 27.06.84 № 276 та від 22.03.02                   № 3/25-639, розпорядження голови ОДА, керівника обласної ВЦА від 03.08.2021              № 779/5-21 </t>
  </si>
  <si>
    <t>Ліс по річці Кринка</t>
  </si>
  <si>
    <t>Донецький р-н, Амвросіївська міська тг, поблизу с-ща Родники</t>
  </si>
  <si>
    <t>Благодатнівська сільська рада</t>
  </si>
  <si>
    <t xml:space="preserve">Рішення виконкому обласної Ради              від 27.06.84 № 276 </t>
  </si>
  <si>
    <t>Ларинський</t>
  </si>
  <si>
    <t>Донецький р-н, Донецька міська тг, між смт Павлоградське та смт Ларинське</t>
  </si>
  <si>
    <t>Ларинська сільська рада</t>
  </si>
  <si>
    <t xml:space="preserve">Рішення обласно ради від 03.09.2002             № 4/3-59 </t>
  </si>
  <si>
    <t>Красногорівський</t>
  </si>
  <si>
    <t>Покровський р-н, Мар'їнська міська тг (ВЦА) поблизу м. Красногорівка</t>
  </si>
  <si>
    <t>Мар'їнська міська рада</t>
  </si>
  <si>
    <t xml:space="preserve">Ріш6ення  обласної ради від 06.09.2001                   № 3/21-496 </t>
  </si>
  <si>
    <t>Щуча заводь</t>
  </si>
  <si>
    <t>Волноваський р-н, Комарська сільська тг, між селами  Запоріжжя та Ялта</t>
  </si>
  <si>
    <t>Комарська сільська рада</t>
  </si>
  <si>
    <t xml:space="preserve">Рішення  обласної ради  від 11.09.2000              № 3/15-353 </t>
  </si>
  <si>
    <t>Нескучненський ліс</t>
  </si>
  <si>
    <t>Волноваський р-н, Великоновосілківська селищна тг, ДП "Великоанадольське лісове господарство" Великоновосілківське л-во, кв. 51, вид. 2, 3, 5, 6, 7, 9</t>
  </si>
  <si>
    <t xml:space="preserve">ДП "Великоанадольське лісове господарство" </t>
  </si>
  <si>
    <t xml:space="preserve">Рішення виконкому обласної  Ради                від 27.06.84 № 276 </t>
  </si>
  <si>
    <t>Ямполівський</t>
  </si>
  <si>
    <t>Краматорський р-н, Лиманська міська тг, ДП "Лиманське лісове господарство" Ямпольське лісництво кв.14</t>
  </si>
  <si>
    <t>ДП "Лиманське лісове господарство"</t>
  </si>
  <si>
    <t xml:space="preserve">Рішення виконкому обласної Ради                   від 24.12 .86 № 549 </t>
  </si>
  <si>
    <t>Бесташ</t>
  </si>
  <si>
    <t>Маріупольський р-н, Нікольська селищна тг, с. Старченкове</t>
  </si>
  <si>
    <t xml:space="preserve">Рішення обласної ради від 17.08.99              № 23/7-70 </t>
  </si>
  <si>
    <t>Урочище Зоря</t>
  </si>
  <si>
    <t>Покровський р-н, Курахівська міська тг, ДП "Слов'янське лісове господарство" Покровське лісництво кв. 56</t>
  </si>
  <si>
    <t>ДП "Слов'янське лісове господарство"</t>
  </si>
  <si>
    <t xml:space="preserve">Рішення  обласної ради від 22.03.2002                 № 3/25-638 </t>
  </si>
  <si>
    <t>Балка Скелева</t>
  </si>
  <si>
    <t>Горлівський р-н, Вуглегірська міська тг</t>
  </si>
  <si>
    <t xml:space="preserve">Ольховатська селищна рада </t>
  </si>
  <si>
    <t>Рішення обласної ради від 14.05.2010                   № 5/28-887</t>
  </si>
  <si>
    <t>Хуторянська гора</t>
  </si>
  <si>
    <t>Волноваський р-н, Вугледарська міська тг</t>
  </si>
  <si>
    <t xml:space="preserve">Богоявленська сільська рада </t>
  </si>
  <si>
    <t>Рішення обласної ради від 25.03.2013                 № 6/21-521</t>
  </si>
  <si>
    <t>Баранцевий Яр</t>
  </si>
  <si>
    <t>Покровський р-н, Криворізька сільська тг, с. Криворіжжя</t>
  </si>
  <si>
    <t>Криворізька сільська рада</t>
  </si>
  <si>
    <t>Розпорядження голови ОДА, керівника обласної ВЦА від 24.11.2017 № 1557/5-17,                   від 28.11.2019 № 1322/5-19, від 09.07.2021              № 710/5-21</t>
  </si>
  <si>
    <t>Воронцова Поляна</t>
  </si>
  <si>
    <t>Покровський р-н, Криворізька сільська тг, с.Зелене</t>
  </si>
  <si>
    <t>Розпорядження голови ОДА, керівника обласної ВЦА від 24.11.2017 № 1557/5-17,               від 28.11.2019 № 1322/5-19, від 09.07.2021              № 710/5-21</t>
  </si>
  <si>
    <t>Заплава р.Бик</t>
  </si>
  <si>
    <t>Покровський р-н, Криворізька сільська тг,  між с.Лиман та с. Кам'янка</t>
  </si>
  <si>
    <t>Розпорядження голови ОДА, керівника обласної ВЦА від 24.11.2017 № 1557/5-17,                від 28.11.2019 № 1322/5-19, від 09.07.2021             № 710/5-21</t>
  </si>
  <si>
    <t xml:space="preserve">Олексина </t>
  </si>
  <si>
    <t>Краматорський р-н, Костянтинівська міська тг, біля с. Іжевка</t>
  </si>
  <si>
    <t>Розпорядження голови ОДА, керівника обласної ВЦА від 18.01.2018 № 52/5-18</t>
  </si>
  <si>
    <t xml:space="preserve">Тарасівський </t>
  </si>
  <si>
    <t>Краматорський р-н, Іллінівська сільська тг, ДП "Слов'янське лісове господарство" Катеринівське лісництво" кв. 338 біля с. Тарасівка</t>
  </si>
  <si>
    <t>Іллінівська сільська рада, ДП "Слов'янське лісове господарство"</t>
  </si>
  <si>
    <t xml:space="preserve">Розпорядження голови ОДА, керівника обласної ВЦА від 18.01.2018 № 52/5-18,               від 09.07.2021 № 709/5-21 </t>
  </si>
  <si>
    <t>Соболівський ліс</t>
  </si>
  <si>
    <t>Краматорський р-н, Святогірська міська тг</t>
  </si>
  <si>
    <t>Святогірська міська рада</t>
  </si>
  <si>
    <t xml:space="preserve">Розпорядження голови ОДА, керівника обласної ВЦА від 18.01.2018 № 55/5-18 </t>
  </si>
  <si>
    <t>Урочище Донське ковилове</t>
  </si>
  <si>
    <t xml:space="preserve">Волноваський р-н, Волноваська міська тг, біля с. Донське </t>
  </si>
  <si>
    <t xml:space="preserve">Волноваська міська рада </t>
  </si>
  <si>
    <t xml:space="preserve">Розпорядження голови ОДА, керівника обласної ВЦА від 15.02.2018 № 225/5-18 </t>
  </si>
  <si>
    <t>Калинівський</t>
  </si>
  <si>
    <t>Волноваський р-н, Хлібодарівська сільська тг, біля с. Анадоль</t>
  </si>
  <si>
    <t>Хлібодарівська сільська рада</t>
  </si>
  <si>
    <t>Розпорядження голови ОДА, керівника обласної ВЦА від 15.02.2018 № 225/5-18</t>
  </si>
  <si>
    <t>Галина гірка</t>
  </si>
  <si>
    <t>Покровський р-н, Гродівська сільська тг, біля  с. Миколаївка, ДП "Слов'янське лісове господарство" Покровське лісництво кв. 13 вид. 5-8</t>
  </si>
  <si>
    <t>Гродівська сільська рада, ДП "Слов'янське лісове господарство"</t>
  </si>
  <si>
    <t xml:space="preserve">Розпорядження голови ОДА, керівника обласної ВЦА від 31.01.2018 № 169/5-18  та                  від 27.02.2018 № 266/5-18 </t>
  </si>
  <si>
    <t>Приторський</t>
  </si>
  <si>
    <t>Покровський р-н, Гродівська сільська тг, біля селища Новоекономічне, ДП "Слов'янське лісове господарство" Покровське лісництво кв. 4 вид. 5-20</t>
  </si>
  <si>
    <t xml:space="preserve">Розпорядження голови ОДА, керівника обласної ВЦА від 31.01.2018 № 169/5-18  та            від 27.02.2018 № 266/5-18 </t>
  </si>
  <si>
    <t>Караковський</t>
  </si>
  <si>
    <t>Покровський р-н, Гродівська сільська тг, вздовж східної межі с. Разіне</t>
  </si>
  <si>
    <t>Гродівська сільська рада</t>
  </si>
  <si>
    <t xml:space="preserve">Розпорядження голови ОДА, керівника обласної ВЦА від 26.02.2018 № 260/5-18 </t>
  </si>
  <si>
    <t>Маячка</t>
  </si>
  <si>
    <t>Краматорський р-н, Олександрівська селищна тг,  біля с. Яковлівка</t>
  </si>
  <si>
    <t>Олександрівська селищна рада</t>
  </si>
  <si>
    <t xml:space="preserve">Розпорядження голови ОДА, керівника обласної ВЦА від 26.03.2018 № 385/5-18 ,             від 26.11.2019 № 1303/5-19, від 06.04.2021             № 290/5-21, від 20.08.2021 № 825/5-21 </t>
  </si>
  <si>
    <t xml:space="preserve">Очеретине </t>
  </si>
  <si>
    <t>Краматорський р-н, Олександрівська селищна тг, ДП "Слов'янське лісове господарство Олександрівське лісництво кв.30, вид. 1-19</t>
  </si>
  <si>
    <t>Олександрівська селищна рада, ДП "Слов'янське лісове господарство</t>
  </si>
  <si>
    <t xml:space="preserve">Розпорядження голови ОДА, керівника обласної ВЦА від 26.03.2018 № 385/5-18,            від 26.11.2019 № 1303/5-19, від 06.04.2021                № 290/5-21 </t>
  </si>
  <si>
    <t>Староварварівський ліс</t>
  </si>
  <si>
    <t>Краматорський р-н, Олександрівська селищна тг, ДП "Слов'янське лісове господарство Олександрівське лісництво кв. 38, вид. 4-8</t>
  </si>
  <si>
    <t>Олександрівська селищна рада, ДП "Слов’янське лісове господарство"</t>
  </si>
  <si>
    <t xml:space="preserve">Розпорядження голови ОДА, керівника обласної ВЦА від 26.03.2018 № 385/5-18,  26.11.2019  № 1303/5-19,  від 06.04.2021                    № 290/5-21, від 20.08.2021 № 825/5-21 </t>
  </si>
  <si>
    <t xml:space="preserve">Староварварівські соснові насадження </t>
  </si>
  <si>
    <t>Краматорський р-н, Олександрівська селищна тг, ДП "Слов'янське лісове господарство Олександрівське лісництво кв.31, вид. 1-28</t>
  </si>
  <si>
    <t>Олександрівська селищна рада; ДП "Слов’янське лісове господарство"</t>
  </si>
  <si>
    <t>Яковлівські соснові насадження</t>
  </si>
  <si>
    <t>Краматорський р-н, Олександрівська селищна тг, ДП "Слов'янське лісове господарство Олександрівське лісництво кв.40, вид. 1-31</t>
  </si>
  <si>
    <t>Кальчицький - 2</t>
  </si>
  <si>
    <t>Маріупольський р-н, Нікольська селищна тг, ДП «Великоанадольське лісове господарство» Янісольське лісництво кв. 83-88, кв. 90 в.4</t>
  </si>
  <si>
    <t>Нікольська селищна рада, ДП «Великоанадольське лісове господарство», КП "Вода Донбасу"</t>
  </si>
  <si>
    <t xml:space="preserve">Розпорядження голови ОДА, керівника обласної ВЦА від 05.04.2018 № 458/5-18,               від 28.11.2019 № 1307/5-19, від 24.03.2021                 № 233/5-21 </t>
  </si>
  <si>
    <t>Кальчицький ліс</t>
  </si>
  <si>
    <t>Маріупольський р-н, Нікольська селищна тг, ДП «Великоанадольське лісове господарство» Янісольське лісництво кв. 99-107, 109-118</t>
  </si>
  <si>
    <t xml:space="preserve"> Нікольська селищна рада, ДП "Великоанадольське лісове господарство", КП "Вода Донбасу"</t>
  </si>
  <si>
    <t xml:space="preserve">Караташ </t>
  </si>
  <si>
    <t>Маріупольський р-н, Нікольська селищна тг, біля  с. Федорівка</t>
  </si>
  <si>
    <t xml:space="preserve"> Нікольська селищна рада</t>
  </si>
  <si>
    <t xml:space="preserve">Степ на Солоній </t>
  </si>
  <si>
    <t>Маріупольський р-н, Нікольська селищна тг, біля  с. Бойове</t>
  </si>
  <si>
    <t>Криворізьке</t>
  </si>
  <si>
    <t>Покровський р-н, Криворізька сільська тг, біля с. Криворіжжя</t>
  </si>
  <si>
    <t xml:space="preserve">Розпорядження голови ОДА, керівника обласної ВЦА від 18.05.2018 № 624/5-18 </t>
  </si>
  <si>
    <t>Золотий байрак</t>
  </si>
  <si>
    <t>Покровський р-н, Шахівська сільська тг, ДП "Слов'янське лісове господарство", між с. Золотий Колодязь та с. Веселе</t>
  </si>
  <si>
    <t>Шахівська сільська рада, ДП "Слов’янське лісове господарство"</t>
  </si>
  <si>
    <t>Зміїна гора</t>
  </si>
  <si>
    <t>Краматорський р-н, Краматорська міська тг, між смт. Біленьке та с.Малинівка; Миколаївська міська тг біля с.Малинівка, ДП "Слов'янське лісове господарство" Краматорське лісництво кв. 81</t>
  </si>
  <si>
    <t>Краматорська міська рада, Миколаївська міська рада, ДП "Слов'янське лісове господарство"</t>
  </si>
  <si>
    <t xml:space="preserve">Розпорядження голови ОДА, керівника обласної ВЦА  від 19.11.2018 № 1378/5-18 , від 18.12.2020 № 1403/5-20, від 03.02.2021                 № 91/5-21, від 23.04.2021 № 366/5-21 </t>
  </si>
  <si>
    <t>Солоне</t>
  </si>
  <si>
    <t>Покровський р-н, Удачненська селищна тг</t>
  </si>
  <si>
    <t>Удачненська селищна рада</t>
  </si>
  <si>
    <t xml:space="preserve">Розпорядження голови ОДА, керівника обласної ВЦА від 19.02.2019 № 160/5-19 </t>
  </si>
  <si>
    <t>Шахан 2</t>
  </si>
  <si>
    <t>Краматорський р-н, Олександрівська селищна тг, ДП "Слов’янське лісове господарство" Олександрівське л-во, кв. 11, вид. 10</t>
  </si>
  <si>
    <t xml:space="preserve">Розпорядження голови ОДА, керівника обласної ВЦА від 07.06.2019 № 580/5-19 </t>
  </si>
  <si>
    <t>Глухівський ліс</t>
  </si>
  <si>
    <t>Краматорський р-н, Олександрівська селищна тг, ДП "Слов’янське лісове господарство" Олександрівське л-во, кв. 8, вид. 1-6</t>
  </si>
  <si>
    <t>Крутеньке</t>
  </si>
  <si>
    <t>Краматорський р-н, Олександрівська селищна тг, ДП "Слов’янське лісове господарство" Олександрівське л-во, кв. 7, вид. 1-22, 28</t>
  </si>
  <si>
    <t xml:space="preserve">РРозпорядження голови ОДА, керівника обласної ВЦА від 07.06.2019 № 580/5-19 </t>
  </si>
  <si>
    <t>Балки</t>
  </si>
  <si>
    <t>Краматорський р-н, Олександрівська селищна тг, ДП "Слов’янське лісове господарство" Олександрівське л-во, кв. 13, вид. 1-20</t>
  </si>
  <si>
    <t>Розпорядження голови ОДА, керівника обласної ВЦА № 580/5-19 від 07.06.2019</t>
  </si>
  <si>
    <t>Балка Майська з лісом Рукавець</t>
  </si>
  <si>
    <t>Краматорський р-н, Костянтинівська міська тг,  ДП "Слов’янське лісове господарство" Катеринівське лісництво кв. 6-7</t>
  </si>
  <si>
    <t>ДП "Слов’янське лісове господарство", Костянтинівська міська рада</t>
  </si>
  <si>
    <t xml:space="preserve">Розпорядження голови ОДА, керівника обласної ВЦА  від 01.07.2019 № 662/5-19              </t>
  </si>
  <si>
    <t>Балка  Шовкова</t>
  </si>
  <si>
    <t>Бахмутський р-н, Сіверська міська тг, на захід від м. Сіверськ</t>
  </si>
  <si>
    <t>Сіверська міська рада</t>
  </si>
  <si>
    <t xml:space="preserve">Розпорядження голови ОДА, керівника обласної ВЦА від 01.11.2019 № 1204/5-19  </t>
  </si>
  <si>
    <t>Протопопівський ліс</t>
  </si>
  <si>
    <t>Краматорський р-н, Черкаська селищна тг, ДП "Слов’янське лісове господарство" Краснопільське лісництво кв.73</t>
  </si>
  <si>
    <t xml:space="preserve">Розпорядження голови ОДА, керівника обласної ВЦА  від 27.12.2019 № 1485/5-19 </t>
  </si>
  <si>
    <t>Карачунівська балка</t>
  </si>
  <si>
    <t>Краматорський р-н, Черкаська селищна тг,  с.с. Билбасівка та Андріївка</t>
  </si>
  <si>
    <t>Черкаська селищна рада</t>
  </si>
  <si>
    <t>Заплава на р. Сухий Торець</t>
  </si>
  <si>
    <t>Краматорський р-н, Черкаська селищна тг, від межі Харківської області на заході до м. Слов’янськ на сході.</t>
  </si>
  <si>
    <t xml:space="preserve">Розпорядження голови ОДА, керівника обласної ВЦА від 27.12.2019 № 1485/5-19 </t>
  </si>
  <si>
    <t>Крайнє</t>
  </si>
  <si>
    <t>Краматорський р-н, Краматорська міська тг, ДП "Слов’янське лісове господарство" Краматорське лісництво кв 41</t>
  </si>
  <si>
    <t>ДП "Слов"янське лісове господарство", Краматорська міська рада</t>
  </si>
  <si>
    <t xml:space="preserve">Розпорядження голови ОДА, керівника обласної ВЦА від 03.07.2020 № 679/5-20 </t>
  </si>
  <si>
    <t>Середнє</t>
  </si>
  <si>
    <t>Краматорський р-н, Краматорська міська тг, ДП "Слов"янське лісове господарство" Краматорське лісництво кв 40 вид. 2-8</t>
  </si>
  <si>
    <t xml:space="preserve">Берестувате </t>
  </si>
  <si>
    <t>Краматорський р-н, Краматорська міська тг, ДП "Слов"янське лісове господарство" Краматорське лісництво кв 50</t>
  </si>
  <si>
    <t>Карачун</t>
  </si>
  <si>
    <t>Краматорський р-н, Краматорська міська тг, ДП "Слов"янське лісове господарство" Краматорське лісництво кв. 2, 3</t>
  </si>
  <si>
    <t>Костянтинопільський</t>
  </si>
  <si>
    <t>Волноваський р-н, Великоновосілківська селищна тг, на захід від с. Костянтинопіль</t>
  </si>
  <si>
    <t xml:space="preserve">Великоновосілківська селищна рада </t>
  </si>
  <si>
    <t xml:space="preserve">Розпорядження голови ОДА, керівника обласної ВЦА від 03.07.2020 № 980/5-21 </t>
  </si>
  <si>
    <t>Гірська долина</t>
  </si>
  <si>
    <t>Маріупольський р-н, Нікольська селищна тг, біля сел Республіка, Сергіївка, Ксенівка, Новороманівка</t>
  </si>
  <si>
    <t>Розпорядження голови ОДА, керівника обласної ВЦА від 20.08.2021 № 824/5-21</t>
  </si>
  <si>
    <t>Маріупольський р-н, Нікольська селищна тг, ДП «Великоанадольське лісове господарство» на захід від села Федорівка</t>
  </si>
  <si>
    <t>Нікольська селищна рада, ДП «Великоанадольське лісове господарство»</t>
  </si>
  <si>
    <t xml:space="preserve">Розпорядження голови ОДА, керівника обласної ВЦА від 28.09.2021 № 979/5-21 </t>
  </si>
  <si>
    <t>Балка Панасова Верхня</t>
  </si>
  <si>
    <t>Маріупольський р-н, Нікольська селищна тг, ДП «Великоанадольське лісове господарство», південніше с.Зелений Яр</t>
  </si>
  <si>
    <t>Верхньоторецький</t>
  </si>
  <si>
    <t>Покровський р-н, Очеретинська селищна тг, за 600 м на схід від с.Троїцьке</t>
  </si>
  <si>
    <t>Очеретинська селищна рада</t>
  </si>
  <si>
    <t xml:space="preserve">Розпорядження голови ОДА, керівника обласної ВЦА від 31.03.2021  № 261/5-21 </t>
  </si>
  <si>
    <t>Великоновосілківський</t>
  </si>
  <si>
    <t>Волноваський р-н, Великоновосілківська селищна тг, на захід від с. Роздольне, Нескучне, Велика новосілківка</t>
  </si>
  <si>
    <t xml:space="preserve">Розпорядження голови ОДА, керівника обласної ВЦА від 28.09.2021 № 980/5-21 </t>
  </si>
  <si>
    <t>Добропільський</t>
  </si>
  <si>
    <t>Покровський р-н, Криворізька сільська тг</t>
  </si>
  <si>
    <t xml:space="preserve">Розпорядження голови ОДА, керівника обласної ВЦА від 10.12.2021 № 1250/5-21 від 20.12.2021 № 1273/5-21  </t>
  </si>
  <si>
    <t>Новотроїцький</t>
  </si>
  <si>
    <t>Волноваський р-н, Ольгинська селищна  тг, на схід від с-ща Ольгинка</t>
  </si>
  <si>
    <t>Ольгинська селищна рада</t>
  </si>
  <si>
    <t xml:space="preserve">Розпорядження голови ОДА, керівника обласної ВЦА від 09.02.2022 № 149/5-22              </t>
  </si>
  <si>
    <t>Званівський</t>
  </si>
  <si>
    <t xml:space="preserve">Бахмутський р-н, Званівська сільська тг на північний східвід с. Виїмка </t>
  </si>
  <si>
    <t>Званівська сільська рада</t>
  </si>
  <si>
    <t xml:space="preserve">Розпорядження голови ОДА, начальника обласної ВА  від 02.05.2032 № 165/5-23  </t>
  </si>
  <si>
    <t>Балка Диліївська</t>
  </si>
  <si>
    <t xml:space="preserve">Краматорський р-н, Костянтинівська міська тг на північний схід від с. Дружба </t>
  </si>
  <si>
    <t xml:space="preserve">Розпорядження голови ОДА, начальника обласної ВА від 08.08.2032 № 355/5-23 </t>
  </si>
  <si>
    <t>Новосілківський</t>
  </si>
  <si>
    <t>Ентомологічний</t>
  </si>
  <si>
    <t>Волноваський р-н, Великоновосілківська селищна тг</t>
  </si>
  <si>
    <t>Великоновосілківська селищна рада</t>
  </si>
  <si>
    <t xml:space="preserve">Рішення виконкому обласної ради                   від 17.12.82 № 652 </t>
  </si>
  <si>
    <t>Старченківський</t>
  </si>
  <si>
    <t xml:space="preserve">Ріш. виконкому обласної ради від 17.12.82             № 652  </t>
  </si>
  <si>
    <t>Кальчицький</t>
  </si>
  <si>
    <t>Маріупольський р-н, Нікольська селищна тг, біля с. Шевченко</t>
  </si>
  <si>
    <t xml:space="preserve">Рішення виконкому обласної ради                    від 17.12.82 № 652 </t>
  </si>
  <si>
    <t>Старомихайлівський</t>
  </si>
  <si>
    <t>Донецький р-н, Донецька міська тг,  близько с-ща Старомихайлівка</t>
  </si>
  <si>
    <t>СФГ "Колос"</t>
  </si>
  <si>
    <t>Круглик</t>
  </si>
  <si>
    <t>Донецький р-н, Чистяківська міська тг,  на схід від с. Нікішине</t>
  </si>
  <si>
    <t>Нікішинська сільська рада</t>
  </si>
  <si>
    <t xml:space="preserve">Рішення обласної ради  від 10.03.93 </t>
  </si>
  <si>
    <t>Кривокоський лиман</t>
  </si>
  <si>
    <t>Орнітологічний</t>
  </si>
  <si>
    <t>Кальміуський р-н, Новоазовська міська тг, смт Сєдове</t>
  </si>
  <si>
    <t>Сєдовська селищна рада</t>
  </si>
  <si>
    <t xml:space="preserve">Рішення виконкому обласної ради                    від 11.03.81 № 155 та від 16.09.88 № 319  </t>
  </si>
  <si>
    <t>Приозерний</t>
  </si>
  <si>
    <t>Краматорський р-н, Слов'янська міська тг, м. Слов’янськ, друга санзона Слов’янського курорту в заплаві  р. Калантаївка</t>
  </si>
  <si>
    <t>Слов`янська міська рада</t>
  </si>
  <si>
    <t xml:space="preserve">Рішення  обласної ради  від 06.12.2001                   № 3/22-558  та  від 23.12.05 № 3/22-558 </t>
  </si>
  <si>
    <t>Азовська дача</t>
  </si>
  <si>
    <t>Маріупольський р-н, Нікольська селищна тг, ДП "Великоанадольське лісове господарство" Азовське лісництво кв. 1-72</t>
  </si>
  <si>
    <t>ДП "Великоанадольське лісове господарство",  Нікольська селищна рада</t>
  </si>
  <si>
    <t xml:space="preserve">Рішення виконкому обласної  ради                    від 27.06.84 № 276 </t>
  </si>
  <si>
    <t>Заплава – 1</t>
  </si>
  <si>
    <t>Краматорський р-н, Миколаївська міська тг, ДП "Слов’янське лісове господарство" Маяцьке л-во, кв. 171-185</t>
  </si>
  <si>
    <t>Рішення виконкому обласної ради                 від 25.12.75 № 622  та від 27.06.84 № 276</t>
  </si>
  <si>
    <t>Урочище Софіївське</t>
  </si>
  <si>
    <t>Горлівський р-н, Горлівська міська тг, ДП "Горлівське лісове господарство" Єнакіївське л-во,  кв. 28-49</t>
  </si>
  <si>
    <t>ДП "Горлівське лісове господарство"</t>
  </si>
  <si>
    <t>Урочище Россоховате</t>
  </si>
  <si>
    <t>Донецький р-н, Єнаківська міська тг, ДП "Горлівське лісове господарство" Єнакіївське л-во, кв. 54, 61, 63, 64</t>
  </si>
  <si>
    <t>Урочище Плоське</t>
  </si>
  <si>
    <t>Горлівський р-н, Вуглегірська міська тг, ДП "Горлівське лісове господарство" Єнакіївське л-во, кв. 151-155</t>
  </si>
  <si>
    <t xml:space="preserve">Рішення виконкому обласної ради                   від 21.06.72 № 310  та від 27.06.84 № 276              </t>
  </si>
  <si>
    <t>Урочище Леонт’єво-Байрацьке</t>
  </si>
  <si>
    <t>Горлівський р-н, Сніжнянська міська тг, ДП "Торезьке лісове господарство" Сніжнянське л-во, кв. 31-56</t>
  </si>
  <si>
    <t>Сад Пана Бантиша</t>
  </si>
  <si>
    <t>Краматорський р-н, Черкаська селищна тг, ДП "Слов’янське лісове господарство" Краснопільське л-во, кв. 60, 61</t>
  </si>
  <si>
    <t>Пристенське</t>
  </si>
  <si>
    <t>Донецький р-н, Амвросіївська міська тг,  ДП "Амвросіївське лісове господарство" Амвросіївське л-во, кв.14, 16-19</t>
  </si>
  <si>
    <t xml:space="preserve">Рішення виконкому обласної ради              від 10.01.79 № 9 </t>
  </si>
  <si>
    <t>Балка Північна</t>
  </si>
  <si>
    <t>Волноваський р-н, Великоновосілківська селищна тг,  біля с. Времівка</t>
  </si>
  <si>
    <t xml:space="preserve">Рішення  виконкому обласної ради             від 09.01.91 № 7 </t>
  </si>
  <si>
    <t>Балка Орлинська</t>
  </si>
  <si>
    <t>Волноваський р-н, Старомлинівська сільська тг, 5 км на південний захід від с. Старомлинівка</t>
  </si>
  <si>
    <t>Старомлинівська сільська рада</t>
  </si>
  <si>
    <t xml:space="preserve">Рішення облвиконкому від 17.12.82                 № 652                  </t>
  </si>
  <si>
    <t>Палімбія</t>
  </si>
  <si>
    <t>Бамутський р-н, Соледарська міська тг,  2 км на північний схід від с. Васюківка</t>
  </si>
  <si>
    <t>Соледарська міська рада</t>
  </si>
  <si>
    <t xml:space="preserve">Рішення обласної ради від 25.03.95 </t>
  </si>
  <si>
    <t>Крейдяна рослинність біля села Свято-Покровське</t>
  </si>
  <si>
    <t>Бахмутський р-н, Сіверська міська тг,  на північ від с. Свято-Покровське</t>
  </si>
  <si>
    <t>Рішення обласної ради від 25.03.95 та                  від 21.09.06 № 5/5-82</t>
  </si>
  <si>
    <t>Конвалієва діброва</t>
  </si>
  <si>
    <t>Бахмутський р-н, Сіверська міська тг, між селами Дронівка та Рудник, на правому березі р.Сіверський Донець</t>
  </si>
  <si>
    <t>Степ біля села Платонівка</t>
  </si>
  <si>
    <t>Бахмутський р-н, Сіверська міська тг, 3 км на південний схід від с. Платонівка</t>
  </si>
  <si>
    <t>Гектова балка</t>
  </si>
  <si>
    <t xml:space="preserve">Покровський р-н, Шахівська сільська тг, 3 км на захід від с. Никанорівка, ДП "Слов’янське лісове господарство" Білозерське ліництво 
кв. 6, 7, 11
</t>
  </si>
  <si>
    <t>Рішення обласно ради від 25.03.95 та                  від 30.05.2013 № 6/21-522</t>
  </si>
  <si>
    <t>Грузька балка</t>
  </si>
  <si>
    <t xml:space="preserve">Покровський р-н, Шахівська сільська тг, 3 км на південь від с. Золотий Колодязь </t>
  </si>
  <si>
    <t>Шахівська сільська рада</t>
  </si>
  <si>
    <t>Кохане</t>
  </si>
  <si>
    <t>Краматорський р-н, Олександрівська селищна тг, на південний захід від с. Зелене, ДП "Слов’янське лісове господарство" Олександрівське лісництво кв.14 вид. 1-7</t>
  </si>
  <si>
    <t xml:space="preserve">Рішення обласної ради  №XXII/14-30               від 30.09.97 </t>
  </si>
  <si>
    <t>Колодязне</t>
  </si>
  <si>
    <t>Краматорський р-н, Олександрівська селищна тг,  на південний захід від с.  Зелене</t>
  </si>
  <si>
    <t xml:space="preserve">Рішення обласної ради  №XXII/14-30                  від 30.09.97 </t>
  </si>
  <si>
    <t>Казанок</t>
  </si>
  <si>
    <t>Краматорський р-н, Олександрівська селищна тг, 1,5 км на південний схід від  с. Зелене, ДП "Слов’янське лісове господарство" Олександрівське лісництво кв.2 вид. 14-16, 25</t>
  </si>
  <si>
    <t>Верхньосамарський</t>
  </si>
  <si>
    <t>Краматорський р-н, Олександрівська селищна тг, 4 км на північний схід від с. Микольське, на правому березі р. Самара, ДП "Слов’янське лісове господарство" Олександрівське лісництво кв. 24 вид. 1-21</t>
  </si>
  <si>
    <t>Обушок</t>
  </si>
  <si>
    <t>Горлівський р-н, Шахтарська міська тг,  біля с. Захарченко, ДП "Торезьке лісове господарство" Шахтарське лісництво</t>
  </si>
  <si>
    <t xml:space="preserve">Рішення обласної ради від 10.03.93 </t>
  </si>
  <si>
    <t>Покровський р-н, Очеретинська селищна тг, біля с-ща Піски</t>
  </si>
  <si>
    <t xml:space="preserve">Рішення  виконкому обласної  ради              від 10.01.79 № 9, від 11.03.81 № 155                         та  рішення  обласної ради від 04.03.99                 № 23/5-127  </t>
  </si>
  <si>
    <t xml:space="preserve">Знаменівська балка </t>
  </si>
  <si>
    <t>Волноваський р-н, Хлібодарівська сільська тг, біля с. Калініне</t>
  </si>
  <si>
    <t xml:space="preserve"> Хлібодарівська сільська рада</t>
  </si>
  <si>
    <t xml:space="preserve">Рішення виконкому обласної  ради            від 09.01.91  № 7 </t>
  </si>
  <si>
    <t>Ковила біля села Григорівка</t>
  </si>
  <si>
    <t>Бахмутський р-н, Сіверська міська тг, 2 км на південь від с. Григорівка</t>
  </si>
  <si>
    <t xml:space="preserve">Рішення обласної Ради від 25.03.95 </t>
  </si>
  <si>
    <t>Крейдяне</t>
  </si>
  <si>
    <t>Краматорський р-н, Миколаївська міська тг, біля с. Піскунівка та Стародубівка</t>
  </si>
  <si>
    <t>Миколаївська міська рада</t>
  </si>
  <si>
    <t xml:space="preserve"> Рішення обласної ради від  23.11.06                      № 5/6-108 </t>
  </si>
  <si>
    <t>Ковилове</t>
  </si>
  <si>
    <t>Бахмутський р-н, Соледарська міська тг, біля с. Пилипчатино</t>
  </si>
  <si>
    <t xml:space="preserve"> Соледарська міська рада</t>
  </si>
  <si>
    <t>Рішення обласної ради  від  23.12.05                      № 4/31-772</t>
  </si>
  <si>
    <t>Пришиб</t>
  </si>
  <si>
    <t>Краматорський р-н, Святогірська міська тг, на північ від с. Пришиб</t>
  </si>
  <si>
    <t xml:space="preserve">Рішення обласної ради від  23.12.05                            № 4/31-771 </t>
  </si>
  <si>
    <t>Зорянський степ</t>
  </si>
  <si>
    <t xml:space="preserve">Донецький р-н, Макіївська міська тг, поблизу селищ Межеве, Грузько-Зорянське та Грузько-Ломівка  </t>
  </si>
  <si>
    <t>Макїївська міська рада</t>
  </si>
  <si>
    <t>Рішення обласної ради від 21.10.2010                 № 5/31-970</t>
  </si>
  <si>
    <t>Урочище Орлове</t>
  </si>
  <si>
    <t>Бахмутський р-н, Часовоярська міська тг, ДП "Слов’янське лісове господарство" Часів-Ярське лісництво, кв. 30 вид. 1-7, кв. 31</t>
  </si>
  <si>
    <t>Розпорядження голови ОДА, керівника обласної ВЦА від 01.07.2016 № 538</t>
  </si>
  <si>
    <t>Ділянка "Різниківська"</t>
  </si>
  <si>
    <t>Бахмутський р-н, Сіверська міська тг</t>
  </si>
  <si>
    <t>Розпорядження голови ОДА, керівника обласної ВЦА від 01.07.2016 № 539</t>
  </si>
  <si>
    <t>Брандушкін Яр</t>
  </si>
  <si>
    <t>Покровський р-н, Шахівська сільська тг</t>
  </si>
  <si>
    <t>Розпорядження голови ОДА, керівника обласної ВЦА від 24.11.2017 № 1557/5-17</t>
  </si>
  <si>
    <t>Мокроялинський</t>
  </si>
  <si>
    <t>Волноваський р-н, Старомлинівська сільська тг</t>
  </si>
  <si>
    <t xml:space="preserve"> Старомлинівська сільська рада </t>
  </si>
  <si>
    <t xml:space="preserve">Розпорядження голови ОДА, керівника обласної ВЦА від 18.01.2018 № 50/5-18 </t>
  </si>
  <si>
    <t>Ступки-Голубовські-2</t>
  </si>
  <si>
    <t>Бахмутський р-н, Бахмутська міська тг, ДП "Слов’янське лісове господарство" Часів-Ярське лісництво кв. 41-44</t>
  </si>
  <si>
    <t>Бахмутська міська рада, ДП "Слов’янське лісове господарство" Часів-Ярське лісництво</t>
  </si>
  <si>
    <t xml:space="preserve">Розпорядження голови ОДА, керівника обласної ВЦА від 18.01.2018 № 51/5-18 </t>
  </si>
  <si>
    <t xml:space="preserve">Балка Чернеча </t>
  </si>
  <si>
    <t>Маріупольський р-н, Кальчицька сільська тг, с. Водяне</t>
  </si>
  <si>
    <t>Кальчицька сільська рада</t>
  </si>
  <si>
    <t xml:space="preserve">Розпорядження голови ОДА, керівника обласної ВЦА від 05.04.2018 № 458/5-18,  від 28.11.2019 № 1307/5-19, від 24.03.2021                   № 233/5-21 </t>
  </si>
  <si>
    <t xml:space="preserve">Суженський </t>
  </si>
  <si>
    <t>Маріупольський р-н, Нікольська селищна тг, с. Суженка</t>
  </si>
  <si>
    <t>Старомлинівський</t>
  </si>
  <si>
    <t>Волноваський р-н, Старомлинівська сільська тг, між селами Володине та Старомлинівка</t>
  </si>
  <si>
    <t xml:space="preserve">Розпорядження голови ОДА, керівника обласної ВЦА від 15.03.2019 № 280/5-19  </t>
  </si>
  <si>
    <t>Тоненька</t>
  </si>
  <si>
    <t>Краматорський р-н, Олександрівська селищна тг, біля с. Запаро-Мар’ївка, ДП "Слов'янське лісове господарство" Олександрівське лісництво кв. 10 вид. 3-5</t>
  </si>
  <si>
    <t xml:space="preserve"> ДП "Слов'янське лісове господарство" </t>
  </si>
  <si>
    <t>Берестова</t>
  </si>
  <si>
    <t>Краматорський р-н, Олександрівська селищна тг, ДП "Слов’янське лісове господарство" Олександрівське л-во кв. 9, вид. 1-7</t>
  </si>
  <si>
    <t xml:space="preserve">ДП "Слов'янське лісове господарство" </t>
  </si>
  <si>
    <t>Шахан 1</t>
  </si>
  <si>
    <t>Краматорський р-н, Олександрівська селищна тг, біля с. Некременне, ДП "Слов'янське лісове господарство" Олександрівське лісництво кв. 10 вид. 2</t>
  </si>
  <si>
    <t>Іжевський</t>
  </si>
  <si>
    <t>Краматорський р-н, Костянтинівська міська тг</t>
  </si>
  <si>
    <t xml:space="preserve">Розпорядження голови ОДА, керівника обласної ВЦА від 01.07.2019 № 662/5-19 </t>
  </si>
  <si>
    <t>Балка Марківська</t>
  </si>
  <si>
    <t>Краматорський р-н, Костянтинівська міська тг, між с. Маркове та Федорівка</t>
  </si>
  <si>
    <t>Страшна балка і Страшний ліс</t>
  </si>
  <si>
    <t>Краматорський р-н, Костянтинівська міська тг, ДП "Слов’янське лісове господарство"  Катеринівське л-во, кв. 5 вид. 1-7</t>
  </si>
  <si>
    <t>ДП "Слов'янське лісове господарство", Костянтинівська міська рада</t>
  </si>
  <si>
    <t>Везуєва гора</t>
  </si>
  <si>
    <t>Бахмутський р-н, Соледарська міська тг, на північ від с. Спірне</t>
  </si>
  <si>
    <t>Зміїний Яр</t>
  </si>
  <si>
    <t>Бахмутський р-н, Соледарська міська тг, на північному сході від станції Виїмка Донецької залізниці</t>
  </si>
  <si>
    <t xml:space="preserve">Розпорядження голови ОДА, керівника обласної ВЦА від 01.11.2019  № 1204/5-19  </t>
  </si>
  <si>
    <t>Степ Північний Донецький</t>
  </si>
  <si>
    <t>Бахмутський р-н, Соледарська міська тг, на південь  від с. Залізнянське</t>
  </si>
  <si>
    <t>Камінюка байрак</t>
  </si>
  <si>
    <t>Краматорський р-н, Черкаська селищна тг, на південь від с. Новомиколаївка</t>
  </si>
  <si>
    <t xml:space="preserve">Розпорядження голови ОДА, керівника обласної ВЦА від 27.12.2019 № 1485/5-19  </t>
  </si>
  <si>
    <t>Іванівська діброва</t>
  </si>
  <si>
    <t xml:space="preserve">Краматорський р-н, Черкаська селищна тг, ДП "Слов’янське лісове господарство" Краснопільське лісництво, кв. 69 </t>
  </si>
  <si>
    <t>Суха балка</t>
  </si>
  <si>
    <t>Краматорський р-н, Черкаська селищна тг, на південь від с. Майдан</t>
  </si>
  <si>
    <t>Валуни</t>
  </si>
  <si>
    <t>Краматорський р-н, Черкаська  селищна тг, між селами Прелесне та Троїцьке</t>
  </si>
  <si>
    <t xml:space="preserve">Розпорядження голови ОДА, керівника обласної ВЦА від 27.12.2019  № 1485/5-19  </t>
  </si>
  <si>
    <t>Старомайорський</t>
  </si>
  <si>
    <t>Андріївський</t>
  </si>
  <si>
    <t xml:space="preserve">Великоновосілківська селищна рада, ДП "Великоанадольське лісове господарство" </t>
  </si>
  <si>
    <t>Всього заказників місцевого  значення</t>
  </si>
  <si>
    <t>Риф, оголення вапняків біля села Покровське</t>
  </si>
  <si>
    <t>Бахмутський р-н, Бахмутська міська тг, 3,5 км на схід від с. Покровське</t>
  </si>
  <si>
    <t xml:space="preserve">Бахмутська міська рада </t>
  </si>
  <si>
    <t>Рішення виконкому обласної ради                    від 21.06.72 № 310</t>
  </si>
  <si>
    <t>Оголення Авіловської свити біля села Скельове</t>
  </si>
  <si>
    <t>Бахмутський р-н, Світлодарська міська тг, с. Скелєве</t>
  </si>
  <si>
    <t>Світлодарська міська рада</t>
  </si>
  <si>
    <t>Рішення виконкому обласної ради                 від 21.06.72 № 310</t>
  </si>
  <si>
    <t>Балка Журавльова</t>
  </si>
  <si>
    <t>Донецький р-н, Амвросіївська міська тг, с. В. Мішкове</t>
  </si>
  <si>
    <t>Рішення виконкому обласної ради                     від 15.12.75 № 622</t>
  </si>
  <si>
    <t>Печера</t>
  </si>
  <si>
    <t>Кальміуський р-н, Новоазовська міська тг, с. Гусельщикове</t>
  </si>
  <si>
    <t>КСП "Росія"</t>
  </si>
  <si>
    <t>Рішення виконкому обласної ради                 від 11.01.78 № 26</t>
  </si>
  <si>
    <t>Печера №1</t>
  </si>
  <si>
    <t>Кальміуський р-н, Старобешівська селищна тг, на лівому березі р. Суха Волноваха</t>
  </si>
  <si>
    <t xml:space="preserve">Рішення виконкому обласної ради                   від 27.06.84 № 276 </t>
  </si>
  <si>
    <t>Печера №2</t>
  </si>
  <si>
    <t>Кальміуський р-н, Старобешівська селищна тг, на правому березі р. Суха Волноваха</t>
  </si>
  <si>
    <t xml:space="preserve">Рішення виконкому обласної ради             від 27.06.84 № 276 </t>
  </si>
  <si>
    <t>Оголення нижнього карбону</t>
  </si>
  <si>
    <t>Кальміуський р-н, Кальміуська міська тг, лівий схил р. Кальміус, балка Соросова</t>
  </si>
  <si>
    <t>Комсомольська міська рада</t>
  </si>
  <si>
    <t xml:space="preserve">Рішення виконкому обласної ради                  від 25.12.75 № 622 </t>
  </si>
  <si>
    <t>Скелеподібне оголення верхньої крейди</t>
  </si>
  <si>
    <t>Краматорський р-н, Краматорська міська тг, на північний схід від с. Білокузминівка</t>
  </si>
  <si>
    <t>Краматорська міська рада</t>
  </si>
  <si>
    <t>Рішення  виконкому обласної  ради               від 21.06.72 № 310</t>
  </si>
  <si>
    <t>Печера Трипільська</t>
  </si>
  <si>
    <t>Бахмутський р-н, Соледарська міська тг, на північній околиці с. Трипілля</t>
  </si>
  <si>
    <t>СФГ "Рубін"</t>
  </si>
  <si>
    <t>Івано-Дар’ївський розріз</t>
  </si>
  <si>
    <t>Бахмутський р-н, Званівська сільська тг</t>
  </si>
  <si>
    <t xml:space="preserve">Званівська сільська рада </t>
  </si>
  <si>
    <t>Рішення обласної ради від 14.05.2010                   № 5/28-886</t>
  </si>
  <si>
    <t>Рідкодуб’я</t>
  </si>
  <si>
    <t>Бахмутський р-н, Сіверська міська тг, ДП "Слов`янське лісове господарство" Часів-Ярське л-во, кв. 30 вид. 4</t>
  </si>
  <si>
    <t xml:space="preserve">ДП "Слов`янське лісове господарство" </t>
  </si>
  <si>
    <t>Рішення виконкому обласної  ради               від 21.06.72 № 310</t>
  </si>
  <si>
    <t>Дуб</t>
  </si>
  <si>
    <t>Краматорський р-н, Святогірська міська тг, ДП "Слов`янське лісове господарство" Маяцьке л-во, кв. 145 вид. 13</t>
  </si>
  <si>
    <t>ДП «Слов`янське лісове господарство»</t>
  </si>
  <si>
    <t>Мар’їна гора</t>
  </si>
  <si>
    <t>Бахмутський р-н, Сіверська міська тг, біля с. Серебрянка</t>
  </si>
  <si>
    <t>Рішення  обласної ради від 10.03.93 та                 від 21.12.06 № 5/7-143</t>
  </si>
  <si>
    <t>Чердакли</t>
  </si>
  <si>
    <t>Маріупольський р-н, Нікольська селищна тг, нижче с. Кременівки, уздовж правого берега р. Кальчик</t>
  </si>
  <si>
    <t xml:space="preserve"> Нікольська селищна рада, КП “Компанія Вода Донбасу”</t>
  </si>
  <si>
    <t xml:space="preserve">Рішення обласної  ради від 10.03.93 </t>
  </si>
  <si>
    <t>Балка Суха</t>
  </si>
  <si>
    <t>Покровський р-н, Очеретинська селищна тг, с-ще Суха Балка</t>
  </si>
  <si>
    <t xml:space="preserve">Рішення виконкому обласної ради                       від 09.01.91 № 7 </t>
  </si>
  <si>
    <t>Тополя*</t>
  </si>
  <si>
    <t>Краматорський р-н, Святогірська міська тг, м. Святогірськ, на лівому березі р. Сіверський Донець</t>
  </si>
  <si>
    <t>КП "Святогірське лісопаркове господарство"</t>
  </si>
  <si>
    <t>Рішення виконкому обласної ради                    від 24.12.86 № 549</t>
  </si>
  <si>
    <t>Степ Отрадівський</t>
  </si>
  <si>
    <t>Бахмутський р-н, Бахмутська міська тг, с. Одрадівка</t>
  </si>
  <si>
    <t>Садівницьке товариство “Садівник”</t>
  </si>
  <si>
    <t xml:space="preserve">Рішення обласної  ради від 25.03.95 </t>
  </si>
  <si>
    <t>Ступки-Голубовські</t>
  </si>
  <si>
    <t>Бахмутський р-н, Бахмутська міська тг, північна та західна околиця с. Іванівське</t>
  </si>
  <si>
    <t>Рішення обласної ради від 01.07.2010                   № 5/29-916 та від 25.04.2012 № 6/11-294</t>
  </si>
  <si>
    <t>Дуб Героїв Долини</t>
  </si>
  <si>
    <t>Краматорський р-н, Святогірська міська тг, м. Святогірськ, на правому березі р. Сіверський Донець</t>
  </si>
  <si>
    <t xml:space="preserve">Рішення обласної  ради від 07.11.2012                № 6/16-417 </t>
  </si>
  <si>
    <t>Дуб Гірницький, миуські байрачні ліси Донецького кряжу</t>
  </si>
  <si>
    <t xml:space="preserve">Горлівський р-н, Сніжнянська міська тг, смт. Бражине  </t>
  </si>
  <si>
    <t xml:space="preserve">Сніжнянська міська рада </t>
  </si>
  <si>
    <t xml:space="preserve">Рішення обласної ради  від 28.02.2013               № 6/19-483 </t>
  </si>
  <si>
    <t xml:space="preserve">Сичин дуб </t>
  </si>
  <si>
    <t>Покровський р-н, Новогродівська міська тг, ДП "Слов'янське лісове господарство" Покровське лісництво кв. 50 вид. 8</t>
  </si>
  <si>
    <t xml:space="preserve">Розпорядження голови ОДА, керівника обласної ВЦА від 31.01.2018 № 169/5-18  та           від 27.02.2018 № 266/5-18 </t>
  </si>
  <si>
    <t>Дубове насадження</t>
  </si>
  <si>
    <t>Волноваський р-н, Старомлинівська сільська тг, ДП "Великоанадольське лісове господарство" Великоновосілківське л-во, кв. 15 вид. 4</t>
  </si>
  <si>
    <t xml:space="preserve">Рішення виконкому обласної ради                від 21.06.72 № 310 </t>
  </si>
  <si>
    <t>Соснові культури**</t>
  </si>
  <si>
    <t>Маріупольський р-н, Мангушська селищна тг, ДП "Великоанадольське лісове господарство" Стародубівське л-во, кв. 50, вид. 5</t>
  </si>
  <si>
    <t>ДП "Великоанадольське  лісове господарство"</t>
  </si>
  <si>
    <t>Крива коса</t>
  </si>
  <si>
    <t>Зоологічна</t>
  </si>
  <si>
    <t>Рішення виконкому обласної ради                від 11.01.78 № 26</t>
  </si>
  <si>
    <t>Ставок Дзеркальний</t>
  </si>
  <si>
    <t>Краматорський р-н, Святогірська міська тг, біля с.Мазанівка</t>
  </si>
  <si>
    <t xml:space="preserve"> Святогірська міська рада</t>
  </si>
  <si>
    <t xml:space="preserve">Рішення виконкому обласної  ради                    від 21.06.72 № 310 </t>
  </si>
  <si>
    <t>Джерела</t>
  </si>
  <si>
    <t>Краматорський р-н, Лиманська міська тг, с. Шандриголове</t>
  </si>
  <si>
    <t>Лиманська міська рада</t>
  </si>
  <si>
    <t xml:space="preserve">Рішення виконкому обласної ради                     від 21.06.72 № 310 </t>
  </si>
  <si>
    <t>Джерело біля села Конькове</t>
  </si>
  <si>
    <t>Кальміуський р-н, Бойківська селищна тг, с. Конькове</t>
  </si>
  <si>
    <t>Коньковська сільська рада</t>
  </si>
  <si>
    <t>Рішення виконкому обласної ради             від 11.01.78 № 26</t>
  </si>
  <si>
    <t>Джерела в балці Скотовата</t>
  </si>
  <si>
    <t>Покровський р-н, Курахівська міська тг, поблизу с. Іллінка</t>
  </si>
  <si>
    <t>Курахівська міська рада</t>
  </si>
  <si>
    <t>Витоки Кальміуса</t>
  </si>
  <si>
    <t>Донецький р-н, Ясинуватська міська тг, поблизу с-ща Мінеральне</t>
  </si>
  <si>
    <t>ВАТ “Ясинуватський маш.завод”</t>
  </si>
  <si>
    <t>Рішення обласної радивід 30.06.2000                    № 23/14-305</t>
  </si>
  <si>
    <t>Свердловина 44</t>
  </si>
  <si>
    <t>Волноваський р-н, Волноваська міська тг, 2 км на схід від с. Зелений Гай</t>
  </si>
  <si>
    <t>ТОВ  “Асоль Л.Т.Д.”</t>
  </si>
  <si>
    <t>Рішення виконкому обласної Ради                   від 11.01.78 № 26</t>
  </si>
  <si>
    <t>Свердловина 48 - ГД</t>
  </si>
  <si>
    <t>Волноваський р-н, Волноваська міська тг, 2,5 км на південний схід від с. Зелений Гай</t>
  </si>
  <si>
    <t>Рішення виконкому обласної Ради              від 11.01.78 № 26</t>
  </si>
  <si>
    <t>Всього пам’яток природи місцевого значення</t>
  </si>
  <si>
    <t>ЗАПОВІДНІ УРОЧИЩА</t>
  </si>
  <si>
    <t>Маріупольська лісова дача</t>
  </si>
  <si>
    <t>Волноваський р-н, Ольгинська селищна тг, с-ще Лісне</t>
  </si>
  <si>
    <t>ДП "Маріупольська лісова науково-дослідна станція"</t>
  </si>
  <si>
    <t xml:space="preserve">Рішення виконкому обласної ради                  від 11.03.81 № 155 </t>
  </si>
  <si>
    <t>Гречкине №1</t>
  </si>
  <si>
    <t>Кальміуський р-н, Кальміуська міська тг, уздовж р. Кальміус, між с. Василівка та с. Староласпа</t>
  </si>
  <si>
    <t>Рішення виконкому обласної ради                  від 11.03.81 № 155</t>
  </si>
  <si>
    <t>Гречкине №2</t>
  </si>
  <si>
    <t xml:space="preserve">Рішення  виконкому обласної ради                 від 11.03.81 № 155 </t>
  </si>
  <si>
    <t>Василівка</t>
  </si>
  <si>
    <t xml:space="preserve">Рішення виконкому обласної ради                 від 11.03.81 № 155  </t>
  </si>
  <si>
    <t>Ліс на граніті</t>
  </si>
  <si>
    <t xml:space="preserve">Кальміуський р-н, Бойківська селищна тг, с. Старогнатівське,  ДП "Великоанадольське лісове господарство" Златоустівське  л-во, кв. 107, вид 2, 5, 7, 9, 10, 12, 13, 16, 17; кв. 108, вид 8, 10 </t>
  </si>
  <si>
    <t xml:space="preserve">Рішення виконкому обласної ради                               від 11.03.81 № 155 </t>
  </si>
  <si>
    <t>Брандушка</t>
  </si>
  <si>
    <t>Покровський р-н, Шахівська сільська тг, 500 м на північний схід від с. Новотроїцьке</t>
  </si>
  <si>
    <t xml:space="preserve">Рішення обласної радивід 25.03.95 </t>
  </si>
  <si>
    <t>Кучерів Яр</t>
  </si>
  <si>
    <t>Покровський р-н, Шахівська сільська тг, 4 км на південь від с. Кучерів Яр</t>
  </si>
  <si>
    <t>Никанорівський ліс</t>
  </si>
  <si>
    <t>Покровський р-н, Шахівська сільська тг, ДП "Слов’янське лісове господарство" Білозерське лісництво кв. 30 вид. 2-5, 8-10, 12-13, 3 км на схід від с. Никанорівка</t>
  </si>
  <si>
    <t xml:space="preserve">Рішення обласної ради  від 25.03.95 </t>
  </si>
  <si>
    <t>Мирне поле</t>
  </si>
  <si>
    <t>Краматорський р-н, Олександрівська селищна тг, 1 км на схід від с. Зелене</t>
  </si>
  <si>
    <t xml:space="preserve">Рішення обласної ради  від 30.09.97            № XXII/14-30 </t>
  </si>
  <si>
    <t>Широкий ліс</t>
  </si>
  <si>
    <t>Краматорський р-н, Олександрівська селищна тг, 2 км на схід від с. Єлизаветівка, ДП "Слов'янське лісове господарство" Олександрівське лісництво кв. 3 вид. 26, 27</t>
  </si>
  <si>
    <t xml:space="preserve">Рішення обласної ради від 30.09.97                № XXII/14-30 </t>
  </si>
  <si>
    <t>Довгенький ліс</t>
  </si>
  <si>
    <t>Краматорський р-н, Олександрівська селищна тг, с. Єлизаветівка, ДП "Слов'янське лісове господарство" Олександрівське лісництво кв. 3 вид. 28, 29, 30</t>
  </si>
  <si>
    <t>Олександрівська селищна рада, ДП "Слов'янське лісове господарство"</t>
  </si>
  <si>
    <t xml:space="preserve">Рішення обласної ради від 30.09.97                    № XXII/14-30 </t>
  </si>
  <si>
    <t>Балка Зелена</t>
  </si>
  <si>
    <t>Краматорський р-н, Олександрівська селищна тг, 1 км на північний схід від с. Новопригоже, ДП "Слов'янське лісове господарство" Олександрівське лісництво кв. 2 вид. 1-3</t>
  </si>
  <si>
    <t xml:space="preserve">Рішення обласної ради від 30.09.97                      № XXII/14-30                        </t>
  </si>
  <si>
    <t>Всього заповідних урочищ:</t>
  </si>
  <si>
    <r>
      <t xml:space="preserve"> </t>
    </r>
    <r>
      <rPr>
        <b/>
        <sz val="11"/>
        <color theme="1"/>
        <rFont val="Times New Roman"/>
        <family val="1"/>
        <charset val="204"/>
      </rPr>
      <t>Парки-пам`ятки садово-паркового мистецтва</t>
    </r>
  </si>
  <si>
    <t>Дендропарк Маяцького лісництва</t>
  </si>
  <si>
    <t>Краматорський р-н, Святогірська міська тг, ДП "Слов’янське лісове господарство" Маяцьке л-во, кв.145 вид.4, кв. 137, вид. 2</t>
  </si>
  <si>
    <t xml:space="preserve">Рішення виконкому обласної ради                    від 21.06.72 № 310 </t>
  </si>
  <si>
    <t>Імені А. П. Чехова</t>
  </si>
  <si>
    <t>Донецький р-н, Харцизька міська тг</t>
  </si>
  <si>
    <t>Харцизька міська рада</t>
  </si>
  <si>
    <t>Рішення обласної ради від 24.11.12</t>
  </si>
  <si>
    <t>Донецький р-н, Єнаківська міська тг</t>
  </si>
  <si>
    <t>Єнакієвська міська рада</t>
  </si>
  <si>
    <t>Рішення Донецької обласної ради                    від 14.11.2013 № 6/25-637</t>
  </si>
  <si>
    <t>Всього парків-пам`яток садово-паркового мистецтва місцевого  значення</t>
  </si>
  <si>
    <t>Всього територій та об`єктів ПЗФ місцевого значення</t>
  </si>
  <si>
    <t xml:space="preserve">Всього територій та об`єктів ПЗФ </t>
  </si>
  <si>
    <t>№ П/П</t>
  </si>
  <si>
    <t>Назва об’єкта</t>
  </si>
  <si>
    <t xml:space="preserve">Тип </t>
  </si>
  <si>
    <t>Адміністративне розташування та місцезнаходження заповідного об’єкта ПЗФ (у тому числі квартали і виділи)</t>
  </si>
  <si>
    <t>Назва підприємства, організації, установи – землекористувача (землевласника) , у віданні якого знаходиться   об’єкт ПЗФ</t>
  </si>
  <si>
    <t>Рішення, згідно з якими створено (оголошено) даний об’єкт ПЗФ, змінено його площу тощо</t>
  </si>
  <si>
    <t>ЗАПОВІДНИКИ</t>
  </si>
  <si>
    <t>Поліський природний заповідник</t>
  </si>
  <si>
    <t xml:space="preserve"> Коростенський район, с. Селезівка, Копищанське і Перганське лісництва                       ДП “Олевське ЛГ” та Селезівське лісництво ДП “Словечанське ЛГ”</t>
  </si>
  <si>
    <t>Міністерство захисту довкілля та природних  ресурсів України</t>
  </si>
  <si>
    <t>Постанова Ради Міністрів  УРСР                від 12.11.1968 р. №584</t>
  </si>
  <si>
    <t>Природний заповідник «Древлянський»</t>
  </si>
  <si>
    <t>Коростенський  район, ДП «Народицький спецлісгосп», Народицьке лісництво – 8294 га, Кліщівське лісництво – 5034 га, Заліське лісництво – 3495 га (всього – 16823 га); ДП «Народицький лісгосп АПК», Радчанське лісництво – 57,7 га (всього – 57, 7 га); землі запасу Народицької селищної ради, в тому числі землі населених пунктів – 753,6 га, сіножаті – 3919,14 га, пасовища – 5798 га (усього –      10470,74 га); землі запасу Мотійківської сільської ради, в тому числі землі населених пунктів – 78,3 га, сіножаті – 216,7 га, пасовища – 204,5 га, пасовища радіоактивно забруднені – 13,9 га, сіножаті радіоактивно забруднені – 159,9 га (всього – 673,3 га); землі запасу Селецької сільської ради, в тому числі землі населених пунктів –    18,3 га, сіножаті – 231,1 га, пасовища – 132 га, заболочені землі – 15,5 га, чагарники – 21 га (усього – 418,1 га); 2430 га радіоактивно забруднених земель, що знаходяться в розпорядженні Народицької районної ради (всього – 2430 га)</t>
  </si>
  <si>
    <t>Міністерство захисту довкілля та природних ресурсів України</t>
  </si>
  <si>
    <t>Указ Президента України від 11.12.09 №1038/2009 «Про створення природного заповідника «Древлянський»</t>
  </si>
  <si>
    <t>ЗАКАЗНИКИ ЗАГАЛЬНОДЕРЖАВНОГО ЗНАЧЕННЯ</t>
  </si>
  <si>
    <t>Плотниця</t>
  </si>
  <si>
    <r>
      <rPr>
        <sz val="10"/>
        <color rgb="FF00B050"/>
        <rFont val="Times New Roman"/>
        <family val="1"/>
        <charset val="204"/>
      </rPr>
      <t>Філія “Білокоровицьке лісове господарство” ДП "Ліси України"</t>
    </r>
    <r>
      <rPr>
        <sz val="10"/>
        <color rgb="FF000000"/>
        <rFont val="Times New Roman"/>
        <family val="1"/>
        <charset val="204"/>
      </rPr>
      <t>, Замисловицьке лісництво, кв. 1, 2, 5, 6, 7</t>
    </r>
  </si>
  <si>
    <t xml:space="preserve"> Філія “Білокоровицьке лісове господарство” ДП "Ліси України"</t>
  </si>
  <si>
    <t>Постанова Ради Міністрів  УРСР від 25.02.1980 р. №132 «Про доповнення переліку державних заказників в Українській РСР». Постановою Ради Міністрів УРСР від 07.01.1985 №5 «Про внесення змін і доповнень у мережу територій та об’єктів природно-заповідного фонду Української РСР» внесено зміни щодо площі даного заказника</t>
  </si>
  <si>
    <t>Поясківський</t>
  </si>
  <si>
    <r>
      <t xml:space="preserve">  </t>
    </r>
    <r>
      <rPr>
        <sz val="10"/>
        <color rgb="FF00B050"/>
        <rFont val="Times New Roman"/>
        <family val="1"/>
        <charset val="204"/>
      </rPr>
      <t>Філія “Білокоровицьке лісове господарство” ДП "Ліси України"</t>
    </r>
    <r>
      <rPr>
        <sz val="10"/>
        <color rgb="FF000000"/>
        <rFont val="Times New Roman"/>
        <family val="1"/>
        <charset val="204"/>
      </rPr>
      <t>, Поясківське лісництво, кв. 17</t>
    </r>
  </si>
  <si>
    <t>Постанова Ради Міністрів  УРСР                від 28.10.1974 р. №500 «Про створення державних заказників в Українській РСР»</t>
  </si>
  <si>
    <t>Туганівський</t>
  </si>
  <si>
    <r>
      <rPr>
        <sz val="10"/>
        <color rgb="FF00B050"/>
        <rFont val="Times New Roman"/>
        <family val="1"/>
        <charset val="204"/>
      </rPr>
      <t>Філія  “Городницьке лісове господарство” ДП "Ліси України"</t>
    </r>
    <r>
      <rPr>
        <sz val="10"/>
        <color rgb="FF000000"/>
        <rFont val="Times New Roman"/>
        <family val="1"/>
        <charset val="204"/>
      </rPr>
      <t>, Ярунське лісництво, кв. 20, 21, 22, 23, 25, 26</t>
    </r>
  </si>
  <si>
    <t>Філія  “Городницьке лісове господарство” ДП "Ліси України"</t>
  </si>
  <si>
    <t>Постанова Ради Міністрів  УРСР                 від 28.10.1974 р. №500 «Про створення державних заказників в Українській РСР»</t>
  </si>
  <si>
    <t>Городницький</t>
  </si>
  <si>
    <r>
      <rPr>
        <sz val="10"/>
        <color rgb="FF00B050"/>
        <rFont val="Times New Roman"/>
        <family val="1"/>
        <charset val="204"/>
      </rPr>
      <t>Філія  “Городницьке лісове господарство” ДП "Ліси України"</t>
    </r>
    <r>
      <rPr>
        <sz val="10"/>
        <color rgb="FF000000"/>
        <rFont val="Times New Roman"/>
        <family val="1"/>
        <charset val="204"/>
      </rPr>
      <t>, Городницьке лісництво, кв. 34, 35, 36</t>
    </r>
  </si>
  <si>
    <t>Казява</t>
  </si>
  <si>
    <r>
      <t xml:space="preserve"> </t>
    </r>
    <r>
      <rPr>
        <sz val="10"/>
        <color rgb="FF00B050"/>
        <rFont val="Times New Roman"/>
        <family val="1"/>
        <charset val="204"/>
      </rPr>
      <t>Філія  “Городницьке лісове господарство” ДП "Ліси України"</t>
    </r>
    <r>
      <rPr>
        <sz val="10"/>
        <color rgb="FF000000"/>
        <rFont val="Times New Roman"/>
        <family val="1"/>
        <charset val="204"/>
      </rPr>
      <t>, кв.11, 12, 13, 17, 18, 19, 20, 21, 22, 27, 28, 29, 30, 31, 35, 36</t>
    </r>
  </si>
  <si>
    <t>Постанова Ради Міністрів  УРСР                 від 25. 02. 1980 р. №132                       «Про доповнення переліку державних заказників в Українській РСР»</t>
  </si>
  <si>
    <t>Кутне</t>
  </si>
  <si>
    <r>
      <rPr>
        <sz val="10"/>
        <color rgb="FF00B050"/>
        <rFont val="Times New Roman"/>
        <family val="1"/>
        <charset val="204"/>
      </rPr>
      <t>Філія  “Овруцьке спеціалізоване лісове господарство” ДП "Ліси України"</t>
    </r>
    <r>
      <rPr>
        <sz val="10"/>
        <color rgb="FF000000"/>
        <rFont val="Times New Roman"/>
        <family val="1"/>
        <charset val="204"/>
      </rPr>
      <t>,                     Борутинське лісництво кв 49, 57, 58, 59, 60, 61, 62, 63, 64</t>
    </r>
  </si>
  <si>
    <t xml:space="preserve"> Філія  “Овруцьке спеціалізоване лісове господарство” ДП "Ліси України"</t>
  </si>
  <si>
    <t>Постанова РМ УРСР від                     12.12.1983 р. № 495 «Про доповнення переліку державних заказників Української РСР»</t>
  </si>
  <si>
    <t>Часниківський</t>
  </si>
  <si>
    <t xml:space="preserve">орнітологічний </t>
  </si>
  <si>
    <r>
      <rPr>
        <sz val="10"/>
        <color rgb="FF00B050"/>
        <rFont val="Times New Roman"/>
        <family val="1"/>
        <charset val="204"/>
      </rPr>
      <t>Філія  “Ємільчинське лісове господарство” ДП "Ліси України"</t>
    </r>
    <r>
      <rPr>
        <sz val="10"/>
        <color rgb="FF000000"/>
        <rFont val="Times New Roman"/>
        <family val="1"/>
        <charset val="204"/>
      </rPr>
      <t>,  Кочичинське лісництво, кв. 45, 46, 47, 53, 54, 55</t>
    </r>
  </si>
  <si>
    <t>Філія  “Ємільчинське лісове господарство” ДП "Ліси України"</t>
  </si>
  <si>
    <t xml:space="preserve"> Постанова Ради Міністрів  УРСР від 25.02.1980 р №132 «Про доповнення переліку державних заказників Української РСР» </t>
  </si>
  <si>
    <t>Дідове озеро</t>
  </si>
  <si>
    <t>Гідрологічний</t>
  </si>
  <si>
    <r>
      <rPr>
        <sz val="10"/>
        <color rgb="FF00B050"/>
        <rFont val="Times New Roman"/>
        <family val="1"/>
        <charset val="204"/>
      </rPr>
      <t>Філія  “Словечанське лісове господарство” ДП "Ліси України"</t>
    </r>
    <r>
      <rPr>
        <sz val="10"/>
        <color rgb="FF000000"/>
        <rFont val="Times New Roman"/>
        <family val="1"/>
        <charset val="204"/>
      </rPr>
      <t>,   Кованське лісництво, кв. 11, 12, 13, 14</t>
    </r>
  </si>
  <si>
    <t>Філія  “Словечанське лісове господарство” ДП "Ліси України"</t>
  </si>
  <si>
    <t>Постанова Ради Міністрів  УРСР               від 25.02.1980 р. № 132  «Про доповнення переліку державних заказників Української РСР»</t>
  </si>
  <si>
    <t>Забарський</t>
  </si>
  <si>
    <r>
      <rPr>
        <sz val="10"/>
        <color rgb="FF00B050"/>
        <rFont val="Times New Roman"/>
        <family val="1"/>
        <charset val="204"/>
      </rPr>
      <t>Філія  “Ємільчинське лісове господарство” ДП "Ліси України"</t>
    </r>
    <r>
      <rPr>
        <sz val="10"/>
        <color rgb="FF000000"/>
        <rFont val="Times New Roman"/>
        <family val="1"/>
        <charset val="204"/>
      </rPr>
      <t>,  Глумчанське лісництво, кв. 1, 2, 3, 6, 7, 8, 17, 18, 19</t>
    </r>
  </si>
  <si>
    <t>Постанова Ради Міністрів  УРСР                  від 25.02.1980 р. № 132   «Про доповнення переліку державних заказників Української РСР»</t>
  </si>
  <si>
    <t>Червоновільський</t>
  </si>
  <si>
    <r>
      <rPr>
        <sz val="10"/>
        <color rgb="FF00B050"/>
        <rFont val="Times New Roman"/>
        <family val="1"/>
        <charset val="204"/>
      </rPr>
      <t>Філія  “Городницьке лісове господарство” ДП "Ліси України"</t>
    </r>
    <r>
      <rPr>
        <sz val="10"/>
        <color rgb="FF000000"/>
        <rFont val="Times New Roman"/>
        <family val="1"/>
        <charset val="204"/>
      </rPr>
      <t>,  Червоновільське лісництво, кв. 1, 2, 3, 5, 6, 7, 12, 13</t>
    </r>
  </si>
  <si>
    <t>Постанова Ради Міністрів  УРСР                 від 25.02.1980 р. № 132    «Про доповнення переліку державних заказників Української РСР»</t>
  </si>
  <si>
    <t>ПАМ’ЯТКИ ПРИРОДИ ЗАГАЛЬНОДЕРЖАВНОГО ЗНАЧЕННЯ</t>
  </si>
  <si>
    <t>Корніїв</t>
  </si>
  <si>
    <r>
      <rPr>
        <sz val="10"/>
        <color rgb="FF00B050"/>
        <rFont val="Times New Roman"/>
        <family val="1"/>
        <charset val="204"/>
      </rPr>
      <t>Філія  “Словечанське лісове господарство” ДП "Ліси України"</t>
    </r>
    <r>
      <rPr>
        <sz val="10"/>
        <color rgb="FF000000"/>
        <rFont val="Times New Roman"/>
        <family val="1"/>
        <charset val="204"/>
      </rPr>
      <t>,  Кованське лісництво, кв.37</t>
    </r>
  </si>
  <si>
    <t>Розпорядження Ради Міністрів  УРСР від 14.10.1975 р. № 780-Р</t>
  </si>
  <si>
    <r>
      <rPr>
        <sz val="10"/>
        <color rgb="FF00B050"/>
        <rFont val="Times New Roman"/>
        <family val="1"/>
        <charset val="204"/>
      </rPr>
      <t xml:space="preserve">Філія  “Городницьке лісове господарство” ДП "Ліси України" </t>
    </r>
    <r>
      <rPr>
        <sz val="10"/>
        <color rgb="FF000000"/>
        <rFont val="Times New Roman"/>
        <family val="1"/>
        <charset val="204"/>
      </rPr>
      <t>,  Надслучанське лісництво, кв.28</t>
    </r>
  </si>
  <si>
    <t>Розпорядження РМ УРСР від 07.08.1963р. № 1180-Р</t>
  </si>
  <si>
    <t>БОТАНІЧНІ САДИ ЗАГАЛЬНОДЕРЖАВНОГО ЗНАЧЕННЯ</t>
  </si>
  <si>
    <t xml:space="preserve">Ботанічний сад Житомирського національного агроекологічно го університету </t>
  </si>
  <si>
    <t>м. Житомир, вул. Корольова, 39 та хутір “Затишшя”</t>
  </si>
  <si>
    <t xml:space="preserve">Житомирський національний агроекологічний  університет </t>
  </si>
  <si>
    <t>Розпорядження РМ УРСР від 07.08.1963 р. № 1180-Р                        Постанова Кабінету Міністрів України  від 12.10.1992 р. № 584</t>
  </si>
  <si>
    <t>ПАРКИ-ПАМ’ЯТКИ САДОВО-ПАРКОВОГО МИСТЕЦТВА ЗАГАЛЬНОДЕРЖАВНОГО ЗНАЧЕННЯ</t>
  </si>
  <si>
    <t>Верхівнянський</t>
  </si>
  <si>
    <t>Бердичівський р-н, с. Верхівня</t>
  </si>
  <si>
    <t xml:space="preserve"> Верхівнянська філія Житомирського агротехнічного коледжу</t>
  </si>
  <si>
    <t>Постанова РМ УРСР від 29.01.1960 р. № 105</t>
  </si>
  <si>
    <r>
      <rPr>
        <sz val="10"/>
        <color rgb="FF00B050"/>
        <rFont val="Times New Roman"/>
        <family val="1"/>
        <charset val="204"/>
      </rPr>
      <t>Філія  “Городницьке лісове господарство” ДП "Ліси України"</t>
    </r>
    <r>
      <rPr>
        <sz val="10"/>
        <color rgb="FF000000"/>
        <rFont val="Times New Roman"/>
        <family val="1"/>
        <charset val="204"/>
      </rPr>
      <t>, Городницьке лісництво, кв. 65</t>
    </r>
  </si>
  <si>
    <t>Івницький</t>
  </si>
  <si>
    <r>
      <rPr>
        <sz val="10"/>
        <color rgb="FF00B050"/>
        <rFont val="Times New Roman"/>
        <family val="1"/>
        <charset val="204"/>
      </rPr>
      <t>Філія  “Коростишівське лісове господарство” ДП "Ліси України"</t>
    </r>
    <r>
      <rPr>
        <sz val="10"/>
        <color rgb="FF000000"/>
        <rFont val="Times New Roman"/>
        <family val="1"/>
        <charset val="204"/>
      </rPr>
      <t>, Івницьке лісництво, кв. 82</t>
    </r>
  </si>
  <si>
    <t xml:space="preserve"> Філія  “Коростишівське лісове господарство” ДП "Ліси України"</t>
  </si>
  <si>
    <t>Новочорториський</t>
  </si>
  <si>
    <t>Житомирський  р-н, с. Нова Чортория</t>
  </si>
  <si>
    <t>Новочорторийський  державний аграрний технікум</t>
  </si>
  <si>
    <t>Трощанський</t>
  </si>
  <si>
    <t>Житомирський  район, с. Троща, ДП «Романівський лісгосп АПК», Чуднівське лісництво  кв. 25</t>
  </si>
  <si>
    <t xml:space="preserve"> ДП «Романівський лісгосп АПК»</t>
  </si>
  <si>
    <t>Постанова колегії Держкомітету Ради Міністрів по охороні природи від 26.07.1972р. №22</t>
  </si>
  <si>
    <t>Всього  загальнодержавного значення</t>
  </si>
  <si>
    <t xml:space="preserve">Гамарня </t>
  </si>
  <si>
    <r>
      <rPr>
        <sz val="10"/>
        <color rgb="FF00B050"/>
        <rFont val="Times New Roman"/>
        <family val="1"/>
        <charset val="204"/>
      </rPr>
      <t>філія «Радомишльське лісомисливське господарство» ДП "Ліси України"</t>
    </r>
    <r>
      <rPr>
        <sz val="10"/>
        <color rgb="FF000000"/>
        <rFont val="Times New Roman"/>
        <family val="1"/>
        <charset val="204"/>
      </rPr>
      <t>,                                       Слобідське лісництво, кв.40, 41, 42, 43 (площа 294,7 га), ДП "Малинський лісгосп АПК", Ворсівське лісництво, кв. 10, вид. 20, 23-31 (площа 16,5 га), Малинське водосховище</t>
    </r>
  </si>
  <si>
    <r>
      <t xml:space="preserve">філія «Радомишльське лісомисливське господарство» ДП "Ліси України", </t>
    </r>
    <r>
      <rPr>
        <sz val="10"/>
        <rFont val="Times New Roman"/>
        <family val="1"/>
        <charset val="204"/>
      </rPr>
      <t>ДП "Малинський лісгосп АПК", Малинська міська рада</t>
    </r>
  </si>
  <si>
    <t xml:space="preserve">Рішення облвиконкому від 03.12.1982 р. №489 (площа 1077 га) Згідно з рішенням Житомирської обласної ради від 07.03.1991 №68 "Про підсумки інвентаризації мережі природно-заповідного фонду та доповнення переліку державних заказників" площа становить 1131. Рішення дванадцятої сесії Житомирської обласної ради сьомого скликання від 27.07.2017 № 736 «Про зміни меж і площі існуючого об’єкта природно-заповідного фонду місцевого значення» із складу вилучені земельні ділянки, на яких розміщені Малинський лісотехнічний коледж та його підсобне господарство площею 14,8272 га та включено у його склад земельні ділянки на території ДП "Малинський лісгосп АПК" площею 16,5 га </t>
  </si>
  <si>
    <t>Древлянський</t>
  </si>
  <si>
    <r>
      <rPr>
        <sz val="10"/>
        <color rgb="FF00B050"/>
        <rFont val="Times New Roman"/>
        <family val="1"/>
        <charset val="204"/>
      </rPr>
      <t>філія «Народицьке спеціалізоване лісове господарство» ДП "Ліси України"</t>
    </r>
    <r>
      <rPr>
        <sz val="10"/>
        <color rgb="FF000000"/>
        <rFont val="Times New Roman"/>
        <family val="1"/>
        <charset val="204"/>
      </rPr>
      <t>,                     Базарське  лісництво; землі запасу Базарської с/р; землі запасу Межиліської с/р</t>
    </r>
  </si>
  <si>
    <t>філія «Народицьке спеціалізоване лісове господарство» ДП "Ліси України",  Базарська с/р, Межиліська с/р</t>
  </si>
  <si>
    <t>Рішення 8 сесії обласної ради п’ятого скликання від 05.04.07 № 191 «Про утворення об’єкту природно-заповідного фонду місцевого значення»; уточнено площу заказника рішенням 8 сесії Житомирської обласної ради шостого скликання від 15.12.11 №373 «Про створення нових та уточнення площ існуючих об’єктів природно-заповідного фонду місцевого значення, про зміну користувача заповідного об’єкта»; Рішення четвертої сесії Житомирської обласної ради VIII скликання від 27.05.2021 №156 "Про розширення меж ландшафтного заказника місцевого значення  "Древлянський"</t>
  </si>
  <si>
    <t>Миколинці</t>
  </si>
  <si>
    <t>ДП «Ємільчинський лісгосп АПК», Барашівське л-во, кв. 84-87, 100, 101, 104</t>
  </si>
  <si>
    <t>ДП «Ємільчинський лісгосп АПК»</t>
  </si>
  <si>
    <t>Рішення 15 сесії обласної ради п’ятого скликання від 26.06.08  № 595 «Про утворення об’єктів природно-заповідного фонду місцевого значення»</t>
  </si>
  <si>
    <t>Глушець</t>
  </si>
  <si>
    <t xml:space="preserve"> ДП «Словечанський лісгосп АПК», Овруцьке лісництво, кв 1 (у вид. 1, 2, 3, 4, 5, 6, 7, 8 вилучено смугу кріплення державного кордону між Україною і Республікою Білорусь шириною 5 м); кв.2 (у вид 1, 2, 3, 4, 5, 6, 7, 8, 11, 13, 28, 52, 53, 55, 57, 75, 87, 88 вилучено смугу кріплення державного кордону між Україною і Республікою Білорусь шириною 5 м);                                                           кв.. 3 (у вид. 22, 23, 65, 66 вилучено смугу кріплення державного кордону між Україною і Республікою Білорусь шириною 5 м);</t>
  </si>
  <si>
    <t>ДП «Словечанський лісгосп АПК»</t>
  </si>
  <si>
    <t xml:space="preserve">Рішення 20 сесії обласної ради п’ятого скликання від 28.05.09  № 819 «Про утворення об’єктів природно-заповідного фонду місцевого значення»                                             Рішення четвертої сесії Житомирської обласної ради VIII скликання від 27.05.2021 №157 "Про розширення меж ландшафтного заказника місцевого значення "Глушець"                                              Рішення восьмої сесії Житомирської обласної ради  VIII скликання від 16.12 2021 № 363                       "Про зміну меж об`єктів природно-заповідного фонду місцевого значення"                                              </t>
  </si>
  <si>
    <t xml:space="preserve">Калинка </t>
  </si>
  <si>
    <r>
      <rPr>
        <sz val="10"/>
        <color rgb="FF00B050"/>
        <rFont val="Times New Roman"/>
        <family val="1"/>
        <charset val="204"/>
      </rPr>
      <t xml:space="preserve"> філія «Радомишльське лісомисливське господарство» ДП "Ліси України"</t>
    </r>
    <r>
      <rPr>
        <sz val="10"/>
        <color rgb="FF000000"/>
        <rFont val="Times New Roman"/>
        <family val="1"/>
        <charset val="204"/>
      </rPr>
      <t>,                                       Любовицьке лісництво, квартал 13</t>
    </r>
  </si>
  <si>
    <t>філія «Радомишльське лісомисливське господарство» ДП "Ліси України"</t>
  </si>
  <si>
    <t>Рішення 21 сесії обласної ради п’ятого скликання від 09.09.09                       № 883 «Про утворення та розширення  об’єктів природно-заповідного фонду місцевого значення»                                                Рішення 15 сесії обласної ради п’ятого скликання                                  від 26.06.08  № 595 «Про утворення об’єктів природно-заповідного фонду місцевого значення»</t>
  </si>
  <si>
    <t xml:space="preserve">Раївка </t>
  </si>
  <si>
    <r>
      <rPr>
        <sz val="10"/>
        <color rgb="FF00B050"/>
        <rFont val="Times New Roman"/>
        <family val="1"/>
        <charset val="204"/>
      </rPr>
      <t>філія «Радомишльське лісомисливське господарство» ДП "Ліси України"</t>
    </r>
    <r>
      <rPr>
        <sz val="10"/>
        <color rgb="FF000000"/>
        <rFont val="Times New Roman"/>
        <family val="1"/>
        <charset val="204"/>
      </rPr>
      <t>, Білківське лісництво, кв. 90 (вид. 4,6,7,8), кв. 91 (вид. 2-18), кв. 92 (вид. 4,10,17,19), кв. 93 (вид. 2-18, 20), кв. 94 (вид 1-28), кв. 95 (вид 1-19), кв. 98 (вид. 10-12)</t>
    </r>
  </si>
  <si>
    <t>Рішення 21 сесії обласної ради п’ятого скликання від 09.09.09  № 883 «Про утворення та розширення  об’єктів природно-заповідного фонду місцевого значення»</t>
  </si>
  <si>
    <t xml:space="preserve">Заміри </t>
  </si>
  <si>
    <r>
      <rPr>
        <sz val="10"/>
        <color rgb="FF00B050"/>
        <rFont val="Times New Roman"/>
        <family val="1"/>
        <charset val="204"/>
      </rPr>
      <t>філія «Радомишльське лісомисливське господарство» ДП "Ліси України"</t>
    </r>
    <r>
      <rPr>
        <sz val="10"/>
        <color rgb="FF000000"/>
        <rFont val="Times New Roman"/>
        <family val="1"/>
        <charset val="204"/>
      </rPr>
      <t>, Потіївське лісництво, кв. 1-6</t>
    </r>
  </si>
  <si>
    <t>Рішення 21 сесії обласної ради п’ятого скликання від 09.09.09           № 883 «Про утворення та розширення  об’єктів природно-заповідного фонду місцевого значення»</t>
  </si>
  <si>
    <t>Полігон</t>
  </si>
  <si>
    <r>
      <rPr>
        <sz val="10"/>
        <color rgb="FF00B050"/>
        <rFont val="Times New Roman"/>
        <family val="1"/>
        <charset val="204"/>
      </rPr>
      <t>філія «Коростенське лісомисливське господарство» ДП "Ліси України"</t>
    </r>
    <r>
      <rPr>
        <sz val="10"/>
        <color rgb="FF000000"/>
        <rFont val="Times New Roman"/>
        <family val="1"/>
        <charset val="204"/>
      </rPr>
      <t>, Бехівське лісництво, кв. 114-136 (крім кварталу 116,     вид. 19; кварталу 117, вид. 22; кварталу 123, вид. 2 ,  кварталу 124, вид. 2)</t>
    </r>
  </si>
  <si>
    <t>філія «Коростенське лісомисливське господарство» ДП "Ліси України"</t>
  </si>
  <si>
    <t>Рішення двадцять шостої сесії Житомирської обласної ради п’ятого скликання від 08.09.10 №1163 «Про утворення об’єктів природно-заповідного фонду місцевого значення»</t>
  </si>
  <si>
    <t>Михайловичі</t>
  </si>
  <si>
    <r>
      <rPr>
        <sz val="10"/>
        <color rgb="FF00B050"/>
        <rFont val="Times New Roman"/>
        <family val="1"/>
        <charset val="204"/>
      </rPr>
      <t>філія «Коростенське лісомисливське господарство» ДП "Ліси України"</t>
    </r>
    <r>
      <rPr>
        <sz val="10"/>
        <color rgb="FF000000"/>
        <rFont val="Times New Roman"/>
        <family val="1"/>
        <charset val="204"/>
      </rPr>
      <t>, Бехівське л-во, кв. 16 (вид. 16-18),17, 18, 26, 27</t>
    </r>
  </si>
  <si>
    <t>Рішення 17 сесії Житомирської обласної ради п’ятого скликання             від 14.11.08  № 665 «Про утворення об’єктів природно-заповідного фонду місцевого значення</t>
  </si>
  <si>
    <t>Пилипівка</t>
  </si>
  <si>
    <r>
      <rPr>
        <sz val="10"/>
        <color rgb="FF00B050"/>
        <rFont val="Times New Roman"/>
        <family val="1"/>
        <charset val="204"/>
      </rPr>
      <t>філія «Коростенське лісомисливське господарство» ДП "Ліси України"</t>
    </r>
    <r>
      <rPr>
        <sz val="10"/>
        <color rgb="FF000000"/>
        <rFont val="Times New Roman"/>
        <family val="1"/>
        <charset val="204"/>
      </rPr>
      <t>,                      Пилипівське лісництво, кв. 38, кв. 40, вид. 2, 3, 4, 5 (пл.30,6 га),  кв. 41, вид. 1 (пл.7,2 га)</t>
    </r>
  </si>
  <si>
    <t>Рішення 8 сесії Житомирської обласної ради шостого скликання від 15.12.2011 №373 «Про створення нових та уточнення площ існуючих об’єктів природно-заповідного фонду місцевого значення, про зміну користувача заповідного об’єкта». Рішення двадцять дев’ятої сесії Житомирської обласної ради сьомого скликання від 18.12.2019 №1792 «Про утворення ландшафтного заказника місцевого значення «Яроповицький» та розширення меж заказника «Пилипівка»</t>
  </si>
  <si>
    <t>Здрівля</t>
  </si>
  <si>
    <r>
      <t xml:space="preserve"> </t>
    </r>
    <r>
      <rPr>
        <sz val="10"/>
        <color rgb="FF00B050"/>
        <rFont val="Times New Roman"/>
        <family val="1"/>
        <charset val="204"/>
      </rPr>
      <t>філія «Радомишльське лісомисливське господарство» ДП "Ліси України"</t>
    </r>
    <r>
      <rPr>
        <sz val="10"/>
        <color rgb="FF000000"/>
        <rFont val="Times New Roman"/>
        <family val="1"/>
        <charset val="204"/>
      </rPr>
      <t>,                              Малинське лісництво, кв. 64 (площа 58 га), кв. 63, вид. 10, 13, 14 (площа 9,9 га)</t>
    </r>
  </si>
  <si>
    <t>Рішення IX сесії Житомирської обласної ради VI скликання від 22.03.12 № 503 «Про створення нових та уточнення площі існуючого об’єкта природно-заповідного фонду місцевого значення»</t>
  </si>
  <si>
    <t>Багно</t>
  </si>
  <si>
    <t xml:space="preserve"> ДП «Малинський лісгосп АПК»,                      Ворсівське лісництво, кв. 8, вид. 53 - 66;                                      Барвінківське лісництво кв. 48, вид. 7, 8, 9, 10</t>
  </si>
  <si>
    <t>ДП «Малинський лісгосп АПК»</t>
  </si>
  <si>
    <t>Рішення IX сесії Житомирської обласної ради VI скликання від 22.03.12 № 503                                   «Про створення нових та уточнення площі існуючого об’єкта природно-заповідного фонду місцевого значення»                                             Рішення восьмої сесії Житомирської обласної ради  VIII скликання  від 16.12.2021 № 364           "Про оголошення нових та розширення меж існуючих об`єктів природно-заповідного фонду місцевого значення"</t>
  </si>
  <si>
    <t>Федорівський</t>
  </si>
  <si>
    <r>
      <rPr>
        <sz val="10"/>
        <color rgb="FF00B050"/>
        <rFont val="Times New Roman"/>
        <family val="1"/>
        <charset val="204"/>
      </rPr>
      <t>філія «Городницьке лісове господарство» ДП "Ліси України"</t>
    </r>
    <r>
      <rPr>
        <sz val="10"/>
        <color rgb="FF000000"/>
        <rFont val="Times New Roman"/>
        <family val="1"/>
        <charset val="204"/>
      </rPr>
      <t>, Новоград-Волинське лісництво, кв. 78 (площа 51 га), кв. 79 (площа 49 га), кв. 80 (площа 49 га), кв. 81 (площа 50 га), кв. 82 (площа 30 га), кв. 89 (площа 63 га), кв. 90 (площа 58 га), кв. 91 (площа 53 га), кв. 92 (площа 47 га), кв. 93 (площа 56 га), кв. 94 (площа 51 га).</t>
    </r>
  </si>
  <si>
    <t>філія «Городницьке лісове господарство» ДП "Ліси України"</t>
  </si>
  <si>
    <t>Рішення XII сесії Житомирської обласної ради VI скликання від 22.11.2012  № 718 «Про створення нових і зміну меж існуючих  об’єктів природно-заповідного фонду місцевого значення»</t>
  </si>
  <si>
    <t>Пікельський</t>
  </si>
  <si>
    <r>
      <t xml:space="preserve"> </t>
    </r>
    <r>
      <rPr>
        <sz val="10"/>
        <color rgb="FF00B050"/>
        <rFont val="Times New Roman"/>
        <family val="1"/>
        <charset val="204"/>
      </rPr>
      <t>філія «Городницьке лісове господарство» ДП "Ліси України"</t>
    </r>
    <r>
      <rPr>
        <sz val="10"/>
        <color rgb="FF000000"/>
        <rFont val="Times New Roman"/>
        <family val="1"/>
        <charset val="204"/>
      </rPr>
      <t>, Пищівське лісництво, кв. 33, вид. 6, 7, 8, 16, 17, 19, 20, 33; кв.34, вид. 9, 12, 13, 14; кв.42, вид. 2, 3, 4, 22; кв. 43, вид. 1, 3, 15-20, 24, 25; кв. 44, вид. 1-3, 9, 16, 17, 22</t>
    </r>
  </si>
  <si>
    <t>Рішення XII сесії Житомирської обласної ради VI скликання від 22.11.12 № 718 «Про створення нових і зміну меж існуючих  об’єктів природно-заповідного фонду місцевого значення»</t>
  </si>
  <si>
    <t>Партизанський</t>
  </si>
  <si>
    <r>
      <t xml:space="preserve"> </t>
    </r>
    <r>
      <rPr>
        <sz val="10"/>
        <color rgb="FF00B050"/>
        <rFont val="Times New Roman"/>
        <family val="1"/>
        <charset val="204"/>
      </rPr>
      <t>філія «Городницьке лісове господарство» ДП "Ліси України"</t>
    </r>
    <r>
      <rPr>
        <sz val="10"/>
        <color rgb="FF000000"/>
        <rFont val="Times New Roman"/>
        <family val="1"/>
        <charset val="204"/>
      </rPr>
      <t>, Пищівське лісництво, кв. 35, вид. 3, 8, 9, 15, 24</t>
    </r>
  </si>
  <si>
    <t>Ліптов</t>
  </si>
  <si>
    <t xml:space="preserve"> ДП “Новоград-Волинський лісгосп АПК”, Городницьке лісництво, кв.33,вид.44(0,6 га), квартал 33 вид.45(0,9 га).</t>
  </si>
  <si>
    <t>ДП “Новоград-Волинський лісгосп АПК”</t>
  </si>
  <si>
    <t>Рішення XVIII сесії Житомирської обласної ради сьомого скликання від 12.09.2018 № 1214 «Про утворення  об’єктів природно-заповідного фонду місцевого значення»</t>
  </si>
  <si>
    <t>Ворсівський</t>
  </si>
  <si>
    <r>
      <rPr>
        <sz val="10"/>
        <color rgb="FF00B050"/>
        <rFont val="Times New Roman"/>
        <family val="1"/>
        <charset val="204"/>
      </rPr>
      <t>філія «Радомишльське лісомисливське господарство» ДП "Ліси України"</t>
    </r>
    <r>
      <rPr>
        <sz val="10"/>
        <color rgb="FF000000"/>
        <rFont val="Times New Roman"/>
        <family val="1"/>
        <charset val="204"/>
      </rPr>
      <t>, Українківське лісництво, кв. 58, вид. 1-9 (площа 12,9 га),     Малинська міська рада (Ворсівське водосховище площа 157,2 га),  ДП “Малинський лісгосп АПК”, Ворсівське лісництво, кв. 37, вид.24-31(площа 8 га), кв. 48 вид.1,2,3,7,8,9,10,11,12,13 (площа 14,8 га)</t>
    </r>
  </si>
  <si>
    <r>
      <rPr>
        <sz val="10"/>
        <rFont val="Times New Roman"/>
        <family val="1"/>
        <charset val="204"/>
      </rPr>
      <t xml:space="preserve"> Малинська міська рада Коростенського району</t>
    </r>
    <r>
      <rPr>
        <sz val="10"/>
        <color rgb="FF00B050"/>
        <rFont val="Times New Roman"/>
        <family val="1"/>
        <charset val="204"/>
      </rPr>
      <t xml:space="preserve">, філія «Радомишльське лісомисливське господарство» ДП "Ліси України", </t>
    </r>
    <r>
      <rPr>
        <sz val="10"/>
        <rFont val="Times New Roman"/>
        <family val="1"/>
        <charset val="204"/>
      </rPr>
      <t>ДП “Малинський лісгосп АПК”</t>
    </r>
  </si>
  <si>
    <t>Рішення XXIV сесії Житомирської обласної ради VII скликання від 09.07.2019 № 1503 «Про утворення  об’єктів природно-заповідного фонду місцевого значення»</t>
  </si>
  <si>
    <t>Лумлянський</t>
  </si>
  <si>
    <t xml:space="preserve"> Малинська міська рада,  Лумлянське водосховище на р.Візня (площа 39,13 га), ДП “Малинський лісгосп АПК”, Ворсівське лісництво, кв.1, вид. 2,4,6 (площа 1,7)</t>
  </si>
  <si>
    <t>Малинська міська рада                   Коростенського району, ДП “Малинський лісгосп АПК”</t>
  </si>
  <si>
    <t xml:space="preserve">Рішення XXIV сесії Житомирської обласної ради VII скликання від 09.07.2019 № 1503 «Про утворення  об’єктів природно-заповідного фонду місцевого значення», розширено межі на 43,8369 га рішенням чотирнадцятої сесії Житомирської обласної ради VIII скликання від 16.03.2023 № 511 "Про оголошення нових та розширення меж існуючих об'єктів природно-заповідного фонду місцевого значення" </t>
  </si>
  <si>
    <t>Круча</t>
  </si>
  <si>
    <t xml:space="preserve"> Малинська міська рада, водосховище на  р. Лумля (площа 13,2 га)</t>
  </si>
  <si>
    <t>Малинська міська рада                Коростенського району</t>
  </si>
  <si>
    <t>Рішення XXIV сесії Житомирської обласної ради VII скликання від 09.07.2019   № 1503 «Про утворення  об’єктів природно-заповідного фонду місцевого значення»</t>
  </si>
  <si>
    <t>Урочище біля трьох дубів</t>
  </si>
  <si>
    <r>
      <rPr>
        <sz val="10"/>
        <color rgb="FF00B050"/>
        <rFont val="Times New Roman"/>
        <family val="1"/>
        <charset val="204"/>
      </rPr>
      <t>філія «Городницьке лісове господарство» ДП "Ліси України"</t>
    </r>
    <r>
      <rPr>
        <sz val="10"/>
        <color rgb="FF000000"/>
        <rFont val="Times New Roman"/>
        <family val="1"/>
        <charset val="204"/>
      </rPr>
      <t>, Пищівське лісництво,  кв.5, вид. 7, 10, кв.6, вид. 12, 19.</t>
    </r>
  </si>
  <si>
    <t>Рішення двадцять дев’ятої сесії Житомирської обласної ради сьомого скликання від 18.12.2019 №1791 «Про утворення об’єкта природно-заповідного фонду місцевого значення»</t>
  </si>
  <si>
    <t>Яроповицький</t>
  </si>
  <si>
    <t xml:space="preserve"> ДП «Коростишівський лісгосп АПК»,  Андрушівське лісництво, кв. 22, вид. 17,18,20,21,22,23,24,25</t>
  </si>
  <si>
    <t xml:space="preserve"> ДП «Коростишівський лісгосп АПК»</t>
  </si>
  <si>
    <t xml:space="preserve"> Рішення двадцять дев’ятої сесії Житомирської обласної ради сьомого скликання від 18.12.2019 №1792 «Про утворення ландшафтного заказника місцевого значення «Яроповицький» та розширення меж заказника «Пилипівка»</t>
  </si>
  <si>
    <t>Зелена лагуна</t>
  </si>
  <si>
    <t>Брониківська об’єднана територіальна громада Несолонська сільська рада (землі водного фонду-84 га), ДП «Новоград-Волинський лісгосп АПК», Новоград-Волинське лісництво, квартал 71, виділ 9 (2,5251 га), квартал 71, виділ 4 (2,2949 га), квартал 71, виділи 6,7,21 (6,9831 га), квартал 71 виділ 15     (2,1886 га)</t>
  </si>
  <si>
    <t>Брониківська об’єднана територіальна громада,                                ДП «Новоград-Волинський лісгосп АПК»</t>
  </si>
  <si>
    <t>Рішення тридцять другої сесії Житомирської обласної ради сьомого скликання від 08.10.2020 №2042  «Про оголошення об’єкта природно-заповідного фонду місцевого значення»</t>
  </si>
  <si>
    <t>Заплава пам’яті Небесної Сотні</t>
  </si>
  <si>
    <t>Малинська міська рада, Коростенського району</t>
  </si>
  <si>
    <t xml:space="preserve">Малинська міська рада </t>
  </si>
  <si>
    <t>Рішення тридцять першої сесії Житомирської обласної ради сьомого скликання від 25.06.2020 №1977  «Про оголошення об’єкта природно-заповідного фонду місцевого значення»</t>
  </si>
  <si>
    <t>Урочище Бехівські дачі</t>
  </si>
  <si>
    <t>ДП "Коростенський лісгосп АПК", Коростенське лісництво, кв. 35</t>
  </si>
  <si>
    <t>ДП "Коростенський лісгосп АПК"</t>
  </si>
  <si>
    <t>Рішення четвертої сесії Житомирської обласної ради VIII скликання від 27.05.2021 №158               "Про оголошення обєктів природно-заповідного фонду місцевого значення"</t>
  </si>
  <si>
    <t>Городище</t>
  </si>
  <si>
    <t>Ланлшафтний</t>
  </si>
  <si>
    <t>ДП "Словечанський лісгосп АПК",                Бігунське лісництво, квартали 91,92,93,94</t>
  </si>
  <si>
    <t>ДП "Словечаський  лісгосп АПК"</t>
  </si>
  <si>
    <t>Рішення п`ятої сесії Житомирської обласної ради VIII скликання від 29.07.2021 №220 "Про оголошення об`єктів природно-заповідного фонду місцевого значення"</t>
  </si>
  <si>
    <t>Білчанські рови</t>
  </si>
  <si>
    <t>ДП "Словечанський лісгосп АПК",                Рокитнянське лісництво,                                      квартали 1, 33, 34, 36, 40, 41, 44, 49, 50, 51</t>
  </si>
  <si>
    <t>ДП "Словечанський лісгосп АПК</t>
  </si>
  <si>
    <t>Рішення п`ятої сесії Житомирської обласної ради  VIII скликання від 29.07.2021 №220 "Про оголошення об`єктів природно - заповідного фонду місцевого значення"</t>
  </si>
  <si>
    <t>Вітковське</t>
  </si>
  <si>
    <t>ДП "Словечанський лісгосп АПК", Перебродське лісництво, кв. 10</t>
  </si>
  <si>
    <t>Бензюкове</t>
  </si>
  <si>
    <t>ДП "Малинський лісгосп АПК",            Недашківське лісництво, кв. 65,                                                            вид. 1, 2, 3, 4, 5, 6, 7</t>
  </si>
  <si>
    <t>ДП "Малинський лісгосп АПК</t>
  </si>
  <si>
    <t>Рішення  восьмої сесії Житомирської обласної ради  VIII скликання від 16.12.2021 № 364                          "Про оголошення нових та розширення меж існуючих об`єктів природно-заповідного фонду місцевого значення"</t>
  </si>
  <si>
    <t>Урочище Мокре</t>
  </si>
  <si>
    <t>ДП "Олевський лісгосп АПК",                        Кишинське лісництво,  кв. 32</t>
  </si>
  <si>
    <t>ДП "Олевський лісгосп АПК"</t>
  </si>
  <si>
    <t>Рішення восьмої сесії Житомирської обласної ради VIII скликання  від 16.12.2021 № 364        "Про оголошення нових та розширення меж існуючих об`єктів природно-заповідного фонду місцевого значення"</t>
  </si>
  <si>
    <t>Надслучанський</t>
  </si>
  <si>
    <t>ДП "Новоград-Волинський лісгосп АПК", Новоград-Волинське лісництво,                                     кв. 43, вид. 7 - 10</t>
  </si>
  <si>
    <t>ДП "Новоград-Волинський лісгосп АПК"</t>
  </si>
  <si>
    <t>Рішення восьмої сесії Житомирської обласної ради VIII скликання  від 16.12.2021 №  364       "Про оголошення нових та розширення меж існуючих об`єктів природно-заповідного фонду місцевого значення"</t>
  </si>
  <si>
    <t>Урочище Смульське</t>
  </si>
  <si>
    <t xml:space="preserve">ДП "Коростишівський лісгосп АПК", Шахворостівське лісництво,                                          кв. 57, вид.1, 2, 7, 20, 21, 22 </t>
  </si>
  <si>
    <t xml:space="preserve">ДП "Коростишівський лісгосп АПК" </t>
  </si>
  <si>
    <t>Рішення восьмої сесії Житомирської обласної ради VIII скликання  від 16.12.2021 № 362        "Про оголошення об`єктів природно-заповідного фонду місцевого значення"</t>
  </si>
  <si>
    <t>Урочище П`ятигірка</t>
  </si>
  <si>
    <r>
      <rPr>
        <sz val="10"/>
        <color rgb="FF00B050"/>
        <rFont val="Times New Roman"/>
        <family val="1"/>
        <charset val="204"/>
      </rPr>
      <t>філія «Коростишівське лісове господарство» ДП "Ліси України"</t>
    </r>
    <r>
      <rPr>
        <sz val="10"/>
        <color rgb="FF000000"/>
        <rFont val="Times New Roman"/>
        <family val="1"/>
        <charset val="204"/>
      </rPr>
      <t>,  Андрушівське лісництво, кв. 107, вид. 1 - 4,  6 - 11, 13 - 16, 20 - 23, 28</t>
    </r>
  </si>
  <si>
    <t>філія «Коростишівське лісове господарство» ДП "Ліси України"</t>
  </si>
  <si>
    <t xml:space="preserve">Рішення восьмої сесії Житомирської обласної ради VIII скликання від 16.12.2021 № 362         "Про оголошення об`єктів природно-заповідного фонду" </t>
  </si>
  <si>
    <t>Чудинські яри</t>
  </si>
  <si>
    <t>ДП "Радомишльський лісгосп АПК",         Забілоцьке лісництво, кв. 66, вид. 29 - 51</t>
  </si>
  <si>
    <t>ДП "Радомишльський лісгосп АПК"</t>
  </si>
  <si>
    <t>Бокиївський рів</t>
  </si>
  <si>
    <t>ДП "Словечанський лісгосп АПК",          Словечанське лісництво,                                                  кв. 54, 55, 56, 57,  108, 109, 110</t>
  </si>
  <si>
    <t>ДП "Словечанський лісгосп АПК"</t>
  </si>
  <si>
    <t>Рішення восьмої сесії Житомирської обласної ради VIII скликання  від 16.12.2021 №362           "Про оголошення об`єктів природно-заповідного фонду місцевого значення"</t>
  </si>
  <si>
    <t>Новоборівський</t>
  </si>
  <si>
    <r>
      <t xml:space="preserve">ДП "Пулинський лісгосп АПК",                </t>
    </r>
    <r>
      <rPr>
        <sz val="10"/>
        <color rgb="FF00B050"/>
        <rFont val="Times New Roman"/>
        <family val="1"/>
        <charset val="204"/>
      </rPr>
      <t>Хорошівське лісництво, кв. 36, вид. 48, 49; кв. 40, вид. 41-48; кв. 47</t>
    </r>
  </si>
  <si>
    <t>ДП "Пулинський лісгосп АПК"</t>
  </si>
  <si>
    <t>Рішення восьмої сесії Житомирської обласної ради VIII скликання від 16.12.2021 № 362              "Про оголошення об`єктів природно-заповідного фонду місцевого значення"</t>
  </si>
  <si>
    <t>Любарський</t>
  </si>
  <si>
    <t>В адміністративних межах Любарської селищної ради</t>
  </si>
  <si>
    <t>Любарська селищна рада</t>
  </si>
  <si>
    <t>Рішення дванадцятої сесії Житомирської обласної ради VIII скликання від 07.12.2022 № 474 "Про оголошення об'єктів природно-заповідного фонду місцевого значення"</t>
  </si>
  <si>
    <t>В адміністративних межах Краснопільської сільської ради та Вільшанської сільської ради</t>
  </si>
  <si>
    <t>Краснопільська сільська рада, Вільшанська сільська рада</t>
  </si>
  <si>
    <t>Гальчинський</t>
  </si>
  <si>
    <t>Андрушівська міська рада</t>
  </si>
  <si>
    <t>Рішення чотирнадцятої сесії Житомирської обласної ради VIII скликання від 16.03.2023 № 511 "Про оголошення нових та розширення меж існуючих об'єктів природно-заповідного фонду місцевого значення"</t>
  </si>
  <si>
    <t>на території Білокриницького старостинського округу Городоцької селищної ради</t>
  </si>
  <si>
    <t>Городоцька селищна рада</t>
  </si>
  <si>
    <t>м. Житомир в районі вул. Богунської</t>
  </si>
  <si>
    <t>Житомирська міська рада</t>
  </si>
  <si>
    <t>Над Случчю</t>
  </si>
  <si>
    <t>На лівому березі р. Случ між смт Миропіль та с. Колодяжне на землях Миропільської селищної ради</t>
  </si>
  <si>
    <t>Миропільська селищна рада</t>
  </si>
  <si>
    <t>Дендропарк Лагульський</t>
  </si>
  <si>
    <t>Ландшафний</t>
  </si>
  <si>
    <t>Кадастрові номери земельних ділянок - 1824081700:07:001:0014 (0,25 га); 1824081700:07:001:0015 (0,75 га); землі Брониківської сільської ради 3 га</t>
  </si>
  <si>
    <t>Брониківська сільська рада Звягельського району, Молодецький Петро Олександрович</t>
  </si>
  <si>
    <t>Рішення вісімнадцятої сесії Житомирської обласної ради  VIII скликання від 21.12.2023 № 659                   "Про оголошення нових об'єктів природно-заповідного фонду місцевого значення"</t>
  </si>
  <si>
    <t>Андрушівський ліс-1</t>
  </si>
  <si>
    <r>
      <rPr>
        <sz val="10"/>
        <color rgb="FF00B050"/>
        <rFont val="Times New Roman"/>
        <family val="1"/>
        <charset val="204"/>
      </rPr>
      <t>філія «Коростишівське лісове господарство» ДП "Ліси України"</t>
    </r>
    <r>
      <rPr>
        <sz val="10"/>
        <color rgb="FF000000"/>
        <rFont val="Times New Roman"/>
        <family val="1"/>
        <charset val="204"/>
      </rPr>
      <t>, Андрушівське лісництво, кв.69, вид.2</t>
    </r>
  </si>
  <si>
    <t xml:space="preserve"> філія «Коростишівське лісове господарство» ДП "Ліси України"</t>
  </si>
  <si>
    <t>Рішення облвиконкому від 02.04.1984 р. №115</t>
  </si>
  <si>
    <t>Андрушівський ліс-2</t>
  </si>
  <si>
    <r>
      <rPr>
        <sz val="10"/>
        <color rgb="FF00B050"/>
        <rFont val="Times New Roman"/>
        <family val="1"/>
        <charset val="204"/>
      </rPr>
      <t>філія «Коростишівське лісове господарство» ДП "Ліси України"</t>
    </r>
    <r>
      <rPr>
        <sz val="10"/>
        <color rgb="FF000000"/>
        <rFont val="Times New Roman"/>
        <family val="1"/>
        <charset val="204"/>
      </rPr>
      <t>, Андрушівське лісництво, кв. 53, вид. 8</t>
    </r>
  </si>
  <si>
    <t>Рішення облвиконкому від 03.12.1982 р. №489</t>
  </si>
  <si>
    <t>Баньки</t>
  </si>
  <si>
    <r>
      <rPr>
        <sz val="10"/>
        <color rgb="FF00B050"/>
        <rFont val="Times New Roman"/>
        <family val="1"/>
        <charset val="204"/>
      </rPr>
      <t>філія «Олевське лісове господарство» ДП "Ліси України"</t>
    </r>
    <r>
      <rPr>
        <sz val="10"/>
        <color rgb="FF000000"/>
        <rFont val="Times New Roman"/>
        <family val="1"/>
        <charset val="204"/>
      </rPr>
      <t>,  Олевське лісництво, кв. 10, 14, 15, 17, 22, 31, 41; Сновидовицьке лісництво, кв. 40, 41, 46, 47, 48, 54</t>
    </r>
  </si>
  <si>
    <t>філія «Олевське лісове господарство» ДП "Ліси України"</t>
  </si>
  <si>
    <t>Рішення 14 сесії обласної ради XXIII скликання від 04.07.2000 р.</t>
  </si>
  <si>
    <t>Баранівський</t>
  </si>
  <si>
    <r>
      <rPr>
        <sz val="10"/>
        <color rgb="FF00B050"/>
        <rFont val="Times New Roman"/>
        <family val="1"/>
        <charset val="204"/>
      </rPr>
      <t>філія «Баранівське лісомисливське господарство» ДП "Ліси України"</t>
    </r>
    <r>
      <rPr>
        <sz val="10"/>
        <color rgb="FF000000"/>
        <rFont val="Times New Roman"/>
        <family val="1"/>
        <charset val="204"/>
      </rPr>
      <t>, Баранівське лісництво, кв. 34, 35, 36, 37, 48, 49, 50, 51</t>
    </r>
  </si>
  <si>
    <t>філія «Баранівське лісомисливське господарство господарство» ДП "Ліси України"</t>
  </si>
  <si>
    <t>Рішення дев’ятої сесії обласної ради XXII скликання від 22.11.1997 р.</t>
  </si>
  <si>
    <t>Березовий</t>
  </si>
  <si>
    <r>
      <rPr>
        <sz val="10"/>
        <color rgb="FF00B050"/>
        <rFont val="Times New Roman"/>
        <family val="1"/>
        <charset val="204"/>
      </rPr>
      <t>філія «Словечанське лісове господарство» ДП "Ліси України"</t>
    </r>
    <r>
      <rPr>
        <sz val="10"/>
        <color rgb="FF000000"/>
        <rFont val="Times New Roman"/>
        <family val="1"/>
        <charset val="204"/>
      </rPr>
      <t>, Можарівське лісництво, кв. 78, вид. 10, 11, 16, 18, Нагорянське лісництво, кв. 61, вид. 7, 17, кв. 68, вид. 6</t>
    </r>
  </si>
  <si>
    <t xml:space="preserve"> філія «Словечанське лісове господарство» ДП "Ліси України"</t>
  </si>
  <si>
    <t>Білокоровицький</t>
  </si>
  <si>
    <r>
      <t xml:space="preserve"> </t>
    </r>
    <r>
      <rPr>
        <sz val="10"/>
        <color rgb="FF00B050"/>
        <rFont val="Times New Roman"/>
        <family val="1"/>
        <charset val="204"/>
      </rPr>
      <t>філія «Білокоровицьке лісове господарство» ДП "Ліси України"</t>
    </r>
    <r>
      <rPr>
        <sz val="10"/>
        <color rgb="FF000000"/>
        <rFont val="Times New Roman"/>
        <family val="1"/>
        <charset val="204"/>
      </rPr>
      <t>,  Білокоровицьке лісництво, кв. 72, вид. 60, 61</t>
    </r>
  </si>
  <si>
    <t xml:space="preserve"> філія «Білокоровицьке лісове господарство» ДП "Ліси України"</t>
  </si>
  <si>
    <t>Рішення облвиконкому від 23.12.1991 р. №360</t>
  </si>
  <si>
    <r>
      <rPr>
        <sz val="10"/>
        <color rgb="FF00B050"/>
        <rFont val="Times New Roman"/>
        <family val="1"/>
        <charset val="204"/>
      </rPr>
      <t>філія «Городницьке лісове господарство» ДП "Ліси України"</t>
    </r>
    <r>
      <rPr>
        <sz val="10"/>
        <color rgb="FF000000"/>
        <rFont val="Times New Roman"/>
        <family val="1"/>
        <charset val="204"/>
      </rPr>
      <t>, Пищівське лісництво, кв. 96, вид.11</t>
    </r>
  </si>
  <si>
    <t>Рішення облвиконкому від  20.11.1967 р. № 610</t>
  </si>
  <si>
    <t>Будки</t>
  </si>
  <si>
    <r>
      <rPr>
        <sz val="10"/>
        <color rgb="FF00B050"/>
        <rFont val="Times New Roman"/>
        <family val="1"/>
        <charset val="204"/>
      </rPr>
      <t>філія «Ємільчинське лісове господарство» ДП "Ліси України"</t>
    </r>
    <r>
      <rPr>
        <sz val="10"/>
        <color rgb="FF000000"/>
        <rFont val="Times New Roman"/>
        <family val="1"/>
        <charset val="204"/>
      </rPr>
      <t>, Ємільчинське лісництво, кв. 28, кв. 29, кв. 35, вид. 1, 2; кв. 36, кв. 37</t>
    </r>
  </si>
  <si>
    <t>філія «Ємільчинське лісове господарство» ДП "Ліси України"</t>
  </si>
  <si>
    <t>Рішення облвиконкому від 01.02.1988 р. № 27 "Про доповнення переліку державних заказників" (444 га)    Рішення восьмої сесії Житомирської обласної ради  VIII скликання  від 16.12.2021 № 364                   "Про оголошення нових та розширення меж існуючих об`єктів природно-заповідного фонду місцевого значення" (56 га)</t>
  </si>
  <si>
    <r>
      <rPr>
        <sz val="10"/>
        <color rgb="FF00B050"/>
        <rFont val="Times New Roman"/>
        <family val="1"/>
        <charset val="204"/>
      </rPr>
      <t>філія «Бердичівське лісове господарство» ДП "Ліси України"</t>
    </r>
    <r>
      <rPr>
        <sz val="10"/>
        <color rgb="FF000000"/>
        <rFont val="Times New Roman"/>
        <family val="1"/>
        <charset val="204"/>
      </rPr>
      <t>, Любарське лісництво, кв. 14, вид. 27</t>
    </r>
  </si>
  <si>
    <t>філія «Бердичівське лісове господарство» ДП "Ліси України"</t>
  </si>
  <si>
    <t>Рішення облвиконкому від 07.03.1991 р. № 68</t>
  </si>
  <si>
    <t>Верчова ділянка</t>
  </si>
  <si>
    <r>
      <rPr>
        <sz val="10"/>
        <color rgb="FF00B050"/>
        <rFont val="Times New Roman"/>
        <family val="1"/>
        <charset val="204"/>
      </rPr>
      <t>філія «Олевське лісове господарство» ДП "Ліси України"</t>
    </r>
    <r>
      <rPr>
        <sz val="10"/>
        <color rgb="FF000000"/>
        <rFont val="Times New Roman"/>
        <family val="1"/>
        <charset val="204"/>
      </rPr>
      <t>, Юрівське лісництво, кв. 14, вид. 6</t>
    </r>
  </si>
  <si>
    <t>Рішення облвиконкому від 23.12.1991 р. № 360</t>
  </si>
  <si>
    <r>
      <rPr>
        <sz val="10"/>
        <color rgb="FF00B050"/>
        <rFont val="Times New Roman"/>
        <family val="1"/>
        <charset val="204"/>
      </rPr>
      <t>філія «Радомишльське лісомисливське господарство» ДП "Ліси України"</t>
    </r>
    <r>
      <rPr>
        <sz val="10"/>
        <color rgb="FF000000"/>
        <rFont val="Times New Roman"/>
        <family val="1"/>
        <charset val="204"/>
      </rPr>
      <t>, Радомишльське лісництво, кв. 49, вид. 11; кв. 50, вид. 24; кв.51, вид. 31</t>
    </r>
  </si>
  <si>
    <t xml:space="preserve"> філія «Радомишльське лісомисливське господарство» ДП "Ліси України"</t>
  </si>
  <si>
    <t>Даньов</t>
  </si>
  <si>
    <r>
      <rPr>
        <sz val="10"/>
        <color rgb="FF00B050"/>
        <rFont val="Times New Roman"/>
        <family val="1"/>
        <charset val="204"/>
      </rPr>
      <t>філія «Ємільчинське лісове господарство» ДП "Ліси України"</t>
    </r>
    <r>
      <rPr>
        <sz val="10"/>
        <color rgb="FF000000"/>
        <rFont val="Times New Roman"/>
        <family val="1"/>
        <charset val="204"/>
      </rPr>
      <t>, Глумчанське лісництво, кв. 46, 52</t>
    </r>
  </si>
  <si>
    <t>Дивлинський</t>
  </si>
  <si>
    <r>
      <rPr>
        <sz val="10"/>
        <color rgb="FF00B050"/>
        <rFont val="Times New Roman"/>
        <family val="1"/>
        <charset val="204"/>
      </rPr>
      <t>філія «Лугинське лісове господарство» ДП "Ліси України"</t>
    </r>
    <r>
      <rPr>
        <sz val="10"/>
        <color rgb="FF000000"/>
        <rFont val="Times New Roman"/>
        <family val="1"/>
        <charset val="204"/>
      </rPr>
      <t>, Дивлинське лісництво, кв. 25, 26</t>
    </r>
  </si>
  <si>
    <t>філія «Лугинське лісове господарство» ДП "Ліси України"</t>
  </si>
  <si>
    <t>Діброва лісничого Вронського</t>
  </si>
  <si>
    <r>
      <rPr>
        <sz val="10"/>
        <color rgb="FF00B050"/>
        <rFont val="Times New Roman"/>
        <family val="1"/>
        <charset val="204"/>
      </rPr>
      <t>філія «Коростенське лісомисливське господарство» ДП "Ліси України"</t>
    </r>
    <r>
      <rPr>
        <sz val="10"/>
        <color rgb="FF000000"/>
        <rFont val="Times New Roman"/>
        <family val="1"/>
        <charset val="204"/>
      </rPr>
      <t>, Корабельне лісництво, кв. 20, вид. 8</t>
    </r>
  </si>
  <si>
    <t xml:space="preserve"> філія «Коростенське лісомисливське господарство» ДП "Ліси України"</t>
  </si>
  <si>
    <t>Рішення облвиконкому від 07.03.1991 р. № 68 “Про підсумки інвентаризації мережі природно- заповідного фонду та доповнення переліку державних заказників”</t>
  </si>
  <si>
    <t>Жубровицький</t>
  </si>
  <si>
    <r>
      <rPr>
        <sz val="10"/>
        <color rgb="FF00B050"/>
        <rFont val="Times New Roman"/>
        <family val="1"/>
        <charset val="204"/>
      </rPr>
      <t>філія «Білокоровицьке лісове господарство» ДП "Ліси України"</t>
    </r>
    <r>
      <rPr>
        <sz val="10"/>
        <color rgb="FF000000"/>
        <rFont val="Times New Roman"/>
        <family val="1"/>
        <charset val="204"/>
      </rPr>
      <t>, Жубровицьке лісництво, кв.38, вид. 1,2,24; ; кв.39, вид.27-29</t>
    </r>
  </si>
  <si>
    <t>Забране</t>
  </si>
  <si>
    <r>
      <rPr>
        <sz val="10"/>
        <color rgb="FF00B050"/>
        <rFont val="Times New Roman"/>
        <family val="1"/>
        <charset val="204"/>
      </rPr>
      <t>філія «Коростенське лісомисливське господарство господарство» ДП "Ліси України"</t>
    </r>
    <r>
      <rPr>
        <sz val="10"/>
        <color rgb="FF000000"/>
        <rFont val="Times New Roman"/>
        <family val="1"/>
        <charset val="204"/>
      </rPr>
      <t>, Шершнівське лісництво, кв. 75, вид. 21; кв. 80, вид. 1, 2, 3, 4,7</t>
    </r>
  </si>
  <si>
    <t>Зривисько</t>
  </si>
  <si>
    <r>
      <rPr>
        <sz val="10"/>
        <color rgb="FF00B050"/>
        <rFont val="Times New Roman"/>
        <family val="1"/>
        <charset val="204"/>
      </rPr>
      <t>філія «Бердичівське лісове господарство» ДП "Ліси України"</t>
    </r>
    <r>
      <rPr>
        <sz val="10"/>
        <color rgb="FF000000"/>
        <rFont val="Times New Roman"/>
        <family val="1"/>
        <charset val="204"/>
      </rPr>
      <t>,  Чуднівське  лісництво, кв. 4, 17</t>
    </r>
  </si>
  <si>
    <t xml:space="preserve"> філія «Бердичівське лісове господарство» ДП "Ліси України"</t>
  </si>
  <si>
    <t>Рішення 7 сесії 24 скликання обласної ради від 23.04.2003 № 207</t>
  </si>
  <si>
    <t>Замок Терещенка</t>
  </si>
  <si>
    <t xml:space="preserve"> КЕВ м. Житомир, Тригірське лісництво, кв. 9, вид. 1-5, 7, 8</t>
  </si>
  <si>
    <t xml:space="preserve">  КЕВ м. Житомир</t>
  </si>
  <si>
    <t>Коршомка</t>
  </si>
  <si>
    <r>
      <rPr>
        <sz val="10"/>
        <color rgb="FF00B050"/>
        <rFont val="Times New Roman"/>
        <family val="1"/>
        <charset val="204"/>
      </rPr>
      <t xml:space="preserve"> філія «Бердичівське лісове господарство» ДП "Ліси України"</t>
    </r>
    <r>
      <rPr>
        <sz val="10"/>
        <color rgb="FF000000"/>
        <rFont val="Times New Roman"/>
        <family val="1"/>
        <charset val="204"/>
      </rPr>
      <t xml:space="preserve"> Чуднівське лісництво, кв. 5-8; кв. 18, вид. 1-7, 18, 19; кв. 19, вид. 1-8, 18, 19, кв. 20, кв. 21</t>
    </r>
  </si>
  <si>
    <t>Кам’яна гірка</t>
  </si>
  <si>
    <r>
      <rPr>
        <sz val="10"/>
        <color rgb="FF00B050"/>
        <rFont val="Times New Roman"/>
        <family val="1"/>
        <charset val="204"/>
      </rPr>
      <t>філія «Словечанське лісове господарство» ДП "Ліси України"</t>
    </r>
    <r>
      <rPr>
        <sz val="10"/>
        <color rgb="FF000000"/>
        <rFont val="Times New Roman"/>
        <family val="1"/>
        <charset val="204"/>
      </rPr>
      <t>, Кованське лісництво, кв. 35, вид. 42</t>
    </r>
  </si>
  <si>
    <t>філія «Словечанське лісове господарство» ДП "Ліси України"</t>
  </si>
  <si>
    <t>Рішення облвиконкому від 31.03.1984 р. №149</t>
  </si>
  <si>
    <t>Ліс над Случчю</t>
  </si>
  <si>
    <r>
      <rPr>
        <sz val="10"/>
        <color rgb="FF00B050"/>
        <rFont val="Times New Roman"/>
        <family val="1"/>
        <charset val="204"/>
      </rPr>
      <t>філія «Городницьке лісове господарство» ДП "Ліси України"</t>
    </r>
    <r>
      <rPr>
        <sz val="10"/>
        <color rgb="FF000000"/>
        <rFont val="Times New Roman"/>
        <family val="1"/>
        <charset val="204"/>
      </rPr>
      <t>, Надслучанське л-во, кв. 13, вид. 8, 9, 10-13, 67</t>
    </r>
  </si>
  <si>
    <t>Рішення 16 сесії обласної ради п’ятого скликання від 15.08.08                     № 642 «Про утворення об’єктів природно-заповідного фонду місцевого значення»</t>
  </si>
  <si>
    <t>Лугинські дубняки</t>
  </si>
  <si>
    <r>
      <rPr>
        <sz val="10"/>
        <color rgb="FF00B050"/>
        <rFont val="Times New Roman"/>
        <family val="1"/>
        <charset val="204"/>
      </rPr>
      <t>філія «Лугинське лісове господарство» ДП "Ліси України"</t>
    </r>
    <r>
      <rPr>
        <sz val="10"/>
        <color rgb="FF000000"/>
        <rFont val="Times New Roman"/>
        <family val="1"/>
        <charset val="204"/>
      </rPr>
      <t xml:space="preserve">, Лугинське лісництво, кв. 63, кв. 64,  вид. 5, 6, 10, 11, 18, 20, 26, 33; кв. 73, вид. 3 - 7, 47; кв.74, вид. 2, 24 </t>
    </r>
  </si>
  <si>
    <t>Рішення сесії обласної ради XXII скликання   від 03.03.1995 р.                         «Про створення державних заказників місцевого значення».</t>
  </si>
  <si>
    <t xml:space="preserve">Микитче </t>
  </si>
  <si>
    <r>
      <rPr>
        <sz val="10"/>
        <color rgb="FF00B050"/>
        <rFont val="Times New Roman"/>
        <family val="1"/>
        <charset val="204"/>
      </rPr>
      <t>філія «Олевське лісове господарство» ДП "Ліси України"</t>
    </r>
    <r>
      <rPr>
        <sz val="10"/>
        <color rgb="FF000000"/>
        <rFont val="Times New Roman"/>
        <family val="1"/>
        <charset val="204"/>
      </rPr>
      <t>, Журжевицьке лісництво,  кв .  44,  45, 47, 48, 49, 51, 53-60; Хочинське лісництво, кв. 51, вид. 19-25; кв. 52; кв. 56, вид. 7-15; кв. 57 вид. 8-30  кв. 58, 63, 64, 65, 69;  Юрівське лісництво, кв. 1-4, 6-8, 12, 13</t>
    </r>
  </si>
  <si>
    <t>Рішення 11 сесії 23 скликання облради від 29.11.2001</t>
  </si>
  <si>
    <t>Михеївський</t>
  </si>
  <si>
    <r>
      <t xml:space="preserve">  </t>
    </r>
    <r>
      <rPr>
        <sz val="10"/>
        <color rgb="FF00B050"/>
        <rFont val="Times New Roman"/>
        <family val="1"/>
        <charset val="204"/>
      </rPr>
      <t>філія «Городницьке лісове господарство» ДП "Ліси України"</t>
    </r>
    <r>
      <rPr>
        <sz val="10"/>
        <color rgb="FF000000"/>
        <rFont val="Times New Roman"/>
        <family val="1"/>
        <charset val="204"/>
      </rPr>
      <t>, Надслучанське  лісництво, кв. 50, вид. 10, 46</t>
    </r>
  </si>
  <si>
    <t xml:space="preserve"> філія «Городницьке лісове господарство» ДП "Ліси України"</t>
  </si>
  <si>
    <t>Над Тетеревом</t>
  </si>
  <si>
    <r>
      <t xml:space="preserve">КЕВ м. Житомир, Тригірське лісництво, кв. 13, вид. 24, 25, 30;  кв.19, вид. 7; кв. 20, вид. 1. </t>
    </r>
    <r>
      <rPr>
        <sz val="10"/>
        <color rgb="FF00B050"/>
        <rFont val="Times New Roman"/>
        <family val="1"/>
        <charset val="204"/>
      </rPr>
      <t>філія «Коростенське лісомисливське господарство» ДП "Ліси України"</t>
    </r>
    <r>
      <rPr>
        <sz val="10"/>
        <color rgb="FF000000"/>
        <rFont val="Times New Roman"/>
        <family val="1"/>
        <charset val="204"/>
      </rPr>
      <t xml:space="preserve"> кв.18, вид. 2, 3, 4; кв. 19 вид. 1, 2, 3, 4</t>
    </r>
  </si>
  <si>
    <r>
      <rPr>
        <sz val="10"/>
        <rFont val="Times New Roman"/>
        <family val="1"/>
        <charset val="204"/>
      </rPr>
      <t xml:space="preserve"> КЕВ м. Житомир</t>
    </r>
    <r>
      <rPr>
        <sz val="10"/>
        <color rgb="FF00B050"/>
        <rFont val="Times New Roman"/>
        <family val="1"/>
        <charset val="204"/>
      </rPr>
      <t>, філія «Коростенське лісомисливське господарство» ДП "Ліси України"</t>
    </r>
  </si>
  <si>
    <t>Нехворощ</t>
  </si>
  <si>
    <t xml:space="preserve">лісовий </t>
  </si>
  <si>
    <r>
      <rPr>
        <sz val="10"/>
        <color rgb="FF00B050"/>
        <rFont val="Times New Roman"/>
        <family val="1"/>
        <charset val="204"/>
      </rPr>
      <t>філія «Коростишівське лісове господарство» ДП "Ліси України"</t>
    </r>
    <r>
      <rPr>
        <sz val="10"/>
        <color rgb="FF000000"/>
        <rFont val="Times New Roman"/>
        <family val="1"/>
        <charset val="204"/>
      </rPr>
      <t>, Андрушівське лісництво, кв. 90, вид. 2</t>
    </r>
  </si>
  <si>
    <t>Рішення облвиконкому від 03.12.1982 р. № 489</t>
  </si>
  <si>
    <t>Олевський</t>
  </si>
  <si>
    <r>
      <rPr>
        <sz val="10"/>
        <color rgb="FF00B050"/>
        <rFont val="Times New Roman"/>
        <family val="1"/>
        <charset val="204"/>
      </rPr>
      <t>філія «Олевське лісове господарство» ДП "Ліси України"</t>
    </r>
    <r>
      <rPr>
        <sz val="10"/>
        <color rgb="FF000000"/>
        <rFont val="Times New Roman"/>
        <family val="1"/>
        <charset val="204"/>
      </rPr>
      <t>, Олевське лісництво, кв. 16, вид. 6</t>
    </r>
  </si>
  <si>
    <t>Поломи</t>
  </si>
  <si>
    <r>
      <rPr>
        <sz val="10"/>
        <color rgb="FF00B050"/>
        <rFont val="Times New Roman"/>
        <family val="1"/>
        <charset val="204"/>
      </rPr>
      <t>філія «Ємільчинське лісове господарство» ДП "Ліси України"</t>
    </r>
    <r>
      <rPr>
        <sz val="10"/>
        <color rgb="FF000000"/>
        <rFont val="Times New Roman"/>
        <family val="1"/>
        <charset val="204"/>
      </rPr>
      <t>, Корольовське лісництво, кв. 7, 13, 19</t>
    </r>
  </si>
  <si>
    <t>Рішення облвиконкому від 97.03.1991 р. № 68</t>
  </si>
  <si>
    <t>Попільнянський ліс</t>
  </si>
  <si>
    <r>
      <rPr>
        <sz val="10"/>
        <color rgb="FF00B050"/>
        <rFont val="Times New Roman"/>
        <family val="1"/>
        <charset val="204"/>
      </rPr>
      <t>філія «Коростишівське лісове господарство» ДП "Ліси України"</t>
    </r>
    <r>
      <rPr>
        <sz val="10"/>
        <color rgb="FF000000"/>
        <rFont val="Times New Roman"/>
        <family val="1"/>
        <charset val="204"/>
      </rPr>
      <t>, Попільнянське лісництво, кв. 20, вид.12</t>
    </r>
  </si>
  <si>
    <t>Рішення облвиконкому від 20.11.1967 р. № 610</t>
  </si>
  <si>
    <t>Путівець</t>
  </si>
  <si>
    <r>
      <rPr>
        <sz val="10"/>
        <color rgb="FF00B050"/>
        <rFont val="Times New Roman"/>
        <family val="1"/>
        <charset val="204"/>
      </rPr>
      <t>філія «Білокоровицьке лісове господарство» ДП "Ліси України"</t>
    </r>
    <r>
      <rPr>
        <sz val="10"/>
        <color rgb="FF000000"/>
        <rFont val="Times New Roman"/>
        <family val="1"/>
        <charset val="204"/>
      </rPr>
      <t>, Радовельське лісництво, кв. 31, вид. 53 - 58, 73</t>
    </r>
  </si>
  <si>
    <t>філія «Білокоровицьке лісове господарство» ДП "Ліси України"</t>
  </si>
  <si>
    <t>Радогощанський</t>
  </si>
  <si>
    <r>
      <rPr>
        <sz val="10"/>
        <color rgb="FF00B050"/>
        <rFont val="Times New Roman"/>
        <family val="1"/>
        <charset val="204"/>
      </rPr>
      <t>філія «Лугинське лісове господарство» ДП "Ліси України"</t>
    </r>
    <r>
      <rPr>
        <sz val="10"/>
        <color rgb="FF000000"/>
        <rFont val="Times New Roman"/>
        <family val="1"/>
        <charset val="204"/>
      </rPr>
      <t xml:space="preserve">, </t>
    </r>
    <r>
      <rPr>
        <sz val="10"/>
        <color rgb="FF00B050"/>
        <rFont val="Times New Roman"/>
        <family val="1"/>
        <charset val="204"/>
      </rPr>
      <t>Літківське лісництво,</t>
    </r>
    <r>
      <rPr>
        <sz val="10"/>
        <color rgb="FF000000"/>
        <rFont val="Times New Roman"/>
        <family val="1"/>
        <charset val="204"/>
      </rPr>
      <t xml:space="preserve"> </t>
    </r>
    <r>
      <rPr>
        <sz val="10"/>
        <color rgb="FF00B050"/>
        <rFont val="Times New Roman"/>
        <family val="1"/>
        <charset val="204"/>
      </rPr>
      <t>кв. 14 вид. 1-42, кв. 73</t>
    </r>
  </si>
  <si>
    <t xml:space="preserve">Рішення сесії обласної ради . XXII скликання   від 03.03.1995 р </t>
  </si>
  <si>
    <t>Радомишльський</t>
  </si>
  <si>
    <r>
      <rPr>
        <sz val="10"/>
        <color rgb="FF00B050"/>
        <rFont val="Times New Roman"/>
        <family val="1"/>
        <charset val="204"/>
      </rPr>
      <t>філія «Радомишльське лісомисливське господарство» ДП "Ліси України"</t>
    </r>
    <r>
      <rPr>
        <sz val="10"/>
        <color rgb="FF000000"/>
        <rFont val="Times New Roman"/>
        <family val="1"/>
        <charset val="204"/>
      </rPr>
      <t>, Радомишльське лісництво  кв. 7, вид. 11; кв. 11, вид.1-6, 9; кв. 12, вид. 1, 15, 17; кв. 13, вид. 7; кв. 24, вид. 4, 21; кв. 25, вид. 1, 7.</t>
    </r>
  </si>
  <si>
    <t>Сапожинський</t>
  </si>
  <si>
    <r>
      <rPr>
        <sz val="10"/>
        <color rgb="FF00B050"/>
        <rFont val="Times New Roman"/>
        <family val="1"/>
        <charset val="204"/>
      </rPr>
      <t>філія «Городницьке лісове господарство» ДП "Ліси України"</t>
    </r>
    <r>
      <rPr>
        <sz val="10"/>
        <color rgb="FF000000"/>
        <rFont val="Times New Roman"/>
        <family val="1"/>
        <charset val="204"/>
      </rPr>
      <t>, Надслучанське  лісництво, кв. 71, вид. 11, 18, 25, 33, 34; кв. 72, вид. 1-5</t>
    </r>
  </si>
  <si>
    <t>Словечанський кряж</t>
  </si>
  <si>
    <r>
      <rPr>
        <sz val="10"/>
        <color rgb="FF00B050"/>
        <rFont val="Times New Roman"/>
        <family val="1"/>
        <charset val="204"/>
      </rPr>
      <t>філія «Словечанське лісове господарство» ДП "Ліси України"</t>
    </r>
    <r>
      <rPr>
        <sz val="10"/>
        <color rgb="FF000000"/>
        <rFont val="Times New Roman"/>
        <family val="1"/>
        <charset val="204"/>
      </rPr>
      <t>, Кованське лісництво, кв. 1-5, 15, 22, 23, 30-32, 35 (вид. 1-41, 43-61), 36, 37 (вид. 1-23, 25-35, 37-45, 47, 48) – площа 2027,8 га; Листвинське лісництво, кв., 1-7, 15-17, 22-24, 31-33, 42, 43, 73, 77-82 – площа 2707,9 га; Усівське лісництво, кв. 1, 2, 6-10, 17-19, 26-28, 30, 31, 36, 37, 42, 50 - 80, - площа 5029,2 га; Тхоринське лісництво, кв. 1, кв. 3-17; кв. 18 ( у вид. 1, 2, 4, 5, 11, 19, 25, 26, 27, 28, 29, 30 вилучено смугу кріплення державного кордону між Україною і Республікою Білорусь шириною 5 м); кв. 19, кв. 20; кв. 21 (у вид. 4, 5, 11, 15 вилучено смугу кріплення державного кордону між Україною і Республікою Білорусь шириною 5 м); кв. 22; кв. 23 (у вид. 5, 14, 20, 23, 39 вилучено смугу кріплення державного кордону між Україною і Республікою Білорусь шириною 5 м);  кв. 24; кв. 25 ( у вид. 4, 5, 6, 16, 24, 25 вилучено смугу кріплення державного кордону між Україною і Республікою Білорусь шириною 5 м);  кв. 26; кв. 27 ( у вид. 8 вилучено смугу кріплення державного кордону між Україною і Республікою Білорусь шириною 5 м); кв. 28; кв. 29; кв. 30; кв. 31; кв. 34, вид. 3 – площа 2828,7 га; Велідницьке лісництво, кв. 23, 24, 34, 35, 43, 44, 52-55, 64-66, 75, 82, 84 (вид. 1-9, 11-16, 19, 20, 24-26, 28-38), 88, 89 (вид. 1-3, 6-8, 10-13, 15-17, 20-23), 90-98 – площа 2371,1 га; Городецьке лісництво, кв. 7, 8 (вид. 1-14, 16-29), 13 (вид. 1-5, 7-37), 16-19,  22, 23, 29-32, 37, 39-48, 50-56 площа – 3304,0 га;</t>
    </r>
  </si>
  <si>
    <t>Рішення Ш сесії 23 скликання обласної ради від 17.09.1998 р.      Рішення восьмо сесії Житомирської обласної ради VIII скликання від 16.12.2021 № 364      "Про оголошення нових та розширення меж існуючих об`єктів природно-заповідного фонду місцевого значення"                                                 Рішення восьмої сесії Житомирської обласної ради  VIII скликання від 16.12.2021 №363            "Про зміну меж об`єктів природно-заповідного фонду місцевого значення"</t>
  </si>
  <si>
    <t>Старі Гарти</t>
  </si>
  <si>
    <r>
      <rPr>
        <sz val="10"/>
        <color rgb="FF00B050"/>
        <rFont val="Times New Roman"/>
        <family val="1"/>
        <charset val="204"/>
      </rPr>
      <t>філія «Ємільчинське лісове господарство» ДП "Ліси України"</t>
    </r>
    <r>
      <rPr>
        <sz val="10"/>
        <color rgb="FF000000"/>
        <rFont val="Times New Roman"/>
        <family val="1"/>
        <charset val="204"/>
      </rPr>
      <t>, Гартівське лісництво, кв. 8, 9</t>
    </r>
  </si>
  <si>
    <t>Рішення облвиконкому від 01.02.1988 р. № 27                                       "Про доповнення переліку державних заказників"</t>
  </si>
  <si>
    <t>Старочуднівський</t>
  </si>
  <si>
    <r>
      <rPr>
        <sz val="10"/>
        <color rgb="FF00B050"/>
        <rFont val="Times New Roman"/>
        <family val="1"/>
        <charset val="204"/>
      </rPr>
      <t>філія «Баранівське лісомисливське господарство» ДП "Ліси України"</t>
    </r>
    <r>
      <rPr>
        <sz val="10"/>
        <color rgb="FF000000"/>
        <rFont val="Times New Roman"/>
        <family val="1"/>
        <charset val="204"/>
      </rPr>
      <t>, Биківське лісництво,     кв. 75, вид.7</t>
    </r>
  </si>
  <si>
    <t>філія «Баранівське лісомисливське господарство» ДП "Ліси України"</t>
  </si>
  <si>
    <t>Стовпинський</t>
  </si>
  <si>
    <r>
      <rPr>
        <sz val="10"/>
        <color rgb="FF00B050"/>
        <rFont val="Times New Roman"/>
        <family val="1"/>
        <charset val="204"/>
      </rPr>
      <t>філія «Білокоровицьке лісове господарство» ДП "Ліси України"</t>
    </r>
    <r>
      <rPr>
        <sz val="10"/>
        <color rgb="FF000000"/>
        <rFont val="Times New Roman"/>
        <family val="1"/>
        <charset val="204"/>
      </rPr>
      <t>,  Жубровицьке лісництво, кв. 3, вид. 59, 60;  кв. 11, вид. 1,2,27,28</t>
    </r>
  </si>
  <si>
    <t>Сторожівський</t>
  </si>
  <si>
    <r>
      <rPr>
        <sz val="10"/>
        <color rgb="FF00B050"/>
        <rFont val="Times New Roman"/>
        <family val="1"/>
        <charset val="204"/>
      </rPr>
      <t>філія «Городницьке лісове господарство» ДП "Ліси України"</t>
    </r>
    <r>
      <rPr>
        <sz val="10"/>
        <color rgb="FF000000"/>
        <rFont val="Times New Roman"/>
        <family val="1"/>
        <charset val="204"/>
      </rPr>
      <t>,  Надслучанське лісництво, кв. 55, вид.8</t>
    </r>
  </si>
  <si>
    <t>Тересини</t>
  </si>
  <si>
    <r>
      <rPr>
        <sz val="10"/>
        <color rgb="FF00B050"/>
        <rFont val="Times New Roman"/>
        <family val="1"/>
        <charset val="204"/>
      </rPr>
      <t>філія «Олевське лісове господарство» ДП "Ліси України"</t>
    </r>
    <r>
      <rPr>
        <sz val="10"/>
        <color rgb="FF000000"/>
        <rFont val="Times New Roman"/>
        <family val="1"/>
        <charset val="204"/>
      </rPr>
      <t>,  Олевське лісництво, кв. 62, 63, 64, 69,70, 71, 72 (вид. 1 – пл. 0,6 га); Кам’янське лісництво, кв. 4, 5, 6, 7, 10, 11, 12, 13, 14, 17, 18, 22, 29, 35</t>
    </r>
  </si>
  <si>
    <t xml:space="preserve">філія «Олевське лісове господарство» ДП "Ліси України"    </t>
  </si>
  <si>
    <t xml:space="preserve"> Рішення 14 сесії облради 23 скликання від 04.07.2000 р. «Про території та об’єкти природно-заповідного фонду місцевого значення» (площа – 2184 га). Розширено рішенням XXI сесії Житомирської обласної ради V скликання від 09.09.09 № 883 «Про утворення та розширення об’єктів природно-заповідного фонду місцевого значення» (площа – 2189,4га; розширено з 2184 га до 2189,4 га). Розширено рішенням XXIV сесії Житомирської обласної ради V скликання від 11.05.10                           № 1084 «Про зміну меж об’єктів природно-заповідного фонду місцевого значення» з 2189,4 га до 2189,7 га</t>
  </si>
  <si>
    <t>Турейка</t>
  </si>
  <si>
    <r>
      <t xml:space="preserve"> </t>
    </r>
    <r>
      <rPr>
        <sz val="10"/>
        <color rgb="FF00B050"/>
        <rFont val="Times New Roman"/>
        <family val="1"/>
        <charset val="204"/>
      </rPr>
      <t>філія «Лугинське лісове господарство» ДП "Ліси України"</t>
    </r>
    <r>
      <rPr>
        <sz val="10"/>
        <color rgb="FF000000"/>
        <rFont val="Times New Roman"/>
        <family val="1"/>
        <charset val="204"/>
      </rPr>
      <t>, Лугинське лісництво, кв. 86, вид. 3, 10, 11, 12, 14, 15</t>
    </r>
  </si>
  <si>
    <t xml:space="preserve">філія «Лугинське лісове господарство» ДП "Ліси України"  </t>
  </si>
  <si>
    <t xml:space="preserve">Рішення сесії обласної ради XXII скликання   від 03.03.1995 р. </t>
  </si>
  <si>
    <t>Урочище камінь</t>
  </si>
  <si>
    <t xml:space="preserve"> ДП “Романівський лісгосп АПК”, Ольшанське лісництво, кв. 51</t>
  </si>
  <si>
    <t>ДП “Романівський лісгосп АПК”</t>
  </si>
  <si>
    <t>Харкові круги</t>
  </si>
  <si>
    <r>
      <rPr>
        <sz val="10"/>
        <color rgb="FF00B050"/>
        <rFont val="Times New Roman"/>
        <family val="1"/>
        <charset val="204"/>
      </rPr>
      <t>філія «Олевське лісове господарство» ДП "Ліси України"</t>
    </r>
    <r>
      <rPr>
        <sz val="10"/>
        <color rgb="FF000000"/>
        <rFont val="Times New Roman"/>
        <family val="1"/>
        <charset val="204"/>
      </rPr>
      <t>,  Юрівське лісництво, кв. 42, вид. 19, 21, 24, 42</t>
    </r>
  </si>
  <si>
    <t>Рішення облвиконкому від 23.12.1991 р. № 360 "Про доповнення переліку державних заказників"</t>
  </si>
  <si>
    <r>
      <rPr>
        <sz val="10"/>
        <color rgb="FF00B050"/>
        <rFont val="Times New Roman"/>
        <family val="1"/>
        <charset val="204"/>
      </rPr>
      <t>філія «Олевське лісове господарство» ДП "Ліси України"</t>
    </r>
    <r>
      <rPr>
        <sz val="10"/>
        <color rgb="FF000000"/>
        <rFont val="Times New Roman"/>
        <family val="1"/>
        <charset val="204"/>
      </rPr>
      <t>,  Юрівське лісництво, кв. 46, вид.1</t>
    </r>
  </si>
  <si>
    <t>Рішення облвиконкому від 23.12.1991 р. №360 "Про доповнення переліку державних заказників"</t>
  </si>
  <si>
    <t>Юзиховка</t>
  </si>
  <si>
    <r>
      <rPr>
        <sz val="10"/>
        <color rgb="FF00B050"/>
        <rFont val="Times New Roman"/>
        <family val="1"/>
        <charset val="204"/>
      </rPr>
      <t>філія «Ємільчинське лісове господарство» ДП "Ліси України"</t>
    </r>
    <r>
      <rPr>
        <sz val="10"/>
        <color rgb="FF000000"/>
        <rFont val="Times New Roman"/>
        <family val="1"/>
        <charset val="204"/>
      </rPr>
      <t>, Жужельське лісництво, кв. 72, 73, 79, 80, Кочичинське лісництво, кв. 70, 72</t>
    </r>
  </si>
  <si>
    <t>Рішення облвиконкому від 01.02.1988 р. № 27  "Про доповнення переліку державних заказників"</t>
  </si>
  <si>
    <t>Яремів ліс</t>
  </si>
  <si>
    <r>
      <t xml:space="preserve">  </t>
    </r>
    <r>
      <rPr>
        <sz val="10"/>
        <color rgb="FF00B050"/>
        <rFont val="Times New Roman"/>
        <family val="1"/>
        <charset val="204"/>
      </rPr>
      <t>ДП “Пулинський лісгосп АПК”, Курненське лісництво кв. 36 вид. 1-5, 9-28</t>
    </r>
  </si>
  <si>
    <t xml:space="preserve"> ДП “Пулинський лісгосп АПК”</t>
  </si>
  <si>
    <t xml:space="preserve">Острів </t>
  </si>
  <si>
    <r>
      <t xml:space="preserve"> </t>
    </r>
    <r>
      <rPr>
        <sz val="10"/>
        <color rgb="FF00B050"/>
        <rFont val="Times New Roman"/>
        <family val="1"/>
        <charset val="204"/>
      </rPr>
      <t>філія «Радомишльське лісомисливське господарство» ДП "Ліси України"</t>
    </r>
    <r>
      <rPr>
        <sz val="10"/>
        <color rgb="FF000000"/>
        <rFont val="Times New Roman"/>
        <family val="1"/>
        <charset val="204"/>
      </rPr>
      <t>, Малинське лісництво, кв. 13, кв. 14, кв. 19 вид. 6-10, 16, 18, кв 20, кв 21, кв 22</t>
    </r>
  </si>
  <si>
    <t>Рішення 21 сесії обласної ради п’ятого скликання від 09.09.2009  № 883 «Про утворення та розширення  об’єктів природно-заповідного фонду місцевого значення»</t>
  </si>
  <si>
    <t xml:space="preserve">Межиріччя </t>
  </si>
  <si>
    <t xml:space="preserve"> ДП «Коростенський лісгосп АПК», Коростенське лісництво, кв. 16 (вид. 7, 11, 12, 13, 14, 16), кв. 17, кв. 21</t>
  </si>
  <si>
    <t>ДП «Коростенський лісгосп АПК»</t>
  </si>
  <si>
    <t>Рішення 25 сесії Житомирської обласної ради п’ятого скликання від 11.06.2010 № 1138 «Про утворення об’єктів природно-заповідного фонду місцевого значення»</t>
  </si>
  <si>
    <t>Карпиха</t>
  </si>
  <si>
    <t xml:space="preserve"> ДП «Коростенський лісгосп АПК», Горщиківське лісництво, кв. 36, кв. 37, кв. 38, кв. 40 (вид. 1 – 15.1)</t>
  </si>
  <si>
    <t>Мощаниця</t>
  </si>
  <si>
    <r>
      <rPr>
        <sz val="10"/>
        <color rgb="FF00B050"/>
        <rFont val="Times New Roman"/>
        <family val="1"/>
        <charset val="204"/>
      </rPr>
      <t>філія «Лугинське лісове господарство» ДП "Ліси України"</t>
    </r>
    <r>
      <rPr>
        <sz val="10"/>
        <color rgb="FF000000"/>
        <rFont val="Times New Roman"/>
        <family val="1"/>
        <charset val="204"/>
      </rPr>
      <t>, Липницьке лісництво, кв. 8 ; кв. 9,вид. 29-56;  кв. 10, вид. 28-36</t>
    </r>
  </si>
  <si>
    <t>Рішення двадцять шостої сесії Житомирської обласної ради п’ятого скликання від 08.09.2010 №1163 «Про утворення об’єктів природно-заповідного фонду місцевого значення»</t>
  </si>
  <si>
    <t>Мельницький</t>
  </si>
  <si>
    <r>
      <rPr>
        <sz val="10"/>
        <color rgb="FF00B050"/>
        <rFont val="Times New Roman"/>
        <family val="1"/>
        <charset val="204"/>
      </rPr>
      <t>філія «Лугинське лісове господарство» ДП "Ліси України"</t>
    </r>
    <r>
      <rPr>
        <sz val="10"/>
        <color rgb="FF000000"/>
        <rFont val="Times New Roman"/>
        <family val="1"/>
        <charset val="204"/>
      </rPr>
      <t>, Радогощанське лісництво, кв. 4;  кв. 11,  вид. 1-10</t>
    </r>
  </si>
  <si>
    <t>Урочище Гала</t>
  </si>
  <si>
    <t xml:space="preserve"> ДП «Олевський лісгосп АПК», Копищанське л-во, кв. 21-25, 38-43, 46, 47</t>
  </si>
  <si>
    <t>ДП «Олевський лісгосп АПК»</t>
  </si>
  <si>
    <t>Рішення 16 сесії обласної ради п’ятого скликання від 15.08.2008  № 642 «Про утворення об’єктів природно-заповідного фонду місцевого значення»</t>
  </si>
  <si>
    <t>Перепища</t>
  </si>
  <si>
    <r>
      <t xml:space="preserve"> </t>
    </r>
    <r>
      <rPr>
        <sz val="10"/>
        <color rgb="FF00B050"/>
        <rFont val="Times New Roman"/>
        <family val="1"/>
        <charset val="204"/>
      </rPr>
      <t>філія «Коростишівське лісове господарство» ДП "Ліси України"</t>
    </r>
    <r>
      <rPr>
        <sz val="10"/>
        <color rgb="FF000000"/>
        <rFont val="Times New Roman"/>
        <family val="1"/>
        <charset val="204"/>
      </rPr>
      <t>, Ружинське лісництво, кв. 70</t>
    </r>
  </si>
  <si>
    <t>Рішення XII сесії Житомирської обласної ради VI скликання від 22.11.2012 № 718 «Про створення нових і зміну меж існуючих  об’єктів природно-заповідного фонду місцевого значення»</t>
  </si>
  <si>
    <t>Урочище Дуби</t>
  </si>
  <si>
    <t xml:space="preserve"> ДП «Словечанський лісгосп АПК», Овруцьке л-во, кв.. 90, 93</t>
  </si>
  <si>
    <t>Рішення чотирнадцятої сесії Житомирської обласної ради сьомого скликання від 21.12.2017  № 919 «Про утворення лісового заказник місцевого значення «Урочище Дуби».</t>
  </si>
  <si>
    <t xml:space="preserve"> ДП «Радомишльський лісгосп АПК», Забілоцьке лісництво, кв. 28, вид. 1-17</t>
  </si>
  <si>
    <t>ДП «Радомишльський лісгосп АПК»</t>
  </si>
  <si>
    <t>Рішення двадцять третьої сесії Житомирської обласної ради сьомого скликання від 23.05.2019 р. № 1459 «Про утворення лісового заказник місцевого значення «Березовий гай»</t>
  </si>
  <si>
    <t>Трубіївський ліс</t>
  </si>
  <si>
    <t>ДП «Коростишівський лісгосп АПК», Андрушівське лісництво, кв. 86, вид. 2,3,4</t>
  </si>
  <si>
    <t>ДП«Коростишівський лісгосп АПК»</t>
  </si>
  <si>
    <t>Рішення сімнадцятої сесії Житомирської обласної ради сьомого скликання  від 26.07.2018 №1176 «Про утворення об’єктів природно-заповідного фонду місцевого значення»</t>
  </si>
  <si>
    <t>Сущанський</t>
  </si>
  <si>
    <t>ДП «Олевський лісгосп АПК», Сущанське лісництво, кв. 54,55</t>
  </si>
  <si>
    <t>Рішення двадцять другої сесії Житомирської обласної ради сьомого скликання від 07.02.2019 р. № 1377 «Про утворення лісового заказник місцевого значення «Сущанський»</t>
  </si>
  <si>
    <t>Миропільський</t>
  </si>
  <si>
    <t xml:space="preserve">Лісовий </t>
  </si>
  <si>
    <r>
      <rPr>
        <sz val="10"/>
        <color rgb="FF00B050"/>
        <rFont val="Times New Roman"/>
        <family val="1"/>
        <charset val="204"/>
      </rPr>
      <t>філія «Бердичівське лісове господарство» ДП "Ліси України"</t>
    </r>
    <r>
      <rPr>
        <sz val="10"/>
        <color rgb="FF000000"/>
        <rFont val="Times New Roman"/>
        <family val="1"/>
        <charset val="204"/>
      </rPr>
      <t>, Миропільське лісництво, квартали 27, 36, 37, 47</t>
    </r>
  </si>
  <si>
    <t>Рішення тридцятої сесії Житомирської обласної ради сьомого скликання від 05.03.2020 р. № 1883 «Про утворення об’єкта природно-заповідного фонду місцевого значення»</t>
  </si>
  <si>
    <t>Курчицький</t>
  </si>
  <si>
    <r>
      <rPr>
        <sz val="10"/>
        <color rgb="FF00B050"/>
        <rFont val="Times New Roman"/>
        <family val="1"/>
        <charset val="204"/>
      </rPr>
      <t>філія «Городницьке лісове господарство» ДП "Ліси України"</t>
    </r>
    <r>
      <rPr>
        <sz val="10"/>
        <color rgb="FF000000"/>
        <rFont val="Times New Roman"/>
        <family val="1"/>
        <charset val="204"/>
      </rPr>
      <t>, Курчицьке лісництво, кв. 55, вид. 1 (50,4 га), вид 2 (0,7 га), вид. 3 (1,1 га), вид. 4 (2,2 га), вид. 5 (1,9 га), вид. 6 (0,5 га), вид. 7 (9,5 га), вид. 8 (1,0 га), вид. 10 (7,3 га), вид. 11 (0,8 га), кв. 56 вид. 1 (48 га), вид. 2 (0,9 га), вид. 5 (2,1 га), вид. 15 (1,3 га), вид. 16 (1,4 га), вид. 19 (0,5 га)</t>
    </r>
  </si>
  <si>
    <t>Рішення 2 сесії обласної ради від 24.12.2020 № 53 «Про оголошення лісового заказника місцевого значення «Курчицький» та розширення меж гідрологічного заказника місцевого значення «Мицьківський»</t>
  </si>
  <si>
    <t>Урочище Зікове</t>
  </si>
  <si>
    <t>філія «Городницьке лісове господарство» ДП "Ліси України", Курчицьке лісництво, квартал 20 вид. 17, 18, 19, 26, 28, 29, 31, 32, 34, 35, квартал 30 вид. 6, квартал 31 вид 1-33, квартал 32 вид. 6-12, 17, 18, 59, 60, квартал 41 вид. 1-4</t>
  </si>
  <si>
    <t>Мокренський</t>
  </si>
  <si>
    <r>
      <rPr>
        <sz val="10"/>
        <color rgb="FF00B050"/>
        <rFont val="Times New Roman"/>
        <family val="1"/>
        <charset val="204"/>
      </rPr>
      <t>філія «Городницьке лісове господарство» ДП "Ліси України"</t>
    </r>
    <r>
      <rPr>
        <sz val="10"/>
        <color rgb="FF000000"/>
        <rFont val="Times New Roman"/>
        <family val="1"/>
        <charset val="204"/>
      </rPr>
      <t xml:space="preserve">, </t>
    </r>
    <r>
      <rPr>
        <sz val="10"/>
        <color rgb="FF00B050"/>
        <rFont val="Times New Roman"/>
        <family val="1"/>
        <charset val="204"/>
      </rPr>
      <t>Ярунське лісництво, квартал 47 вид. 2, 3, 9, 11, квартал 48 вид. 5, 7.</t>
    </r>
  </si>
  <si>
    <t>Дубовець</t>
  </si>
  <si>
    <t>філія «Коростишівське лісове господарство» ДП "Ліси України", Івницьке лісництво, квартали 63, 73, 81, 86, 89, 92, виділи 4, 5, 6, 7, 8, 11, 14, 19, Ходорківське лісництво, квартали 19, 25, 31, 36, 43, 50, виділи 10, 11, 12</t>
  </si>
  <si>
    <t xml:space="preserve">філія «Коростишівське лісове господарство» ДП "Ліси України"
</t>
  </si>
  <si>
    <t>Рішення чотирнадцятої сесії Житомирської обласної ради VIII скликання від 16.03.2023 № 512 "Про оголошення нових об'єктів природно-заповідного фонду місцевого значення"</t>
  </si>
  <si>
    <t>Урочище Зрубок</t>
  </si>
  <si>
    <t>ДП «Романівський лісгосп АПК», Баранівське лісництво, квартал 8, виділи 1, 2, 3, 4, 5, 16, 17, 18</t>
  </si>
  <si>
    <t>ДП «Романівський лісгосп АПК»</t>
  </si>
  <si>
    <t>Відьма</t>
  </si>
  <si>
    <r>
      <rPr>
        <sz val="10"/>
        <color rgb="FF00B050"/>
        <rFont val="Times New Roman"/>
        <family val="1"/>
        <charset val="204"/>
      </rPr>
      <t>філія «Ємільчинське лісове господарство» ДП "Ліси України"</t>
    </r>
    <r>
      <rPr>
        <sz val="10"/>
        <color rgb="FF000000"/>
        <rFont val="Times New Roman"/>
        <family val="1"/>
        <charset val="204"/>
      </rPr>
      <t>, Ємільчинське л-во, кв. 5, вид. 1-3, 6 ; Гартівське лісництво кв. 77,   вид. 25 - 27, 30 - 48</t>
    </r>
  </si>
  <si>
    <t>Рішення 15 сесії обласної ради п’ятого скликання від 26.06.2008  № 595 «Про утворення об’єктів природно-заповідного фонду місцевого значення»                                           Рішення  восьмо ї сесії Житомирської обласної ради  VIII скликання від 16.12.2021 №364                     "Про оголошення нових та розширення меж існуючих обєктів природно-заповідного фонду місцевого значення"</t>
  </si>
  <si>
    <t xml:space="preserve">Лозанове </t>
  </si>
  <si>
    <r>
      <rPr>
        <sz val="10"/>
        <color rgb="FF00B050"/>
        <rFont val="Times New Roman"/>
        <family val="1"/>
        <charset val="204"/>
      </rPr>
      <t>філія «Коростенське лісомисливське господарство» ДП "Ліси України"</t>
    </r>
    <r>
      <rPr>
        <sz val="10"/>
        <color rgb="FF000000"/>
        <rFont val="Times New Roman"/>
        <family val="1"/>
        <charset val="204"/>
      </rPr>
      <t>,                                   Бехівське л-во,   кв. 117, вид. 22; кв. 124, вид. 2</t>
    </r>
  </si>
  <si>
    <t>Рішення 17 сесії обласної ради п’ятого скликання від 14.11.2008                         № 665 «Про утворення об’єктів природно-заповідного фонду місцевого значення</t>
  </si>
  <si>
    <t>Мицьківський</t>
  </si>
  <si>
    <r>
      <rPr>
        <sz val="10"/>
        <color rgb="FF00B050"/>
        <rFont val="Times New Roman"/>
        <family val="1"/>
        <charset val="204"/>
      </rPr>
      <t>філія «Городницьке лісове господарство» ДП "Ліси України"</t>
    </r>
    <r>
      <rPr>
        <sz val="10"/>
        <rFont val="Times New Roman"/>
        <family val="1"/>
        <charset val="204"/>
      </rPr>
      <t xml:space="preserve"> Курчицьке л-во, кв.9, вид  5, 6, 13-18; </t>
    </r>
    <r>
      <rPr>
        <sz val="10"/>
        <color theme="1"/>
        <rFont val="Times New Roman"/>
        <family val="1"/>
        <charset val="204"/>
      </rPr>
      <t xml:space="preserve">кв. 15, вид. 8, 11, 12, 13, 17, 18, 20, 21, 26; кв.16, вид. 2, 3, 5, 6, 7, 8, 10, 43; кв. 17 вид. 29, 32, 46, 54;  кв.18, вид 28-35;                                                                                     кв.24 вид. 1, 2, 3, 9, 14, 15, 25.  </t>
    </r>
  </si>
  <si>
    <t>Рішення 16 сесії обласної ради п’ятого скликання від 15.08.2008  № 642 «Про утворення об’єктів природно-заповідного фонду місцевого значення».                                            Рішення 2 сесії обласної ради від 24.12.2020 № 53 «Про оголошення лісового заказника місцевого значення «Курчицький» та розширення меж гідрологічного заказника місцевого значення «Мицьківський»                        Рішення восьмої сесії  Житомирської обласної ради VIII скликання від 16.11.2021  №           "Про оголошення нових та розширення меж існуючих об`єктів природно-заповідного фонду місцевого значення"</t>
  </si>
  <si>
    <t>Переспа</t>
  </si>
  <si>
    <r>
      <t xml:space="preserve"> </t>
    </r>
    <r>
      <rPr>
        <sz val="10"/>
        <color rgb="FF00B050"/>
        <rFont val="Times New Roman"/>
        <family val="1"/>
        <charset val="204"/>
      </rPr>
      <t>філія «Ємільчинське лісове господарство» ДП "Ліси України"</t>
    </r>
    <r>
      <rPr>
        <sz val="10"/>
        <color rgb="FF000000"/>
        <rFont val="Times New Roman"/>
        <family val="1"/>
        <charset val="204"/>
      </rPr>
      <t>,  Жужельське л-во, кв. 5</t>
    </r>
  </si>
  <si>
    <t>Рішення 15 сесії обласної ради п’ятого скликання від 26.06.2008  № 595 «Про утворення об’єктів природно-заповідного фонду місцевого значення» (площа – 80,2 га). Розширено рішенням XXIV сесії Житомирської обласної ради V скликання від 11.05.10 № 1084 «Про зміну меж об’єктів природно-заповідного фонду місцевого значення» з 80,2 га до 117,0 га</t>
  </si>
  <si>
    <t xml:space="preserve">Хвощове болото </t>
  </si>
  <si>
    <r>
      <t xml:space="preserve"> </t>
    </r>
    <r>
      <rPr>
        <sz val="10"/>
        <color rgb="FF00B050"/>
        <rFont val="Times New Roman"/>
        <family val="1"/>
        <charset val="204"/>
      </rPr>
      <t>філія «Коростенське лісомисливське господарство» ДП "Ліси України"</t>
    </r>
    <r>
      <rPr>
        <sz val="10"/>
        <color rgb="FF000000"/>
        <rFont val="Times New Roman"/>
        <family val="1"/>
        <charset val="204"/>
      </rPr>
      <t>,                                  Бехівське л-во, кв. 123, вид. 2; кв. 116, вид. 19</t>
    </r>
  </si>
  <si>
    <t>Рішення 17 сесії обласної ради п’ятого скликання від 14.11.2008                    № 665 «Про утворення об’єктів природно-заповідного фонду місцевого значення</t>
  </si>
  <si>
    <t>Бучмани</t>
  </si>
  <si>
    <r>
      <t xml:space="preserve"> </t>
    </r>
    <r>
      <rPr>
        <sz val="10"/>
        <color rgb="FF00B050"/>
        <rFont val="Times New Roman"/>
        <family val="1"/>
        <charset val="204"/>
      </rPr>
      <t>філія «Лугинське лісове господарство» ДП "Ліси України"</t>
    </r>
    <r>
      <rPr>
        <sz val="10"/>
        <color rgb="FF000000"/>
        <rFont val="Times New Roman"/>
        <family val="1"/>
        <charset val="204"/>
      </rPr>
      <t>, Дивлинське лісництво,  кв. 2;   кв. 3, вид. 2 - 8;  кв. 7 ;  кв. 8 ;  кв. 9, вид. 2, 8 , 11, 17, 18;  кв.17; кв. 18, вид. 1, 21 ;  кв. 27; кв. 28, вид.1, 2, 11; кв. 35, вид. 1</t>
    </r>
  </si>
  <si>
    <t>Рішення облвиконкому від 01.02.1988 р. № 27 (295,0 га). Розширено рішенням 26 сесії обласної ради   5 скликання від 08.09.10 № 1163 «Про утворення об’єктів природно-заповідного фонду місцевого значення» (розширено з 295,0 га до 836,5 га)</t>
  </si>
  <si>
    <t>Вовчі острови</t>
  </si>
  <si>
    <r>
      <rPr>
        <sz val="10"/>
        <color rgb="FF00B050"/>
        <rFont val="Times New Roman"/>
        <family val="1"/>
        <charset val="204"/>
      </rPr>
      <t>філія «Ємільчинське лісове господарство» ДП "Ліси України"</t>
    </r>
    <r>
      <rPr>
        <sz val="10"/>
        <color rgb="FF000000"/>
        <rFont val="Times New Roman"/>
        <family val="1"/>
        <charset val="204"/>
      </rPr>
      <t>,  Ємільчинське лісництво, кв. 13, 14, 23, 24</t>
    </r>
  </si>
  <si>
    <t xml:space="preserve"> філія «Ємільчинське лісове господарство» ДП "Ліси України"  </t>
  </si>
  <si>
    <t>Рішення облвиконкому від 02.04.1984 р. № 115</t>
  </si>
  <si>
    <t>Волосне</t>
  </si>
  <si>
    <r>
      <rPr>
        <sz val="10"/>
        <color rgb="FF00B050"/>
        <rFont val="Times New Roman"/>
        <family val="1"/>
        <charset val="204"/>
      </rPr>
      <t>філія «Коростенське лісомисливське господарство» ДП "Ліси України"</t>
    </r>
    <r>
      <rPr>
        <sz val="10"/>
        <color rgb="FF000000"/>
        <rFont val="Times New Roman"/>
        <family val="1"/>
        <charset val="204"/>
      </rPr>
      <t>,                         Ушомирське лісництво, кв. 36, кв 37</t>
    </r>
  </si>
  <si>
    <t>Рішення облвиконкому від 21.01.1982 р. № 26 (20,0 га). Розширено рішенням 26 сесії обласної ради   5 скликання від 08.09.10 № 1163 «Про утворення об’єктів природно-заповідного фонду місцевого значення» (розширено з  20,0 га до 271,0 га)</t>
  </si>
  <si>
    <t>Галове</t>
  </si>
  <si>
    <r>
      <rPr>
        <sz val="10"/>
        <color rgb="FF00B050"/>
        <rFont val="Times New Roman"/>
        <family val="1"/>
        <charset val="204"/>
      </rPr>
      <t>філія «Радомишльське лісомисливське господарство» ДП "Ліси України"</t>
    </r>
    <r>
      <rPr>
        <sz val="10"/>
        <color rgb="FF000000"/>
        <rFont val="Times New Roman"/>
        <family val="1"/>
        <charset val="204"/>
      </rPr>
      <t>,  Любовицьке лісництво, кв. 39, 40, 52</t>
    </r>
  </si>
  <si>
    <t xml:space="preserve">  філія «Радомишльське лісомисливське господарство» ДП "Ліси України"</t>
  </si>
  <si>
    <t>Рішення облвиконкому від 03.12.1982 р. № 489 «Про доповнення переліку державних заказників»</t>
  </si>
  <si>
    <t>Галове болото</t>
  </si>
  <si>
    <r>
      <rPr>
        <sz val="10"/>
        <color rgb="FF00B050"/>
        <rFont val="Times New Roman"/>
        <family val="1"/>
        <charset val="204"/>
      </rPr>
      <t>філія «Коростишівське лісове господарство» ДП "Ліси України"</t>
    </r>
    <r>
      <rPr>
        <sz val="10"/>
        <color rgb="FF000000"/>
        <rFont val="Times New Roman"/>
        <family val="1"/>
        <charset val="204"/>
      </rPr>
      <t>, Коростишівське лісництво, кв. 15,  вид.  67, 68; кв. 16,  вид  56, 57, 58   кв. 20, вид.  1;    кв. 21,  вид. 1., 2, 3</t>
    </r>
  </si>
  <si>
    <t>Рішення облвиконкому від 17.09.1979 р. № 398</t>
  </si>
  <si>
    <t>Зимник</t>
  </si>
  <si>
    <r>
      <rPr>
        <sz val="10"/>
        <color rgb="FF00B050"/>
        <rFont val="Times New Roman"/>
        <family val="1"/>
        <charset val="204"/>
      </rPr>
      <t>філія «Олевське лісове господарство» ДП "Ліси України"</t>
    </r>
    <r>
      <rPr>
        <sz val="10"/>
        <color rgb="FF000000"/>
        <rFont val="Times New Roman"/>
        <family val="1"/>
        <charset val="204"/>
      </rPr>
      <t>, Руднянське лісництво, кв. 54, вид. 1-11,  21, 22, 42; кв.55, вид. 1-15, 20, 24-26, 45; кв.60, вид. 1-8, 10, 11, 33, 46-49</t>
    </r>
  </si>
  <si>
    <t xml:space="preserve">філія «Олевське лісове господарство» ДП "Ліси України"   </t>
  </si>
  <si>
    <t>Клунище</t>
  </si>
  <si>
    <r>
      <t xml:space="preserve"> </t>
    </r>
    <r>
      <rPr>
        <sz val="10"/>
        <color rgb="FF00B050"/>
        <rFont val="Times New Roman"/>
        <family val="1"/>
        <charset val="204"/>
      </rPr>
      <t>філія «Радомишльське лісомисливське господарство» ДП "Ліси України"</t>
    </r>
    <r>
      <rPr>
        <sz val="10"/>
        <color rgb="FF000000"/>
        <rFont val="Times New Roman"/>
        <family val="1"/>
        <charset val="204"/>
      </rPr>
      <t xml:space="preserve">, Слобідське лісництво, кв. 7, вид. 1-6; кв. 8, вид.4,8,9,10,15,16,17; кв. 9, вид.1,2,3,12  </t>
    </r>
  </si>
  <si>
    <t>Корч</t>
  </si>
  <si>
    <r>
      <rPr>
        <sz val="10"/>
        <color rgb="FF00B050"/>
        <rFont val="Times New Roman"/>
        <family val="1"/>
        <charset val="204"/>
      </rPr>
      <t>філія «Олевське лісове господарство» ДП "Ліси України"</t>
    </r>
    <r>
      <rPr>
        <sz val="10"/>
        <color rgb="FF000000"/>
        <rFont val="Times New Roman"/>
        <family val="1"/>
        <charset val="204"/>
      </rPr>
      <t>, Сновидовицьке лісництво, кв. 8, 9, 10, 15, 16, 17.</t>
    </r>
  </si>
  <si>
    <t xml:space="preserve">філія «Олевське лісове господарство» ДП "Ліси України"  </t>
  </si>
  <si>
    <t>Коморище</t>
  </si>
  <si>
    <r>
      <t xml:space="preserve"> </t>
    </r>
    <r>
      <rPr>
        <sz val="10"/>
        <color rgb="FF00B050"/>
        <rFont val="Times New Roman"/>
        <family val="1"/>
        <charset val="204"/>
      </rPr>
      <t>філія «Овруцьке спеціалізоване лісове господарство» ДП "Ліси України"</t>
    </r>
    <r>
      <rPr>
        <sz val="10"/>
        <color rgb="FF000000"/>
        <rFont val="Times New Roman"/>
        <family val="1"/>
        <charset val="204"/>
      </rPr>
      <t>, Прилуцьке лісництво, кв. 76, вид. 36, 46 – 20,0 га;  ДП  “Словечанський  лісгосп АПК” – 20, 0 га,   Овруцьке лісництво, кв. 24, вид. 4, 7.</t>
    </r>
  </si>
  <si>
    <r>
      <t>філія «Овруцьке спеціалізоване лісове господарство» ДП "Ліси України"</t>
    </r>
    <r>
      <rPr>
        <i/>
        <sz val="10"/>
        <color rgb="FF00B050"/>
        <rFont val="Times New Roman"/>
        <family val="1"/>
        <charset val="204"/>
      </rPr>
      <t xml:space="preserve"> </t>
    </r>
    <r>
      <rPr>
        <sz val="10"/>
        <rFont val="Times New Roman"/>
        <family val="1"/>
        <charset val="204"/>
      </rPr>
      <t>ДП “Словечанський лісгосп  АПК</t>
    </r>
    <r>
      <rPr>
        <i/>
        <sz val="10"/>
        <rFont val="Times New Roman"/>
        <family val="1"/>
        <charset val="204"/>
      </rPr>
      <t>”</t>
    </r>
  </si>
  <si>
    <t>Мисловичі</t>
  </si>
  <si>
    <r>
      <rPr>
        <sz val="10"/>
        <color rgb="FF00B050"/>
        <rFont val="Times New Roman"/>
        <family val="1"/>
        <charset val="204"/>
      </rPr>
      <t>філія «Коростенське лісомисливське господарство» ДП "Ліси України"</t>
    </r>
    <r>
      <rPr>
        <sz val="10"/>
        <color rgb="FF000000"/>
        <rFont val="Times New Roman"/>
        <family val="1"/>
        <charset val="204"/>
      </rPr>
      <t>, Омелянівське лісництво, кв.57, вид. 4, 7, 9, 10; кв. 58, вид. 1-3, 7, 11, 12, 18</t>
    </r>
  </si>
  <si>
    <t xml:space="preserve">філія «Коростенське лісомисливське господарство» ДП "Ліси України"   </t>
  </si>
  <si>
    <t>Рішення облвиконкому від 21.01.1982 р. № 26</t>
  </si>
  <si>
    <t>Можарівський</t>
  </si>
  <si>
    <t>ДП  “Словечанський  лісгосп  АПК”,  Словечанське лісництво,  кв. 76, вид. 10,  31,  32,  36,  37.</t>
  </si>
  <si>
    <t>ДП  “Словечанський  лісгосп  АПК”</t>
  </si>
  <si>
    <t>Речиця</t>
  </si>
  <si>
    <r>
      <rPr>
        <sz val="10"/>
        <color rgb="FF00B050"/>
        <rFont val="Times New Roman"/>
        <family val="1"/>
        <charset val="204"/>
      </rPr>
      <t>філія «Білокоровицьке лісове господарство» ДП "Ліси України"</t>
    </r>
    <r>
      <rPr>
        <sz val="10"/>
        <color rgb="FF000000"/>
        <rFont val="Times New Roman"/>
        <family val="1"/>
        <charset val="204"/>
      </rPr>
      <t>, Поясківське лісництво, кв. 20, вид.  29-37, 43, 44;   кв. 21,  вид 6,17,18,21,22,26-28; кв. 22,   вид. 25,33,35;  кв. 23, вид. 1,  2,  14,33, 36,37; кв. 25, вид. 8,37,38; .  Тепеницьке лісництво, кв.7, вид. 25 - 28; ; кв. 12, вид.52 - 54</t>
    </r>
  </si>
  <si>
    <t xml:space="preserve">філія «Білокоровицьке лісове господарство» ДП "Ліси України"  </t>
  </si>
  <si>
    <t xml:space="preserve">Страхів </t>
  </si>
  <si>
    <t xml:space="preserve">філія «Олевське лісове господарство» ДП "Ліси України", Хочинське лісництво, кв. 9 (у вид. 1, 3, 4, 7, 13, 17, 19, 24, 32, 40, 43 вилучено смугу кріплення державного кордону між Україною і Республікою Білорусь шириною 5 м), кв. 10  вид 52.1, кв 15 (у вид. 1, 6, 7, 14, 15, 16, 17, 19, 25, 27 вилучено смугу кріплення державного кордону між Україною і Республікою Білорусь шириною 5 м), 16, 17, 18, 22 (у вид. 1, 2, 8, 12, 26, 27, 39 вилучено смугу кріплення державного кордону між Україною і Республікою Білорусь шириною 5 м), 23, 24, 25, 29, 30, 31, 32, 33, 36, 37, 38, 43, 44, 45, 50, 51, вид. 1-18; кв. 56, вид. 1-6; кв. 57. </t>
  </si>
  <si>
    <t xml:space="preserve">філія «Олевське лісове господарство» ДП "Ліси України"      </t>
  </si>
  <si>
    <t>Рішення Житомирського облвиконкому “Про створення державних заказників” від 01.02.1988 року № 27. Рішення 11 сесії 23 скликання облради від 29.11.2001             Рішення восьмої сесії Житомирської обласної ради VIII скликання від 16.12.2021 №363               "Про зміну меж об'єктів природно-заповідного фонду місцевого значення". Рішенням вісімнадцятої сесії Житомирської обласної ради  VIII скликання від 21.12.2023 № 660                   "Про внесення змін у рішення Житомирської обласної ради від 16.12.2021 № 363" у п.10 рішення № 363 уточнено площу, яку вилучили - 1,88 га</t>
  </si>
  <si>
    <t>Сукачове</t>
  </si>
  <si>
    <r>
      <rPr>
        <sz val="10"/>
        <color rgb="FF00B050"/>
        <rFont val="Times New Roman"/>
        <family val="1"/>
        <charset val="204"/>
      </rPr>
      <t>філія «Коростенське лісомисливське господарство» ДП "Ліси України"</t>
    </r>
    <r>
      <rPr>
        <sz val="10"/>
        <color rgb="FF000000"/>
        <rFont val="Times New Roman"/>
        <family val="1"/>
        <charset val="204"/>
      </rPr>
      <t>,  Ушомирське лісництво, кв. 66,  кв. 69.</t>
    </r>
  </si>
  <si>
    <t xml:space="preserve">філія «Коростенське лісомисливське господарство» ДП "Ліси України"       </t>
  </si>
  <si>
    <t>Рішення облвиконкому від 21.01.1982 р. № 26 (22,0 га). Розширено рішенням 26 сесії обласної ради   5 скликання від 08.09.10 № 1163 «Про утворення об’єктів природно-заповідного фонду місцевого значення» (розширено з  22,0 га до 214 га)</t>
  </si>
  <si>
    <t>Сущанські ставки</t>
  </si>
  <si>
    <r>
      <rPr>
        <sz val="10"/>
        <color rgb="FF00B050"/>
        <rFont val="Times New Roman"/>
        <family val="1"/>
        <charset val="204"/>
      </rPr>
      <t>філія «Коростишівське лісове господарство» ДП "Ліси України"</t>
    </r>
    <r>
      <rPr>
        <sz val="10"/>
        <color rgb="FF000000"/>
        <rFont val="Times New Roman"/>
        <family val="1"/>
        <charset val="204"/>
      </rPr>
      <t>, Корнинське лісництво, кв. 63, вид. 2, 4, 6, 9, 10; кв. 64, вид. 2, 3, 4, 17, 18</t>
    </r>
  </si>
  <si>
    <t>Телячий мох</t>
  </si>
  <si>
    <r>
      <rPr>
        <sz val="10"/>
        <color rgb="FF00B050"/>
        <rFont val="Times New Roman"/>
        <family val="1"/>
        <charset val="204"/>
      </rPr>
      <t>філія «Білокоровицьке лісове господарство» ДП "Ліси України"</t>
    </r>
    <r>
      <rPr>
        <sz val="10"/>
        <color rgb="FF000000"/>
        <rFont val="Times New Roman"/>
        <family val="1"/>
        <charset val="204"/>
      </rPr>
      <t>, Зубковицьке лісництво, кв. 45, 46, 51, 58, 66</t>
    </r>
  </si>
  <si>
    <t xml:space="preserve">філія «Білокоровицьке лісове господарство» ДП "Ліси України" </t>
  </si>
  <si>
    <t>Телячий мох-2</t>
  </si>
  <si>
    <r>
      <rPr>
        <sz val="10"/>
        <color rgb="FF00B050"/>
        <rFont val="Times New Roman"/>
        <family val="1"/>
        <charset val="204"/>
      </rPr>
      <t>філія «Ємільчинське лісове господарство» ДП "Ліси України"</t>
    </r>
    <r>
      <rPr>
        <sz val="10"/>
        <color rgb="FF000000"/>
        <rFont val="Times New Roman"/>
        <family val="1"/>
        <charset val="204"/>
      </rPr>
      <t>, Кочичинське лісництво, кв. 1, 2, 5, 6, 7, 10, 11, 12</t>
    </r>
  </si>
  <si>
    <t>Рішення облвиконкому від 01.02.1988 р. № 27</t>
  </si>
  <si>
    <t>Чорний мох</t>
  </si>
  <si>
    <r>
      <rPr>
        <sz val="10"/>
        <color rgb="FF00B050"/>
        <rFont val="Times New Roman"/>
        <family val="1"/>
        <charset val="204"/>
      </rPr>
      <t>філія «Коростенське лісомисливське господарство» ДП "Ліси України"</t>
    </r>
    <r>
      <rPr>
        <sz val="10"/>
        <color rgb="FF000000"/>
        <rFont val="Times New Roman"/>
        <family val="1"/>
        <charset val="204"/>
      </rPr>
      <t>, Ушомирське лісництво, кв. 18, вид 19; 22-24, 27, 37-40;   кв.22. вид.3, 49.</t>
    </r>
  </si>
  <si>
    <t>Урочище Хилятин</t>
  </si>
  <si>
    <t xml:space="preserve"> ДП «Олевський лісгосп АПК», Копищанське л-во, кв. 67-69, 76-78, 81</t>
  </si>
  <si>
    <t>Рішення 16 сесії обласної ради п’ятого скликання від 15.08.08                      № 642 «Про утворення об’єктів природно-заповідного фонду місцевого значення»</t>
  </si>
  <si>
    <t>Щуче</t>
  </si>
  <si>
    <r>
      <rPr>
        <sz val="10"/>
        <color rgb="FF00B050"/>
        <rFont val="Times New Roman"/>
        <family val="1"/>
        <charset val="204"/>
      </rPr>
      <t>філія «Радомишльське лісомисливське господарство» ДП "Ліси України"</t>
    </r>
    <r>
      <rPr>
        <sz val="10"/>
        <color rgb="FF000000"/>
        <rFont val="Times New Roman"/>
        <family val="1"/>
        <charset val="204"/>
      </rPr>
      <t>,Українське лісництво, кв. 72, вид.14; кв. 73, вид.6, Краснобірське лісництво, кв.41, вид. 17, 18; кв. 42, вид. 2, 3, 8, 9, 17-22; кв. 43, вид. 3-5, 12, 29; кв. 47, вид. 2, 3.</t>
    </r>
  </si>
  <si>
    <t>Рихти</t>
  </si>
  <si>
    <r>
      <rPr>
        <sz val="10"/>
        <color rgb="FF00B050"/>
        <rFont val="Times New Roman"/>
        <family val="1"/>
        <charset val="204"/>
      </rPr>
      <t>філія «Радомишльське лісомисливське господарство» ДП "Ліси України"</t>
    </r>
    <r>
      <rPr>
        <sz val="10"/>
        <color rgb="FF000000"/>
        <rFont val="Times New Roman"/>
        <family val="1"/>
        <charset val="204"/>
      </rPr>
      <t>, Чоповицьке лісництво, квартал 54</t>
    </r>
  </si>
  <si>
    <t>Рішення 21 сесії обласної ради п’ятого скликання від 09.09.09                     № 883 «Про утворення та розширення  об’єктів природно-заповідного фонду місцевого значення»</t>
  </si>
  <si>
    <t>Іванівський</t>
  </si>
  <si>
    <r>
      <rPr>
        <sz val="10"/>
        <color rgb="FF00B050"/>
        <rFont val="Times New Roman"/>
        <family val="1"/>
        <charset val="204"/>
      </rPr>
      <t>філія «Городницьке лісове господарство» ДП "Ліси України"</t>
    </r>
    <r>
      <rPr>
        <sz val="10"/>
        <color rgb="FF000000"/>
        <rFont val="Times New Roman"/>
        <family val="1"/>
        <charset val="204"/>
      </rPr>
      <t>, Новоград-Волинське лісництво, кв. 26, вид. 7, 28, 29;   кв.27, вид. 5, 22, 23; кв.28, вид. 5, 7, 8, 18, 20, 22;кв. 29,  вид. 2, 6-10, 19, 20, 24; кв.30, вид. 9-13, 15, 27, 30.</t>
    </r>
  </si>
  <si>
    <t>Дідовицький</t>
  </si>
  <si>
    <t xml:space="preserve"> ДП «Новоград-Волинський лісгосп АПК», Новоград-Волинське лісництво, кв. 7, вид.4</t>
  </si>
  <si>
    <t>ДП «Новоград-Волинський лісгосп АПК»</t>
  </si>
  <si>
    <t xml:space="preserve">Рішення вісімнадцятої сесії Житомирської обласної ради сьомого скликання від 12.09.18                        № 1214 «Про утворення об’єктів природно-заповідного фонду місцевого значення»  </t>
  </si>
  <si>
    <t>Бережестський</t>
  </si>
  <si>
    <r>
      <rPr>
        <sz val="10"/>
        <color rgb="FF00B050"/>
        <rFont val="Times New Roman"/>
        <family val="1"/>
        <charset val="204"/>
      </rPr>
      <t>філія «Овруцьке спеціалізоване лісове господарство» ДП "Ліси України"</t>
    </r>
    <r>
      <rPr>
        <sz val="10"/>
        <color rgb="FF000000"/>
        <rFont val="Times New Roman"/>
        <family val="1"/>
        <charset val="204"/>
      </rPr>
      <t>, Бережестське лісництво, кв. 27</t>
    </r>
  </si>
  <si>
    <t>філія «Овруцьке спеціалізоване лісове господарство» ДП "Ліси України"</t>
  </si>
  <si>
    <t>Рішення восьмої сесії Житомирської обласної ради VIII скликання від 16.12. 2021 №362               "Про оголошення об`єктів природно-заповідного фонду місцевого значення"</t>
  </si>
  <si>
    <t>Глозна</t>
  </si>
  <si>
    <t>філія «Білокоровицьке лісове господарство» ДП "Ліси України", Білокоровицьке лісництво, таксаційний квартал 12 (виділи 5 та 7) та квартал 13 (виділи 1-6 та 8)</t>
  </si>
  <si>
    <t xml:space="preserve">філія «Білокоровицьке лісове господарство» Державного спеціалізованого господарського підприємства «Ліси України»
</t>
  </si>
  <si>
    <t>Малиновий мох</t>
  </si>
  <si>
    <t>Овруцька міська рада</t>
  </si>
  <si>
    <t>Гудюча криниця</t>
  </si>
  <si>
    <t>Прибитоцький</t>
  </si>
  <si>
    <t>філія "Словечанське лісове господарство" ДП "Ліси України", Велідницьке лісництво кв. 4, вид 25, кв. 5 вид. 23, 24, 26, 33-38, 40, 41</t>
  </si>
  <si>
    <t>філія "Словечанське лісове господарство" ДП "Ліси України"</t>
  </si>
  <si>
    <t>Страусове перо</t>
  </si>
  <si>
    <r>
      <rPr>
        <sz val="10"/>
        <color rgb="FF00B050"/>
        <rFont val="Times New Roman"/>
        <family val="1"/>
        <charset val="204"/>
      </rPr>
      <t>філія «Городницьке лісове господарство» ДП "Ліси України"</t>
    </r>
    <r>
      <rPr>
        <sz val="10"/>
        <color rgb="FF000000"/>
        <rFont val="Times New Roman"/>
        <family val="1"/>
        <charset val="204"/>
      </rPr>
      <t>,  Городницьке лісництво, кв. 28, вид. 51, 52, 65, кв. 29, вид. 21, 22, 23, 34; кв. 31, вид. 1, 2, 3, 4, 9, 42</t>
    </r>
  </si>
  <si>
    <t>Рішення 16 сесії обласної ради п’ятого скликання від 15.08.08                         № 642 «Про утворення об’єктів природно-заповідного фонду місцевого значення»</t>
  </si>
  <si>
    <t>Берви</t>
  </si>
  <si>
    <r>
      <rPr>
        <sz val="10"/>
        <color rgb="FF00B050"/>
        <rFont val="Times New Roman"/>
        <family val="1"/>
        <charset val="204"/>
      </rPr>
      <t xml:space="preserve"> філія «Радомишльське лісомисливське господарство» ДП "Ліси України"</t>
    </r>
    <r>
      <rPr>
        <sz val="10"/>
        <color rgb="FF000000"/>
        <rFont val="Times New Roman"/>
        <family val="1"/>
        <charset val="204"/>
      </rPr>
      <t>, Поташнянське лісництво, кв. 46-49; кв. 60-62</t>
    </r>
  </si>
  <si>
    <t>Вереси</t>
  </si>
  <si>
    <r>
      <rPr>
        <sz val="10"/>
        <color rgb="FF00B050"/>
        <rFont val="Times New Roman"/>
        <family val="1"/>
        <charset val="204"/>
      </rPr>
      <t>філія «Олевське лісове господарство» ДП "Ліси України"</t>
    </r>
    <r>
      <rPr>
        <sz val="10"/>
        <color rgb="FF000000"/>
        <rFont val="Times New Roman"/>
        <family val="1"/>
        <charset val="204"/>
      </rPr>
      <t>, Кам’янське лісництво, кв. 41, 43, 44</t>
    </r>
  </si>
  <si>
    <t xml:space="preserve"> філія «Олевське лісове господарство» ДП "Ліси України"</t>
  </si>
  <si>
    <t>Вересна</t>
  </si>
  <si>
    <r>
      <rPr>
        <sz val="10"/>
        <color rgb="FF00B050"/>
        <rFont val="Times New Roman"/>
        <family val="1"/>
        <charset val="204"/>
      </rPr>
      <t>філія «Городницьке лісове господарство» ДП "Ліси України"</t>
    </r>
    <r>
      <rPr>
        <sz val="10"/>
        <color rgb="FF000000"/>
        <rFont val="Times New Roman"/>
        <family val="1"/>
        <charset val="204"/>
      </rPr>
      <t>, Ярунське лісництво, кв. 53</t>
    </r>
  </si>
  <si>
    <t>Ветьва</t>
  </si>
  <si>
    <r>
      <rPr>
        <sz val="10"/>
        <color rgb="FF00B050"/>
        <rFont val="Times New Roman"/>
        <family val="1"/>
        <charset val="204"/>
      </rPr>
      <t>філія «Олевське лісове господарство» ДП "Ліси України"</t>
    </r>
    <r>
      <rPr>
        <sz val="10"/>
        <color rgb="FF000000"/>
        <rFont val="Times New Roman"/>
        <family val="1"/>
        <charset val="204"/>
      </rPr>
      <t>, Журжевицьке лісництво, кв. 12, вид. 1, 9, 10, 11, 16, 17; кв. 15, вид. 1, 2, 7, 8, 9, 14, 17, 23, 25; кв. 16, вид. 12-14, 16-26; кв. 17,  вид. 8-11, 13-19; кв. 21, вид. 1-4, 6, 7, 8, 10, 16, 20; кв. 22; 28.</t>
    </r>
  </si>
  <si>
    <t xml:space="preserve"> Густі острови</t>
  </si>
  <si>
    <r>
      <rPr>
        <sz val="10"/>
        <color rgb="FF00B050"/>
        <rFont val="Times New Roman"/>
        <family val="1"/>
        <charset val="204"/>
      </rPr>
      <t>філія «Олевське лісове господарство» ДП "Ліси України"</t>
    </r>
    <r>
      <rPr>
        <sz val="10"/>
        <color rgb="FF000000"/>
        <rFont val="Times New Roman"/>
        <family val="1"/>
        <charset val="204"/>
      </rPr>
      <t>, Журжевицьке лісництво, кв. 29, вид. 10, 15, 17, 18, 20-30;  кв.  35, 36, 41; Руднянське лісництво, кв. 19, 20, 21, 26, 27, 28, 35, 42, 43, 49.</t>
    </r>
  </si>
  <si>
    <t xml:space="preserve"> Рішення 11 сесії 23 скликання облради від 29.11.2001             Рішення восьмої сесії Житомирської обласної ради VIII скликання від 16.12.2021 №364              "Про оголошення  нових та розширення меж існуючих обєктів природно-заповідного фонду місцевого значення"</t>
  </si>
  <si>
    <t>Давиди</t>
  </si>
  <si>
    <r>
      <t xml:space="preserve">ДП “Пулинський лісгосп АПК”, </t>
    </r>
    <r>
      <rPr>
        <sz val="10"/>
        <color rgb="FF00B050"/>
        <rFont val="Times New Roman"/>
        <family val="1"/>
        <charset val="204"/>
      </rPr>
      <t>Хорошівське лісництво</t>
    </r>
    <r>
      <rPr>
        <sz val="10"/>
        <color rgb="FF000000"/>
        <rFont val="Times New Roman"/>
        <family val="1"/>
        <charset val="204"/>
      </rPr>
      <t xml:space="preserve">  </t>
    </r>
    <r>
      <rPr>
        <sz val="10"/>
        <color rgb="FF00B050"/>
        <rFont val="Times New Roman"/>
        <family val="1"/>
        <charset val="204"/>
      </rPr>
      <t>кв. 41 вид. 1-9, 11-19; кв.42, вид. 20-25; кв. 55,  вид. 57-69.</t>
    </r>
  </si>
  <si>
    <t>ДП “Пулинський лісгосп АПК”</t>
  </si>
  <si>
    <r>
      <rPr>
        <sz val="10"/>
        <color rgb="FF00B050"/>
        <rFont val="Times New Roman"/>
        <family val="1"/>
        <charset val="204"/>
      </rPr>
      <t>філія «Олевське лісове господарство» ДП "Ліси України"</t>
    </r>
    <r>
      <rPr>
        <sz val="10"/>
        <color rgb="FF000000"/>
        <rFont val="Times New Roman"/>
        <family val="1"/>
        <charset val="204"/>
      </rPr>
      <t>, Руднянське  лісництво, кв. 69, 70,77, 82, 84, 85.</t>
    </r>
  </si>
  <si>
    <t>Жовтневе</t>
  </si>
  <si>
    <r>
      <rPr>
        <sz val="10"/>
        <color rgb="FF00B050"/>
        <rFont val="Times New Roman"/>
        <family val="1"/>
        <charset val="204"/>
      </rPr>
      <t>філія «Коростишівське лісове господарство» ДП "Ліси України"</t>
    </r>
    <r>
      <rPr>
        <sz val="10"/>
        <color rgb="FF000000"/>
        <rFont val="Times New Roman"/>
        <family val="1"/>
        <charset val="204"/>
      </rPr>
      <t>, Ходорківське лісництво, кв. 86, вид. 16, 21; кв. 87, вид. 7, 20; кв. 95,  вид.11, 20, 21; кв. 96, вид. 1, 8, 20, 21.</t>
    </r>
  </si>
  <si>
    <t>Рішення облвиконкому від 07.03.1991р. № 68</t>
  </si>
  <si>
    <t>Зажеревська дача</t>
  </si>
  <si>
    <r>
      <rPr>
        <sz val="10"/>
        <color rgb="FF00B050"/>
        <rFont val="Times New Roman"/>
        <family val="1"/>
        <charset val="204"/>
      </rPr>
      <t>філія «Лугинське лісове господарство» ДП "Ліси України"</t>
    </r>
    <r>
      <rPr>
        <sz val="10"/>
        <color rgb="FF000000"/>
        <rFont val="Times New Roman"/>
        <family val="1"/>
        <charset val="204"/>
      </rPr>
      <t>, Лугинське лісництво, кв. 96, 97</t>
    </r>
  </si>
  <si>
    <t>Замисловицький</t>
  </si>
  <si>
    <r>
      <rPr>
        <sz val="10"/>
        <color rgb="FF00B050"/>
        <rFont val="Times New Roman"/>
        <family val="1"/>
        <charset val="204"/>
      </rPr>
      <t>філія «Білокоровицьке лісове господарство» ДП "Ліси України"</t>
    </r>
    <r>
      <rPr>
        <sz val="10"/>
        <color rgb="FF000000"/>
        <rFont val="Times New Roman"/>
        <family val="1"/>
        <charset val="204"/>
      </rPr>
      <t>, Поясківське лісництво, кв. 19, вид. 1, 2, 3, 7, 8, 14, 15, 16, 21, 22, 23, 26, 40, 41, Тепеницьке лісництво  кв. 37, вид. 3, 5, 36, 37; кв. 49, вид. 10, 19, 30, 31; кв. 53, вид 18</t>
    </r>
  </si>
  <si>
    <t>Рішення облвиконкому від 17.09.1979 р. № 398 Рішення облвиконкому від 02.04.1984 р. №115</t>
  </si>
  <si>
    <t xml:space="preserve">Зелений мох </t>
  </si>
  <si>
    <r>
      <rPr>
        <sz val="10"/>
        <color rgb="FF00B050"/>
        <rFont val="Times New Roman"/>
        <family val="1"/>
        <charset val="204"/>
      </rPr>
      <t>філія «Словечанське лісове господарство» ДП "Ліси України"</t>
    </r>
    <r>
      <rPr>
        <sz val="10"/>
        <color rgb="FF000000"/>
        <rFont val="Times New Roman"/>
        <family val="1"/>
        <charset val="204"/>
      </rPr>
      <t>, Велідницьке лісництво, кв. 73,  вид. 1, 2,3,4, 5, 6, 7, 8,9 кв. 74, вид. 1, 2, 3, 4, 56, 57</t>
    </r>
  </si>
  <si>
    <t xml:space="preserve">філія «Словечанське лісове господарство» ДП "Ліси України"   </t>
  </si>
  <si>
    <t>Ігорів Брід</t>
  </si>
  <si>
    <r>
      <rPr>
        <sz val="10"/>
        <color rgb="FF00B050"/>
        <rFont val="Times New Roman"/>
        <family val="1"/>
        <charset val="204"/>
      </rPr>
      <t>філія «Олевське лісове господарство» ДП "Ліси України"</t>
    </r>
    <r>
      <rPr>
        <sz val="10"/>
        <color rgb="FF000000"/>
        <rFont val="Times New Roman"/>
        <family val="1"/>
        <charset val="204"/>
      </rPr>
      <t>, Сновидовицьке лісництво, кв. 12, 13, 20</t>
    </r>
  </si>
  <si>
    <t>Конвалія</t>
  </si>
  <si>
    <r>
      <rPr>
        <sz val="10"/>
        <color rgb="FF00B050"/>
        <rFont val="Times New Roman"/>
        <family val="1"/>
        <charset val="204"/>
      </rPr>
      <t>філія «Коростишівське лісове господарство» ДП "Ліси України"</t>
    </r>
    <r>
      <rPr>
        <sz val="10"/>
        <color rgb="FF000000"/>
        <rFont val="Times New Roman"/>
        <family val="1"/>
        <charset val="204"/>
      </rPr>
      <t>,  Дубовецьке  лісництво,  кв. 21,  вид.  45, 46, 47, 48, 49, 50, 51; кв. 22,  вид.   1, 2, 3, 4</t>
    </r>
  </si>
  <si>
    <t>Красносілка</t>
  </si>
  <si>
    <r>
      <rPr>
        <sz val="10"/>
        <color rgb="FF00B050"/>
        <rFont val="Times New Roman"/>
        <family val="1"/>
        <charset val="204"/>
      </rPr>
      <t>філія «Словечанське лісове господарство» ДП "Ліси України"</t>
    </r>
    <r>
      <rPr>
        <sz val="10"/>
        <color rgb="FF000000"/>
        <rFont val="Times New Roman"/>
        <family val="1"/>
        <charset val="204"/>
      </rPr>
      <t>, Тхоринське лісництво, кв. 2</t>
    </r>
  </si>
  <si>
    <t>Крим’є</t>
  </si>
  <si>
    <r>
      <rPr>
        <sz val="10"/>
        <color rgb="FF00B050"/>
        <rFont val="Times New Roman"/>
        <family val="1"/>
        <charset val="204"/>
      </rPr>
      <t>філія «Словечанське лісове господарство» ДП "Ліси України"</t>
    </r>
    <r>
      <rPr>
        <sz val="10"/>
        <color rgb="FF000000"/>
        <rFont val="Times New Roman"/>
        <family val="1"/>
        <charset val="204"/>
      </rPr>
      <t>, Городецьке лісництво, кв. 38</t>
    </r>
  </si>
  <si>
    <t>Липницький</t>
  </si>
  <si>
    <r>
      <rPr>
        <sz val="10"/>
        <color rgb="FF00B050"/>
        <rFont val="Times New Roman"/>
        <family val="1"/>
        <charset val="204"/>
      </rPr>
      <t>філія «Лугинське лісове господарство» ДП "Ліси України"</t>
    </r>
    <r>
      <rPr>
        <sz val="10"/>
        <color rgb="FF000000"/>
        <rFont val="Times New Roman"/>
        <family val="1"/>
        <charset val="204"/>
      </rPr>
      <t xml:space="preserve">, </t>
    </r>
    <r>
      <rPr>
        <sz val="10"/>
        <color rgb="FF00B050"/>
        <rFont val="Times New Roman"/>
        <family val="1"/>
        <charset val="204"/>
      </rPr>
      <t>Липницьке лісництво, кв. 47, вид. 18, вид. 42; кв. 48,  кв.51, вид. 26-30; кв. 52</t>
    </r>
  </si>
  <si>
    <t xml:space="preserve">філія «Лугинське лісове господарство» ДП "Ліси України" </t>
  </si>
  <si>
    <t>Липова піч</t>
  </si>
  <si>
    <r>
      <rPr>
        <sz val="10"/>
        <color rgb="FF00B050"/>
        <rFont val="Times New Roman"/>
        <family val="1"/>
        <charset val="204"/>
      </rPr>
      <t>філія «Ємільчинське лісове господарство» ДП "Ліси України"</t>
    </r>
    <r>
      <rPr>
        <sz val="10"/>
        <color rgb="FF000000"/>
        <rFont val="Times New Roman"/>
        <family val="1"/>
        <charset val="204"/>
      </rPr>
      <t>, Королівське лісництво, кв. 30, 35</t>
    </r>
  </si>
  <si>
    <t>Рішення облвиконкому від 01.02.1988 р. № 27                                     "Про доповнення переліку державних заказників"</t>
  </si>
  <si>
    <r>
      <rPr>
        <sz val="10"/>
        <color rgb="FF00B050"/>
        <rFont val="Times New Roman"/>
        <family val="1"/>
        <charset val="204"/>
      </rPr>
      <t>філія «Олевське лісове господарство» ДП "Ліси України"</t>
    </r>
    <r>
      <rPr>
        <sz val="10"/>
        <color rgb="FF000000"/>
        <rFont val="Times New Roman"/>
        <family val="1"/>
        <charset val="204"/>
      </rPr>
      <t>, Олевське лісництво, кв. 19, 24-26, 33-35.</t>
    </r>
  </si>
  <si>
    <t>Ольгино</t>
  </si>
  <si>
    <t xml:space="preserve">  ДП “Ємільчинський лісгосп АПК”, Сербівське лісництво кв. 76,78,79,80,81,82,84</t>
  </si>
  <si>
    <t xml:space="preserve"> ДП “Ємільчинський лісгосп АПК”</t>
  </si>
  <si>
    <t>Рішення облвиконкому від 23.12. 1991 р. № 360</t>
  </si>
  <si>
    <t>Плющ</t>
  </si>
  <si>
    <r>
      <t xml:space="preserve"> </t>
    </r>
    <r>
      <rPr>
        <sz val="10"/>
        <color rgb="FF00B050"/>
        <rFont val="Times New Roman"/>
        <family val="1"/>
        <charset val="204"/>
      </rPr>
      <t>філія «Словечанське лісове господарство» ДП "Ліси України"</t>
    </r>
    <r>
      <rPr>
        <sz val="10"/>
        <color rgb="FF000000"/>
        <rFont val="Times New Roman"/>
        <family val="1"/>
        <charset val="204"/>
      </rPr>
      <t>, Городецьке лісництво, кв. 8, вид. 15; кв.13, вид.6</t>
    </r>
  </si>
  <si>
    <t xml:space="preserve">філія «Словечанське лісове господарство» ДП "Ліси України"    </t>
  </si>
  <si>
    <t>Прадуниха</t>
  </si>
  <si>
    <r>
      <rPr>
        <sz val="10"/>
        <color rgb="FF00B050"/>
        <rFont val="Times New Roman"/>
        <family val="1"/>
        <charset val="204"/>
      </rPr>
      <t>філія «Олевське лісове господарство» ДП "Ліси України"</t>
    </r>
    <r>
      <rPr>
        <sz val="10"/>
        <color rgb="FF000000"/>
        <rFont val="Times New Roman"/>
        <family val="1"/>
        <charset val="204"/>
      </rPr>
      <t>, Кам’янське лісництво, кв. 55-59</t>
    </r>
  </si>
  <si>
    <t xml:space="preserve"> Рішення 11 сесії 23 скликання облради від 29.11.2001</t>
  </si>
  <si>
    <t xml:space="preserve">Розсохівський </t>
  </si>
  <si>
    <t xml:space="preserve">Коростенський район, с. Розсохівське </t>
  </si>
  <si>
    <t xml:space="preserve">Народицька селищна рада  </t>
  </si>
  <si>
    <t>Собачий зуб</t>
  </si>
  <si>
    <r>
      <rPr>
        <sz val="10"/>
        <color rgb="FF00B050"/>
        <rFont val="Times New Roman"/>
        <family val="1"/>
        <charset val="204"/>
      </rPr>
      <t>філія «Баранівське лісомисливське господарство» ДП "Ліси України"</t>
    </r>
    <r>
      <rPr>
        <sz val="10"/>
        <color rgb="FF000000"/>
        <rFont val="Times New Roman"/>
        <family val="1"/>
        <charset val="204"/>
      </rPr>
      <t>, Биківське лісництво, кв. 36, 37, 41, 42, 46, 52, 53, 54</t>
    </r>
  </si>
  <si>
    <t>Хмелі</t>
  </si>
  <si>
    <r>
      <rPr>
        <sz val="10"/>
        <color rgb="FF00B050"/>
        <rFont val="Times New Roman"/>
        <family val="1"/>
        <charset val="204"/>
      </rPr>
      <t>філія «Овруцьке спеціалізоване лісове господарство» ДП "Ліси України"</t>
    </r>
    <r>
      <rPr>
        <sz val="10"/>
        <color rgb="FF000000"/>
        <rFont val="Times New Roman"/>
        <family val="1"/>
        <charset val="204"/>
      </rPr>
      <t>,  Журбенське лісництво, кв. 56, вид. 4, 5, 6</t>
    </r>
  </si>
  <si>
    <t>Циганка</t>
  </si>
  <si>
    <r>
      <t xml:space="preserve"> </t>
    </r>
    <r>
      <rPr>
        <sz val="10"/>
        <color rgb="FF00B050"/>
        <rFont val="Times New Roman"/>
        <family val="1"/>
        <charset val="204"/>
      </rPr>
      <t>філія «Олевське лісове господарство» ДП "Ліси України"</t>
    </r>
    <r>
      <rPr>
        <sz val="10"/>
        <color rgb="FF000000"/>
        <rFont val="Times New Roman"/>
        <family val="1"/>
        <charset val="204"/>
      </rPr>
      <t xml:space="preserve">, Журжевицьке  лісництво, кв. 9, вид. 2, 6-8;  кв.12, вид. 2-4, 6-8, 12-13; кв.15, вид. 3, 4, 18, 21; кв.16, вид. 1-4; кв.17, вид. 1, 2, 5-7. </t>
    </r>
  </si>
  <si>
    <t>Рішення облвиконкому від 17.09.1979 р. № 398                                   Рішення  восьмої сесії Житомирської обласної ради VIII скликання від 16.12.2021 №363                   "Про  зміну меж обєктів природно - заповідного фонду місцевого значення"</t>
  </si>
  <si>
    <t>Підсніжник</t>
  </si>
  <si>
    <r>
      <rPr>
        <sz val="10"/>
        <color rgb="FF00B050"/>
        <rFont val="Times New Roman"/>
        <family val="1"/>
        <charset val="204"/>
      </rPr>
      <t>філія «Баранівське лісомисливське господарство» ДП "Ліси України"</t>
    </r>
    <r>
      <rPr>
        <sz val="10"/>
        <color rgb="FF000000"/>
        <rFont val="Times New Roman"/>
        <family val="1"/>
        <charset val="204"/>
      </rPr>
      <t>,  Зеремлянське лісництво, кв. 27, 28, кв. 45, 46.</t>
    </r>
  </si>
  <si>
    <t>Рішення 22 сесії обласної ради п’ятого скликання від 13.11.09 №949 «Про утворення об’єктів природно-заповідного фонду місцевого значення».</t>
  </si>
  <si>
    <t xml:space="preserve">Тішевки </t>
  </si>
  <si>
    <r>
      <rPr>
        <sz val="10"/>
        <color rgb="FF00B050"/>
        <rFont val="Times New Roman"/>
        <family val="1"/>
        <charset val="204"/>
      </rPr>
      <t>філія «Бердичівське лісове господарство» ДП "Ліси України"</t>
    </r>
    <r>
      <rPr>
        <sz val="10"/>
        <color rgb="FF000000"/>
        <rFont val="Times New Roman"/>
        <family val="1"/>
        <charset val="204"/>
      </rPr>
      <t>,  Романівське лісництво, кв. 34, вид. 1</t>
    </r>
  </si>
  <si>
    <t>Рішення 23 сесії Житомирської обласної ради п’ятого скликання від 18.03.10 № 1023 «Про утворення об’єкта природно-заповідного фонду місцевого значення» (площа становить 14,0 га). Рішенням XII сесії Житомирської обласної ради VI скликання від 22.11.12 № 718 «Про створення нових і зміну меж існуючих об’єктів природно-заповідного фонду місцевого значення» площу заказника змінено з 14,0 га                              на 14,5 га</t>
  </si>
  <si>
    <t>Урочище Верба</t>
  </si>
  <si>
    <t xml:space="preserve"> ДП “Ємільчинський лісгосп АПК”, Ємільчинське лісництво, кв. 59</t>
  </si>
  <si>
    <t>ДП “Ємільчинський лісгосп АПК”</t>
  </si>
  <si>
    <t>Рішення сімнадцятої сесії Житомирської обласної ради сьомого скликання від 26.07.18 №919 «Про утворення об’єктів природно-заповідного фонду місцевого значення».</t>
  </si>
  <si>
    <t>Голубіївський ліс</t>
  </si>
  <si>
    <r>
      <rPr>
        <sz val="10"/>
        <color rgb="FF00B050"/>
        <rFont val="Times New Roman"/>
        <family val="1"/>
        <charset val="204"/>
      </rPr>
      <t>філія «Коростишівське лісове господарство» ДП "Ліси України"</t>
    </r>
    <r>
      <rPr>
        <sz val="10"/>
        <color rgb="FF000000"/>
        <rFont val="Times New Roman"/>
        <family val="1"/>
        <charset val="204"/>
      </rPr>
      <t>, Ружинське лісництво, кв. 32,33,34 (134,0 га), ДП “Коростишівський лісгосп АПК”, Андрушівське лісництво, кв. 129, вид. 3,4,5 (11,7 га)</t>
    </r>
  </si>
  <si>
    <r>
      <t xml:space="preserve">філія «Коростишівське лісове господарство» ДП "Ліси України", </t>
    </r>
    <r>
      <rPr>
        <sz val="10"/>
        <rFont val="Times New Roman"/>
        <family val="1"/>
        <charset val="204"/>
      </rPr>
      <t>ДП “Коростишівський лісгосп АПК”</t>
    </r>
  </si>
  <si>
    <t xml:space="preserve">Рішення п’ятнадцятої сесії Житомирської обласної ради сьомого скликання від 07.03.2018 №998 «Про утворення об’єктів природно-заповідного фонду місцевого значення».  </t>
  </si>
  <si>
    <t>Карачина гора</t>
  </si>
  <si>
    <r>
      <t xml:space="preserve"> </t>
    </r>
    <r>
      <rPr>
        <sz val="10"/>
        <color rgb="FF00B050"/>
        <rFont val="Times New Roman"/>
        <family val="1"/>
        <charset val="204"/>
      </rPr>
      <t>філія «Коростишівське лісове господарство» ДП "Ліси України"</t>
    </r>
    <r>
      <rPr>
        <sz val="10"/>
        <color rgb="FF000000"/>
        <rFont val="Times New Roman"/>
        <family val="1"/>
        <charset val="204"/>
      </rPr>
      <t>, Ружинське лісництво, кв. 37, вид. 4</t>
    </r>
  </si>
  <si>
    <t>Урочище «Пісковня»</t>
  </si>
  <si>
    <t xml:space="preserve"> ДП «Романівський лісгосп АПК» Соболівське лісництво, квартал 63 виділ 8 (1,6 га), виділ 9 (2,9 га), виділ 10 (1,2 га), виділ 11 (1,6 га), виділ 18 (1,1 га), виділ 19 (1,1 га), виділ 20 (1,5 га), виділ 21 (2,7 га), виділ 22 (2,0 га), виділ 23 (1,2 га), виділ 24 (3,7 га), виділ 25 (1,1 га), виділ 26 (1,1 га).</t>
  </si>
  <si>
    <t xml:space="preserve">Рішення тридцять другої сесії Житомирської обласної ради сьомого скликання від 08.10.2020 №2044 «Про оголошення об’єкта природно-заповідного фонду місцевого значення».  </t>
  </si>
  <si>
    <t>Черевківський</t>
  </si>
  <si>
    <t>ДП "Словечанський лісгосп АПК", Рокитнянське лісництво, кв. 35, кв. 45</t>
  </si>
  <si>
    <t>Рішення четвертої сесії Житомирської обласної ради VIII скликання від 27.05.2021 №155                    "Про оголошення ботанічного заказника місцевого значення "Черевківський"</t>
  </si>
  <si>
    <t>Урочище Лофіцьке</t>
  </si>
  <si>
    <t>ДП "Ємільчинський лісгосп АПК", Барашівське лісництво, кв. 27, кв. 28</t>
  </si>
  <si>
    <t>ДП "Ємільчинський лісгосп АПК"</t>
  </si>
  <si>
    <t>Рішення четвертої сесії Житомирської обласної ради VIII скликання від 27.05.2021 №158               "Про оголошення об`єктів природно-заповідного фонду місцевого значення</t>
  </si>
  <si>
    <t>Морозовий</t>
  </si>
  <si>
    <r>
      <rPr>
        <sz val="10"/>
        <color rgb="FF00B050"/>
        <rFont val="Times New Roman"/>
        <family val="1"/>
        <charset val="204"/>
      </rPr>
      <t>філія «Білокоровицьке лісове господарство» ДП "Ліси України"</t>
    </r>
    <r>
      <rPr>
        <sz val="10"/>
        <color rgb="FF000000"/>
        <rFont val="Times New Roman"/>
        <family val="1"/>
        <charset val="204"/>
      </rPr>
      <t>,     Білокоровицьке лісництво, кв. 20, вид. 7, 17, 19</t>
    </r>
  </si>
  <si>
    <t>Рішення восьмої сесії Житомирської обласної ради  VIII cкликання від 16.12.2021 №364                     "Про оголошення нових та розширення меж існуючих об`єктів природно-заповідного фонду місцевого значення"</t>
  </si>
  <si>
    <t>Дубок</t>
  </si>
  <si>
    <r>
      <rPr>
        <sz val="10"/>
        <color rgb="FF00B050"/>
        <rFont val="Times New Roman"/>
        <family val="1"/>
        <charset val="204"/>
      </rPr>
      <t>філія «Лугинське лісове господарство» ДП "Ліси України"</t>
    </r>
    <r>
      <rPr>
        <sz val="10"/>
        <color rgb="FF000000"/>
        <rFont val="Times New Roman"/>
        <family val="1"/>
        <charset val="204"/>
      </rPr>
      <t>, Бовсунівське лісництво, кв. 53, вид. 4, 5, 6, 7, 11, 12</t>
    </r>
  </si>
  <si>
    <t>Барвенкове</t>
  </si>
  <si>
    <r>
      <rPr>
        <sz val="10"/>
        <color rgb="FF00B050"/>
        <rFont val="Times New Roman"/>
        <family val="1"/>
        <charset val="204"/>
      </rPr>
      <t>філія «Коростенське лісомисливське господарство» ДП "Ліси України"</t>
    </r>
    <r>
      <rPr>
        <sz val="10"/>
        <color rgb="FF000000"/>
        <rFont val="Times New Roman"/>
        <family val="1"/>
        <charset val="204"/>
      </rPr>
      <t>,                         Ушомирське лісництво, кв. 9,  вид. 29;  кв. 10, вид. 21, 22, 23, 26.</t>
    </r>
  </si>
  <si>
    <t>Берльоне</t>
  </si>
  <si>
    <t>філія «Олевське лісове господарство» ДП "Ліси України",  Покровське лісництво, кв.  8-13, 15, 17, землі Олевської міської ради 65,0 га</t>
  </si>
  <si>
    <t xml:space="preserve"> філія «Олевське лісове господарство» ДП "Ліси України", Олевська міська рада           </t>
  </si>
  <si>
    <t xml:space="preserve">Рішення 11 сесії 23 скликання облради від 29.11.2001, розширено межі на 65,0 га рішенням чотирнадцятої сесії Житомирської обласної ради VIII скликання від 16.03.2023 № 511 "Про оголошення нових та розширення меж існуючих об'єктів природно-заповідного фонду місцевого значення" </t>
  </si>
  <si>
    <t>Боброве болото</t>
  </si>
  <si>
    <r>
      <rPr>
        <sz val="10"/>
        <color rgb="FF00B050"/>
        <rFont val="Times New Roman"/>
        <family val="1"/>
        <charset val="204"/>
      </rPr>
      <t>філія «Коростишівське лісове господарство» ДП "Ліси України"</t>
    </r>
    <r>
      <rPr>
        <sz val="10"/>
        <color rgb="FF000000"/>
        <rFont val="Times New Roman"/>
        <family val="1"/>
        <charset val="204"/>
      </rPr>
      <t>,  Смолівське лісництво, кв.117, вид. 1-19</t>
    </r>
  </si>
  <si>
    <t>Довгий брід</t>
  </si>
  <si>
    <r>
      <rPr>
        <sz val="10"/>
        <color rgb="FF00B050"/>
        <rFont val="Times New Roman"/>
        <family val="1"/>
        <charset val="204"/>
      </rPr>
      <t>філія «Бердичівське лісове господарство» ДП "Ліси України"</t>
    </r>
    <r>
      <rPr>
        <sz val="10"/>
        <color rgb="FF000000"/>
        <rFont val="Times New Roman"/>
        <family val="1"/>
        <charset val="204"/>
      </rPr>
      <t xml:space="preserve">, </t>
    </r>
    <r>
      <rPr>
        <sz val="10"/>
        <rFont val="Times New Roman"/>
        <family val="1"/>
        <charset val="204"/>
      </rPr>
      <t>Романівське лісництво,</t>
    </r>
    <r>
      <rPr>
        <sz val="10"/>
        <color rgb="FF000000"/>
        <rFont val="Times New Roman"/>
        <family val="1"/>
        <charset val="204"/>
      </rPr>
      <t xml:space="preserve"> кв. 17, 18, 19, 20, 21, 22, 23, 24, 39, 40, 41, 42, 43</t>
    </r>
  </si>
  <si>
    <t>Довгий мох</t>
  </si>
  <si>
    <r>
      <rPr>
        <sz val="10"/>
        <color rgb="FF00B050"/>
        <rFont val="Times New Roman"/>
        <family val="1"/>
        <charset val="204"/>
      </rPr>
      <t>філія «Словечанське лісове господарство» ДП "Ліси України"</t>
    </r>
    <r>
      <rPr>
        <sz val="10"/>
        <color rgb="FF000000"/>
        <rFont val="Times New Roman"/>
        <family val="1"/>
        <charset val="204"/>
      </rPr>
      <t>, Велідницьке лісництво, кв. 83, вид. 24, 25, 26; кв. 84, вид. 10, 17, 18, 21, 22, 23, 27; кв. 85, вид. 56; кв. 89, вид. 4, 5, 9, 14, 18, 19</t>
    </r>
  </si>
  <si>
    <t xml:space="preserve">Рішення сесії обласної ради XXII скликання від 03.03.1995 р. </t>
  </si>
  <si>
    <t>Заболоття</t>
  </si>
  <si>
    <t xml:space="preserve"> ДП “Словечанський  лісгосп  АПК”,  Бігунське лісництво,  кв. 4 (у вид. 1 вилучено смугу кріплення державного кордону між Україною і Республікою Білорусь шириною 5 м);  кв. 8 (у вид. 1, 2, 3, 4, 5, 6, 16, 17 вилучено смугу кріплення державного кордону між Україною і Республікою Білорусь шириною 5 м); кв.12 (у вид. 1, 2, 11, 23, 24 вилучено смугу кріплення державного кордону між Україною і Республікою Білорусь шириною 5 м); кв. 14,  кв. 18 (у вид. 1, 2, 22 вилучено смугу кріплення державного кордону між Україною і Республікою Білорусь шириною 5 м);  кв. 19; кв. 20,  кв.  24 (у вид. 1, 20, 22 вилучено смугу кріплення державного кордону між Україною і Республікою Білорусь шириною 5 м); кв. 25; кв.26, кв.30 (у вид. 1,66, 67 вилучено смугу кріплення державного кордону між Україною і Республікою Білорусь шириною 5 м); кв.32, кв.34 (у вид 1,16 вилучено смугу кріплення державного кордону між Україною і Республікою Білорусь шириною 5 м); кв. 35, вид. 1;  кв. 37, кв. 40-43, кв. 45-52.</t>
  </si>
  <si>
    <t>Рішення 14 сесії обласної ради XXIII скликання від 04.07.2000 р.         Рішення восьмої сесії Житомирської обласної ради VIII скликання від 16.12.2021 №363                       "Про зміну меж об`єктів природно-заповідного фонду місцевого значення"</t>
  </si>
  <si>
    <t>Кленовський</t>
  </si>
  <si>
    <r>
      <rPr>
        <sz val="10"/>
        <color rgb="FF00B050"/>
        <rFont val="Times New Roman"/>
        <family val="1"/>
        <charset val="204"/>
      </rPr>
      <t>філія «Городницьке лісове господарство» ДП "Ліси України"</t>
    </r>
    <r>
      <rPr>
        <sz val="10"/>
        <color rgb="FF000000"/>
        <rFont val="Times New Roman"/>
        <family val="1"/>
        <charset val="204"/>
      </rPr>
      <t>, Кленівське лісництво, кв. 1, вид. 21-33; кв. 2, вид. 24-44; кв.3, вид. 28-46, кв. 5, вид. 1-14; кв. 6, вид. 1-9, 35-37</t>
    </r>
  </si>
  <si>
    <t>Соловйове</t>
  </si>
  <si>
    <r>
      <t xml:space="preserve"> </t>
    </r>
    <r>
      <rPr>
        <sz val="10"/>
        <color rgb="FF00B050"/>
        <rFont val="Times New Roman"/>
        <family val="1"/>
        <charset val="204"/>
      </rPr>
      <t>філія «Овруцьке спеціалізоване лісове господарство» ДП "Ліси України"</t>
    </r>
    <r>
      <rPr>
        <sz val="10"/>
        <color rgb="FF000000"/>
        <rFont val="Times New Roman"/>
        <family val="1"/>
        <charset val="204"/>
      </rPr>
      <t>, Піщаницьке лісництво, кв. 20 ( у вид 3, 4, 11, 18, 20, 23, 25,28, 30, 34 вилучено смугу кріплення державного кордону між Україною і Республікою Білорусь шириною 5 м); кв.  24 ( у вид. 10, 18, 19, 20, 32 вилучено смугу кріплення державного кордону між Україною і Республікою Білорусь шириною 5 м); кв.25 ( у вид. 1, 3, 4, 5, 7, 9, 11 вилучено смугу кріплення державного кордону між Україною і Республікою Білорусь шириною 5 м); кв. 26, кв. 29- кв. 30, кв. 31 (у вид. 2, 3, 4, 5, 12 вилучено смугу кріплення державного кордону між Україною і Республікою Білорусь шириною 5 м); кв. 32 (у вид. 1, 2, 4, 7, 8, 10, 13, 16, 18 вилучено смугу кріплення державного кордону між Україною і Республікою Білорусь шириною 5 м); кв. 33, кв. 36-41; кв. 47, вид. 8</t>
    </r>
  </si>
  <si>
    <t>Рішення 7 сесії 24 скликання облради від 23.04.2003р. № 207     Рішення восьмої сесії Житомирської обласної ради VIII скликання від 16.12 2021 № 363                   "Про зміну меж об`єктів природно-заповідного фонду місцевого значення"</t>
  </si>
  <si>
    <t xml:space="preserve">Сич </t>
  </si>
  <si>
    <r>
      <rPr>
        <sz val="10"/>
        <color rgb="FF00B050"/>
        <rFont val="Times New Roman"/>
        <family val="1"/>
        <charset val="204"/>
      </rPr>
      <t>філія «Ємільчинське лісове господарство» ДП "Ліси України"</t>
    </r>
    <r>
      <rPr>
        <sz val="10"/>
        <color rgb="FF000000"/>
        <rFont val="Times New Roman"/>
        <family val="1"/>
        <charset val="204"/>
      </rPr>
      <t>, Глумчанське лісництво, кв.  28, 29, 30</t>
    </r>
  </si>
  <si>
    <t xml:space="preserve">філія «Ємільчинське лісове господарство» ДП "Ліси України" </t>
  </si>
  <si>
    <t>Рішення 7 сесії 24 скликання облради від 23.04.2003р. № 207</t>
  </si>
  <si>
    <t>Тетеревиний тік</t>
  </si>
  <si>
    <r>
      <rPr>
        <sz val="10"/>
        <color rgb="FF00B050"/>
        <rFont val="Times New Roman"/>
        <family val="1"/>
        <charset val="204"/>
      </rPr>
      <t>філія «Коростенське лісомисливське господарство» ДП "Ліси України"</t>
    </r>
    <r>
      <rPr>
        <sz val="10"/>
        <color rgb="FF000000"/>
        <rFont val="Times New Roman"/>
        <family val="1"/>
        <charset val="204"/>
      </rPr>
      <t>,                           Новозаводське лісництво, кв. 73. 74</t>
    </r>
  </si>
  <si>
    <t>Токов мох</t>
  </si>
  <si>
    <r>
      <rPr>
        <sz val="10"/>
        <color rgb="FF00B050"/>
        <rFont val="Times New Roman"/>
        <family val="1"/>
        <charset val="204"/>
      </rPr>
      <t>філія «Ємільчинське лісове господарство» ДП "Ліси України"</t>
    </r>
    <r>
      <rPr>
        <sz val="10"/>
        <color rgb="FF000000"/>
        <rFont val="Times New Roman"/>
        <family val="1"/>
        <charset val="204"/>
      </rPr>
      <t>, Жужельське лісництво, кв. 2, 3, 10, 11</t>
    </r>
  </si>
  <si>
    <t>Рішення облвиконкому від 01.02.1988 р. № 27 "Про доповнення переліку державних заказників"</t>
  </si>
  <si>
    <t>Токовище</t>
  </si>
  <si>
    <t xml:space="preserve"> ДП “Словечанський лісгосп АПК”,                  Бігунське лісництво, кв. 38</t>
  </si>
  <si>
    <t>ДП “Словечанський лісгосп АПК”</t>
  </si>
  <si>
    <t>Чернеча</t>
  </si>
  <si>
    <r>
      <rPr>
        <sz val="10"/>
        <color rgb="FF00B050"/>
        <rFont val="Times New Roman"/>
        <family val="1"/>
        <charset val="204"/>
      </rPr>
      <t>філія «Бердичівське лісове господарство» ДП "Ліси України"</t>
    </r>
    <r>
      <rPr>
        <sz val="10"/>
        <color rgb="FF000000"/>
        <rFont val="Times New Roman"/>
        <family val="1"/>
        <charset val="204"/>
      </rPr>
      <t>, Любарське лісництво, кв. 27, 28, 29</t>
    </r>
  </si>
  <si>
    <t>Щабель</t>
  </si>
  <si>
    <r>
      <rPr>
        <sz val="10"/>
        <color rgb="FF00B050"/>
        <rFont val="Times New Roman"/>
        <family val="1"/>
        <charset val="204"/>
      </rPr>
      <t>філія «Коростенське лісомисливське господарство» ДП "Ліси України"</t>
    </r>
    <r>
      <rPr>
        <sz val="10"/>
        <color rgb="FF000000"/>
        <rFont val="Times New Roman"/>
        <family val="1"/>
        <charset val="204"/>
      </rPr>
      <t>, Ушомирське лісництво, кв. 21,  вид. 16, 17, 29; кв. 22,  вид. 17, 18, 25, 27, 28, 32; кв. 23,  вид. 8, 9, 10, 12, 13; кв.28,  вид. 1, 2, 3; кв. 29, вид. 1, 2, 3, 4.</t>
    </r>
  </si>
  <si>
    <t xml:space="preserve">Товкачове </t>
  </si>
  <si>
    <r>
      <rPr>
        <sz val="10"/>
        <color rgb="FF00B050"/>
        <rFont val="Times New Roman"/>
        <family val="1"/>
        <charset val="204"/>
      </rPr>
      <t>філія «Овруцьке спеціалізоване лісове господарство» ДП "Ліси України"</t>
    </r>
    <r>
      <rPr>
        <sz val="10"/>
        <color rgb="FF000000"/>
        <rFont val="Times New Roman"/>
        <family val="1"/>
        <charset val="204"/>
      </rPr>
      <t>, Овруцьке лісництво, квартали 4, 5; Прилуцьке лісництво, квартали 70, 71, 76</t>
    </r>
  </si>
  <si>
    <t>Рішення 20 сесії обласної ради п’ятого скликання від 28.05.09          № 819 «Про утворення об’єктів природно-заповідного фонду місцевого значення»</t>
  </si>
  <si>
    <t>Сестробиль</t>
  </si>
  <si>
    <r>
      <rPr>
        <sz val="10"/>
        <color rgb="FF00B050"/>
        <rFont val="Times New Roman"/>
        <family val="1"/>
        <charset val="204"/>
      </rPr>
      <t>філія «Баранівське лісомисливське господарство» ДП "Ліси України"</t>
    </r>
    <r>
      <rPr>
        <sz val="10"/>
        <color rgb="FF000000"/>
        <rFont val="Times New Roman"/>
        <family val="1"/>
        <charset val="204"/>
      </rPr>
      <t xml:space="preserve">,  Явненське лісництво, кв. 18,19, кв. 23-28 </t>
    </r>
  </si>
  <si>
    <t>Бовсунівський</t>
  </si>
  <si>
    <r>
      <t xml:space="preserve"> </t>
    </r>
    <r>
      <rPr>
        <sz val="10"/>
        <color rgb="FF00B050"/>
        <rFont val="Times New Roman"/>
        <family val="1"/>
        <charset val="204"/>
      </rPr>
      <t>філія «Лугинське лісове господарство» ДП "Ліси України"</t>
    </r>
    <r>
      <rPr>
        <sz val="10"/>
        <color rgb="FF000000"/>
        <rFont val="Times New Roman"/>
        <family val="1"/>
        <charset val="204"/>
      </rPr>
      <t>, Бовсунівське лісництво, кв. 47, кв. 48, кв. 49, кв. 50, кв. 51, кв. 57, кв. 58, кв. 59, кв. 60, кв. 61, кв. 64, кв. 65, кв. 66, кв. 67, кв. 68, кв. 69</t>
    </r>
  </si>
  <si>
    <t>Борутинський</t>
  </si>
  <si>
    <r>
      <rPr>
        <sz val="10"/>
        <color rgb="FF00B050"/>
        <rFont val="Times New Roman"/>
        <family val="1"/>
        <charset val="204"/>
      </rPr>
      <t>філія «Овруцьке спеціалізоване лісове господарство» ДП "Ліси України"</t>
    </r>
    <r>
      <rPr>
        <sz val="10"/>
        <color rgb="FF000000"/>
        <rFont val="Times New Roman"/>
        <family val="1"/>
        <charset val="204"/>
      </rPr>
      <t>, Борутинське лісництво, кв. 1 (площа 78 га), кв. 2 (площа 64 га), кв. 3 (площа 85 га), кв. 4 (площа 113 га), кв. 7 (площа 108 га), кв. 8 (площа 111 га), кв. 9 (площа 56 га), кв. 12 (площа 112 га),  кв. 13 (площа 122 га), кв. 14 (пл. 73 га), кв. 18 (пл. 111 га), кв. 19 (пл. 120 га), кв. 20 (пл. 111 га), кв. 21 (пл. 160 га), кв. 28 (пл. 109 га), кв. 29 (пл. 111 га), кв. 30 (пл. 69 га), кв. 36 (пл. 125 га), кв. 37 (пл. 116 га), кв. 38 (пл. 117 га), кв. 39 (пл. 117 га), кв. 40 (пл. 135 га), кв. 45 (пл. 108 га), кв. 46 (пл. 110 га), кв. 47 (пл. 122 га), кв. 48 (пл. 113 га), кв. 54 (пл. 107 га), кв. 55 (пл. 110 га), кв. 56 (пл. 123 га)</t>
    </r>
  </si>
  <si>
    <t>Рішення п’ятої сесії обласної ради                VI скликання від 17.05.11 р. № 208 «Про утворення об’єкта природно-заповідного фонду місцевого значення»</t>
  </si>
  <si>
    <t xml:space="preserve">Кам'янський </t>
  </si>
  <si>
    <t>ДП «Малинський лісгосп АПК», Недашківське лісництво, кв. 5,   вид. 1 – 25 (площа 85,2 га), кв. 6, вид. 1 – 23 (площа 81,6 га)</t>
  </si>
  <si>
    <t>Урочище Пасічне</t>
  </si>
  <si>
    <t>ДП "Коростишівський лісгосп АПК",        Шахворотівське лісництво,                                           кв. 50,  вид. 10 - 18, 20 - 25,  35 - 40;                                        кв. 56, вид. 30, 31, 35, 40 - 42, 49</t>
  </si>
  <si>
    <t>Рішення восьмо сесії Житомирської обласної ради VIII скликання від 16.12.2021 № 362                                          "Про оголошення об`єктів природно-заповідногог фонду місцевого значення"</t>
  </si>
  <si>
    <t>Колонія чапель</t>
  </si>
  <si>
    <r>
      <t xml:space="preserve">ДП “Пулинський лісгосп АПК”,                                 </t>
    </r>
    <r>
      <rPr>
        <sz val="10"/>
        <color rgb="FF00B050"/>
        <rFont val="Times New Roman"/>
        <family val="1"/>
        <charset val="204"/>
      </rPr>
      <t>Хорошівське лісництво</t>
    </r>
    <r>
      <rPr>
        <sz val="10"/>
        <color rgb="FF000000"/>
        <rFont val="Times New Roman"/>
        <family val="1"/>
        <charset val="204"/>
      </rPr>
      <t xml:space="preserve"> кв. 41, вид. 10</t>
    </r>
  </si>
  <si>
    <t>Рішення десятої сесії обласної ради XXII скликання від 22.11.1997 р.</t>
  </si>
  <si>
    <t>Мусієвка</t>
  </si>
  <si>
    <r>
      <t xml:space="preserve"> </t>
    </r>
    <r>
      <rPr>
        <sz val="10"/>
        <color rgb="FF00B050"/>
        <rFont val="Times New Roman"/>
        <family val="1"/>
        <charset val="204"/>
      </rPr>
      <t>філія «Коростишівське лісове господарство» ДП "Ліси України"</t>
    </r>
    <r>
      <rPr>
        <sz val="10"/>
        <color rgb="FF000000"/>
        <rFont val="Times New Roman"/>
        <family val="1"/>
        <charset val="204"/>
      </rPr>
      <t>, Ружинське лісництво, кв. 73, 74,  75,  76, 77, 78, 79</t>
    </r>
  </si>
  <si>
    <t>Рішення облради від 29.11.2001 "Про території та об'єкти природно-заповідного фонду" (площа становить 45,0 га: Бердичівський  р-н,  ДП  “Коростишівське ЛГ”,  Ружинське лісництво, кв. 77). Рішенням Житомирської обласної ради  від 22.11.2012 № 718 «Про створення нових і зміну меж існуючих  об’єктів природно-заповідного фонду місцевого значення» розширено межі заказника за рахунок кварталів 73, 74, 75, 76, 78, 79 Ружинського лісництва, після чого його  площа становить 325 га</t>
  </si>
  <si>
    <t>Власенки</t>
  </si>
  <si>
    <r>
      <rPr>
        <sz val="10"/>
        <color rgb="FF00B050"/>
        <rFont val="Times New Roman"/>
        <family val="1"/>
        <charset val="204"/>
      </rPr>
      <t>філія «Коростишівське лісове господарство» ДП "Ліси України"</t>
    </r>
    <r>
      <rPr>
        <sz val="10"/>
        <color rgb="FF000000"/>
        <rFont val="Times New Roman"/>
        <family val="1"/>
        <charset val="204"/>
      </rPr>
      <t>,  Ружинське лісництво, кв. 71, 72.</t>
    </r>
  </si>
  <si>
    <t xml:space="preserve">Рішення 11 сесії 23 скликання облради від 29.11.2001 "Про території та об'єкти природно-заповідного фонду"            </t>
  </si>
  <si>
    <t>Камінне село</t>
  </si>
  <si>
    <r>
      <rPr>
        <sz val="10"/>
        <color rgb="FF00B050"/>
        <rFont val="Times New Roman"/>
        <family val="1"/>
        <charset val="204"/>
      </rPr>
      <t>філія «Білокоровицьке лісове господарство» ДП "Ліси України"</t>
    </r>
    <r>
      <rPr>
        <sz val="10"/>
        <color rgb="FF000000"/>
        <rFont val="Times New Roman"/>
        <family val="1"/>
        <charset val="204"/>
      </rPr>
      <t>, Замисловицьке лісництво, кв. 54, вид. 30 - 39; кв. 62, вид. 1 - 4;</t>
    </r>
  </si>
  <si>
    <t>Рішення облвиконкому від 01.02.1988 р. № 27  Про доповнення переліку державних заказників"</t>
  </si>
  <si>
    <t>ПАМ’ЯТКИ ПРИРОДИ МІСЦЕВОГО ЗНАЧЕННЯ</t>
  </si>
  <si>
    <t>Алея верб</t>
  </si>
  <si>
    <t xml:space="preserve"> Житомирський  р-н, с. Рижани, біля середньої школи</t>
  </si>
  <si>
    <t>Хорошівська селищна рада</t>
  </si>
  <si>
    <t>Рішення Х сесії облради ХХII скликання від 22.11.97 р.</t>
  </si>
  <si>
    <t xml:space="preserve"> Житомирський   р-н, с. Гацьківка, подвір’я будинку № 9, вул. Корольова, садиба Паламарчука Степана Петровича</t>
  </si>
  <si>
    <t>Домогосподар Паламарчук Степан Петрович</t>
  </si>
  <si>
    <t>Рішення III сесії обласної ради ХХIII скликання від 17.09.1998 р.</t>
  </si>
  <si>
    <t>Грабчаковий ліс</t>
  </si>
  <si>
    <t xml:space="preserve"> ДП “Коростишівський лісгосп АПК”, Старосілецьке лісництво кв. 2, вид. 5, 7 (за лісовпорядкуванням 2015 року)</t>
  </si>
  <si>
    <t>ДП “Коростишівський лісгосп АПК”,</t>
  </si>
  <si>
    <t>Рішення 7 сесії 24 скликання обласної ради від 23.04.2003р. № 207</t>
  </si>
  <si>
    <t>Деревицькі модрини</t>
  </si>
  <si>
    <r>
      <rPr>
        <sz val="10"/>
        <color rgb="FF00B050"/>
        <rFont val="Times New Roman"/>
        <family val="1"/>
        <charset val="204"/>
      </rPr>
      <t>філія «Бердичівське лісове господарство» ДП "Ліси України"</t>
    </r>
    <r>
      <rPr>
        <sz val="10"/>
        <color rgb="FF000000"/>
        <rFont val="Times New Roman"/>
        <family val="1"/>
        <charset val="204"/>
      </rPr>
      <t xml:space="preserve"> ,  Любарське лісництво, кв.12, вид. 18, 21</t>
    </r>
  </si>
  <si>
    <t xml:space="preserve">філія «Бердичівське лісове господарство» ДП "Ліси України" </t>
  </si>
  <si>
    <t>Рішення 14 сесії обласної ради ХХIII скликання від 04.07.2000 р.</t>
  </si>
  <si>
    <t>Добринські дуби</t>
  </si>
  <si>
    <t xml:space="preserve"> Житомирський  р-н, с. Добринь, навпроти будинку №5</t>
  </si>
  <si>
    <t>Іршанська селищна рада</t>
  </si>
  <si>
    <t>Дуб Велетень</t>
  </si>
  <si>
    <r>
      <rPr>
        <sz val="10"/>
        <color rgb="FF00B050"/>
        <rFont val="Times New Roman"/>
        <family val="1"/>
        <charset val="204"/>
      </rPr>
      <t>філія «Коростишівське лісове господарство» ДП "Ліси України"</t>
    </r>
    <r>
      <rPr>
        <sz val="10"/>
        <color rgb="FF000000"/>
        <rFont val="Times New Roman"/>
        <family val="1"/>
        <charset val="204"/>
      </rPr>
      <t>, Андрушівське лісництво, кв. 46, вид.4</t>
    </r>
  </si>
  <si>
    <t>Рішення облвиконкому від 31.03.1964 р. № 149</t>
  </si>
  <si>
    <t>Липка</t>
  </si>
  <si>
    <t>Бердичівський р-н, с. Степок, подвір’я ЗОШ І-Ш ст.</t>
  </si>
  <si>
    <t>Степківська  ЗОШ І-Ш ст.</t>
  </si>
  <si>
    <t>Романівські дуби</t>
  </si>
  <si>
    <r>
      <rPr>
        <sz val="10"/>
        <color rgb="FF00B050"/>
        <rFont val="Times New Roman"/>
        <family val="1"/>
        <charset val="204"/>
      </rPr>
      <t>філія «Бердичівське лісове господарство» ДП "Ліси України"</t>
    </r>
    <r>
      <rPr>
        <sz val="10"/>
        <color rgb="FF000000"/>
        <rFont val="Times New Roman"/>
        <family val="1"/>
        <charset val="204"/>
      </rPr>
      <t>, Романівське  лісництво, кв. 30, виділ 1, кв.31, виділ 13</t>
    </r>
  </si>
  <si>
    <t>Сім лип</t>
  </si>
  <si>
    <t>Житомирський р-н, с. Корчівка (північно-східна околиця)</t>
  </si>
  <si>
    <t>Черняхівська селищна рада</t>
  </si>
  <si>
    <t>Тополі Стебницького</t>
  </si>
  <si>
    <t xml:space="preserve"> Житомирський   р-н, с. Стебниця</t>
  </si>
  <si>
    <t>СТОВ “Радичі”</t>
  </si>
  <si>
    <t>Урочище Криниченька (чотири дуби віком 550 р.)</t>
  </si>
  <si>
    <r>
      <rPr>
        <sz val="10"/>
        <color rgb="FF00B050"/>
        <rFont val="Times New Roman"/>
        <family val="1"/>
        <charset val="204"/>
      </rPr>
      <t>філія «Радомишльське лісомисливське господарство» ДП "Ліси України"</t>
    </r>
    <r>
      <rPr>
        <sz val="10"/>
        <color rgb="FF000000"/>
        <rFont val="Times New Roman"/>
        <family val="1"/>
        <charset val="204"/>
      </rPr>
      <t>, Поташнянське лісництво, кв. 5, вид.11</t>
    </r>
  </si>
  <si>
    <t xml:space="preserve">філія «Радомишльське лісомисливське господарство» ДП "Ліси України"   </t>
  </si>
  <si>
    <t>Урочище Тригір’я (три дуби черешчаті, 500-550 р.)</t>
  </si>
  <si>
    <r>
      <rPr>
        <sz val="10"/>
        <color rgb="FF00B050"/>
        <rFont val="Times New Roman"/>
        <family val="1"/>
        <charset val="204"/>
      </rPr>
      <t>філія «Коростенське лісомисливське господарство» ДП "Ліси України"</t>
    </r>
    <r>
      <rPr>
        <sz val="10"/>
        <color rgb="FF000000"/>
        <rFont val="Times New Roman"/>
        <family val="1"/>
        <charset val="204"/>
      </rPr>
      <t xml:space="preserve">  Тригірське лісництво, кв. 18, вид.2</t>
    </r>
  </si>
  <si>
    <t>Рішення облвиконкому від 31.031964 р. № 149</t>
  </si>
  <si>
    <t>Урочище “Язвін-1” (одинокий дуб черешчатий 300р.)</t>
  </si>
  <si>
    <r>
      <rPr>
        <sz val="10"/>
        <color rgb="FF00B050"/>
        <rFont val="Times New Roman"/>
        <family val="1"/>
        <charset val="204"/>
      </rPr>
      <t>філія «Овруцьке спеціалізоване лісове господарство» ДП "Ліси України"</t>
    </r>
    <r>
      <rPr>
        <sz val="10"/>
        <color rgb="FF000000"/>
        <rFont val="Times New Roman"/>
        <family val="1"/>
        <charset val="204"/>
      </rPr>
      <t>, Ситовецьке лісництво, кв. 22, вид.6</t>
    </r>
  </si>
  <si>
    <t>Урочище “Язвін-2” (одинокий дуб черешчатий 280 р.)</t>
  </si>
  <si>
    <r>
      <t xml:space="preserve"> </t>
    </r>
    <r>
      <rPr>
        <sz val="10"/>
        <color rgb="FF00B050"/>
        <rFont val="Times New Roman"/>
        <family val="1"/>
        <charset val="204"/>
      </rPr>
      <t>філія «Овруцьке спеціалізоване лісове господарство» ДП "Ліси України"</t>
    </r>
    <r>
      <rPr>
        <sz val="10"/>
        <color rgb="FF000000"/>
        <rFont val="Times New Roman"/>
        <family val="1"/>
        <charset val="204"/>
      </rPr>
      <t>, Ситовецьке лісництво, кв. 22, вид. 6</t>
    </r>
  </si>
  <si>
    <t xml:space="preserve"> філія «Овруцьке спеціалізоване лісове господарство» ДП "Ліси України"</t>
  </si>
  <si>
    <t>Урочище “Язвін-3” (одинокий дуб черешчатий 280 р.)</t>
  </si>
  <si>
    <t xml:space="preserve">  філія «Овруцьке спеціалізоване лісове господарство» ДП "Ліси України"</t>
  </si>
  <si>
    <t>Богданів дуб</t>
  </si>
  <si>
    <r>
      <t xml:space="preserve"> </t>
    </r>
    <r>
      <rPr>
        <sz val="10"/>
        <color rgb="FF00B050"/>
        <rFont val="Times New Roman"/>
        <family val="1"/>
        <charset val="204"/>
      </rPr>
      <t>філія «Городницьке лісове господарство» ДП "Ліси України"</t>
    </r>
    <r>
      <rPr>
        <sz val="10"/>
        <color rgb="FF000000"/>
        <rFont val="Times New Roman"/>
        <family val="1"/>
        <charset val="204"/>
      </rPr>
      <t>, Пилиповецьке лісництво, кв. 2, вид. 17</t>
    </r>
  </si>
  <si>
    <t>Рішення II сесії обласної ради VI скликання від 14.12.10 № 21 «Про утворення об’єкта природно-заповідного фонду місцевого значення»</t>
  </si>
  <si>
    <t>Чорна береза</t>
  </si>
  <si>
    <t xml:space="preserve"> Житомирський  р-н, с. Стебниця, біля тваринницької ферми</t>
  </si>
  <si>
    <t>Рішення III сесії облради ХХIII скликання від 17.09.1998р.</t>
  </si>
  <si>
    <t>Базарські в’язи</t>
  </si>
  <si>
    <t xml:space="preserve">Народицька селищна рада, с. Базар, Коростенський  район </t>
  </si>
  <si>
    <t>Народицька селищна рада</t>
  </si>
  <si>
    <t xml:space="preserve">Рішення тридцять другої сесії Житомирської обласної ради сьомого скликання від 08.10.2020 №2041 «Про оголошення об’єкта природно-заповідного фонду місцевого значення».  </t>
  </si>
  <si>
    <t>Поліський дуб</t>
  </si>
  <si>
    <t xml:space="preserve"> біля центральної садиби Поліського природного заповідника (с. Селезівка Словечанської сільської ради Коростенського району)</t>
  </si>
  <si>
    <t>Дуб монастирський</t>
  </si>
  <si>
    <t>м. Житомир, вул. Велика Бердичівська,45</t>
  </si>
  <si>
    <t>Дуб Ігнатія Крашевського</t>
  </si>
  <si>
    <t>м. Житомир, вул. Любарська,4</t>
  </si>
  <si>
    <t>Чарівні луки</t>
  </si>
  <si>
    <t>за межами с. Голубіївка Ружинської селищної ради Бердичівського району</t>
  </si>
  <si>
    <t>Ружинська селищна рада</t>
  </si>
  <si>
    <t>Рябчик</t>
  </si>
  <si>
    <t>ДП "Коростишівський лісгосп АПК", Андрушівське лісництво, кв. 130 вид. 1 (площа 6,7 га), вид. 2 (площа 2,3 га)</t>
  </si>
  <si>
    <t>ДП "Коростишівський лісгосп АПК"</t>
  </si>
  <si>
    <t>Овруцька</t>
  </si>
  <si>
    <r>
      <rPr>
        <sz val="10"/>
        <color rgb="FF00B050"/>
        <rFont val="Times New Roman"/>
        <family val="1"/>
        <charset val="204"/>
      </rPr>
      <t>філія «Овруцьке спеціалізоване лісове господарство» ДП "Ліси України"</t>
    </r>
    <r>
      <rPr>
        <sz val="10"/>
        <color rgb="FF000000"/>
        <rFont val="Times New Roman"/>
        <family val="1"/>
        <charset val="204"/>
      </rPr>
      <t>, Овруцьке лісництво, кв. 1, вид. 18, вид.19, вид.31, вид. 36</t>
    </r>
  </si>
  <si>
    <t>Рішення четвертої сесії Житомирської обласної ради  VIII скликання від 27.05.2021 №154                 "Про оголошення на території Коростенського району пам`яток природи місцевого значення"</t>
  </si>
  <si>
    <t>Сирницька</t>
  </si>
  <si>
    <r>
      <rPr>
        <sz val="10"/>
        <color rgb="FF00B050"/>
        <rFont val="Times New Roman"/>
        <family val="1"/>
        <charset val="204"/>
      </rPr>
      <t>філія «Словечанське лісове господарство» ДП "Ліси України"</t>
    </r>
    <r>
      <rPr>
        <sz val="10"/>
        <color rgb="FF000000"/>
        <rFont val="Times New Roman"/>
        <family val="1"/>
        <charset val="204"/>
      </rPr>
      <t xml:space="preserve"> Сирницьке лісництво, кв. 68, вид. 9, вид. 31, вид.49; кв. 69, вид. 21; кв. 78, вид.9; кв. 79, вид. 1, вид. 33; кв. 87, вид. 4</t>
    </r>
  </si>
  <si>
    <t>Рішення четвертої сесії Житомирської обласної ради  VIII скликання від 27.05.2021 №154                     "Про оголошення на території Коростенського району пам`яток природи місцевого значення"</t>
  </si>
  <si>
    <t>Бережестська</t>
  </si>
  <si>
    <r>
      <rPr>
        <sz val="10"/>
        <color rgb="FF00B050"/>
        <rFont val="Times New Roman"/>
        <family val="1"/>
        <charset val="204"/>
      </rPr>
      <t>філія «Овруцьке спеціалізоване лісове господарство» ДП "Ліси України"</t>
    </r>
    <r>
      <rPr>
        <sz val="10"/>
        <color rgb="FF000000"/>
        <rFont val="Times New Roman"/>
        <family val="1"/>
        <charset val="204"/>
      </rPr>
      <t>, Бережестське лісництво, кв. 65, вид. 20</t>
    </r>
  </si>
  <si>
    <t>Рішення четвертої сесії Житомирської обласної ради  VIII скликання від 27.05.2021 №154                   "Про оголошення на території Коростенського району пам`яток природи місцевого значення"</t>
  </si>
  <si>
    <t>Народицька</t>
  </si>
  <si>
    <t>філія "Народицьке спеціалізоване лісове господарство" ДП "Ліси України", Закусилівське лісництво, кв. 115 вид 18, 21, 22, кв. 116 вид. 13, кв. 123 вид. 4, 124 вид. 1, охоронна зона становить не менше подвійної висоти деревостану</t>
  </si>
  <si>
    <t>філія "Народицьке спеціалізоване лісове господарство" ДП "Ліси України"</t>
  </si>
  <si>
    <t>Життєдайне джерело Богородиці</t>
  </si>
  <si>
    <t>Житомирський  р-н, учгосп “Україна”,                     3 км від смт Черняхів, 400 м ліворуч дороги Черняхів -  Пулини</t>
  </si>
  <si>
    <t>Учгосп “Україна” Житомирського національного агроекологічного університету</t>
  </si>
  <si>
    <t>Рішення 14 сесії обласної ради  ХХIII скликання від 04.07.2000 р.</t>
  </si>
  <si>
    <t>Радонові джерела  м. Житомира</t>
  </si>
  <si>
    <t>м. Житомир, вул. Жуйка, 47</t>
  </si>
  <si>
    <t>Житомирський облздороввідділ, обллікцентр вертибрології і реабілітації</t>
  </si>
  <si>
    <t>Рішення облвиконкому від 07.12.1970 р. № 624</t>
  </si>
  <si>
    <t xml:space="preserve">  Криничка </t>
  </si>
  <si>
    <t xml:space="preserve"> Житомирський  р-н, с. Старий Бобрик</t>
  </si>
  <si>
    <t xml:space="preserve"> ДП «Пулинський  лісгосп АПК»</t>
  </si>
  <si>
    <t>Урочище «Нивки»</t>
  </si>
  <si>
    <t>Станишівська сільська рада, Житомирський район</t>
  </si>
  <si>
    <t>Станишівська сільська рада</t>
  </si>
  <si>
    <t xml:space="preserve">Рішення тридцять другої сесії Житомирської обласної ради сьомого скликання від 08.10.2020 №2043 «Про оголошення об’єкта природно-заповідного фонду місцевого значення» (3 га), розширено межі на 8,41 га рішенням чотирнадцятої сесії Житомирської обласної ради VIII скликання від 16.03.2023 № 511 "Про оголошення нових та розширення меж існуючих об'єктів природно-заповідного фонду місцевого значення" </t>
  </si>
  <si>
    <t>Баранячі лоби</t>
  </si>
  <si>
    <t>м.Коростень, міський парк, на березі р.Уж</t>
  </si>
  <si>
    <t xml:space="preserve">Коростенська міська рада </t>
  </si>
  <si>
    <t>Велетенські котли</t>
  </si>
  <si>
    <t>м. Коростень, міський парк, на березі р.Уж</t>
  </si>
  <si>
    <t>Коростенська міська рада</t>
  </si>
  <si>
    <t>Виходи гранітів лизниківського типу</t>
  </si>
  <si>
    <t xml:space="preserve"> Житомирський  р-н, с. Лизник,                              північна стінка кар’єру</t>
  </si>
  <si>
    <t>ВАТ “Лезниківський кар’єр”</t>
  </si>
  <si>
    <t>Рішення III сесії обласної ради ХХIII скликання від  17. 09. 1998 р.</t>
  </si>
  <si>
    <t>Відслонення білокоровицьких кварцитів</t>
  </si>
  <si>
    <r>
      <t xml:space="preserve"> </t>
    </r>
    <r>
      <rPr>
        <sz val="10"/>
        <color rgb="FF00B050"/>
        <rFont val="Times New Roman"/>
        <family val="1"/>
        <charset val="204"/>
      </rPr>
      <t>філія «Білокоровицьке лісове господарство» ДП "Ліси України"</t>
    </r>
    <r>
      <rPr>
        <sz val="10"/>
        <color rgb="FF000000"/>
        <rFont val="Times New Roman"/>
        <family val="1"/>
        <charset val="204"/>
      </rPr>
      <t>,  Озерянське лісництво кв. 23, вид. 24</t>
    </r>
  </si>
  <si>
    <t xml:space="preserve">філія «Білокоровицьке лісове господарство» ДП "Ліси України"    </t>
  </si>
  <si>
    <t>Рішення III сесії обласної ради XXIII скликання від 17.09. 1998 р.</t>
  </si>
  <si>
    <t>Відслонення головинського габро</t>
  </si>
  <si>
    <t>Житомирський  р-н,  с. Сліпчиці, східний  кар’єр</t>
  </si>
  <si>
    <t xml:space="preserve"> ЗАТ  Головинський кар’єр “Граніт”</t>
  </si>
  <si>
    <t>Відслонення іризуючого лабрадориту</t>
  </si>
  <si>
    <t>Житомирський  р-н, смт Головине, Головинський кар’єр</t>
  </si>
  <si>
    <t>Рішення III сесії обласної ради ХХIII скликання від 1709.1998 р.</t>
  </si>
  <si>
    <t>Відслонення нижньопротерозойських конгломератів</t>
  </si>
  <si>
    <t>Житомирський  р-н, с. Ставки, на північ 1 км.</t>
  </si>
  <si>
    <t xml:space="preserve"> Радомишльська міська рада</t>
  </si>
  <si>
    <t>Рішення III сесії обласної ради ХХШ скликання від 17.09.1998 р.</t>
  </si>
  <si>
    <t>Відслонення пегматиту</t>
  </si>
  <si>
    <t>Житомирський  район, с. Високий Камінь, заплава лівого берега р. Тетерів</t>
  </si>
  <si>
    <t>Старосілецька сільська рада</t>
  </si>
  <si>
    <t>Мальовничі скелі</t>
  </si>
  <si>
    <t xml:space="preserve">Житомирський р-н, с. Нова Рудня,                         правий і лівий береги р. Тетерів, </t>
  </si>
  <si>
    <t>Ольжині купальні</t>
  </si>
  <si>
    <t xml:space="preserve">Коростенська міська рада  </t>
  </si>
  <si>
    <t>Скеля Голова Чацького</t>
  </si>
  <si>
    <t>м. Житомир лівий берег р. Тетерів, в 200 м від греблі КП “Експлуатації штучних споруд” Житомирської міської ради</t>
  </si>
  <si>
    <t>Рішення облвиконкому від 20.11.1967. № 610</t>
  </si>
  <si>
    <t>Скеля Кам’яний гриб</t>
  </si>
  <si>
    <t>м. Новоград-Волинський                                             (східна частина міста)</t>
  </si>
  <si>
    <t>Новоград-Волинський міськкомунгосп</t>
  </si>
  <si>
    <t>Скеля Чотири брати</t>
  </si>
  <si>
    <t>м. Житомир правий берег р. Тетерів, в 100 м від греблі КП “Експлуатації штучних споруд” Житомирської міської ради</t>
  </si>
  <si>
    <t>Скеля Крашевського</t>
  </si>
  <si>
    <t>Житомирський р-н, правий                                         берег р. Гнилоп’ять</t>
  </si>
  <si>
    <t>В/ч А-0339</t>
  </si>
  <si>
    <t>Флороносні пісковики</t>
  </si>
  <si>
    <t xml:space="preserve"> Житомирський   р-н, між с. Волянщина і Невирівка, на правому березі  р. Ірша</t>
  </si>
  <si>
    <t>Рішення облвиконкому від 20.11.1967 р. №  610</t>
  </si>
  <si>
    <t>ДЕНДРОЛОГІЧНІ ПАРКИ МІСЦЕВОГО ЗНАЧЕННЯ</t>
  </si>
  <si>
    <t>Гладковицький</t>
  </si>
  <si>
    <r>
      <rPr>
        <sz val="10"/>
        <color rgb="FF00B050"/>
        <rFont val="Times New Roman"/>
        <family val="1"/>
        <charset val="204"/>
      </rPr>
      <t>філія «Овруцьке спеціалізоване лісове господарство» ДП "Ліси України"</t>
    </r>
    <r>
      <rPr>
        <sz val="10"/>
        <color rgb="FF000000"/>
        <rFont val="Times New Roman"/>
        <family val="1"/>
        <charset val="204"/>
      </rPr>
      <t xml:space="preserve">                                 </t>
    </r>
    <r>
      <rPr>
        <i/>
        <sz val="10"/>
        <color rgb="FF000000"/>
        <rFont val="Times New Roman"/>
        <family val="1"/>
        <charset val="204"/>
      </rPr>
      <t xml:space="preserve"> </t>
    </r>
    <r>
      <rPr>
        <sz val="10"/>
        <color rgb="FF000000"/>
        <rFont val="Times New Roman"/>
        <family val="1"/>
        <charset val="204"/>
      </rPr>
      <t>Гладковицьке лісництво, кв. 38, вид. 47</t>
    </r>
  </si>
  <si>
    <t>Еліта</t>
  </si>
  <si>
    <r>
      <t xml:space="preserve">Коростенськии </t>
    </r>
    <r>
      <rPr>
        <i/>
        <sz val="10"/>
        <color rgb="FF000000"/>
        <rFont val="Times New Roman"/>
        <family val="1"/>
        <charset val="204"/>
      </rPr>
      <t xml:space="preserve"> </t>
    </r>
    <r>
      <rPr>
        <sz val="10"/>
        <color rgb="FF000000"/>
        <rFont val="Times New Roman"/>
        <family val="1"/>
        <charset val="204"/>
      </rPr>
      <t xml:space="preserve">р-н, с. Грозине,                           дослідне господарство “Грозинське”  </t>
    </r>
  </si>
  <si>
    <t xml:space="preserve"> Дослідне  господарство “Грозинське”</t>
  </si>
  <si>
    <t>Пілява</t>
  </si>
  <si>
    <r>
      <t xml:space="preserve">  </t>
    </r>
    <r>
      <rPr>
        <sz val="10"/>
        <color rgb="FF00B050"/>
        <rFont val="Times New Roman"/>
        <family val="1"/>
        <charset val="204"/>
      </rPr>
      <t>філія «Городницьке лісове господарство» ДП "Ліси України"</t>
    </r>
    <r>
      <rPr>
        <sz val="10"/>
        <color rgb="FF000000"/>
        <rFont val="Times New Roman"/>
        <family val="1"/>
        <charset val="204"/>
      </rPr>
      <t>, Піщівське лісництво, кв. 63, вид. 8, 9, 16,42</t>
    </r>
  </si>
  <si>
    <t>ПАРКИ-ПАМ’ЯТКИ САДОВО-ПАРКОВОГО МИСТЕЦТВА МІСЦЕВОГО ЗНАЧЕННЯ</t>
  </si>
  <si>
    <t>Андрушівський</t>
  </si>
  <si>
    <t>м. Андрушівка</t>
  </si>
  <si>
    <t>Бондарецький</t>
  </si>
  <si>
    <t xml:space="preserve">Житомирський р-н, с. Бондарці  </t>
  </si>
  <si>
    <t xml:space="preserve"> ПАТ “Житомирський меблевий комбінат”</t>
  </si>
  <si>
    <t>Високівський</t>
  </si>
  <si>
    <t>Житомирський район, с. Високе, центр села</t>
  </si>
  <si>
    <t>Високівська сільська рада</t>
  </si>
  <si>
    <t>Рішення облвиконкому від 22.12.1973 р. № 505</t>
  </si>
  <si>
    <t>Вільхівський</t>
  </si>
  <si>
    <t>Житомирський  р-н, с. Вільха</t>
  </si>
  <si>
    <t>Вільшанська сільська рада</t>
  </si>
  <si>
    <t>Дворищанський парк</t>
  </si>
  <si>
    <t xml:space="preserve"> Житомирський  р-н, с. Дворище</t>
  </si>
  <si>
    <t>Дворищанська загальноосвітня школа</t>
  </si>
  <si>
    <t>Рішення III сесії обласної ради XXIII скликання від 17.09.1998 р.</t>
  </si>
  <si>
    <t>Демчинський</t>
  </si>
  <si>
    <t>Бердичівський р-н, с. Демчин,                           залізнична станція Демчин</t>
  </si>
  <si>
    <t>Бердичівська дистанція  захисних лісонасаджень</t>
  </si>
  <si>
    <t>Горошківське замчище</t>
  </si>
  <si>
    <t xml:space="preserve"> Житомирський  р-н,  смт Хорошів </t>
  </si>
  <si>
    <t xml:space="preserve">Рішення облвиконкому від 20.11.1967 р. № 610, розширено межі на 2,0279 га рішенням чотирнадцятої сесії Житомирської обласної ради VIII скликання від 16.03.2023 № 513 "Про розширення меж та перейменування об'єкта природно-заповідного фонду" </t>
  </si>
  <si>
    <t>Парк ім. Міклухо-Маклая</t>
  </si>
  <si>
    <t>Коростенський р-н, м. Малин</t>
  </si>
  <si>
    <t>Малинська міська рада</t>
  </si>
  <si>
    <t>Рішення облвиконкому від 22.12.1973 р. № 505 (площа заповідного об’єкта становить                 43,0 га).                                                      Рішенням IX сесії Житомирської обласної ради VI скликання від 22.03.12 № 503 «Про створення нових та уточнення площі існуючого об’єкта природно-заповідного фонду місцевого значення» площу парку-пам'ятки змінено (зменшено) до 29,6348 га</t>
  </si>
  <si>
    <t>Парк ім. Ю. Гагаріна</t>
  </si>
  <si>
    <t>м. Житомир, вул. Старий бульвар, 34</t>
  </si>
  <si>
    <t>Кмитівський</t>
  </si>
  <si>
    <t>Житомирський р-н, с. Кмитів</t>
  </si>
  <si>
    <t>Кмитівська школа-інтернат</t>
  </si>
  <si>
    <t>Рішення облвиконкому від 10.05.1972 р. № 198</t>
  </si>
  <si>
    <t>Коростишівський</t>
  </si>
  <si>
    <t>м. Коростишів</t>
  </si>
  <si>
    <t>Коростишівська міська рада</t>
  </si>
  <si>
    <t>Овруцький</t>
  </si>
  <si>
    <t>м. Овруч</t>
  </si>
  <si>
    <t>Райгородський</t>
  </si>
  <si>
    <t>Бердичівський р-н, с. Райгородок</t>
  </si>
  <si>
    <t xml:space="preserve"> Райгородоцька сільська рада Бердичівського району</t>
  </si>
  <si>
    <t>Рішення облвиконкому від 20.11.1967 р. № 610; змінено користувача з ДП «Дзержинський лісгосп АПК» на Райгородоцьку сільську раду Бердичівського району рішенням 8 сесії Житомирської обласної ради шостого скликання від 15.12.11 №373 «Про створення нових та уточнення площ існуючих об’єктів природно-заповідного фонду місцевого значення, про зміну користувача заповідного об’єкта»</t>
  </si>
  <si>
    <t>Турчинівський</t>
  </si>
  <si>
    <t>Житомирський район, с. Турчинівка</t>
  </si>
  <si>
    <t xml:space="preserve"> Коростишівський професійний аграрний ліцей</t>
  </si>
  <si>
    <t>Тютюнниківський</t>
  </si>
  <si>
    <t>Житомирський район, с. Тютюнники</t>
  </si>
  <si>
    <t>Чуднівська міська рада</t>
  </si>
  <si>
    <t>Ушомирський</t>
  </si>
  <si>
    <t>Коростенський р-н, с. Ушомир</t>
  </si>
  <si>
    <t>Ушомирська  сільська рада</t>
  </si>
  <si>
    <t>Рішення облвиконкому від 07.12.1970 р. №624</t>
  </si>
  <si>
    <t>Червонський</t>
  </si>
  <si>
    <t>Бердичівський  р-н, смт Червоне</t>
  </si>
  <si>
    <t>ВАТ “’Червонський цукровик”</t>
  </si>
  <si>
    <t>Юліно</t>
  </si>
  <si>
    <t xml:space="preserve">Овруцький р-н, біля с. Потаповичі  </t>
  </si>
  <si>
    <t>Овруцьке СПТУ №35</t>
  </si>
  <si>
    <t>Всього місцевого значення</t>
  </si>
  <si>
    <t>Житомирська область</t>
  </si>
  <si>
    <t>Перелік територій та об’єктів  природно-заповідного фонду загальнодержавного та місцевого значення,  розташованих у Житомирській області станом на 01.01.2024 року</t>
  </si>
  <si>
    <t>Назва підприємства, організації, установи - землекористувача (землевласника),у віданні якого знаходиться об’єкт ПЗФ</t>
  </si>
  <si>
    <t>Рішення, згідно з яким створено (оголошено) даний об’єкт ПЗФ, змінено його площу тощо</t>
  </si>
  <si>
    <t>Території та об’єкти ПЗФ загальнодержавного значення</t>
  </si>
  <si>
    <t>Карпатський біосферний заповідник</t>
  </si>
  <si>
    <t>Біосферний заповідник</t>
  </si>
  <si>
    <t>Рахівський, Тячівський, Хустський, Берегівський райони</t>
  </si>
  <si>
    <t>КБЗ* м. Рахів</t>
  </si>
  <si>
    <t>Укази Президента України від 26.11.1993 р. № 563/93, від 11.04.1997 № 325/97, від 14.01.2010 № 25/2010 від 02.01.2022 №5/2022</t>
  </si>
  <si>
    <t>-</t>
  </si>
  <si>
    <t>Разом БЗ:</t>
  </si>
  <si>
    <t>Національні природні  парки</t>
  </si>
  <si>
    <t>НПП**  “Синевир”</t>
  </si>
  <si>
    <t>Хустський р-н</t>
  </si>
  <si>
    <t>НПП  “Синевир”, с. Синевир-Остріки</t>
  </si>
  <si>
    <t>ПРМ УРСР від 05.01.1989 р. № 7 Указ Президента України від 29.12.2009 р. № 1118/2009, Указ Президента України від 11 квітня 2019 року №133 „Про зміну меж території національного природного парку „Синевир”</t>
  </si>
  <si>
    <t>Ужанський  НПП</t>
  </si>
  <si>
    <t>Ужгородський р-н</t>
  </si>
  <si>
    <t>Ужанський НПП, смт. В. Березний</t>
  </si>
  <si>
    <t>Указ Президента України від 27.09.1999 року № 1230/99, Указ Президента України від 11 квітня 2019 року №135 „Про зміну меж території національного природного парку „Ужанський”</t>
  </si>
  <si>
    <t>НПП “Зачарований край”</t>
  </si>
  <si>
    <t>НПП "Зачарований край"”</t>
  </si>
  <si>
    <t>Указ Президента України від 21.05.2009 року № 343/2009, Указ Президента України від 11 квітня 2019 року №134 „Про зміну меж території національного природного парку „Зачарований край”</t>
  </si>
  <si>
    <t>Разом НПП:</t>
  </si>
  <si>
    <t>Ландшафтні</t>
  </si>
  <si>
    <t>“Брадульський”</t>
  </si>
  <si>
    <t>Тячівський р-н, с. Руська Мокра, ДП “Мокрянське ЛМГ”, Брадульське л-во, квартали 1-5</t>
  </si>
  <si>
    <t>ДП “Мокрянське ЛМГ”</t>
  </si>
  <si>
    <t>ПРМ УРСР від 28.10.1974 р. № 500, Ріш.ОВК від 23.10.1984 р. № 253</t>
  </si>
  <si>
    <t>Разом:</t>
  </si>
  <si>
    <t>Лісові</t>
  </si>
  <si>
    <t>“Росішний”</t>
  </si>
  <si>
    <t>Мукачівський р-н, ДП “Воловецьке ЛГ”, Нижньоволовецьке л-во квартали 19, 24, 25</t>
  </si>
  <si>
    <t xml:space="preserve">ДП “Воловецьке ЛГ” </t>
  </si>
  <si>
    <t>Ріш. ОВК від 25.07.1972 р. № 243, ПРМ УРСР від 28.10.1974 р. № 500, Ріш.ОВК від 23.10.1984 р. № 253</t>
  </si>
  <si>
    <t>“Діброва”</t>
  </si>
  <si>
    <t>Рахівський р-н, ДП “Великобичківське ЛМГ”, Лужанське л-во, квартали 5-10</t>
  </si>
  <si>
    <t>ДП “Великобичківське ЛМГ”</t>
  </si>
  <si>
    <t>“Кам’янка”</t>
  </si>
  <si>
    <t>328,0 (0***)</t>
  </si>
  <si>
    <t>Хустський р-н, ДП “Міжгірське ЛГ”, Остріцьке л-во, кавартал 15, 6, 9, 10, 11</t>
  </si>
  <si>
    <t>НПП “Синевир”</t>
  </si>
  <si>
    <t>ПРМ УРСР від 12.12.1983 р. № 495 , Ріш.ОВК від 23.10.1984 р. № 253 (Увійшов до складу НПП “Синевир”, Постанова РМ УРСР від 5 січня 1989р. №7)</t>
  </si>
  <si>
    <t>1501,0 (1173,0***)</t>
  </si>
  <si>
    <t>Ботанічні</t>
  </si>
  <si>
    <t>“Чорна гора”</t>
  </si>
  <si>
    <t>Берегівський р-н, ДП “Виноградівське ЛГ”, Виноградівське л-во, квартал 81, 82, 83, 84, 87, 88, 89, 90, 91, 92, квартал 85, 86 вид  6, 9, 18-21, 23, 24</t>
  </si>
  <si>
    <t>ДП “Виноградівське ЛГ” – 76,0 га</t>
  </si>
  <si>
    <t>Ріш. ОВК від 25.07.1972 р. № 243, ПРМ УРСР від 28.10.1974 р. № 500 (747 га передано до складу КБЗ, Указ Президента від 11.04.1997 р. №325/97)</t>
  </si>
  <si>
    <t>“Юлівська гора”</t>
  </si>
  <si>
    <t>176,0 (0***)</t>
  </si>
  <si>
    <t>Берегівський р-н, ДП “Виноградівське ЛГ”, Затисянське л-во, квартал 143, вид 1-19</t>
  </si>
  <si>
    <t>ДП “Виноградівське ЛГ”</t>
  </si>
  <si>
    <t>Ріш. ОВК від 25.07.1972 р. № 243, ПРМ УРСР від 28.10.1974 р. № 500 (Передано до складу КБЗ б/в, Указ Президента від 11.04.1997 р. № 325/97)</t>
  </si>
  <si>
    <t>"Урочища Затінки і Тересянка”</t>
  </si>
  <si>
    <t>13,0 (0***)</t>
  </si>
  <si>
    <t>Рахівський р-н, ДП „Рахівське ЛДГ”, Квасівське л-во, квартал 8, виділ 22, квартал 10, виділ 8, 9, 18, 19</t>
  </si>
  <si>
    <t>ДП „Рахівське ЛДГ”</t>
  </si>
  <si>
    <t>ПРМ УРСР від 28.10.1974 р. № 500, ПРМ УРСР від 03.08.1978 р. №383, Ріш.ОВК від 23.10.1984 р. № 253 (Передано до складу КБЗ б/в Указ Президента.від 11. 04.1997 р. .№ 325/97)</t>
  </si>
  <si>
    <t>“Гладинський”</t>
  </si>
  <si>
    <t>Тячівський р-н, ДП “Брустурянське ЛМГ”, Турбатське л-во, урочище “Чортів” квартал 23, виділ 1-24, 26-33</t>
  </si>
  <si>
    <t>ДП “Брустурянське ЛМГ”</t>
  </si>
  <si>
    <t>“Горгани і Тавпіширка”</t>
  </si>
  <si>
    <t>Тячівський р-н, ДП “Брустурянське ЛМГ”, Плайське л-во, квартал 2, виділи 7, 21-25, 27-32, квартал 4, виділи 2, 4, 5-15, 21, 22, 25, 27, 28, квартал 5, виділи 2-5, 8, 9, 16, 17, 29</t>
  </si>
  <si>
    <t>Ріш. ОВК від 25.07.1972 р. № 243, ПРМ УРСР від 28.10.1974 р. № 500 Ріш.ОВК від 23.10.1984 р. № 253</t>
  </si>
  <si>
    <t>“Кедринський”</t>
  </si>
  <si>
    <t>Тячівський р-н, ДП “Брустурянське ЛМГ”, Кедринське л-во, квартал 9, виділ 1-8, 10-24, 27, 30, 31, 36-40, 42-48</t>
  </si>
  <si>
    <t>“Керничний”</t>
  </si>
  <si>
    <t>Тячівський р-н, ДП “Мокрянське ЛМГ”, Мокрянське л-во, квартал 3, виділ 2-5</t>
  </si>
  <si>
    <t>ПРМ УРСР від 12.12.1983 р. № 495, Ріш.ОВК від 23.10.1984 р. № 253,</t>
  </si>
  <si>
    <t>"Урочища Странзул, Задня, Кедрин”</t>
  </si>
  <si>
    <t>Тячівський р-н, ДП “Мокрянське ЛМГ”, Брадульське л-во, квартал 6 (виділ 1-27, 35), квартал 29 (виділ 30, 35-44), квартал 30 (9-27), квартал 31 (виділ 1-22), квартал 32 (виділ 4, 12, 13, 33-37) (500,0 га)</t>
  </si>
  <si>
    <t>ПРМ УРСР від 28.10.1974 р. № 500, ПРМ УРСР від 03.08.1978 р. № 383 Ріш.ОВК від 23.10.1984 р. № 253</t>
  </si>
  <si>
    <t>ДП “Брустурянське ЛМГ”, Плайське л-во, квартал 2, виділ 10, 11 (10,0 га)</t>
  </si>
  <si>
    <t>2173,0 (1237,0***)</t>
  </si>
  <si>
    <t>Загальнозоологічні</t>
  </si>
  <si>
    <t>“Річанський”</t>
  </si>
  <si>
    <t>Загальнозоо-логічний</t>
  </si>
  <si>
    <t>Хустський р-н, ДП “Довжанське ЛМГ”, Річанське л-во, квартал 16-20, квартал 25-27, квартал 30-35, квартал 11, виділ 10-15</t>
  </si>
  <si>
    <t>ДП “Довжанське ЛМГ”</t>
  </si>
  <si>
    <t>ПРМ УРСР від 26.12.1985 р. № 451</t>
  </si>
  <si>
    <t>“Тур´є-Полянський”</t>
  </si>
  <si>
    <t>Ужгородський  р-н, ДП “Перечинське ЛГ”, л-во Шипот, квартал 55-75</t>
  </si>
  <si>
    <t>ДП “Перечинське ЛГ”</t>
  </si>
  <si>
    <t>“Великодоброньський”</t>
  </si>
  <si>
    <t>1736,0 (0***)</t>
  </si>
  <si>
    <t>Ужгородський, Мукачівський р-ни, ДП “Ужгородське ЛГ”, Великодобронське л-во, квартал 1-24</t>
  </si>
  <si>
    <t>ДП “Ужгородське ЛГ”</t>
  </si>
  <si>
    <t>Ріш. ОВК від 25.07.1972 р. № 243, ПРМ УРСР від 28.10.1974 р. № 500,  Ріш.ОВК від 23.10.1984 р. № 253, (входить до складу РЛП "Притисянський")</t>
  </si>
  <si>
    <t>„Потік Оса”</t>
  </si>
  <si>
    <t>Мукачівський р-н, ДП “Воловецьке ЛГ”, Нижньоволовецьке л-во, квартал 8, 9, 12, 13, 15 ,16, 21</t>
  </si>
  <si>
    <t>Указ Президента України від 09.12.1998 р. № 1341/98</t>
  </si>
  <si>
    <t>6807,0 (5071,0***)</t>
  </si>
  <si>
    <t>Орнітологічні</t>
  </si>
  <si>
    <t>“Соколові скелі”</t>
  </si>
  <si>
    <t>Ужгородський  р-н, ДП “Перечинське ЛГ”. л-во Шипот, квартал 13, (виділ 1-9), квартал 14, квартал 15 (виділ 1-12), квартал 16, квартал 25, (виділ 1-7), квартал 27, (виділ 1-15)</t>
  </si>
  <si>
    <t>ДП ,,Перечинське ЛГ”</t>
  </si>
  <si>
    <t xml:space="preserve">ПРМ УРСР від 28.10.1974 р. № 500, ПРМ УРСР від 03.08.1978 р. № 383 Ріш.ОВК від 23.10.1984 р. № 253 </t>
  </si>
  <si>
    <t>Гідрологічні</t>
  </si>
  <si>
    <t>“Апшинецький”</t>
  </si>
  <si>
    <t>Рахівський р-н, ДП “Ясінянське ЛМГ”, Чорнотисянське л-во, квартал 1, виділ 1, 2, 5, 9-12, 18-21</t>
  </si>
  <si>
    <t>ДП “Ясінянське ЛМГ”</t>
  </si>
  <si>
    <t xml:space="preserve">Ріш. ОВК від 25.07.1972 р. № 243, ПРМ УРСР від 28.10.1974 р. № 500, Ріш.ОВК від 23.10.1984 р. № 253 </t>
  </si>
  <si>
    <t>Загальногеологічні</t>
  </si>
  <si>
    <t>“Зачарована долина”</t>
  </si>
  <si>
    <t>Геологічний</t>
  </si>
  <si>
    <t>150,0 (0***)</t>
  </si>
  <si>
    <t>Хустський р-н, ДП “Загатянське ЛГ”, Ільницьке л-во, квартал 16, виділ 1-4, 7, 12, 15, 19, 20, 26-31, квартал 17, виділ 1-5, 7-12, 16, 17, 25</t>
  </si>
  <si>
    <t>НПП "Зачарований край"</t>
  </si>
  <si>
    <t>Ріш. ОВК від 25.07.1972 р. № 243, ПРМ УРСР від 28.10.1974 р. № 500, ПРМ УРСР від 03.08.1978 р. № 383,  Ріш.ОВК від 23.10.1984 р. № 253, (входить до складу НПП "Зачарований край" з вилученням)</t>
  </si>
  <si>
    <t>150,0 (0,0***)</t>
  </si>
  <si>
    <t xml:space="preserve">Разом заказників </t>
  </si>
  <si>
    <t>12368,0 (9218,0***)</t>
  </si>
  <si>
    <t>Пам´ятки природи</t>
  </si>
  <si>
    <t>Комплексні</t>
  </si>
  <si>
    <t>“Гора Високий камінь”</t>
  </si>
  <si>
    <t>Мукачівський р-н, ДП “Воловецьке ЛГ”, Підполозське л-во квартал 14 виділ 2, 3, Нижньоворітське л-во квартал 13 виділ 6, 7, 10, 11</t>
  </si>
  <si>
    <t xml:space="preserve">Ріш. ОВК від 25.07.1972 р. №243, Розп. РМ УРСР від 14.10.1975 №780–р, Ріш.ОВК від 23.10.1984 р. № 253 </t>
  </si>
  <si>
    <t>“Гора Яворник”</t>
  </si>
  <si>
    <t>100,0 (0***)</t>
  </si>
  <si>
    <t>Ужгородський  р-н, ДП “В.Березнянське ЛГ”, Костринське л-во, квартал 16, виділ 11, 12, 15, 17, 25, 26, 29, 31, 33</t>
  </si>
  <si>
    <t>ДП “В.Березнянське ЛГ”</t>
  </si>
  <si>
    <t>Розп. РМ УРСР від 14.10.1975 №780–р, Ріш ОВК від 23.10.1984 р. № 253 (Увійшла до складу НПП “Ужанський”, Указ Презид. від 27.09.1999 р. № 1230/99)</t>
  </si>
  <si>
    <t>"Урочище Тепла яма”</t>
  </si>
  <si>
    <t>Ужгородський р-н, ДП “Ужгородське ЛГ”, Кам'яницьке л-во, квартал 23, виділ 1, 3, 5, квартал 24, виділ 1, 3-6, 8</t>
  </si>
  <si>
    <t xml:space="preserve">Ріш. ОВК від 25.07.1972 р. № 243, Розп. РМ УРСР від 14.10.1975 №780–р, Ріш.ОВК від 23.10.1984 р. № 253 </t>
  </si>
  <si>
    <t>Урочище "Довгий потік"</t>
  </si>
  <si>
    <t>75,0 (0***)</t>
  </si>
  <si>
    <t>Рахівський р-н, ДП “Великобичківське ЛМГ”, Кузій-Свидовецьке л-во, урочище “Соколово”, квартал 17, виділ 13, Трибушанське л-во, квартал 17, 19</t>
  </si>
  <si>
    <t>ДП “Великобичківське ЛМГ, 21,0 га</t>
  </si>
  <si>
    <t>Ріш. ОВК від 25.07.1972 р. № 243, Розп. РМ УРСР від 14.10.1975 №780–р, Ріш ОВК від 23.10.1984 р. № 253 (54,0 га увійши до складу КБЗ з вилученням, 21,0 га - без вилучення)</t>
  </si>
  <si>
    <t>“Скелі Близниці”</t>
  </si>
  <si>
    <t>30,0 (0***)</t>
  </si>
  <si>
    <t>Рахівський р-н, ДП “Великобичківське ЛМГ”, Кевелівське л-во, урочище “Свидовець”, квартал 1, виділ 27, 28, 37, 38, 42, 46</t>
  </si>
  <si>
    <t>КБЗ</t>
  </si>
  <si>
    <t>Ріш. ОВК від 25.07.1972 р. № 243,  Розп. РМ УРСР від 14.10.1975 №780–р, Ріш ОВК від 23.10.1984 р. № 253  (Увійшла до складу КБЗ з вилученням, Указ Президента від 11.04.1997 р. № 325/97 )</t>
  </si>
  <si>
    <t>"Урочища Великий Яворець та Обнога”</t>
  </si>
  <si>
    <t>Хустський р-н, ДП “Міжгірське ЛГ”, Верхньобистрянське л-во, квартал 26, виділ 9, 12, 13</t>
  </si>
  <si>
    <t>ДП “Міжгірське ЛГ”</t>
  </si>
  <si>
    <t>Ріш. ОВК від 25.07.1972 р. № 243,  Розп. РМ УРСР від 14.10.1975 №780–р, Ріш ОВК від 23.10.1984 р. № 253</t>
  </si>
  <si>
    <t>"Урочище "Атак"</t>
  </si>
  <si>
    <t>52,0 (0***)</t>
  </si>
  <si>
    <r>
      <t xml:space="preserve">Берегівський р-н, </t>
    </r>
    <r>
      <rPr>
        <sz val="10"/>
        <color rgb="FF2C31FC"/>
        <rFont val="Times New Roman"/>
        <family val="1"/>
        <charset val="204"/>
      </rPr>
      <t>Філія „Берегівське ЛГ” ДП „Ліси України”, Кідьошське</t>
    </r>
    <r>
      <rPr>
        <sz val="10"/>
        <rFont val="Times New Roman"/>
        <family val="1"/>
        <charset val="204"/>
      </rPr>
      <t xml:space="preserve"> л-во, квартал </t>
    </r>
    <r>
      <rPr>
        <sz val="10"/>
        <color rgb="FF2C31FC"/>
        <rFont val="Times New Roman"/>
        <family val="1"/>
        <charset val="204"/>
      </rPr>
      <t>64</t>
    </r>
    <r>
      <rPr>
        <sz val="10"/>
        <rFont val="Times New Roman"/>
        <family val="1"/>
        <charset val="204"/>
      </rPr>
      <t>, виділ 2, 7, 14</t>
    </r>
  </si>
  <si>
    <t>Філія „Берегівське ЛГ” ДП „Ліси України”</t>
  </si>
  <si>
    <t>Ріш. ОВК від 25.07.1972 р. № 243, Розп. РМ УРСР від 14.10.1975 №780–р, Ріш ОВК від 23.10.1984 р. № 253,  входить до складу РЛП "Притисянський"</t>
  </si>
  <si>
    <t>"Голятин"</t>
  </si>
  <si>
    <t>Хустський р-н, ДП “Міжгірське ЛГ”, Ізківське л-во, квартал 9, виділ 39, 41, 42, 44</t>
  </si>
  <si>
    <t>Ріш. ОВК від 25.07.1972 р. № 243, Розп. РМ УРСР від 14.10.1975 № 780-р, Ріш ОВК від 23.10.1984 р. № 253</t>
  </si>
  <si>
    <t>427,0 (170,0***)</t>
  </si>
  <si>
    <t>"Болото Чорне багно" ("Чорні багна")</t>
  </si>
  <si>
    <t>15,0 (0***)</t>
  </si>
  <si>
    <t>Хустський р-н, ДП “Загатянське ЛГ”, Ільницьке л-во, квартал 1, виділ 28, квартал 2, виділ 21</t>
  </si>
  <si>
    <t>Ріш. ОВК від 25.07.1972 р. № 243, Розп. РМ УРСР від 14.10.1975 №780–р, Ріш ОВК від 23.10.1984 р. № 253  (знаходиться у НПП "Зачарований край", з вилученням)</t>
  </si>
  <si>
    <t>15,0 (0,0***)</t>
  </si>
  <si>
    <t>Разом пам'яток природи</t>
  </si>
  <si>
    <t>464,0 (192,0***)</t>
  </si>
  <si>
    <t>Ботанічні сади</t>
  </si>
  <si>
    <t>"Ботанічний сад Ужгородського державного університету" ("Ботанічний сад УжНУ")</t>
  </si>
  <si>
    <t>м. Ужгород, вул, Ольбрахта 6, вул, Тімірязева</t>
  </si>
  <si>
    <t>УжНУ</t>
  </si>
  <si>
    <t>ПРМ УРСР від 22.07.1983 р. № 31, Ріш ОВК від 23.10.1984 р. № 253</t>
  </si>
  <si>
    <t>Парки-пам´ятки садово-паркового мистецтва</t>
  </si>
  <si>
    <t>"Парк санаторію "Карпати"</t>
  </si>
  <si>
    <t>Мукачівський р-н урочище “Берегвар”</t>
  </si>
  <si>
    <t>Санаторій “Карпати”</t>
  </si>
  <si>
    <t>ПРМ УРСР від 29.01.1960 р. № 105, Ріш ОВК від 23.10.1984 р. № 253,  Постанова ДКУРСР від 30.08.1990 № 18</t>
  </si>
  <si>
    <t>Всього ПЗФ Загальнодержав-ного значення</t>
  </si>
  <si>
    <t>179054,314 (175632,314***)</t>
  </si>
  <si>
    <t>Території та об’єкти ПЗФ місцевого значення</t>
  </si>
  <si>
    <t>РЛП “ Притисянський ”</t>
  </si>
  <si>
    <r>
      <t xml:space="preserve">Берегівський р-н, </t>
    </r>
    <r>
      <rPr>
        <sz val="10"/>
        <color rgb="FF2C31FC"/>
        <rFont val="Times New Roman"/>
        <family val="1"/>
        <charset val="204"/>
      </rPr>
      <t xml:space="preserve">Філія „Берегівське ЛГ” ДП „Ліси України”, </t>
    </r>
    <r>
      <rPr>
        <sz val="10"/>
        <rFont val="Times New Roman"/>
        <family val="1"/>
        <charset val="204"/>
      </rPr>
      <t xml:space="preserve">Кідьошське л-во, квартал 21 (виділ 1-14), квартал 24 (виділ 1-10), квартал 26 (виділ 8-15), квартал 28 (виділ 14-23) (205,0 га), Шаланківське л-во, квартал 1 (виділ 1-17), квартал 4 (виділ 1-15), квартал 7 (виділ 1-10), квартал 8 (виділ 1-3), квартал 11 (виділ 1-14), квартал 14 (виділ 1-39) (243,0 га), Виноградівське лісництво квартал 93 (виділ 1-10), квартал 94 (виділ 3-10), квартал 95 (виділ 1-11), квартал 96 (виділ 1-4), квартал 97 (виділ 1-6), квартал 98 (виділ 1-6), квартал 100 (виділ 3-4), квартал 101 (виділ 1-6), квартал 102 (виділ 1-4)  (390,6 га), Затисянське л-во квартал 128, 129, 130, 131, 132 (218,5 га), землі запасу місцевих рад  Великоберезької сільської ради (ТГ) (95,3 га), землі Вилоцької селищної ради (ТГ) (416,27 га), землі Виноградівської міської ради (ТГ) (1951,72 га), землі Королівської селищної ради (ТГ) (694,13 га), землі Пийтерфолвівської сільської ради (ТГ) (925,06 га), Ужгородський р-н, ДП “Ужгородське ЛГ” (1758,28 га), квартал 1-11 Великодоброньське л-во Мукачівського району (631,61 га), квартал 12-24 Великодоброньське л-во Ужгородського району (1126,67 га), землі Великодоброньської сільської рада (ТГ) (1457,96 га), землі Чопської міської ради (ТГ) (806,27 га), землі Сюртівської сільської ради (ТГ) (1041,30 га), землі Холмківської сільської ради (ТГ) (127,27 га) </t>
    </r>
  </si>
  <si>
    <r>
      <rPr>
        <sz val="10"/>
        <color rgb="FF2C31FC"/>
        <rFont val="Times New Roman"/>
        <family val="1"/>
        <charset val="204"/>
      </rPr>
      <t>Філія „Берегівське ЛГ” ДП „Ліси України”</t>
    </r>
    <r>
      <rPr>
        <sz val="10"/>
        <rFont val="Times New Roman"/>
        <family val="1"/>
        <charset val="204"/>
      </rPr>
      <t>, ДП „Ужгородське ЛГ”, Великоберезька сільська рада (ТГ), Вилоцька селищна рада (ТГ), Виноградівська міська рада (ТГ), Королівська селищна рада (ТГ), Пийтерфолвівська сільська рада (ТГ), Великодобронська сільська рада (ТГ), Чопська міська рада (ТГ), Сюртівська сільська рада (ТГ), Холмківська сільська рада (ТГ)</t>
    </r>
  </si>
  <si>
    <t>Рішення обласної ради від 07.08.2009 р. № 908</t>
  </si>
  <si>
    <t>"Синяк"</t>
  </si>
  <si>
    <t>Мукачівський р-н, с. Синяк</t>
  </si>
  <si>
    <t>ДП "Мукачівське ДЛГ" (303,6614 га – з вилученням, 4253,6686 га – без вилучення), Мукачівська РДА (46,3386 га лісів і земель запасу Чинадіївської селищної ради – з вилученням, 27, 6232 га – без вилучення), Центр сприяння розвитку туризму "Синяк"</t>
  </si>
  <si>
    <t>Рішення обласної ради від 26 травня 2011 року № 229</t>
  </si>
  <si>
    <t>Разом РЛП:</t>
  </si>
  <si>
    <t>“Грабовець”</t>
  </si>
  <si>
    <r>
      <t xml:space="preserve">Хустський р-н, </t>
    </r>
    <r>
      <rPr>
        <sz val="10"/>
        <color rgb="FF2C31FC"/>
        <rFont val="Times New Roman"/>
        <family val="1"/>
        <charset val="204"/>
      </rPr>
      <t xml:space="preserve">Філія “Міжгірське ЛГ” ДП „Ліси України”, Майданське л-во, </t>
    </r>
    <r>
      <rPr>
        <sz val="10"/>
        <rFont val="Times New Roman"/>
        <family val="1"/>
        <charset val="204"/>
      </rPr>
      <t>квартали 18</t>
    </r>
    <r>
      <rPr>
        <sz val="10"/>
        <color rgb="FF2C31FC"/>
        <rFont val="Times New Roman"/>
        <family val="1"/>
        <charset val="204"/>
      </rPr>
      <t xml:space="preserve"> (виділ 31-64), </t>
    </r>
    <r>
      <rPr>
        <sz val="10"/>
        <rFont val="Times New Roman"/>
        <family val="1"/>
        <charset val="204"/>
      </rPr>
      <t xml:space="preserve"> квартал 21 </t>
    </r>
    <r>
      <rPr>
        <sz val="10"/>
        <color rgb="FF3035FC"/>
        <rFont val="Times New Roman"/>
        <family val="1"/>
        <charset val="204"/>
      </rPr>
      <t>(виділ 1-13),</t>
    </r>
    <r>
      <rPr>
        <sz val="10"/>
        <color rgb="FF2C31FC"/>
        <rFont val="Times New Roman"/>
        <family val="1"/>
        <charset val="204"/>
      </rPr>
      <t xml:space="preserve"> </t>
    </r>
    <r>
      <rPr>
        <sz val="10"/>
        <rFont val="Times New Roman"/>
        <family val="1"/>
        <charset val="204"/>
      </rPr>
      <t xml:space="preserve"> урочище Грабовець, </t>
    </r>
  </si>
  <si>
    <t>Філія “Міжгірське ЛГ” ДП „Ліси України”</t>
  </si>
  <si>
    <t>Ріш.ОВК від 07.03.1990 р. № 55</t>
  </si>
  <si>
    <t>"Остра"</t>
  </si>
  <si>
    <t>Ужгородський р-н, с. Кам'яниця, Оноківська сільська рада (ТГ)</t>
  </si>
  <si>
    <t>Оноківська сільська рада (ТГ)</t>
  </si>
  <si>
    <t>Ріш. облради від 13.07.2012 р. № 523</t>
  </si>
  <si>
    <t>“Берег Закарпатського моря”</t>
  </si>
  <si>
    <r>
      <t xml:space="preserve">Хустський р-н, </t>
    </r>
    <r>
      <rPr>
        <sz val="10"/>
        <color rgb="FF3035FC"/>
        <rFont val="Times New Roman"/>
        <family val="1"/>
        <charset val="204"/>
      </rPr>
      <t>Філія “Хустське ЛДГ” ДП „Ліси України”</t>
    </r>
    <r>
      <rPr>
        <sz val="10"/>
        <rFont val="Times New Roman"/>
        <family val="1"/>
        <charset val="204"/>
      </rPr>
      <t>, Драгівське л-во, квартал 31, виділ 2-6, 9-12, 14, 15-27, квартал 32, виділ 1-10, 14, квартал 33, виділ 3, квартал 35, виділ 31, квартал 37, виділ 19-22, квартал 40, виділ 1</t>
    </r>
  </si>
  <si>
    <t>Філія “Хустське ЛДГ” ДП „Ліси України”</t>
  </si>
  <si>
    <t>Ріш. облради від 15.12.2022 р. № 725</t>
  </si>
  <si>
    <t>“Деренівка”</t>
  </si>
  <si>
    <t>Філія „Ужгородське ЛГ” ДП „Ліси України”</t>
  </si>
  <si>
    <t>Ріш. облради від 27.09.2023 р. № 886</t>
  </si>
  <si>
    <t>“Тихий”</t>
  </si>
  <si>
    <t>25,0 (0***)</t>
  </si>
  <si>
    <t>Ужгородський  р-н,  ДП “Великоберезнянське ЛГ”, Волосянківське л-во,  квартал 19, виділ 21, урочище “Тихий”</t>
  </si>
  <si>
    <t>ДП “Великоберезнянське ЛГ”</t>
  </si>
  <si>
    <t>Ріш.ОВК від 25.07.1972 р. № 243, Ріш.ОВК від 23.10.1984 р. № 253 (Увійшов до складу Ужанського НПП без вилучення площі, Указ Презид. від 27.09.1999 р.№ 1230/99)</t>
  </si>
  <si>
    <t>“Дубова”</t>
  </si>
  <si>
    <t>3,1 (0***)</t>
  </si>
  <si>
    <t>Ужгородський  р-н, ДП “В.Березнянське ЛГ”, Костринське л-во, квартал 1, виділ 18</t>
  </si>
  <si>
    <t xml:space="preserve"> (3,1 га), Ріш.ОВК від 25.07.1972 р. № 243 (18,0 га), Ріш.ОВК від 23.10.1984 р. № 253 (Увійшов до складу Ужанського НПП Указ Презид. від 27.09.1999 р. № 1230/99)</t>
  </si>
  <si>
    <t>“Уличанка”</t>
  </si>
  <si>
    <t>9,6 (0***)</t>
  </si>
  <si>
    <t>Ужгородський  р-н,  ДП “В. Березнянське ЛГ”, Костринське л-во, квартал 11, виділ 18, 19, 30</t>
  </si>
  <si>
    <t>Ужанський НПП</t>
  </si>
  <si>
    <t>Ріш.ОВК від 25.07.1972 р. № 243 (10,0 га), Рішення ОВК від 23.10.1984 р.  № 253 (Увійшов до складу Ужанського НПП Указ Презид. від 27.09.1999 р. № 1230/99)</t>
  </si>
  <si>
    <t>“Остра”</t>
  </si>
  <si>
    <r>
      <t xml:space="preserve">Мукачівський р-н, </t>
    </r>
    <r>
      <rPr>
        <sz val="10"/>
        <color rgb="FF2C31FC"/>
        <rFont val="Times New Roman"/>
        <family val="1"/>
        <charset val="204"/>
      </rPr>
      <t>Філія “Мукачівське ЛГ” ДП „Ліси України”</t>
    </r>
    <r>
      <rPr>
        <sz val="10"/>
        <rFont val="Times New Roman"/>
        <family val="1"/>
        <charset val="204"/>
      </rPr>
      <t>, Чинадіївське л-во, квартал 9, виділ 10</t>
    </r>
  </si>
  <si>
    <t>Філія “Мукачівське ЛГ” ДП „Ліси України”</t>
  </si>
  <si>
    <t>Ріш.ОВК від 25.07.1972 р. № 243 (7,0 га), Ріш.ОВК від 23.10.1984 р. № 253</t>
  </si>
  <si>
    <t>“Красна долина”</t>
  </si>
  <si>
    <t>Мукачівський р-н, Філія “Свалявське ЛГ” ДП „Ліси України”, Свалявське (Ганьковицьке) л-во, квартал 17, виділ 15, 23, 24, 25, квартал 18 виділ 7, 8, 22, 23, квартал 20 виділ 3-6, 8, 18, 23, 24, 25, 26</t>
  </si>
  <si>
    <t>Філія “Свалявське ЛГ” ДП „Ліси України”</t>
  </si>
  <si>
    <t>Ріш.ОВК від 07.03.1990 р. № 55 (50,0 га), Ріш. 12 сесії 21 склик. Облради від 31.05.1993</t>
  </si>
  <si>
    <t>“Пинава”</t>
  </si>
  <si>
    <r>
      <t xml:space="preserve">Мукачівський р-н, </t>
    </r>
    <r>
      <rPr>
        <sz val="10"/>
        <color rgb="FF3035FC"/>
        <rFont val="Times New Roman"/>
        <family val="1"/>
        <charset val="204"/>
      </rPr>
      <t>Філія “Свалявське ЛГ” ДП „Ліси України”</t>
    </r>
    <r>
      <rPr>
        <sz val="10"/>
        <rFont val="Times New Roman"/>
        <family val="1"/>
        <charset val="204"/>
      </rPr>
      <t>,</t>
    </r>
    <r>
      <rPr>
        <sz val="10"/>
        <color rgb="FF3035FC"/>
        <rFont val="Times New Roman"/>
        <family val="1"/>
        <charset val="204"/>
      </rPr>
      <t xml:space="preserve"> Свалявське</t>
    </r>
    <r>
      <rPr>
        <sz val="10"/>
        <rFont val="Times New Roman"/>
        <family val="1"/>
        <charset val="204"/>
      </rPr>
      <t xml:space="preserve"> (Ганьковицьке) л-во, квартал 21, виділ 14, квартал 25, виділ 28</t>
    </r>
  </si>
  <si>
    <t>Ріш.ОВК від 25.07.1972 р. № 243, Ріш.ОВК від 23.10.1984 р. № 253</t>
  </si>
  <si>
    <t>“Веймутова сосна”</t>
  </si>
  <si>
    <t xml:space="preserve">5,0 (0***) </t>
  </si>
  <si>
    <r>
      <t xml:space="preserve">Рахівський р-н, </t>
    </r>
    <r>
      <rPr>
        <sz val="10"/>
        <color rgb="FF2C31FC"/>
        <rFont val="Times New Roman"/>
        <family val="1"/>
        <charset val="204"/>
      </rPr>
      <t>Філія “Великлбичківське ЛМГ” ДП „Ліси України”</t>
    </r>
    <r>
      <rPr>
        <sz val="10"/>
        <rFont val="Times New Roman"/>
        <family val="1"/>
        <charset val="204"/>
      </rPr>
      <t>, Діловецьке л-во, квартал 7, виділи 24-26</t>
    </r>
  </si>
  <si>
    <t>Філія “Великобичківське ЛМГ” ДП „Ліси України”</t>
  </si>
  <si>
    <t>Ріш.ОВК від 23.10.1984 р. № 253 (Увійшов до складу КБЗ, Указ Президента від 11.04.1997 р. № 325/97 )</t>
  </si>
  <si>
    <t>“Смерекові Карпати”</t>
  </si>
  <si>
    <t>648,9 (574,9***)</t>
  </si>
  <si>
    <r>
      <t xml:space="preserve">Рахівський р-н, </t>
    </r>
    <r>
      <rPr>
        <sz val="10"/>
        <color rgb="FF2C31FC"/>
        <rFont val="Times New Roman"/>
        <family val="1"/>
        <charset val="204"/>
      </rPr>
      <t xml:space="preserve">Філія “Ясінянське ЛМГ” ДП „Ліси України”, </t>
    </r>
    <r>
      <rPr>
        <sz val="10"/>
        <rFont val="Times New Roman"/>
        <family val="1"/>
        <charset val="204"/>
      </rPr>
      <t xml:space="preserve">Станиславське л-во, квартал 1 ( виділи 3, 4, 7, 11, 12, 14, 18, 19, 21, 23, 29), квартал 2 (виділи 8, 12, 13); Чорнотисянське л-во, квартал 15 (виділи 1, 2, 3, 4, 5, 6, 7, 8, 9, 10, 11, 12, 13, 14, 15, 16, 17), квартал 16 (виділи 7, 22, 25, 26, 27, 39, 40); Довжанське л-во, квартал 7 (виділи 9, 10, 11, 13, 14, 16, 58), квартал 8 (виділи 4, 7); Лазещинське л-во, квартал 20 (виділи 5, 8, 9, 10, 15, 16, 18, 35, 36, 37, 40, 41, 42, 43, 47, 48, 50);  Лопушанське л-во, квартал 14 (виділ 38), квартал 19 (виділ 40); Свидовецьке л-во, квартал 1 (виділи 27, 30, 37, 38, 45, 51, 54, 64, 65, 66, 70, 71, 72, 78, 80, 89), квартал 2 (виділи 28, 100) </t>
    </r>
  </si>
  <si>
    <r>
      <rPr>
        <sz val="10"/>
        <color rgb="FF2C31FC"/>
        <rFont val="Times New Roman"/>
        <family val="1"/>
        <charset val="204"/>
      </rPr>
      <t>Філія “Ясінянське ЛМГ” ДП „Ліси України”</t>
    </r>
    <r>
      <rPr>
        <sz val="10"/>
        <rFont val="Times New Roman"/>
        <family val="1"/>
        <charset val="204"/>
      </rPr>
      <t xml:space="preserve"> – 574,9 га</t>
    </r>
  </si>
  <si>
    <t>Ріш.ОВК від 07.03.1990 р. № 55, (74,0 га увійшли до складу КБЗ з вилученням, Указ Президента від 11.04.1997 р. № 325/97 ) Рішення обласної ради від 30.12.2014 №1167</t>
  </si>
  <si>
    <t>“Явірник”</t>
  </si>
  <si>
    <r>
      <t>Тячівський р-н,</t>
    </r>
    <r>
      <rPr>
        <sz val="10"/>
        <color rgb="FF3035FC"/>
        <rFont val="Times New Roman"/>
        <family val="1"/>
        <charset val="204"/>
      </rPr>
      <t xml:space="preserve"> Філія “Брустурянське ЛМГ” ДП „Ліси України”</t>
    </r>
    <r>
      <rPr>
        <sz val="10"/>
        <rFont val="Times New Roman"/>
        <family val="1"/>
        <charset val="204"/>
      </rPr>
      <t>, Кедринське л-во, квартал 6, виділ 25, 26, 28, 29, 30, квартал 10, виділ 11, 38</t>
    </r>
  </si>
  <si>
    <t>Філія  “Брустурянське ЛМГ” ДП „Ліси України”</t>
  </si>
  <si>
    <t xml:space="preserve">Ріш. ОВК від 25.07.1972 р. № 243, Ріш. ОВК від 18.10.1983 № 270, Ріш.ОВК від 23.10.1984 р. № 253 </t>
  </si>
  <si>
    <t>“Дугласова ялиця”</t>
  </si>
  <si>
    <t>10,0 (0***)</t>
  </si>
  <si>
    <t>Ужгородський р-н, ДП “Перечинське ЛГ”, Тур'я-Реметівське л-во, квартал 5 (виділи 8, 13, 15)</t>
  </si>
  <si>
    <t>Ріш. ОВК від 25.07.1972 р. № 243  ("Дугласова смерека"), Ріш.ОВК від 23.10.1984 р. № 253, (знаходиться на території заповідного урочища місцевого значення  "Розтоки")</t>
  </si>
  <si>
    <t>“Анталівська поляна”</t>
  </si>
  <si>
    <t>Ужгородський р-н, Ужгородське військове лісництво, квартал 43 (виділ 1, 2) квартал 44 (виділ 1, 2, 3, 4), квартал 3 (виділ 17),   квартал 8 (виділ 3, 4, 6), квартал 9 (виділ 8-11), квартал 14 (виділ 3), квартал 39 (виділ 1, 8)</t>
  </si>
  <si>
    <t>Ужгородське військове лісництво</t>
  </si>
  <si>
    <t>Ріш. ОВК від 25.07.1972 р. № 243</t>
  </si>
  <si>
    <t>“Темнатик”</t>
  </si>
  <si>
    <r>
      <t>Мукачівський р-н</t>
    </r>
    <r>
      <rPr>
        <sz val="10"/>
        <color rgb="FF2C31FC"/>
        <rFont val="Times New Roman"/>
        <family val="1"/>
        <charset val="204"/>
      </rPr>
      <t>, Філія “Воловецьке ЛГ” ДП „Ліси України”,</t>
    </r>
    <r>
      <rPr>
        <sz val="10"/>
        <rFont val="Times New Roman"/>
        <family val="1"/>
        <charset val="204"/>
      </rPr>
      <t xml:space="preserve"> </t>
    </r>
    <r>
      <rPr>
        <sz val="10"/>
        <color rgb="FF2C31FC"/>
        <rFont val="Times New Roman"/>
        <family val="1"/>
        <charset val="204"/>
      </rPr>
      <t>Верхньоволовецьке л-во, квартал 13 виділ 9, 10, 17, квартал 14 виділ 12-14, 19-21, квартал 15 виділ 50-52, 54, 55, 57, 102, 103, 104, квартал 20 виділ 27, 35, 45, 46-48, 61, 67, 68, квартал 21 виділ 1-10, квартал 22 виділ 1-24, квартал 23 виділ 17, 24-26, 32, 33, 35, 38-41, 81, 82, квартал 24 виділ 20, 22, 27-33, 65, 66-68, квартал 25 виділ 1-7, 8-32, квартал 26 виділ 1-39, квартал 27 виділ 1-19, 23-56, квартал 28 виділ 1-28, 58; Нижньоволовецьке л-во, квартал 5 виділ 1-9, квартал 10 виділ 1-13, квартал 11 виділ 1-4.1, 9</t>
    </r>
  </si>
  <si>
    <t>Філія “Воловецьке ЛГ” ДП „Ліси України”</t>
  </si>
  <si>
    <t>Рішення Закарпатської обласної ради від 24.04.2009 р. № 846 Рішення Закарпатської обласної  ради від 03.02.2014 року №892</t>
  </si>
  <si>
    <t>"Тополина"</t>
  </si>
  <si>
    <t>Мукачівський р-н, околиця с. Солочин, урочище Тополина, Полянська сільська рада (ТГ)</t>
  </si>
  <si>
    <t xml:space="preserve"> Полянська сільська рада (ТГ)</t>
  </si>
  <si>
    <t>Рішення обласної ради від 12 серпня 2011 року № 265</t>
  </si>
  <si>
    <t>"Привододільний"</t>
  </si>
  <si>
    <r>
      <t xml:space="preserve">Мукачівський р-н, </t>
    </r>
    <r>
      <rPr>
        <sz val="10"/>
        <color rgb="FF3035FC"/>
        <rFont val="Times New Roman"/>
        <family val="1"/>
        <charset val="204"/>
      </rPr>
      <t>Філія  "Свалявське ЛГ" ДП „Ліси України”,</t>
    </r>
    <r>
      <rPr>
        <sz val="10"/>
        <rFont val="Times New Roman"/>
        <family val="1"/>
        <charset val="204"/>
      </rPr>
      <t xml:space="preserve"> Пашківецьке лісництво, </t>
    </r>
    <r>
      <rPr>
        <sz val="10"/>
        <color rgb="FF3035FC"/>
        <rFont val="Times New Roman"/>
        <family val="1"/>
        <charset val="204"/>
      </rPr>
      <t>квартал 1, виліл 1-26, квартал 2, виділ 1-17, квартал 3, виділ 1-15, квартал 4, виділ 1-22, квартал 17, виділ 1-17</t>
    </r>
  </si>
  <si>
    <t>Філія  "Свалявське ЛГ" ДП „Ліси України”</t>
  </si>
  <si>
    <t>Рішеня облради  від 16 листопада 2012 року № 553</t>
  </si>
  <si>
    <t>"Приборжавський"</t>
  </si>
  <si>
    <r>
      <t>Мукачівський р-н,</t>
    </r>
    <r>
      <rPr>
        <sz val="10"/>
        <color rgb="FF2C31FC"/>
        <rFont val="Times New Roman"/>
        <family val="1"/>
        <charset val="204"/>
      </rPr>
      <t xml:space="preserve"> Філія  "Свалявське ЛГ" ДП „Ліси України”, </t>
    </r>
    <r>
      <rPr>
        <sz val="10"/>
        <rFont val="Times New Roman"/>
        <family val="1"/>
        <charset val="204"/>
      </rPr>
      <t>Березниківське лісництво квартал 1 виділ 1-14, 16-21, 24-27, 33, квартал 2 виділ 1-27, 36, 37, 44, квартал 3 виділ 1-8, 12, 29</t>
    </r>
  </si>
  <si>
    <t>Рішення обласної ради від 27.08.2015 року №1326</t>
  </si>
  <si>
    <t>"Ждимирський"</t>
  </si>
  <si>
    <r>
      <t xml:space="preserve">Мукачівський р-н, </t>
    </r>
    <r>
      <rPr>
        <sz val="10"/>
        <color rgb="FF2C31FC"/>
        <rFont val="Times New Roman"/>
        <family val="1"/>
        <charset val="204"/>
      </rPr>
      <t xml:space="preserve">Філія  "Свалявське ЛГ" ДП „Ліси України”, </t>
    </r>
    <r>
      <rPr>
        <sz val="10"/>
        <rFont val="Times New Roman"/>
        <family val="1"/>
        <charset val="204"/>
      </rPr>
      <t>Полянське лісництво, квартал 12 виділ 18, 20, 21, 26, 27, 28, квартал 13 виділ 10, 11, 12, 13, 19, квартал 15 виділ 4, квартал 17 виділ 21, квартал 18 виділ 5, 6, 8, 10, 11</t>
    </r>
  </si>
  <si>
    <t>"Тесаник"</t>
  </si>
  <si>
    <r>
      <t xml:space="preserve">Мукачівський р-н, </t>
    </r>
    <r>
      <rPr>
        <sz val="10"/>
        <color rgb="FF2C31FC"/>
        <rFont val="Times New Roman"/>
        <family val="1"/>
        <charset val="204"/>
      </rPr>
      <t xml:space="preserve">Філія  "Свалявське ЛГ" ДП „Ліси України”, </t>
    </r>
    <r>
      <rPr>
        <sz val="10"/>
        <rFont val="Times New Roman"/>
        <family val="1"/>
        <charset val="204"/>
      </rPr>
      <t>Полянське лісництво, квартал 28 виділ 15, 16, 20, 21, 22, квартал 30 виділ 1, квартал 31 виділ 4, 5, 15, 16, 17</t>
    </r>
  </si>
  <si>
    <t>„Тересвянська долина”</t>
  </si>
  <si>
    <r>
      <rPr>
        <sz val="10"/>
        <color rgb="FF2C31FC"/>
        <rFont val="Times New Roman"/>
        <family val="1"/>
        <charset val="204"/>
      </rPr>
      <t xml:space="preserve">Філія  "Мокрянське ЛМГ" ДП „Ліси України” </t>
    </r>
    <r>
      <rPr>
        <sz val="10"/>
        <rFont val="Times New Roman"/>
        <family val="1"/>
        <charset val="204"/>
      </rPr>
      <t>Тернівське л-во квартал 32 виділ 8, 9, квартал 33 виділ 2, 3, 12, 13, квартал 34 виділ 12, квартал 35 виділ 9, 10, 11, 16, 17, квартал 83 виділ 7, 8, квартал 84 виділ 3, 5, 6, 7, 8</t>
    </r>
  </si>
  <si>
    <t>Філія  "Мокрянське ЛМГ" ДП „Ліси України”</t>
  </si>
  <si>
    <t>Рішення обласної ради від 13.12.2018 року №1348</t>
  </si>
  <si>
    <t>4378,1159 (4251,4159***)</t>
  </si>
  <si>
    <t>“Голаня”</t>
  </si>
  <si>
    <t>89,4 (0***)</t>
  </si>
  <si>
    <t>Ужгородський  р-н, ДП “Великоберезнянське ЛГ”, Жорнавське л-во, квартал 9, виділ 27, квартал 10, виділ 51, 58, 59, 61, 64, 65</t>
  </si>
  <si>
    <t>Ріш.ОВК від 07.03.1990 р. № 55, (Увійшов до складу Ужанського НПП Указ Презид. від 27.09.1999 р.  № 1230/99)</t>
  </si>
  <si>
    <t>“Ерташі”</t>
  </si>
  <si>
    <t>2,1 (0***)</t>
  </si>
  <si>
    <t>Ужгородський  р-н,  ДП “В, Березнянське ЛГ”, Ставненське л-во, квартал 12, виділ 33, 37</t>
  </si>
  <si>
    <t>Ріш.ОВК від 07.03.1990 р. № 55 (Увійшов до складу Ужанського НПП Указ Презид. від 27.09.1999 р. № 1230/99)</t>
  </si>
  <si>
    <t>“Пасіки”</t>
  </si>
  <si>
    <t>1,2 (0***)</t>
  </si>
  <si>
    <r>
      <t xml:space="preserve">Ужгородський  р-н, </t>
    </r>
    <r>
      <rPr>
        <sz val="10"/>
        <color rgb="FF3035FC"/>
        <rFont val="Times New Roman"/>
        <family val="1"/>
        <charset val="204"/>
      </rPr>
      <t>Костринська сільська рада (ТГ), с. Сіль</t>
    </r>
  </si>
  <si>
    <t>Костринська сільська рада (ТГ)</t>
  </si>
  <si>
    <t>“Пікуй”</t>
  </si>
  <si>
    <r>
      <t xml:space="preserve">Мукачівський р-н, </t>
    </r>
    <r>
      <rPr>
        <sz val="10"/>
        <color rgb="FF2C31FC"/>
        <rFont val="Times New Roman"/>
        <family val="1"/>
        <charset val="204"/>
      </rPr>
      <t>Філія  "Свалявське ЛГ" ДП „Ліси України”,</t>
    </r>
    <r>
      <rPr>
        <sz val="10"/>
        <rFont val="Times New Roman"/>
        <family val="1"/>
        <charset val="204"/>
      </rPr>
      <t xml:space="preserve"> Пашківецьке л-во квартал 20 </t>
    </r>
    <r>
      <rPr>
        <sz val="10"/>
        <color rgb="FF2C31FC"/>
        <rFont val="Times New Roman"/>
        <family val="1"/>
        <charset val="204"/>
      </rPr>
      <t xml:space="preserve">виділ 1-7, </t>
    </r>
    <r>
      <rPr>
        <sz val="10"/>
        <rFont val="Times New Roman"/>
        <family val="1"/>
        <charset val="204"/>
      </rPr>
      <t xml:space="preserve"> квартал 21</t>
    </r>
    <r>
      <rPr>
        <sz val="10"/>
        <color rgb="FF2C31FC"/>
        <rFont val="Times New Roman"/>
        <family val="1"/>
        <charset val="204"/>
      </rPr>
      <t xml:space="preserve"> виділ 1-13 </t>
    </r>
    <r>
      <rPr>
        <sz val="10"/>
        <rFont val="Times New Roman"/>
        <family val="1"/>
        <charset val="204"/>
      </rPr>
      <t xml:space="preserve">, Нижньоворітське квартал 2, виділ 1-14, квартал 5, виділ 1-6, </t>
    </r>
    <r>
      <rPr>
        <sz val="10"/>
        <color rgb="FF2C31FC"/>
        <rFont val="Times New Roman"/>
        <family val="1"/>
        <charset val="204"/>
      </rPr>
      <t>Пашківецьке</t>
    </r>
    <r>
      <rPr>
        <sz val="10"/>
        <rFont val="Times New Roman"/>
        <family val="1"/>
        <charset val="204"/>
      </rPr>
      <t xml:space="preserve"> (Підполозянське) л-во квартал 1 виділ 1-15, квартал 5, виділ 24, 25, 26, квартал 6 виділ 29, 30, 31</t>
    </r>
  </si>
  <si>
    <t>Рішення ОВК від 07.03.1990 р. № 55</t>
  </si>
  <si>
    <t>“Голиця”</t>
  </si>
  <si>
    <t>Мукачівський р-н, смт. Нижні Ворота, урочище Голиця (31,5 га), урочище Межипоточини (48,0 га), територія гірського підрозділу Закарпатської державної сільськогосподарської дослідної станції Національної академії аграрних наук України</t>
  </si>
  <si>
    <t>Закарпатська державна сільськогосподарська дослідна станція Національної академії аграрних наук України</t>
  </si>
  <si>
    <t>“Млаки”</t>
  </si>
  <si>
    <t>Рахівський р-н, Богданська сільська рада (ТГ)</t>
  </si>
  <si>
    <t>Богданська сільська рада (ТГ)</t>
  </si>
  <si>
    <t>“Церлянка”</t>
  </si>
  <si>
    <t>“Говерлянка”</t>
  </si>
  <si>
    <r>
      <t xml:space="preserve">Рахівський р-н, </t>
    </r>
    <r>
      <rPr>
        <sz val="10"/>
        <color rgb="FF3035FC"/>
        <rFont val="Times New Roman"/>
        <family val="1"/>
        <charset val="204"/>
      </rPr>
      <t>Філія „Рахівське ЛДГ” ДП „Ліси України”</t>
    </r>
    <r>
      <rPr>
        <sz val="10"/>
        <rFont val="Times New Roman"/>
        <family val="1"/>
        <charset val="204"/>
      </rPr>
      <t>, Говерлянське л-во, квартал 6, виділ 54</t>
    </r>
  </si>
  <si>
    <t>Філія „Рахівське ЛДГ” ДП „Ліси України”</t>
  </si>
  <si>
    <t>“Станислав”</t>
  </si>
  <si>
    <r>
      <t xml:space="preserve">Рахівський р-н, </t>
    </r>
    <r>
      <rPr>
        <sz val="10"/>
        <color rgb="FF3035FC"/>
        <rFont val="Times New Roman"/>
        <family val="1"/>
        <charset val="204"/>
      </rPr>
      <t xml:space="preserve">Філія ДП “Ясінянське ЛМГ” ДП „Ліси України”, </t>
    </r>
    <r>
      <rPr>
        <sz val="10"/>
        <rFont val="Times New Roman"/>
        <family val="1"/>
        <charset val="204"/>
      </rPr>
      <t xml:space="preserve">Станиславське лісництво, квартал 19, виділи 13, 14, 15, 20
</t>
    </r>
  </si>
  <si>
    <t>Філія ДП “Ясінянське ЛМГ” ДП „Ліси України”</t>
  </si>
  <si>
    <t>“Арніка”</t>
  </si>
  <si>
    <r>
      <t xml:space="preserve">Рахівський р-н, </t>
    </r>
    <r>
      <rPr>
        <sz val="10"/>
        <color rgb="FF2C31FC"/>
        <rFont val="Times New Roman"/>
        <family val="1"/>
        <charset val="204"/>
      </rPr>
      <t>Філія “Великобичківське ЛМГ” ДП „Ліси України”</t>
    </r>
    <r>
      <rPr>
        <sz val="10"/>
        <rFont val="Times New Roman"/>
        <family val="1"/>
        <charset val="204"/>
      </rPr>
      <t>, л-во ім. Томащука, квартал 23, виділ 40</t>
    </r>
  </si>
  <si>
    <t>Ріш.ОВК від 23.10.1984 р. № 253</t>
  </si>
  <si>
    <t>“Аршична”</t>
  </si>
  <si>
    <r>
      <t xml:space="preserve">Тячівський р-н, </t>
    </r>
    <r>
      <rPr>
        <sz val="10"/>
        <color rgb="FF3035FC"/>
        <rFont val="Times New Roman"/>
        <family val="1"/>
        <charset val="204"/>
      </rPr>
      <t>Філія “Брустурянське ЛМГ” ДП „Ліси України”</t>
    </r>
    <r>
      <rPr>
        <sz val="10"/>
        <rFont val="Times New Roman"/>
        <family val="1"/>
        <charset val="204"/>
      </rPr>
      <t>, Кедринське л-во, квартал 6, виділ 22, квартал 9, виділ 25, квартал 10, виділ 1</t>
    </r>
  </si>
  <si>
    <t>Філія “Брустурянське ЛМГ” ДП „Ліси України”</t>
  </si>
  <si>
    <t>“Бертяник”</t>
  </si>
  <si>
    <r>
      <t>Тячівський р-н,</t>
    </r>
    <r>
      <rPr>
        <sz val="10"/>
        <color rgb="FF3035FC"/>
        <rFont val="Times New Roman"/>
        <family val="1"/>
        <charset val="204"/>
      </rPr>
      <t xml:space="preserve"> Філія “Брустурянське ЛМГ” ДП „Ліси України”</t>
    </r>
    <r>
      <rPr>
        <sz val="10"/>
        <rFont val="Times New Roman"/>
        <family val="1"/>
        <charset val="204"/>
      </rPr>
      <t>, Плайське л-во, квартал 45, виділи 11, 13</t>
    </r>
  </si>
  <si>
    <t>"Бузок"</t>
  </si>
  <si>
    <r>
      <t xml:space="preserve">Мукачівський р-н, </t>
    </r>
    <r>
      <rPr>
        <sz val="10"/>
        <color rgb="FF2C31FC"/>
        <rFont val="Times New Roman"/>
        <family val="1"/>
        <charset val="204"/>
      </rPr>
      <t xml:space="preserve">Філія ДП "Свалявське ЛГ" ДП „Ліси України”, Пашківецьке </t>
    </r>
    <r>
      <rPr>
        <sz val="10"/>
        <rFont val="Times New Roman"/>
        <family val="1"/>
        <charset val="204"/>
      </rPr>
      <t>(Жденіївське) л-во квартал 18 виділи 4, 5</t>
    </r>
  </si>
  <si>
    <t>Філія ДП "Свалявське ЛГ" ДП „Ліси України”</t>
  </si>
  <si>
    <t>“Лілія”</t>
  </si>
  <si>
    <t>Рахівський р-н, околиці с. Видричка, Богданська сільська рада (ТГ)</t>
  </si>
  <si>
    <t>Ріш.12 сесії.21 скликання обласної ради  31.05.1993р.</t>
  </si>
  <si>
    <t>“Чорнянський деренковач”</t>
  </si>
  <si>
    <r>
      <t xml:space="preserve">Берегівський р-н, </t>
    </r>
    <r>
      <rPr>
        <sz val="10"/>
        <color rgb="FF2C31FC"/>
        <rFont val="Times New Roman"/>
        <family val="1"/>
        <charset val="204"/>
      </rPr>
      <t>Філія „Берегівське ЛГ” ДП „Ліси України”</t>
    </r>
    <r>
      <rPr>
        <sz val="10"/>
        <rFont val="Times New Roman"/>
        <family val="1"/>
        <charset val="204"/>
      </rPr>
      <t>, Затисянське л-во, квартал 112 виділ 2, 5-7, 11-14, 21-31, 33, квартал 113 виділ 1-15, 17-19, квартал 114 виділ 1-16, 18-25, квартал 115 виділ 1-27</t>
    </r>
  </si>
  <si>
    <t>“Залуж”</t>
  </si>
  <si>
    <t>Берегівський р-н, ДП “Берегівське ЛГ”, лісомисливське л-во „Маурера”, квартал 1, виділ 2</t>
  </si>
  <si>
    <t>ДП “Берегівське ЛГ”</t>
  </si>
  <si>
    <t>Ріш.12 сесії.21 скликання обласної ради 31.05.1993 р.</t>
  </si>
  <si>
    <t>“Шияня”</t>
  </si>
  <si>
    <t>Берегівський р-н, с. Онок, Виноградівська міська рада (ТГ)</t>
  </si>
  <si>
    <t>Виноградівська міська рада (ТГ)</t>
  </si>
  <si>
    <t>Ріш. облради від 11.01.2002 р. № 377</t>
  </si>
  <si>
    <t>“Ардов”</t>
  </si>
  <si>
    <r>
      <t xml:space="preserve">Берегівський р-н, </t>
    </r>
    <r>
      <rPr>
        <sz val="10"/>
        <color rgb="FF2C31FC"/>
        <rFont val="Times New Roman"/>
        <family val="1"/>
        <charset val="204"/>
      </rPr>
      <t>Філія „Берегівське ЛГ” ДП „Ліси України”,</t>
    </r>
    <r>
      <rPr>
        <sz val="10"/>
        <rFont val="Times New Roman"/>
        <family val="1"/>
        <charset val="204"/>
      </rPr>
      <t xml:space="preserve"> Кідьошське л-во, квартал  018, виділи 1-10, урочище Ардов</t>
    </r>
  </si>
  <si>
    <t>Рішення обласної ради від 08.07.2010 № 1143</t>
  </si>
  <si>
    <t>“Косоньська гора”</t>
  </si>
  <si>
    <r>
      <t>Берегівський р-н,</t>
    </r>
    <r>
      <rPr>
        <sz val="10"/>
        <color rgb="FF2C31FC"/>
        <rFont val="Times New Roman"/>
        <family val="1"/>
        <charset val="204"/>
      </rPr>
      <t xml:space="preserve"> Філія „Берегівське ЛГ” ДП „Ліси України”,</t>
    </r>
    <r>
      <rPr>
        <sz val="10"/>
        <rFont val="Times New Roman"/>
        <family val="1"/>
        <charset val="204"/>
      </rPr>
      <t xml:space="preserve"> Чизайське л-во, квартал 07, виділи 7-9, урочище Косоньська гора</t>
    </r>
  </si>
  <si>
    <t>"Сілаш"</t>
  </si>
  <si>
    <r>
      <t xml:space="preserve">Берегівський р-н, </t>
    </r>
    <r>
      <rPr>
        <sz val="10"/>
        <color rgb="FF2C31FC"/>
        <rFont val="Times New Roman"/>
        <family val="1"/>
        <charset val="204"/>
      </rPr>
      <t>Філія „Берегівське ЛГ” ДП „Ліси України”,</t>
    </r>
    <r>
      <rPr>
        <sz val="10"/>
        <rFont val="Times New Roman"/>
        <family val="1"/>
        <charset val="204"/>
      </rPr>
      <t xml:space="preserve"> Чизайське л-во, квартал 025, виділи 1-3, 5, 6, 8, 9, 11, 12, квартал 026, виділи 1-7, урочище Сілаш</t>
    </r>
  </si>
  <si>
    <t>"Егреш"</t>
  </si>
  <si>
    <r>
      <t>Берегівський р-н,</t>
    </r>
    <r>
      <rPr>
        <sz val="10"/>
        <color rgb="FF2C31FC"/>
        <rFont val="Times New Roman"/>
        <family val="1"/>
        <charset val="204"/>
      </rPr>
      <t xml:space="preserve"> Філія „Берегівське ЛГ” ДП „Ліси України”</t>
    </r>
    <r>
      <rPr>
        <sz val="10"/>
        <rFont val="Times New Roman"/>
        <family val="1"/>
        <charset val="204"/>
      </rPr>
      <t>, Виноградівське л-во, квартал 100 виділ 1, 2</t>
    </r>
  </si>
  <si>
    <t>"Холмовецька гора"</t>
  </si>
  <si>
    <r>
      <t xml:space="preserve">Берегівський р-н, </t>
    </r>
    <r>
      <rPr>
        <sz val="10"/>
        <color rgb="FF2C31FC"/>
        <rFont val="Times New Roman"/>
        <family val="1"/>
        <charset val="204"/>
      </rPr>
      <t>Філія „Берегівське ЛГ” ДП „Ліси України”</t>
    </r>
    <r>
      <rPr>
        <sz val="10"/>
        <rFont val="Times New Roman"/>
        <family val="1"/>
        <charset val="204"/>
      </rPr>
      <t>, Затисянське лісництво квартал 134 виділ 5-7, квартал 135 виділ 4-22</t>
    </r>
  </si>
  <si>
    <t>Рішення обласної ради від 27.08.2015 №1327</t>
  </si>
  <si>
    <t>„Ботар”</t>
  </si>
  <si>
    <t>Берегівський район, Пийтерфолвіська сільська рада (ТГ), Вилоцька селищна рада (ТГ)</t>
  </si>
  <si>
    <t>Пийтерфолвіська сільська рада (ТГ) (268,1 га), Вилоцька селищна рада (ТГ) (9,0 га)</t>
  </si>
  <si>
    <t>Рішення обласної ради від 17.03.2016 №190</t>
  </si>
  <si>
    <t>1549,1 (1456,4***)</t>
  </si>
  <si>
    <t>Зоологічні</t>
  </si>
  <si>
    <t>“Гать”</t>
  </si>
  <si>
    <t>Зоологічний</t>
  </si>
  <si>
    <r>
      <t>Хустський р-н,</t>
    </r>
    <r>
      <rPr>
        <sz val="10"/>
        <color rgb="FF2C31FC"/>
        <rFont val="Times New Roman"/>
        <family val="1"/>
        <charset val="204"/>
      </rPr>
      <t xml:space="preserve"> Філія “Довжанське ЛМГ” ДП „Ліси України”,</t>
    </r>
    <r>
      <rPr>
        <sz val="10"/>
        <rFont val="Times New Roman"/>
        <family val="1"/>
        <charset val="204"/>
      </rPr>
      <t xml:space="preserve"> Загатське л-во, квартал 2 (виділи 1, 3, 4, 7, 10-13)</t>
    </r>
  </si>
  <si>
    <t>Філія “Довжанське ЛМГ” ДП „Ліси України”</t>
  </si>
  <si>
    <t>“Товар”</t>
  </si>
  <si>
    <t>Орнітологічний сезонний</t>
  </si>
  <si>
    <t>Берегівський р-н, с. Дийда, Великобийганська сільська рада (ТГ)</t>
  </si>
  <si>
    <t>Великобийганська сільська рада (ТГ)</t>
  </si>
  <si>
    <t>Ентомологічні</t>
  </si>
  <si>
    <t>"Жорнина"</t>
  </si>
  <si>
    <t xml:space="preserve">Ентомологічний </t>
  </si>
  <si>
    <r>
      <t>Мукачівський р-н,</t>
    </r>
    <r>
      <rPr>
        <sz val="10"/>
        <color rgb="FF2C31FC"/>
        <rFont val="Times New Roman"/>
        <family val="1"/>
        <charset val="204"/>
      </rPr>
      <t xml:space="preserve"> Філія “Мукачівське ЛГ” ДП „Ліси України”, </t>
    </r>
    <r>
      <rPr>
        <sz val="10"/>
        <rFont val="Times New Roman"/>
        <family val="1"/>
        <charset val="204"/>
      </rPr>
      <t>Мукачівське л-во,  кв. 15, виділи 9, 10</t>
    </r>
  </si>
  <si>
    <t>Рішення обласної ради  від 12 серпня 2011 року № 265, Рішення Закарпатської обласної ради від 01.10.2020 №1845</t>
  </si>
  <si>
    <t>Іхтіологічні</t>
  </si>
  <si>
    <t>“Ріка”</t>
  </si>
  <si>
    <t>Іхтіологічний</t>
  </si>
  <si>
    <r>
      <t xml:space="preserve">Хустський р-н, </t>
    </r>
    <r>
      <rPr>
        <sz val="10"/>
        <color rgb="FF2C31FC"/>
        <rFont val="Times New Roman"/>
        <family val="1"/>
        <charset val="204"/>
      </rPr>
      <t>Філія “Довжанське ЛМГ” ДП „Ліси України”</t>
    </r>
    <r>
      <rPr>
        <sz val="10"/>
        <rFont val="Times New Roman"/>
        <family val="1"/>
        <charset val="204"/>
      </rPr>
      <t xml:space="preserve">, Річанське л-во, </t>
    </r>
    <r>
      <rPr>
        <sz val="10"/>
        <color rgb="FF2C31FC"/>
        <rFont val="Times New Roman"/>
        <family val="1"/>
        <charset val="204"/>
      </rPr>
      <t>квартал 28,</t>
    </r>
    <r>
      <rPr>
        <sz val="10"/>
        <rFont val="Times New Roman"/>
        <family val="1"/>
        <charset val="204"/>
      </rPr>
      <t xml:space="preserve"> </t>
    </r>
    <r>
      <rPr>
        <sz val="10"/>
        <color rgb="FF2C31FC"/>
        <rFont val="Times New Roman"/>
        <family val="1"/>
        <charset val="204"/>
      </rPr>
      <t>квартал 29</t>
    </r>
  </si>
  <si>
    <t xml:space="preserve">Ріш ОВК від 23.10.1984 р. № 253 </t>
  </si>
  <si>
    <t>“Усть-Чорна”</t>
  </si>
  <si>
    <t>13 км</t>
  </si>
  <si>
    <t>Тячівський р-н, р. Тересва, починаючи від смт. Усть-Чорна до с.Красна</t>
  </si>
  <si>
    <t>Усть-Чорнянська селищна рада (ТГ) Дубівська селищна рада (ТГ)</t>
  </si>
  <si>
    <t>Ріш. ОВК від 07.03.1990 р. № 55</t>
  </si>
  <si>
    <t>“Кантина”</t>
  </si>
  <si>
    <t>Хустський р-н, ДП “Міжгірське ЛГ”, Синевирське л-во, квартал 13</t>
  </si>
  <si>
    <t>Ріш. ОВК від 23.10.1984 р. № 253 (Увійшов до складу НПП “Синевир” ПРМ УРСР від 05. 01. 1989 р)</t>
  </si>
  <si>
    <t>“Біла та Чорна Тиса”</t>
  </si>
  <si>
    <t>32 км</t>
  </si>
  <si>
    <r>
      <t xml:space="preserve">Рахівський р-н, </t>
    </r>
    <r>
      <rPr>
        <sz val="10"/>
        <color rgb="FF2C31FC"/>
        <rFont val="Times New Roman"/>
        <family val="1"/>
        <charset val="204"/>
      </rPr>
      <t xml:space="preserve">Філія ДП “Ясінянське ЛМГ” ДП „Ліси України”, 12 км у межах </t>
    </r>
    <r>
      <rPr>
        <sz val="10"/>
        <rFont val="Times New Roman"/>
        <family val="1"/>
        <charset val="204"/>
      </rPr>
      <t xml:space="preserve">Станиславське л-во, квартал 4,  виділ 48, квартал 5, виділ 59, квартал 6, виділ 48, квартал 7, виділ 105, квартал 8, виділ 103, квартал 18, виділ 84, квартал 19, виділ 101; </t>
    </r>
    <r>
      <rPr>
        <sz val="10"/>
        <color rgb="FF2C31FC"/>
        <rFont val="Times New Roman"/>
        <family val="1"/>
        <charset val="204"/>
      </rPr>
      <t>6 км  у межах</t>
    </r>
    <r>
      <rPr>
        <sz val="10"/>
        <rFont val="Times New Roman"/>
        <family val="1"/>
        <charset val="204"/>
      </rPr>
      <t xml:space="preserve"> Чорнотисянське л-во, квартал 1, виділ 29, </t>
    </r>
    <r>
      <rPr>
        <sz val="10"/>
        <color rgb="FF2C31FC"/>
        <rFont val="Times New Roman"/>
        <family val="1"/>
        <charset val="204"/>
      </rPr>
      <t xml:space="preserve">квартал 9, виділ 86, </t>
    </r>
    <r>
      <rPr>
        <sz val="10"/>
        <rFont val="Times New Roman"/>
        <family val="1"/>
        <charset val="204"/>
      </rPr>
      <t>квартал 14, виділ 34; т</t>
    </r>
    <r>
      <rPr>
        <sz val="10"/>
        <color rgb="FF2C31FC"/>
        <rFont val="Times New Roman"/>
        <family val="1"/>
        <charset val="204"/>
      </rPr>
      <t xml:space="preserve">а 14 км на землях </t>
    </r>
    <r>
      <rPr>
        <sz val="10"/>
        <rFont val="Times New Roman"/>
        <family val="1"/>
        <charset val="204"/>
      </rPr>
      <t xml:space="preserve">Ясінянська селищна рада (ТГ) </t>
    </r>
  </si>
  <si>
    <r>
      <rPr>
        <sz val="10"/>
        <color rgb="FF2C31FC"/>
        <rFont val="Times New Roman"/>
        <family val="1"/>
        <charset val="204"/>
      </rPr>
      <t>Філія ДП “Ясінянське ЛМГ” ДП „Ліси України”,</t>
    </r>
    <r>
      <rPr>
        <sz val="10"/>
        <rFont val="Times New Roman"/>
        <family val="1"/>
        <charset val="204"/>
      </rPr>
      <t xml:space="preserve"> Ясінянська селищна рада (ТГ) </t>
    </r>
  </si>
  <si>
    <t>“Кісва”</t>
  </si>
  <si>
    <t>400,0 (130***)</t>
  </si>
  <si>
    <t xml:space="preserve">Рахівський р-н, ДП “Великобичківське ЛМГ”, Косівсько-Полянське лісництво, квартали 1 (виділи 19, 20, 25), 2 (виділи 1, 5, 10), 3 (виділи (24, 27, 28, 30, 32, 35), 4 (виділ 2) </t>
  </si>
  <si>
    <t>ДП “Великобичківське ЛМГ” – 130 га</t>
  </si>
  <si>
    <t>Ріш. облради від 11.01.2002 р. № 377, (270 га увійшли до складу КБЗ з вилученням, Постанова РМ УРСР  від 30.05.1990 р. № 119)</t>
  </si>
  <si>
    <t>819,0, 45 км (524***, 45 км)</t>
  </si>
  <si>
    <t>“Озірце”</t>
  </si>
  <si>
    <t>322,2 (0***)</t>
  </si>
  <si>
    <t>Хустський р-н, ДП “Міжгірське ЛГ”, Синевирське л-во, квартал 21, 22, 23</t>
  </si>
  <si>
    <t>Ріш.ОВК від 23.10.1984 р. № 253 (Увійшов до складу НПП “Синевир” Постанова РМ УРСР від 05.01.1989 р)</t>
  </si>
  <si>
    <t>“Дідівський Міц”</t>
  </si>
  <si>
    <t>“Став”</t>
  </si>
  <si>
    <t>„Омножанський“</t>
  </si>
  <si>
    <r>
      <t>Хустський р-н,</t>
    </r>
    <r>
      <rPr>
        <sz val="10"/>
        <color rgb="FF3035FC"/>
        <rFont val="Times New Roman"/>
        <family val="1"/>
        <charset val="204"/>
      </rPr>
      <t xml:space="preserve"> Філія “Міжгірське ЛГ” ДП „Ліси України”</t>
    </r>
    <r>
      <rPr>
        <sz val="10"/>
        <rFont val="Times New Roman"/>
        <family val="1"/>
        <charset val="204"/>
      </rPr>
      <t xml:space="preserve">, Міжгірське л-во, квартали 11, 12, </t>
    </r>
    <r>
      <rPr>
        <sz val="10"/>
        <color rgb="FF3035FC"/>
        <rFont val="Times New Roman"/>
        <family val="1"/>
        <charset val="204"/>
      </rPr>
      <t>13 (виділи 21-28, 35-38, 45, 46)</t>
    </r>
  </si>
  <si>
    <t>Ріш. облради від 22.06.2005 р. № 541</t>
  </si>
  <si>
    <t>“Бистрий”</t>
  </si>
  <si>
    <t>Мукачівський р-н, с. Тишів</t>
  </si>
  <si>
    <t>Нижньоворітська сільська рада (ТГ)</t>
  </si>
  <si>
    <t>Ріш. облради від 22.09.2016 р. № 464</t>
  </si>
  <si>
    <t>852,9 (530,7***)</t>
  </si>
  <si>
    <r>
      <rPr>
        <sz val="10"/>
        <color rgb="FF3035FC"/>
        <rFont val="Times New Roman"/>
        <family val="1"/>
        <charset val="204"/>
      </rPr>
      <t xml:space="preserve">8044,1261 </t>
    </r>
    <r>
      <rPr>
        <sz val="10"/>
        <rFont val="Times New Roman"/>
        <family val="1"/>
        <charset val="204"/>
      </rPr>
      <t xml:space="preserve">га     45 км </t>
    </r>
    <r>
      <rPr>
        <sz val="10"/>
        <color rgb="FF3035FC"/>
        <rFont val="Times New Roman"/>
        <family val="1"/>
        <charset val="204"/>
      </rPr>
      <t>(7207,5261***)</t>
    </r>
  </si>
  <si>
    <t>“Дуброви”</t>
  </si>
  <si>
    <r>
      <t xml:space="preserve">Тячівський р-н, </t>
    </r>
    <r>
      <rPr>
        <sz val="10"/>
        <color rgb="FF2C31FC"/>
        <rFont val="Times New Roman"/>
        <family val="1"/>
        <charset val="204"/>
      </rPr>
      <t xml:space="preserve">Філія “Мокрянське ЛМГ” ДП „Ліси України”, </t>
    </r>
    <r>
      <rPr>
        <sz val="10"/>
        <rFont val="Times New Roman"/>
        <family val="1"/>
        <charset val="204"/>
      </rPr>
      <t>Тереблянське л-во, квартал 35, виділ 14</t>
    </r>
  </si>
  <si>
    <t>Філія “Мокрянське ЛМГ” ДП „Ліси України”</t>
  </si>
  <si>
    <t>“Розтоки”</t>
  </si>
  <si>
    <t xml:space="preserve"> Ужгородський р-н, ДП “Перечинське ЛГ”, Тур'я-реметівське л-во, квартал 1, 2, 5 (виділи 8, 13, 15), 6</t>
  </si>
  <si>
    <t>“Берегівське горбогір´я</t>
  </si>
  <si>
    <r>
      <t xml:space="preserve">Берегівський р-н, </t>
    </r>
    <r>
      <rPr>
        <sz val="10"/>
        <color rgb="FF2C31FC"/>
        <rFont val="Times New Roman"/>
        <family val="1"/>
        <charset val="204"/>
      </rPr>
      <t>Філія „Берегівське ЛГ” ДП „Ліси України”</t>
    </r>
    <r>
      <rPr>
        <sz val="10"/>
        <rFont val="Times New Roman"/>
        <family val="1"/>
        <charset val="204"/>
      </rPr>
      <t>, Кідьошське л-во,  квартал 40, виділ 3, 12, 15, 16</t>
    </r>
  </si>
  <si>
    <t>“Боржава”</t>
  </si>
  <si>
    <t>149,0 (0***)</t>
  </si>
  <si>
    <t>Берегівський р-н, ДП “Виноградівське ЛГ”, Шаланківське л-во, квартал 1 (виділ 1-9), квартал 4 (виділ 1-8), квартал 7 (виділ 1-6), квартал 11 (виділ 1-7), квартал 14 (виділ 1-10)</t>
  </si>
  <si>
    <t>153,0 (***)</t>
  </si>
  <si>
    <t>Берегівський р-н, ДП “Берегівське ЛГ” (205,0 га), Кідьошське л-во, квартал 21 (виділ 1-14), квартал 24 (виділ 1-10), квартал 26 (виділ 8-15), квартал 28 (виділ 14-23)</t>
  </si>
  <si>
    <t>Ріш.ОВК від 23.10.1984 р. № 253  (входить до складу  РПП "Притисянський")</t>
  </si>
  <si>
    <t>“Гора Біганська”</t>
  </si>
  <si>
    <r>
      <t xml:space="preserve">Берегівський р-н, </t>
    </r>
    <r>
      <rPr>
        <sz val="10"/>
        <color rgb="FF2C31FC"/>
        <rFont val="Times New Roman"/>
        <family val="1"/>
        <charset val="204"/>
      </rPr>
      <t xml:space="preserve">Філія „Берегівське ЛГ” ДП „Ліси України”, </t>
    </r>
    <r>
      <rPr>
        <sz val="10"/>
        <rFont val="Times New Roman"/>
        <family val="1"/>
        <charset val="204"/>
      </rPr>
      <t>Чизайське л-во, квартал 07, виділи 10, 21</t>
    </r>
  </si>
  <si>
    <t>“Деренів”</t>
  </si>
  <si>
    <r>
      <t xml:space="preserve">Мукачівський р-н, </t>
    </r>
    <r>
      <rPr>
        <sz val="10"/>
        <color rgb="FF2C31FC"/>
        <rFont val="Times New Roman"/>
        <family val="1"/>
        <charset val="204"/>
      </rPr>
      <t xml:space="preserve">Філія “Мукачівське ЛГ” ДП „Ліси України”, </t>
    </r>
    <r>
      <rPr>
        <sz val="10"/>
        <rFont val="Times New Roman"/>
        <family val="1"/>
        <charset val="204"/>
      </rPr>
      <t>Чинадіївське л-во.  квартал 24, 29</t>
    </r>
  </si>
  <si>
    <t>“Широкий”</t>
  </si>
  <si>
    <r>
      <t>Мукачівський р-н,</t>
    </r>
    <r>
      <rPr>
        <sz val="10"/>
        <color rgb="FF2C31FC"/>
        <rFont val="Times New Roman"/>
        <family val="1"/>
        <charset val="204"/>
      </rPr>
      <t xml:space="preserve"> Філія “Мукачівське ЛГ” ДП „Ліси України”, </t>
    </r>
    <r>
      <rPr>
        <sz val="10"/>
        <rFont val="Times New Roman"/>
        <family val="1"/>
        <charset val="204"/>
      </rPr>
      <t xml:space="preserve"> Мукачівське л-во, урочище “Широкий” квартал 19, виділи 16, 18</t>
    </r>
  </si>
  <si>
    <t>Ріш. облради від 31.05.1993 р.</t>
  </si>
  <si>
    <t>“Ловачка”</t>
  </si>
  <si>
    <r>
      <t xml:space="preserve">Мукачівський р-н, </t>
    </r>
    <r>
      <rPr>
        <sz val="10"/>
        <color rgb="FF2C31FC"/>
        <rFont val="Times New Roman"/>
        <family val="1"/>
        <charset val="204"/>
      </rPr>
      <t>Філія “Мукачівське ЛГ” ДП „Ліси України”</t>
    </r>
    <r>
      <rPr>
        <sz val="10"/>
        <rFont val="Times New Roman"/>
        <family val="1"/>
        <charset val="204"/>
      </rPr>
      <t xml:space="preserve"> (31,0 га), Мукачівське л-во, квартал 27</t>
    </r>
  </si>
  <si>
    <t>“Мочар”</t>
  </si>
  <si>
    <r>
      <t xml:space="preserve">Тячівський р-н, </t>
    </r>
    <r>
      <rPr>
        <sz val="10"/>
        <color rgb="FF2C31FC"/>
        <rFont val="Times New Roman"/>
        <family val="1"/>
        <charset val="204"/>
      </rPr>
      <t xml:space="preserve">Філія “Мокрянське ЛМГ” ДП „Ліси України”, </t>
    </r>
    <r>
      <rPr>
        <sz val="10"/>
        <rFont val="Times New Roman"/>
        <family val="1"/>
        <charset val="204"/>
      </rPr>
      <t>Тереблянське л-во, квартал 35, виділ 13</t>
    </r>
  </si>
  <si>
    <t>“Березниківські праліси”</t>
  </si>
  <si>
    <r>
      <t xml:space="preserve">Мукачівський р-н, </t>
    </r>
    <r>
      <rPr>
        <sz val="10"/>
        <color rgb="FF2C31FC"/>
        <rFont val="Times New Roman"/>
        <family val="1"/>
        <charset val="204"/>
      </rPr>
      <t>Філія „Свалявське ЛГ” ДП „Ліси України”,</t>
    </r>
    <r>
      <rPr>
        <sz val="10"/>
        <rFont val="Times New Roman"/>
        <family val="1"/>
        <charset val="204"/>
      </rPr>
      <t xml:space="preserve"> Березниківське л-во кв. 10, вид.1-6, 10, 36,  кв.15, вид.1-3, 42, кв. 23, вид. 2-4, 6, кв. 24, вид. 1-7, 11, кв. 25, вид. 1-3, кв. 26, вид 1-5, 34</t>
    </r>
  </si>
  <si>
    <t>Філія „Свалявське ЛГ” ДП „Ліси України”</t>
  </si>
  <si>
    <t>Рішення обласної ради від 21.12.2017 №1040</t>
  </si>
  <si>
    <t>“Боржавські праліси”</t>
  </si>
  <si>
    <r>
      <t xml:space="preserve">Мукачівський р-н, </t>
    </r>
    <r>
      <rPr>
        <sz val="10"/>
        <color rgb="FF2C31FC"/>
        <rFont val="Times New Roman"/>
        <family val="1"/>
        <charset val="204"/>
      </rPr>
      <t>Філія „Свалявське ЛГ” ДП „Ліси України”</t>
    </r>
    <r>
      <rPr>
        <sz val="10"/>
        <rFont val="Times New Roman"/>
        <family val="1"/>
        <charset val="204"/>
      </rPr>
      <t>, Березниківське л-во кв. 4, вид. 1-15, 19, кв. 5, вид. 1-12,15, кв. 6, вид. 1-9, кв.8, вид.1-7, кв. 9, вид. 1-5, кв. 14, вид 1-11, кв. 21, вид 1-14, кв. 42, вид. 1-10, кв. 43, вид 1-4</t>
    </r>
  </si>
  <si>
    <t>“Усть-Чорнянські праліси”</t>
  </si>
  <si>
    <r>
      <t xml:space="preserve">Тячівський район, </t>
    </r>
    <r>
      <rPr>
        <sz val="10"/>
        <color rgb="FF2C31FC"/>
        <rFont val="Times New Roman"/>
        <family val="1"/>
        <charset val="204"/>
      </rPr>
      <t>Філія “Мокрянське ЛМГ” ДП „Ліси України”,</t>
    </r>
    <r>
      <rPr>
        <sz val="10"/>
        <rFont val="Times New Roman"/>
        <family val="1"/>
        <charset val="204"/>
      </rPr>
      <t xml:space="preserve"> Усть-Чорнянське л-во, квартал 4, 5, 6</t>
    </r>
  </si>
  <si>
    <t>2848,1 (2546,1***)</t>
  </si>
  <si>
    <t>“Великий ліс”</t>
  </si>
  <si>
    <t>1,5 (0***)</t>
  </si>
  <si>
    <r>
      <t xml:space="preserve">Берегівський р-н, </t>
    </r>
    <r>
      <rPr>
        <sz val="10"/>
        <color rgb="FF2C31FC"/>
        <rFont val="Times New Roman"/>
        <family val="1"/>
        <charset val="204"/>
      </rPr>
      <t>Філія „Берегівське ЛГ” ДП „Ліси України”,</t>
    </r>
    <r>
      <rPr>
        <sz val="10"/>
        <rFont val="Times New Roman"/>
        <family val="1"/>
        <charset val="204"/>
      </rPr>
      <t xml:space="preserve"> Шаланківське л-во, квартал 1, виділ 1</t>
    </r>
  </si>
  <si>
    <t>Рішення ОВК від 23.10.1984 р., № 253, (входить до заповідного урочища  "Боржава", яке входить до  НПП "Притисянський")</t>
  </si>
  <si>
    <t>“Берека європейська”</t>
  </si>
  <si>
    <r>
      <t xml:space="preserve">Хустський р-н, </t>
    </r>
    <r>
      <rPr>
        <sz val="10"/>
        <color rgb="FF2C31FC"/>
        <rFont val="Times New Roman"/>
        <family val="1"/>
        <charset val="204"/>
      </rPr>
      <t>Філія “Довжанське ЛМГ” ДП „Ліси України”,</t>
    </r>
    <r>
      <rPr>
        <sz val="10"/>
        <rFont val="Times New Roman"/>
        <family val="1"/>
        <charset val="204"/>
      </rPr>
      <t xml:space="preserve"> Загатське л-во, квартал 12, виділ 19, квартал 13, виділи 9, 10</t>
    </r>
  </si>
  <si>
    <t>Ріш.ОВК  від 23.10.1984 р. № 253</t>
  </si>
  <si>
    <t>“Невицький кар´єр”</t>
  </si>
  <si>
    <t>Ужгородський р-н, ДП “Ужгородське ЛГ”, Кам'яницьке л-во, квартал 39, виділ 5</t>
  </si>
  <si>
    <t>Рішення ОВК від 13.06.1990 р.</t>
  </si>
  <si>
    <t>“Каштановий гай”</t>
  </si>
  <si>
    <t>3/1,0</t>
  </si>
  <si>
    <r>
      <t xml:space="preserve">Ужгородський р-н, с. Лінці </t>
    </r>
    <r>
      <rPr>
        <sz val="10"/>
        <color rgb="FF3035FC"/>
        <rFont val="Times New Roman"/>
        <family val="1"/>
        <charset val="204"/>
      </rPr>
      <t>та Кібляри</t>
    </r>
  </si>
  <si>
    <t>Середнянська селищна рада (ТГ)</t>
  </si>
  <si>
    <t>Ріш.ОВК від 23.10.1984 р., № 253</t>
  </si>
  <si>
    <t>“Сосна чорна”</t>
  </si>
  <si>
    <t>Ужгородський р-н, с. Оноківці, урочище “Лиса гора”, Оноківська сільська рада (ТГ)</t>
  </si>
  <si>
    <t>Ріш.ОВК від 23.10.1984 р. № 253 Рішення Закарпатської обласної ради від 10.07.2014 року №1039</t>
  </si>
  <si>
    <t>“Холмовець”</t>
  </si>
  <si>
    <r>
      <t xml:space="preserve">Берегівський р-н, </t>
    </r>
    <r>
      <rPr>
        <sz val="10"/>
        <color rgb="FF2C31FC"/>
        <rFont val="Times New Roman"/>
        <family val="1"/>
        <charset val="204"/>
      </rPr>
      <t>Філія „Берегівське ЛГ” ДП „Ліси України”</t>
    </r>
    <r>
      <rPr>
        <sz val="10"/>
        <rFont val="Times New Roman"/>
        <family val="1"/>
        <charset val="204"/>
      </rPr>
      <t>, Затисянське л-во, квартал 135, виділ 14</t>
    </r>
  </si>
  <si>
    <t>“Дуб звичайний”</t>
  </si>
  <si>
    <t>1/0,01</t>
  </si>
  <si>
    <r>
      <t>Берегівський р-н,</t>
    </r>
    <r>
      <rPr>
        <sz val="10"/>
        <color rgb="FF2C31FC"/>
        <rFont val="Times New Roman"/>
        <family val="1"/>
        <charset val="204"/>
      </rPr>
      <t xml:space="preserve"> Філія „Берегівське ЛГ” ДП „Ліси України”</t>
    </r>
    <r>
      <rPr>
        <sz val="10"/>
        <rFont val="Times New Roman"/>
        <family val="1"/>
        <charset val="204"/>
      </rPr>
      <t>, Виноградівське л-во, урочище “Теплиця”, квартал 79, виділ 24</t>
    </r>
  </si>
  <si>
    <t>“Дуб пірамідальний”</t>
  </si>
  <si>
    <t>2/0,02</t>
  </si>
  <si>
    <t>Берегівський р-н, м. Виноградів, вул. Тюльпанів 62, Виноградівська міська рада (ТГ)</t>
  </si>
  <si>
    <t>“Дуб бургундський”</t>
  </si>
  <si>
    <t>2/0,02 (0***)</t>
  </si>
  <si>
    <t>м. Берегово, вул. Ліннера Бертолона, Комунальне некомерційне підприємство „Берегівська лікарня імені Бертолона Ліннера Берегівської міської ради”</t>
  </si>
  <si>
    <t>Берегівська міська рада (ТГ)</t>
  </si>
  <si>
    <t>Ріш. ОВК від 23.10.1984 р. № 253  (знаходиться на території парку-пам'ятки садово-паркового мистецтва "Парк відпочинку")</t>
  </si>
  <si>
    <t>1/0,01 (0***)</t>
  </si>
  <si>
    <t>Ужгородський  р-н,  с.Стужиця</t>
  </si>
  <si>
    <t>Ставненська сільська рада (ТГ)</t>
  </si>
  <si>
    <t>Ріш.ОВК від 23.10.1984 р. № 253 (Увійшла до складу Ужанського НПП Указ Президента від 27.09.1999 р.  № 1230)</t>
  </si>
  <si>
    <t>“Тис ягідний”</t>
  </si>
  <si>
    <r>
      <t xml:space="preserve">Мукачівський р-н, </t>
    </r>
    <r>
      <rPr>
        <sz val="10"/>
        <color rgb="FF2C31FC"/>
        <rFont val="Times New Roman"/>
        <family val="1"/>
        <charset val="204"/>
      </rPr>
      <t xml:space="preserve">Філія  "Свалявське ЛГ" ДП „Ліси України”, Пашківецьке </t>
    </r>
    <r>
      <rPr>
        <sz val="10"/>
        <rFont val="Times New Roman"/>
        <family val="1"/>
        <charset val="204"/>
      </rPr>
      <t>(Підполозянське) л-во, квартал 6, виділ 28, квартал 10, виділ 47</t>
    </r>
  </si>
  <si>
    <t>Ріш. ОВК  від 23.10.1984 р., № 253</t>
  </si>
  <si>
    <t>“Бузок угорський”</t>
  </si>
  <si>
    <r>
      <t xml:space="preserve">Мукачівський р-н, </t>
    </r>
    <r>
      <rPr>
        <sz val="10"/>
        <color rgb="FF2C31FC"/>
        <rFont val="Times New Roman"/>
        <family val="1"/>
        <charset val="204"/>
      </rPr>
      <t>Філія  "Свалявське ЛГ" ДП „Ліси Україн</t>
    </r>
    <r>
      <rPr>
        <sz val="10"/>
        <color rgb="FF3035FC"/>
        <rFont val="Times New Roman"/>
        <family val="1"/>
        <charset val="204"/>
      </rPr>
      <t xml:space="preserve">и”, Нижньоворітське </t>
    </r>
    <r>
      <rPr>
        <sz val="10"/>
        <rFont val="Times New Roman"/>
        <family val="1"/>
        <charset val="204"/>
      </rPr>
      <t>(Підполозянське) л-во, квартал 25 виділ 6</t>
    </r>
  </si>
  <si>
    <t>“Липи вікові”</t>
  </si>
  <si>
    <t>5/0,2</t>
  </si>
  <si>
    <t>Хустський р-н, с. Довге, вул. Перемоги</t>
  </si>
  <si>
    <t>Довжанська сільська рада (ТГ)</t>
  </si>
  <si>
    <t>Хустський р-н, смт. Міжгір'я, вул. Шевченка 132</t>
  </si>
  <si>
    <t>Міжгірська селищна рада</t>
  </si>
  <si>
    <t>Ріш. ОВК від 23.10.1984 р. № 253</t>
  </si>
  <si>
    <t>“Горобина домашня”</t>
  </si>
  <si>
    <t>Мукачівський р-н, Червона гора</t>
  </si>
  <si>
    <t>Радгосп “Червона гора”</t>
  </si>
  <si>
    <t>“Каштан їстивний”</t>
  </si>
  <si>
    <t>5/0,5</t>
  </si>
  <si>
    <t>м. Мукачево</t>
  </si>
  <si>
    <t>Мукачівська міська рада</t>
  </si>
  <si>
    <t>“Андромеда”</t>
  </si>
  <si>
    <t>Рахівський р-н, с. Чорна Тиса, урочище “Марковец”</t>
  </si>
  <si>
    <t>Ясінянська селищна рада (ТГ)</t>
  </si>
  <si>
    <t>Рішення ОВК від 07. 03. 1990 р. № 90</t>
  </si>
  <si>
    <t>“Рододендрон”</t>
  </si>
  <si>
    <t>Рахівський р-н, Марамороське природоохоронне науково-дослідне відділення Карпатського біосферного заповідника</t>
  </si>
  <si>
    <t>"Сосна гірська "Жереп”</t>
  </si>
  <si>
    <t>3,0 (0***)</t>
  </si>
  <si>
    <t>Рахівський р-н, ДП “Великобичківське ЛМГ”, Діловецьке л-во, квартал 4</t>
  </si>
  <si>
    <t>Ріш.ОВК від 23.10.1984 р. № 253 (Увійшла до складу КБЗ з вилученням Постанова РМ УРСР від 30.05.1990 р. № 119, акт прийому-передачі від 27.12.2006 р., акт передачі КБЗ від 09.12.2005 № 697)</t>
  </si>
  <si>
    <t>"Сосна гірська  “Жереп”</t>
  </si>
  <si>
    <t>2,0 (0***)</t>
  </si>
  <si>
    <t>Рахівський р-н, хребет Чорна Клева, Близниці</t>
  </si>
  <si>
    <t>Ріш.ОВК від 23.10.1984 р. № 253, (Увійшла до складу КБЗ з вилученням Постанова РМ УРСР від 30.05.1990 р. № 119)</t>
  </si>
  <si>
    <t>“Церціс європейський”</t>
  </si>
  <si>
    <t>4/1,0</t>
  </si>
  <si>
    <r>
      <t xml:space="preserve">Рахівський р-н, </t>
    </r>
    <r>
      <rPr>
        <sz val="10"/>
        <color rgb="FF2C31FC"/>
        <rFont val="Times New Roman"/>
        <family val="1"/>
        <charset val="204"/>
      </rPr>
      <t>Філія “Великобичківське ЛМГ” ДП „Ліси України”</t>
    </r>
    <r>
      <rPr>
        <sz val="10"/>
        <rFont val="Times New Roman"/>
        <family val="1"/>
        <charset val="204"/>
      </rPr>
      <t>, Лужанське л-во, квартал 14, виділ 25</t>
    </r>
  </si>
  <si>
    <t>“Кедр європейський”</t>
  </si>
  <si>
    <t>60/3,0</t>
  </si>
  <si>
    <r>
      <t xml:space="preserve">Рахівський р-н, </t>
    </r>
    <r>
      <rPr>
        <sz val="10"/>
        <color rgb="FF2C31FC"/>
        <rFont val="Times New Roman"/>
        <family val="1"/>
        <charset val="204"/>
      </rPr>
      <t>Філія “Ясінянське ЛМГ” ДП „Ліси України”</t>
    </r>
    <r>
      <rPr>
        <sz val="10"/>
        <rFont val="Times New Roman"/>
        <family val="1"/>
        <charset val="204"/>
      </rPr>
      <t xml:space="preserve">, Станиславське л-во, квартал 4, виділи 2, 3, 4
</t>
    </r>
  </si>
  <si>
    <t>Філія “Ясінянське ЛМГ” ДП „Ліси України”</t>
  </si>
  <si>
    <t>87/2,0</t>
  </si>
  <si>
    <t>102/2,0 (0***)</t>
  </si>
  <si>
    <t>Рахівський р-н, ДП “Великобичківське ЛМГ”, Діловецьке л-во, квартал 20</t>
  </si>
  <si>
    <t>Ріш.ОВК від 23.10.1984 р. № 253 (Увійшла до складу КБЗ з вилученням Постанова РМ УРСР від 30.05.1990 р. № 119, акт передачі КБЗ від 09.12.2005 № 697)</t>
  </si>
  <si>
    <t>257/6,0</t>
  </si>
  <si>
    <r>
      <t xml:space="preserve">Рахівський р-н, </t>
    </r>
    <r>
      <rPr>
        <sz val="10"/>
        <color rgb="FF2C31FC"/>
        <rFont val="Times New Roman"/>
        <family val="1"/>
        <charset val="204"/>
      </rPr>
      <t>Філія “Великобичківське ЛМГ” ДП „Ліси України”</t>
    </r>
    <r>
      <rPr>
        <sz val="10"/>
        <rFont val="Times New Roman"/>
        <family val="1"/>
        <charset val="204"/>
      </rPr>
      <t>, Діловецьке л-во, квартал 21, виділ 38</t>
    </r>
  </si>
  <si>
    <t xml:space="preserve">Ріш.ОВК від 23.10.1984 р. № 253 </t>
  </si>
  <si>
    <t>116/9,0</t>
  </si>
  <si>
    <r>
      <t>Рахівський р-н,</t>
    </r>
    <r>
      <rPr>
        <sz val="10"/>
        <color rgb="FF3035FC"/>
        <rFont val="Times New Roman"/>
        <family val="1"/>
        <charset val="204"/>
      </rPr>
      <t xml:space="preserve"> Філія “Рахівське ЛДГ” ДП „Ліси України”, </t>
    </r>
    <r>
      <rPr>
        <sz val="10"/>
        <rFont val="Times New Roman"/>
        <family val="1"/>
        <charset val="204"/>
      </rPr>
      <t>Білотисянське л-во, квартал 15, виділ 2</t>
    </r>
  </si>
  <si>
    <t>Філія “Рахівське ЛДГ” ДП „Ліси України”</t>
  </si>
  <si>
    <t>“Ясен звичайний”</t>
  </si>
  <si>
    <t>18/3,0</t>
  </si>
  <si>
    <t>Рахівський р-н, смт. Ясіня</t>
  </si>
  <si>
    <t>“Секвоя”</t>
  </si>
  <si>
    <t>4/0,5</t>
  </si>
  <si>
    <r>
      <t xml:space="preserve">Рахівський р-н, </t>
    </r>
    <r>
      <rPr>
        <sz val="10"/>
        <color rgb="FF2C31FC"/>
        <rFont val="Times New Roman"/>
        <family val="1"/>
        <charset val="204"/>
      </rPr>
      <t>Філія “Великобичківське ЛМГ” ДП „Ліси України”</t>
    </r>
    <r>
      <rPr>
        <sz val="10"/>
        <rFont val="Times New Roman"/>
        <family val="1"/>
        <charset val="204"/>
      </rPr>
      <t xml:space="preserve">, Лужанське л-во, квартал 17, </t>
    </r>
    <r>
      <rPr>
        <sz val="10"/>
        <color rgb="FF2C31FC"/>
        <rFont val="Times New Roman"/>
        <family val="1"/>
        <charset val="204"/>
      </rPr>
      <t>виділ 29</t>
    </r>
  </si>
  <si>
    <t>Ріш.ОВК від 23.10.1984 № 253</t>
  </si>
  <si>
    <t>Мукачівський р-н, с. Березники, Комунальне некомерційне підприємство “Обласний дитячий туберкульозний санаторій  “Човен” Закарпатської обласної ради</t>
  </si>
  <si>
    <t>Комунальне некомерційне підприємство “Обласний дитячий туберкульозний санаторій  “Човен” Закарпатської обласної ради</t>
  </si>
  <si>
    <t>Мукачівський р-н, с. Дусино, Свалявська міська рада (ТГ)</t>
  </si>
  <si>
    <t>Свалявська міська рада (ТГ)</t>
  </si>
  <si>
    <t>Мукачівський р-н, м. Свалява, вул. Головна, Свалявська міська рада (ТГ)</t>
  </si>
  <si>
    <r>
      <t xml:space="preserve">Тячівський р-н, </t>
    </r>
    <r>
      <rPr>
        <sz val="10"/>
        <color rgb="FF3035FC"/>
        <rFont val="Times New Roman"/>
        <family val="1"/>
        <charset val="204"/>
      </rPr>
      <t>Філія “Брустурянське ЛМГ” ДП „Ліси України”</t>
    </r>
    <r>
      <rPr>
        <sz val="10"/>
        <rFont val="Times New Roman"/>
        <family val="1"/>
        <charset val="204"/>
      </rPr>
      <t xml:space="preserve">, Плайське л-во, квартал 10, виділ 1, урочище “Талпіширка” </t>
    </r>
  </si>
  <si>
    <t>Тячівський р-н, с. Руське Поле</t>
  </si>
  <si>
    <t>Тячівська міська рада (ТГ)</t>
  </si>
  <si>
    <t>“Кипарис болотний”</t>
  </si>
  <si>
    <r>
      <t xml:space="preserve">м.Ужгород, вул. Собранецька, 96, Державна установа </t>
    </r>
    <r>
      <rPr>
        <sz val="10"/>
        <rFont val="Arial"/>
        <family val="2"/>
        <charset val="204"/>
      </rPr>
      <t xml:space="preserve">„ </t>
    </r>
    <r>
      <rPr>
        <sz val="10"/>
        <rFont val="Times New Roman"/>
        <family val="1"/>
        <charset val="204"/>
      </rPr>
      <t xml:space="preserve">Закарпатський обласний центр контролю та профілактики хвороб Міністерства охорони здоровя України </t>
    </r>
    <r>
      <rPr>
        <sz val="10"/>
        <rFont val="Arial"/>
        <family val="2"/>
        <charset val="204"/>
      </rPr>
      <t>”</t>
    </r>
  </si>
  <si>
    <t>Державна установа „ Закарпатський обласний центр контролю та профілактики хвороб Міністерства охорони здоровя України ”</t>
  </si>
  <si>
    <t>Хустський р-н, с. Крайниково, вул. Дружби</t>
  </si>
  <si>
    <t>Крайниківська сільська рада</t>
  </si>
  <si>
    <t>“Тюльпанне дерево”</t>
  </si>
  <si>
    <t>Хустський р-н, смт. Вишково, урочище “Варгедь”, Вишківська селищна рада (ТГ)</t>
  </si>
  <si>
    <t>Вишківська  селищна рада (ТГ)</t>
  </si>
  <si>
    <t>“Сосна звичайна”</t>
  </si>
  <si>
    <r>
      <t xml:space="preserve">Хустський  р-н, </t>
    </r>
    <r>
      <rPr>
        <sz val="10"/>
        <color rgb="FF3035FC"/>
        <rFont val="Times New Roman"/>
        <family val="1"/>
        <charset val="204"/>
      </rPr>
      <t>Філія “Міжгірське ЛГ” ДП „Ліси України”,</t>
    </r>
    <r>
      <rPr>
        <sz val="10"/>
        <rFont val="Times New Roman"/>
        <family val="1"/>
        <charset val="204"/>
      </rPr>
      <t xml:space="preserve"> Ізківське л-во, квартал 9, виділ 39, 41, 42, 44</t>
    </r>
  </si>
  <si>
    <t>Ріш.ОВК від 18.11.1969 року № 414, (входить до складу заповідного урочища місцевого значення "Голятин")</t>
  </si>
  <si>
    <t>“Менчул квасівський”</t>
  </si>
  <si>
    <t>Рахівський р-н, с. Кваси</t>
  </si>
  <si>
    <t>Львівський національний університет імені Івана Франка</t>
  </si>
  <si>
    <t>Ясен Масарика</t>
  </si>
  <si>
    <t>м. Ужгород, наб. Незалежності, 2, Ужгородська міська рада (ТГ)</t>
  </si>
  <si>
    <t>Ужгородська міська рада (ТГ)</t>
  </si>
  <si>
    <t>Рішення обласної ради  від 12 серпня 2011 року № 265</t>
  </si>
  <si>
    <t>87,3621 (65,8321***)</t>
  </si>
  <si>
    <t>“Лилики”</t>
  </si>
  <si>
    <t>Ужгородський р-н, с. Нижнє Солотвино, ДП “Ужгородське ЛГ”, Ужгородське л-во. квартал 34, виділ 10</t>
  </si>
  <si>
    <t>"Водоспад „Шопит"</t>
  </si>
  <si>
    <r>
      <t xml:space="preserve">Хустський р-н, </t>
    </r>
    <r>
      <rPr>
        <sz val="10"/>
        <color rgb="FF3035FC"/>
        <rFont val="Times New Roman"/>
        <family val="1"/>
        <charset val="204"/>
      </rPr>
      <t>Філія “Міжгірське ЛГ” ДП „Ліси України”,</t>
    </r>
    <r>
      <rPr>
        <sz val="10"/>
        <rFont val="Times New Roman"/>
        <family val="1"/>
        <charset val="204"/>
      </rPr>
      <t xml:space="preserve">  Ізківське л-во, квартал 12, виділ 40, урочище “Шипіт”, </t>
    </r>
  </si>
  <si>
    <t>"Водоспад „Скакало"</t>
  </si>
  <si>
    <r>
      <t xml:space="preserve">Мукачівський р-н, </t>
    </r>
    <r>
      <rPr>
        <sz val="10"/>
        <color rgb="FF2C31FC"/>
        <rFont val="Times New Roman"/>
        <family val="1"/>
        <charset val="204"/>
      </rPr>
      <t>Філія “Мукачівське ЛГ” ДП „Ліси України”</t>
    </r>
    <r>
      <rPr>
        <sz val="10"/>
        <rFont val="Times New Roman"/>
        <family val="1"/>
        <charset val="204"/>
      </rPr>
      <t>, л-во ім. Морозова, квартал 29, виділ 25</t>
    </r>
  </si>
  <si>
    <t>"Водоспад /Н-12 м./"</t>
  </si>
  <si>
    <t>Ужгородський р-н, ДП “Перечинське ЛГ”, Турицьке л-во, квартал 11, виділи 6, 7,  урочище “Лумшори”</t>
  </si>
  <si>
    <r>
      <t xml:space="preserve">"Водоспад </t>
    </r>
    <r>
      <rPr>
        <sz val="10"/>
        <rFont val="Calibri"/>
        <family val="2"/>
        <charset val="204"/>
      </rPr>
      <t>„</t>
    </r>
    <r>
      <rPr>
        <sz val="10"/>
        <rFont val="Times New Roman"/>
        <family val="1"/>
        <charset val="204"/>
      </rPr>
      <t>Плішка"</t>
    </r>
  </si>
  <si>
    <t xml:space="preserve"> Ужгородський р-н, ДП “Перечинське ЛГ” Перечинське л-во, квартал 29, виділ 2, 5, 7</t>
  </si>
  <si>
    <r>
      <t xml:space="preserve">"Водоспад </t>
    </r>
    <r>
      <rPr>
        <sz val="10"/>
        <rFont val="Calibri"/>
        <family val="2"/>
        <charset val="204"/>
      </rPr>
      <t>„</t>
    </r>
    <r>
      <rPr>
        <sz val="10"/>
        <rFont val="Times New Roman"/>
        <family val="1"/>
        <charset val="204"/>
      </rPr>
      <t>Шипот"/Н-24 м./</t>
    </r>
  </si>
  <si>
    <t>Ужгородський р-н, ДП “Перечинське ЛГ, л-во Шипот,  квартал 15, виділ 3</t>
  </si>
  <si>
    <t>ДП “Перечинське ЛГ</t>
  </si>
  <si>
    <t>"Озеро „Синє"</t>
  </si>
  <si>
    <r>
      <t xml:space="preserve">Мукачівський р-н, </t>
    </r>
    <r>
      <rPr>
        <sz val="10"/>
        <color rgb="FF2C31FC"/>
        <rFont val="Times New Roman"/>
        <family val="1"/>
        <charset val="204"/>
      </rPr>
      <t xml:space="preserve">Філія “Мукачівське ЛГ” ДП „Ліси України”, </t>
    </r>
    <r>
      <rPr>
        <sz val="10"/>
        <rFont val="Times New Roman"/>
        <family val="1"/>
        <charset val="204"/>
      </rPr>
      <t xml:space="preserve">л-во ім. Морозова квартал 9, виділ 4, 5, урочище “Синяк” </t>
    </r>
  </si>
  <si>
    <r>
      <t xml:space="preserve">"Льодовикове озеро </t>
    </r>
    <r>
      <rPr>
        <sz val="10"/>
        <rFont val="Calibri"/>
        <family val="2"/>
        <charset val="204"/>
      </rPr>
      <t>„</t>
    </r>
    <r>
      <rPr>
        <sz val="10"/>
        <rFont val="Times New Roman"/>
        <family val="1"/>
        <charset val="204"/>
      </rPr>
      <t>Велике Тростя"</t>
    </r>
  </si>
  <si>
    <t>Ужгородський р-н, ДП “Перечинське ЛГ”, Турицьке л-во, квартал 14, виділ 4</t>
  </si>
  <si>
    <t>Ріш.ОВК від 18.11.1969 р. № 414</t>
  </si>
  <si>
    <t>"Озеро Ворочівське"</t>
  </si>
  <si>
    <t>Ужгородський р-н, Ужгородське військове лісництво, квартал 15, виділ 3, 1</t>
  </si>
  <si>
    <t>"Озеро „Апшинець"</t>
  </si>
  <si>
    <t>Рахівський р-н, с. Чорна Тиса, урочище Апшинець</t>
  </si>
  <si>
    <t>"Озеро Репинне"</t>
  </si>
  <si>
    <r>
      <t xml:space="preserve">Хустський р-н, </t>
    </r>
    <r>
      <rPr>
        <sz val="10"/>
        <color rgb="FF2C31FC"/>
        <rFont val="Times New Roman"/>
        <family val="1"/>
        <charset val="204"/>
      </rPr>
      <t>Філія “Довжанське ЛМГ” ДП „Ліси України”,</t>
    </r>
    <r>
      <rPr>
        <sz val="10"/>
        <rFont val="Times New Roman"/>
        <family val="1"/>
        <charset val="204"/>
      </rPr>
      <t>Лисичівське л-во, квартал 17, виділ 3, урочище “Репинне”</t>
    </r>
  </si>
  <si>
    <t xml:space="preserve">Ріш. ОВК від 23.10.1984 р. № 253 </t>
  </si>
  <si>
    <r>
      <t xml:space="preserve">"Водоспад </t>
    </r>
    <r>
      <rPr>
        <sz val="10"/>
        <rFont val="Calibri"/>
        <family val="2"/>
        <charset val="204"/>
      </rPr>
      <t>„</t>
    </r>
    <r>
      <rPr>
        <sz val="10"/>
        <rFont val="Times New Roman"/>
        <family val="1"/>
        <charset val="204"/>
      </rPr>
      <t>Городилів"</t>
    </r>
  </si>
  <si>
    <r>
      <t xml:space="preserve">Хустський р-н, </t>
    </r>
    <r>
      <rPr>
        <sz val="10"/>
        <color rgb="FF3035FC"/>
        <rFont val="Times New Roman"/>
        <family val="1"/>
        <charset val="204"/>
      </rPr>
      <t>Філія “Хустське лісове дослідне господарство” ДП „Ліси України”,</t>
    </r>
    <r>
      <rPr>
        <sz val="10"/>
        <rFont val="Times New Roman"/>
        <family val="1"/>
        <charset val="204"/>
      </rPr>
      <t xml:space="preserve"> Хустське л-во,  квартал 11, виділ 9, урочище “Городилів”</t>
    </r>
  </si>
  <si>
    <t>Філія “Хустське лісове дослідне господарство” ДП „Ліси України”</t>
  </si>
  <si>
    <t>"Липовецьке “Морське око”"</t>
  </si>
  <si>
    <t>Хустський р-н, с. Липовець</t>
  </si>
  <si>
    <t>Хустська міська рада (ТГ)</t>
  </si>
  <si>
    <t>"Водоспад Трофанець"</t>
  </si>
  <si>
    <t>0,25 (0***)</t>
  </si>
  <si>
    <t>Рахівський р-н</t>
  </si>
  <si>
    <t>Ріш. ОВК від 23.10.1984 р. № 253 (Увійшла до складу КБЗ Указ  Презид.від 11. 04.1997 р.№ 325/97)</t>
  </si>
  <si>
    <t>"Озеро „Солоне"</t>
  </si>
  <si>
    <t>Тячівський р-н, с. Теребля, урочище “Дубник”</t>
  </si>
  <si>
    <t>Буштинська 
селищна рада (ТГ)</t>
  </si>
  <si>
    <t>"Солене озеро"</t>
  </si>
  <si>
    <t>Тячівський р-н, смт. Солотвино</t>
  </si>
  <si>
    <t>Солотвинська 
селищна рада (ТГ)</t>
  </si>
  <si>
    <t>"Озеро солене"</t>
  </si>
  <si>
    <t>Хустський р-н, с. Олександріївка, вул. Миру, урочище “Герц”</t>
  </si>
  <si>
    <t>Хустський р-н, с. Данилово, урочище “Ями”</t>
  </si>
  <si>
    <t>"Озеро Бербеняскул"</t>
  </si>
  <si>
    <t>0,68 (0***)</t>
  </si>
  <si>
    <t>Ріш.ОВК від 23.10.1984 р. № 253  (Передано до складу КБЗ ПРМ УРСР від 12.11.1968 р. № 568)</t>
  </si>
  <si>
    <t>"Водоспад Свидовець"</t>
  </si>
  <si>
    <t>0,37 (0***)</t>
  </si>
  <si>
    <t>Рахівський р-н, Свидовецьке л-во, квартал 12</t>
  </si>
  <si>
    <t>Ріш. ОВК від 23.10.1984 р. № 253 (Увійшла до складу КБЗ з вилученням, акт прийому-передачі від 27.12.2006 р.)</t>
  </si>
  <si>
    <t>"Озеро „Ворожеське"</t>
  </si>
  <si>
    <t>Рахівський р-н, с. Чорна Тиса, урочище  Ворожеське</t>
  </si>
  <si>
    <t>"Озеро Герешавське"</t>
  </si>
  <si>
    <t>Рахівський р-н, урочище Герешавське, Великобичківська селищна рада (ТГ)</t>
  </si>
  <si>
    <t>Великобичківська селищна рада (ТГ)</t>
  </si>
  <si>
    <t>"Сфагнове болото Синяк"</t>
  </si>
  <si>
    <r>
      <t xml:space="preserve">Мукачівський р-н, </t>
    </r>
    <r>
      <rPr>
        <sz val="10"/>
        <color rgb="FF2C31FC"/>
        <rFont val="Times New Roman"/>
        <family val="1"/>
        <charset val="204"/>
      </rPr>
      <t xml:space="preserve">Філія “Мукачівське ЛГ” ДП „Ліси України”, </t>
    </r>
    <r>
      <rPr>
        <sz val="10"/>
        <rFont val="Times New Roman"/>
        <family val="1"/>
        <charset val="204"/>
      </rPr>
      <t xml:space="preserve"> л-во ім. Морозова,  квартал 13, виділ 4, урочище “Синяк”</t>
    </r>
  </si>
  <si>
    <t>Ріш. ОВК від 18.11.1969 р. № 414</t>
  </si>
  <si>
    <t>"Озеро на полонині Боржава (5 шт.)"</t>
  </si>
  <si>
    <t>Хустський р-н, урочище “Репинне”</t>
  </si>
  <si>
    <t>31,02 (29,72***)</t>
  </si>
  <si>
    <t xml:space="preserve">Ужгородський р-н </t>
  </si>
  <si>
    <t>"Джерело Б/н"</t>
  </si>
  <si>
    <t>с. Циганівці, територія табору “Трембіта”</t>
  </si>
  <si>
    <t>Львівське управління залізницею</t>
  </si>
  <si>
    <t>"Свердловина № 1"</t>
  </si>
  <si>
    <t>с. Розівка</t>
  </si>
  <si>
    <t>Холмківська сільська рада (ТГ)</t>
  </si>
  <si>
    <t>"Свердловина № 221"</t>
  </si>
  <si>
    <t>м.Ужгород, Ужгородська міська рада (ТГ)</t>
  </si>
  <si>
    <t>"Джерело № 1"</t>
  </si>
  <si>
    <t>0,3 (0***)</t>
  </si>
  <si>
    <t>м.Ужгород</t>
  </si>
  <si>
    <t>Ріш. ОВК від 23.10.1984 р. № 253  (знаходиться на території ботанічного саду загальнодержавного значення  "Ботанічний сад УжНУ)</t>
  </si>
  <si>
    <t>с. Пацканьово, урочище “Свята вода”</t>
  </si>
  <si>
    <t>"Свердловина б/н"</t>
  </si>
  <si>
    <t>Ужгородський р-н, с.Зарічово, урочище “Лази-Кадоуб”</t>
  </si>
  <si>
    <t>Перечинська міська рада (ТГ)</t>
  </si>
  <si>
    <t>Ужгородський р-н, с.Дубриничі, Дубриницька сільська рада (ТГ)</t>
  </si>
  <si>
    <t>Дубриницька сільська рада (ТГ)</t>
  </si>
  <si>
    <t>Ужгородський р-н, с.Новоселиця, Дубриницька сільська рада (ТГ)</t>
  </si>
  <si>
    <t>"Джерело № 2"</t>
  </si>
  <si>
    <t>Ужгородський р-н, с.Турички ДП “Перечинське ЛГ”. Перечинське л-во квартал 34, виділ 9</t>
  </si>
  <si>
    <t>1,0 (0***)</t>
  </si>
  <si>
    <t>Ужгородський р-н, с. Сіль, Костринська сільська рада (ТГ)</t>
  </si>
  <si>
    <t>Ріш. ОВК від 23.10.1984 р. № 253 (Увійшла до складу НПП “Ужанський” ПРМ УРСР від 27.09.1999 р.  № 1230/99)</t>
  </si>
  <si>
    <t>"Джерело № 11"</t>
  </si>
  <si>
    <t>0,5 (0***)</t>
  </si>
  <si>
    <t>Ужгородський р-н, с. Кострино, Костринська сільська рада (ТГ)</t>
  </si>
  <si>
    <t>Ужгородський р-н, с. Ужок, урочище “Перевал”</t>
  </si>
  <si>
    <t>Ужгородський р-н, с. Ужок, урочище “Ужоцький потік”</t>
  </si>
  <si>
    <t>Ріш. ОВК від № 23.10.1984 р. № 253 (Увійшла до складу НПП “Ужанський” ПРМ УРСР від 27.09.1999 р.  № 1230/99)</t>
  </si>
  <si>
    <t>"Джерело № 3"</t>
  </si>
  <si>
    <t>Ужгородський р-н, с. Ужок, урочище “Біля школи”</t>
  </si>
  <si>
    <t>Ріш. ОВК від 23.10.1984 р. № 253 (Увійшла до складу НПП “Ужанський” ПРМ УРСР від  27.09.1999 р.  № 1230/99)</t>
  </si>
  <si>
    <t>"Джерело № 7"</t>
  </si>
  <si>
    <t>Ужгородський р-н,  с. Костева Пастіль, урочище “Горбок”</t>
  </si>
  <si>
    <t>Великоберезнянська селищна рада (ТГ)</t>
  </si>
  <si>
    <t>"Джерело № 8"</t>
  </si>
  <si>
    <t>Ужгородський р-н,  с. Розтоцька Пастіль</t>
  </si>
  <si>
    <t>Ужгородський р-н, с. Чорноголова ДП “Великоберезнянське ЛГ”, Чорноголівське л-во, квартал 2, виділ 29</t>
  </si>
  <si>
    <t>Ужгородський р-н,  с. Чорноголова ДП “Великоберезнянське ЛГ”, Чорноголівське л-во, квартал 13, виділ 58</t>
  </si>
  <si>
    <t>Ріш. ОВК від 23.10.1984 р. № 253 (Увійшла до складу НПП “Ужанський” ПРМ УРСР № 1230 від  27.09.1999)</t>
  </si>
  <si>
    <t>Ужгородський р-н, с. Жорнава</t>
  </si>
  <si>
    <t>Ріш ОВК від 23.10.1984 р. № 253</t>
  </si>
  <si>
    <t>Ужгородський р-н,  с. Жорнава</t>
  </si>
  <si>
    <t>20,85 (16,25***)</t>
  </si>
  <si>
    <t>"Джерело №2"</t>
  </si>
  <si>
    <r>
      <rPr>
        <sz val="10"/>
        <color rgb="FF3035FC"/>
        <rFont val="Times New Roman"/>
        <family val="1"/>
        <charset val="204"/>
      </rPr>
      <t>Філія “Рахівське ЛДГ” ДП „Ліси України”,</t>
    </r>
    <r>
      <rPr>
        <sz val="10"/>
        <rFont val="Times New Roman"/>
        <family val="1"/>
        <charset val="204"/>
      </rPr>
      <t xml:space="preserve"> урочище ”Білин”, Квасівське л-во, квартал 26, виділ 8</t>
    </r>
  </si>
  <si>
    <r>
      <t xml:space="preserve">с. Богдан, </t>
    </r>
    <r>
      <rPr>
        <sz val="10"/>
        <color rgb="FF3035FC"/>
        <rFont val="Times New Roman"/>
        <family val="1"/>
        <charset val="204"/>
      </rPr>
      <t>Філія “Рахівське ЛДГ” ДП „Ліси України”</t>
    </r>
    <r>
      <rPr>
        <sz val="10"/>
        <rFont val="Times New Roman"/>
        <family val="1"/>
        <charset val="204"/>
      </rPr>
      <t>, Богданське л-во, квартал 1, виділ 52</t>
    </r>
  </si>
  <si>
    <t>с.Луги, Богданська сільська рада (ТГ)</t>
  </si>
  <si>
    <r>
      <rPr>
        <sz val="10"/>
        <color rgb="FF3035FC"/>
        <rFont val="Times New Roman"/>
        <family val="1"/>
        <charset val="204"/>
      </rPr>
      <t>Філія “Рахівське ЛДГ” ДП „Ліси України”</t>
    </r>
    <r>
      <rPr>
        <sz val="10"/>
        <rFont val="Times New Roman"/>
        <family val="1"/>
        <charset val="204"/>
      </rPr>
      <t>, урочище ”Луги”, Говерлянське л-во, квартал 18, виділ 42</t>
    </r>
  </si>
  <si>
    <r>
      <rPr>
        <sz val="10"/>
        <color rgb="FF3035FC"/>
        <rFont val="Times New Roman"/>
        <family val="1"/>
        <charset val="204"/>
      </rPr>
      <t>Філія “Рахівське ЛДГ” ДП „Ліси України”</t>
    </r>
    <r>
      <rPr>
        <sz val="10"/>
        <rFont val="Times New Roman"/>
        <family val="1"/>
        <charset val="204"/>
      </rPr>
      <t>, урочище ”Луги”, Говерлянське л-во,  квартал 1, виділ 30</t>
    </r>
  </si>
  <si>
    <t>с.Верхнє Водяне, Великобичківській селищній раді (ТГ)</t>
  </si>
  <si>
    <t>Великобичківській селищній раді (ТГ)</t>
  </si>
  <si>
    <t>с.Водиця вул. Шевченка, Великобичківській селищній раді (ТГ)</t>
  </si>
  <si>
    <t>с.Водиця, Великобичківській селищній раді (ТГ)</t>
  </si>
  <si>
    <t xml:space="preserve"> Великобичківській селищній раді (ТГ)</t>
  </si>
  <si>
    <r>
      <rPr>
        <sz val="10"/>
        <color rgb="FF3035FC"/>
        <rFont val="Times New Roman"/>
        <family val="1"/>
        <charset val="204"/>
      </rPr>
      <t xml:space="preserve">Філія “Рахівське ЛДГ” ДП „Ліси України”, </t>
    </r>
    <r>
      <rPr>
        <sz val="10"/>
        <rFont val="Times New Roman"/>
        <family val="1"/>
        <charset val="204"/>
      </rPr>
      <t>урочище ”Говерла”, Говерлянське л-во, квартал 14, виділ 10</t>
    </r>
  </si>
  <si>
    <t>с. Говерла, Богданська сільська рада (ТГ)</t>
  </si>
  <si>
    <t>с.Ділове, Рахівська міська рада (ТГ)</t>
  </si>
  <si>
    <t>Рахівська міська рада (ТГ)</t>
  </si>
  <si>
    <t>с.Кваси</t>
  </si>
  <si>
    <t>с. Кваси</t>
  </si>
  <si>
    <t>"Джерело № 4"</t>
  </si>
  <si>
    <t>"Джерело №5"</t>
  </si>
  <si>
    <t>"Джерело № 6"</t>
  </si>
  <si>
    <t>"Джерело № 9"</t>
  </si>
  <si>
    <t>"Джерело №10"</t>
  </si>
  <si>
    <t>"Джерело №11"</t>
  </si>
  <si>
    <t>"Джерело №12"</t>
  </si>
  <si>
    <t>"Джерело №13"</t>
  </si>
  <si>
    <t>"Джерело №14"</t>
  </si>
  <si>
    <t>"Джерело №15"</t>
  </si>
  <si>
    <t>"Джерело №16"</t>
  </si>
  <si>
    <r>
      <t xml:space="preserve">с.Кобилецька Поляна, </t>
    </r>
    <r>
      <rPr>
        <sz val="10"/>
        <color rgb="FF2C31FC"/>
        <rFont val="Times New Roman"/>
        <family val="1"/>
        <charset val="204"/>
      </rPr>
      <t>Філія “Великобичківське ЛМГ” ДП „Ліси України”</t>
    </r>
    <r>
      <rPr>
        <sz val="10"/>
        <rFont val="Times New Roman"/>
        <family val="1"/>
        <charset val="204"/>
      </rPr>
      <t>, Середньоріцьке л-во, урочище Росолово, квартал 20, виділ 57</t>
    </r>
  </si>
  <si>
    <r>
      <t xml:space="preserve">с.Кобилецька Поляна,  </t>
    </r>
    <r>
      <rPr>
        <sz val="10"/>
        <color rgb="FF2C31FC"/>
        <rFont val="Times New Roman"/>
        <family val="1"/>
        <charset val="204"/>
      </rPr>
      <t>Філія “Великобичківське ЛМГ” ДП „Ліси України”,</t>
    </r>
    <r>
      <rPr>
        <sz val="10"/>
        <rFont val="Times New Roman"/>
        <family val="1"/>
        <charset val="204"/>
      </rPr>
      <t xml:space="preserve"> Середньоріцьке л-во, урочище Григоцел, квартал 17, виділ 5  </t>
    </r>
  </si>
  <si>
    <t xml:space="preserve">Ріш. ОВК від 23.10.1984 р. № 253, </t>
  </si>
  <si>
    <t>с.Косівська Поляна, Великобичківська селищна рада (ТГ)</t>
  </si>
  <si>
    <r>
      <t xml:space="preserve">с.Косівська Поляна, </t>
    </r>
    <r>
      <rPr>
        <sz val="10"/>
        <color rgb="FF2C31FC"/>
        <rFont val="Times New Roman"/>
        <family val="1"/>
        <charset val="204"/>
      </rPr>
      <t>Філія “Великобичківське ЛМГ” ДП „Ліси України”</t>
    </r>
    <r>
      <rPr>
        <sz val="10"/>
        <rFont val="Times New Roman"/>
        <family val="1"/>
        <charset val="204"/>
      </rPr>
      <t>, Косівсько-Полянське л-во, квартал 16, виділ 51, урочище Подерей</t>
    </r>
  </si>
  <si>
    <r>
      <t xml:space="preserve">с.Косівська Поляна, </t>
    </r>
    <r>
      <rPr>
        <sz val="10"/>
        <color rgb="FF2C31FC"/>
        <rFont val="Times New Roman"/>
        <family val="1"/>
        <charset val="204"/>
      </rPr>
      <t>Філія “Великобичківське ЛМГ” ДП „Ліси України”,</t>
    </r>
    <r>
      <rPr>
        <sz val="10"/>
        <rFont val="Times New Roman"/>
        <family val="1"/>
        <charset val="204"/>
      </rPr>
      <t xml:space="preserve"> урочище “Лопухи”,  л-во ім. Томащука, квартал 19, виділ 18</t>
    </r>
  </si>
  <si>
    <t>с.Косівська Поляна, ДП “Великобичківське ЛМГ”, урочище “Квасний”, Косівсько-Полянське л-во, квартал 40, виділ 9</t>
  </si>
  <si>
    <t>Джерело № 5"</t>
  </si>
  <si>
    <r>
      <t xml:space="preserve">с.Косівська Поляна, </t>
    </r>
    <r>
      <rPr>
        <sz val="10"/>
        <color rgb="FF2C31FC"/>
        <rFont val="Times New Roman"/>
        <family val="1"/>
        <charset val="204"/>
      </rPr>
      <t>Філія “Великобичківське ЛМГ” ДП „Ліси України”</t>
    </r>
    <r>
      <rPr>
        <sz val="10"/>
        <rFont val="Times New Roman"/>
        <family val="1"/>
        <charset val="204"/>
      </rPr>
      <t>, Косівсько-Полянське л-во, квартал 37, виділ 27, урочище “Андрейково”</t>
    </r>
  </si>
  <si>
    <t>Джерело № 6"</t>
  </si>
  <si>
    <r>
      <t>с.Косівська Поляна,</t>
    </r>
    <r>
      <rPr>
        <sz val="10"/>
        <color rgb="FF2C31FC"/>
        <rFont val="Times New Roman"/>
        <family val="1"/>
        <charset val="204"/>
      </rPr>
      <t xml:space="preserve"> Філія “Великобичківське ЛМГ” ДП „Ліси України”,</t>
    </r>
    <r>
      <rPr>
        <sz val="10"/>
        <rFont val="Times New Roman"/>
        <family val="1"/>
        <charset val="204"/>
      </rPr>
      <t xml:space="preserve"> урочище “Лазищі”, л-во ім. Томащука,  квартал 22, виділ 31</t>
    </r>
  </si>
  <si>
    <t>Джерело № 7"</t>
  </si>
  <si>
    <r>
      <t xml:space="preserve">с.Косівська Поляна, </t>
    </r>
    <r>
      <rPr>
        <sz val="10"/>
        <color rgb="FF2C31FC"/>
        <rFont val="Times New Roman"/>
        <family val="1"/>
        <charset val="204"/>
      </rPr>
      <t>Філія “Великобичківське ЛМГ” ДП „Ліси України”</t>
    </r>
    <r>
      <rPr>
        <sz val="10"/>
        <rFont val="Times New Roman"/>
        <family val="1"/>
        <charset val="204"/>
      </rPr>
      <t>, урочище “Лопухи”, л-во ім. Томащука,  квартал 23, виділ 3</t>
    </r>
  </si>
  <si>
    <t>Джерело № 1</t>
  </si>
  <si>
    <r>
      <t xml:space="preserve">с.Костелівка, </t>
    </r>
    <r>
      <rPr>
        <sz val="10"/>
        <color rgb="FF2C31FC"/>
        <rFont val="Times New Roman"/>
        <family val="1"/>
        <charset val="204"/>
      </rPr>
      <t>Філія “Великобичківське ЛМГ” ДП „Ліси України”</t>
    </r>
    <r>
      <rPr>
        <sz val="10"/>
        <rFont val="Times New Roman"/>
        <family val="1"/>
        <charset val="204"/>
      </rPr>
      <t>, урочище “Ліщинка”, Костилівське л-во, квартал 7, виділ 45</t>
    </r>
  </si>
  <si>
    <t>Джерело № 2"</t>
  </si>
  <si>
    <r>
      <t xml:space="preserve">с.Костелівка, </t>
    </r>
    <r>
      <rPr>
        <sz val="10"/>
        <color rgb="FF2C31FC"/>
        <rFont val="Times New Roman"/>
        <family val="1"/>
        <charset val="204"/>
      </rPr>
      <t>Філія “Великобичківське ЛМГ” ДП „Ліси України”</t>
    </r>
    <r>
      <rPr>
        <sz val="10"/>
        <rFont val="Times New Roman"/>
        <family val="1"/>
        <charset val="204"/>
      </rPr>
      <t>, урочище “Великий потік”,Костилівське л-во, квартал 18, виділ 13</t>
    </r>
  </si>
  <si>
    <t>Джерело № 1"</t>
  </si>
  <si>
    <t>с.Лазещина</t>
  </si>
  <si>
    <t xml:space="preserve">Ясінянська селищна рада (ТГ) </t>
  </si>
  <si>
    <t>ур.”.Лазещина”</t>
  </si>
  <si>
    <t>Джерело № 3"</t>
  </si>
  <si>
    <t>с. .Лазещина</t>
  </si>
  <si>
    <t>Джерело № 4"</t>
  </si>
  <si>
    <t>с. Луг, Великобичківська селищна рада (ТГ)</t>
  </si>
  <si>
    <t>Джерело Б/н"</t>
  </si>
  <si>
    <r>
      <rPr>
        <sz val="10"/>
        <color rgb="FF3035FC"/>
        <rFont val="Times New Roman"/>
        <family val="1"/>
        <charset val="204"/>
      </rPr>
      <t>Філія “Рахівське ЛДГ” ДП „Ліси України”</t>
    </r>
    <r>
      <rPr>
        <sz val="10"/>
        <rFont val="Times New Roman"/>
        <family val="1"/>
        <charset val="204"/>
      </rPr>
      <t>, урочище ”Буркут”,  Рахівське л-во,  квартал 5, виділ 41</t>
    </r>
  </si>
  <si>
    <t>м. Рахів, Рахівська міська рада (ТГ)</t>
  </si>
  <si>
    <r>
      <t xml:space="preserve">м.Рахів, </t>
    </r>
    <r>
      <rPr>
        <sz val="10"/>
        <color rgb="FF3035FC"/>
        <rFont val="Times New Roman"/>
        <family val="1"/>
        <charset val="204"/>
      </rPr>
      <t>Філія “Рахівське ЛДГ” ДП „Ліси України”</t>
    </r>
    <r>
      <rPr>
        <sz val="10"/>
        <rFont val="Times New Roman"/>
        <family val="1"/>
        <charset val="204"/>
      </rPr>
      <t xml:space="preserve"> , урочище “Циплин”, Рахівське л-во,  квартал 5, виділ 14</t>
    </r>
  </si>
  <si>
    <t>м.Рахів, вул. Буркут, Рахівська міська рада (ТГ)</t>
  </si>
  <si>
    <t>"Джерело № 5"</t>
  </si>
  <si>
    <t>м.Рахів, вул. Довженка, Рахівська міська рада (ТГ)</t>
  </si>
  <si>
    <t>м.Рахів, вул. Гагаріна, Рахівська міська рада (ТГ)</t>
  </si>
  <si>
    <t>м.Рахів, Рахівська міська рада (ТГ)</t>
  </si>
  <si>
    <t>"Джерело № 10"</t>
  </si>
  <si>
    <t>м.Рахів</t>
  </si>
  <si>
    <t>Турбаза “Тиса”</t>
  </si>
  <si>
    <t>"Джерело № 12"</t>
  </si>
  <si>
    <t>"Джерело № 13"</t>
  </si>
  <si>
    <t>м.Рахів, вул. Миру, Рахівська міська рада (ТГ)</t>
  </si>
  <si>
    <t>Джерело № 14"</t>
  </si>
  <si>
    <r>
      <rPr>
        <sz val="10"/>
        <color rgb="FF2C31FC"/>
        <rFont val="Times New Roman"/>
        <family val="1"/>
        <charset val="204"/>
      </rPr>
      <t>Філія “Ясінянське ЛМГ” ДП „Ліси України”</t>
    </r>
    <r>
      <rPr>
        <sz val="10"/>
        <rFont val="Times New Roman"/>
        <family val="1"/>
        <charset val="204"/>
      </rPr>
      <t>, Лазещинське  л-во, квартал 6, виділ 21</t>
    </r>
  </si>
  <si>
    <t>"Джерело № 2</t>
  </si>
  <si>
    <r>
      <rPr>
        <sz val="10"/>
        <color rgb="FF2C31FC"/>
        <rFont val="Times New Roman"/>
        <family val="1"/>
        <charset val="204"/>
      </rPr>
      <t>Філія “Ясінянське ЛМГ” ДП „Ліси України”</t>
    </r>
    <r>
      <rPr>
        <sz val="10"/>
        <rFont val="Times New Roman"/>
        <family val="1"/>
        <charset val="204"/>
      </rPr>
      <t>, Лазещинське л-во, квартал 11, виділ 28</t>
    </r>
  </si>
  <si>
    <r>
      <rPr>
        <sz val="10"/>
        <color rgb="FF2C31FC"/>
        <rFont val="Times New Roman"/>
        <family val="1"/>
        <charset val="204"/>
      </rPr>
      <t xml:space="preserve">Філія “Ясінянське ЛМГ” ДП „Ліси України”, </t>
    </r>
    <r>
      <rPr>
        <sz val="10"/>
        <rFont val="Times New Roman"/>
        <family val="1"/>
        <charset val="204"/>
      </rPr>
      <t>Лазещинське л-во, квартал 15, виділ 66</t>
    </r>
  </si>
  <si>
    <t>Тячівський  р-н</t>
  </si>
  <si>
    <t>с. Чумальово, урочище “Сокирниця”</t>
  </si>
  <si>
    <t>"Свердловина Б/н"</t>
  </si>
  <si>
    <t>с. Вільхівці, урочище “Ропа”</t>
  </si>
  <si>
    <t>Вільховецька сільська рада (ТГ)</t>
  </si>
  <si>
    <t>с. Добрянське, урочище “Ропа”</t>
  </si>
  <si>
    <t>Філія “Мокрянське ЛМГ” ДП „Ліси України”, Краснянське л-во, квартал 10, виділ 44</t>
  </si>
  <si>
    <t>с.Ганичі</t>
  </si>
  <si>
    <t>Нересницька сільська 
рада (ТГ)</t>
  </si>
  <si>
    <r>
      <rPr>
        <sz val="10"/>
        <color rgb="FF2C31FC"/>
        <rFont val="Times New Roman"/>
        <family val="1"/>
        <charset val="204"/>
      </rPr>
      <t xml:space="preserve">Філія “Мокрянське ЛМГ” ДП „Ліси України”, </t>
    </r>
    <r>
      <rPr>
        <sz val="10"/>
        <rFont val="Times New Roman"/>
        <family val="1"/>
        <charset val="204"/>
      </rPr>
      <t>Комсомольське л-во, квартал 17, виділ 20, урочище “Прислоп”</t>
    </r>
  </si>
  <si>
    <r>
      <t>с.Красне,</t>
    </r>
    <r>
      <rPr>
        <sz val="10"/>
        <color rgb="FF2C31FC"/>
        <rFont val="Times New Roman"/>
        <family val="1"/>
        <charset val="204"/>
      </rPr>
      <t xml:space="preserve"> Філія “Мокрянське ЛМГ” ДП „Ліси України”, </t>
    </r>
    <r>
      <rPr>
        <sz val="10"/>
        <rFont val="Times New Roman"/>
        <family val="1"/>
        <charset val="204"/>
      </rPr>
      <t xml:space="preserve">Краснянське л-во, квартал 17, виділ 47, урочище “Підчос” </t>
    </r>
  </si>
  <si>
    <t>с. Кричово, урочище “Одаров”</t>
  </si>
  <si>
    <t>с. Криве, урочище “глибока долина”</t>
  </si>
  <si>
    <t>Тересвянська селищна 
рада (ТГ)</t>
  </si>
  <si>
    <t>с. Лази, урочище “Чорна вода”</t>
  </si>
  <si>
    <t>с.Новобарово</t>
  </si>
  <si>
    <t>с,Новоселиця, урочище “Солоний”, вул. Заріка</t>
  </si>
  <si>
    <t>с. Руська Мокра, урочище “Климовець”</t>
  </si>
  <si>
    <t>Усть-Чорнянська 
селищна рада (ТГ)</t>
  </si>
  <si>
    <t>с. Руська Мокра, урочище “Звуриць”</t>
  </si>
  <si>
    <t>"Джерело № 3</t>
  </si>
  <si>
    <t>с. Руська Мокра, вул. Миру 290 А 292</t>
  </si>
  <si>
    <t>с. Руська Мокра, урочище “Облаз”, вул. Миру 342</t>
  </si>
  <si>
    <t>с. Руська Мокра, урочище “Клиновець”</t>
  </si>
  <si>
    <t>с. Руське Поле</t>
  </si>
  <si>
    <r>
      <rPr>
        <sz val="10"/>
        <color rgb="FF2C31FC"/>
        <rFont val="Times New Roman"/>
        <family val="1"/>
        <charset val="204"/>
      </rPr>
      <t>Філія “Мокрянське ЛМГ” ДП „Ліси України”</t>
    </r>
    <r>
      <rPr>
        <sz val="10"/>
        <rFont val="Times New Roman"/>
        <family val="1"/>
        <charset val="204"/>
      </rPr>
      <t>, Тарасівське л-во, квартал 7, виділ 21</t>
    </r>
  </si>
  <si>
    <t>с. Тарасівка, уочище “Буркут”</t>
  </si>
  <si>
    <r>
      <rPr>
        <sz val="10"/>
        <color rgb="FF2C31FC"/>
        <rFont val="Times New Roman"/>
        <family val="1"/>
        <charset val="204"/>
      </rPr>
      <t>Філія “Мокрянське ЛМГ” ДП „Ліси України”</t>
    </r>
    <r>
      <rPr>
        <sz val="10"/>
        <rFont val="Times New Roman"/>
        <family val="1"/>
        <charset val="204"/>
      </rPr>
      <t>, Тарасівське л-во, квартал 7, виділ 23</t>
    </r>
  </si>
  <si>
    <t>с. Теребля</t>
  </si>
  <si>
    <t>Буштинська селищна рада (ТГ)</t>
  </si>
  <si>
    <t>м.Тячів</t>
  </si>
  <si>
    <t>с. Мала Уголька</t>
  </si>
  <si>
    <t>Ріш. ОВК від 23.10.1984 р. № 253 (Увійшла до складу КБЗ ПРМ УРСР від  12.11.1968 р. № 568)</t>
  </si>
  <si>
    <t>ур. ”Мала Уголька”</t>
  </si>
  <si>
    <t>с. Мала Уголька, урочище “Мирово”</t>
  </si>
  <si>
    <t>Углянська сільська рада (ТГ)</t>
  </si>
  <si>
    <t>с. Мала Уголька, урочище “Монастир”</t>
  </si>
  <si>
    <t xml:space="preserve">0,5 (0***) </t>
  </si>
  <si>
    <t>с. Велика Уголька</t>
  </si>
  <si>
    <t>"Джерело б/н"</t>
  </si>
  <si>
    <r>
      <t xml:space="preserve">смт. Усть-Чорна, </t>
    </r>
    <r>
      <rPr>
        <sz val="10"/>
        <color rgb="FF3035FC"/>
        <rFont val="Times New Roman"/>
        <family val="1"/>
        <charset val="204"/>
      </rPr>
      <t>Філія “Брустурянське ЛМГ” ДП „Ліси України”,</t>
    </r>
    <r>
      <rPr>
        <sz val="10"/>
        <rFont val="Times New Roman"/>
        <family val="1"/>
        <charset val="204"/>
      </rPr>
      <t xml:space="preserve"> Лопухівське л-во, квартал 6, виділи 12, 15, 16, 18</t>
    </r>
  </si>
  <si>
    <t xml:space="preserve">3,0 (0***) </t>
  </si>
  <si>
    <t>с. Широкий Луг</t>
  </si>
  <si>
    <t>50,5 (45,0***)</t>
  </si>
  <si>
    <t>Мукачівський р-н</t>
  </si>
  <si>
    <t>с.Завидово</t>
  </si>
  <si>
    <t>Мукачівська міська рада (ТГ)</t>
  </si>
  <si>
    <t>"Сведловина  Б/н"</t>
  </si>
  <si>
    <t>с.Лалово</t>
  </si>
  <si>
    <t>Верхньокоропецька сільська рада (ТГ)</t>
  </si>
  <si>
    <r>
      <t xml:space="preserve">с.Грабово, </t>
    </r>
    <r>
      <rPr>
        <sz val="10"/>
        <color rgb="FF2C31FC"/>
        <rFont val="Times New Roman"/>
        <family val="1"/>
        <charset val="204"/>
      </rPr>
      <t xml:space="preserve">Філія “Мукачівське ЛГ” ДП „Ліси України”, </t>
    </r>
    <r>
      <rPr>
        <sz val="10"/>
        <rFont val="Times New Roman"/>
        <family val="1"/>
        <charset val="204"/>
      </rPr>
      <t>Майданське л-во,  квартал 35, виділ 39, урочище “Солені млаки”</t>
    </r>
  </si>
  <si>
    <r>
      <t>с.Грабово,</t>
    </r>
    <r>
      <rPr>
        <sz val="10"/>
        <color rgb="FF2C31FC"/>
        <rFont val="Times New Roman"/>
        <family val="1"/>
        <charset val="204"/>
      </rPr>
      <t xml:space="preserve"> Філія “Мукачівське ЛГ” ДП „Ліси України”</t>
    </r>
    <r>
      <rPr>
        <sz val="10"/>
        <rFont val="Times New Roman"/>
        <family val="1"/>
        <charset val="204"/>
      </rPr>
      <t xml:space="preserve">, Майданське л-во, квартал 35, виділ 39, урочище “Солені млаки” </t>
    </r>
  </si>
  <si>
    <t>с.Лавки</t>
  </si>
  <si>
    <t>"Свердловина №1"</t>
  </si>
  <si>
    <r>
      <t>Мукачівський р-н,</t>
    </r>
    <r>
      <rPr>
        <sz val="10"/>
        <color rgb="FF2C31FC"/>
        <rFont val="Times New Roman"/>
        <family val="1"/>
        <charset val="204"/>
      </rPr>
      <t xml:space="preserve"> Філія  "Свалявське ЛГ" ДП „Ліси України”, Пашківецьке</t>
    </r>
    <r>
      <rPr>
        <sz val="10"/>
        <rFont val="Times New Roman"/>
        <family val="1"/>
        <charset val="204"/>
      </rPr>
      <t xml:space="preserve"> (Підполозянське) л-во,  квартал 6, виділ 32</t>
    </r>
  </si>
  <si>
    <r>
      <t>Мукачівський р-н,</t>
    </r>
    <r>
      <rPr>
        <sz val="10"/>
        <color rgb="FF2C31FC"/>
        <rFont val="Times New Roman"/>
        <family val="1"/>
        <charset val="204"/>
      </rPr>
      <t xml:space="preserve"> Філія  "Свалявське ЛГ" ДП „Ліси України”, </t>
    </r>
    <r>
      <rPr>
        <sz val="10"/>
        <rFont val="Times New Roman"/>
        <family val="1"/>
        <charset val="204"/>
      </rPr>
      <t>Нижньоволовецьке л-во квартал 1 виділ 42, 43, 44</t>
    </r>
  </si>
  <si>
    <r>
      <t xml:space="preserve">Мукачівський р-н, </t>
    </r>
    <r>
      <rPr>
        <sz val="10"/>
        <color rgb="FF2C31FC"/>
        <rFont val="Times New Roman"/>
        <family val="1"/>
        <charset val="204"/>
      </rPr>
      <t>Філія  "Свалявське ЛГ" ДП „Ліси України”,</t>
    </r>
    <r>
      <rPr>
        <sz val="10"/>
        <rFont val="Times New Roman"/>
        <family val="1"/>
        <charset val="204"/>
      </rPr>
      <t xml:space="preserve"> Нижньоволовецьке л-во, квартал 1, виділ 42, 43, 44</t>
    </r>
  </si>
  <si>
    <t>Мукачівський р-н, с. Лази урочище “Кобза”</t>
  </si>
  <si>
    <t>Мукачівський р-н, с. Латірка</t>
  </si>
  <si>
    <t>Мукачівський р-н, с.Латірка</t>
  </si>
  <si>
    <r>
      <t xml:space="preserve">Мукачівський р-н, с.Підполоззя, </t>
    </r>
    <r>
      <rPr>
        <sz val="10"/>
        <color rgb="FF3035FC"/>
        <rFont val="Times New Roman"/>
        <family val="1"/>
        <charset val="204"/>
      </rPr>
      <t xml:space="preserve">Філія  "Свалявське ЛГ" ДП „Ліси України”, Нижньоворітське </t>
    </r>
    <r>
      <rPr>
        <sz val="10"/>
        <rFont val="Times New Roman"/>
        <family val="1"/>
        <charset val="204"/>
      </rPr>
      <t xml:space="preserve">(Підполозянське) л-во квартал 25 виділ 5, урочище “Майдан” </t>
    </r>
  </si>
  <si>
    <r>
      <t xml:space="preserve">Мукачівський р-н, с.Скотарське </t>
    </r>
    <r>
      <rPr>
        <sz val="10"/>
        <color rgb="FF2C31FC"/>
        <rFont val="Times New Roman"/>
        <family val="1"/>
        <charset val="204"/>
      </rPr>
      <t>Філія  "Свалявське ЛГ" ДП „Ліси України”, Верхньоволовецьке (</t>
    </r>
    <r>
      <rPr>
        <sz val="10"/>
        <rFont val="Times New Roman"/>
        <family val="1"/>
        <charset val="204"/>
      </rPr>
      <t>Верхньоворітське) л-во квартал 26, виділ 2</t>
    </r>
  </si>
  <si>
    <t>Мукачівський р-н, с.Голубине, Полянська сільська рада (ТГ)</t>
  </si>
  <si>
    <t>Полянська сільська рада (ТГ)</t>
  </si>
  <si>
    <t>Мукачівський р-н, с.Драчино, Свалявська міська рада (ТГ)</t>
  </si>
  <si>
    <t>"Джерело Б/н" ("Кадуб")</t>
  </si>
  <si>
    <t>Мукачівський р-н, с.Оленьово, Полянська сільська рада (ТГ)</t>
  </si>
  <si>
    <t>"Джерело б/н" (“Квасок”)</t>
  </si>
  <si>
    <t>Мукачівський р-н, с. Павлово</t>
  </si>
  <si>
    <t>Плосківська сільська рада (ТГ)</t>
  </si>
  <si>
    <r>
      <t>Мукачівський р-н,</t>
    </r>
    <r>
      <rPr>
        <sz val="10"/>
        <color rgb="FF3035FC"/>
        <rFont val="Times New Roman"/>
        <family val="1"/>
        <charset val="204"/>
      </rPr>
      <t xml:space="preserve"> Філія  "Свалявське ЛГ" ДП „Ліси України”</t>
    </r>
    <r>
      <rPr>
        <sz val="10"/>
        <rFont val="Times New Roman"/>
        <family val="1"/>
        <charset val="204"/>
      </rPr>
      <t>, Плосківське л-во, квартал 46, виділ 32</t>
    </r>
  </si>
  <si>
    <r>
      <rPr>
        <sz val="10"/>
        <color rgb="FF3035FC"/>
        <rFont val="Times New Roman"/>
        <family val="1"/>
        <charset val="204"/>
      </rPr>
      <t>Філія  "Свалявське ЛГ" ДП „Ліси України</t>
    </r>
    <r>
      <rPr>
        <sz val="10"/>
        <rFont val="Times New Roman"/>
        <family val="1"/>
        <charset val="204"/>
      </rPr>
      <t>”</t>
    </r>
  </si>
  <si>
    <t>Мукачівський р-н, с.Пасіка,  Полянська сільська рада (ТГ)</t>
  </si>
  <si>
    <t>Мукачівський р-н, с.Солочин,  Полянська сільська рада (ТГ)</t>
  </si>
  <si>
    <t>Мукачівський р-н, с. Доробратово, урочище “Грабівка”</t>
  </si>
  <si>
    <t>Мукачівський р-н,  с.Негрово</t>
  </si>
  <si>
    <t>Мукачівський р-н,  с. Доробратово, урочище “Підгат”</t>
  </si>
  <si>
    <t>Берегівський р-н</t>
  </si>
  <si>
    <t>"Свердловина № 5"</t>
  </si>
  <si>
    <t>с. Мала Бийгань, Великобийганська сільська рада (ТГ)</t>
  </si>
  <si>
    <t>"Свердловина № 99"</t>
  </si>
  <si>
    <t>"Свердловина № 108</t>
  </si>
  <si>
    <t>с. Велика Бийгань, Великобийганська сільська рада (ТГ)</t>
  </si>
  <si>
    <t>Свердловина № 274</t>
  </si>
  <si>
    <t>Свердловина № 50</t>
  </si>
  <si>
    <t>с. Гут, Великобийганська сільська рада (ТГ)</t>
  </si>
  <si>
    <t>Свердловина № 52"</t>
  </si>
  <si>
    <t>с. Яноші, Берегівська міська рада (ТГ)</t>
  </si>
  <si>
    <t>Берегівський р-н, с. Нове Клиново, Пийтерфолвівська сільська рада (ТГ)</t>
  </si>
  <si>
    <t>Пийтерфолвівська сільська рада (ТГ)</t>
  </si>
  <si>
    <r>
      <t xml:space="preserve"> Берегівський р-н, </t>
    </r>
    <r>
      <rPr>
        <sz val="10"/>
        <color rgb="FF2C31FC"/>
        <rFont val="Times New Roman"/>
        <family val="1"/>
        <charset val="204"/>
      </rPr>
      <t>Філія „Берегівське ЛГ” ДП „Ліси України”,</t>
    </r>
    <r>
      <rPr>
        <sz val="10"/>
        <rFont val="Times New Roman"/>
        <family val="1"/>
        <charset val="204"/>
      </rPr>
      <t xml:space="preserve"> Виноградівське л-во. квартал 79,  виділ 23</t>
    </r>
  </si>
  <si>
    <r>
      <t xml:space="preserve">Берегівський р-н, </t>
    </r>
    <r>
      <rPr>
        <sz val="10"/>
        <color rgb="FF2C31FC"/>
        <rFont val="Times New Roman"/>
        <family val="1"/>
        <charset val="204"/>
      </rPr>
      <t>Філія „Берегівське ЛГ” ДП „Ліси України”,</t>
    </r>
    <r>
      <rPr>
        <sz val="10"/>
        <rFont val="Times New Roman"/>
        <family val="1"/>
        <charset val="204"/>
      </rPr>
      <t xml:space="preserve"> Виноградівське л-во,  квартал 79,  виділ 14</t>
    </r>
  </si>
  <si>
    <t>Свердловина б/н</t>
  </si>
  <si>
    <t>Берегівський р-н, с.Баркасово</t>
  </si>
  <si>
    <t>Батівська селищна рада ТГ</t>
  </si>
  <si>
    <t>Хустський  р-н</t>
  </si>
  <si>
    <t>"Джерело Б\н"</t>
  </si>
  <si>
    <t>с.Нижній Бистрий</t>
  </si>
  <si>
    <t>Горінчівська сільська рада (ТГ)</t>
  </si>
  <si>
    <t>с.Боронява, урочище “Проба”</t>
  </si>
  <si>
    <t>смт. Вишково, урочище ”Варгедь”, Вишківська селищна рада (ТГ)</t>
  </si>
  <si>
    <t>Вишківська селищна рада (ТГ)</t>
  </si>
  <si>
    <t>смт.Вишково, урочище “Нодьтейчевивдь”, Великобийганська сільська рада (ТГ)</t>
  </si>
  <si>
    <t>с.Вишково, урочище “Нодьтейчевивдь”, Великобийганська сільська рада (ТГ)</t>
  </si>
  <si>
    <t>"Джерело № 4</t>
  </si>
  <si>
    <t>с.Драгово, урочище “Буркут”</t>
  </si>
  <si>
    <t>Драгівська сільська рада ТГ)</t>
  </si>
  <si>
    <t>с.Копашнево, урочище “Зелений кут”</t>
  </si>
  <si>
    <t>Джерело № 2</t>
  </si>
  <si>
    <r>
      <t xml:space="preserve">с.Копашнево, </t>
    </r>
    <r>
      <rPr>
        <sz val="10"/>
        <color rgb="FF3035FC"/>
        <rFont val="Times New Roman"/>
        <family val="1"/>
        <charset val="204"/>
      </rPr>
      <t>Філія “Хустське ЛДГ” ДП „Ліси України”</t>
    </r>
    <r>
      <rPr>
        <sz val="10"/>
        <rFont val="Times New Roman"/>
        <family val="1"/>
        <charset val="204"/>
      </rPr>
      <t>, Драгівське л-во, квартал 27, виділ 29</t>
    </r>
  </si>
  <si>
    <t>с.Крайниково, вул. Дружби</t>
  </si>
  <si>
    <t>с.Крайниково, урочище “Березник”</t>
  </si>
  <si>
    <t>Джерело Б/н</t>
  </si>
  <si>
    <t>с.Крива ДП “Хустське ЛДГ”</t>
  </si>
  <si>
    <r>
      <t xml:space="preserve">с.Липовець, </t>
    </r>
    <r>
      <rPr>
        <sz val="10"/>
        <color rgb="FF3035FC"/>
        <rFont val="Times New Roman"/>
        <family val="1"/>
        <charset val="204"/>
      </rPr>
      <t>Філія “Хустське ЛДГ” ДП „Ліси України”,</t>
    </r>
    <r>
      <rPr>
        <sz val="10"/>
        <rFont val="Times New Roman"/>
        <family val="1"/>
        <charset val="204"/>
      </rPr>
      <t xml:space="preserve"> Велятинське л-во, квартал 4, виділ 1</t>
    </r>
  </si>
  <si>
    <t>Свердловина Б/н"</t>
  </si>
  <si>
    <t>с.Липча</t>
  </si>
  <si>
    <t>с.Нанково, урочище “Глибокий”</t>
  </si>
  <si>
    <t>с.Нижнє Селище, урочище “Бундарка”</t>
  </si>
  <si>
    <t>с.Нижнє Селище, урочище  “Діброва-Хрещатик”</t>
  </si>
  <si>
    <t>с.Олександрівка, урочище “Кічера”</t>
  </si>
  <si>
    <t>с.Олександрівка, урочище “За берег”</t>
  </si>
  <si>
    <t>с. Стеблівка, урочище “Під горбом”</t>
  </si>
  <si>
    <t>м.Хуст, вул. Логойдових</t>
  </si>
  <si>
    <t>Хустський р-н, с. Білки, Білківська сільська рада (ТГ)</t>
  </si>
  <si>
    <t>Білківська сільська рада (ТГ)</t>
  </si>
  <si>
    <t xml:space="preserve">Хустський р-н, с. Білки, Білківська сільська рада (ТГ)
</t>
  </si>
  <si>
    <r>
      <t xml:space="preserve">Хустський р-н, с.Довге, </t>
    </r>
    <r>
      <rPr>
        <sz val="10"/>
        <color rgb="FF2C31FC"/>
        <rFont val="Times New Roman"/>
        <family val="1"/>
        <charset val="204"/>
      </rPr>
      <t xml:space="preserve">Філія „Довжанське ЛМГ” ДП „Ліси України”, Довжанське л-во,  </t>
    </r>
    <r>
      <rPr>
        <sz val="10"/>
        <rFont val="Times New Roman"/>
        <family val="1"/>
        <charset val="204"/>
      </rPr>
      <t>квартал 39, виділ 6</t>
    </r>
  </si>
  <si>
    <t>Філія „Довжанське ЛМГ” ДП „Ліси України”</t>
  </si>
  <si>
    <t>Хустський р-н, с.Кушниця</t>
  </si>
  <si>
    <t>Керецківська сільська рада (ТГ)</t>
  </si>
  <si>
    <t>Хустський р-н, с. Кушниця, урочище “Кваси”</t>
  </si>
  <si>
    <t>Хустський р-н, с. В.Ростока</t>
  </si>
  <si>
    <t>Іршавська міська рада (ТГ)</t>
  </si>
  <si>
    <t>Хустський р-н, с.М.Розтока</t>
  </si>
  <si>
    <r>
      <t>Хустський р-н, с.Верхній Бистрий,</t>
    </r>
    <r>
      <rPr>
        <sz val="10"/>
        <color rgb="FF3035FC"/>
        <rFont val="Times New Roman"/>
        <family val="1"/>
        <charset val="204"/>
      </rPr>
      <t xml:space="preserve"> Філія „Міжгірське ЛГ” ДП „Ліси України”,</t>
    </r>
    <r>
      <rPr>
        <sz val="10"/>
        <rFont val="Times New Roman"/>
        <family val="1"/>
        <charset val="204"/>
      </rPr>
      <t xml:space="preserve"> Майданське л-во,  квартал 2, виділ 28-32, урочище “Квас”,</t>
    </r>
  </si>
  <si>
    <t>Філія „Міжгірське ЛГ” ДП „Ліси України”</t>
  </si>
  <si>
    <t>Хустський р-н, с. Верхній Бистрий, біля санаторію “Менчул”</t>
  </si>
  <si>
    <t>Міжгірська селищна рада (ТГ)</t>
  </si>
  <si>
    <t>Хустський р-н, с. Верхній Бистрий</t>
  </si>
  <si>
    <r>
      <t xml:space="preserve">Хустський р-н, с. Вучкове, </t>
    </r>
    <r>
      <rPr>
        <sz val="10"/>
        <color rgb="FF2C31FC"/>
        <rFont val="Times New Roman"/>
        <family val="1"/>
        <charset val="204"/>
      </rPr>
      <t xml:space="preserve">Філія „Міжгірське ЛГ” ДП „Ліси України”, </t>
    </r>
    <r>
      <rPr>
        <sz val="10"/>
        <rFont val="Times New Roman"/>
        <family val="1"/>
        <charset val="204"/>
      </rPr>
      <t>Соймівське л-во, квартал 114 виділ 1</t>
    </r>
  </si>
  <si>
    <r>
      <t xml:space="preserve">Хустський р-н, с.Вучкове, </t>
    </r>
    <r>
      <rPr>
        <sz val="10"/>
        <color rgb="FF3035FC"/>
        <rFont val="Times New Roman"/>
        <family val="1"/>
        <charset val="204"/>
      </rPr>
      <t>Філія „Міжгірське ЛГ” ДП „Ліси України”</t>
    </r>
    <r>
      <rPr>
        <sz val="10"/>
        <rFont val="Times New Roman"/>
        <family val="1"/>
        <charset val="204"/>
      </rPr>
      <t>, Вучківське л-во, квартал 9, виділ 6</t>
    </r>
  </si>
  <si>
    <r>
      <t xml:space="preserve">Хустський р-н, </t>
    </r>
    <r>
      <rPr>
        <sz val="10"/>
        <color rgb="FF3035FC"/>
        <rFont val="Times New Roman"/>
        <family val="1"/>
        <charset val="204"/>
      </rPr>
      <t>Філія „Міжгірське ЛГ” ДП „Ліси України”</t>
    </r>
    <r>
      <rPr>
        <sz val="10"/>
        <rFont val="Times New Roman"/>
        <family val="1"/>
        <charset val="204"/>
      </rPr>
      <t xml:space="preserve">, Майданське л-во, квартал 5, виділ 20, урочище “Рудавець” </t>
    </r>
  </si>
  <si>
    <r>
      <t xml:space="preserve">Хустський р-н, </t>
    </r>
    <r>
      <rPr>
        <sz val="10"/>
        <color rgb="FF3035FC"/>
        <rFont val="Times New Roman"/>
        <family val="1"/>
        <charset val="204"/>
      </rPr>
      <t>Філія „Міжгірське ЛГ” ДП „Ліси України”,</t>
    </r>
    <r>
      <rPr>
        <sz val="10"/>
        <rFont val="Times New Roman"/>
        <family val="1"/>
        <charset val="204"/>
      </rPr>
      <t xml:space="preserve">  Майданське л-во, квартал 6, виділ 18, урочище “Рудавець”</t>
    </r>
  </si>
  <si>
    <r>
      <t xml:space="preserve">Хустський р-н, </t>
    </r>
    <r>
      <rPr>
        <sz val="10"/>
        <color rgb="FF3035FC"/>
        <rFont val="Times New Roman"/>
        <family val="1"/>
        <charset val="204"/>
      </rPr>
      <t>Філія „Міжгірське ЛГ” ДП „Ліси України”,</t>
    </r>
    <r>
      <rPr>
        <sz val="10"/>
        <rFont val="Times New Roman"/>
        <family val="1"/>
        <charset val="204"/>
      </rPr>
      <t xml:space="preserve"> Ізківське л-во, квартал 8, виділ 36</t>
    </r>
  </si>
  <si>
    <t>Хустський р-н, с. Голятин, урочище “Біля верби”</t>
  </si>
  <si>
    <r>
      <t xml:space="preserve">Хустський р-н, с. Голятин, </t>
    </r>
    <r>
      <rPr>
        <sz val="10"/>
        <color rgb="FF2C31FC"/>
        <rFont val="Times New Roman"/>
        <family val="1"/>
        <charset val="204"/>
      </rPr>
      <t xml:space="preserve">Філія „Міжгірське ЛГ” ДП „Ліси України”, Ізківське л-во, квартал 15, виділ 22, </t>
    </r>
    <r>
      <rPr>
        <sz val="10"/>
        <rFont val="Times New Roman"/>
        <family val="1"/>
        <charset val="204"/>
      </rPr>
      <t xml:space="preserve"> урочище “Біля кірпічного”</t>
    </r>
  </si>
  <si>
    <t>Хустський р-н, с. Голятин, урочище “Щовб”</t>
  </si>
  <si>
    <t>Хустський р-н, с. Голятин, урочище “Стежер”</t>
  </si>
  <si>
    <r>
      <t xml:space="preserve">Хустський р-н, </t>
    </r>
    <r>
      <rPr>
        <sz val="10"/>
        <color rgb="FF3035FC"/>
        <rFont val="Times New Roman"/>
        <family val="1"/>
        <charset val="204"/>
      </rPr>
      <t>Філія „Міжгірське ЛГ” ДП „Ліси України”</t>
    </r>
    <r>
      <rPr>
        <sz val="10"/>
        <rFont val="Times New Roman"/>
        <family val="1"/>
        <charset val="204"/>
      </rPr>
      <t>, Ізківське л-во, квартал 11, виділ 31</t>
    </r>
  </si>
  <si>
    <r>
      <t xml:space="preserve">Хустський р-н, </t>
    </r>
    <r>
      <rPr>
        <sz val="10"/>
        <color rgb="FF3035FC"/>
        <rFont val="Times New Roman"/>
        <family val="1"/>
        <charset val="204"/>
      </rPr>
      <t>Філія „Міжгірське ЛГ” ДП „Ліси України”</t>
    </r>
    <r>
      <rPr>
        <sz val="10"/>
        <rFont val="Times New Roman"/>
        <family val="1"/>
        <charset val="204"/>
      </rPr>
      <t>, Ізківське л-во, квартал 8, виділ 8</t>
    </r>
  </si>
  <si>
    <r>
      <t>Хустський р-н,</t>
    </r>
    <r>
      <rPr>
        <sz val="10"/>
        <color rgb="FF3035FC"/>
        <rFont val="Times New Roman"/>
        <family val="1"/>
        <charset val="204"/>
      </rPr>
      <t xml:space="preserve"> Філія „Міжгірське ЛГ” ДП „Ліси України”, </t>
    </r>
    <r>
      <rPr>
        <sz val="10"/>
        <rFont val="Times New Roman"/>
        <family val="1"/>
        <charset val="204"/>
      </rPr>
      <t>Ізківське л-во, квартал 10, виділ 37</t>
    </r>
  </si>
  <si>
    <r>
      <t xml:space="preserve">Хустський р-н, </t>
    </r>
    <r>
      <rPr>
        <sz val="10"/>
        <color rgb="FF2C31FC"/>
        <rFont val="Times New Roman"/>
        <family val="1"/>
        <charset val="204"/>
      </rPr>
      <t>Філія „Міжгірське ЛГ” ДП „Ліси України”,</t>
    </r>
    <r>
      <rPr>
        <sz val="10"/>
        <rFont val="Times New Roman"/>
        <family val="1"/>
        <charset val="204"/>
      </rPr>
      <t xml:space="preserve"> Ізківське л-во, квартал 10, виділ 35</t>
    </r>
  </si>
  <si>
    <r>
      <t xml:space="preserve">Хустський р-н, </t>
    </r>
    <r>
      <rPr>
        <sz val="10"/>
        <color rgb="FF3035FC"/>
        <rFont val="Times New Roman"/>
        <family val="1"/>
        <charset val="204"/>
      </rPr>
      <t xml:space="preserve">Філія „Міжгірське ЛГ” ДП „Ліси України” </t>
    </r>
    <r>
      <rPr>
        <sz val="10"/>
        <rFont val="Times New Roman"/>
        <family val="1"/>
        <charset val="204"/>
      </rPr>
      <t>, Ізківське л-во, квартал 10,</t>
    </r>
    <r>
      <rPr>
        <sz val="10"/>
        <color rgb="FF3035FC"/>
        <rFont val="Times New Roman"/>
        <family val="1"/>
        <charset val="204"/>
      </rPr>
      <t xml:space="preserve"> виділ 51</t>
    </r>
  </si>
  <si>
    <t>Хустський р-н, с. Голятин, урочище “Обляска”</t>
  </si>
  <si>
    <r>
      <t xml:space="preserve">Хустський р-н, ур.”Ізки”, </t>
    </r>
    <r>
      <rPr>
        <sz val="10"/>
        <color rgb="FF2C31FC"/>
        <rFont val="Times New Roman"/>
        <family val="1"/>
        <charset val="204"/>
      </rPr>
      <t>с. Ізки</t>
    </r>
  </si>
  <si>
    <t>Пилипецька сільська рада (ТГ)</t>
  </si>
  <si>
    <t>Хустський р-н, ур.”Кантина”</t>
  </si>
  <si>
    <t>Ріш. ОВК від 23.10.1984 р. № 253, (Увійшла до складу НПП “Синевир”, ПРМ УРСР від 05.01.1989 р.)</t>
  </si>
  <si>
    <t>"Джерело № 226"</t>
  </si>
  <si>
    <r>
      <t xml:space="preserve">Хустський р-н, </t>
    </r>
    <r>
      <rPr>
        <sz val="10"/>
        <color rgb="FF2C31FC"/>
        <rFont val="Times New Roman"/>
        <family val="1"/>
        <charset val="204"/>
      </rPr>
      <t xml:space="preserve">Філія „Міжгірське ЛГ” ДП „Ліси України”, </t>
    </r>
    <r>
      <rPr>
        <sz val="10"/>
        <rFont val="Times New Roman"/>
        <family val="1"/>
        <charset val="204"/>
      </rPr>
      <t>Ізківське л-во, квартал 18, виділ 4, урочище “Келечин”</t>
    </r>
  </si>
  <si>
    <t>"Джерело № 329"</t>
  </si>
  <si>
    <r>
      <t xml:space="preserve">Хустський р-н, </t>
    </r>
    <r>
      <rPr>
        <sz val="10"/>
        <color rgb="FF2C31FC"/>
        <rFont val="Times New Roman"/>
        <family val="1"/>
        <charset val="204"/>
      </rPr>
      <t>Філія „Міжгірське ЛГ” ДП „Ліси України”,</t>
    </r>
    <r>
      <rPr>
        <sz val="10"/>
        <rFont val="Times New Roman"/>
        <family val="1"/>
        <charset val="204"/>
      </rPr>
      <t xml:space="preserve"> Ізківське л-во, квартал 18, виділ 50, урочище “Келечин” </t>
    </r>
  </si>
  <si>
    <t>Хустський р-н, с.Колочава</t>
  </si>
  <si>
    <t>НПП “Синевир</t>
  </si>
  <si>
    <t>Ріш. ОВК від 23.10.1984 р. № 253 (Увійшла до складу НПП “Синевир”  ПРМ УРСР від 05.01.1989 р.)</t>
  </si>
  <si>
    <t>Хустський р-н, с.Майдан, вул. Верховинська, 124</t>
  </si>
  <si>
    <r>
      <t xml:space="preserve">Хустський р-н, с.Майдан, </t>
    </r>
    <r>
      <rPr>
        <sz val="10"/>
        <color rgb="FF2C31FC"/>
        <rFont val="Times New Roman"/>
        <family val="1"/>
        <charset val="204"/>
      </rPr>
      <t>Філія „Міжгірське ЛГ” ДП „Ліси України”, Майданське л-во, квартал 16, виділ 23</t>
    </r>
  </si>
  <si>
    <t>Хустський р-н, с.Майдан</t>
  </si>
  <si>
    <r>
      <t xml:space="preserve">Хустський р-н, смт. Міжгір'я, </t>
    </r>
    <r>
      <rPr>
        <sz val="10"/>
        <color rgb="FF2C31FC"/>
        <rFont val="Times New Roman"/>
        <family val="1"/>
        <charset val="204"/>
      </rPr>
      <t>Філія „Міжгірське ЛГ” ДП „Ліси України”,</t>
    </r>
    <r>
      <rPr>
        <sz val="10"/>
        <rFont val="Times New Roman"/>
        <family val="1"/>
        <charset val="204"/>
      </rPr>
      <t xml:space="preserve"> Соймівське л-во,  квартал 110 виділ 2</t>
    </r>
  </si>
  <si>
    <r>
      <t xml:space="preserve">Хустський р-н, </t>
    </r>
    <r>
      <rPr>
        <sz val="10"/>
        <color rgb="FF2C31FC"/>
        <rFont val="Times New Roman"/>
        <family val="1"/>
        <charset val="204"/>
      </rPr>
      <t>Філія „Міжгірське ЛГ” ДП „Ліси України”</t>
    </r>
    <r>
      <rPr>
        <sz val="10"/>
        <rFont val="Times New Roman"/>
        <family val="1"/>
        <charset val="204"/>
      </rPr>
      <t>, Міжгірське л-во, квартал 26, виділ 2</t>
    </r>
  </si>
  <si>
    <r>
      <t xml:space="preserve">Хустський р-н, </t>
    </r>
    <r>
      <rPr>
        <sz val="10"/>
        <color rgb="FF2C31FC"/>
        <rFont val="Times New Roman"/>
        <family val="1"/>
        <charset val="204"/>
      </rPr>
      <t>Філія „Міжгірське ЛГ” ДП „Ліси України”, Міжгірське л-во,</t>
    </r>
    <r>
      <rPr>
        <sz val="10"/>
        <rFont val="Times New Roman"/>
        <family val="1"/>
        <charset val="204"/>
      </rPr>
      <t xml:space="preserve"> квартал 26, виділ 2</t>
    </r>
  </si>
  <si>
    <t>Хустський р-н, ур.” Остріки”</t>
  </si>
  <si>
    <t>Хустський р-н, ур.”Остріки”</t>
  </si>
  <si>
    <t>Ріш. ОВК від 23.10.1984 р. № 253 (Увійшла до складу НПП “Синевир” ПРМ УРСР від 05.01.1989 р.)</t>
  </si>
  <si>
    <t>Хустський р-н, с.Синевир /Остріки/</t>
  </si>
  <si>
    <t>Хустський р-н, с.Пилипець</t>
  </si>
  <si>
    <t xml:space="preserve">Хустський р-н, с.Репинне,
ДП “Міжгірське ЛГ”, урочище “Гиль”
Майданське л-во, квар-тал 16, виділ 23
</t>
  </si>
  <si>
    <t>Хустський р-н, с. Річка, урочище “Коло Лидяника”</t>
  </si>
  <si>
    <t>Хустський р-н, с. Річка, урочище “На млаці”</t>
  </si>
  <si>
    <t>Хустський р-н, с.Річка</t>
  </si>
  <si>
    <r>
      <t xml:space="preserve">Хустський р-н, </t>
    </r>
    <r>
      <rPr>
        <sz val="10"/>
        <color rgb="FF2C31FC"/>
        <rFont val="Times New Roman"/>
        <family val="1"/>
        <charset val="204"/>
      </rPr>
      <t>Філія „Міжгірське ЛГ” ДП „Ліси України”</t>
    </r>
    <r>
      <rPr>
        <sz val="10"/>
        <rFont val="Times New Roman"/>
        <family val="1"/>
        <charset val="204"/>
      </rPr>
      <t xml:space="preserve">, Пилипецьке л-во, квартал 3 виділ 26,  с. </t>
    </r>
    <r>
      <rPr>
        <sz val="10"/>
        <color rgb="FF2C31FC"/>
        <rFont val="Times New Roman"/>
        <family val="1"/>
        <charset val="204"/>
      </rPr>
      <t xml:space="preserve">Верхній Студений </t>
    </r>
  </si>
  <si>
    <t>Хустський р-н, с.Н.Студений</t>
  </si>
  <si>
    <t>Хустський р-н, с.Тюшка</t>
  </si>
  <si>
    <t>39,65 (37,15*)</t>
  </si>
  <si>
    <t>Разом гідрологічних пам'яток природи</t>
  </si>
  <si>
    <t xml:space="preserve">206,12 (192,22***) </t>
  </si>
  <si>
    <t>Геологічні</t>
  </si>
  <si>
    <t>"Відслонення гірських порід синього кольору"</t>
  </si>
  <si>
    <r>
      <t xml:space="preserve">Мукачівський р-н, </t>
    </r>
    <r>
      <rPr>
        <sz val="10"/>
        <color rgb="FF2C31FC"/>
        <rFont val="Times New Roman"/>
        <family val="1"/>
        <charset val="204"/>
      </rPr>
      <t>Філія “Мукачівське ЛГ” ДП „Ліси України”,</t>
    </r>
    <r>
      <rPr>
        <sz val="10"/>
        <rFont val="Times New Roman"/>
        <family val="1"/>
        <charset val="204"/>
      </rPr>
      <t xml:space="preserve"> л-во ім. Мророзова,  квартал 8, виділ 6</t>
    </r>
  </si>
  <si>
    <t>Ріш. ОВК від 23.10.1984 р., № 253</t>
  </si>
  <si>
    <t>"Обавське відслонення-стрімчак"</t>
  </si>
  <si>
    <r>
      <t xml:space="preserve">Мукачівський р-н, </t>
    </r>
    <r>
      <rPr>
        <sz val="10"/>
        <color rgb="FF2C31FC"/>
        <rFont val="Times New Roman"/>
        <family val="1"/>
        <charset val="204"/>
      </rPr>
      <t>Філія “Мукачівське ЛГ” ДП „Ліси України”</t>
    </r>
    <r>
      <rPr>
        <sz val="10"/>
        <rFont val="Times New Roman"/>
        <family val="1"/>
        <charset val="204"/>
      </rPr>
      <t>, л-во ім. Морозова  квартал 16, виділ 2</t>
    </r>
  </si>
  <si>
    <t>Ріш. ОВК від 23.10.1984 р., №253</t>
  </si>
  <si>
    <t>"Липовецькі скелі"</t>
  </si>
  <si>
    <t>Ужгородський р-н, ДП “Перечинське ЛГ”, Турицьке л-во,  квартал 30, виділ 1</t>
  </si>
  <si>
    <t>"Скеля в кв. 13/вид.      1 і 5"</t>
  </si>
  <si>
    <t>Ужгородський р-н, ДП “Перечинське ЛГ”, Перечинське л-во, квартал 14, виділ 6</t>
  </si>
  <si>
    <t>"Скалка, високий стрімчак, який виник внаслідок тектонічного злому"</t>
  </si>
  <si>
    <t>Ужгородський р-н, над с. Новоселиця, ДП “Перечинське ЛГ”, Дубриницьке л-во,  квартал 25, виділи 6, 10</t>
  </si>
  <si>
    <t>"Кам'яні останці з різними формами вивітрювання "Сокалець"</t>
  </si>
  <si>
    <t xml:space="preserve">Геологічна </t>
  </si>
  <si>
    <t>Ужгородський  р-н, Ужгородське військове лісництво, урочище “Соколець”, квартал 26, виділ 15</t>
  </si>
  <si>
    <t>Ужгородське  військове лісництво</t>
  </si>
  <si>
    <t>"Скелі Трастинець" ("Скелі Тростянець")</t>
  </si>
  <si>
    <r>
      <t xml:space="preserve">Рахівський р-н, </t>
    </r>
    <r>
      <rPr>
        <sz val="10"/>
        <color rgb="FF3035FC"/>
        <rFont val="Times New Roman"/>
        <family val="1"/>
        <charset val="204"/>
      </rPr>
      <t xml:space="preserve">Філія “Рахівське ЛДГ” ДП „Ліси України”, </t>
    </r>
    <r>
      <rPr>
        <sz val="10"/>
        <rFont val="Times New Roman"/>
        <family val="1"/>
        <charset val="204"/>
      </rPr>
      <t>Квасівське л-во,  квартал 2, виділ 31</t>
    </r>
  </si>
  <si>
    <t>Ріш. ОВК від 23.10.1984 р. № 253  (Передано до складу КБЗ Указ Президента .від 11.04.1997 р.№ 325/97)</t>
  </si>
  <si>
    <t>"Свидовецькі скелі"</t>
  </si>
  <si>
    <t>5,0 (0***)</t>
  </si>
  <si>
    <r>
      <t xml:space="preserve">Рахівський р-н, </t>
    </r>
    <r>
      <rPr>
        <sz val="10"/>
        <color rgb="FF2C31FC"/>
        <rFont val="Times New Roman"/>
        <family val="1"/>
        <charset val="204"/>
      </rPr>
      <t>Філія “Ясінянське ЛМГ” ДП „Ліси України”</t>
    </r>
    <r>
      <rPr>
        <sz val="10"/>
        <rFont val="Times New Roman"/>
        <family val="1"/>
        <charset val="204"/>
      </rPr>
      <t>, Свидовецьке л-во, квартал 9, виділ 1, 54</t>
    </r>
  </si>
  <si>
    <t>Ріш. ОВК від 23.10.1984 р. № 253, (Увійшла до складу КБЗ без вилучення, Указ Президента  від 11.04.1997 р.  № 325/97)</t>
  </si>
  <si>
    <t>"Стовп з вулканічного туфу 10 м"</t>
  </si>
  <si>
    <t>Ужгородський р-н, ДП “Ужгородське ЛГ”, Кам'яницьке л-во,  квартал 32, виділ 3, урочище “Замкова гора”</t>
  </si>
  <si>
    <r>
      <t xml:space="preserve">"Червона скеля </t>
    </r>
    <r>
      <rPr>
        <sz val="10"/>
        <rFont val="Calibri"/>
        <family val="2"/>
        <charset val="204"/>
      </rPr>
      <t>„</t>
    </r>
    <r>
      <rPr>
        <sz val="10"/>
        <rFont val="Times New Roman"/>
        <family val="1"/>
        <charset val="204"/>
      </rPr>
      <t>Стрімчак</t>
    </r>
    <r>
      <rPr>
        <sz val="10"/>
        <rFont val="Calibri"/>
        <family val="2"/>
        <charset val="204"/>
      </rPr>
      <t>”</t>
    </r>
    <r>
      <rPr>
        <sz val="10"/>
        <rFont val="Times New Roman"/>
        <family val="1"/>
        <charset val="204"/>
      </rPr>
      <t xml:space="preserve"> над рікою </t>
    </r>
    <r>
      <rPr>
        <sz val="10"/>
        <rFont val="Calibri"/>
        <family val="2"/>
        <charset val="204"/>
      </rPr>
      <t>„</t>
    </r>
    <r>
      <rPr>
        <sz val="10"/>
        <rFont val="Times New Roman"/>
        <family val="1"/>
        <charset val="204"/>
      </rPr>
      <t>Ріка"</t>
    </r>
  </si>
  <si>
    <t>Хустський р-н, м. Хуст, територія Хустської міської ради</t>
  </si>
  <si>
    <t>"Печера Княгиня”</t>
  </si>
  <si>
    <r>
      <t xml:space="preserve">Ужгородський  р-н, ДП </t>
    </r>
    <r>
      <rPr>
        <sz val="10"/>
        <rFont val="Calibri"/>
        <family val="2"/>
        <charset val="204"/>
      </rPr>
      <t>„Великоберезнянське ЛГ”, Білоберезівське л-во</t>
    </r>
    <r>
      <rPr>
        <sz val="10"/>
        <rFont val="Times New Roman"/>
        <family val="1"/>
        <charset val="204"/>
      </rPr>
      <t>, квартал 4, виділ 5</t>
    </r>
  </si>
  <si>
    <t>„Великоберезнянське ЛГ”</t>
  </si>
  <si>
    <t>"Печера Синаторій на вершині гори „Синаторій"</t>
  </si>
  <si>
    <t>Ужгородський  р-н, Ужгородське військове л-во, квартал 23,  виділ 14</t>
  </si>
  <si>
    <t>ДП „Ужгородське військове лісництво” Міністерства оборони України</t>
  </si>
  <si>
    <t>"Печера  „Ур” Пастелькові Луки”</t>
  </si>
  <si>
    <t>Ужгородський  р-н,Ужгородське військове лісництво, квартал 9, виділ 2</t>
  </si>
  <si>
    <t>"Залізорудна штальня XIV ст."</t>
  </si>
  <si>
    <t>Ужгородський р-н, ДП “Ужгородське ЛГ”, Ужгородське л-во, квартал 34, виділ 7</t>
  </si>
  <si>
    <t>"Печера Чертеж"</t>
  </si>
  <si>
    <t>Тячівський р-н, с. Кричово, урочище “Чертеж”</t>
  </si>
  <si>
    <t>"Сталактитова  печера"</t>
  </si>
  <si>
    <r>
      <t xml:space="preserve">Тячівський р-н,  </t>
    </r>
    <r>
      <rPr>
        <sz val="10"/>
        <color rgb="FF2C31FC"/>
        <rFont val="Times New Roman"/>
        <family val="1"/>
        <charset val="204"/>
      </rPr>
      <t xml:space="preserve">Філія “Мокрянське ЛМГ” ДП „Ліси України”, </t>
    </r>
    <r>
      <rPr>
        <sz val="10"/>
        <rFont val="Times New Roman"/>
        <family val="1"/>
        <charset val="204"/>
      </rPr>
      <t xml:space="preserve"> Тереблянське л-во, квартал 10, виділ 1, урочище “Термокса”</t>
    </r>
  </si>
  <si>
    <t>"Сталактитова печера Чур"</t>
  </si>
  <si>
    <t>Тячівський р-н</t>
  </si>
  <si>
    <t>Ріш. ОВК від 18.11.1969 р. № 414  (Передано до КБЗ ПРМ УРСР від 12.11.1968 р. № 568)</t>
  </si>
  <si>
    <t>"Сталактитова печера" ("Печера Дружба”)</t>
  </si>
  <si>
    <t xml:space="preserve">Тячівський р-н </t>
  </si>
  <si>
    <t>Ріш. ОВК від 18.11.1969 р. № 414  (Передано до складу КБЗ ПРМ УРСР від 12.11.1968 р. № 568)</t>
  </si>
  <si>
    <t>"Печера Жемчужна"</t>
  </si>
  <si>
    <t>"Сталактитова печера Під гребенем"</t>
  </si>
  <si>
    <t>"Сталактитова печера Молочний камінь"</t>
  </si>
  <si>
    <t>"Стрімчак-скеля Дірявий камінь"</t>
  </si>
  <si>
    <t>"Стрімчак-скеля Кам’яні ворота”</t>
  </si>
  <si>
    <t xml:space="preserve">4,0 (0***) </t>
  </si>
  <si>
    <t>"Сталактитова печера" ("Печера “Вів”)</t>
  </si>
  <si>
    <t>"Радянська печера"</t>
  </si>
  <si>
    <t>Ужгородський район</t>
  </si>
  <si>
    <t>Ріш.ОВК від 18.11.1969 року № 414</t>
  </si>
  <si>
    <t>"Каолінова шахта "Кукля"</t>
  </si>
  <si>
    <r>
      <t xml:space="preserve">Берегівський р-н, </t>
    </r>
    <r>
      <rPr>
        <sz val="10"/>
        <color rgb="FF2C31FC"/>
        <rFont val="Times New Roman"/>
        <family val="1"/>
        <charset val="204"/>
      </rPr>
      <t xml:space="preserve">Філія „Берегівське ЛГ” ДП „Ліси України”,  </t>
    </r>
    <r>
      <rPr>
        <sz val="10"/>
        <rFont val="Times New Roman"/>
        <family val="1"/>
        <charset val="204"/>
      </rPr>
      <t>Кідьошське л-во, квартал 40, виділ 10, 14, 24</t>
    </r>
  </si>
  <si>
    <t>"Ворочівські скелі"</t>
  </si>
  <si>
    <t>Ужгородський р-н,  с. Кам’яниця, ДП “Ужгородське ЛГ”, Кам'яницьке л-во, квартал 29, виділ 18</t>
  </si>
  <si>
    <t>"Анталовецькі  скелі"</t>
  </si>
  <si>
    <t>Ужгородський р-н Ужгородське військове лісництво, квартал 44, виділ 1</t>
  </si>
  <si>
    <t>Ріш. ОВК від 18.11.1969 р. № 414  (знаходиться на території лісового  заказника загальнодержавного значення "Анталівська поляна")</t>
  </si>
  <si>
    <t>"Скелі з ієрогліфами, східні схили р. Бужора"</t>
  </si>
  <si>
    <r>
      <t xml:space="preserve">Рахівський р-н, </t>
    </r>
    <r>
      <rPr>
        <sz val="10"/>
        <color rgb="FF2C31FC"/>
        <rFont val="Times New Roman"/>
        <family val="1"/>
        <charset val="204"/>
      </rPr>
      <t>Філія “Великобичківське ЛМГ” ДП „Ліси України”,</t>
    </r>
    <r>
      <rPr>
        <sz val="10"/>
        <rFont val="Times New Roman"/>
        <family val="1"/>
        <charset val="204"/>
      </rPr>
      <t xml:space="preserve"> с. Середнє Водяне, Лужанське лісництво,  кв. 37, виділ 3</t>
    </r>
  </si>
  <si>
    <t>"Оголені скелі на березі р. Квасної"</t>
  </si>
  <si>
    <t>4,0 (0***)</t>
  </si>
  <si>
    <t>Рахівський р-н ДП “Рахівське ЛДГ”, Устріцьке л-во, квартал 7, 11</t>
  </si>
  <si>
    <t>Ріш. ОВК від 23.10.1984 р. № 253  (Передано до КБЗ ПРМ УРСР від 30.05.1990 р. № 119)</t>
  </si>
  <si>
    <t>"Вершина гори Великий Камінь"</t>
  </si>
  <si>
    <t>Тячівський р-н, с.Широкий Луг</t>
  </si>
  <si>
    <t>Ріш. ОВК від 23.10.1984 р. № 253  (Передано до складу КБЗ ПРМ УРСР від 30.05.1990 р. № 119)</t>
  </si>
  <si>
    <t>"Оголені скелі на березі р. Теребля"</t>
  </si>
  <si>
    <t>Хустський р-н, с. Драгово</t>
  </si>
  <si>
    <t>Драгівська сільська рада (ТГ)</t>
  </si>
  <si>
    <t>Ріш. ОВК від  23.10.1984 р. № 253</t>
  </si>
  <si>
    <t>"Скеля-Стрімчак над с. Костилівка" ("Скелі закоханих")</t>
  </si>
  <si>
    <t>Рахівський р-н, с.Костилівка, Рахівська міська рада (ТГ)</t>
  </si>
  <si>
    <t>"Виходи кам’яної солі на поверхню"</t>
  </si>
  <si>
    <t>"Оголені скелі юрі на вершині гори Великий Каменець"</t>
  </si>
  <si>
    <t>Тячівський р-н, с. Новоселиця, урочище “Камінці”</t>
  </si>
  <si>
    <t>Нересницька 
сільська рада (ТГ)</t>
  </si>
  <si>
    <t>"Відслонення альбдатської товщі крейди/стратотип тисальської свити/"</t>
  </si>
  <si>
    <t>Тячівський р-н, с. Новоселиця, вул. Заріка, урочище “Солоний”</t>
  </si>
  <si>
    <t xml:space="preserve">Нересницька
сільська рада (ТГ)
</t>
  </si>
  <si>
    <t>"Скеля-стрімчак над Білим Потоком"</t>
  </si>
  <si>
    <t>Рахівський р-н ДП “Великобичківське ЛМГ”, Діловецьке л-во, квартал 15, виділ 16</t>
  </si>
  <si>
    <t>Ріш. ОВК від  23.10.1984 р. № 253  (Передано до складу КБЗ ПРМ УРСР від 30.05.1990 р. № 119 без вилучення)</t>
  </si>
  <si>
    <t>"Скелі"</t>
  </si>
  <si>
    <r>
      <t xml:space="preserve">Хустський р-н, </t>
    </r>
    <r>
      <rPr>
        <sz val="10"/>
        <color rgb="FF3035FC"/>
        <rFont val="Times New Roman"/>
        <family val="1"/>
        <charset val="204"/>
      </rPr>
      <t>Філія “Хустське ЛДГ” ДП „Ліси України”</t>
    </r>
    <r>
      <rPr>
        <sz val="10"/>
        <rFont val="Times New Roman"/>
        <family val="1"/>
        <charset val="204"/>
      </rPr>
      <t>, Велятинське л-во, урочище “Поточок” квартал 6, виділ 2, 3, 4, 6, 7, квартал 7, виділ 3</t>
    </r>
  </si>
  <si>
    <t>Ріш. облради від 12.01.2006 р. № 694</t>
  </si>
  <si>
    <t>174,2 (115,2***)</t>
  </si>
  <si>
    <t>Пралісові</t>
  </si>
  <si>
    <t>"Природні ліси Березівського лісництва"</t>
  </si>
  <si>
    <r>
      <rPr>
        <sz val="10"/>
        <color rgb="FF3035FC"/>
        <rFont val="Times New Roman"/>
        <family val="1"/>
        <charset val="204"/>
      </rPr>
      <t>Філія “Хустське ЛДГ” ДП „Ліси України”</t>
    </r>
    <r>
      <rPr>
        <sz val="10"/>
        <rFont val="Times New Roman"/>
        <family val="1"/>
        <charset val="204"/>
      </rPr>
      <t>, Березівське л-во, квартал 10, виділи 8, 12, 13</t>
    </r>
  </si>
  <si>
    <t>Рішення Закарпатської обласної ради від 16.07.2020 №1757</t>
  </si>
  <si>
    <t>"Праліс та квазіпраліси Вишківського лісництва"</t>
  </si>
  <si>
    <r>
      <rPr>
        <sz val="10"/>
        <color rgb="FF3035FC"/>
        <rFont val="Times New Roman"/>
        <family val="1"/>
        <charset val="204"/>
      </rPr>
      <t xml:space="preserve">Філія “Хустське ЛДГ” ДП „Ліси України”, </t>
    </r>
    <r>
      <rPr>
        <sz val="10"/>
        <rFont val="Times New Roman"/>
        <family val="1"/>
        <charset val="204"/>
      </rPr>
      <t>Вишківське л-во, квартал 20, виділи 9, 15, квартал 23, виділ 3</t>
    </r>
  </si>
  <si>
    <t>"Природні ліси Нижньобистрівського лісництва"</t>
  </si>
  <si>
    <r>
      <rPr>
        <sz val="10"/>
        <color rgb="FF3035FC"/>
        <rFont val="Times New Roman"/>
        <family val="1"/>
        <charset val="204"/>
      </rPr>
      <t xml:space="preserve">Філія “Хустське ЛДГ” ДП „Ліси України”, </t>
    </r>
    <r>
      <rPr>
        <sz val="10"/>
        <rFont val="Times New Roman"/>
        <family val="1"/>
        <charset val="204"/>
      </rPr>
      <t>Нижньобистрівське л-во, квартал 4, виділ 1, квартал 5, виділ 2, квартал 6, виділи 3, 4, 7, квартал 16, виділ 9, квартал 46, виділ 3</t>
    </r>
  </si>
  <si>
    <t>"Праліси і квазіпраліси Дубівського лісництва"</t>
  </si>
  <si>
    <r>
      <t xml:space="preserve">Тячівський р-н, </t>
    </r>
    <r>
      <rPr>
        <sz val="10"/>
        <color rgb="FF2C31FC"/>
        <rFont val="Times New Roman"/>
        <family val="1"/>
        <charset val="204"/>
      </rPr>
      <t xml:space="preserve">Філія “Мокрянське ЛМГ” ДП „Ліси України”, </t>
    </r>
    <r>
      <rPr>
        <sz val="10"/>
        <rFont val="Times New Roman"/>
        <family val="1"/>
        <charset val="204"/>
      </rPr>
      <t>Дубівське л-во, квартал 16 (виділ 1), 17 (виділи 1, 2, 4)</t>
    </r>
  </si>
  <si>
    <t>Рішення Закарпатської обласної ради від 01.10.2020 №1846</t>
  </si>
  <si>
    <t>"Природний ліс Затисянського лісництва"</t>
  </si>
  <si>
    <r>
      <t xml:space="preserve">Берегівський р-н, </t>
    </r>
    <r>
      <rPr>
        <sz val="10"/>
        <color rgb="FF2C31FC"/>
        <rFont val="Times New Roman"/>
        <family val="1"/>
        <charset val="204"/>
      </rPr>
      <t>Філія „Берегівське ЛГ” ДП „Ліси України”</t>
    </r>
    <r>
      <rPr>
        <sz val="10"/>
        <rFont val="Times New Roman"/>
        <family val="1"/>
        <charset val="204"/>
      </rPr>
      <t>, Затисянське л-во, квартал 122, виділ 15</t>
    </r>
  </si>
  <si>
    <t>Рішення Закарпатської обласної ради від 01.10.2020 №1847</t>
  </si>
  <si>
    <t>"Праліси і квазіпраліс Лопухівського лісництва"</t>
  </si>
  <si>
    <r>
      <t xml:space="preserve">Тячівський р-н, </t>
    </r>
    <r>
      <rPr>
        <sz val="10"/>
        <color rgb="FF3035FC"/>
        <rFont val="Times New Roman"/>
        <family val="1"/>
        <charset val="204"/>
      </rPr>
      <t xml:space="preserve">Філія “Брустурянське ЛМГ” ДП „Ліси України”, </t>
    </r>
    <r>
      <rPr>
        <sz val="10"/>
        <rFont val="Times New Roman"/>
        <family val="1"/>
        <charset val="204"/>
      </rPr>
      <t>Лопухівське л-во, квартал 25 (виділ 1, 2, 3), 31 (виділ 16), 32 (виділ 59), 33 (виділи 2, 3, 4, 8)</t>
    </r>
  </si>
  <si>
    <t>Рішення Закарпатської обласної ради від 01.10.2020 №1848</t>
  </si>
  <si>
    <t>"Праліси Нересницького лісництва"</t>
  </si>
  <si>
    <r>
      <t xml:space="preserve">Тячівський р-н, </t>
    </r>
    <r>
      <rPr>
        <sz val="10"/>
        <color rgb="FF3035FC"/>
        <rFont val="Times New Roman"/>
        <family val="1"/>
        <charset val="204"/>
      </rPr>
      <t xml:space="preserve">Філія “Брустурянське ЛМГ” ДП „Ліси України”, </t>
    </r>
    <r>
      <rPr>
        <sz val="10"/>
        <rFont val="Times New Roman"/>
        <family val="1"/>
        <charset val="204"/>
      </rPr>
      <t xml:space="preserve">Нересницьке л-во, квартал 25 (виділи 81, 85), 26 (виділи 40, 41, 42), 27 (виділи 1, 2), 28 (виділи 2, 3, 12, 13, 17), 29 (1, 44, 46), 31 (5, 8, 69) </t>
    </r>
  </si>
  <si>
    <t>"Праліси Турбатського лісництва"</t>
  </si>
  <si>
    <r>
      <t xml:space="preserve">Тячівський р-н, </t>
    </r>
    <r>
      <rPr>
        <sz val="10"/>
        <color rgb="FF3035FC"/>
        <rFont val="Times New Roman"/>
        <family val="1"/>
        <charset val="204"/>
      </rPr>
      <t>Філія “Брустурянське ЛМГ” ДП „Ліси України”</t>
    </r>
    <r>
      <rPr>
        <sz val="10"/>
        <rFont val="Times New Roman"/>
        <family val="1"/>
        <charset val="204"/>
      </rPr>
      <t>, Турбатське л-во, квартал 3 (виділ 2), 4 (виділи 1, 5, 6, 7), 5 (виділи 1, 6), 36 (виділи 43, 59)</t>
    </r>
  </si>
  <si>
    <t>"Праліси Плайського лісництва"</t>
  </si>
  <si>
    <r>
      <t xml:space="preserve">Тячівський р-н, </t>
    </r>
    <r>
      <rPr>
        <sz val="10"/>
        <color rgb="FF3035FC"/>
        <rFont val="Times New Roman"/>
        <family val="1"/>
        <charset val="204"/>
      </rPr>
      <t xml:space="preserve">Філія “Брустурянське ЛМГ” ДП „Ліси України”, </t>
    </r>
    <r>
      <rPr>
        <sz val="10"/>
        <rFont val="Times New Roman"/>
        <family val="1"/>
        <charset val="204"/>
      </rPr>
      <t>Плайське л-во, квартал 2 (виділи 1, 2, 3, 4, 6, 13, 14), 10 (виділи 1, 2, 3, 4), 12 (виділ 1), 45 (виділи 2, 4, 12, 14)</t>
    </r>
  </si>
  <si>
    <t>"Праліси Чорноголівського лісництва"</t>
  </si>
  <si>
    <t xml:space="preserve">Ужгородський р-н, ДП „Великоберезнянське ЛГ” Чорноголівське л-во квартал 1 (виділ 2), 6 (виділ 1), 9 (виділ 1) </t>
  </si>
  <si>
    <t>ДП „Великоберезнянське ЛГ”</t>
  </si>
  <si>
    <t>Рішення Закарпатської обласної ради від 25.02.2021 №153</t>
  </si>
  <si>
    <t>"Праліс і квазіпраліси Лютянського лісництва"</t>
  </si>
  <si>
    <t xml:space="preserve">Ужгородський р-н, ДП „Великоберезнянське ЛГ” Лютянське л-во, квартал 18 (виділ 2), 20 (виділ 3), 30 (виділ 1) </t>
  </si>
  <si>
    <t>"Квазіпраліс Бистрицького лісництва"</t>
  </si>
  <si>
    <t>Ужгородський р-н, ДП „Великоберезнянське ЛГ” Бистрицьке л-во, квартал 42 (виділ 2)</t>
  </si>
  <si>
    <t>"Праліси та квазіпраліси Свалявського лісництва"</t>
  </si>
  <si>
    <r>
      <rPr>
        <sz val="10"/>
        <color rgb="FF3035FC"/>
        <rFont val="Times New Roman"/>
        <family val="1"/>
        <charset val="204"/>
      </rPr>
      <t>Філія „Свалявське ЛГ” ДП „Ліси України”,</t>
    </r>
    <r>
      <rPr>
        <sz val="10"/>
        <rFont val="Times New Roman"/>
        <family val="1"/>
        <charset val="204"/>
      </rPr>
      <t xml:space="preserve"> Свалявське л-во, квартал 1 (виділи 13, 17), 5 (виділи 1, 3, 4, 7, 12, 13, 14), 6 (виділи 2, 3, 4, 5, 6, 7), 9 (виділи 1, 2), 12 (виділи 4, 7, 8, 11, 13, 15, 16), 13 (виділи 1, 2, 4, 5, 6, 7, 8,10, 12, 13, 15, 16, 20), 14 (виділи 11, 12, 15), 17 (виділ 14), 18 (виділ 9), 19 (виділи 1, 2, 3, 4, 9, 12, 17) , 20 (виділи 8, 14)</t>
    </r>
  </si>
  <si>
    <t>Рішення Закарпатської обласної ради від 25.02.2021 №154</t>
  </si>
  <si>
    <t>"Природні ліси та квазіпраліс Дусинського лісництва"</t>
  </si>
  <si>
    <r>
      <t xml:space="preserve">Мукачівський р-н, </t>
    </r>
    <r>
      <rPr>
        <sz val="10"/>
        <color rgb="FF3035FC"/>
        <rFont val="Times New Roman"/>
        <family val="1"/>
        <charset val="204"/>
      </rPr>
      <t>Філія „Свалявське ЛГ” ДП „Ліси України”</t>
    </r>
    <r>
      <rPr>
        <sz val="10"/>
        <rFont val="Times New Roman"/>
        <family val="1"/>
        <charset val="204"/>
      </rPr>
      <t>, Дусинське л-во квартал 8 (виділ 18), 9 (виділи 1, 2, 11), 26 (виділ 54)</t>
    </r>
  </si>
  <si>
    <t>"Квазіпраліси Плосківського лісництва"</t>
  </si>
  <si>
    <r>
      <t xml:space="preserve">Мукачівський р-н, </t>
    </r>
    <r>
      <rPr>
        <sz val="10"/>
        <color rgb="FF3035FC"/>
        <rFont val="Times New Roman"/>
        <family val="1"/>
        <charset val="204"/>
      </rPr>
      <t>Філія „Свалявське ЛГ” ДП „Ліси України”</t>
    </r>
    <r>
      <rPr>
        <sz val="10"/>
        <rFont val="Times New Roman"/>
        <family val="1"/>
        <charset val="204"/>
      </rPr>
      <t>, Плосківське л-во, квартал 19 (виділи 2, 3), 20 (виділи 5, 7)</t>
    </r>
  </si>
  <si>
    <t>"Праліси та квазіпраліси Ганьковицького лісництва"</t>
  </si>
  <si>
    <r>
      <t xml:space="preserve">Мукачівський р-н, </t>
    </r>
    <r>
      <rPr>
        <sz val="10"/>
        <color rgb="FF3035FC"/>
        <rFont val="Times New Roman"/>
        <family val="1"/>
        <charset val="204"/>
      </rPr>
      <t>Філія „Свалявське ЛГ” ДП „Ліси України”, Полянське (Ганьковицьке) л-во</t>
    </r>
    <r>
      <rPr>
        <sz val="10"/>
        <rFont val="Times New Roman"/>
        <family val="1"/>
        <charset val="204"/>
      </rPr>
      <t xml:space="preserve">, квартал 1 (виділ 5), 5 (виділ 1), 6 (виділи 4, 5, 6, 7); </t>
    </r>
    <r>
      <rPr>
        <sz val="10"/>
        <color rgb="FF3035FC"/>
        <rFont val="Times New Roman"/>
        <family val="1"/>
        <charset val="204"/>
      </rPr>
      <t>Свалявське (Ганьковицьке) л-во,</t>
    </r>
    <r>
      <rPr>
        <sz val="10"/>
        <rFont val="Times New Roman"/>
        <family val="1"/>
        <charset val="204"/>
      </rPr>
      <t xml:space="preserve"> квартал 19 (виділи 19, 22), 23 (виділ 41), 24 (виділи 7, 8, 10, 14, 20, 22, 25, 26), 25 (виділи 26, 43), 28 (виділи 3, 6), 31 (виділи 3, 5, 6, 18)</t>
    </r>
  </si>
  <si>
    <t>"Праліси Березниківського лісництва"</t>
  </si>
  <si>
    <r>
      <t>Мукачівський р-н,</t>
    </r>
    <r>
      <rPr>
        <sz val="10"/>
        <color rgb="FF3035FC"/>
        <rFont val="Times New Roman"/>
        <family val="1"/>
        <charset val="204"/>
      </rPr>
      <t xml:space="preserve"> Філія „Свалявське ЛГ” ДП „Ліси України”</t>
    </r>
    <r>
      <rPr>
        <sz val="10"/>
        <rFont val="Times New Roman"/>
        <family val="1"/>
        <charset val="204"/>
      </rPr>
      <t>, Березниківське л-во, квартал 3 (виділ 30), 4 (виділи 22, 23), 6 (виділи 18, 19), 9 (виділи 15, 28), 19 (виділи 1, 14, 16, 17)</t>
    </r>
  </si>
  <si>
    <t>"Квазіпраліси Анталовецького лісництва"</t>
  </si>
  <si>
    <t xml:space="preserve">Ужгородський р-н, ДП „Ужгородське ЛГ”, Анталовецьке л-во, квартал 33 (виділи 8, 11) </t>
  </si>
  <si>
    <t>„Ужгородське лісове господарство”</t>
  </si>
  <si>
    <t xml:space="preserve">Рішення Закарпатської обласної ради від 25.02.2021 №155 </t>
  </si>
  <si>
    <t>"Праліси Щаульського лісництва"</t>
  </si>
  <si>
    <r>
      <t xml:space="preserve">Рахівський р-н, </t>
    </r>
    <r>
      <rPr>
        <sz val="10"/>
        <color rgb="FF3035FC"/>
        <rFont val="Times New Roman"/>
        <family val="1"/>
        <charset val="204"/>
      </rPr>
      <t>Філія “Рахівське ЛДГ” ДП „Ліси України</t>
    </r>
    <r>
      <rPr>
        <sz val="10"/>
        <rFont val="Times New Roman"/>
        <family val="1"/>
        <charset val="204"/>
      </rPr>
      <t>”, Щаульське л-во квартал 16 (виділи 30, 31, 33, 36, 37, 39, 44, 45, 46)</t>
    </r>
  </si>
  <si>
    <t>Рішення Закарпатської обласної ради від 25.02.2021 №156</t>
  </si>
  <si>
    <t>"Праліси Квасівського лісництва"</t>
  </si>
  <si>
    <r>
      <t>Рахівський р-н,</t>
    </r>
    <r>
      <rPr>
        <sz val="10"/>
        <color rgb="FF3035FC"/>
        <rFont val="Times New Roman"/>
        <family val="1"/>
        <charset val="204"/>
      </rPr>
      <t xml:space="preserve"> Філія “Рахівське ЛДГ” ДП „Ліси України”</t>
    </r>
    <r>
      <rPr>
        <sz val="10"/>
        <rFont val="Times New Roman"/>
        <family val="1"/>
        <charset val="204"/>
      </rPr>
      <t xml:space="preserve">, Квасівське л-во квартал 19 (виділ 1), 20 (виділ 22), 21 (виділ 36), 25 (виділи 15, 32) </t>
    </r>
  </si>
  <si>
    <t>"Праліс та квазіпраліси Богданського лісництва"</t>
  </si>
  <si>
    <r>
      <t xml:space="preserve">Рахівський р-н, </t>
    </r>
    <r>
      <rPr>
        <sz val="10"/>
        <color rgb="FF3035FC"/>
        <rFont val="Times New Roman"/>
        <family val="1"/>
        <charset val="204"/>
      </rPr>
      <t>Філія “Рахівське ЛДГ” ДП „Ліси України”</t>
    </r>
    <r>
      <rPr>
        <sz val="10"/>
        <rFont val="Times New Roman"/>
        <family val="1"/>
        <charset val="204"/>
      </rPr>
      <t>, Богданське л-во квартал 1 (виділи 1, 4, 53), 2 (виділи 1, 2, 3, 5, 8, 10, 11), 4 (виділи 13, 14, 15, 30, 31, 33, 64), 5 (виділи 1, 6, 7, 8)</t>
    </r>
  </si>
  <si>
    <t>"Квазіпраліс Білотисянського лісництва"</t>
  </si>
  <si>
    <r>
      <t>Рахівський р-н,</t>
    </r>
    <r>
      <rPr>
        <sz val="10"/>
        <color rgb="FF3035FC"/>
        <rFont val="Times New Roman"/>
        <family val="1"/>
        <charset val="204"/>
      </rPr>
      <t xml:space="preserve"> Філія “Рахівське ЛДГ” ДП „Ліси України”</t>
    </r>
    <r>
      <rPr>
        <sz val="10"/>
        <rFont val="Times New Roman"/>
        <family val="1"/>
        <charset val="204"/>
      </rPr>
      <t>, Білотисянське л-во, квартал 15 (виділ 1)</t>
    </r>
  </si>
  <si>
    <t>"Квазіпраліс Верхньоводянського лісництва"</t>
  </si>
  <si>
    <r>
      <t xml:space="preserve">Рахівський р-н, </t>
    </r>
    <r>
      <rPr>
        <sz val="10"/>
        <color rgb="FF2C31FC"/>
        <rFont val="Times New Roman"/>
        <family val="1"/>
        <charset val="204"/>
      </rPr>
      <t>Філія “Великобичківське ЛМГ” ДП „Ліси України”</t>
    </r>
    <r>
      <rPr>
        <sz val="10"/>
        <rFont val="Times New Roman"/>
        <family val="1"/>
        <charset val="204"/>
      </rPr>
      <t>, Верхньоводянське л-во, квартал 4 (виділ 3)</t>
    </r>
  </si>
  <si>
    <t xml:space="preserve">Рішення Закарпатської обласної ради від 25.02.2021 №157 </t>
  </si>
  <si>
    <t>"Квазіпраліси Діловецького лісництва"</t>
  </si>
  <si>
    <r>
      <t xml:space="preserve">Рахівський р-н, </t>
    </r>
    <r>
      <rPr>
        <sz val="10"/>
        <color rgb="FF2C31FC"/>
        <rFont val="Times New Roman"/>
        <family val="1"/>
        <charset val="204"/>
      </rPr>
      <t>Філія “Великобичківське ЛМГ” ДП „Ліси України”</t>
    </r>
    <r>
      <rPr>
        <sz val="10"/>
        <rFont val="Times New Roman"/>
        <family val="1"/>
        <charset val="204"/>
      </rPr>
      <t>, Діловецьке л-во, квартал 2 (виділи 9, 10, 19)</t>
    </r>
  </si>
  <si>
    <t>"Праліс і квазіпраліси Косівсько-Полянського лісництва"</t>
  </si>
  <si>
    <r>
      <t xml:space="preserve">Рахівський р-н, </t>
    </r>
    <r>
      <rPr>
        <sz val="10"/>
        <color rgb="FF2C31FC"/>
        <rFont val="Times New Roman"/>
        <family val="1"/>
        <charset val="204"/>
      </rPr>
      <t>Філія “Великобичківське ЛМГ” ДП „Ліси України”</t>
    </r>
    <r>
      <rPr>
        <sz val="10"/>
        <rFont val="Times New Roman"/>
        <family val="1"/>
        <charset val="204"/>
      </rPr>
      <t>, Косівсько-Полянське л-во,  квартал 13 (виділи 1, 13, 34), 15 (виділи 20, 33, 35, 36), 16 (виділи 7, 23), 17 (виділ 40), 31 (виділ 22)</t>
    </r>
  </si>
  <si>
    <t>"Квазіпраліси Костилівського лісництва"</t>
  </si>
  <si>
    <r>
      <t xml:space="preserve">Рахівський р-н, </t>
    </r>
    <r>
      <rPr>
        <sz val="10"/>
        <color rgb="FF2C31FC"/>
        <rFont val="Times New Roman"/>
        <family val="1"/>
        <charset val="204"/>
      </rPr>
      <t>Філія “Великобичківське ЛМГ” ДП „Ліси України”</t>
    </r>
    <r>
      <rPr>
        <sz val="10"/>
        <rFont val="Times New Roman"/>
        <family val="1"/>
        <charset val="204"/>
      </rPr>
      <t>, Костилівське л-во, квартал 5 (виділи 1, 2, 3, 4), 15 (виділи 2, 5, 7, 25)</t>
    </r>
  </si>
  <si>
    <t>"Квазіпраліси Лужанського лісництва"</t>
  </si>
  <si>
    <r>
      <t xml:space="preserve">Рахівський р-н, </t>
    </r>
    <r>
      <rPr>
        <sz val="10"/>
        <color rgb="FF2C31FC"/>
        <rFont val="Times New Roman"/>
        <family val="1"/>
        <charset val="204"/>
      </rPr>
      <t>Філія “Великобичківське ЛМГ” ДП „Ліси України”</t>
    </r>
    <r>
      <rPr>
        <sz val="10"/>
        <rFont val="Times New Roman"/>
        <family val="1"/>
        <charset val="204"/>
      </rPr>
      <t>, Лужанське л-во, квартал 20 (виділи 13, 16), 21 (виділ 24)</t>
    </r>
  </si>
  <si>
    <t>"Квазіпраліси Середньоріцького лісництва"</t>
  </si>
  <si>
    <r>
      <t xml:space="preserve">Рахівський р-н, </t>
    </r>
    <r>
      <rPr>
        <sz val="10"/>
        <color rgb="FF2C31FC"/>
        <rFont val="Times New Roman"/>
        <family val="1"/>
        <charset val="204"/>
      </rPr>
      <t>Філія “Великобичківське ЛМГ” ДП „Ліси України”</t>
    </r>
    <r>
      <rPr>
        <sz val="10"/>
        <rFont val="Times New Roman"/>
        <family val="1"/>
        <charset val="204"/>
      </rPr>
      <t>, Середньоріцьке л-во, квартал 1 (виділи 7, 8), 3 (виділи 6, 9), 4 (виділ 3), 6 (виділи 37, 41), 22 (виділи 1, 6)</t>
    </r>
  </si>
  <si>
    <t>"Квазіпраліси Щербилівського лісництва"</t>
  </si>
  <si>
    <r>
      <t xml:space="preserve">Рахівський р-н, </t>
    </r>
    <r>
      <rPr>
        <sz val="10"/>
        <color rgb="FF2C31FC"/>
        <rFont val="Times New Roman"/>
        <family val="1"/>
        <charset val="204"/>
      </rPr>
      <t>Філія “Великобичківське ЛМГ” ДП „Ліси України”,</t>
    </r>
    <r>
      <rPr>
        <sz val="10"/>
        <rFont val="Times New Roman"/>
        <family val="1"/>
        <charset val="204"/>
      </rPr>
      <t xml:space="preserve"> Щербилівське л-во, квартал 1 (виділи 2, 3, 6, 8), 2 (виділи 1, 2, 3, 5), 3 (виділи 1, 10, 11, 12, 16), 4 (виділи 2, 3), 5 (виділи 2, 3, 10), 9 (виділи 37, 42, 70, 71, 72), 13 (виділи 55, 56, 61), 19 (виділи 1, 3, 4), 21 (виділи 7, 18), 23 (виділи 2, 19)</t>
    </r>
  </si>
  <si>
    <t>"Квазіпраліс Перечинського лісництва"</t>
  </si>
  <si>
    <t>Ужгородський р-н, ДП „Перечинське ЛГ”, Перечинське л-во, квартал 29, виділ 7</t>
  </si>
  <si>
    <t>ДП „Перечинське ЛГ”</t>
  </si>
  <si>
    <t>Рішення Закарпатської обласної ради                                                                                                                                                                                                                                                                                                          від 20.05.2021 №229</t>
  </si>
  <si>
    <t>"Квазіпраліси Порошківського лісництва"</t>
  </si>
  <si>
    <t>Ужгородський р-н, ДП „Перечинське ЛГ”, Порошківське л-во, квартал 45 (виділ 8), квартал 46 (виділ 18, 20, 22), квартал 47 (виділ 16)</t>
  </si>
  <si>
    <t>"Праліси і квазіпраліси Турицького лісництва"</t>
  </si>
  <si>
    <t>Ужгородський р-н, ДП „Перечинське ЛГ”, Турицьке л-во, квартал 1 (виділ 1, 3, 5, 11), квартал 2 (виділ 1, 2), квартал 3 (виділ 1, 2), квартал 4 (виділ 1, 5), квартал 5 (виділ 22, 23), квартал 7 (виділ 2), квартал 9 (виділ 22, 23), квартал 11 (виділ 8, 10 ,13, 19), квартал 12 (виділ 3, 4, 5, 9, 14, 15, 16, 17), квартал 14 (виділ 7, 12, 16, 25, 26)</t>
  </si>
  <si>
    <t>"Праліси та квазіпраліси      Тур'я-Реметівського лісництва "</t>
  </si>
  <si>
    <t>Ужгородський р-н, ДП „Перечинське ЛГ”, Тур'я-Реметівське  л-во, квартал 10 (виділ 1), квартал 11 (виділ 22, 23), квартал 12 (виділ 8, 9, 10)</t>
  </si>
  <si>
    <t>"Природні ліси Нижньоволовецького лісництва"</t>
  </si>
  <si>
    <r>
      <t xml:space="preserve">Мукачівський р-н,  </t>
    </r>
    <r>
      <rPr>
        <sz val="10"/>
        <color rgb="FF3035FC"/>
        <rFont val="Times New Roman"/>
        <family val="1"/>
        <charset val="204"/>
      </rPr>
      <t xml:space="preserve">Філія „Свалявське ЛГ” ДП „Ліси України”, </t>
    </r>
    <r>
      <rPr>
        <sz val="10"/>
        <rFont val="Times New Roman"/>
        <family val="1"/>
        <charset val="204"/>
      </rPr>
      <t>Нижньоволовецьке л-во, квартал 15 (виділ 51, 52, 53, 54, 55 ,56, 57), квартал 16 (виділ 35,36), квартал 20 (виділ 1, 3, 4, 6, 7, 8, 9, 10, 12, 13, 16, 17), квартал 21 (виділ 9, 12, 13), квартал 25 (виділ 8, 13, 14, 16, 18, 20)</t>
    </r>
  </si>
  <si>
    <t xml:space="preserve">Разом пам'яток природи </t>
  </si>
  <si>
    <t>5942,2821 (5847,8521***)</t>
  </si>
  <si>
    <t>Дендрологічні парки</t>
  </si>
  <si>
    <t>“Березинка”</t>
  </si>
  <si>
    <r>
      <t xml:space="preserve">Мукачівський р-н, </t>
    </r>
    <r>
      <rPr>
        <sz val="10"/>
        <color rgb="FF2C31FC"/>
        <rFont val="Times New Roman"/>
        <family val="1"/>
        <charset val="204"/>
      </rPr>
      <t>Філія “Мукачівське ЛГ” ДП „Ліси України”</t>
    </r>
    <r>
      <rPr>
        <sz val="10"/>
        <rFont val="Times New Roman"/>
        <family val="1"/>
        <charset val="204"/>
      </rPr>
      <t>, квартал 3, виділ 19 - 42 виробничої лісової насіннєвої станції „Березинка”</t>
    </r>
  </si>
  <si>
    <t>Ріш. ОВК від 23.10.1984 р. № 253, Ріш. 9 сесії обл. ради від 26.12.2003  № 325</t>
  </si>
  <si>
    <t>"Учнівський дендрологічний парк"</t>
  </si>
  <si>
    <t>Міський екологонатуралістичний центр учнівської молоді</t>
  </si>
  <si>
    <t>Парки-пам’ятки  садово-паркового мистецтва</t>
  </si>
  <si>
    <t>"Парк-арборетум"</t>
  </si>
  <si>
    <t>Ужгородський р-н, смт. Великий Березний</t>
  </si>
  <si>
    <t>Великоберезнянська  селищна рада (ТГ)</t>
  </si>
  <si>
    <t>"Підзамковий"</t>
  </si>
  <si>
    <t>м. Ужгород, вул. Підградська, 33, Ужгородська міська рада (ТГ)</t>
  </si>
  <si>
    <t>Ріш. ОВК від 23.10.1984 р. № 253, Ріш. облради від 26.05.2011 р. № 220</t>
  </si>
  <si>
    <t>"Боздоський"</t>
  </si>
  <si>
    <t>м. Ужгород, вул. Боздошська  дорога, 5</t>
  </si>
  <si>
    <t>Ріш. ОВК від 23.10.1984 р. № 253, Ріш. облради від 04.12.2008 р. № 708, Ріш. облради від 26.05.2011 р. № 220</t>
  </si>
  <si>
    <t>"Парк культури і відпочинку"</t>
  </si>
  <si>
    <t>Ужгородський р-н, с. В.Геївці</t>
  </si>
  <si>
    <t>Сюртівська сільська рада (ТГ)</t>
  </si>
  <si>
    <t xml:space="preserve">Ужгородський р-н, с. Великі Лази, „Великолазівський ліцей” Баранинської сільської ради (ТГ) </t>
  </si>
  <si>
    <t>„Великолазівський ліцей” Баранинської сільської ради (ТГ)</t>
  </si>
  <si>
    <t>"Палісадник обласної лікарні"</t>
  </si>
  <si>
    <t>м.Ужгород, вул. Перемоги, 22</t>
  </si>
  <si>
    <t>Обласна лікарня</t>
  </si>
  <si>
    <r>
      <t xml:space="preserve">Берегівський р-н, с. Велика Бакта, </t>
    </r>
    <r>
      <rPr>
        <sz val="10"/>
        <color rgb="FF2C31FC"/>
        <rFont val="Times New Roman"/>
        <family val="1"/>
        <charset val="204"/>
      </rPr>
      <t>Філія „Берегівське ЛГ” ДП „Ліси України”</t>
    </r>
    <r>
      <rPr>
        <sz val="10"/>
        <rFont val="Times New Roman"/>
        <family val="1"/>
        <charset val="204"/>
      </rPr>
      <t>, Чизайське л-во, квартал 037, виділ 1</t>
    </r>
  </si>
  <si>
    <t>"Парк відпочинку"</t>
  </si>
  <si>
    <t>Берегівський р-н, с. Мужієво, Берегівська міська рада (ТГ)</t>
  </si>
  <si>
    <t>"Парк відпочинку (Парк Перемоги)"</t>
  </si>
  <si>
    <t>м. Мукачево, вул. Садова</t>
  </si>
  <si>
    <t>Ріш. ОВК від 23.10.1984 р. № 253, Ріш. облради від 25.07.2008 р. № 614, Ріш. облради від 04.12.2008 р. № 708</t>
  </si>
  <si>
    <t>Тячівський р-н, смт. Буштино</t>
  </si>
  <si>
    <t>Тячівський р-н, с. Руське Поле,  вул. Травнева</t>
  </si>
  <si>
    <r>
      <t xml:space="preserve">м. Рахів, </t>
    </r>
    <r>
      <rPr>
        <sz val="10"/>
        <color rgb="FF3035FC"/>
        <rFont val="Times New Roman"/>
        <family val="1"/>
        <charset val="204"/>
      </rPr>
      <t>Філія “Рахівське ЛДГ” ДП „Ліси України”</t>
    </r>
    <r>
      <rPr>
        <sz val="10"/>
        <rFont val="Times New Roman"/>
        <family val="1"/>
        <charset val="204"/>
      </rPr>
      <t>, Рахівське л-во, квартал 5, виділ  40, 41, 42, 43</t>
    </r>
  </si>
  <si>
    <t>Ріш. ОВК від 23.10.1984 р. № 253 Ріш. облради від 25.07.2008 р. № 614, Ріш. облради від 04.12.2008 р. № 708</t>
  </si>
  <si>
    <t>"Сквер міськлікарні”</t>
  </si>
  <si>
    <t>м. Ужгород, вул. Ференца Ракоці, 3-5 (0,1423 га) пл. Жупанатська (0,2577 га)</t>
  </si>
  <si>
    <t>Комунальне некомерційне підприємство “Ужгородська міська дитяча клінічна лікарня” Ужгородської міської ради (0,1423 га) та Ужгородська міська рада (0,2577 га)</t>
  </si>
  <si>
    <t>Палісадник університетської бібліотеки</t>
  </si>
  <si>
    <t>м. Ужгород, вул. Капітульна, 9</t>
  </si>
  <si>
    <t>Державний вищий навчальний заклад „Ужгородський національний університет”</t>
  </si>
  <si>
    <r>
      <rPr>
        <sz val="10"/>
        <rFont val="Arial"/>
        <family val="2"/>
        <charset val="204"/>
      </rPr>
      <t>„</t>
    </r>
    <r>
      <rPr>
        <sz val="10"/>
        <rFont val="Times New Roman"/>
        <family val="1"/>
        <charset val="204"/>
      </rPr>
      <t>Алея липи на набережній річки Уж</t>
    </r>
    <r>
      <rPr>
        <sz val="10"/>
        <rFont val="Arial"/>
        <family val="2"/>
        <charset val="204"/>
      </rPr>
      <t>”</t>
    </r>
  </si>
  <si>
    <t>м. Ужгород, набережна Незалежності, Ужгородська міська рада (ТГ)</t>
  </si>
  <si>
    <t>Партерний сквер</t>
  </si>
  <si>
    <t>м. Ужгород, площа Народна</t>
  </si>
  <si>
    <t>Міський сквер</t>
  </si>
  <si>
    <t>Палісадник Хімкорпусу держуніверситету"</t>
  </si>
  <si>
    <t>м. Ужгород, вул. Фединця, 53</t>
  </si>
  <si>
    <t xml:space="preserve">Міський сквер  (парк ім. Горького) </t>
  </si>
  <si>
    <t>м. Мукачево, вул. Парканія</t>
  </si>
  <si>
    <t>Ріш. ОВК від 25.07.1972 р. № 243,  Ріш. облради від 25.07.2008 р. № 614, Ріш. облради від 04.12.2008 р. № 708</t>
  </si>
  <si>
    <t>"Парк відпочинку</t>
  </si>
  <si>
    <t>"Сквер і пл. Героїв"</t>
  </si>
  <si>
    <t>м. Берегово, площа Героїв, Берегівська міська рада (ТГ)</t>
  </si>
  <si>
    <t>Ріш. ОВК від 25.06.1972 р. № 243</t>
  </si>
  <si>
    <t>"Міський парк культури і відпочинку"</t>
  </si>
  <si>
    <t>Берегівський р-н, м. Виноградів</t>
  </si>
  <si>
    <t>Виноградівська  міська рада (ТГ)</t>
  </si>
  <si>
    <t>Рішення ОВК від 23.10.1984 р. № 253</t>
  </si>
  <si>
    <t>Виноградівський міська рада (ТГ)</t>
  </si>
  <si>
    <t>"Розарій в дворі зеленгоспу"</t>
  </si>
  <si>
    <t>Виноградівський міськвиконком (ТГ)</t>
  </si>
  <si>
    <t>"Арборетум в дворі райвиконкому"</t>
  </si>
  <si>
    <t>"Рокарій ЗАТ "Закарпатліс"</t>
  </si>
  <si>
    <t>м. Ужгород, вул. Собранецька, 60, Товариство з обмеженою відповідальність „Магістраль ЛТД”</t>
  </si>
  <si>
    <t>Товариство з обмеженою відповідальність „Магістраль ЛТД”</t>
  </si>
  <si>
    <t>"Парк"</t>
  </si>
  <si>
    <t>Тячівський р-н, смт. Буштино, вул. Тополівка</t>
  </si>
  <si>
    <t>Буштинська селищна 
рада (ТГ)</t>
  </si>
  <si>
    <t>"Парк "Чонок"</t>
  </si>
  <si>
    <t>Ріш. ОВК від 25.07.1972 р. № 243, Ріш. облради від 25.07.2008 р. № 614, Ріш. облради від 04.12.2008 р. № 708</t>
  </si>
  <si>
    <t>"Парк "Чертеж"</t>
  </si>
  <si>
    <t>Ужгородський р-н, с. Чертеж</t>
  </si>
  <si>
    <t>Середнянська селищна  рада (ТГ)</t>
  </si>
  <si>
    <t>"Дендропарк"</t>
  </si>
  <si>
    <t>м. Берегово, вул. Шевченка 120</t>
  </si>
  <si>
    <t>Берегівський р-н, м. Виноградів, площа Миру, 33</t>
  </si>
  <si>
    <t>Дирекція школи № 4</t>
  </si>
  <si>
    <t>"Сквер Т. Масарика"</t>
  </si>
  <si>
    <t>м. Ужгород, Ужгородська міська рада (ТГ)</t>
  </si>
  <si>
    <t>Ріш. облради від 16.11.2012 р. № 554</t>
  </si>
  <si>
    <t xml:space="preserve">м. Ужгород </t>
  </si>
  <si>
    <t>ПРАТ "Модуль"</t>
  </si>
  <si>
    <t>Разом парків-памяток садово-паркового  мистецтва</t>
  </si>
  <si>
    <t>Всього ПЗФ місцевого значення</t>
  </si>
  <si>
    <t>31984,4029 (30751,3729***)</t>
  </si>
  <si>
    <t>Всього територій та об’єктів ПЗФ</t>
  </si>
  <si>
    <t>211038,7169 (206383,6869***)</t>
  </si>
  <si>
    <t xml:space="preserve"> Примітки: КБЗ* – Карпатський біосферний заповідник; НПП** – національний природний парк; (***) - фактична площа без дублювання.    </t>
  </si>
  <si>
    <t>Перелік територій та об’єктів  природно-заповідного фонду загальнодержавного та місцевого значення,  розташованих у Запорізькій області,
станом на 01.01.2024 року</t>
  </si>
  <si>
    <t>«Кам’яні могили» (частина ПЗ Український степовий – Донецька обл.)</t>
  </si>
  <si>
    <t>Пологівський р-н, Комиш-Зорянська селищна рада, по кордону з Донецькою областю</t>
  </si>
  <si>
    <t>Академія наук України</t>
  </si>
  <si>
    <t>Постанова Ради Міністрів України від 08.05.1964р. №451, Постанова ВРУ "Про перейменування деяких населених пунктів"</t>
  </si>
  <si>
    <t>Всього природних заповідників</t>
  </si>
  <si>
    <t>«Великий Луг»</t>
  </si>
  <si>
    <t>Василівський район, м. Дніпрорудне, с. Скельки, Маячка, акваторія Каховського водосховища</t>
  </si>
  <si>
    <t>Адміністрація НПП</t>
  </si>
  <si>
    <t>Указ Президента України від 10.08.2006 № 121/2006</t>
  </si>
  <si>
    <t>«Приазовський національний природний парк»</t>
  </si>
  <si>
    <t>Бердянський, Мелітопольський райони, міста Бердянськ та Мелітополь</t>
  </si>
  <si>
    <t>Указу Президента України від 10.02.2010 № 154/2010 «Про створення Приазовського національного природного парку»</t>
  </si>
  <si>
    <t>Всього національних природних парків</t>
  </si>
  <si>
    <t>«Молочний лиман»</t>
  </si>
  <si>
    <t>Мелітопольський район</t>
  </si>
  <si>
    <t>Приазовський НПП</t>
  </si>
  <si>
    <t>Постанова Ради МіністрівУкраїни від 28.10.1974р. №500 повністю увійшов до складу Приазовського НПП</t>
  </si>
  <si>
    <t>"Приморський"</t>
  </si>
  <si>
    <t>Бердянський р-н</t>
  </si>
  <si>
    <t>Приазовський  НПП</t>
  </si>
  <si>
    <t>Указ Президента України від 11.04.2019 № 132/2019</t>
  </si>
  <si>
    <t>Разом заказників гідрологічних</t>
  </si>
  <si>
    <t>«Дніпровські пороги»</t>
  </si>
  <si>
    <t>м. Запоріжжя, о.Хортиця, о.Байда та скелі посеред р.Дніпро</t>
  </si>
  <si>
    <t>Національний заповідник «Хортиця»</t>
  </si>
  <si>
    <t>Постанова Ради МіністрівУкраїни від 28.10.1974р. №500</t>
  </si>
  <si>
    <t>Разом заказників загальногеологічних</t>
  </si>
  <si>
    <t>«Алтагірський»</t>
  </si>
  <si>
    <t>Мелітопольський р-н, околиця с.Радивонівка, Богатирське лісництво, кв. від 1 до 117,  без кв. 33, 40, 47, 54, 61</t>
  </si>
  <si>
    <t>ДП «Мелітопольське лісове господарство»</t>
  </si>
  <si>
    <t>Разом заказників загальнозоологічних</t>
  </si>
  <si>
    <t>«Старобердянський»</t>
  </si>
  <si>
    <t>Мелітопольський р-н с.НовоПилипівка по лівому березі р.Молочна</t>
  </si>
  <si>
    <t>Ради МіністрівУкраїни від 28.10.1974р. №500, Рішення Запорізької облради від 25.07.1989 № 205 (зміна площі)</t>
  </si>
  <si>
    <t>«Заплава р.Берда»</t>
  </si>
  <si>
    <t>Бердянська міська рада  - 796,9 га, ДП «Бердянське лісове господарство» - 620 га</t>
  </si>
  <si>
    <t>Бердянська міська рада, ДП «Бердянське лісове господарство»</t>
  </si>
  <si>
    <t>Указ Президента України від 10.12. 1994р. №750/94 частково увійшов до складу Приазовського НПП</t>
  </si>
  <si>
    <t>«Сівашик»</t>
  </si>
  <si>
    <t>Мелітопольський р-н на схід від с.Атманай</t>
  </si>
  <si>
    <t>Указ Президента України від 20.08.1996р. №715/96 повністю увійшов до складу Приазовського НПП</t>
  </si>
  <si>
    <t>«Коса Федотова»</t>
  </si>
  <si>
    <t>Мелітопольський р-н, на захід від с.м.т. Кирилівка, півострів Азовського моря</t>
  </si>
  <si>
    <t>«Коса Обіточна»</t>
  </si>
  <si>
    <t>Бердянський р-н, Ногайське лісництво ДП «Бердянське ЛГ», кв. № 1-56</t>
  </si>
  <si>
    <t>ДП «Бердянське ЛГ», Приазовський НПП</t>
  </si>
  <si>
    <t>Постанова Ради Міністрів України від 11.09.1980 № 524</t>
  </si>
  <si>
    <t>«Крутосхили  Каховського водосховища» (522,2 га)</t>
  </si>
  <si>
    <t>Василівський р-н, НПП "Великий Луг", ДП "Пологівське ЛМГ" Василівське лісництво, квартали 17-20</t>
  </si>
  <si>
    <t>НПП "Великий Луг", ДП "Пологівське ЛМГ"</t>
  </si>
  <si>
    <t>Указ Президента України від 21.02.2002р. № 167/2002 частково увійшов до складу НПП «Великий Луг»</t>
  </si>
  <si>
    <t>«Урочище Білозірське»</t>
  </si>
  <si>
    <t>Василівський р-н, АТ племзавод «Степной» 130га, АРК «Прибой»- 80га,ДП «Мелітопольське ЛГ» - 180га  14кв, кв. 31 вид. 11-14, 17, кв. 32</t>
  </si>
  <si>
    <t>ПрАТ Племзавод «Степной», ТОВ АРК «Прибой», ДП "Мелітопольське ЛГ"</t>
  </si>
  <si>
    <t>Указ Президента України від 21.02.2002р. №167/2002</t>
  </si>
  <si>
    <t>Разом заказників ландшафтних</t>
  </si>
  <si>
    <t>«Радіонівський»</t>
  </si>
  <si>
    <t>Мелітопольський р-н, с.Радивонівка, правий берег Молочного лиману, Богатирське лісництво, кв. № 76 -108</t>
  </si>
  <si>
    <t>Разом заказників лісових</t>
  </si>
  <si>
    <t>«Великі і Малі Кучугури» (400 га)</t>
  </si>
  <si>
    <t>Василівський р-н, Каховське водосховище, Василівське лісництво кв. 26</t>
  </si>
  <si>
    <t>ДП «Пологівське лісомисливське господарство»</t>
  </si>
  <si>
    <t>Постанова Ради Міністрів України від 28.10.1974р. №500 частково увійшов до складу НПП «Великий Луг», наказ Держлісагентства від 07.04.2016 № 110</t>
  </si>
  <si>
    <t>Разом заказників орнітологічних</t>
  </si>
  <si>
    <t>Пам'ятки природи</t>
  </si>
  <si>
    <t>«Балка Бальчанська»</t>
  </si>
  <si>
    <t>Запорізький р-н, біля с.Орловське і Ворварівка</t>
  </si>
  <si>
    <t>Петро-Михайлівська с.р.</t>
  </si>
  <si>
    <t>Розпорядження Ради Міністрів УРСР від 14.10.1975р. №780-Р</t>
  </si>
  <si>
    <t>«Балка Россоховата»</t>
  </si>
  <si>
    <t>Запорізький р-н, на північ від с.Ясинувате</t>
  </si>
  <si>
    <t>«Урочище Пристіни»</t>
  </si>
  <si>
    <t>Запорізьке лісництво, кв. 37, вид. 2</t>
  </si>
  <si>
    <t>філія "Запорізьке лісове господарство" ДП "Ліси України"</t>
  </si>
  <si>
    <t>Разом пам’яток природи ботанічних</t>
  </si>
  <si>
    <t>«Камяна могила над р. Молочна»</t>
  </si>
  <si>
    <t>Мелітопльський р-н 1 км від с.Терпіння</t>
  </si>
  <si>
    <t>Національна Академія наук України</t>
  </si>
  <si>
    <t>Постанова Ради міністрів від 7.08.1963р. №1180</t>
  </si>
  <si>
    <t>«Гранітні скелі»</t>
  </si>
  <si>
    <t>Бердянський р-н, в межах земель Берестівської с/р</t>
  </si>
  <si>
    <t>Берестівська  с/р</t>
  </si>
  <si>
    <t>Разом пам`яток природи геологічних</t>
  </si>
  <si>
    <t>«Балка Скотовата»</t>
  </si>
  <si>
    <t>Новомиколаївська с.р. Пологівського р-ну, ДП "Пологівське ЛМГ" Гуляйпільське лісництво кв. 8 вид. 1-4</t>
  </si>
  <si>
    <t>Новомиколаївська сільська рада, ДП "Пологівське ЛМГ"</t>
  </si>
  <si>
    <t>«Верхів’я Утлюкського лиману»</t>
  </si>
  <si>
    <t>Мелітопольський р-н, с.Давидівка</t>
  </si>
  <si>
    <t>Якимівська селищна рада</t>
  </si>
  <si>
    <t>Разом пам`яток природи комплексних</t>
  </si>
  <si>
    <t>Всього пам’яток природи загальнодержавного значення</t>
  </si>
  <si>
    <t>Парки-пам'ятки садово-паркового мистецтва</t>
  </si>
  <si>
    <t>«Парк Новоолександрівський»</t>
  </si>
  <si>
    <t>м.Мелітополь, вул.Богдана Хмельницького</t>
  </si>
  <si>
    <t>Дирекція парку</t>
  </si>
  <si>
    <t xml:space="preserve">Постанова Ради Міністрів УРСР від 29.01.1960р. №105, Постанова КМУ
від 9 жовтня 2020 р. № 951
</t>
  </si>
  <si>
    <t>Всього  парків-пам'яток садово-паркового мистецтва</t>
  </si>
  <si>
    <t>Всього територій та об`єктів загальнодержавного значення</t>
  </si>
  <si>
    <t>«Панай»</t>
  </si>
  <si>
    <t>Василівський р-н</t>
  </si>
  <si>
    <t>Дирекція НПП «Великий Луг»</t>
  </si>
  <si>
    <t>Рішення Запорізької обласної ради від 27.11.1998р. №10</t>
  </si>
  <si>
    <t>повністю увійшов до складу НПП «Великий Луг»</t>
  </si>
  <si>
    <t>«Золотий берег»</t>
  </si>
  <si>
    <t>Мелітопольський р-н, Федотова коса, територія б/в «Золотий берег»</t>
  </si>
  <si>
    <t>ТОВ «Селенга»</t>
  </si>
  <si>
    <t>Організовано за рішенням №19 від 18.01.2006 року Запорізької обласної  ради</t>
  </si>
  <si>
    <t>Всього дендрологічних парків</t>
  </si>
  <si>
    <t>Зоологічні парки</t>
  </si>
  <si>
    <t>«Таврія»</t>
  </si>
  <si>
    <t>Запорізький район, в 2 км від с.Тернуватого</t>
  </si>
  <si>
    <t>ЗАТ «ЗАЗ»</t>
  </si>
  <si>
    <t>Розпорядження голови обласної державної адміністрації від 09.07.1997р. № 338</t>
  </si>
  <si>
    <t xml:space="preserve">Всього зоологічних парків </t>
  </si>
  <si>
    <t>1.       </t>
  </si>
  <si>
    <t>«Цілинна ділянка»</t>
  </si>
  <si>
    <t>Пологівський р-н, с.Заможне</t>
  </si>
  <si>
    <t>Токмацька міська рада</t>
  </si>
  <si>
    <t>Рішення Запорізького облвиконкому від 28.05.1980р. №253</t>
  </si>
  <si>
    <t>2.       </t>
  </si>
  <si>
    <t>«Балка Пушинська»</t>
  </si>
  <si>
    <t>Запорізький р-н, с.Біленьке</t>
  </si>
  <si>
    <t>Біленьківська сільська рада</t>
  </si>
  <si>
    <t>3.       </t>
  </si>
  <si>
    <t>«Цілинна балка»</t>
  </si>
  <si>
    <t>Пологівський р-н, біля с. Покровське</t>
  </si>
  <si>
    <t>4.       </t>
  </si>
  <si>
    <t>Бердянський р-н, східна сторона смт Чернігівка</t>
  </si>
  <si>
    <t>Чернігівська селищна рада</t>
  </si>
  <si>
    <t>5.       </t>
  </si>
  <si>
    <t>«Троїцька балка»</t>
  </si>
  <si>
    <t>Мелітопольський район, ДП "Мелітопольське ЛГ", Семенівське лісництво, кв. 98 вид. 10</t>
  </si>
  <si>
    <t>ДП «Мелітопольске лісове господарство»</t>
  </si>
  <si>
    <t>6.       </t>
  </si>
  <si>
    <t>«Балка Вовча»</t>
  </si>
  <si>
    <t>7.       </t>
  </si>
  <si>
    <t>Запорізький р-н, околиця с.Смоляне, Крутоярівське лісництво, кв.28 вид. 6</t>
  </si>
  <si>
    <t>8.       </t>
  </si>
  <si>
    <t>«Балка «Голубовка» (охоронна зона 30 м)</t>
  </si>
  <si>
    <t>Запорізький район, біля поля №8 сівообігу №1</t>
  </si>
  <si>
    <t>Новомиколаївська селищна рада</t>
  </si>
  <si>
    <t>Розпорядження Представника Президента від 2.10.1992р. №321</t>
  </si>
  <si>
    <t>9.       </t>
  </si>
  <si>
    <t>Запорізький район. с.Любицьке</t>
  </si>
  <si>
    <t>Тернуватська селищна рада</t>
  </si>
  <si>
    <t>10.   </t>
  </si>
  <si>
    <t>«Цілинні пришляхові смуги»</t>
  </si>
  <si>
    <t>Пологівський р-н біля с. Гуляйпільське</t>
  </si>
  <si>
    <t>Гуляйпільська міська рада</t>
  </si>
  <si>
    <t>11.   </t>
  </si>
  <si>
    <t>«Балка Данилівська»</t>
  </si>
  <si>
    <t>ДП Пологівське ЛМГ, кв. 8 вид. 6 Гуляйпільське л-во</t>
  </si>
  <si>
    <t>ДП Пологівське ЛМГ</t>
  </si>
  <si>
    <t>12.   </t>
  </si>
  <si>
    <t>Пологівський р-н с.Любимівка</t>
  </si>
  <si>
    <t>Малинівська сільська рада</t>
  </si>
  <si>
    <t>13.   </t>
  </si>
  <si>
    <t>Василівський р-н, набережна Каховського водосховища біля м.Дніпрорудного</t>
  </si>
  <si>
    <t>Міськрада м.Дніпрорудний</t>
  </si>
  <si>
    <t>14.   </t>
  </si>
  <si>
    <t>Бердянський р-н, околиця с.Карла Маркса</t>
  </si>
  <si>
    <t>Берестівська сільська рада</t>
  </si>
  <si>
    <t>15.   </t>
  </si>
  <si>
    <t>«Берег старого русла р.Обіточна»</t>
  </si>
  <si>
    <t>Бердянський р-н, околиця м.Приморськ</t>
  </si>
  <si>
    <t>Приморська міська рада</t>
  </si>
  <si>
    <t>Рішення Запорізького облвиконкому від 22.09.1982р. № 431</t>
  </si>
  <si>
    <t>16.   </t>
  </si>
  <si>
    <t>Василівський р-н, біля с.Приморське</t>
  </si>
  <si>
    <t>Степногірська селищна рада</t>
  </si>
  <si>
    <t>17.   </t>
  </si>
  <si>
    <t>«Балка Гончари» (охоронна зона 30 м)</t>
  </si>
  <si>
    <t>Запорізький район, в польовому сівообігу №1, с. Веселий гай</t>
  </si>
  <si>
    <t>18.   </t>
  </si>
  <si>
    <t>«Лісосмуга з підліском глоду»</t>
  </si>
  <si>
    <t>19.   </t>
  </si>
  <si>
    <t>«Балка Голубівка»</t>
  </si>
  <si>
    <t>Запорізький район, околиця с.Голубівка, біля кінського заводу</t>
  </si>
  <si>
    <t>Запорізький кінзавод №86</t>
  </si>
  <si>
    <t>20.   </t>
  </si>
  <si>
    <t>«Водянські і Іванівські Кічугури»</t>
  </si>
  <si>
    <t>Василівський р-н, околиця с.Водяне</t>
  </si>
  <si>
    <t>Водянська сільська рада</t>
  </si>
  <si>
    <t>21.   </t>
  </si>
  <si>
    <t>«Балка Трушевська»</t>
  </si>
  <si>
    <t>22.   </t>
  </si>
  <si>
    <t>Василівський р-н, біля с.м.т. Степногірськ</t>
  </si>
  <si>
    <t>23.   </t>
  </si>
  <si>
    <t>«Водоохоронна зона»</t>
  </si>
  <si>
    <t>Бердянський р-н, північий бік с.Кам’янка</t>
  </si>
  <si>
    <t>24.   </t>
  </si>
  <si>
    <t>Пологівський р-н, біля с.Конські Роздори, водоохоронна зона р. Конки</t>
  </si>
  <si>
    <t>Воскресенська сільська рада</t>
  </si>
  <si>
    <t>25.   </t>
  </si>
  <si>
    <t>«Шайтанова балка»</t>
  </si>
  <si>
    <t>Бердянський р-н, біля с.Андровка</t>
  </si>
  <si>
    <t>Андріївська селищна рада</t>
  </si>
  <si>
    <t>26.   </t>
  </si>
  <si>
    <t>«Захисна смуга»</t>
  </si>
  <si>
    <t>Мелітопольський район, в межах земель с. Дунаївка</t>
  </si>
  <si>
    <t xml:space="preserve">Олександрівська сільська рада </t>
  </si>
  <si>
    <t>27.   </t>
  </si>
  <si>
    <t>Пологівський р-н, поблизу с. Конські роздори</t>
  </si>
  <si>
    <t>Рішення Запорізької ради від 17.08.99р.№7</t>
  </si>
  <si>
    <t>28.   </t>
  </si>
  <si>
    <t>«Урочище Церкви»</t>
  </si>
  <si>
    <t>Бердянський р-н, с.Могиляни</t>
  </si>
  <si>
    <t>29.   </t>
  </si>
  <si>
    <t>«Правий берег Молочного лиману»</t>
  </si>
  <si>
    <t>Мелітопольський р-н, околиця с.Шелюги</t>
  </si>
  <si>
    <t>30.   </t>
  </si>
  <si>
    <t>Запорізький р-н, Широківська сільська рада</t>
  </si>
  <si>
    <t>Широківська сільська рада</t>
  </si>
  <si>
    <t>Рішення Запорізького облвиконкому від 2.06.1987р. №207</t>
  </si>
  <si>
    <t>31.   </t>
  </si>
  <si>
    <t>«Балка Виноградна»</t>
  </si>
  <si>
    <t>Запорізький р-н, обласна сільськогосподарська дослідницька станція</t>
  </si>
  <si>
    <t>Запорізька міська рада</t>
  </si>
  <si>
    <t>32.   </t>
  </si>
  <si>
    <t>Василівський р-н, біля с.Кам’янське</t>
  </si>
  <si>
    <t>Василівська міська рада</t>
  </si>
  <si>
    <t>33.   </t>
  </si>
  <si>
    <t>«Балка Янчур»</t>
  </si>
  <si>
    <t>Пологівський р-н, с.Сміле</t>
  </si>
  <si>
    <t>Більмацька селищна рада</t>
  </si>
  <si>
    <t>Рішення Запорізького облвиконкому від 28.05.1980р. №253, Постанова ВРУ "Про перейменування деяких населених пунктів"</t>
  </si>
  <si>
    <t>34.   </t>
  </si>
  <si>
    <t>Ділянка «Ясне»</t>
  </si>
  <si>
    <t>Василівський р-н, біля с.Ясна Поляна і с.Орлянське</t>
  </si>
  <si>
    <t>Малобілозерська сільська рада</t>
  </si>
  <si>
    <t>35.   </t>
  </si>
  <si>
    <t>«Балка Тупік»</t>
  </si>
  <si>
    <t>Василівський р-н, околиця м.Василівка</t>
  </si>
  <si>
    <t>36.   </t>
  </si>
  <si>
    <t>Мелітопольський р-н</t>
  </si>
  <si>
    <t>37.   </t>
  </si>
  <si>
    <t>«Балка Домузгла»</t>
  </si>
  <si>
    <t>Мелітопольський р-н, с.Добрівка,</t>
  </si>
  <si>
    <t>Приазовська селищна рада</t>
  </si>
  <si>
    <t>38.   </t>
  </si>
  <si>
    <t>Василівський р-н, біля с.Скельки</t>
  </si>
  <si>
    <t>Рішення виконкому Запорізької облради від 28.05.980 № 253</t>
  </si>
  <si>
    <t>39.   </t>
  </si>
  <si>
    <t>«Балка з степовою рослинністю»</t>
  </si>
  <si>
    <t>Василівський р-н, ПрАТ "Племзавод Степной"</t>
  </si>
  <si>
    <t>ПрАТ "Племзавод Степной"</t>
  </si>
  <si>
    <t>Рішення Запо-різького обл-виконкому від 9.10.1990р. №281</t>
  </si>
  <si>
    <t>40.   </t>
  </si>
  <si>
    <t>«Балка безімена» (охоронна зона 30 м)</t>
  </si>
  <si>
    <t>Запорізький район, на межі сівообігів №1 і №2</t>
  </si>
  <si>
    <t>41.   </t>
  </si>
  <si>
    <t>«Цілинна ділянка Могили» (охоронна зона 30 м)</t>
  </si>
  <si>
    <t>Запорізький р-н,  на північний захід від с.Терсянка</t>
  </si>
  <si>
    <t>Михайло-Лукашівська сільська рада</t>
  </si>
  <si>
    <t>42.   </t>
  </si>
  <si>
    <t>«Балка Тисина» (охоронна зона 30 м)</t>
  </si>
  <si>
    <t>Запорізький р-н, 3 км на північ від с.Василькове</t>
  </si>
  <si>
    <t>43.   </t>
  </si>
  <si>
    <t>Цілинні водоохоронні землі</t>
  </si>
  <si>
    <t>Василівський р-н, околиця с.Велика Знам’янка</t>
  </si>
  <si>
    <t>Кам'янко-Дніпровська міська рада</t>
  </si>
  <si>
    <t>44.   </t>
  </si>
  <si>
    <t>«Степова балка»</t>
  </si>
  <si>
    <t>Бердянський р-н, біля с.Розівка</t>
  </si>
  <si>
    <t>Рішення Запорізького облвиконкому від 9.10.1990р. №281</t>
  </si>
  <si>
    <t>45.   </t>
  </si>
  <si>
    <t>Мелітопольський р-н, околиця с.Охримівка</t>
  </si>
  <si>
    <t>46.   </t>
  </si>
  <si>
    <t>«Відріг Чебрецовий»</t>
  </si>
  <si>
    <t>Мелітопольський район, біля поля №8 сівообігу №5</t>
  </si>
  <si>
    <t>Терпіннівська сільська рада</t>
  </si>
  <si>
    <t>47.   </t>
  </si>
  <si>
    <t>«Степовий схил Молочного лиману»</t>
  </si>
  <si>
    <t>Мелітопольський р-н, біля поля №5 сівообігу №2, смт. Кирилівка</t>
  </si>
  <si>
    <t>48.   </t>
  </si>
  <si>
    <t>ДП Пологівське ЛМГ, кв. 9 вид. 3 Гуляйпільське л-во</t>
  </si>
  <si>
    <t>49.   </t>
  </si>
  <si>
    <t>«Май-гора»</t>
  </si>
  <si>
    <t>Василівський р-н, біля с.Велика Знам’янка</t>
  </si>
  <si>
    <t>50.   </t>
  </si>
  <si>
    <t>«Цілинна балка Вербова»</t>
  </si>
  <si>
    <t>Запорізький р-н, околиця с.Георгієвка</t>
  </si>
  <si>
    <t>Михайлівська сільська рада</t>
  </si>
  <si>
    <t>51.   </t>
  </si>
  <si>
    <t>«Балка Кащенова»</t>
  </si>
  <si>
    <t>Запорізький р-н, Московська сільська рада</t>
  </si>
  <si>
    <t>52.   </t>
  </si>
  <si>
    <t>«Балка Рівна»</t>
  </si>
  <si>
    <t>Пологівський р-н,на південний схід від с. Рівне 2 км</t>
  </si>
  <si>
    <t>Рішенням Запорізького облвиконкому від 02.06.1987 № 207</t>
  </si>
  <si>
    <t>53.   </t>
  </si>
  <si>
    <t>«Цілинна ділянка вздовж залізниці»</t>
  </si>
  <si>
    <t>Василівський р-н, між залізничими станціями «Пришиб» і «Плодородіє»</t>
  </si>
  <si>
    <t>Михайлівська селищна рада</t>
  </si>
  <si>
    <t>54.   </t>
  </si>
  <si>
    <t>«Балка Гайчур»</t>
  </si>
  <si>
    <t>Пологівський р-н, с.Новоукраїнка</t>
  </si>
  <si>
    <t>55.   </t>
  </si>
  <si>
    <t>«Балка Безводна»</t>
  </si>
  <si>
    <t>Пологівський  р-н, біля с.Білоцерковка</t>
  </si>
  <si>
    <t>Комиш-Зорянська селищна рада</t>
  </si>
  <si>
    <t>56.   </t>
  </si>
  <si>
    <t>«Урочище Винцевський сад» (охоронна зона 30 м)</t>
  </si>
  <si>
    <t>Запорізький р-н, 2,2 км  від с.Терсянка</t>
  </si>
  <si>
    <t>57.   </t>
  </si>
  <si>
    <t>«Балка Козача»</t>
  </si>
  <si>
    <t>Запорізький р-н, біля с.Казаче</t>
  </si>
  <si>
    <t>58.   </t>
  </si>
  <si>
    <t>«Цілинна ділянка вздовж балки»</t>
  </si>
  <si>
    <t>Пологівський р-н, околиця с.Трудове</t>
  </si>
  <si>
    <t>59.   </t>
  </si>
  <si>
    <t>«Цілинна балка з ділянкою лісу»</t>
  </si>
  <si>
    <t>ДП Бердянське ЛГ, кв. 29 вид. 1-7,10 Токмацьке л-во</t>
  </si>
  <si>
    <t>ДП Бердянське ЛГ</t>
  </si>
  <si>
    <t>60.   </t>
  </si>
  <si>
    <t>«Балка Берда»</t>
  </si>
  <si>
    <t>Пологівський р-н, с.Олексіївка</t>
  </si>
  <si>
    <t>Смирнівська сільська рада</t>
  </si>
  <si>
    <t>61.   </t>
  </si>
  <si>
    <t>«Балка Молодецька»</t>
  </si>
  <si>
    <t>Пологівський р-н, с. Тітове</t>
  </si>
  <si>
    <t>62.   </t>
  </si>
  <si>
    <t>Бердянський р-н, водоохоронна зона р.Обіточної</t>
  </si>
  <si>
    <t>Коларівська сільська рада</t>
  </si>
  <si>
    <t>63.   </t>
  </si>
  <si>
    <t>«Балка Ульянівка»</t>
  </si>
  <si>
    <t>Запорізький р-н, біля с.Ульянівка</t>
  </si>
  <si>
    <t>Петромихайлівська сільська рада</t>
  </si>
  <si>
    <t>64.   </t>
  </si>
  <si>
    <t>«Балка Годинова» (охоронна зона 30 м)</t>
  </si>
  <si>
    <t>Запорізький р-н, Привільненський старостинський округ</t>
  </si>
  <si>
    <t>65.   </t>
  </si>
  <si>
    <t>Пологівський р-н с.Воздвижівка, вздовж залізниці</t>
  </si>
  <si>
    <t>Воздвижівська сільська рада</t>
  </si>
  <si>
    <t>66.   </t>
  </si>
  <si>
    <t>Бердянський р-н, біля с. Єлисеївка</t>
  </si>
  <si>
    <t>67.   </t>
  </si>
  <si>
    <t>«Балка Канцерівська»</t>
  </si>
  <si>
    <t>Запорізький р-н, біля с. Бабурка</t>
  </si>
  <si>
    <t>Долинська  сільська рада</t>
  </si>
  <si>
    <t>68.   </t>
  </si>
  <si>
    <t>«Балка Чистопільска»</t>
  </si>
  <si>
    <t>Пологівський район, біля с. Чистопілля</t>
  </si>
  <si>
    <t>69.   </t>
  </si>
  <si>
    <t>«Балка Мирнівська»</t>
  </si>
  <si>
    <t>Пологівський район, біля с. Мирне</t>
  </si>
  <si>
    <t>Рішення Запорізького облвиконкому від 25.09.1984р. №315</t>
  </si>
  <si>
    <t>70.   </t>
  </si>
  <si>
    <t>«Степногірський»</t>
  </si>
  <si>
    <t>Василівський р-н, біля с.м.т.Степногірська</t>
  </si>
  <si>
    <t>Рішення Запорізької облради вівд 17.08.1999 №7</t>
  </si>
  <si>
    <t>71.   </t>
  </si>
  <si>
    <t>«Балка Чапаївка»</t>
  </si>
  <si>
    <t>Запорізький р-н, на захід від с.Чапаївка</t>
  </si>
  <si>
    <t>72.   </t>
  </si>
  <si>
    <t>Василівський р-н, між залізничими станціями «Пришиб» і «Бурчак»</t>
  </si>
  <si>
    <t>73.   </t>
  </si>
  <si>
    <t>«Балка Конькова»</t>
  </si>
  <si>
    <t>Пологівський р-н, околиця с.Благовіщенка</t>
  </si>
  <si>
    <t>74.   </t>
  </si>
  <si>
    <t>«Вишнева балка»</t>
  </si>
  <si>
    <t xml:space="preserve">Бердянський р-н, околиця с. Троїцьке </t>
  </si>
  <si>
    <t>75.   </t>
  </si>
  <si>
    <t>«Байраки»</t>
  </si>
  <si>
    <t>ДП Пологівське ЛМГ, кв. 12 вид. 1 Гуляйпільське л-во</t>
  </si>
  <si>
    <t>76.   </t>
  </si>
  <si>
    <t>«Урочище Старобогданівське»</t>
  </si>
  <si>
    <t>Мелітопольський р-н, с.Старобогданівка, в бік м. Молочанськ</t>
  </si>
  <si>
    <t>Новобогданівська сільська рада</t>
  </si>
  <si>
    <t>77.   </t>
  </si>
  <si>
    <t>«Балка Вознесенівка»</t>
  </si>
  <si>
    <t>Запорізький р-н, біля с.Осокорівка, південний схил балки</t>
  </si>
  <si>
    <t>Вільнянська міська рада</t>
  </si>
  <si>
    <t>78.   </t>
  </si>
  <si>
    <t>«Малиш»</t>
  </si>
  <si>
    <t>ДП Бердянське ЛГ, кв. 40 вид . 1 Андріївське л-во</t>
  </si>
  <si>
    <t>79.   </t>
  </si>
  <si>
    <t>«Схил балки»</t>
  </si>
  <si>
    <t>Василівський р-н, біля с. Підгірне</t>
  </si>
  <si>
    <t>Рішення Запоізького облвиконкому від 9.10.1990р. №281</t>
  </si>
  <si>
    <t>80.   </t>
  </si>
  <si>
    <t>Бердянський р-н, с.Новоолексіївка</t>
  </si>
  <si>
    <t>81.   </t>
  </si>
  <si>
    <t>«Зелена гора»</t>
  </si>
  <si>
    <t>Бердянський р-н, смт Андріївка</t>
  </si>
  <si>
    <t>Розпорядження Представника Президента України від 31.12.1993р. №665</t>
  </si>
  <si>
    <t>82.   </t>
  </si>
  <si>
    <t>«Острів Таволжанін»</t>
  </si>
  <si>
    <t>Крутоярівське лісництво, кв. 47</t>
  </si>
  <si>
    <t>83.   </t>
  </si>
  <si>
    <t>«Солов’їний гай»</t>
  </si>
  <si>
    <t>Крутоярівське лісництво, кв.№36</t>
  </si>
  <si>
    <t>84.   </t>
  </si>
  <si>
    <t>Пологівський р-н, Біля с.Новофедорівка</t>
  </si>
  <si>
    <t>Пологівська міська рада</t>
  </si>
  <si>
    <t>85.   </t>
  </si>
  <si>
    <t>Пологівський р-н с.Дорожнянка</t>
  </si>
  <si>
    <t>86.   </t>
  </si>
  <si>
    <t>Балка Сухі Яли</t>
  </si>
  <si>
    <t>Пологівський р-н, с.Новомлиновка</t>
  </si>
  <si>
    <t>Розівська селищна рада</t>
  </si>
  <si>
    <t>Рішення Запорізького облвиконкому від 28.05.1980р.№253</t>
  </si>
  <si>
    <t>87.   </t>
  </si>
  <si>
    <t>«Урочище Преображенське»</t>
  </si>
  <si>
    <t>Пологівський р-н, околиця с.Преображенка, кв.№16 Оріхівське лісництво</t>
  </si>
  <si>
    <t>ДП «Пологівське лісомисливське гоподарство»</t>
  </si>
  <si>
    <t>88.   </t>
  </si>
  <si>
    <t>«Балка Бабакова» (охоронна зона 30 м)</t>
  </si>
  <si>
    <t xml:space="preserve">Пологівський р-н, на північ від с.Мала Токмачка, Оріхівське л-во, кв. 104. </t>
  </si>
  <si>
    <t>Мала Токмачненська сільська рада, ДП «Пологівське ЛМГ»</t>
  </si>
  <si>
    <t>89.   </t>
  </si>
  <si>
    <t>«Балка Білоглинка»</t>
  </si>
  <si>
    <t>Пологівський р-н, околиця с. Новоданилівка, кв.17 вид. 1-9, кв. 18 вид. 1-19, кв. 19 Оріхівське лісництво</t>
  </si>
  <si>
    <t>ДП « Пологівське лісомисливське гоподарство»</t>
  </si>
  <si>
    <t>90.   </t>
  </si>
  <si>
    <t>Мелітопольський  район, правий берег р.Молочна, на захід від ст. Мордвинівка</t>
  </si>
  <si>
    <t>Новенська сільська рада</t>
  </si>
  <si>
    <t>91.   </t>
  </si>
  <si>
    <t>«Урочище Мала Токмачка»</t>
  </si>
  <si>
    <t>Пологівський  р-н, с.Мала Токмачка, кв. 20-22 Оріхівське лісництво</t>
  </si>
  <si>
    <t>92.   </t>
  </si>
  <si>
    <t>Мелітопольський район, лівий берег р.Молочна, на південний захід від с. Константинівка</t>
  </si>
  <si>
    <t>Костянтинівська сільська рада</t>
  </si>
  <si>
    <t>93.   </t>
  </si>
  <si>
    <t>«Юрківська гора»</t>
  </si>
  <si>
    <t>Запорізьке р-н, кв.1 вид. 5-41 кв.2. кв.3 вид. 5-19, кв. 4 вид. 1-7, кв. 5, кв.6 вид.1-39, кв. 7 вид. 1-12 Оріхівське лісництво</t>
  </si>
  <si>
    <t>94.   </t>
  </si>
  <si>
    <t>Мелітопольський район, біля с.Мордвиновка</t>
  </si>
  <si>
    <t>95.   </t>
  </si>
  <si>
    <t>Мелітопольський район, пойма р.Молочна, околиця с. Мордвинівка</t>
  </si>
  <si>
    <t>Новенська сільська рада, Приазовський НПП</t>
  </si>
  <si>
    <t>"Грушева балка"</t>
  </si>
  <si>
    <t>Пологівський район, Гуляйпільська міська та Малинівська сільська ради, лівий берег р. Гайчур</t>
  </si>
  <si>
    <t>Гуляйпільська міська рада, Малинівська сільська рада</t>
  </si>
  <si>
    <t>Рішення Запорізької  обласної ради від 28.03.2013 №31</t>
  </si>
  <si>
    <t>"Роздольненська цілинна балка"</t>
  </si>
  <si>
    <t>Пологівський район, Воздвижівська сільська та Гуляйпільська міська ради</t>
  </si>
  <si>
    <t>Воздвижівська сільська та Гуляйпільська міська ради</t>
  </si>
  <si>
    <t>Рішення Запорізької  обласної ради від 30.05.2013 №20</t>
  </si>
  <si>
    <t>"Балка Дорожнянська"</t>
  </si>
  <si>
    <t>Пологівський район, Гуляйпільська міська рада</t>
  </si>
  <si>
    <t>Рішення Запорізької  обласної ради від 31.10.2013 №15</t>
  </si>
  <si>
    <t>«Балка Зразкова»</t>
  </si>
  <si>
    <t>Мелітопольський район, на території Новобогданівської сільської ради</t>
  </si>
  <si>
    <t>Рішення Запорізької обласної ради від 05.07.2011 №11</t>
  </si>
  <si>
    <t>"Цілинна ділянка"</t>
  </si>
  <si>
    <t xml:space="preserve">Біля русла р. Молочна c. Мордвинівка, Новенської сільської ради, Мелітопольського району </t>
  </si>
  <si>
    <t xml:space="preserve">Новенська сільська рада </t>
  </si>
  <si>
    <t>Рішення Запорізької обласної ради від 09.04.2015 №25</t>
  </si>
  <si>
    <t>Разом заказників ботанічних</t>
  </si>
  <si>
    <t>«Ділянка цілини»</t>
  </si>
  <si>
    <t>Пологівський р-н, біля с.Сміле, балка «Янчур»</t>
  </si>
  <si>
    <t>Василівський р-н, в межах земель Великобілозерської с/р</t>
  </si>
  <si>
    <t>Великобілозерська сільська рада</t>
  </si>
  <si>
    <t>Василівський р-н, в межах земель Великобілозерської с/р, лукопасовищна сівозміна</t>
  </si>
  <si>
    <t>«Південий схил балки луго пасовищного сівообігу №3»</t>
  </si>
  <si>
    <t>Василівський р-н, поле №3, с. Заповітне</t>
  </si>
  <si>
    <t>Василівський р-н, с.Новодніпровка</t>
  </si>
  <si>
    <t>Благовіщенська сільська рада</t>
  </si>
  <si>
    <t>Рішення виконкому Запорізької облради № 431 від22.09.1982</t>
  </si>
  <si>
    <t>Василівський р-н, в межах земель Великобілозерської с/р, бригада № 2, між IV-V полями сівозміни</t>
  </si>
  <si>
    <t>Великобілозірська сільська рада</t>
  </si>
  <si>
    <t>«Цілинна ділянка в гирлі р. Арабка»</t>
  </si>
  <si>
    <t>Мелітопольський район, с. Вознсенка</t>
  </si>
  <si>
    <t>«Степова ділянка»</t>
  </si>
  <si>
    <t>Запорізький р-н, с. Нижня Хортиця</t>
  </si>
  <si>
    <t>Долинська сільська рада</t>
  </si>
  <si>
    <t>«Цілинна ділянка в поймі р.Молочна»</t>
  </si>
  <si>
    <t>Мелітопольський район, с.Вознесенка</t>
  </si>
  <si>
    <t>«Узлісся на острогах балки»</t>
  </si>
  <si>
    <t>ДП Бердянське ЛГ, кв. 17, вид. 7 Токмацьке л-во</t>
  </si>
  <si>
    <t>«Урочище Сударма»</t>
  </si>
  <si>
    <t>ДП Мелітополький ЛГ, кв. 17 Веселівське л-во</t>
  </si>
  <si>
    <t>ДП Мелітополький ЛГ</t>
  </si>
  <si>
    <t>«Цілинна ділянка №1»</t>
  </si>
  <si>
    <t>Запорізький р-н, біля с.Велика дубова балка</t>
  </si>
  <si>
    <t>Петро-Михайлівська сільська рада</t>
  </si>
  <si>
    <t>«Балка Більманка»</t>
  </si>
  <si>
    <t>Пологівський р-н, біля с.Більманка</t>
  </si>
  <si>
    <t>Рішення Запорізького облвиконкому від 25.09.1984р. №315, Постанова ВРУ "Про перейменування деяких населених пунктів"</t>
  </si>
  <si>
    <t>«Балка Калеріна»</t>
  </si>
  <si>
    <t>Пологівський р-н, с.Новоукраїнка, бригада № 2</t>
  </si>
  <si>
    <t>«Цілинна балка Троїцька, ділянка №2»</t>
  </si>
  <si>
    <t>ДП Мелітопольке ЛГ, кв. 40 вид . 1 Андріївське л-во</t>
  </si>
  <si>
    <t>ДП Мелітопольке ЛГ</t>
  </si>
  <si>
    <t>«Цілинна ділянка №3»</t>
  </si>
  <si>
    <t>Запорізький р-н, с.Василівка</t>
  </si>
  <si>
    <t>«Урочище Олень»</t>
  </si>
  <si>
    <t>Запорізький р-н, Крутоярівське лісництво, кв. 28, вид. 1-5</t>
  </si>
  <si>
    <t>«Цілинна ділянка №2»</t>
  </si>
  <si>
    <t>Запорізький р-н, с.Красний кут</t>
  </si>
  <si>
    <t>Матвіївська сільська рада</t>
  </si>
  <si>
    <t>«Цілинна ділянка вздовж зрошувального каналу»</t>
  </si>
  <si>
    <t>Василівський район, біля моста через канал на с.Вовковка</t>
  </si>
  <si>
    <t>ДП Бердянське ЛГ, кв. 13, вид. 2,3 Токмацьке л-во</t>
  </si>
  <si>
    <t>«Цілинна балка Троїцька, ділянка №1»</t>
  </si>
  <si>
    <t>Мелітопольський район, у межах кварталів 78 (вид. 9-13), 79 (вид. 12-14), 83 (вид. 8,9) Семенівського лісництва державного підприємства «Мелітопольське лісове господарство»</t>
  </si>
  <si>
    <t>«Цілинна ділянка в степу»</t>
  </si>
  <si>
    <t xml:space="preserve">ДП Мелітополький ЛГ, кв. 5 Веселівське л-во </t>
  </si>
  <si>
    <t>«Заліснена балка»</t>
  </si>
  <si>
    <t>Пологівський р-н, поля № 7-8, в межах земель Токмацької міської ради</t>
  </si>
  <si>
    <t>«Цілинна балка з кам’янистими оголеннями»</t>
  </si>
  <si>
    <t>Бердянський  р-н, бригада №2</t>
  </si>
  <si>
    <t>«Цілинна кам’яна ділянка»</t>
  </si>
  <si>
    <t>Пологівський р-н, с.Сміле, між полями сівозміни VII і VIII</t>
  </si>
  <si>
    <t>Рішення Запорізького облвиконкому від 25.09.1984р. №315,   Постанова ВРУ "Про перейменування деяких населених пунктів"</t>
  </si>
  <si>
    <t>«Балка Коньякова»</t>
  </si>
  <si>
    <t>Пологівський р-н, с.Благовіщенка, між полями сівозміни ІІІ і VI</t>
  </si>
  <si>
    <t>«Полога балка»</t>
  </si>
  <si>
    <t xml:space="preserve">Пологівський р-н, по межі з землями Токмацької міської ради, ДП Бердянське ЛГ, кв. 41, вид. 29 Токмацьке л-во </t>
  </si>
  <si>
    <t>Токмацька міська рада, ДП Бердянське ЛГ</t>
  </si>
  <si>
    <t>Запорізький р-н, на південь від с.Райське</t>
  </si>
  <si>
    <t>«Балка Оріхівська»</t>
  </si>
  <si>
    <t>Пологівський р-н, в межах земель Преображенської сільської ради</t>
  </si>
  <si>
    <t>Преображенська сільська  рада</t>
  </si>
  <si>
    <t>Рішення Запорізького облвиконкому від 25.09.1984р. №315, Закон України "Про добровільне об"єднання територіальних громад"</t>
  </si>
  <si>
    <t>Бердянський р-н, с.Полоузівка</t>
  </si>
  <si>
    <t>Андрівська с/р</t>
  </si>
  <si>
    <t>«Балка Чуграєва»</t>
  </si>
  <si>
    <t>Пологівський р-н, в межах земель Оріхівської ради</t>
  </si>
  <si>
    <t>Оріхівська міська рада</t>
  </si>
  <si>
    <t>«Балка біля ставка»</t>
  </si>
  <si>
    <t>Бердянський р-н, ДП «Бердянське лісове господарство» - 42 га, Андрівська с/р - 2 га</t>
  </si>
  <si>
    <t>ДП «Бердянське лісове господарство», Андрівська с/р</t>
  </si>
  <si>
    <t>«Цілина Черноморченка»</t>
  </si>
  <si>
    <t>Мелітопольський р-н, в межах земель Веселівської виправної колонії № 8 Запорізької області УДДУ ПВП, біля с. Озерне, ДП Мелітополький ЛГ, кв. 21 Веселівське л-во</t>
  </si>
  <si>
    <t>Веселівська виправна колонія № 8 Запорізької області УДДУ ПВП, ДП Мелітополький ЛГ</t>
  </si>
  <si>
    <t>«Балка Сидельникова»</t>
  </si>
  <si>
    <t>«Цілинна ділянка в поймі р.Корсак»</t>
  </si>
  <si>
    <t>Мелітопольський р-н, с. Дмитрівка</t>
  </si>
  <si>
    <t>«Вигін»</t>
  </si>
  <si>
    <t>Бердянський р-н, в межах Андріївської с/р</t>
  </si>
  <si>
    <t>Андріївська с/р</t>
  </si>
  <si>
    <t>Рішення Запоізького облвиконкому від 22.08.1982р. №431</t>
  </si>
  <si>
    <t>Мелітопольський р-н, Приазовська селищна рада - 20,6631 га,                 кв. 69, 70, 75 (вид. 1,2) Приазоського лісництва ДП "Мелітопольське лісове господарство" - 42,3369 га</t>
  </si>
  <si>
    <t>Приазовська селищна рада, ДП "Мелітопольське лісове господарство"</t>
  </si>
  <si>
    <t>Бердянський р-н, в межах земель ДП «Бердянське ЛГ»</t>
  </si>
  <si>
    <t>ДП "Бердянське ЛГ"</t>
  </si>
  <si>
    <t>Рішення Запо-різького обл- виконкому від 22.08.1982р. №431</t>
  </si>
  <si>
    <t>«Балка Норова»</t>
  </si>
  <si>
    <t>Запорізький р-н, біля с.Юрківка</t>
  </si>
  <si>
    <t>Таврійська сільська рада</t>
  </si>
  <si>
    <t>«Балка Засоріна»</t>
  </si>
  <si>
    <t>ДП Бердянське ЛГ, кв. 28 Осипенківське л-во</t>
  </si>
  <si>
    <t>Цілинна балка</t>
  </si>
  <si>
    <t>Василівський район, в межах земель Водянської сільської ради</t>
  </si>
  <si>
    <t>Разом заказників ентомологічних</t>
  </si>
  <si>
    <t>«Каштанівський»</t>
  </si>
  <si>
    <t>Запорізький район, 1 км на північ від с.Каштанівка</t>
  </si>
  <si>
    <t>«Герпетологічний заказник»</t>
  </si>
  <si>
    <t>Василівський р-н, біля с. Широке</t>
  </si>
  <si>
    <t>Рішення Запоізького облвиконкому від 09.10.1990р. №281</t>
  </si>
  <si>
    <t>«Д’яконські сади»</t>
  </si>
  <si>
    <t xml:space="preserve">ДП Мелітополький ЛГ, кв. 18 вид . 5-7 Кам`янське л-во </t>
  </si>
  <si>
    <t>Розпорядження представника Президента від 2.10.1992р. №321</t>
  </si>
  <si>
    <t>«Лубенцівський»</t>
  </si>
  <si>
    <t>Запорізький район, 1,5 км на захід від с.Богунівка</t>
  </si>
  <si>
    <t>Михайло-Лукашівська сільська рада та Новомиколаївська селищна рада</t>
  </si>
  <si>
    <t>Рішення Запорізької обласної ради від 17.08.1998р. №7</t>
  </si>
  <si>
    <t>1.  </t>
  </si>
  <si>
    <t>«Балка Хуторська»</t>
  </si>
  <si>
    <t>Запорізький р-н, 300 м на північ від с.Сонячне</t>
  </si>
  <si>
    <t>Рішення Запорізької обласної ради №10 від 27.11.1998р</t>
  </si>
  <si>
    <t>2.  </t>
  </si>
  <si>
    <t>«Салтичійське степове помістя»</t>
  </si>
  <si>
    <t>Бердянський р-н, в межах с.Салтичія на лівому березі правої р.Салтич</t>
  </si>
  <si>
    <t>Рішення Запорізької обласної ради від 25.12.2001р. №5</t>
  </si>
  <si>
    <t>3.  </t>
  </si>
  <si>
    <t>«Балка Гадюча»</t>
  </si>
  <si>
    <t>Запорізький р-н, 2,5 км на південий захід від с.Володимирівка</t>
  </si>
  <si>
    <t>4.  </t>
  </si>
  <si>
    <t>«Володимирівський»</t>
  </si>
  <si>
    <t>Запорізький р-н, 500 м на захід від с.Володимирівка</t>
  </si>
  <si>
    <t>5.  </t>
  </si>
  <si>
    <t>«Балка Найвер» (охоронна зона 30 м)</t>
  </si>
  <si>
    <t>Пологівський р-н, в балці «Найвер» кв. № 60,  вид. 2 (10 га), вид. 3 (3,5 га), вид. 4 (6,8 га),  вид. 5 (6,7 га) Токмацького лісництва</t>
  </si>
  <si>
    <t>ДП «Бердянське лісове господарство»</t>
  </si>
  <si>
    <t>Розпорядження Представника Президента України в Запорізькій області від 2.04.1992р. №321</t>
  </si>
  <si>
    <t>Пологівський р-н в межах земель Гуляйпільське лісництво, кв.3, вид. 2,4-10,12</t>
  </si>
  <si>
    <t>ДП «Пологівське ЛМГ»</t>
  </si>
  <si>
    <t>«Сосновий бір Куліша»</t>
  </si>
  <si>
    <t>Мелітопольський р-н, кв. 20 Веселівського лісництва ДП "Мелітопольське лісове господарство"</t>
  </si>
  <si>
    <t>ДП "Мелітопольське лісове господарство"</t>
  </si>
  <si>
    <t>Рішення обласної ради  від 17.08.1999р. №7</t>
  </si>
  <si>
    <t>8.  </t>
  </si>
  <si>
    <t>«Заплава р.Малий Утлюк»</t>
  </si>
  <si>
    <t>Мелітопольський район, на правому березі р. Малий утлюк, біля с.Давидівка</t>
  </si>
  <si>
    <t>9.  </t>
  </si>
  <si>
    <t>«Водяне»</t>
  </si>
  <si>
    <t>Пологівський  р-н, 2 км на південий схід від с.Тітово</t>
  </si>
  <si>
    <t>Смирновська сільська рада</t>
  </si>
  <si>
    <t>Рішення Запорізької обласної ради від 27.11.1998р. №10, Постанова ВРУ "Про перейменування деяких населених пунктів"</t>
  </si>
  <si>
    <t>10.  </t>
  </si>
  <si>
    <t>«Урочище скелі»</t>
  </si>
  <si>
    <t>Бердянський р-н, в межах с.Верхній Токмак, вздовж лівого та правого берегів р.Томачка</t>
  </si>
  <si>
    <t>11.  </t>
  </si>
  <si>
    <t>«Хвойно-листяний ліс з степовою ділянкою і струмком» (охоронна зона 30 м)</t>
  </si>
  <si>
    <t>Запорізький район, біля с. Зарічне</t>
  </si>
  <si>
    <t>Розпорядження Представника Президента України в Запорізькій області від 2.10.1992р. №321</t>
  </si>
  <si>
    <t>12.  </t>
  </si>
  <si>
    <t>«Балка Садова»</t>
  </si>
  <si>
    <t>Запорізький район, в межах полів №2,3 сівозміну Софіївська сільська рада і межує з землями Новомиколаївського кінзаводу</t>
  </si>
  <si>
    <t>Розпорядження представника Президента України від 31.12.1993р. № 665</t>
  </si>
  <si>
    <t>13.  </t>
  </si>
  <si>
    <t>«Балка Малишевська»</t>
  </si>
  <si>
    <t>Запорізький р-н, 500 м на схід від с. Малишівка</t>
  </si>
  <si>
    <t>Запорізька РДА</t>
  </si>
  <si>
    <t>14.  </t>
  </si>
  <si>
    <t>«Кучерявий»</t>
  </si>
  <si>
    <t>Запорізький р-н, в межах земель Тернуватської селищної ради</t>
  </si>
  <si>
    <t>15.  </t>
  </si>
  <si>
    <t>«Фогельрейх»</t>
  </si>
  <si>
    <t>Пологівський р-н на околиці с.Вершина-2, в балці «Чумачка» і «Вовчий яр»</t>
  </si>
  <si>
    <t>Фермерське господарство «Фогельрейх»</t>
  </si>
  <si>
    <t>Розпорядження голови обласної держадміністрації від 9.07.1997р. №338</t>
  </si>
  <si>
    <t>16.  </t>
  </si>
  <si>
    <t>«Балка Червоногорівська» (охоронна зона 30 м)</t>
  </si>
  <si>
    <t>Запорізький район, біля с.Іванівського, межує з полями кормового  сівозміну №1</t>
  </si>
  <si>
    <t>17.  </t>
  </si>
  <si>
    <t>«Урочище Мамай гора»</t>
  </si>
  <si>
    <t>ДП «Мелітопольське лісове господарство», Кам`янське лісництво, на південий звхід 2 км від с.Велика Знам`янка</t>
  </si>
  <si>
    <t>18.  </t>
  </si>
  <si>
    <t>«Ставок із степовими ділянками» (охоронна зона 30 м)</t>
  </si>
  <si>
    <t>Запорізький район, на землях Новомиколаївської селищної ради, біля поля №5</t>
  </si>
  <si>
    <t>19.  </t>
  </si>
  <si>
    <t>«Балка Мар’янівська» (охоронна зона 30 м)</t>
  </si>
  <si>
    <t>Запорізький район, с. Веселий гай</t>
  </si>
  <si>
    <t>20.  </t>
  </si>
  <si>
    <t>«Корсак-могила»</t>
  </si>
  <si>
    <t>Бердянський р-н, с.Мануйлівка</t>
  </si>
  <si>
    <t>21.  </t>
  </si>
  <si>
    <t>«Томаківський»</t>
  </si>
  <si>
    <t>Запорізький район, 2 км на захід від с. Ручаєвка</t>
  </si>
  <si>
    <t>22.  </t>
  </si>
  <si>
    <t>«Урочище Жовта  круча»</t>
  </si>
  <si>
    <t>Запорізький р-н, Оріхівське лісництво кв.36</t>
  </si>
  <si>
    <t>Рішення Запорізького Облвиконкому від 17 серпня 1999 №7</t>
  </si>
  <si>
    <t>23.  </t>
  </si>
  <si>
    <t>«Змішаний листяний ліс із залишками ковильно- типчакового степу»</t>
  </si>
  <si>
    <t>Василівський район,  землі ДП «Мелітопольське лісове господарство»</t>
  </si>
  <si>
    <t>Розпорядження редставника Президента України від 31.12.1993р. №665</t>
  </si>
  <si>
    <t>24.  </t>
  </si>
  <si>
    <t>Балка Різана</t>
  </si>
  <si>
    <t>Пологівський район, на території Гуляйпільської ради, за 2 км на Захід від селища Залізничне</t>
  </si>
  <si>
    <t>Рішення Запорізької обласної ради від 28.05.2009 № 8</t>
  </si>
  <si>
    <t>25.  </t>
  </si>
  <si>
    <t>«Захисне лісове насадження на хвилястій місцевості»</t>
  </si>
  <si>
    <t>Пологівський р-н, Токмацьке лісництво, кв. №16</t>
  </si>
  <si>
    <t>26.  </t>
  </si>
  <si>
    <t>«Ізвестінський ставок»</t>
  </si>
  <si>
    <t>Мелітопольський р-н, в межах земель державного дослідного господарства «Ізвестія»</t>
  </si>
  <si>
    <t>Державне дослідне господарство «Ізвестія»</t>
  </si>
  <si>
    <t>27.  </t>
  </si>
  <si>
    <t>Вигін Чабанка</t>
  </si>
  <si>
    <t xml:space="preserve">Пологівський р-н, в межах земель Оріхівського лісництва кв.88, 89 </t>
  </si>
  <si>
    <t>28.  </t>
  </si>
  <si>
    <t>«Балка Ручаївська»</t>
  </si>
  <si>
    <t>Запорізький р-н, 100 м на південий схід від с. Ручаївка</t>
  </si>
  <si>
    <t>29.  </t>
  </si>
  <si>
    <t>«Цілинна ділянка з ставками»</t>
  </si>
  <si>
    <t>Пологівський р-н, Гуляйпільська міська рада</t>
  </si>
  <si>
    <t>30.  </t>
  </si>
  <si>
    <t>«Балка Панютинська»</t>
  </si>
  <si>
    <t>Пологівський р-н, межує з землями фермерського господарства Махнорило Н.Ф.</t>
  </si>
  <si>
    <t>31.  </t>
  </si>
  <si>
    <t>«Юрківський лиман»</t>
  </si>
  <si>
    <t>Запорізький р-н, на північно-захід від с.  Юрківка, Оріхівське л-во, кв. 66, кв. 67 вид. 1-15, кв. 68, кв. 69 вид. 1-10</t>
  </si>
  <si>
    <t>Рішення Запорізької обласної ради від 24.12.2002р. №12</t>
  </si>
  <si>
    <t>32.  </t>
  </si>
  <si>
    <t>«Верхів`я балки Канцерівська»</t>
  </si>
  <si>
    <t>Запорізький р-н, 600 м від межі залізничої станції «Верхня Хортиця»</t>
  </si>
  <si>
    <t>33.  </t>
  </si>
  <si>
    <t>«Грунтозахисне лісонасадження»</t>
  </si>
  <si>
    <t>Пологівський р-н, північно-західна околиця м.Токмак, Токмацьке лісництво, кв.№19</t>
  </si>
  <si>
    <t>34.  </t>
  </si>
  <si>
    <t>«Заплава р. Чингул»</t>
  </si>
  <si>
    <t>Пологівський район, розташований в межах земель Токмацької міської ради Пологівського району та Токмацького лісництва Державного підприємства «Бердянське лісове господарство».</t>
  </si>
  <si>
    <t>Токмацька міська рада Пологівського району, ДП «Бердянське лісове господарство».</t>
  </si>
  <si>
    <t>Організовано за рішенням Запорізької обласної ради від 29.12.2004 № 19</t>
  </si>
  <si>
    <t>35.  </t>
  </si>
  <si>
    <t>«Цілинна лощина з ярами»</t>
  </si>
  <si>
    <t>Пологівський р-н, в межах земель Преображенської  сільської ради</t>
  </si>
  <si>
    <t>Преображенська  сільська рада</t>
  </si>
  <si>
    <t>Рішення Запорізького Облвиконкому від 17 серпня 1999 №7, Закон України "Про добровільне об"єднання територіальних громад"</t>
  </si>
  <si>
    <t>36.  </t>
  </si>
  <si>
    <t>«Степанівська коса»</t>
  </si>
  <si>
    <t>Мелітопольський р-н, поблизу с.Степанівка, між Азовським морем і Степанівською затокою Молочного лиману</t>
  </si>
  <si>
    <t>Рішення Запорізького облвиконкому від 13.09.1988р. №272</t>
  </si>
  <si>
    <t>37.  </t>
  </si>
  <si>
    <t>«Ґрунтозахисне лісонасадження»</t>
  </si>
  <si>
    <t>Крутоярівське лісництво, кв. 48, 49 (вид. 1-17, 19-24, 27-29), 50, 51, 52, 53 (Вид. 1-13, 14 частково, 15, 16)</t>
  </si>
  <si>
    <t>38.  </t>
  </si>
  <si>
    <t>«Водосховище з лісонасадженнями навколо»</t>
  </si>
  <si>
    <t>На північ від с. Болгарка, Приморське лісництво кв.№ 3-4</t>
  </si>
  <si>
    <t>39.  </t>
  </si>
  <si>
    <t>«Оголовок Бердянської коси»</t>
  </si>
  <si>
    <t>Бердянський р-н, м.Бердянськ, оголовок Бердянської коси з прилеглою акваторією Бердянської затоки</t>
  </si>
  <si>
    <t>Рішення Запорізької обласної ради від 27.11.1998р. №10, увійшов до складу Приазовського НПП</t>
  </si>
  <si>
    <t>40.  </t>
  </si>
  <si>
    <t xml:space="preserve">«Кам’янський лісовий масив» </t>
  </si>
  <si>
    <t>ДП «Мелітопольське лісове господарство», Кам`янське лісництво,.кв.№№ 3-103га, 4-54га, 5-82га</t>
  </si>
  <si>
    <t>41.  </t>
  </si>
  <si>
    <t>«Лісовий масив вздовж лівого берега р. Дніпро»</t>
  </si>
  <si>
    <t>Запорізьке лісництво, кв. 1-4</t>
  </si>
  <si>
    <t>42.  </t>
  </si>
  <si>
    <t>«Цілинна ділянка з ставком»</t>
  </si>
  <si>
    <t>Бердянський р-н, Чернігівська селищна рада та ДП "Бердянське лісове господарство"</t>
  </si>
  <si>
    <t>Чернігівська селищна рада та ДП "Бердянське лісове господарство"</t>
  </si>
  <si>
    <t>43.  </t>
  </si>
  <si>
    <t>«Ставки з лісонасадженнями навколо»</t>
  </si>
  <si>
    <t>Бердянський р-н, Верхів`я р.Обіточна з каскадом ставків і утвореним лісонасадженням навколо серед земель Коларівської сільської ради, Приморське лісництво, кв№№.1-2</t>
  </si>
  <si>
    <t>44.  </t>
  </si>
  <si>
    <t>«Лісовий масив  на Лисій горі»</t>
  </si>
  <si>
    <t>Василівський р-н, Василівське лісництво кв. 6-18</t>
  </si>
  <si>
    <t xml:space="preserve"> ДП «Пологівське лісомисливське господарство» </t>
  </si>
  <si>
    <t>Рішення Запорізького облвиконкому від 25.09.1984р. №315, наказ Держлісагентства від 07.04.2016 № 110</t>
  </si>
  <si>
    <t>45.  </t>
  </si>
  <si>
    <t>«Іванівський бір»</t>
  </si>
  <si>
    <t>ДП «Мелітопольське лісове господарство», Іванівське лісництво, кв.кв.№№ 1-58га, 2-120га, 3-98га, 4-81га, 5-65га, 6-20га, 11-68га, 12-56га, 13-70га, 14-72га, 15-90га</t>
  </si>
  <si>
    <t>46.  </t>
  </si>
  <si>
    <t>«Кам'янська лісова дача»</t>
  </si>
  <si>
    <t>Пологівський р-н Кам`янське лісництво, кв. 1-28, 30-35, 37-39</t>
  </si>
  <si>
    <t>ДП «Пологівське лісомисливське господарстово»</t>
  </si>
  <si>
    <t>47.  </t>
  </si>
  <si>
    <t>«Гирло р. Корсак»</t>
  </si>
  <si>
    <t>Мелітопольський р-н, на схід від с.м.т.Приазовське</t>
  </si>
  <si>
    <t>Приазовська селищна рада, Інститут рибного господарства та екології моря, Приазовське лісництво ДП "Мелітопольське ЛГ" , Приазовський НПП</t>
  </si>
  <si>
    <t>48.  </t>
  </si>
  <si>
    <t>«Водянські кучугури»</t>
  </si>
  <si>
    <t>ДП «Мелітопольське лісове господарство»  Водянське лісництво,  кв. 2. вид. 1-31, кв. 3 вид. 3-24, 26-28, кв.  4 вид. 3-30, кв. 5 вид. 10-37, кв. 8 вид. 10, 12, 13, 15-17, кв. 9 вид. 1-11, 13-16, 21, 22, кв. 10 вид. 4-30, кв. 11, кв. 13 вид.  4-12, кв. 14, кв. 14, кв. 15 вид. 1-28, кв. 16 вид. 5-12, 16-22, кв. 17 вид. 2-17, кв. 19, кв. 20 вид. 1-40, кв. 21 кв. 22 вид. 1-41, Енергодарська міська рада</t>
  </si>
  <si>
    <t>ДП «Мелітопольське лісове господарство»,  Енергодарська міська рада</t>
  </si>
  <si>
    <t>Рішення Запорізької обласної ради №10 від 27.11.1998р, Рішення Запорізької обласної ради від 22.05.2018 № 5</t>
  </si>
  <si>
    <t>49.  </t>
  </si>
  <si>
    <t>«Балка Терсянська»</t>
  </si>
  <si>
    <t>Запорізький район, в межах полів №5,6,11 сівообігу №2 Новомиколаївська селищна рада</t>
  </si>
  <si>
    <t>«Болотяні місця»</t>
  </si>
  <si>
    <t>Пологівський р-н, біля с. Григорівка</t>
  </si>
  <si>
    <t>Рішення Запорізької обласної ради від 05.07.2011 №12</t>
  </si>
  <si>
    <t>«Верхів`я річки Малої Токмачки»</t>
  </si>
  <si>
    <t>Пологівський р-н, Запорізької обл., 2 км на схід від с. Григорівка</t>
  </si>
  <si>
    <t>«Урочище Білорецький ставок»</t>
  </si>
  <si>
    <t>Мелітопольський р-н., Запорізької обл., біля с. Білорецьке</t>
  </si>
  <si>
    <t>Веселівська селищна рада</t>
  </si>
  <si>
    <t>"Більманська лісова дача"</t>
  </si>
  <si>
    <t>ДП "Пологівське ЛМГ" Більманське лісництво, кв. 40-77</t>
  </si>
  <si>
    <t xml:space="preserve">ДП "Пологівське ЛМГ" </t>
  </si>
  <si>
    <t>Рішення Запорізької обласної ради від 30.05.2013 №17</t>
  </si>
  <si>
    <t>"Тиха заводь"</t>
  </si>
  <si>
    <t>Мелітопольський район, Новобогданівська с/р, близько 40 км на захід від с. Старобогданівка</t>
  </si>
  <si>
    <t>Новобогданівська с/р</t>
  </si>
  <si>
    <t>Рішення Запорізької обласної ради від 30.05.2013 №18</t>
  </si>
  <si>
    <t>"Балка Драна"</t>
  </si>
  <si>
    <t xml:space="preserve">Запорізький р-н, Комишуваська селищна рада, на захід від с. Кущове </t>
  </si>
  <si>
    <t>Комишуваська селищна рада</t>
  </si>
  <si>
    <t>Рішення Запорізької обласної ради від 30.05.2013 №19</t>
  </si>
  <si>
    <t>"Балка Зеленянська"</t>
  </si>
  <si>
    <t>Пологівський р-н, Преображенська сільська рада, на північ від с. Василівське</t>
  </si>
  <si>
    <t>Преображенська сільська рада</t>
  </si>
  <si>
    <t>Рішення Запорізької обласної ради від 30.05.2013 №19, Закон України "Про добровільне об"єднання територіальних громад"</t>
  </si>
  <si>
    <t>"Балка Жовтокручанська"</t>
  </si>
  <si>
    <t>Запорізький р-н, Комишуваська селищна рада, на схід від с. Жовта Круча</t>
  </si>
  <si>
    <t>"Балка Кущовська"</t>
  </si>
  <si>
    <t>Запорізький р-н, Комишуваська селищна рада, на північ від с. Кущове</t>
  </si>
  <si>
    <t>Рішення Запорізької обласної ради від 31.10.2013 №14</t>
  </si>
  <si>
    <t>"Балка Новоіванівська"</t>
  </si>
  <si>
    <t>Запорізький р-н, Комишуваська селищна рада, на північ від с. Новоіванівське</t>
  </si>
  <si>
    <t>"Балка Широка"</t>
  </si>
  <si>
    <t>Запорізький р-н, Комишуваська селищна рада, на південний захід від селища Комишуваха</t>
  </si>
  <si>
    <t>"Балка Отріщанська"</t>
  </si>
  <si>
    <t>Запорізький р-н, Комишуваська селищна рада, біля с. Ясна Поляна</t>
  </si>
  <si>
    <t>"Балка Нестерянська"</t>
  </si>
  <si>
    <t>Пологівський р-н, Оріхівська м/р, на захід від с. Нестерянка</t>
  </si>
  <si>
    <t>"Балка Новотроїцька"</t>
  </si>
  <si>
    <t>Запорізький р-н, Комишуваська селищна рада, на захід від с. Новотроїцьке</t>
  </si>
  <si>
    <t>"Балка Успенівська"</t>
  </si>
  <si>
    <t>Пологівський р-н, 3,5 км на північний схід с. Роботино</t>
  </si>
  <si>
    <t>Рішення Запорізької обласної ради від 28.03.2013 №30</t>
  </si>
  <si>
    <t>"Берестівський"</t>
  </si>
  <si>
    <t>Кв. 3-5 та 9-14 Андріївського лісництва ДП "Бердянське ЛГ" Бердянський р-н</t>
  </si>
  <si>
    <t>ДП "Бердянське лісове господарство"</t>
  </si>
  <si>
    <t>Рішення Запорізької обласної ради від 28.08.2014 №21</t>
  </si>
  <si>
    <t>"Нова Дамба"</t>
  </si>
  <si>
    <t>Кв. 16, 17, 83, 84 Пологівського лісництва ДП "Пологівське ЛМГ", Пологіський р-н</t>
  </si>
  <si>
    <t>ДП "Пологівське лісомисливське господарство"</t>
  </si>
  <si>
    <t>Рішення Запорізької обласної ради від 28.08.2014 №22</t>
  </si>
  <si>
    <t>"Білорецький ліс"</t>
  </si>
  <si>
    <t>Кв. 18 вид. 6 Веселівського лісництва ДП "Мелітопольске ЛГ", Мелітопольський р-н</t>
  </si>
  <si>
    <t>Рішення Запорізької обласної ради від 28.08.2014 №23</t>
  </si>
  <si>
    <t>"Заплава річки Молочної"</t>
  </si>
  <si>
    <t xml:space="preserve">Провулок Фурманова в м. Мелітополь </t>
  </si>
  <si>
    <t xml:space="preserve">Мелітопольська міська рада </t>
  </si>
  <si>
    <t>Рішення Запорізької обласної ради від 27.08.2015 №35</t>
  </si>
  <si>
    <t>"Балка Куркулі"</t>
  </si>
  <si>
    <t>Пологівський район, Пологівська міська рада</t>
  </si>
  <si>
    <t>Рішення Запорізької обласної ради від 27.08.2015 №36</t>
  </si>
  <si>
    <t>"Заплава річки Берда"</t>
  </si>
  <si>
    <t>Новопетрівська с.р. Бердянський р-н</t>
  </si>
  <si>
    <t>Рішення Запорізької обласної ради від 31.05.2016 № 15</t>
  </si>
  <si>
    <t>"Балка біля річки Токмак"</t>
  </si>
  <si>
    <t>Бердянський район, Чернігівська селищна рада</t>
  </si>
  <si>
    <t>Рішення Запорізької обласної ради від 31.05.2016 № 16</t>
  </si>
  <si>
    <t>"Роздольська балка"</t>
  </si>
  <si>
    <t>Рішення Запорізької обласної ради від 31.05.2016 № 17</t>
  </si>
  <si>
    <t>"Балка Власівська"</t>
  </si>
  <si>
    <t>Токмацька міська рада, Пологівський район</t>
  </si>
  <si>
    <t>Рішення Запорізької обласної ради від 09.10.2017 № 60</t>
  </si>
  <si>
    <t>"Балка Товарна"</t>
  </si>
  <si>
    <t>Молочанська міська рада Пологівського району</t>
  </si>
  <si>
    <t>Рішення Запорізької обласної ради від 09.10.2017 № 61</t>
  </si>
  <si>
    <t>«Змішаний листяний ліс»</t>
  </si>
  <si>
    <t>Василівський р-н, кв. №14 Кам`янське л-во ДП «Мелітопольське лісове господарство»</t>
  </si>
  <si>
    <t xml:space="preserve"> ДП «Мелітопольське лісове господарство»</t>
  </si>
  <si>
    <t>Розпорядження Представника Президента Ук-раїни від 31.12.1993р. № 65</t>
  </si>
  <si>
    <t>«Єлізаветівський ліс»</t>
  </si>
  <si>
    <t>Мелітопольський район, кв.15 вид. 1-29 Веселівського л-ва ДП «Мелітопольське лісове господарство»</t>
  </si>
  <si>
    <t>Рішення Запорізького облвиконкому від 25.09.1984 № 315</t>
  </si>
  <si>
    <t>«Лісовий масив біля р. Домузгла»</t>
  </si>
  <si>
    <t>Мелітопольський р-н, на північ від смт Приазовське, вздовж правого берега р. Домузгла з південного західа на північний схід</t>
  </si>
  <si>
    <t>Рішення Запорізького облвиконкому від 25.09.1984р. № 315 Рішення Запорізької обласної ради від 22.11.2012р. №27</t>
  </si>
  <si>
    <t>Заплава р.Атманай</t>
  </si>
  <si>
    <t>Мелітопольський район, від меж земель Якимівської селищної  ради до дамб ставка Запорізького рибкомбінату</t>
  </si>
  <si>
    <t>«Тащенакський под»</t>
  </si>
  <si>
    <t>Мелітопольський р-н, с.Радивонівка</t>
  </si>
  <si>
    <t>Всього заказників місцевого значення</t>
  </si>
  <si>
    <t>«Вікове дерево глоду з ділянкою змішаного лісу 300 років»</t>
  </si>
  <si>
    <t>Запорізький р-н, Крутоярівське лісництво, кв.№35, виділ №53</t>
  </si>
  <si>
    <t>«Запорізький 700-річний дуб»</t>
  </si>
  <si>
    <t>м.Запоріжжя</t>
  </si>
  <si>
    <t>«Віковий дуб»</t>
  </si>
  <si>
    <t>м.Запоріжжя, с. Верхня Хортиця</t>
  </si>
  <si>
    <t>Рішення Запорізького облвиконкому від 10.03.1971р. №115</t>
  </si>
  <si>
    <t>«Цілинна ділянка балки Канцерівська»</t>
  </si>
  <si>
    <t>Запорізький р-н, Верхів’я балки «Канцерівська»</t>
  </si>
  <si>
    <t>Рішення Запорізького облвиконкому від 24.05.1972р. №206</t>
  </si>
  <si>
    <t>«Балка Крилівка»</t>
  </si>
  <si>
    <t>Крутоярівське лісництво, кв. 49, вид. 18,25,26</t>
  </si>
  <si>
    <t>6.  </t>
  </si>
  <si>
    <t>м. Запоріжжя</t>
  </si>
  <si>
    <t>7.  </t>
  </si>
  <si>
    <t>«Балка Кринична»</t>
  </si>
  <si>
    <t>Запорізький р-н,</t>
  </si>
  <si>
    <t>«Балка Губинська»</t>
  </si>
  <si>
    <t>Запорізький р-н, с.Малодубове</t>
  </si>
  <si>
    <t>«Алея вікових каштанів з ділянкою лісу»</t>
  </si>
  <si>
    <t>Запорізький р-н, околиця с.Петрівське</t>
  </si>
  <si>
    <t>«Цілинна ділянка біля р.Терса»</t>
  </si>
  <si>
    <t>Запорізький район, Новомиколаївська селищна рада</t>
  </si>
  <si>
    <t>Рішення Запорізького облвиконкому від 12.12.1979р. №533</t>
  </si>
  <si>
    <t>«Віковий дуб черешчатий»</t>
  </si>
  <si>
    <t>Запорізький район, с.Зарниця</t>
  </si>
  <si>
    <t>«Група вікових дубів»</t>
  </si>
  <si>
    <t>Запорізький р-н, Крутоярівське лісництво, кв. № 17, вид. 1 частково</t>
  </si>
  <si>
    <t>«Ділянка 250-річних дубів»</t>
  </si>
  <si>
    <t>КП "ЦПКВ "Дубовий гай"</t>
  </si>
  <si>
    <t>Пологівський р-н, с.Білогір`я</t>
  </si>
  <si>
    <t>Малотокмачанська сільська рада</t>
  </si>
  <si>
    <t>«Лісовий масив в верхів’ях балки»</t>
  </si>
  <si>
    <t>Пологівський р-н землі Гуляйпільської м-р</t>
  </si>
  <si>
    <t>Балка Антонівка</t>
  </si>
  <si>
    <t>Пологівський р-н, с.Антонівка</t>
  </si>
  <si>
    <t>Рішення Запорізького облвиконкому від 8.12.1976р.№484</t>
  </si>
  <si>
    <t>«Дуб 150-річний»</t>
  </si>
  <si>
    <t>Пологівський р-н, м.Молочанськ</t>
  </si>
  <si>
    <t>«Вікових два дуби черешчатих» 120 років</t>
  </si>
  <si>
    <t>Пологівський р-н, с.Долина,</t>
  </si>
  <si>
    <t>«Цілинна ділянка по балці Курушана»</t>
  </si>
  <si>
    <t>Мелітопольський район, на схід від с.Орлове</t>
  </si>
  <si>
    <t>«Вікове дерево дуб черешчатий» 200 років</t>
  </si>
  <si>
    <t>Пологівський р-н, с. Долина, вул. Дружби 28, маєток гр. Паленого Є.М.</t>
  </si>
  <si>
    <t>гр. Палений Є.М, с. Долина</t>
  </si>
  <si>
    <t>«Вікове дерево дуб черешчатий»  200 років</t>
  </si>
  <si>
    <t>Пологівський р-н, с. Долина, вул. Дружби 14, маєток гр. Приходько О.М.</t>
  </si>
  <si>
    <t>гр. Приходько О.М., с. Долина</t>
  </si>
  <si>
    <t>ДП Мелітопольке ЛГ, кв. 40 вид . 1  л-во</t>
  </si>
  <si>
    <t>«Дуб черешчатий»</t>
  </si>
  <si>
    <t>м.Мелітополь</t>
  </si>
  <si>
    <t>Мелітопольська міська рада</t>
  </si>
  <si>
    <t>«Вікове дерево дуб черешчатий» 150 років</t>
  </si>
  <si>
    <t>Пологівський р-н, с. Долина, вул. Дружби 56, маєток гр. Моісеєвої З.П.</t>
  </si>
  <si>
    <t>гр. Моїсеєва З.П., с. Долина</t>
  </si>
  <si>
    <t>Рішення Запорізького облвиконкому від 22.09.1982р. №431</t>
  </si>
  <si>
    <t>Мелітопольський район, с.Травневе</t>
  </si>
  <si>
    <t>Мелітопольський район, с.Соснівка</t>
  </si>
  <si>
    <t>ДП «Мелітпольське лісове господарстово»</t>
  </si>
  <si>
    <t>«Дуб черешчатий «</t>
  </si>
  <si>
    <t>Мелітопольський район, с.Промінь</t>
  </si>
  <si>
    <t>Пологівський р-н, с.Долина, вул. Дружби № 68, маєток гр. Дуніної М.І.</t>
  </si>
  <si>
    <t>гр. Дуніна М.І., с. Долина</t>
  </si>
  <si>
    <t>«Лисяча балка»</t>
  </si>
  <si>
    <t>Бердянський р-н, с.Дмитрівка</t>
  </si>
  <si>
    <t>«Вікове дерево горіху грецького»</t>
  </si>
  <si>
    <t>м. Бердянськ</t>
  </si>
  <si>
    <t>Бердянська міська рада</t>
  </si>
  <si>
    <t>«Балочка лугова»</t>
  </si>
  <si>
    <t>Бердянський р-н, с.Шовкове</t>
  </si>
  <si>
    <t>Бердянський р-н, кв.14, виділ 3-9 ДП «Бердянське лісове гоподарство»</t>
  </si>
  <si>
    <t>ДП «Бердянське лісове гоподарство»</t>
  </si>
  <si>
    <t>Рішення Запорізького облвиконкому від 19.09.1988р. №272</t>
  </si>
  <si>
    <t>«Дальні Макорти»</t>
  </si>
  <si>
    <t>Бердянський р-н, східна околиця м.Бердянськ</t>
  </si>
  <si>
    <t>Рішення Запорізького облвиконкому від  12.12.1979р. №533</t>
  </si>
  <si>
    <t>«Ближні Макорти»</t>
  </si>
  <si>
    <t>Бердянський р-н, околиця м.Бердянськ</t>
  </si>
  <si>
    <t>«Стара груша дичка»</t>
  </si>
  <si>
    <t>Дуб Патріарх</t>
  </si>
  <si>
    <t>Мелітопольський район, с.Терпіння</t>
  </si>
  <si>
    <t>Рішення Запорізької обласної ради від 17.08.1999р. №7</t>
  </si>
  <si>
    <t>Пологівський район, Гуляйпільське лісництво, ДП «Пологівське ЛМГ» кв.56</t>
  </si>
  <si>
    <t xml:space="preserve"> ДП «Пологівське ЛМГ»</t>
  </si>
  <si>
    <t>«Вікове дерево клену гостролистого - 115 р»</t>
  </si>
  <si>
    <t>Бердянський р-н, пікет  203 км</t>
  </si>
  <si>
    <t>17 дистанція шляху Запорізького відділення Придніпровської залізниці</t>
  </si>
  <si>
    <t>«Степова цілинка»</t>
  </si>
  <si>
    <t>Бердянський р-н, на землях Придніпровської залізниці 189-190  км</t>
  </si>
  <si>
    <t>17дистанція шляху Запорізького відділення Придніпровської залізниці</t>
  </si>
  <si>
    <t>«Вікове дерево глоду з ділянкою змішаного лісу 400 років»</t>
  </si>
  <si>
    <t>Запорізький р-н, Крутоярівське лісництво, кв.№35, виділ №54</t>
  </si>
  <si>
    <t>«Земляний курган з цілинкою»</t>
  </si>
  <si>
    <t>Берестівська сільська рада, Бердянський р-н, околиця с . Софієвка</t>
  </si>
  <si>
    <t>Берестівська сільська рада Бердянського району</t>
  </si>
  <si>
    <t>Рішення Запорізького облвиконкому від 13.09.1988 № 272</t>
  </si>
  <si>
    <t>«Вікове дерево клену гостролистого - 160 р.»</t>
  </si>
  <si>
    <t>Бердянський р-н, біля залізничної будки, 203 км</t>
  </si>
  <si>
    <t>«Вікове дерево клену гостролистого - 110 р.»</t>
  </si>
  <si>
    <t>Бердянський р-н, Придніпровська залізниця, пікет 203 км</t>
  </si>
  <si>
    <t>Рішення Запорізького облвиконкому від  25.09.1984р. №315</t>
  </si>
  <si>
    <t>«Балка біля с. Карла Лібкнехта»</t>
  </si>
  <si>
    <t>Розівська селищна рада Пологівського району</t>
  </si>
  <si>
    <t>Рішення Запорізької обласної ради від  30.10.2014р. №19</t>
  </si>
  <si>
    <t>«Балка Сухі Яли-нижня»</t>
  </si>
  <si>
    <t>Рішення Запорізької обласної ради від  30.10.2014р. №20</t>
  </si>
  <si>
    <t>Разом пам`яток природи ботанічних</t>
  </si>
  <si>
    <t>«Саур-могила»</t>
  </si>
  <si>
    <t>Запорізький р-н, с.Григорівка</t>
  </si>
  <si>
    <t>Новоолександрівська сільська рада</t>
  </si>
  <si>
    <t>«Токмак-могила (Синя гора)»</t>
  </si>
  <si>
    <t>Чернігівський р-н, с.Новополтавка</t>
  </si>
  <si>
    <t>Новополтавський кам’яний кар’єр</t>
  </si>
  <si>
    <t>«Велика кам’яна скеля біля р.Суха Конка»</t>
  </si>
  <si>
    <t>Пологівський р-н, Воскресенська с/р</t>
  </si>
  <si>
    <t>«Бельмак-могила»</t>
  </si>
  <si>
    <t>Пологівський, с. Більманка</t>
  </si>
  <si>
    <t>Більманська селищна рада</t>
  </si>
  <si>
    <t>Рішення Запорізького облвиконкому від 24.05.1972р. №206, Постанова ВРУ "Про перейменування деяких населених пунктів"</t>
  </si>
  <si>
    <t>«Горна гряда з кам’янистими розсипами»</t>
  </si>
  <si>
    <t>Бердянський р-н, с.Калайтанівка</t>
  </si>
  <si>
    <t>«Кам’яна могила біля с. Нововспаське»</t>
  </si>
  <si>
    <t>Мелітопольський р-н, с.Новоспасівське</t>
  </si>
  <si>
    <t>Нововасилівська сільська рада</t>
  </si>
  <si>
    <t>«Єлисєйський пігматітовий кар’єр</t>
  </si>
  <si>
    <t>Бердянський р-н, с.Єлісєївка</t>
  </si>
  <si>
    <t>«Скеля Кристал і скеля Кварцитова»</t>
  </si>
  <si>
    <t>Бердянський р-н, на схід від с.Радивонівка 1 км</t>
  </si>
  <si>
    <t>Висока скеля над р. Берда</t>
  </si>
  <si>
    <t>Бердянський район, Берестівська сільська рада</t>
  </si>
  <si>
    <t>Рішення Запорізького облвиконкому від 24.05.1972 № 206</t>
  </si>
  <si>
    <t>«Скеля Сова Пимонова»</t>
  </si>
  <si>
    <t>Бердянський р-н, неподалік с.Калайтанівка</t>
  </si>
  <si>
    <t>«Балка Лукашева»</t>
  </si>
  <si>
    <t>Запорізький р-н, с.Малишевка</t>
  </si>
  <si>
    <t>«Балка Таволжанська»</t>
  </si>
  <si>
    <t>Запорізький р-н, між селами Перун та Орлівське, ДП «Пологівське лісомисливське господарство» Запорізьке лісництво, кв.№14, вид. 31, 34</t>
  </si>
  <si>
    <t>Рішення Запорізького облвиконкому від 25.05.1984р. №315</t>
  </si>
  <si>
    <t>«Круглик»</t>
  </si>
  <si>
    <t>Запорізький р-н, на схід від с.Круглик на лівому березі р. Дніпро</t>
  </si>
  <si>
    <t>Петромихайлівська  с.р.</t>
  </si>
  <si>
    <t>«Балка Роднинська»</t>
  </si>
  <si>
    <t>Запорізький район, с. Підгірне</t>
  </si>
  <si>
    <t>«Терники»</t>
  </si>
  <si>
    <t>Пологівський р-н, Гуляйпільське лісництво, ДП «Пологівське ЛМГ» кв.6 (вид. 1,2)</t>
  </si>
  <si>
    <t xml:space="preserve">ДП «Пологівське ЛМГ» </t>
  </si>
  <si>
    <t>Пологівський р-н біля с.Широке</t>
  </si>
  <si>
    <t>«Лиса гора»</t>
  </si>
  <si>
    <t>Запорізький р-н, с.Веселянка, лівий берег  р.Конка</t>
  </si>
  <si>
    <t>Новолександрівська сільська рада</t>
  </si>
  <si>
    <t>«Балка Велика кам’яна»</t>
  </si>
  <si>
    <t>Пологівський р-н, с.Новоданилівка</t>
  </si>
  <si>
    <t>«Каскад двох ставків із водоохоронною зоною»</t>
  </si>
  <si>
    <t>Пологівський р-н на північ від с.Гуляйпільське</t>
  </si>
  <si>
    <t>«Струмок з ставком і береговою зоною»</t>
  </si>
  <si>
    <t>Василівський р-н, с.Заповітне, правий берег р. Білозерка</t>
  </si>
  <si>
    <t>«Луговський піщаний кар’єр»</t>
  </si>
  <si>
    <t>Пологівський р-н, на східному боці с.Лугівка</t>
  </si>
  <si>
    <t>«Редути старих укріплень»</t>
  </si>
  <si>
    <t>Пологівський р-н, на південий схід від с. Благовещенка 1 км</t>
  </si>
  <si>
    <t>Рішення Запорізького облвиконкому від 25.05.1984р. №315, Постанова ВРУ "Про перейменування деяких населених пунктів"</t>
  </si>
  <si>
    <t>«Ланцевська кам’яна могила»</t>
  </si>
  <si>
    <t>Пологівський р-н, на захід від с.Ланцево</t>
  </si>
  <si>
    <t>«Філонова балка»</t>
  </si>
  <si>
    <t>Бердянський р-н, околиця с.Калайтінівка</t>
  </si>
  <si>
    <t>Берестівська с/р</t>
  </si>
  <si>
    <t>«Стара прісноводна криниця з цілиною»</t>
  </si>
  <si>
    <t>Бердянський р-н, околиця с.Калайтанівка, у правого берега р. Берда</t>
  </si>
  <si>
    <t>«Захарівська фортеця»</t>
  </si>
  <si>
    <t>Бердянський р-н, на південь від с.Калайтінівка, правий берег р.Берда</t>
  </si>
  <si>
    <t>«Земляний курган з цілиною»</t>
  </si>
  <si>
    <t>Бердянський р-н, околиця с.Софієвка</t>
  </si>
  <si>
    <t>Бердянський р-н,  Миколаївська  с/р</t>
  </si>
  <si>
    <t>Рішення Запорізького облвиконкому від 24.05.1982р. №206</t>
  </si>
  <si>
    <t>«Острів Великий Дзензик»</t>
  </si>
  <si>
    <t>м.Бердянськ, 500м на південий схід в Азовському морі</t>
  </si>
  <si>
    <t>«Острів Малий Дзензик та архіпелаг Астапіха»</t>
  </si>
  <si>
    <t>«Південий схил пойми р.Молочна»</t>
  </si>
  <si>
    <t>ДП Бердянський ЛГ, кв. 77, 76 вид . 3-4 Токмацьке л-во</t>
  </si>
  <si>
    <t>ДП Бердянський ЛГ</t>
  </si>
  <si>
    <t>РозпорядженняПредставника Президента від 2.10.1992р. №321</t>
  </si>
  <si>
    <t>«Ділянка узбережжя Азовського моря»</t>
  </si>
  <si>
    <t>палеонтологічна</t>
  </si>
  <si>
    <t>Бердянський р-н, з південно-західного боку від с. Луначарське, берег Азовського моря</t>
  </si>
  <si>
    <t>ДП «Бердянське ЛГ» Бердянське л-во кв. 25 вид.4-6</t>
  </si>
  <si>
    <t>Рішення Запорізького облвиконкому від 24.05.1972р. № 200, Рішення Запорізькї облради  від 25.02.2016  № 30</t>
  </si>
  <si>
    <t>«Парк по вулиці Кремлівській»</t>
  </si>
  <si>
    <t>«Парк енергетиків»</t>
  </si>
  <si>
    <t>Парк «Алея слави»</t>
  </si>
  <si>
    <t>Районна державна адміністрація Запорізької міської ради по Вознесенівському району</t>
  </si>
  <si>
    <t>«Запорізький дитячий ботанічний сад»</t>
  </si>
  <si>
    <t>Позашкільний навчальний заклад "Дитячий парк "Запорізький міський ботанічний сад" Запорізької міської ради</t>
  </si>
  <si>
    <t>«Парк ім.Шевченка»</t>
  </si>
  <si>
    <t>Районна державна адміністрація Запорізької міської ради по Шевченківському району</t>
  </si>
  <si>
    <t>Рішення Запорізького облвиконкому від 12.12.1979р. №206</t>
  </si>
  <si>
    <t>«Парк залізничної станції Запоріжжя-2»</t>
  </si>
  <si>
    <t>Районна державна адміністрація Запорізької міської ради по Олександрівському району</t>
  </si>
  <si>
    <t xml:space="preserve"> «Парк біля залізничної станції»</t>
  </si>
  <si>
    <t>м.Мелітополь, залізнична станція “Мелітополь”</t>
  </si>
  <si>
    <t>«Парк зрощувального садівництва»</t>
  </si>
  <si>
    <t>Мелітопольський район, Інститут зрощувального садівництва</t>
  </si>
  <si>
    <t>Інститут зрощувального садівництва</t>
  </si>
  <si>
    <t>«Парк Еліта»</t>
  </si>
  <si>
    <t>Мелітопольський район, Терпіннівська сільська рада</t>
  </si>
  <si>
    <t>Цілющі джерела</t>
  </si>
  <si>
    <t>Мелітопольський район, с.Терпіннія</t>
  </si>
  <si>
    <t>«Парк Садове»</t>
  </si>
  <si>
    <t>Мелітопольський район, Новенська сільська рада</t>
  </si>
  <si>
    <t>«Парк ім.Шмідта»</t>
  </si>
  <si>
    <t>«Парк санаторія Кирилівський»</t>
  </si>
  <si>
    <t>Мелітопольський р-н, с.м.т.Кирилівка</t>
  </si>
  <si>
    <t>санаторій “Кирилівський”</t>
  </si>
  <si>
    <t>«Лісопитомник»</t>
  </si>
  <si>
    <t>Мелітопольський район, південно-східна частина м.Мелітополь</t>
  </si>
  <si>
    <t>Рішення Запорізької обласної ради від 25.12.2001р. №5  Рішення Запорізької обласної ради від 09.04.2015р. №25</t>
  </si>
  <si>
    <t>"Студентський гай"</t>
  </si>
  <si>
    <t>Каховське шосе, 8/2 м. Мелітополь</t>
  </si>
  <si>
    <t>Мелітопольський інститут державного та муніципального управління Класичного приватного університету</t>
  </si>
  <si>
    <t>Рішення Запорізької обласної ради від 09.04.2015р. №24</t>
  </si>
  <si>
    <t>"Алея Слави"</t>
  </si>
  <si>
    <t>вул. Паркова, м. Мелітополь</t>
  </si>
  <si>
    <t>Всього парків-пам`яток садово-паркового мистецтва місцевого значення</t>
  </si>
  <si>
    <t>«Лісонасадження Яковенко»</t>
  </si>
  <si>
    <t>Мелітопольський р-н, кв. 4 (вид. 1-27) Веселівського лісництва ДП "Мелітопольське лісове господарство"</t>
  </si>
  <si>
    <t xml:space="preserve">«Ліс в поймі колишньої р.Великий Утлюк» </t>
  </si>
  <si>
    <t>Мелітопольський р-н, кв. 19 (вид. 1-9) Веселівського лісництва ДП "Мелітопольське лісове господарство"</t>
  </si>
  <si>
    <t>Всього заповідних урочищ</t>
  </si>
  <si>
    <t>Всього територій та об`єктів ПЗФ  місцевого значення</t>
  </si>
  <si>
    <t xml:space="preserve">Всього територій та об’єктів ПЗФ </t>
  </si>
  <si>
    <t xml:space="preserve">Перелік територій та об’єктів природно-заповідного фонду загальнодержавного та місцевого значення, розташованих у Івано-Франківській області станом на 01.01.2024 року </t>
  </si>
  <si>
    <t>Назва  об’єкта ПЗФ</t>
  </si>
  <si>
    <t>Адміністративне розміщення та місцезнаходження об’єкта ПЗФ</t>
  </si>
  <si>
    <t>Назва підприємства, організації, установи–землекористувача (землевласника), у віданні якого знаходиться об’єкт ПЗФ</t>
  </si>
  <si>
    <t>Постанова, рішення, згідно з яким створено (оголошено) даний об’єкт ПЗФ, змінено його площу, категорію тощо</t>
  </si>
  <si>
    <t>«Горгани»</t>
  </si>
  <si>
    <t>Надвірнянський район, Поляницька сільська ТГ(с.Бистриця) Пасічнянська сільська ТГ (с. Зелена)</t>
  </si>
  <si>
    <t>Указ Президента України від 12.09.1996 р.№ 831/96</t>
  </si>
  <si>
    <t>Карпатський</t>
  </si>
  <si>
    <t>Яремчанська міська ТГ</t>
  </si>
  <si>
    <t>Постанова РМ УРСР від 03.06.1980 р. № 376</t>
  </si>
  <si>
    <t>«Гуцульщина»</t>
  </si>
  <si>
    <t>Косівський район</t>
  </si>
  <si>
    <t>Указ Президента України від 14.05.2002 р. № 456/2002</t>
  </si>
  <si>
    <t>Галицький</t>
  </si>
  <si>
    <t>Івано-Франківський район</t>
  </si>
  <si>
    <t>Державне агентство лісових ресурсів України</t>
  </si>
  <si>
    <t>Указ Президента України від 09.08.2004 р. № 877/2004</t>
  </si>
  <si>
    <t>«Синьогора»</t>
  </si>
  <si>
    <t>Державне управління справами</t>
  </si>
  <si>
    <t>Указ Президента України від 21.12.2009р. № 1083/2009</t>
  </si>
  <si>
    <t>«Верховинський»</t>
  </si>
  <si>
    <t>Верховинський район</t>
  </si>
  <si>
    <t>Указ Президента України від 22.01.2010 р. № 58/2010</t>
  </si>
  <si>
    <t>ландшафтні</t>
  </si>
  <si>
    <t>«Грофа»</t>
  </si>
  <si>
    <t>Калуський район,        Довгополянське лісництво,кв.21,36-38; Менчільське лісництво, кв.8,13,22,23,26; Осмолодське лісництво, кв.30,31,36; Піскавське лісництв, кв.39</t>
  </si>
  <si>
    <t xml:space="preserve">Філія «Осмололдське лісове господарство» ДП «Ліси України» </t>
  </si>
  <si>
    <t>Указ Президента України від 20.08.1996 р.№ 715/96</t>
  </si>
  <si>
    <t>«Козакова долина»</t>
  </si>
  <si>
    <r>
      <t xml:space="preserve">Івано-Франківський район, </t>
    </r>
    <r>
      <rPr>
        <sz val="10"/>
        <color indexed="10"/>
        <rFont val="Times New Roman"/>
        <family val="1"/>
        <charset val="204"/>
      </rPr>
      <t>Дністровське лісництво кв. 3-16</t>
    </r>
  </si>
  <si>
    <t>Філія «Івано-Франківське лісове господарство»                       ДП «Ліси України»</t>
  </si>
  <si>
    <t>Постанова РМ УРСР від 16.12.1982 р. № 617</t>
  </si>
  <si>
    <t>лісові</t>
  </si>
  <si>
    <t>«Урочище «Скит Манявський»</t>
  </si>
  <si>
    <r>
      <t xml:space="preserve">Івано-Франківський район, Манявське лісництво, кв. 32-37   </t>
    </r>
    <r>
      <rPr>
        <sz val="10"/>
        <color indexed="10"/>
        <rFont val="Times New Roman"/>
        <family val="1"/>
        <charset val="204"/>
      </rPr>
      <t>(за матеріалами базавого лісовпорядкування 2010р. Манявське л-во кв. 32-37                            ДП «Солотвинське лісове господарство»)</t>
    </r>
  </si>
  <si>
    <r>
      <t>Постанова РМ УРСР від 16.12.1982 р. № 617; внесені зміни згідно</t>
    </r>
    <r>
      <rPr>
        <sz val="12"/>
        <rFont val="Times New Roman"/>
        <family val="1"/>
        <charset val="204"/>
      </rPr>
      <t xml:space="preserve"> </t>
    </r>
    <r>
      <rPr>
        <sz val="10"/>
        <rFont val="Times New Roman"/>
        <family val="1"/>
        <charset val="204"/>
      </rPr>
      <t>Указу Президента України від 27 липня 2016 року № 312/2016</t>
    </r>
  </si>
  <si>
    <t>«Бредулецький»</t>
  </si>
  <si>
    <t xml:space="preserve">Надвірнянський район,        Зеленське лісництво, кв. 5 </t>
  </si>
  <si>
    <t xml:space="preserve">Філія «Надвірнянське лісове господарство» ДП «Ліси України» </t>
  </si>
  <si>
    <t>Постанова РМ УРСР від 28.10.1974 р.№ 500</t>
  </si>
  <si>
    <t>ботанічні</t>
  </si>
  <si>
    <t>«Яйківський»</t>
  </si>
  <si>
    <t>Калуський район, Мшанське лісництво, кв. 35</t>
  </si>
  <si>
    <r>
      <rPr>
        <sz val="10"/>
        <color indexed="10"/>
        <rFont val="Times New Roman"/>
        <family val="1"/>
        <charset val="204"/>
      </rPr>
      <t>Філія «Осмолодське лісове господарство» ДП «Ліси України</t>
    </r>
    <r>
      <rPr>
        <sz val="10"/>
        <rFont val="Times New Roman"/>
        <family val="1"/>
        <charset val="204"/>
      </rPr>
      <t>»</t>
    </r>
  </si>
  <si>
    <t>Постанова РМ УРСР від 28.10.1974 р. № 500</t>
  </si>
  <si>
    <t>«Тавпишир-ківський»</t>
  </si>
  <si>
    <t>Надвірнянський район, Бистрицьке лісництво, кв. 36, 39, 53, 57</t>
  </si>
  <si>
    <t>«Кливський»</t>
  </si>
  <si>
    <t>Надвірнянський район, Любіжнянське лісництво, кв.20, вид.3,7,8,12,13,15,16,23,24,25,26,27,30,33,34,35,36,37,38</t>
  </si>
  <si>
    <t xml:space="preserve">Філії «Делятинське лісове господарство»                     ДП «Ліси України» </t>
  </si>
  <si>
    <t>«Княждвірський»</t>
  </si>
  <si>
    <t>Коломийський район, Печеніжинське лісництво, кв.1 вид.1-16,35,36, кв.2 вид.1-18, кв.3 вид.1-13, кв.6 вид.1-7,12, кв.7</t>
  </si>
  <si>
    <t>Філія  «Коломийське лісове господарство» ДП «Ліси України»</t>
  </si>
  <si>
    <t>орнітологічні</t>
  </si>
  <si>
    <t>«Пожератульський»</t>
  </si>
  <si>
    <t>Надвірнянський район, Поляницьке лісництво, кв.35, вид. 5, 8-11; кв.36, вид. 4-6; кв. 37,           вид.1-3 кв. 38, вид.6,7,11-15,18,19,21,25</t>
  </si>
  <si>
    <t>Постанова РМ УРСР від 28.10.1974 р. № 500 (внесені зміни Постановою РМ УРСР№ 5 від 07.01.1985 р.)</t>
  </si>
  <si>
    <t>гідрологічні</t>
  </si>
  <si>
    <t>«Турова дача»</t>
  </si>
  <si>
    <t>Калуський район, Краснянське лісництво, кв. 13 вид.1-5, кв.14 вид.1-47, кв.15 вид.1-45</t>
  </si>
  <si>
    <t>Філія «Осмолодське лісове господарство» ДП «Ліси України»</t>
  </si>
  <si>
    <t>комплексні</t>
  </si>
  <si>
    <t>«Скелі Довбуша»</t>
  </si>
  <si>
    <r>
      <t>Калуський район,              Поляницьке л-во, кв. 9,14</t>
    </r>
    <r>
      <rPr>
        <sz val="10"/>
        <color indexed="10"/>
        <rFont val="Times New Roman"/>
        <family val="1"/>
        <charset val="204"/>
      </rPr>
      <t xml:space="preserve"> (за матеріалами базового лісовпорядкування 2010р. Поляницьке л-во, кв. 9, вид. 1-5, 28; кв. 14, вид. 1-30)</t>
    </r>
  </si>
  <si>
    <t>Філія «Болехівське лісове господарство»     ДП «Ліси України»</t>
  </si>
  <si>
    <t>Постанова РМ УРСР від 30.03.1981 р. № 145</t>
  </si>
  <si>
    <t>Урочище  «Верхнє Озерище»</t>
  </si>
  <si>
    <t>Надвірнянський район, Річанське лісництво, кв. 20, вид. 20-29; кв. 23, вид. 28-30, кв. 24, вид. 1</t>
  </si>
  <si>
    <t>Розпорядження РМ УРСР від 14.10.1975 р. № 780-р</t>
  </si>
  <si>
    <t>«Урочище  Масьок»</t>
  </si>
  <si>
    <t>Коломийський район,                      с. Острівець</t>
  </si>
  <si>
    <t>Городенківська міська ТГ</t>
  </si>
  <si>
    <t>«Чортова гора»</t>
  </si>
  <si>
    <t>Івано-Франківський район, с.Підвиння, с.Пуків</t>
  </si>
  <si>
    <t>Рогатинська міська ТГ</t>
  </si>
  <si>
    <t>Урочище «Осій»</t>
  </si>
  <si>
    <r>
      <t>Калуський район,                          Мало-Тур’янське  лісництво,</t>
    </r>
    <r>
      <rPr>
        <sz val="10"/>
        <color indexed="10"/>
        <rFont val="Times New Roman"/>
        <family val="1"/>
        <charset val="204"/>
      </rPr>
      <t xml:space="preserve"> ( за матеріалами базового лісовпорядкування 2010р. Мало-Тур’янське  лісництво кв.1, вид. 23, 39, 42, 43, 47, 48, 49)</t>
    </r>
  </si>
  <si>
    <t>Філія «Вигодське лісове господарство»                       ДП «Ліси України»</t>
  </si>
  <si>
    <t>Розпорядження РМ УРСР від 14.10.1975 р.               № 780-р</t>
  </si>
  <si>
    <t>Урочище  «Сокіл»</t>
  </si>
  <si>
    <t>Калуський район,             Ангелівське лісництво, кв. 25, вид. 5, 6.9-14; кв.26, вид 1, 4, 5</t>
  </si>
  <si>
    <t>Урочище «Тарниці»</t>
  </si>
  <si>
    <t>Надвірнянський район, Микуличинське лісництво, кв. 20, вид. 1- 13,39,40</t>
  </si>
  <si>
    <t>«Болото  Висяче»</t>
  </si>
  <si>
    <t xml:space="preserve"> НПП «Верховинський»</t>
  </si>
  <si>
    <t>«Болото  «Ширковець»</t>
  </si>
  <si>
    <t>Калуський район,               Мізунське лісництво, кв.13, вид.18</t>
  </si>
  <si>
    <t>Філія «Вигодське лісове господарство»                         ДП «Ліси України»</t>
  </si>
  <si>
    <t>«Болото  «Лисак»</t>
  </si>
  <si>
    <r>
      <t xml:space="preserve">Калуський район,                  Свічівське лісництво, </t>
    </r>
    <r>
      <rPr>
        <sz val="10"/>
        <color indexed="10"/>
        <rFont val="Times New Roman"/>
        <family val="1"/>
        <charset val="204"/>
      </rPr>
      <t>(за матеріалами базового лісовпорядкування 2010р. Свічівське л-во кв. 20, вид. 28;            кв. 22, вид. 1,  2, 3 , 5, 6, 7)</t>
    </r>
  </si>
  <si>
    <t>Філія «Вигодське лісове господарство»                                             ДП «Ліси України»</t>
  </si>
  <si>
    <t>«Болото  «Мшана»</t>
  </si>
  <si>
    <t>Калуський район,                 Мшанське лісництво, кв.33, вид. 101, 102</t>
  </si>
  <si>
    <t>«Манявський водоспад»</t>
  </si>
  <si>
    <t>Івано-Франківський район, Манявське лісництво кв. 9 вид. 12 (ДП «Солотвинське лісове господарство»)</t>
  </si>
  <si>
    <t>Указ Президента України від 27 липня 2016 року № 312/2016</t>
  </si>
  <si>
    <t>геологічні</t>
  </si>
  <si>
    <t>«Старуня»</t>
  </si>
  <si>
    <t>Івано-Франківський район,            с. Старуня Богодчанської селищної ТГ</t>
  </si>
  <si>
    <r>
      <t xml:space="preserve">Богодчанська селищна ТГ;   </t>
    </r>
    <r>
      <rPr>
        <sz val="10"/>
        <color indexed="10"/>
        <rFont val="Times New Roman"/>
        <family val="1"/>
        <charset val="204"/>
      </rPr>
      <t xml:space="preserve">    </t>
    </r>
    <r>
      <rPr>
        <sz val="10"/>
        <rFont val="Times New Roman"/>
        <family val="1"/>
        <charset val="204"/>
      </rPr>
      <t xml:space="preserve">              </t>
    </r>
    <r>
      <rPr>
        <sz val="10"/>
        <color indexed="10"/>
        <rFont val="Times New Roman"/>
        <family val="1"/>
        <charset val="204"/>
      </rPr>
      <t>Третьякова Марія Михайлівна;                              АТ  «Укртранснафта»</t>
    </r>
  </si>
  <si>
    <t>Постанова РМ  УРСР від 21.03.1984 р. № 139</t>
  </si>
  <si>
    <t>«Високогірний»</t>
  </si>
  <si>
    <t>Надвірнянський район, Бистрицьке лісництво, кв. 62</t>
  </si>
  <si>
    <t>Постанова РМ УРСР від 22.07.1983 р. № 311</t>
  </si>
  <si>
    <t>«Діброва»</t>
  </si>
  <si>
    <r>
      <t xml:space="preserve">Івано-Франківський район, Богородчанське л-во, кв.27, </t>
    </r>
    <r>
      <rPr>
        <sz val="10"/>
        <color indexed="10"/>
        <rFont val="Times New Roman"/>
        <family val="1"/>
        <charset val="204"/>
      </rPr>
      <t xml:space="preserve">вид. 5, (за матеріалами базового лісовпорядкування 2010 р. Богородчанське л-во кв. 27 вид. 5, ДП «Солотвинське лісове господарство»  </t>
    </r>
  </si>
  <si>
    <t>Філія «Осмолодське лісове господарство» ДП «Ліси України»"</t>
  </si>
  <si>
    <t>«Дружба»</t>
  </si>
  <si>
    <t>Івано-Франківський район,                Івано-Франківська міська ТГ Угринівська сільська ТГ</t>
  </si>
  <si>
    <t>Прикарпатський національний університет ім. В. Стефаника</t>
  </si>
  <si>
    <t>Парки-пам’ятки садово-паркового мистецтва</t>
  </si>
  <si>
    <t>«Парк партизанської слави»</t>
  </si>
  <si>
    <r>
      <t xml:space="preserve">Надвірнянський район,        </t>
    </r>
    <r>
      <rPr>
        <sz val="10"/>
        <color indexed="10"/>
        <rFont val="Times New Roman"/>
        <family val="1"/>
        <charset val="204"/>
      </rPr>
      <t>Білоославське лісництво, кв. 52, вид. 1</t>
    </r>
  </si>
  <si>
    <t>Постанова Держкомітету УРСР з охорони природи від 17.08.1983 р. № 37</t>
  </si>
  <si>
    <t>ВСЬОГО загальнодержавного значення</t>
  </si>
  <si>
    <t>33/ 131624,1</t>
  </si>
  <si>
    <t>33/ 131624,562</t>
  </si>
  <si>
    <t>Дністровський  РЛП</t>
  </si>
  <si>
    <t>Івано-Франківський, Коломийський  райони, вздовж річки Дністер</t>
  </si>
  <si>
    <t>Тлумацька міська ТГ, Обертинська селищна ТГ, Олешанська сільська ТГ, Чернелицька ТГ, Городенківська ТГ, Філія «Коломийське ЛГ» Філія «Івано-Франківське лісове господарство»ДП «Ліси України»</t>
  </si>
  <si>
    <t>Рішення сесії обласної ради від 15.07.93 р.</t>
  </si>
  <si>
    <t>РЛП «Гуцульщина»</t>
  </si>
  <si>
    <t>Косівська районна рада, Філія «Кутське лісове господарство» ДП «Ліси України»,                                РП "Косівський райагроліс"</t>
  </si>
  <si>
    <t>Розпорядження облдержадміністрації від 23.06.97 р. № 443</t>
  </si>
  <si>
    <t>Поляницький РЛП</t>
  </si>
  <si>
    <t>Калуський район, Поляницьке лісництво, кв.9,10,14-16,22-26</t>
  </si>
  <si>
    <t>Філія «Болехівське лісове господарство»              ДП «Ліси України»</t>
  </si>
  <si>
    <t>Розпорядження облдержадміністрації від 15.07.96 р.</t>
  </si>
  <si>
    <t>«Саджавський»</t>
  </si>
  <si>
    <t>Калуський район,                 с.Княжолука                    (межиріччя рр. Свічі та Саджави)</t>
  </si>
  <si>
    <t>Долинська міська ТГ</t>
  </si>
  <si>
    <t>Рішення обласної ради від 15.07.93 р.</t>
  </si>
  <si>
    <t>«Цапове»</t>
  </si>
  <si>
    <r>
      <t xml:space="preserve">Калуський район, Церківнянське лісництво, кв.8, </t>
    </r>
    <r>
      <rPr>
        <sz val="10"/>
        <color indexed="10"/>
        <rFont val="Times New Roman"/>
        <family val="1"/>
        <charset val="204"/>
      </rPr>
      <t>вид 40</t>
    </r>
  </si>
  <si>
    <t>Розпорядження облдержадміністрації від 15.07.93 р. № 451</t>
  </si>
  <si>
    <t>«Яськів потік»</t>
  </si>
  <si>
    <t>Калуський район,             Войнилівське лісництво,                      кв. 1 вид. 1 - 6</t>
  </si>
  <si>
    <t>Філія «Калуське лісове господарство»             ДП «Ліси України»</t>
  </si>
  <si>
    <t>«Ріка Лімниця з водоохоронною смугою вздовж берегів шириною 100 м»</t>
  </si>
  <si>
    <t>Івано-Франківський район, Калуський район</t>
  </si>
  <si>
    <r>
      <t xml:space="preserve">Галицька міська ТГ, Калуська міська ТГ, Войнилівська селищна ТГ, Новицька сільська ТГ, Перегінська селищна ТГ, Рожнятівська селищна ТГ, Дубівська сільська ТГ,  </t>
    </r>
    <r>
      <rPr>
        <sz val="10"/>
        <color indexed="10"/>
        <rFont val="Times New Roman"/>
        <family val="1"/>
        <charset val="204"/>
      </rPr>
      <t>Філії «Калуське лісове господарство»  «Осмолодське лісове господарство»                ДП «Ліси України»</t>
    </r>
  </si>
  <si>
    <t>Рішення обласної ради від 31.07.2020 р. № 1510-36/2020</t>
  </si>
  <si>
    <t>«Негрова»</t>
  </si>
  <si>
    <t>Надвірнянський район, Бистрицьке лісництво, кв. 1, вид 1</t>
  </si>
  <si>
    <t>Філія «Надвірнянське лісове господарство»             ДП «Ліси України»</t>
  </si>
  <si>
    <t>Рішення обласної ради від 17.01.08 № 490-18/2008</t>
  </si>
  <si>
    <t>«Фарфанянка»</t>
  </si>
  <si>
    <t>Надвірнянський район, Довбушанське лісництво, кв. 20, вид. 4; кв. 21, вид. 10</t>
  </si>
  <si>
    <t>«Чивчино-Гринявський»</t>
  </si>
  <si>
    <r>
      <t xml:space="preserve">                                             Верховинський район,      </t>
    </r>
    <r>
      <rPr>
        <sz val="10"/>
        <color indexed="10"/>
        <rFont val="Times New Roman"/>
        <family val="1"/>
        <charset val="204"/>
      </rPr>
      <t xml:space="preserve">Буркутське лісництво, кв.  14-19,  23, 24  </t>
    </r>
  </si>
  <si>
    <t>Філія «Верховинське лісове господарство», ДП «Ліси України»</t>
  </si>
  <si>
    <t>«Ріка Свіча з притокою Мізунькою»</t>
  </si>
  <si>
    <t>Калуський район</t>
  </si>
  <si>
    <r>
      <t>Долинська міська ТГ, Вигодська селищна ТГ, Витвицька сільська ТГ, Болехівська міська ТГ,</t>
    </r>
    <r>
      <rPr>
        <sz val="10"/>
        <color indexed="10"/>
        <rFont val="Times New Roman"/>
        <family val="1"/>
        <charset val="204"/>
      </rPr>
      <t>Філія «Вигодське лісове господарство», ДП «Ліси України»</t>
    </r>
  </si>
  <si>
    <t>«Бовкоти»</t>
  </si>
  <si>
    <t xml:space="preserve">Калуський район,                                 с. Станківці </t>
  </si>
  <si>
    <t>Витвицька сільська ТГ</t>
  </si>
  <si>
    <t xml:space="preserve"> Урочище «Погорілець»</t>
  </si>
  <si>
    <r>
      <t>Івано-Франківський район, Гутянське л-во,                                    кв. 45, вид. 1-18; кв. 46, вид. 1-6, 11, 14, 17, 19-24; кв. 47, вид. 13, 15, 16; кв. 48, вид. 1, 2, 9                                                 (</t>
    </r>
    <r>
      <rPr>
        <sz val="10"/>
        <color indexed="10"/>
        <rFont val="Times New Roman"/>
        <family val="1"/>
        <charset val="204"/>
      </rPr>
      <t>ДП «Солотвинське лісове господарство»)</t>
    </r>
  </si>
  <si>
    <r>
      <rPr>
        <sz val="10"/>
        <color indexed="10"/>
        <rFont val="Times New Roman"/>
        <family val="1"/>
        <charset val="204"/>
      </rPr>
      <t>Філія «Осмолодське лісове господарство»  ДП «Ліси України</t>
    </r>
    <r>
      <rPr>
        <sz val="10"/>
        <rFont val="Times New Roman"/>
        <family val="1"/>
        <charset val="204"/>
      </rPr>
      <t>»</t>
    </r>
  </si>
  <si>
    <t>Рішення обласної ради від 12.03.04 р. № 350-10/2004</t>
  </si>
  <si>
    <t>Урочище «Комарники»</t>
  </si>
  <si>
    <r>
      <t>Івано-Франківський район, Манявське л-во,                                    кв. 9, вид. 41-44; кв. 10, вид. 25-29; кв. 11, вид. 26, 27, 29-31; кв. 12, вид. 11-15; кв. 13, вид. 19-30; кв. 14, вид. 13-20; кв. 15, вид. 17, кв. 19, вид. 13, кв. 20, вид. 1-8                                           (</t>
    </r>
    <r>
      <rPr>
        <sz val="10"/>
        <color indexed="10"/>
        <rFont val="Times New Roman"/>
        <family val="1"/>
        <charset val="204"/>
      </rPr>
      <t>ДП «Солотвинське лісове господарство»)</t>
    </r>
  </si>
  <si>
    <r>
      <rPr>
        <sz val="10"/>
        <color indexed="10"/>
        <rFont val="Times New Roman"/>
        <family val="1"/>
        <charset val="204"/>
      </rPr>
      <t xml:space="preserve">Урочище </t>
    </r>
    <r>
      <rPr>
        <sz val="10"/>
        <rFont val="Times New Roman"/>
        <family val="1"/>
        <charset val="204"/>
      </rPr>
      <t>«Шиворіс»</t>
    </r>
  </si>
  <si>
    <r>
      <t xml:space="preserve">Івано-Франківський район, Яблунське л-во,                                   кв. 36, вид. 16,17; кв. 37, вид. 11-13; кв. 38, вид. 12-15; кв. 39, вид. 12-18 </t>
    </r>
    <r>
      <rPr>
        <sz val="10"/>
        <color indexed="10"/>
        <rFont val="Times New Roman"/>
        <family val="1"/>
        <charset val="204"/>
      </rPr>
      <t>(за матеріалами базового лісовпорядкування Яблунське л-во,  кв. 36, вид. 16,17; кв. 37, вид. 11-13; кв. 38, вид. 12-15; кв. 39, вид. 12-18 ДП  «Солотвинське лісове господарство»)</t>
    </r>
  </si>
  <si>
    <r>
      <rPr>
        <sz val="10"/>
        <color indexed="10"/>
        <rFont val="Times New Roman"/>
        <family val="1"/>
        <charset val="204"/>
      </rPr>
      <t xml:space="preserve">Урочище  </t>
    </r>
    <r>
      <rPr>
        <sz val="10"/>
        <rFont val="Times New Roman"/>
        <family val="1"/>
        <charset val="204"/>
      </rPr>
      <t>«Сумарин»</t>
    </r>
  </si>
  <si>
    <r>
      <t>Івано-Франкіський район, Яблунське л-во,                                кв. 17, вид. 1-7; кв. 18, вид. 1-5; кв. 20, вид. 1-2; кв. 21, вид. 1-6; кв. 22, вид. 1-2; кв. 24, вид. 1-26; кв. 23, вид.1-7</t>
    </r>
    <r>
      <rPr>
        <sz val="10"/>
        <color indexed="10"/>
        <rFont val="Times New Roman"/>
        <family val="1"/>
        <charset val="204"/>
      </rPr>
      <t xml:space="preserve"> (за матеріалами базового лісовпорядкування 2010р. Яблунське л-во,                                кв. 17, вид. 1-7; кв. 18, вид. 1-5; кв. 20, вид. 1-2; кв. 21, вид. 1-6; кв. 22, вид. 1-2; кв. 24, вид. 1-26; кв. 23, вид. 1-7 Яблунське л-во,                                кв. 17, вид. 1-7; кв. 18, вид. 1-5; кв. 20, вид. 1-2; кв. 21, вид. 1-6; кв. 22, вид. 1-2; кв. 24, вид. 1-26; кв. 23, вид. 1-7 ДП «Солотвинське лісове господарство»)</t>
    </r>
  </si>
  <si>
    <t>Філія «Осмолодське лісове господарство»  ДП «Ліси України»</t>
  </si>
  <si>
    <t>«Марино»</t>
  </si>
  <si>
    <t>Калуський район,  Церківнянське     л-во,  кв.37-39, 43-47</t>
  </si>
  <si>
    <t>Філія «Болехівське лісове господарство» ДП «Ліси України»</t>
  </si>
  <si>
    <t>Рішення обласної ради від 28.12.99 р.</t>
  </si>
  <si>
    <t>«Ільма»</t>
  </si>
  <si>
    <t>Калуський район,           Ільм’янське лісництво, кв. 1-23</t>
  </si>
  <si>
    <t>Філія «Вигодське лісове господарство», ДП «Ліси України»</t>
  </si>
  <si>
    <t>Рішення облвиконкому від 16.10.84 р. № 247</t>
  </si>
  <si>
    <t>«Страгора»</t>
  </si>
  <si>
    <t>Надвірнянський район, Надвірнянське лісництво,                         кв. 46-51</t>
  </si>
  <si>
    <t>«Красна»</t>
  </si>
  <si>
    <t>Надвірнянський район, Надвірнянське лісництво,                          кв. 30-37</t>
  </si>
  <si>
    <t>«Потоки»</t>
  </si>
  <si>
    <r>
      <t>Надвірнянський район, Надвірнянське лісництво, кв.2,.            3,</t>
    </r>
    <r>
      <rPr>
        <sz val="10"/>
        <color indexed="10"/>
        <rFont val="Times New Roman"/>
        <family val="1"/>
        <charset val="204"/>
      </rPr>
      <t>( вид. 4 виключено зі складу ПЗФ)</t>
    </r>
    <r>
      <rPr>
        <sz val="10"/>
        <rFont val="Times New Roman"/>
        <family val="1"/>
        <charset val="204"/>
      </rPr>
      <t xml:space="preserve"> кв.5,  кв.6, </t>
    </r>
  </si>
  <si>
    <t xml:space="preserve">Рішення обласної ради від 14.09.2004 р. № 445-12/2004 </t>
  </si>
  <si>
    <t>«Журавенків-ський»</t>
  </si>
  <si>
    <r>
      <t xml:space="preserve">Івано-Франківський район, Букачівське лісництво, кв.28, вид. 1, 2  </t>
    </r>
    <r>
      <rPr>
        <sz val="10"/>
        <color indexed="10"/>
        <rFont val="Times New Roman"/>
        <family val="1"/>
        <charset val="204"/>
      </rPr>
      <t>(ДП  «Рогатинське лісове господарство»)</t>
    </r>
  </si>
  <si>
    <t>Філія «Калуське лісове господарство»                                ДП «Ліси України»</t>
  </si>
  <si>
    <t>Розпорядження ОДА від 15.07.1996 р. № 451</t>
  </si>
  <si>
    <t>«Журитин»</t>
  </si>
  <si>
    <r>
      <t xml:space="preserve">Івано-Франківський район, Пуківське лісництво, кв.2, вид. 7-10 </t>
    </r>
    <r>
      <rPr>
        <sz val="10"/>
        <color indexed="10"/>
        <rFont val="Times New Roman"/>
        <family val="1"/>
        <charset val="204"/>
      </rPr>
      <t xml:space="preserve">(ДП  «Рогатинське лісове господарство») </t>
    </r>
  </si>
  <si>
    <t>Розпорядження облдержадміністрації від 15.07.96 р. № 451</t>
  </si>
  <si>
    <t>«Щавнянська Магура»</t>
  </si>
  <si>
    <t>Калуський район,                Козаківське л-во, кв. 30, вид. 1-6, 8-12, 14-16; кв. 31, вид. 1-3, 5-10, 14-18, 20-25, 31-34; кв. 32, вид. 6-10, 14-16</t>
  </si>
  <si>
    <t>«Магура»</t>
  </si>
  <si>
    <t>Калуський район,               Козаківське л-во,  кв.31, вид.4, 11-13, 19, 26-30, 35-42 ,  кв. 32, вид.1-5, 11-13, 17</t>
  </si>
  <si>
    <t>Філія «Болехівське лісове господарство»              ДП «Ліси України»»</t>
  </si>
  <si>
    <t>Рішення обласної ради від 28.12.99 р.№ 237-11/99</t>
  </si>
  <si>
    <t>«Федів»</t>
  </si>
  <si>
    <r>
      <t xml:space="preserve">Калуський район,          Козаківське л-во кв.18                                            </t>
    </r>
    <r>
      <rPr>
        <sz val="10"/>
        <color indexed="10"/>
        <rFont val="Times New Roman"/>
        <family val="1"/>
        <charset val="204"/>
      </rPr>
      <t>(за матеріалами базового лісовпорядкування 2010 р. Козаківське л-во кв.18, вид.1-15)</t>
    </r>
  </si>
  <si>
    <t>«Жидовець»</t>
  </si>
  <si>
    <t>Калуський район,              Витвицьке л-во,                               кв. 2, вид.1-7, 9, 13</t>
  </si>
  <si>
    <t>«Могила»</t>
  </si>
  <si>
    <t>Коломийський район,                     с. Ясенів-Пільний</t>
  </si>
  <si>
    <t>Рішення облвиконкому від 19.07.88 р. № 128</t>
  </si>
  <si>
    <t>«Підбавки»</t>
  </si>
  <si>
    <t>Коломийський район,                            с. Ясенів-Пільний</t>
  </si>
  <si>
    <t>«Обертинська долина»</t>
  </si>
  <si>
    <t>Коломийський район,                      с. Чортовець</t>
  </si>
  <si>
    <t>«Вістова»</t>
  </si>
  <si>
    <t>Калуський район,                 Калуське лісництво,                        кв. 31, вид. 1, 2, 3, 5</t>
  </si>
  <si>
    <t xml:space="preserve">Філії «Калуське лісове господарство»                     ДП «Ліси України» </t>
  </si>
  <si>
    <t>Рішення обласної ради від 15.07.93 р. із змінами у площі відповідно до рішення обласної ради від 17.01.08 № 490-18/2008</t>
  </si>
  <si>
    <t>«Ліскувата»</t>
  </si>
  <si>
    <r>
      <t xml:space="preserve">Надвірнянський район, Дорівське л-во,  кв.10,  вид. 3, 4, 6-8, 10; </t>
    </r>
    <r>
      <rPr>
        <sz val="10"/>
        <color indexed="10"/>
        <rFont val="Times New Roman"/>
        <family val="1"/>
        <charset val="204"/>
      </rPr>
      <t xml:space="preserve"> Яремчанська міська ТГ</t>
    </r>
  </si>
  <si>
    <t>Філії «Делятинське лісове господарство»                     ДП «Ліси України» Яремчанська міська ТГ</t>
  </si>
  <si>
    <t>«Діл»</t>
  </si>
  <si>
    <r>
      <t>Надвірнянський район, Зарічанське л-во, кв.18</t>
    </r>
    <r>
      <rPr>
        <sz val="10"/>
        <color indexed="10"/>
        <rFont val="Times New Roman"/>
        <family val="1"/>
        <charset val="204"/>
      </rPr>
      <t xml:space="preserve"> (за матеріалами базового лісовпорядкування 2009р. Білоославське л-во, кв. 37, вид. 20)</t>
    </r>
  </si>
  <si>
    <t>Філії «Делятинське лісове господарство»                     ДП «Ліси України»</t>
  </si>
  <si>
    <t>«Поляниця»</t>
  </si>
  <si>
    <r>
      <t xml:space="preserve">Надвірнянський район, Поляницьке л-во, кв. 8, </t>
    </r>
    <r>
      <rPr>
        <sz val="10"/>
        <color indexed="10"/>
        <rFont val="Times New Roman"/>
        <family val="1"/>
        <charset val="204"/>
      </rPr>
      <t>вид. 19, 27</t>
    </r>
  </si>
  <si>
    <t>«Санковичі»</t>
  </si>
  <si>
    <r>
      <t xml:space="preserve">Надвірнянський район,                   </t>
    </r>
    <r>
      <rPr>
        <sz val="10"/>
        <color indexed="10"/>
        <rFont val="Times New Roman"/>
        <family val="1"/>
        <charset val="204"/>
      </rPr>
      <t>урочище «Санковичі»</t>
    </r>
  </si>
  <si>
    <t>«Річанський»</t>
  </si>
  <si>
    <t>Надвінянський район,             Річанське л-во, кв. 20, вид.18,20</t>
  </si>
  <si>
    <t>Філії «Надвірнянське лісове господарство»                     ДП «Ліси України»</t>
  </si>
  <si>
    <t>«Голубічка»</t>
  </si>
  <si>
    <r>
      <t xml:space="preserve">Надвірнянський район, Зарічанське л-во,  кв. 4, </t>
    </r>
    <r>
      <rPr>
        <sz val="10"/>
        <color indexed="10"/>
        <rFont val="Times New Roman"/>
        <family val="1"/>
        <charset val="204"/>
      </rPr>
      <t>вид. 15 (за матеріалами базового лісовпорядкування 2009р. Білоославське л-во, кв. 53, вид. 15)</t>
    </r>
  </si>
  <si>
    <t>«Копчин»</t>
  </si>
  <si>
    <r>
      <t xml:space="preserve">Надвірнянський р-н , Поляницьке л-во, </t>
    </r>
    <r>
      <rPr>
        <sz val="10"/>
        <color indexed="10"/>
        <rFont val="Times New Roman"/>
        <family val="1"/>
        <charset val="204"/>
      </rPr>
      <t xml:space="preserve"> кв. 132-135 (за матеріалами базового лісовпорядкування 2009р. Поляницьке л-во, кв. 37, вид. 20)</t>
    </r>
  </si>
  <si>
    <t>Рішення облвиконкому від 07.07.88 р. № 128</t>
  </si>
  <si>
    <t>«Білоославський»</t>
  </si>
  <si>
    <t>Надвірнянський район,                     с. Чорні Ослави</t>
  </si>
  <si>
    <t>Делятинська селищна ТГ</t>
  </si>
  <si>
    <t>«Бубонець»</t>
  </si>
  <si>
    <t>Івано-Франківський район,                с. Загір’я</t>
  </si>
  <si>
    <t>«Конвалія»</t>
  </si>
  <si>
    <t>Калуський район,           Рожнятівське л-во,                          кв. 2, вид 2-7, 9, 10 кв. 3, вид. 1 ,4, 7-10, 15-17</t>
  </si>
  <si>
    <t>Філія «Брошнівське лісове господарство» ДП «Ліси України»</t>
  </si>
  <si>
    <t>«Іванків»</t>
  </si>
  <si>
    <t>Коломийський район,                      с. Троїця</t>
  </si>
  <si>
    <t>Заболотівська селищна ТГ</t>
  </si>
  <si>
    <t>«Хомів»</t>
  </si>
  <si>
    <t>Коломийський район,                             с. Іллінці</t>
  </si>
  <si>
    <t>«Урочище «Лупені»</t>
  </si>
  <si>
    <r>
      <t>Коломийський район, Заболотівське лісництво, кв. 23, вид. 17-19,  кв. 24, вид. 1-4</t>
    </r>
    <r>
      <rPr>
        <sz val="10"/>
        <color indexed="10"/>
        <rFont val="Times New Roman"/>
        <family val="1"/>
        <charset val="204"/>
      </rPr>
      <t xml:space="preserve"> (за матеріалами базового лісовпорядкування 2010р.)</t>
    </r>
  </si>
  <si>
    <t>Філії «Коломийське лісове господарство»                     ДП «Ліси України»</t>
  </si>
  <si>
    <t>Рішення обласної ради від 15.07.93</t>
  </si>
  <si>
    <t>«Пугачівка»</t>
  </si>
  <si>
    <t>Івано-Франківський район,             с. Герасимів</t>
  </si>
  <si>
    <t>Обертинська селищна ТГ</t>
  </si>
  <si>
    <t>«Меленещина»</t>
  </si>
  <si>
    <t>Івано-Франківський район,                с. Палагичі</t>
  </si>
  <si>
    <t xml:space="preserve">Тлумацька міська ТГ </t>
  </si>
  <si>
    <t>Урочище «Вертебиста»</t>
  </si>
  <si>
    <t>Івано-Франківський район,                с. Юнашків</t>
  </si>
  <si>
    <t>Бурштинська міська ТГ</t>
  </si>
  <si>
    <t>Рішення обласної ради від 22.06.2018 № 866-22/2018</t>
  </si>
  <si>
    <t>Урочище «Дуброва та Язвине»</t>
  </si>
  <si>
    <t>Урочище «Юнашківське болото»</t>
  </si>
  <si>
    <t>Івано-Франківький район,                 с. Юнашків</t>
  </si>
  <si>
    <t>«Ріка Чорний Черемош з прибережною смугою»</t>
  </si>
  <si>
    <r>
      <t>Верховинська селищна ТГ, Білоберізька сільська ТГ,                         Зеленська сільська ТГ,                         НПП "Верховинський",</t>
    </r>
    <r>
      <rPr>
        <sz val="10"/>
        <color indexed="10"/>
        <rFont val="Times New Roman"/>
        <family val="1"/>
        <charset val="204"/>
      </rPr>
      <t xml:space="preserve"> </t>
    </r>
    <r>
      <rPr>
        <sz val="10"/>
        <color indexed="8"/>
        <rFont val="Times New Roman"/>
        <family val="1"/>
        <charset val="204"/>
      </rPr>
      <t>Верховинський районний лісгосп</t>
    </r>
  </si>
  <si>
    <t>«Ріка Пістинька з прибережною смугою»</t>
  </si>
  <si>
    <t>Коломийський район, Косівський район</t>
  </si>
  <si>
    <t>Нижньовербізька сільська ТГ, Косівська міська ТГ, Космацька сільська ТГ,   Косівське РП "Райагроліс"</t>
  </si>
  <si>
    <t>«Під Верховиною»</t>
  </si>
  <si>
    <t>Івано-Франківський район,              с. Княгиничі</t>
  </si>
  <si>
    <t>Рішення обласної ради від 28.12.99 р.    № 237 – 11/99</t>
  </si>
  <si>
    <t>«Болото»</t>
  </si>
  <si>
    <t>Івано-Франківський район,              с. Добринів</t>
  </si>
  <si>
    <t>«Шевченківський»</t>
  </si>
  <si>
    <t>Калуський район, Шевченківське л-во,   кв. 1, вид. 38 (за матеріалами базового лісовпорядкування 2010р.Шевченківське л-во,   кв. 29, вид. 1, 2, 3)</t>
  </si>
  <si>
    <t>Філія «Вигодське лісове господарство»                      ДП «Ліси України»</t>
  </si>
  <si>
    <t>«Чотири ясени»</t>
  </si>
  <si>
    <t>Калуський район,             Болехівська міська рада, Болехівське л-во, кв.50, вид. 33</t>
  </si>
  <si>
    <t>Рішення обласної ради від 12.03.2004 №350-10/2004</t>
  </si>
  <si>
    <t>«Бурсуків»</t>
  </si>
  <si>
    <t>Калуський район,              Болехівська міська рада, Болехівське л-во, кв.29, вид. 6</t>
  </si>
  <si>
    <t>Рішення обласної ради від 12.03.2004. №350-10/2004</t>
  </si>
  <si>
    <t>«Погорілець»</t>
  </si>
  <si>
    <t>Калуський район,         Болехівська міська рада  Болехівське л-во, кв.42, вид.1,10</t>
  </si>
  <si>
    <t>Коломийський район,                   с. Ясенів-Пільний</t>
  </si>
  <si>
    <t>загальнозоологічні</t>
  </si>
  <si>
    <t>«Чорний ліс»</t>
  </si>
  <si>
    <t>Івано-Франківський, Калуський район</t>
  </si>
  <si>
    <r>
      <t xml:space="preserve">ПП «СЛНДПЗГ «Чорний ліс»,                       </t>
    </r>
    <r>
      <rPr>
        <sz val="10"/>
        <color indexed="8"/>
        <rFont val="Times New Roman"/>
        <family val="1"/>
        <charset val="204"/>
      </rPr>
      <t>ДП «Прикарпатський військовий лісгосп», Лисецька селищна ТГ, Монастир Матері Божої Знамення</t>
    </r>
  </si>
  <si>
    <t>Рішенням обласної ради від 26.04.1995 р. «Про утворення загальнозоологічного заказника «Чорний ліс»</t>
  </si>
  <si>
    <t>«Гирява»</t>
  </si>
  <si>
    <r>
      <t>Калуський район, Козаківське           л-во, кв. 33, вид.14, 15</t>
    </r>
    <r>
      <rPr>
        <sz val="10"/>
        <color indexed="10"/>
        <rFont val="Times New Roman"/>
        <family val="1"/>
        <charset val="204"/>
      </rPr>
      <t xml:space="preserve"> (за матеріалами базового лісовпорядкування 2010 р. кв. 33 вид. 10-16)</t>
    </r>
  </si>
  <si>
    <t>Рішення обласної ради від 28.12.99 р. № 237-11/99</t>
  </si>
  <si>
    <t>«Озірна»</t>
  </si>
  <si>
    <t>Надвірнянський район, Довжинецьке лісництво,                     кв. 24, вид.1</t>
  </si>
  <si>
    <t>Філія«Надвірнянське лісове господарство» ДП «Ліси України»</t>
  </si>
  <si>
    <t>«Скалки»</t>
  </si>
  <si>
    <r>
      <t xml:space="preserve">Надвірнянський район, Довжинецьке лісництво,                   кв.1, </t>
    </r>
    <r>
      <rPr>
        <sz val="10"/>
        <color indexed="10"/>
        <rFont val="Times New Roman"/>
        <family val="1"/>
        <charset val="204"/>
      </rPr>
      <t>вид. 15</t>
    </r>
  </si>
  <si>
    <t>«Під скелями»</t>
  </si>
  <si>
    <t>Надвірнянський район, Зеленське лісництво,                      кв.30, вид.2</t>
  </si>
  <si>
    <t>«Добротівські відслонення»</t>
  </si>
  <si>
    <t>Надвірнянський район,                       с. Заріччя</t>
  </si>
  <si>
    <t>«Великі Голди»</t>
  </si>
  <si>
    <t>Івано-Франківський район,                    с. Лучинці</t>
  </si>
  <si>
    <t>«Вовчинецькі гори»</t>
  </si>
  <si>
    <t>Івано-Франківський район,            с. Вовчинець</t>
  </si>
  <si>
    <r>
      <t xml:space="preserve">Івано-Франківська ТГ, </t>
    </r>
    <r>
      <rPr>
        <sz val="10"/>
        <color indexed="10"/>
        <rFont val="Times New Roman"/>
        <family val="1"/>
        <charset val="204"/>
      </rPr>
      <t xml:space="preserve">ТОВ «ІФ МІСЬКБУД ДЕВЕЛОПМЕНТ» Філія «Івано-Франківське 
лісове  господарство» ДП  «Ліси України»,
ТОВ «СКАЙ ІФ», Храбатин Ф,В.
</t>
    </r>
    <r>
      <rPr>
        <sz val="10"/>
        <rFont val="Times New Roman"/>
        <family val="1"/>
        <charset val="204"/>
      </rPr>
      <t xml:space="preserve">
</t>
    </r>
  </si>
  <si>
    <t>Калуський район,               Болехівське л-во,  кв. 36, вид. 38</t>
  </si>
  <si>
    <t>«Табори»</t>
  </si>
  <si>
    <r>
      <t xml:space="preserve">Калуський район,                Козаківське л-во, кв.28, вид.15-17 </t>
    </r>
    <r>
      <rPr>
        <sz val="10"/>
        <color indexed="10"/>
        <rFont val="Times New Roman"/>
        <family val="1"/>
        <charset val="204"/>
      </rPr>
      <t>(за матеріалами базового лісовпорядкування 2010 р. кв. 28 вид. 8, 15, 16, 17)</t>
    </r>
  </si>
  <si>
    <t>«Лисий потік»</t>
  </si>
  <si>
    <t>Калуський район,                Витвицьке л-во, кв.3, вид.1, 2, 3, 5, 8, 9, 10</t>
  </si>
  <si>
    <t>«Глушківські скелі»</t>
  </si>
  <si>
    <t>Коломийський район,                            с. Глушків</t>
  </si>
  <si>
    <t>Розпорядження облдержадміністрації від 23.06.97 р. №443</t>
  </si>
  <si>
    <r>
      <t>1.</t>
    </r>
    <r>
      <rPr>
        <sz val="7"/>
        <rFont val="Times New Roman"/>
        <family val="1"/>
        <charset val="204"/>
      </rPr>
      <t xml:space="preserve">       </t>
    </r>
    <r>
      <rPr>
        <sz val="10"/>
        <rFont val="Times New Roman"/>
        <family val="1"/>
        <charset val="204"/>
      </rPr>
      <t> </t>
    </r>
  </si>
  <si>
    <t>«Тис ягідний»</t>
  </si>
  <si>
    <r>
      <t>Івано-Франківський район, Манявське л-во,                                кв. 24, вид. 6</t>
    </r>
    <r>
      <rPr>
        <sz val="10"/>
        <color indexed="10"/>
        <rFont val="Times New Roman"/>
        <family val="1"/>
        <charset val="204"/>
      </rPr>
      <t xml:space="preserve"> (за матеріалами базового лісовпрядкування 2010р. Манявське л-во, кв. 24, вид. 6,              ДП «Солотвинське лісове господарство»)</t>
    </r>
  </si>
  <si>
    <r>
      <t>2.</t>
    </r>
    <r>
      <rPr>
        <sz val="7"/>
        <rFont val="Times New Roman"/>
        <family val="1"/>
        <charset val="204"/>
      </rPr>
      <t xml:space="preserve">       </t>
    </r>
    <r>
      <rPr>
        <sz val="10"/>
        <rFont val="Times New Roman"/>
        <family val="1"/>
        <charset val="204"/>
      </rPr>
      <t> </t>
    </r>
  </si>
  <si>
    <t>«Бір Величків»</t>
  </si>
  <si>
    <r>
      <t>Івано-Франківський район, Яблунське лісництво,                   кв.7, вид.15</t>
    </r>
    <r>
      <rPr>
        <sz val="10"/>
        <color indexed="10"/>
        <rFont val="Times New Roman"/>
        <family val="1"/>
        <charset val="204"/>
      </rPr>
      <t xml:space="preserve"> (за матеріалами базового лісовпрядкування 2010р. Яблунське л-во, кв. 7, вид. 15,              ДП «Солотвинське лісове господарство»)</t>
    </r>
  </si>
  <si>
    <r>
      <t>3.</t>
    </r>
    <r>
      <rPr>
        <sz val="7"/>
        <rFont val="Times New Roman"/>
        <family val="1"/>
        <charset val="204"/>
      </rPr>
      <t xml:space="preserve">       </t>
    </r>
    <r>
      <rPr>
        <sz val="10"/>
        <rFont val="Times New Roman"/>
        <family val="1"/>
        <charset val="204"/>
      </rPr>
      <t> </t>
    </r>
  </si>
  <si>
    <t>«Солотвинські дуби»</t>
  </si>
  <si>
    <t>Івано-Франківський район, селище Солотвин</t>
  </si>
  <si>
    <t>Солотвинська селищна ТГ</t>
  </si>
  <si>
    <t xml:space="preserve"> Рішення обласної ради від 12.03.2004. №350-10/2004</t>
  </si>
  <si>
    <r>
      <t>4.</t>
    </r>
    <r>
      <rPr>
        <sz val="7"/>
        <rFont val="Times New Roman"/>
        <family val="1"/>
        <charset val="204"/>
      </rPr>
      <t xml:space="preserve">       </t>
    </r>
    <r>
      <rPr>
        <sz val="10"/>
        <rFont val="Times New Roman"/>
        <family val="1"/>
        <charset val="204"/>
      </rPr>
      <t> </t>
    </r>
  </si>
  <si>
    <t>«Еталон букового насадження»</t>
  </si>
  <si>
    <t>Верховинський район, Устеріцьке лісництво, кв.15, вид.18</t>
  </si>
  <si>
    <t>Філія «Гринявське лісове господарство» ДП «Ліси України»</t>
  </si>
  <si>
    <r>
      <t>5.</t>
    </r>
    <r>
      <rPr>
        <sz val="7"/>
        <rFont val="Times New Roman"/>
        <family val="1"/>
        <charset val="204"/>
      </rPr>
      <t xml:space="preserve">       </t>
    </r>
    <r>
      <rPr>
        <sz val="10"/>
        <rFont val="Times New Roman"/>
        <family val="1"/>
        <charset val="204"/>
      </rPr>
      <t> </t>
    </r>
  </si>
  <si>
    <t>«Еталон смерекового насадження»</t>
  </si>
  <si>
    <r>
      <t>Верховинський район, Гостівецьке лісництво,                  кв.19, вид.34</t>
    </r>
    <r>
      <rPr>
        <sz val="10"/>
        <color indexed="10"/>
        <rFont val="Times New Roman"/>
        <family val="1"/>
        <charset val="204"/>
      </rPr>
      <t xml:space="preserve"> (за матеріалами базового лісовпрядкування 2010р. Яблунське л-во, кв. 19, вид. 41) </t>
    </r>
    <r>
      <rPr>
        <sz val="10"/>
        <rFont val="Times New Roman"/>
        <family val="1"/>
        <charset val="204"/>
      </rPr>
      <t xml:space="preserve">          </t>
    </r>
  </si>
  <si>
    <r>
      <t>6.</t>
    </r>
    <r>
      <rPr>
        <sz val="7"/>
        <rFont val="Times New Roman"/>
        <family val="1"/>
        <charset val="204"/>
      </rPr>
      <t xml:space="preserve">       </t>
    </r>
    <r>
      <rPr>
        <sz val="10"/>
        <rFont val="Times New Roman"/>
        <family val="1"/>
        <charset val="204"/>
      </rPr>
      <t> </t>
    </r>
  </si>
  <si>
    <t>Верховинський район, Яловичорське лісництво №1,               кв.14, вид.16</t>
  </si>
  <si>
    <r>
      <t>7.</t>
    </r>
    <r>
      <rPr>
        <sz val="7"/>
        <rFont val="Times New Roman"/>
        <family val="1"/>
        <charset val="204"/>
      </rPr>
      <t xml:space="preserve">       </t>
    </r>
    <r>
      <rPr>
        <sz val="10"/>
        <rFont val="Times New Roman"/>
        <family val="1"/>
        <charset val="204"/>
      </rPr>
      <t> </t>
    </r>
  </si>
  <si>
    <t>Верховинський район, Яловичорське лісництво,                 кв.14, вид.13</t>
  </si>
  <si>
    <r>
      <t>8.</t>
    </r>
    <r>
      <rPr>
        <sz val="7"/>
        <rFont val="Times New Roman"/>
        <family val="1"/>
        <charset val="204"/>
      </rPr>
      <t xml:space="preserve">       </t>
    </r>
    <r>
      <rPr>
        <sz val="10"/>
        <rFont val="Times New Roman"/>
        <family val="1"/>
        <charset val="204"/>
      </rPr>
      <t> </t>
    </r>
  </si>
  <si>
    <t>«Модрина»</t>
  </si>
  <si>
    <r>
      <t xml:space="preserve">Верховинський  район, Явірницьке лісництво, </t>
    </r>
    <r>
      <rPr>
        <sz val="10"/>
        <color indexed="10"/>
        <rFont val="Times New Roman"/>
        <family val="1"/>
        <charset val="204"/>
      </rPr>
      <t xml:space="preserve">кв. 19, вид. 27 (за матеріалами базового лісовпорядкування 2010 р. </t>
    </r>
    <r>
      <rPr>
        <sz val="10"/>
        <rFont val="Times New Roman"/>
        <family val="1"/>
        <charset val="204"/>
      </rPr>
      <t>Явірницьке кв.19, вид. 15)</t>
    </r>
  </si>
  <si>
    <t>Філія «Верховинське лісове господарство» ДП «Ліси України»</t>
  </si>
  <si>
    <r>
      <t>9.</t>
    </r>
    <r>
      <rPr>
        <sz val="7"/>
        <rFont val="Times New Roman"/>
        <family val="1"/>
        <charset val="204"/>
      </rPr>
      <t xml:space="preserve">       </t>
    </r>
    <r>
      <rPr>
        <sz val="10"/>
        <rFont val="Times New Roman"/>
        <family val="1"/>
        <charset val="204"/>
      </rPr>
      <t> </t>
    </r>
  </si>
  <si>
    <t>«Редискул»</t>
  </si>
  <si>
    <t>Верховинський район,                        с. Буркут</t>
  </si>
  <si>
    <t>Зеленська сільська ТГ</t>
  </si>
  <si>
    <r>
      <t>10.</t>
    </r>
    <r>
      <rPr>
        <sz val="7"/>
        <rFont val="Times New Roman"/>
        <family val="1"/>
        <charset val="204"/>
      </rPr>
      <t xml:space="preserve">    </t>
    </r>
    <r>
      <rPr>
        <sz val="10"/>
        <rFont val="Times New Roman"/>
        <family val="1"/>
        <charset val="204"/>
      </rPr>
      <t> </t>
    </r>
  </si>
  <si>
    <t>«Чертяк»</t>
  </si>
  <si>
    <t>Коломийський район,                      с. Тишківці</t>
  </si>
  <si>
    <r>
      <t>11</t>
    </r>
    <r>
      <rPr>
        <sz val="7"/>
        <rFont val="Times New Roman"/>
        <family val="1"/>
        <charset val="204"/>
      </rPr>
      <t xml:space="preserve">   </t>
    </r>
    <r>
      <rPr>
        <sz val="10"/>
        <rFont val="Times New Roman"/>
        <family val="1"/>
        <charset val="204"/>
      </rPr>
      <t> </t>
    </r>
  </si>
  <si>
    <t>«Резерват дуба»</t>
  </si>
  <si>
    <r>
      <t>Калуський район, Болехівська міська  рада, Болехівське лісництво, кв.36,</t>
    </r>
    <r>
      <rPr>
        <sz val="10"/>
        <color indexed="10"/>
        <rFont val="Times New Roman"/>
        <family val="1"/>
        <charset val="204"/>
      </rPr>
      <t xml:space="preserve"> (за матеріалами базового лісовпорядкування 2010р. Болехівське  кв.36, вид. 34)</t>
    </r>
  </si>
  <si>
    <r>
      <t>12.</t>
    </r>
    <r>
      <rPr>
        <sz val="7"/>
        <rFont val="Times New Roman"/>
        <family val="1"/>
        <charset val="204"/>
      </rPr>
      <t xml:space="preserve">    </t>
    </r>
    <r>
      <rPr>
        <sz val="10"/>
        <rFont val="Times New Roman"/>
        <family val="1"/>
        <charset val="204"/>
      </rPr>
      <t> </t>
    </r>
  </si>
  <si>
    <t>«Алея модрини»</t>
  </si>
  <si>
    <t>Калуський район,              Болехівська міська  рада, Болехівське л-тво,  кв. 50, вид. 20</t>
  </si>
  <si>
    <r>
      <t>13.</t>
    </r>
    <r>
      <rPr>
        <sz val="7"/>
        <rFont val="Times New Roman"/>
        <family val="1"/>
        <charset val="204"/>
      </rPr>
      <t xml:space="preserve">    </t>
    </r>
    <r>
      <rPr>
        <sz val="10"/>
        <rFont val="Times New Roman"/>
        <family val="1"/>
        <charset val="204"/>
      </rPr>
      <t> </t>
    </r>
  </si>
  <si>
    <t>«Дуб скельний»</t>
  </si>
  <si>
    <t>Калуський район,                 Болехівська міська  рада, Болехівське л-во,кв. 52., вид 29-31</t>
  </si>
  <si>
    <r>
      <t>14.</t>
    </r>
    <r>
      <rPr>
        <sz val="7"/>
        <rFont val="Times New Roman"/>
        <family val="1"/>
        <charset val="204"/>
      </rPr>
      <t xml:space="preserve">    </t>
    </r>
    <r>
      <rPr>
        <sz val="10"/>
        <rFont val="Times New Roman"/>
        <family val="1"/>
        <charset val="204"/>
      </rPr>
      <t> </t>
    </r>
  </si>
  <si>
    <t>Калуський район,              Болехівська міська  рада, Козаківське л-во,кв. 11, вид.13</t>
  </si>
  <si>
    <r>
      <t>15.</t>
    </r>
    <r>
      <rPr>
        <sz val="7"/>
        <rFont val="Times New Roman"/>
        <family val="1"/>
        <charset val="204"/>
      </rPr>
      <t xml:space="preserve">    </t>
    </r>
    <r>
      <rPr>
        <sz val="10"/>
        <rFont val="Times New Roman"/>
        <family val="1"/>
        <charset val="204"/>
      </rPr>
      <t> </t>
    </r>
  </si>
  <si>
    <t>«Щавна»</t>
  </si>
  <si>
    <r>
      <t xml:space="preserve">Калуський район,               Болехівська міська рада,  Козаківське л-во,                                  кв. 30, вид.7,13,17 </t>
    </r>
    <r>
      <rPr>
        <sz val="10"/>
        <color indexed="10"/>
        <rFont val="Times New Roman"/>
        <family val="1"/>
        <charset val="204"/>
      </rPr>
      <t xml:space="preserve"> (за матеріалами базового лісовпорядкування  2010р. л-во, Козаківське л-во кв. 30, вид. 3, 19, 23)</t>
    </r>
  </si>
  <si>
    <t>Рішення обласної ради від 28.12.99 р. № 237 – 11/99</t>
  </si>
  <si>
    <r>
      <t>16.</t>
    </r>
    <r>
      <rPr>
        <sz val="7"/>
        <rFont val="Times New Roman"/>
        <family val="1"/>
        <charset val="204"/>
      </rPr>
      <t xml:space="preserve">    </t>
    </r>
    <r>
      <rPr>
        <sz val="10"/>
        <rFont val="Times New Roman"/>
        <family val="1"/>
        <charset val="204"/>
      </rPr>
      <t> </t>
    </r>
  </si>
  <si>
    <t>«Набивки»</t>
  </si>
  <si>
    <r>
      <t xml:space="preserve">Калуський район,  Сукільське лісництво </t>
    </r>
    <r>
      <rPr>
        <sz val="10"/>
        <color indexed="10"/>
        <rFont val="Times New Roman"/>
        <family val="1"/>
        <charset val="204"/>
      </rPr>
      <t xml:space="preserve">кв. 9, 14  </t>
    </r>
    <r>
      <rPr>
        <sz val="10"/>
        <rFont val="Times New Roman"/>
        <family val="1"/>
        <charset val="204"/>
      </rPr>
      <t xml:space="preserve">          </t>
    </r>
    <r>
      <rPr>
        <sz val="10"/>
        <color indexed="10"/>
        <rFont val="Times New Roman"/>
        <family val="1"/>
        <charset val="204"/>
      </rPr>
      <t xml:space="preserve">   (за матеріалами базового лісовпорядкування 2010р. Сукільське л-во, кв. 9, вид. 22, 23; , кв. 14, вид. 25, 27-30, 34, 35, 42)</t>
    </r>
  </si>
  <si>
    <r>
      <t>17.</t>
    </r>
    <r>
      <rPr>
        <sz val="7"/>
        <rFont val="Times New Roman"/>
        <family val="1"/>
        <charset val="204"/>
      </rPr>
      <t xml:space="preserve">    </t>
    </r>
    <r>
      <rPr>
        <sz val="10"/>
        <rFont val="Times New Roman"/>
        <family val="1"/>
        <charset val="204"/>
      </rPr>
      <t> </t>
    </r>
  </si>
  <si>
    <t>«Олірки»</t>
  </si>
  <si>
    <t>Калуський район,                Болехівська міська рада, Поляницьке л-во,                       кв.32, вид.5,7,10</t>
  </si>
  <si>
    <r>
      <t>18.</t>
    </r>
    <r>
      <rPr>
        <sz val="7"/>
        <rFont val="Times New Roman"/>
        <family val="1"/>
        <charset val="204"/>
      </rPr>
      <t xml:space="preserve">    </t>
    </r>
    <r>
      <rPr>
        <sz val="10"/>
        <rFont val="Times New Roman"/>
        <family val="1"/>
        <charset val="204"/>
      </rPr>
      <t> </t>
    </r>
  </si>
  <si>
    <t>«Еталон буково – модринового насадження»</t>
  </si>
  <si>
    <r>
      <t xml:space="preserve">Калуський  район,               Витвицьке л-во, кв. 2, </t>
    </r>
    <r>
      <rPr>
        <sz val="10"/>
        <color indexed="10"/>
        <rFont val="Times New Roman"/>
        <family val="1"/>
        <charset val="204"/>
      </rPr>
      <t xml:space="preserve"> (за матеріалами базового лісовпорядкування 2010р. Витвицьке л-во кв. 2, вид.11)</t>
    </r>
  </si>
  <si>
    <r>
      <t>19.</t>
    </r>
    <r>
      <rPr>
        <sz val="7"/>
        <rFont val="Times New Roman"/>
        <family val="1"/>
        <charset val="204"/>
      </rPr>
      <t xml:space="preserve">    </t>
    </r>
    <r>
      <rPr>
        <sz val="10"/>
        <rFont val="Times New Roman"/>
        <family val="1"/>
        <charset val="204"/>
      </rPr>
      <t> </t>
    </r>
  </si>
  <si>
    <t>«Еталон модринового насадження»</t>
  </si>
  <si>
    <r>
      <t xml:space="preserve">Калуський район,             Витвицьке л-во, кв. 2, </t>
    </r>
    <r>
      <rPr>
        <sz val="10"/>
        <color indexed="10"/>
        <rFont val="Times New Roman"/>
        <family val="1"/>
        <charset val="204"/>
      </rPr>
      <t xml:space="preserve"> (за матеріалами базового лісовпорядкування 2010р. Витвицьке л-во кв. 2, вид. 12, 15)</t>
    </r>
  </si>
  <si>
    <r>
      <t>20.</t>
    </r>
    <r>
      <rPr>
        <sz val="7"/>
        <rFont val="Times New Roman"/>
        <family val="1"/>
        <charset val="204"/>
      </rPr>
      <t xml:space="preserve">    </t>
    </r>
    <r>
      <rPr>
        <sz val="10"/>
        <rFont val="Times New Roman"/>
        <family val="1"/>
        <charset val="204"/>
      </rPr>
      <t> </t>
    </r>
  </si>
  <si>
    <t>«Сосна Веймутова»</t>
  </si>
  <si>
    <r>
      <t xml:space="preserve">Калуський район,                Витвицьке л-во, кв. 3,  </t>
    </r>
    <r>
      <rPr>
        <sz val="10"/>
        <color indexed="10"/>
        <rFont val="Times New Roman"/>
        <family val="1"/>
        <charset val="204"/>
      </rPr>
      <t>(за матеріалами базового лісовпорядкування 2010р. Витвицьке л-во кв. 3, вид. 4)</t>
    </r>
  </si>
  <si>
    <t>«Дугласії»</t>
  </si>
  <si>
    <r>
      <t>Калуський район,              Витвицьке л-во, кв. 5</t>
    </r>
    <r>
      <rPr>
        <sz val="10"/>
        <color indexed="10"/>
        <rFont val="Times New Roman"/>
        <family val="1"/>
        <charset val="204"/>
      </rPr>
      <t xml:space="preserve"> (за матеріалами базового лісовпорядкування 2010р. Витвицьке л-во кв. 5, вид. 9)</t>
    </r>
  </si>
  <si>
    <t>«Еталон ялицевого насадження»</t>
  </si>
  <si>
    <t>Калуський район,            Витвицьке л-во, кв. 5, вид.14</t>
  </si>
  <si>
    <t>«Довжанка»</t>
  </si>
  <si>
    <t>Калуський район,              Витвицьке л-во, кв. 5, вид.10,18</t>
  </si>
  <si>
    <t>«Сосна кримська»</t>
  </si>
  <si>
    <r>
      <t xml:space="preserve">Калуський район,             Солотвинське л-во, кв.1, вид.1 </t>
    </r>
    <r>
      <rPr>
        <sz val="10"/>
        <color indexed="10"/>
        <rFont val="Times New Roman"/>
        <family val="1"/>
        <charset val="204"/>
      </rPr>
      <t>(за матеріалами базового лісовпорядкування 2010р. Солотвинське л-во, кв.1, вид 5)</t>
    </r>
  </si>
  <si>
    <t>Філія «Вигодське лісове господарство»              ДП «Ліси України»</t>
  </si>
  <si>
    <t>«Правич – 1»</t>
  </si>
  <si>
    <r>
      <t>Калуський район,  Правицьке л-во</t>
    </r>
    <r>
      <rPr>
        <sz val="10"/>
        <color indexed="10"/>
        <rFont val="Times New Roman"/>
        <family val="1"/>
        <charset val="204"/>
      </rPr>
      <t xml:space="preserve">, кв. 16, вид. 8, 9 (за матеріалами базового лісовпорядкування 2010р.  </t>
    </r>
    <r>
      <rPr>
        <sz val="10"/>
        <rFont val="Times New Roman"/>
        <family val="1"/>
        <charset val="204"/>
      </rPr>
      <t>Ільм</t>
    </r>
    <r>
      <rPr>
        <sz val="10"/>
        <rFont val="Calibri"/>
        <family val="2"/>
        <charset val="204"/>
      </rPr>
      <t>'</t>
    </r>
    <r>
      <rPr>
        <sz val="10"/>
        <rFont val="Times New Roman"/>
        <family val="1"/>
        <charset val="204"/>
      </rPr>
      <t>янське л-во, кв.39</t>
    </r>
    <r>
      <rPr>
        <sz val="10"/>
        <color indexed="10"/>
        <rFont val="Times New Roman"/>
        <family val="1"/>
        <charset val="204"/>
      </rPr>
      <t>, вид. 23-31)</t>
    </r>
  </si>
  <si>
    <t>«Правич –2»</t>
  </si>
  <si>
    <r>
      <t xml:space="preserve">Калуський район,            </t>
    </r>
    <r>
      <rPr>
        <sz val="10"/>
        <color indexed="10"/>
        <rFont val="Times New Roman"/>
        <family val="1"/>
        <charset val="204"/>
      </rPr>
      <t>Правицьке л-во, кв. 18, вид. 3 (за матеріалами базового лісовпорядкування 2010р.  Ільм'янське л-во, кв. 41, вид. 25-28)</t>
    </r>
  </si>
  <si>
    <t>«Кропивник»</t>
  </si>
  <si>
    <t>Калуський район,            Мізунське л-во, кв.7, вид. 4, 7 (за матеріалами базового лісовпорядкування 2010р. Мізунське л-во, кв. 7, вид. 4, 12)</t>
  </si>
  <si>
    <t>«Сосна кедрова європейська»</t>
  </si>
  <si>
    <t>Калуський район,                                     с. Шевченкове</t>
  </si>
  <si>
    <t>Вигодська селищна ТГ</t>
  </si>
  <si>
    <t>Рішення облвиконкому від 16.10.1984 №247</t>
  </si>
  <si>
    <t>«Висока гора»</t>
  </si>
  <si>
    <t xml:space="preserve">Калуський район,                              с. Оболонь </t>
  </si>
  <si>
    <t>«Довгий міст»</t>
  </si>
  <si>
    <t>Калуський район,                               с. Оболонь та с. Раків</t>
  </si>
  <si>
    <t>«Гошівський болотний масив, урочище Гачки»</t>
  </si>
  <si>
    <t>Калуський район,                              с. Тяпче</t>
  </si>
  <si>
    <t>«Горіх сірий»</t>
  </si>
  <si>
    <t>Коломийський район,                    м. Коломия, вул. Староміська</t>
  </si>
  <si>
    <t>Коломийська міська ТГ</t>
  </si>
  <si>
    <t>«Магнолія»</t>
  </si>
  <si>
    <t>Коломийський район,                     м. Коломия, вул. Театральна</t>
  </si>
  <si>
    <t>«Дуб звичайний»</t>
  </si>
  <si>
    <t>Надвірнянський район,                       с. Молодків</t>
  </si>
  <si>
    <t>Надвірнянська міська ТГ</t>
  </si>
  <si>
    <r>
      <t xml:space="preserve">Надвірнянський район, Надвірнянське л-во,  кв.6, вид. </t>
    </r>
    <r>
      <rPr>
        <sz val="10"/>
        <color indexed="10"/>
        <rFont val="Times New Roman"/>
        <family val="1"/>
        <charset val="204"/>
      </rPr>
      <t>3,</t>
    </r>
    <r>
      <rPr>
        <sz val="10"/>
        <rFont val="Times New Roman"/>
        <family val="1"/>
        <charset val="204"/>
      </rPr>
      <t xml:space="preserve"> 5</t>
    </r>
  </si>
  <si>
    <t>Філія «Надвірнянське лісове господарство» ДП «Ліси України»</t>
  </si>
  <si>
    <t>«Буковинка»</t>
  </si>
  <si>
    <t>Надвірнянський район, Надвірнянське лісництво,           кв.14, вид. 32-34</t>
  </si>
  <si>
    <t>«Довбушанський праліс»</t>
  </si>
  <si>
    <t>Надвірнянський район, Довбушанське лісництво,        кв.15, вид. 9, 18</t>
  </si>
  <si>
    <t>«Еталон смерекового з домішкою бука насадження»</t>
  </si>
  <si>
    <t>Надвірнянський район, Довбушанське лісництво,          кв.22, вид.8</t>
  </si>
  <si>
    <t>«Еталон буково – смерекового насадження»</t>
  </si>
  <si>
    <t>Надвірнянський район, Довбушанське лісництво,           кв.23, вид.8</t>
  </si>
  <si>
    <t>«Еталон ялицево – смерекового насадження»</t>
  </si>
  <si>
    <t>Надвірнянський район, Довбушанське лісництво,            кв. 36, вид. 5</t>
  </si>
  <si>
    <t>Надвірнянський район, Довбушанське лісництво,            кв.36, вид. 6</t>
  </si>
  <si>
    <t>«Прелуки»</t>
  </si>
  <si>
    <t>Надвірнянський район, Зеленське л-во, кв.4, вид 20</t>
  </si>
  <si>
    <t>«Черник»</t>
  </si>
  <si>
    <r>
      <t>Надвірнянський район, Зеленське л-во кв.20, вид</t>
    </r>
    <r>
      <rPr>
        <sz val="10"/>
        <color indexed="10"/>
        <rFont val="Times New Roman"/>
        <family val="1"/>
        <charset val="204"/>
      </rPr>
      <t xml:space="preserve"> </t>
    </r>
    <r>
      <rPr>
        <sz val="10"/>
        <rFont val="Times New Roman"/>
        <family val="1"/>
        <charset val="204"/>
      </rPr>
      <t>31</t>
    </r>
    <r>
      <rPr>
        <sz val="10"/>
        <color indexed="10"/>
        <rFont val="Times New Roman"/>
        <family val="1"/>
        <charset val="204"/>
      </rPr>
      <t>-</t>
    </r>
    <r>
      <rPr>
        <sz val="10"/>
        <rFont val="Times New Roman"/>
        <family val="1"/>
        <charset val="204"/>
      </rPr>
      <t>34</t>
    </r>
  </si>
  <si>
    <t>«Еталон змішаного ялицево-буково-смерекового насадження»</t>
  </si>
  <si>
    <t>Надвірнянський район, Бистрицьке л-во, кв.13, вид. 5</t>
  </si>
  <si>
    <t>«Плюсове ялицево-смерекове насадження»</t>
  </si>
  <si>
    <t>Надвірнянський район, Бистрицьке л-во, кв. 17, вид. 7</t>
  </si>
  <si>
    <t>«Еталон змішаного насадження»</t>
  </si>
  <si>
    <t>Надвірнянський район,    Бистрицьке л-во кв.20, вид.12</t>
  </si>
  <si>
    <t>«Еталон змішаного смереково-ялицево-букового насадження»</t>
  </si>
  <si>
    <t>Надвірнянський район,            Бистрицьке л-во,  кв. 21, вид. 4</t>
  </si>
  <si>
    <t>«Еталон змішаного буково-ялицево-смерекового насадження»</t>
  </si>
  <si>
    <t>Надвірнянський район,   Бистрицьке л-во, кв. 21, вид. 7</t>
  </si>
  <si>
    <t>Надвірнянський район,      Бистрицьке л-во, кв. 23, вид. 13</t>
  </si>
  <si>
    <t>«Еталон смерекового з домішкою бука і ялиці насадження»</t>
  </si>
  <si>
    <t>Надвірнянський район, Бистрицьке л-во кв. 25, вид. 4</t>
  </si>
  <si>
    <t>«Еталон буково-смерекового насадження»</t>
  </si>
  <si>
    <t>Надвірнянський район, Бистрицьке л-во кв. 68, вид. 1</t>
  </si>
  <si>
    <t>«Еталон змішаного насадження »</t>
  </si>
  <si>
    <t>Надвірнянський район, Бистрицьке л-во кв. 69, вид. 10</t>
  </si>
  <si>
    <t>«Еталон смереково-букового насадження»</t>
  </si>
  <si>
    <t>Надвірнянський район, Бистрицьке л-во, кв. 69, вид. 11</t>
  </si>
  <si>
    <t>Надвірнянський район, Бистрицьке л-во, кв. 72, вид. 7</t>
  </si>
  <si>
    <t>«Еталон смерекового з домішкою бука, ялиці насадження»</t>
  </si>
  <si>
    <t>Надвірнянський район, Бистрицьке л-во, кв. 72, вид. 14</t>
  </si>
  <si>
    <t>«Еталон смереково-букового з домішкою явора насадження»</t>
  </si>
  <si>
    <t>Надвірнянський район, Бистрицьке л-во, кв. 75, вид. 8</t>
  </si>
  <si>
    <t>«Еталон змішаного смерекового насадження»</t>
  </si>
  <si>
    <t>Надвірнянський район, Бистрицьке л-во, кв. 75, вид. 11</t>
  </si>
  <si>
    <t>«Еталон ялицево-смерекового насадження»</t>
  </si>
  <si>
    <t>Надвірнянський район, Максимецьке л-во, кв. 13, вид. 3</t>
  </si>
  <si>
    <t>«Еталон насадження із смереки гірської »</t>
  </si>
  <si>
    <t>Надвірнянський район, Максимецьке л-во кв. 21, вид. 1</t>
  </si>
  <si>
    <t>60.</t>
  </si>
  <si>
    <t>«Плюсове змішане насадження із смереки гірської»</t>
  </si>
  <si>
    <t>Надвірнянський район, Максимецьке л-во,  кв. 21, вид. 3</t>
  </si>
  <si>
    <t>61.</t>
  </si>
  <si>
    <t>«Еталон ялицево-смерекового з домішкою бука насадження »</t>
  </si>
  <si>
    <t>Надвірнянський район, Максимецьке л-во, кв. 23, вид. 11</t>
  </si>
  <si>
    <t>62.</t>
  </si>
  <si>
    <t>«Еталон смерекового насадження »</t>
  </si>
  <si>
    <t>Надвірнянський район, Максимецьке л-во, кв. 23</t>
  </si>
  <si>
    <t>63.</t>
  </si>
  <si>
    <t>«Еталон високогірського насадження смереки»</t>
  </si>
  <si>
    <t>Надвірнянський р-н, Максимецьке л-во, кв. 31, вид. 10</t>
  </si>
  <si>
    <t>64.</t>
  </si>
  <si>
    <t>«Плюсове насадження смереки у високогір’ї»</t>
  </si>
  <si>
    <r>
      <t xml:space="preserve">Надвірнянський район, Максимецьке л-во, кв.32, </t>
    </r>
    <r>
      <rPr>
        <sz val="10"/>
        <color indexed="10"/>
        <rFont val="Times New Roman"/>
        <family val="1"/>
        <charset val="204"/>
      </rPr>
      <t>вид.15</t>
    </r>
  </si>
  <si>
    <t>65.</t>
  </si>
  <si>
    <t>«Еталон смерекового з домішкою ялиці насадження»</t>
  </si>
  <si>
    <t>Надвірнянський район, Довжинецьке л-во, кв.1, вид.12</t>
  </si>
  <si>
    <t>66.</t>
  </si>
  <si>
    <t>Надвірнянський район, Довжинецьке л-во, кв. 4, вид. 26</t>
  </si>
  <si>
    <t>67.</t>
  </si>
  <si>
    <t>Надвірнянський район, Довжинецьке л-во, кв. 62, вид. 15</t>
  </si>
  <si>
    <t>68.</t>
  </si>
  <si>
    <t>Надвірнянський район, Довжинецьке л-во, кв. 62, вид. 14</t>
  </si>
  <si>
    <t>69.</t>
  </si>
  <si>
    <t>«Еталон змішаного буково-смерекового з домішкою ялиці насадження»</t>
  </si>
  <si>
    <r>
      <t xml:space="preserve">Надвірнянський район, Довжинецьке л-во, кв.67, </t>
    </r>
    <r>
      <rPr>
        <sz val="10"/>
        <color indexed="10"/>
        <rFont val="Times New Roman"/>
        <family val="1"/>
        <charset val="204"/>
      </rPr>
      <t>вид. 4</t>
    </r>
  </si>
  <si>
    <t>70.</t>
  </si>
  <si>
    <t>Надвірнянський район, Пасічнянське л-во, кв. 64, вид. 17</t>
  </si>
  <si>
    <t>71.</t>
  </si>
  <si>
    <t>«Плюсове насадження бука»</t>
  </si>
  <si>
    <t>Надвірнянський район,            Гірське науково-дослідне л-во,                    кв. 3, вид. 8</t>
  </si>
  <si>
    <t>Укр НДІ гірліс                        ім. П.С. Пастернака</t>
  </si>
  <si>
    <t>72.</t>
  </si>
  <si>
    <t>«Еталон ялицево-смерекового з домішкою бука насадження»</t>
  </si>
  <si>
    <t>Надвірнянський район, Річанське л-во, кв. 2, вид. 5</t>
  </si>
  <si>
    <t>73.</t>
  </si>
  <si>
    <t>Надвірнянський район, Річанське л-во, кв. 2, вид. 19</t>
  </si>
  <si>
    <t>74.</t>
  </si>
  <si>
    <t>«Еталон змішаного ялицево-смерекового з домішкою бука насадження»</t>
  </si>
  <si>
    <t>Надвірнянський район, Річанське л-во, кв. 2, вид. 20</t>
  </si>
  <si>
    <t>75.</t>
  </si>
  <si>
    <t>«Еталон змішаного з ялицею і буком смерекового насадження»</t>
  </si>
  <si>
    <t>Надвірнянський район, Річанське л-во, кв. 2, вид. 28</t>
  </si>
  <si>
    <t>76.</t>
  </si>
  <si>
    <t>«Еталон буково-ялицево-смерекового насадження»</t>
  </si>
  <si>
    <t>Надвірнянський район, Річанське л-во, кв. 2, вид. 29</t>
  </si>
  <si>
    <t>77.</t>
  </si>
  <si>
    <t>«Еталон смерекового високогірського насадження»</t>
  </si>
  <si>
    <t>Надвірнянський район, Річанське л-во, кв. 7, вид. 34</t>
  </si>
  <si>
    <t>78.</t>
  </si>
  <si>
    <t>«Еталон чисто смерекового високогірського насадження»</t>
  </si>
  <si>
    <t>Надвірнянський район, Річанське л-во, кв. 19, вид. 1</t>
  </si>
  <si>
    <t>79.</t>
  </si>
  <si>
    <t>«Еталон високо гірського смерекового насадження»</t>
  </si>
  <si>
    <t>Надвірнянський район, Річанське л-во кв. 24, вид. 19</t>
  </si>
  <si>
    <t>80.</t>
  </si>
  <si>
    <t>«Журавлина»</t>
  </si>
  <si>
    <t>Надвірнянський район, Річанське л-во, кв. 30, вид. 7</t>
  </si>
  <si>
    <t>81.</t>
  </si>
  <si>
    <r>
      <t xml:space="preserve">Надвірнянський район, Річанське л-во кв. 36, </t>
    </r>
    <r>
      <rPr>
        <sz val="10"/>
        <color indexed="10"/>
        <rFont val="Times New Roman"/>
        <family val="1"/>
        <charset val="204"/>
      </rPr>
      <t>вид. 19 (за матеріалами базового лісовпорядкування 2010р. Річанське л-во кв. 36, вид. 12)</t>
    </r>
  </si>
  <si>
    <t>82.</t>
  </si>
  <si>
    <t>Надвірнянський район, Річанське л-во, кв. 44, вид. 23</t>
  </si>
  <si>
    <t>83.</t>
  </si>
  <si>
    <t>Надвірнянський район, Річанське л-во, кв. 48, вид. 16</t>
  </si>
  <si>
    <t>84.</t>
  </si>
  <si>
    <t>Надвірнянський район, Дорівське л-во, кв.7, вид. 4</t>
  </si>
  <si>
    <t>Філія «Делятинське лісове господарство» ДП «Ліси України»</t>
  </si>
  <si>
    <t>85.</t>
  </si>
  <si>
    <t>«Підлісок»</t>
  </si>
  <si>
    <r>
      <t>Надвірнянський район, Білоославське л-во,                            кв.14,</t>
    </r>
    <r>
      <rPr>
        <sz val="10"/>
        <color indexed="10"/>
        <rFont val="Times New Roman"/>
        <family val="1"/>
        <charset val="204"/>
      </rPr>
      <t xml:space="preserve"> 19, 20 (за матеріалами базового лісовпорядкування 2009р. Білоославське л-во, кв. 14, вид. 14, 19, 20)</t>
    </r>
  </si>
  <si>
    <t>86.</t>
  </si>
  <si>
    <r>
      <t xml:space="preserve">Надвірнянський р-н, Білоославське л-во, кв.14, </t>
    </r>
    <r>
      <rPr>
        <sz val="10"/>
        <color indexed="10"/>
        <rFont val="Times New Roman"/>
        <family val="1"/>
        <charset val="204"/>
      </rPr>
      <t>вид. 21</t>
    </r>
  </si>
  <si>
    <t>87.</t>
  </si>
  <si>
    <r>
      <t xml:space="preserve">Надвірнянський район, Білоославське л-во, кв. 34 (за матеріалами базового лісовпорядкування 2009р. </t>
    </r>
    <r>
      <rPr>
        <sz val="10"/>
        <color indexed="10"/>
        <rFont val="Times New Roman"/>
        <family val="1"/>
        <charset val="204"/>
      </rPr>
      <t>Білоославське л-во, кв. 24, вид. 1)</t>
    </r>
  </si>
  <si>
    <t>Рішення обвиконкому від 16.10.1984 р. № 247</t>
  </si>
  <si>
    <t>«Борсук»</t>
  </si>
  <si>
    <t>Надвірнянський район, Білоославське л-во, кв. 28, вид. 21</t>
  </si>
  <si>
    <t>89.</t>
  </si>
  <si>
    <t>«Псевдотсуга зелена»</t>
  </si>
  <si>
    <r>
      <t xml:space="preserve">Надвірнянський район, Білоославське л-во, </t>
    </r>
    <r>
      <rPr>
        <sz val="10"/>
        <color indexed="10"/>
        <rFont val="Times New Roman"/>
        <family val="1"/>
        <charset val="204"/>
      </rPr>
      <t xml:space="preserve">кв. 30 (за матеріалами базового лісовпорядкування 2009р </t>
    </r>
    <r>
      <rPr>
        <sz val="10"/>
        <rFont val="Times New Roman"/>
        <family val="1"/>
        <charset val="204"/>
      </rPr>
      <t>Білоославське л-во, кв. 29, вид. 19)</t>
    </r>
  </si>
  <si>
    <t>90.</t>
  </si>
  <si>
    <t>«Бук лісовий»</t>
  </si>
  <si>
    <r>
      <t xml:space="preserve">Надвірнянський район, Білоославське л-во, </t>
    </r>
    <r>
      <rPr>
        <sz val="10"/>
        <color indexed="10"/>
        <rFont val="Times New Roman"/>
        <family val="1"/>
        <charset val="204"/>
      </rPr>
      <t>кв. 32</t>
    </r>
    <r>
      <rPr>
        <sz val="10"/>
        <rFont val="Times New Roman"/>
        <family val="1"/>
        <charset val="204"/>
      </rPr>
      <t>,  вид. 1</t>
    </r>
  </si>
  <si>
    <t>Рішення обвиконкому від 19.07.88 р. №128</t>
  </si>
  <si>
    <t>91.</t>
  </si>
  <si>
    <t>«Славношора»</t>
  </si>
  <si>
    <r>
      <t>Надвірнянський район, Білоославське л-во,</t>
    </r>
    <r>
      <rPr>
        <sz val="10"/>
        <color indexed="10"/>
        <rFont val="Times New Roman"/>
        <family val="1"/>
        <charset val="204"/>
      </rPr>
      <t xml:space="preserve"> кв. 35</t>
    </r>
    <r>
      <rPr>
        <sz val="10"/>
        <rFont val="Times New Roman"/>
        <family val="1"/>
        <charset val="204"/>
      </rPr>
      <t xml:space="preserve">, вид. 15 </t>
    </r>
    <r>
      <rPr>
        <sz val="10"/>
        <color indexed="10"/>
        <rFont val="Times New Roman"/>
        <family val="1"/>
        <charset val="204"/>
      </rPr>
      <t xml:space="preserve">(за матеріалами базового лісовпорядкування 2009р. </t>
    </r>
    <r>
      <rPr>
        <sz val="10"/>
        <rFont val="Times New Roman"/>
        <family val="1"/>
        <charset val="204"/>
      </rPr>
      <t>Білоославське л-во, кв. 34, вид. 15)</t>
    </r>
  </si>
  <si>
    <t>92.</t>
  </si>
  <si>
    <t>«Вільхівець»</t>
  </si>
  <si>
    <r>
      <t>Надвірнянський район, Зарічанське л-во,</t>
    </r>
    <r>
      <rPr>
        <sz val="10"/>
        <color indexed="10"/>
        <rFont val="Times New Roman"/>
        <family val="1"/>
        <charset val="204"/>
      </rPr>
      <t xml:space="preserve"> кв. 1, вид. 22 (за матеріалами базового лісовпорядкування 2009р. Любіжнянське  л-во, кв. 44, вид. 22)</t>
    </r>
  </si>
  <si>
    <r>
      <t xml:space="preserve">Надвірнянський район, Зарічанське л-во, кв. 2, </t>
    </r>
    <r>
      <rPr>
        <sz val="10"/>
        <color indexed="10"/>
        <rFont val="Times New Roman"/>
        <family val="1"/>
        <charset val="204"/>
      </rPr>
      <t xml:space="preserve"> (за матеріалами базового лісовпорядкування 2009р. Любіжнянське  л-во, кв. 45, вид. 18)</t>
    </r>
  </si>
  <si>
    <t>«Плющ звичайний»</t>
  </si>
  <si>
    <r>
      <t xml:space="preserve">Надвірнянський район, Зарічанське л-во, кв. 3, вид. 10   </t>
    </r>
    <r>
      <rPr>
        <sz val="10"/>
        <color indexed="10"/>
        <rFont val="Times New Roman"/>
        <family val="1"/>
        <charset val="204"/>
      </rPr>
      <t xml:space="preserve"> (за матеріалами базового лісовпорядкування 2009р. Любіжнянське  л-во, кв. 44, вид. 25)</t>
    </r>
  </si>
  <si>
    <t>«Ровенька»</t>
  </si>
  <si>
    <r>
      <t>Надвірнянський район, Зарічанське л-во, кв.7, вид. 8</t>
    </r>
    <r>
      <rPr>
        <sz val="10"/>
        <color indexed="10"/>
        <rFont val="Times New Roman"/>
        <family val="1"/>
        <charset val="204"/>
      </rPr>
      <t xml:space="preserve"> (за матеріалами базового лісовпорядкування 2009р. Білоославське л-во, кв.57, вид. 8)</t>
    </r>
  </si>
  <si>
    <t>«Кливка»</t>
  </si>
  <si>
    <t>Надвірнянський район, Білоославське л-во, кв. 50, вид. 4,6</t>
  </si>
  <si>
    <t>«Липи»</t>
  </si>
  <si>
    <r>
      <t xml:space="preserve">Надвірнянський район, Зарічанське л-во, кв. 18, вид. 19, 21 </t>
    </r>
    <r>
      <rPr>
        <sz val="10"/>
        <color indexed="10"/>
        <rFont val="Times New Roman"/>
        <family val="1"/>
        <charset val="204"/>
      </rPr>
      <t>(за иатеріалами базового лісовпорядкування 2009р. Білоославське л-во, кв 37, вид. 29, 31)</t>
    </r>
  </si>
  <si>
    <t>«Ільм гірський»</t>
  </si>
  <si>
    <t>Надвірнянський р-н, Любіжнянське л-во, кв. 13, вид. 9</t>
  </si>
  <si>
    <t>«Страгірчик»</t>
  </si>
  <si>
    <t>Надвірнянський район, Любіжнянське л-во,                            кв. 21, вид. 12</t>
  </si>
  <si>
    <t>«Тарниці»</t>
  </si>
  <si>
    <r>
      <t>Надвірнянський район, Микуличинське л-во,                     кв. 20, вид. 6</t>
    </r>
    <r>
      <rPr>
        <sz val="10"/>
        <color indexed="10"/>
        <rFont val="Times New Roman"/>
        <family val="1"/>
        <charset val="204"/>
      </rPr>
      <t xml:space="preserve"> (за матеріалами базового лісовпорядкування 2009р. Микуличинське л-во, кв.20, вид. 4)</t>
    </r>
  </si>
  <si>
    <t>101.</t>
  </si>
  <si>
    <t>«Мала Гига»</t>
  </si>
  <si>
    <t>Надвірнянський район, Поляницьке л-во, кв 23, вид. 5</t>
  </si>
  <si>
    <t>Надвірнянський район, Поляницьке л-во, кв 37, вид. 4</t>
  </si>
  <si>
    <t>«Груні»</t>
  </si>
  <si>
    <t>Надвірнянський район Майданське  л-во, кв 11, вид. 12</t>
  </si>
  <si>
    <t>«Горвіцові яри»</t>
  </si>
  <si>
    <t>Надвірнянський район Майданське  л-во, кв. 16, вид. 8</t>
  </si>
  <si>
    <t>105.</t>
  </si>
  <si>
    <t>«Лопушанка»</t>
  </si>
  <si>
    <r>
      <t xml:space="preserve">Надвірнянський район Майданське  л-во кв. 16, </t>
    </r>
    <r>
      <rPr>
        <sz val="10"/>
        <color indexed="10"/>
        <rFont val="Times New Roman"/>
        <family val="1"/>
        <charset val="204"/>
      </rPr>
      <t>вид. 17</t>
    </r>
    <r>
      <rPr>
        <sz val="10"/>
        <rFont val="Times New Roman"/>
        <family val="1"/>
        <charset val="204"/>
      </rPr>
      <t xml:space="preserve"> </t>
    </r>
    <r>
      <rPr>
        <sz val="10"/>
        <color indexed="10"/>
        <rFont val="Times New Roman"/>
        <family val="1"/>
        <charset val="204"/>
      </rPr>
      <t xml:space="preserve">      (за  матеріалами базового лісовпорядкування Майданське  л-во, </t>
    </r>
    <r>
      <rPr>
        <sz val="10"/>
        <rFont val="Times New Roman"/>
        <family val="1"/>
        <charset val="204"/>
      </rPr>
      <t>кв. 16, вид. 26)</t>
    </r>
  </si>
  <si>
    <t>Рішення облвиконкому від 19.07.88 №128</t>
  </si>
  <si>
    <t>106.</t>
  </si>
  <si>
    <r>
      <t xml:space="preserve">Надвірнянський район Майданське  л-во, кв. 16, </t>
    </r>
    <r>
      <rPr>
        <sz val="10"/>
        <color indexed="10"/>
        <rFont val="Times New Roman"/>
        <family val="1"/>
        <charset val="204"/>
      </rPr>
      <t>вид. 28</t>
    </r>
  </si>
  <si>
    <t>107.</t>
  </si>
  <si>
    <t>«Келія»</t>
  </si>
  <si>
    <t>Надвірнянський район Майданське  л-во кв. 17, вид. 4</t>
  </si>
  <si>
    <t>Рішення обласної ради від 15.07.93р.</t>
  </si>
  <si>
    <t>108.</t>
  </si>
  <si>
    <t>«Спижі»</t>
  </si>
  <si>
    <t>Надвірнянський район, Майданське  л-во, кв. 19, вид. 1</t>
  </si>
  <si>
    <t>109.</t>
  </si>
  <si>
    <t>«Дубина»</t>
  </si>
  <si>
    <r>
      <t>Надвірнянський район, Майданське  л-во, кв 20,</t>
    </r>
    <r>
      <rPr>
        <sz val="10"/>
        <color indexed="10"/>
        <rFont val="Times New Roman"/>
        <family val="1"/>
        <charset val="204"/>
      </rPr>
      <t xml:space="preserve"> вид. 1</t>
    </r>
    <r>
      <rPr>
        <sz val="10"/>
        <rFont val="Times New Roman"/>
        <family val="1"/>
        <charset val="204"/>
      </rPr>
      <t>, 2</t>
    </r>
  </si>
  <si>
    <t>110.</t>
  </si>
  <si>
    <t>«Кордон»</t>
  </si>
  <si>
    <t>Надвірнянський р-н, Майданське  л-во, кв. 48, вид. 4</t>
  </si>
  <si>
    <t>Рішення облвиконкому від 19.07.88 р.</t>
  </si>
  <si>
    <t>№128</t>
  </si>
  <si>
    <t>111.</t>
  </si>
  <si>
    <t>«Смерека звичайна»</t>
  </si>
  <si>
    <r>
      <t xml:space="preserve">Надвірнянський район Майданське  л-во кв. 54, </t>
    </r>
    <r>
      <rPr>
        <sz val="10"/>
        <color indexed="10"/>
        <rFont val="Times New Roman"/>
        <family val="1"/>
        <charset val="204"/>
      </rPr>
      <t>вид. 17</t>
    </r>
  </si>
  <si>
    <t>Рішення облвиконкому від 19.07.88 р. №128</t>
  </si>
  <si>
    <t>112.</t>
  </si>
  <si>
    <t>«Садки»</t>
  </si>
  <si>
    <t>Надвірнянський район, Майданське  л-во, кв. 57, вид. 12</t>
  </si>
  <si>
    <t>113.</t>
  </si>
  <si>
    <t>«Гонтарки»</t>
  </si>
  <si>
    <r>
      <t xml:space="preserve">Надвірнянський район, Дорівське  л-во, кв. 8, </t>
    </r>
    <r>
      <rPr>
        <sz val="10"/>
        <color indexed="10"/>
        <rFont val="Times New Roman"/>
        <family val="1"/>
        <charset val="204"/>
      </rPr>
      <t>вид. 25</t>
    </r>
  </si>
  <si>
    <t>114.</t>
  </si>
  <si>
    <t>«Стайки»</t>
  </si>
  <si>
    <r>
      <t xml:space="preserve">Надвірнянський район, Дорівське  л-во </t>
    </r>
    <r>
      <rPr>
        <sz val="10"/>
        <color indexed="10"/>
        <rFont val="Times New Roman"/>
        <family val="1"/>
        <charset val="204"/>
      </rPr>
      <t xml:space="preserve">кв. 17,  вид. 31 (за матеріалами базового лісовпорядкування 2009р. </t>
    </r>
    <r>
      <rPr>
        <sz val="10"/>
        <rFont val="Times New Roman"/>
        <family val="1"/>
        <charset val="204"/>
      </rPr>
      <t>Дорівське  л-во кв. 9, вид. 3)</t>
    </r>
  </si>
  <si>
    <t>115.</t>
  </si>
  <si>
    <t>«Ясені»</t>
  </si>
  <si>
    <t>Надвірнянський район, Дорівське  л-во кв 9, вид. 12</t>
  </si>
  <si>
    <t>116.</t>
  </si>
  <si>
    <t>«Дебриця»</t>
  </si>
  <si>
    <r>
      <t>Надвірнянський район,  Дорівське л-во,</t>
    </r>
    <r>
      <rPr>
        <sz val="10"/>
        <color indexed="10"/>
        <rFont val="Times New Roman"/>
        <family val="1"/>
        <charset val="204"/>
      </rPr>
      <t xml:space="preserve"> кв. 15, вид. 19 (за матеріалами базового лісовпорядкування 2009р. </t>
    </r>
    <r>
      <rPr>
        <sz val="10"/>
        <rFont val="Times New Roman"/>
        <family val="1"/>
        <charset val="204"/>
      </rPr>
      <t>Дорівське  л-во кв. 13, вид. 21)</t>
    </r>
  </si>
  <si>
    <t>117.</t>
  </si>
  <si>
    <r>
      <t>Надвірнянський район, Дорівське л-во,</t>
    </r>
    <r>
      <rPr>
        <sz val="10"/>
        <color indexed="10"/>
        <rFont val="Times New Roman"/>
        <family val="1"/>
        <charset val="204"/>
      </rPr>
      <t xml:space="preserve"> кв 36</t>
    </r>
    <r>
      <rPr>
        <sz val="10"/>
        <rFont val="Times New Roman"/>
        <family val="1"/>
        <charset val="204"/>
      </rPr>
      <t xml:space="preserve"> </t>
    </r>
    <r>
      <rPr>
        <sz val="10"/>
        <color indexed="10"/>
        <rFont val="Times New Roman"/>
        <family val="1"/>
        <charset val="204"/>
      </rPr>
      <t>(за матеріалами базового лісовпорядкування 2009р. Дорівське  л-во кв.21, вид. 24)</t>
    </r>
  </si>
  <si>
    <t>118.</t>
  </si>
  <si>
    <t>«Вабрянка»</t>
  </si>
  <si>
    <r>
      <t xml:space="preserve">Надвірнянський район, </t>
    </r>
    <r>
      <rPr>
        <sz val="10"/>
        <color indexed="10"/>
        <rFont val="Times New Roman"/>
        <family val="1"/>
        <charset val="204"/>
      </rPr>
      <t>Горганське л-во</t>
    </r>
    <r>
      <rPr>
        <sz val="10"/>
        <rFont val="Times New Roman"/>
        <family val="1"/>
        <charset val="204"/>
      </rPr>
      <t xml:space="preserve"> </t>
    </r>
    <r>
      <rPr>
        <sz val="10"/>
        <color indexed="10"/>
        <rFont val="Times New Roman"/>
        <family val="1"/>
        <charset val="204"/>
      </rPr>
      <t>(за матеріалами  лісовпорядкування 2009р. Дорівське л-во, кв. 33, вид. 11)</t>
    </r>
  </si>
  <si>
    <t>119.</t>
  </si>
  <si>
    <t>«Буковиця»</t>
  </si>
  <si>
    <r>
      <t xml:space="preserve">Надвірнянський район, </t>
    </r>
    <r>
      <rPr>
        <sz val="10"/>
        <color indexed="10"/>
        <rFont val="Times New Roman"/>
        <family val="1"/>
        <charset val="204"/>
      </rPr>
      <t>Горганівське л-во урочище  «Буковиця» (за матеріалами базового лісовпорядкування 2009р. Дорівське л-во, кв 32, вид. 16)</t>
    </r>
  </si>
  <si>
    <t>120.</t>
  </si>
  <si>
    <t>«Горган»</t>
  </si>
  <si>
    <r>
      <rPr>
        <sz val="10"/>
        <color indexed="8"/>
        <rFont val="Times New Roman"/>
        <family val="1"/>
        <charset val="204"/>
      </rPr>
      <t xml:space="preserve">Надвірнянський район,  </t>
    </r>
    <r>
      <rPr>
        <sz val="10"/>
        <color indexed="10"/>
        <rFont val="Times New Roman"/>
        <family val="1"/>
        <charset val="204"/>
      </rPr>
      <t>Горганське л-во, кв. 15, вид. 14 (за матеріалами базового лісовпорядкуваннчя 2009р.  Дорівське л-во,  кв. 38, вид. 23)</t>
    </r>
  </si>
  <si>
    <t>121.</t>
  </si>
  <si>
    <t>«Катеринка»</t>
  </si>
  <si>
    <r>
      <t xml:space="preserve">Надвірнянський район, </t>
    </r>
    <r>
      <rPr>
        <sz val="10"/>
        <color indexed="10"/>
        <rFont val="Times New Roman"/>
        <family val="1"/>
        <charset val="204"/>
      </rPr>
      <t>Горганівське л-во, кв. 15 (за матеріалами базового лісовпорядкування 2009р.Дорівське л-во,  кв .38, вид. 22)</t>
    </r>
  </si>
  <si>
    <t>122.</t>
  </si>
  <si>
    <t>«Резерват сосни кедрової європейської »</t>
  </si>
  <si>
    <t>Надвірнянський район,  Кремінцівське  л-во,  кв. 21, вид. 16,17,19,20,21  кв. 23, вид. 1-3</t>
  </si>
  <si>
    <t>Філія  «Ворохтянське лісове господарство» ДП «Ліси України»</t>
  </si>
  <si>
    <t>123.</t>
  </si>
  <si>
    <t>«Ожеред»</t>
  </si>
  <si>
    <t>Івано-Франківський р-н,                 с. Добринів</t>
  </si>
  <si>
    <t>Рішення обласної ради від 28.12.99 р. №237-11/99</t>
  </si>
  <si>
    <t>124.</t>
  </si>
  <si>
    <t>«Котови»</t>
  </si>
  <si>
    <r>
      <t>Калуський район,            Липовицьке л-во, кв. 3,</t>
    </r>
    <r>
      <rPr>
        <sz val="10"/>
        <color indexed="10"/>
        <rFont val="Times New Roman"/>
        <family val="1"/>
        <charset val="204"/>
      </rPr>
      <t xml:space="preserve"> (за матеріалами базового лісовпорядкування 2008р. Липовицьке л-во, кв. 3,  вид  24)</t>
    </r>
  </si>
  <si>
    <t>Рішення облвиконкому від 16.10.1984 р. № 247</t>
  </si>
  <si>
    <t>125.</t>
  </si>
  <si>
    <t>«Кораловий корінь»</t>
  </si>
  <si>
    <t>Калуський район,                  Мшанське л-во, кв. 14, вид.  7</t>
  </si>
  <si>
    <t>126.</t>
  </si>
  <si>
    <t>«Урочище «Сивулька-Бита»</t>
  </si>
  <si>
    <t>Коломийський р-н,                           с. Красноставці</t>
  </si>
  <si>
    <t>Снятинська міська ТГ</t>
  </si>
  <si>
    <t>127.</t>
  </si>
  <si>
    <t>«Каштани»</t>
  </si>
  <si>
    <t>Івано-Франківський район,              с. Бортники</t>
  </si>
  <si>
    <t xml:space="preserve"> Тлумацька міська ТГ</t>
  </si>
  <si>
    <t>128.</t>
  </si>
  <si>
    <t>«Липова алея»</t>
  </si>
  <si>
    <t>Івано-Франківський район,              с. Палагичі</t>
  </si>
  <si>
    <t>Тлумацька міська ТГ</t>
  </si>
  <si>
    <t>129.</t>
  </si>
  <si>
    <t>«Потіцька гора»</t>
  </si>
  <si>
    <t>Івано-Франківський район,          с. Палагичі</t>
  </si>
  <si>
    <t>130.</t>
  </si>
  <si>
    <t>«Дівич-гора»</t>
  </si>
  <si>
    <r>
      <t xml:space="preserve">Івано-Франківський район,                с. Долина  </t>
    </r>
    <r>
      <rPr>
        <sz val="10"/>
        <color indexed="10"/>
        <rFont val="Times New Roman"/>
        <family val="1"/>
        <charset val="204"/>
      </rPr>
      <t>Братківське л-во кв. 11, вид. 5,6</t>
    </r>
  </si>
  <si>
    <r>
      <t xml:space="preserve">Олешанська сільська ТГ </t>
    </r>
    <r>
      <rPr>
        <sz val="10"/>
        <color indexed="10"/>
        <rFont val="Times New Roman"/>
        <family val="1"/>
        <charset val="204"/>
      </rPr>
      <t>Філія «Івано-Франківське  лісове господарство»                       ДП «Ліси України»</t>
    </r>
  </si>
  <si>
    <t>131.</t>
  </si>
  <si>
    <t>«Городище»</t>
  </si>
  <si>
    <t>Івано-Франківський район,          с. Хотимир</t>
  </si>
  <si>
    <t>132.</t>
  </si>
  <si>
    <t>«Татри»</t>
  </si>
  <si>
    <t>Івано-Франківський район,            с. Вікняни</t>
  </si>
  <si>
    <t>133.</t>
  </si>
  <si>
    <t>Івано-Франківський район,          с. Герасимів</t>
  </si>
  <si>
    <t>134.</t>
  </si>
  <si>
    <t>Івано-Франківський район,               м. Івано-Франківськ, вул. Гнатюка № 4</t>
  </si>
  <si>
    <t>Івано-Франківська міська ТГ</t>
  </si>
  <si>
    <t>135.</t>
  </si>
  <si>
    <t>«Бук пурпуролистий»</t>
  </si>
  <si>
    <t>Івано-Франківський район, м.Івано-Франківськ, вул.Княгинин № 44</t>
  </si>
  <si>
    <t>ПП "Житлотехсервіс"</t>
  </si>
  <si>
    <t>136.</t>
  </si>
  <si>
    <t>«Гінкго дволопатеве»</t>
  </si>
  <si>
    <t>Івано-Франківський район,            м. Івано-Франківськ, вул. Василіанок № 54</t>
  </si>
  <si>
    <t>137.</t>
  </si>
  <si>
    <t>«Дуб віковий»</t>
  </si>
  <si>
    <t>Івано-Франківський район,               м. Івано-Франківськ, вул.Маланюка № 25/1</t>
  </si>
  <si>
    <t>Власник присадибної ділянки Кобринський Б.В.</t>
  </si>
  <si>
    <t>138.</t>
  </si>
  <si>
    <t>Надвірнянський район, Дорівське лісництвокв. 14, вид.  6</t>
  </si>
  <si>
    <t>Рішення обласної ради від 17.01.2008 р. № 490-18/2008</t>
  </si>
  <si>
    <t>139.</t>
  </si>
  <si>
    <t>«Копанки»</t>
  </si>
  <si>
    <t>Калуський район,               Войнилівське лісництво,                    кв. 29, вид, 3, 7, 16</t>
  </si>
  <si>
    <t>Філія «Калуське лісове господарство»                 ДП «Ліси України»</t>
  </si>
  <si>
    <t>140.</t>
  </si>
  <si>
    <t>Івано-Франківський район,           м. Івано-Франківськ,                          вул. Матейки, біля буд. №64</t>
  </si>
  <si>
    <t>Рішення обласної ради від 11.01.2010 р. № 991-35/2010</t>
  </si>
  <si>
    <t>141.</t>
  </si>
  <si>
    <t>«Дуб Івана Франка»</t>
  </si>
  <si>
    <t>Коломийський район,                       м. Коломия, вул. Івана Франка, біля буд. № 40</t>
  </si>
  <si>
    <t>Рішення обласної ради від 24.03.2011 р. № 90-4/2011</t>
  </si>
  <si>
    <t>142.</t>
  </si>
  <si>
    <t>«Дуб Карпінського»</t>
  </si>
  <si>
    <t>Коломийський район,                         с. Голосків, урочище «Хащ»</t>
  </si>
  <si>
    <t>Отинійська селищна ТГ</t>
  </si>
  <si>
    <t>143.</t>
  </si>
  <si>
    <t>«Дуб Яноти»</t>
  </si>
  <si>
    <r>
      <t xml:space="preserve">Коломийський район,                       Заболотівське лісництво,              кв. 19 </t>
    </r>
    <r>
      <rPr>
        <sz val="10"/>
        <color indexed="10"/>
        <rFont val="Times New Roman"/>
        <family val="1"/>
        <charset val="204"/>
      </rPr>
      <t>вид. 21</t>
    </r>
  </si>
  <si>
    <t>Філія «Коломитйське лісове господарство» ДП «Ліси України»</t>
  </si>
  <si>
    <t>144.</t>
  </si>
  <si>
    <t>«Ведмежі дуби»</t>
  </si>
  <si>
    <t>Калуський район,                                   с. Берлоги, урочище «Стара церква»</t>
  </si>
  <si>
    <t>Новицька сільська ТГ</t>
  </si>
  <si>
    <t>145.</t>
  </si>
  <si>
    <t>Івано-Франківський район, селище Богородчани,вул. Могильницького, біля буд. 3 Богородчанська селищна ТГ</t>
  </si>
  <si>
    <t>Мартинець Віра Михайлівна</t>
  </si>
  <si>
    <t>146.</t>
  </si>
  <si>
    <t>Урочище «Кіндрат»</t>
  </si>
  <si>
    <t>Калуський район,                Бистрівське л-во, кв. 17 вид. 22</t>
  </si>
  <si>
    <t>Філія «Вигодське лісове господарство»                        ДП «Ліси України»</t>
  </si>
  <si>
    <t>147.</t>
  </si>
  <si>
    <t>Урочище «Під Німецькою полонинкою»</t>
  </si>
  <si>
    <t>Калуський район,                 Ільмянське лісництво,                        кв. 32 вид. 34</t>
  </si>
  <si>
    <t>148.</t>
  </si>
  <si>
    <t>Урочище «Руська Буковинка»</t>
  </si>
  <si>
    <t>Калуський район,          Людвиківське л-во, кв. 31 вид. 24</t>
  </si>
  <si>
    <t>149.</t>
  </si>
  <si>
    <t xml:space="preserve"> «Височанські дуби»</t>
  </si>
  <si>
    <t>Калуський район,                                  м. Калуш (район вул. Робітнича мікрорайону Височанка)</t>
  </si>
  <si>
    <t>Калуська міська ТГ</t>
  </si>
  <si>
    <t>150.</t>
  </si>
  <si>
    <t>Ялиця-цариця</t>
  </si>
  <si>
    <t>Калуський район,                Менчільське лісництво,                     кв. 3, вид. 39</t>
  </si>
  <si>
    <t>Рішення обласної ради від 31.07.2020 № 1510-36/2020</t>
  </si>
  <si>
    <t>«Водоспад «Бухтівець»</t>
  </si>
  <si>
    <t>Надвірнянький район, Бухтівецьке л-во кв. 33,вид. 8, урочище "Майдан"</t>
  </si>
  <si>
    <t>«Водоспад на ріці Зелениця»</t>
  </si>
  <si>
    <t>Надвірнянський район, Довбушанське л-во кв. 39,вид. 1</t>
  </si>
  <si>
    <t>«Козакова криниця»</t>
  </si>
  <si>
    <r>
      <t xml:space="preserve">Надвірнянський район, Зарічанське л-во кв. 11, </t>
    </r>
    <r>
      <rPr>
        <sz val="10"/>
        <color indexed="10"/>
        <rFont val="Times New Roman"/>
        <family val="1"/>
        <charset val="204"/>
      </rPr>
      <t>вид. 5 ( за матеріалами базового лісовпорядкування 2009р. Білоославське л-во кв. 11, вид. 5)</t>
    </r>
  </si>
  <si>
    <t>«Студений»</t>
  </si>
  <si>
    <r>
      <t xml:space="preserve">Надвірнянський район, Микуличинське л-во                     кв. 20, </t>
    </r>
    <r>
      <rPr>
        <sz val="10"/>
        <color indexed="10"/>
        <rFont val="Times New Roman"/>
        <family val="1"/>
        <charset val="204"/>
      </rPr>
      <t>вид. 9 ( за матеріалами базового лісовпорядкування 2009р</t>
    </r>
    <r>
      <rPr>
        <sz val="10"/>
        <rFont val="Times New Roman"/>
        <family val="1"/>
        <charset val="204"/>
      </rPr>
      <t>. Микуличинське л-во    кв. 20, вид. 15)</t>
    </r>
  </si>
  <si>
    <t>«Соляне джерело»</t>
  </si>
  <si>
    <r>
      <t xml:space="preserve">Надвірнянський р-н, Білоославське л-во </t>
    </r>
    <r>
      <rPr>
        <sz val="10"/>
        <color indexed="10"/>
        <rFont val="Times New Roman"/>
        <family val="1"/>
        <charset val="204"/>
      </rPr>
      <t>кв. 30</t>
    </r>
    <r>
      <rPr>
        <sz val="10"/>
        <rFont val="Times New Roman"/>
        <family val="1"/>
        <charset val="204"/>
      </rPr>
      <t xml:space="preserve">,  вид. 1  </t>
    </r>
    <r>
      <rPr>
        <sz val="10"/>
        <color indexed="10"/>
        <rFont val="Times New Roman"/>
        <family val="1"/>
        <charset val="204"/>
      </rPr>
      <t>(за матеріалами базового лісовпорядкування 2009р. Білоославське л-во кв. 46, вид. 6)</t>
    </r>
  </si>
  <si>
    <t>«Солене джерело»</t>
  </si>
  <si>
    <r>
      <t xml:space="preserve">Надвірнянський район, Зарічанське л-во кв. 13, </t>
    </r>
    <r>
      <rPr>
        <sz val="10"/>
        <color indexed="10"/>
        <rFont val="Times New Roman"/>
        <family val="1"/>
        <charset val="204"/>
      </rPr>
      <t xml:space="preserve">вид. 7 </t>
    </r>
    <r>
      <rPr>
        <sz val="10"/>
        <rFont val="Times New Roman"/>
        <family val="1"/>
        <charset val="204"/>
      </rPr>
      <t xml:space="preserve">               </t>
    </r>
    <r>
      <rPr>
        <sz val="10"/>
        <color indexed="10"/>
        <rFont val="Times New Roman"/>
        <family val="1"/>
        <charset val="204"/>
      </rPr>
      <t>(за матеріалами базового лісовпорядкування 2009р. Білоославське л-во кв. 29, вид. 1)</t>
    </r>
  </si>
  <si>
    <t>«Болото «Лютошара»</t>
  </si>
  <si>
    <t>Калуський район,             Осмолодське л-во кв.6,  вид. 20</t>
  </si>
  <si>
    <t>Гірське озеро в урочищі «Розсохан»</t>
  </si>
  <si>
    <t>Калуський район,                  Мшанське л-во кв.8, вид. 6-8, 14, 25</t>
  </si>
  <si>
    <t>«Верхове болото»</t>
  </si>
  <si>
    <t>Калуський район,                   Мшанське л-во кв. 22, вид. 44</t>
  </si>
  <si>
    <t>«Кудринецький водоспад»</t>
  </si>
  <si>
    <t>Надвірнянський район, Зеленське л-во кв. 46 вид. 3</t>
  </si>
  <si>
    <t>"Гірське озеро"</t>
  </si>
  <si>
    <t>Калуський район, Болехівський лісгосп, Поляницьке л-во кв. 23, вид. 13</t>
  </si>
  <si>
    <t>Філія «Болехівське лісове господарство»            ДП «Ліси України»</t>
  </si>
  <si>
    <t>«Писаний камінь»</t>
  </si>
  <si>
    <t xml:space="preserve">Верховинський район,  Верхньоясенівське л-во, кв. 12, вид. 5, 6                 </t>
  </si>
  <si>
    <t>Верховинський районний лісгосп</t>
  </si>
  <si>
    <t>«Скельний коридор Довбушанки»</t>
  </si>
  <si>
    <r>
      <t xml:space="preserve">Верховинський район, Устеріцьке л-во кв.13, вид. 27           </t>
    </r>
    <r>
      <rPr>
        <sz val="10"/>
        <color indexed="10"/>
        <rFont val="Times New Roman"/>
        <family val="1"/>
        <charset val="204"/>
      </rPr>
      <t>(за матеріалами базового лісовпорядкування 2010р. Устеріцьке л-во кв. 13 вид. 21</t>
    </r>
    <r>
      <rPr>
        <sz val="10"/>
        <rFont val="Times New Roman"/>
        <family val="1"/>
        <charset val="204"/>
      </rPr>
      <t>)</t>
    </r>
  </si>
  <si>
    <t>«Ковалівське буровугільне родовище»</t>
  </si>
  <si>
    <t>Коломийський район,                           с. Ковалівка</t>
  </si>
  <si>
    <t>Нижньовербізька сільська ТГ</t>
  </si>
  <si>
    <t>«Надвірнянські скелі»</t>
  </si>
  <si>
    <t>Надвірнянський район, Надвірнянське л-во кв 6, вид. 9</t>
  </si>
  <si>
    <t>«Малевський комплекс»</t>
  </si>
  <si>
    <t>Надвірнянський район,                   селище Делятин</t>
  </si>
  <si>
    <t>«Мальовнича скеля»</t>
  </si>
  <si>
    <t>Надвірнянський район, Бухтівецьке л-во кв. 65, вид. 2</t>
  </si>
  <si>
    <t>«Білий камінь»</t>
  </si>
  <si>
    <t>Надвірнянський район, Дорівське л-во кв. 12, вид. 2</t>
  </si>
  <si>
    <t>«Скеля на правому березі ріки Прут »</t>
  </si>
  <si>
    <t>Надвірнянський район, Дорівське л-во кв. 16, вид. 2</t>
  </si>
  <si>
    <t>зоологічні</t>
  </si>
  <si>
    <r>
      <t xml:space="preserve">Надвірнянський район, Зарічанське л-во кв. 1, </t>
    </r>
    <r>
      <rPr>
        <sz val="10"/>
        <color indexed="10"/>
        <rFont val="Times New Roman"/>
        <family val="1"/>
        <charset val="204"/>
      </rPr>
      <t>вид. 14                (за матеріалами базового лісовпорядкування 2009р. Любіжнянське л-во кв. 1, вид. 14)</t>
    </r>
  </si>
  <si>
    <t>«Квазіпраліси Козаківського лісництва»</t>
  </si>
  <si>
    <t>Калуський район,                  Болехівська міська ТГ, Козаківське л-во, квартал 18, виділи 8, 12.</t>
  </si>
  <si>
    <t>«Квазіпраліси Церківнянського лісництва»</t>
  </si>
  <si>
    <t>Калуський район, ,
Церківнянське л-во, квартал 40, виділ 36; квартал 43, виділи 11, 14; квартал 44, виділ 5; квартал 45, виділи 6, 8, 11, 12, 14; квартал 46, виділ 23; квартал 48, виділ 24.</t>
  </si>
  <si>
    <t>Квазіпраліс Дубівського лісництва»</t>
  </si>
  <si>
    <t>Калуський район,                      Дубівське л-во, квартал 23, виділ 1.</t>
  </si>
  <si>
    <t>Філія «Брошнівське лісове господарство»              ДП «Ліси України»</t>
  </si>
  <si>
    <t>«Праліси і квазіпраліси Ілемнянського лісництва»</t>
  </si>
  <si>
    <t>Калуський район,               Ілемнянське л-во, квартал 19, виділи 14, 15, 17; квартал 28, виділи 5, 8, 9, 10, 13, 15.</t>
  </si>
  <si>
    <t>«Квазіпраліси Липовицького лісництва»</t>
  </si>
  <si>
    <t>Калуський район,  Липовицьке л-во, квартал 41, виділи 18, 22, 24, 25, 27; квартал 42, виділи 28, 29.</t>
  </si>
  <si>
    <t>«Праліси і квазіпраліси Лугівського лісництва»</t>
  </si>
  <si>
    <t>Калуський район,                     Лугівське л-во, квартал 26, виділи 11, 15, 20, 23; квартал 27, виділи 17, 19, 21, 22, 23, 25, 27.</t>
  </si>
  <si>
    <t>«Квазіпраліс Спаського лісництва»</t>
  </si>
  <si>
    <t>Калуський район,                     Спаське лісництво, квартал 19, виділ 7.</t>
  </si>
  <si>
    <t>«Праліси і квазіпраліси Суходільського лісництва»</t>
  </si>
  <si>
    <t>Калуський район,               Суходільське лісництво, квартал 42, виділи 2, 5, 6, 9; квартал 43, виділи 2, 5, 6, 7, 8, 10.</t>
  </si>
  <si>
    <t>«Праліси і квазіпраліси Буркутського лісництва»</t>
  </si>
  <si>
    <t>Верховинський район, Буркутське лісництво, квартал 14, виділ 19; квартал 15, виділи 4, 7, 11, 13, 14, 15, 17; квартал 17, виділ 4; квартал 18, виділ 14; квартал 23, виділи 5, 16, 17, 20, 22.</t>
  </si>
  <si>
    <t xml:space="preserve"> Філія «Верховинське лісове господарство» ДП «Ліси України»</t>
  </si>
  <si>
    <t>«Квазіпраліс Верховинського лісництва»</t>
  </si>
  <si>
    <t>Верховинський район,                    Верховинське лісництво, квартал 34, виділ 14.</t>
  </si>
  <si>
    <t>«Квазіпраліс Зеленського лісництва»</t>
  </si>
  <si>
    <t>Верховинський район,  Зеленське лісництво, квартал 22, виділ 26, 27, 30, 31.</t>
  </si>
  <si>
    <t>«Праліс Красницького лісництва»</t>
  </si>
  <si>
    <t>Верховинський район, Красницьке лісництво, квартал 29, виділи 7, 8, 9, 10.</t>
  </si>
  <si>
    <t>«Праліси і квазіпраліси Шибенського лісництва»</t>
  </si>
  <si>
    <t>Верховинський район,  Шибенське лісництво, квартал 18, виділи 2, 4, 5, 8, 10, 14.</t>
  </si>
  <si>
    <t>«Праліси і квазіпраліси Явірницького лісництва»</t>
  </si>
  <si>
    <t>Верховинський район,  Явірницьке лісництво, квартал 27, виділи 3, 13, 15, 16, 19; квартал 36, виділи 13, 14, 16.</t>
  </si>
  <si>
    <t>«Природні ліси Бескидського лісництва»</t>
  </si>
  <si>
    <t>Калуський район,                  Бескидське лісництво, квартал 22, виділи 24, 26; квартал 23, виділ 26.</t>
  </si>
  <si>
    <t>«Праліси Бистрівського лісництва»</t>
  </si>
  <si>
    <t>Калуський район,              Бистрівське лісництво, квартал 7, виділи 13, 21; квартал 16, виділ 3; квартал 17, виділи 2, 3, 4, 5; квартал 22, виділи 29, 33, 38, 39; квартал 36, виділ 12; квартал 37, виділи 14, 22</t>
  </si>
  <si>
    <t>«Квазіпраліси Вишківського лісництва»</t>
  </si>
  <si>
    <t>Калуський район,            Вишківське лісництво, квартал 16, виділи 1, 2, 5, 26.</t>
  </si>
  <si>
    <t>«Праліси Людвиківського лісництва»</t>
  </si>
  <si>
    <t>Калуський район,            Людвиківське лісництво, квартал 1, виділи 11, 12, 13, 14, 15, 17; квартал 2, виділи 1, 3, 4, 5, 6, 7, 8, 9, 10, 11, 12, 14, 15, 18, 19, 20; квартал 3, виділи 1, 2, 3, 7, 10, 13, 16; квартал 4, виділи 1, 2, 5, 7, 8; квартал 5, виділи 5, 10, 12, 14,16, 17, 18, 21, 22, 27; квартал 6, виділи 14, 15, 16; квартал 21, виділи 40, 50; квартал 24, виділи 8, 10, 11, 12, 16.</t>
  </si>
  <si>
    <t>«Праліси Мало-Тур’янського лісництва»</t>
  </si>
  <si>
    <t>Калуський район,                        Мало-Тур’янське лісництво, квартал 2, виділи 16, 17, 19, 20; квартал 3, виділи 3, 4, 6, 7, 10.</t>
  </si>
  <si>
    <t>«Праліси Мізунського лісництва»</t>
  </si>
  <si>
    <t>Калуський район,                   Мізунське л-во, квартал 15, виділ 16; квартал 18, виділ 17; квартал 19, виділи 5, 6.</t>
  </si>
  <si>
    <t>«Праліси Ільм’янського лісництва»</t>
  </si>
  <si>
    <t>Калуський район,                Ільм’янське лісництво, квартал 6, виділи 19, 23; квартал 8, виділи 21, 23; квартал 9, виділи 14, 15, 16, 18, 19, 24, 25, 26, 28, 29, 33, 34, 35, 38; квартал 10, виділи 43, 44, 47, 49; квартал 11, виділи 20, 25, 27, 29; квартал 12, виділи 22, 26; квартал 13, виділ 23; квартал 14, виділи 15, 16, 30, 35, 37, 38, 39, 42, 45; квартал 15, виділи 13, 14, 16; квартал 16, виділи 23, 25, 26, 27, 29; квартал 17, виділи 11, 13; квартал 18, виділи 1, 5, 7, 8, 12, 14, 17, 21, 22; квартал 19, виділи 2, 3, 5, 6, 10, 11; квартал 20, виділи 20, 21, 22, 24; квартал 21, виділи 9, 14, 18, 19, 21, 25, 26, 27, 28; квартал 23, виділи 1, 2, 3, 4, 7; квартал 37, виділи 1, 9, 19; квартал 38, виділи 26, 27, 28, 29; квартал 39, виділи 23, 24, 25, 27; квартал 40, виділи 29, 30, 31, 32; квартал 42, виділи 14, 15, 16, 21, 22, 25.</t>
  </si>
  <si>
    <t>«Праліси Свічівського лісництва»</t>
  </si>
  <si>
    <t>Калуський  район,            Свічівське лісництво, квартал 4, виділ 5; квартал 11, виділи 1, 6, 8, 10, 11, 26; квартал 21, виділи 24, 25, 28; квартал 23, виділи 3, 5, 6; квартал 25, виділи 1, 3, 14, 18, 21, 25, 30; квартал 27, виділи 1, 4, 7, 9; квартал 30, виділ 8; квартал 31, виділи 3, 5, 8, 13, 20, 21; квартал 36, виділи 2, 5, 6, 8, 9, 10, 11, 13, 15, 17, 18, 21, 23, 24, 26.</t>
  </si>
  <si>
    <t>«Квазіпраліс Слобідського лісництва»</t>
  </si>
  <si>
    <t>Калуський район,             Слобідське лісництво, квартал 23, виділ 2.</t>
  </si>
  <si>
    <t>«Праліси Солотвинського лісництва»</t>
  </si>
  <si>
    <t>Калуський район,              Солотвинське лісництво, квартал 4, виділи 37, 38; квартал 6, виділ 40; квартал 7, виділи 3, 4, 7, 10, 11; квартал 9, виділи 19, 21, 24, 25, 26, 29;  квартал 11, виділи 1, 3, 5; квартал 16, виділи 18, 19, 20, 21, 32; квартал 22, виділ 1;квартал 32, виділи 34, 42; квартал 33, виділ 20; квартал 34, виділ 19;
квартал 35, виділи 14, 16, 17; квартал 36, виділ 16; квартал 38, виділи 1, 9.</t>
  </si>
  <si>
    <t>«Квазіпраліси Шевченківського лісництва»</t>
  </si>
  <si>
    <t>Калуський район,  Шевченківське лісництво, квартал 21, виділи 18, 19; квартал 24, виділи 6, 7, 14, 22, 24; квартал 26, виділи 4, 5, 48.</t>
  </si>
  <si>
    <t>«Праліси Гостівецького лісництва»</t>
  </si>
  <si>
    <t>Верховинський район,  Гостівецьке лісництво, квартал 15, виділи 13, 14, 19.</t>
  </si>
  <si>
    <t>«Квазіпраліси Устеріцького лісництва»</t>
  </si>
  <si>
    <t>Верховинський район,  Устеріцьке лісництво, квартал 13, виділи 15, 24.</t>
  </si>
  <si>
    <t>«Квазіпраліси Білоославського лісництва»</t>
  </si>
  <si>
    <t>Надвірнянський район,  Білоославське лісництво, квартал 25, виділи 15, 16; квартал 30, виділи 1, 4, 13; квартал 31, виділ 13; квартал 48, виділи 10, 14.</t>
  </si>
  <si>
    <t>Філія «Делятинське  лісове господарство» ДП «Ліси України»</t>
  </si>
  <si>
    <t>«Праліси Дорівського лісництва»</t>
  </si>
  <si>
    <t>Надвірнянський район,      Дорівське л-во, квартал 4, виділи 21, 23.</t>
  </si>
  <si>
    <t>«Квазіпраліси Любіжнянського лісництва»</t>
  </si>
  <si>
    <t>Надвірнянський район, Любіжнянське л-во, квартал 20, виділи 7, 8, 12, 13, 15, 16, 23, 24, 25, 26, 27, 30, 35, 36, 37, 38.</t>
  </si>
  <si>
    <t>«Квазіпраліси Майданського лісництва»</t>
  </si>
  <si>
    <t>Надвірнянський район, Майданське л-во, квартал 55, виділи 2, 3, 4; квартал 56, виділи 1, 3.</t>
  </si>
  <si>
    <t>«Квазіпраліси Микуличинського лісництва»</t>
  </si>
  <si>
    <t>Надвірнянський район, Микуличинське л-во, квартал 28, виділи 8, 10.</t>
  </si>
  <si>
    <t>«Праліси і квазіпраліси Поляницького лісництва»</t>
  </si>
  <si>
    <t>Надвірнянський район,  Поляницьке л-во, квартал 3, виділ 17; квартал 22, виділи 17, 19, 20; квартал 34, виділи 24, 26; квартал 35, виділи 7, 9, 10, 11; квартал 37, виділи 1, 2, 4, 6, 9, 10, 13, 14; квартал 38, виділи 18, 19.</t>
  </si>
  <si>
    <t>«Праліси і квазіпраліси Гутянського лісництва»</t>
  </si>
  <si>
    <r>
      <t xml:space="preserve">Калуський район,                   Гутянське л-во, квартал 43, виділи 1, 3, 5, 9, 10, 12, 15, 16, 20; квартал 44, виділи 1, 2, 5, 7, 9, 10, 12; квартал 45, виділи 1, 2, 6, 9, 11, 12, 13; квартал 46, виділи 1, 2, 17, 20, 22, 23; квартал 47, виділи 16, 17, 18; квартал 48, виділи 2, 9, </t>
    </r>
    <r>
      <rPr>
        <sz val="10"/>
        <color indexed="10"/>
        <rFont val="Times New Roman"/>
        <family val="1"/>
        <charset val="204"/>
      </rPr>
      <t>(за матеріалами базового лісовпорядкування 2010р. -Гутянське л-во, квартал 43, виділи 1, 3, 5, 9, 10, 12, 15, 16, 20; квартал 44, виділи 1, 2, 5, 7, 9, 10, 12; квартал 45, виділи 1, 2, 6, 9, 11, 12, 13; квартал 46, виділи 1, 2, 17, 20, 22, 23; квартал 47, виділи 16, 17, 18; квартал 48, виділи 2, 9,                            ДП «Солотвинське лісове господарство»)</t>
    </r>
  </si>
  <si>
    <t>«Праліси Собольського лісництва»</t>
  </si>
  <si>
    <t>Калуський район,
Собольське лісництво, квартал 5, виділи 9, 10,11, 13, 35; квартал 6, виділи 6, 12, 19; квартал 7, виділ 9; квартал 8, виділи 3, 8, 9, 10, 11, 15; квартал 10, виділи 3, 5, 6; квартал 11, виділи 17, 20; квартал 13, виділи 4, 11; квартал 14, виділи 2, 3, 6, 9; квартал 18, виділ 1; квартал 25, виділи 2, 17, 35, 38; квартал 26, виділи 4, 23, 27, 39; квартал 29, виділи 26, 28; квартал 30, виділи 13, 18, 20, 27; квартал 32, виділи 13, 14, 19, 20, 22, 23, 25</t>
  </si>
  <si>
    <t>Рішенням  Івано-Франківської обласної ради від 24.12.2021  № 359-11/2021</t>
  </si>
  <si>
    <t>«Квазіпраліс Кремінцівського лісництва»</t>
  </si>
  <si>
    <t>Надвірнянський район, 
Кремінцівське лісництво, квартал 18, виділ 10.</t>
  </si>
  <si>
    <t>Філія «Ворохтянське лісове господарство» ДП «Ліси України»</t>
  </si>
  <si>
    <t>«Квазіпраліси Озернянського лісництва»</t>
  </si>
  <si>
    <t>Надвірнянський район, 
Озернянське лісництво, квартал 2, виділ 1; квартал 10, виділи 4, 6, 7, 8, 9.</t>
  </si>
  <si>
    <t>«Квазіпраліси Бистрицького лісництва»</t>
  </si>
  <si>
    <t>Надвірнянський район, Бистрицьке лісництво, квартал 1, виділи 9, 14; квартал 2, виділ 17; квартал 3, виділ 6; квартал 39, виділи 10, 13, 14, 15, 16; квартал 40, виділ 29; квартал 42, виділи 1, 2, 4, 6, 9, 10, 11, 12, 14; квартал 44, виділи 4, 7, 14, 16; квартал 46, виділ 5; квартал 53, виділи 1, 2, 5, 9, 10,11; квартал 57, виділи 1, 4, 8, 9, 11, 12.</t>
  </si>
  <si>
    <t>Філі «Надвірнянське лісове господарство» ДП «Ліси України»</t>
  </si>
  <si>
    <t>«Квазіпраліси Бухтівецького лісництва»</t>
  </si>
  <si>
    <t>Надвірнянський район, Бухтівецьке лісництво, квартал 3, виділи 1, 5, 6.</t>
  </si>
  <si>
    <t>«Квазіпраліси Довбушанського лісництва»</t>
  </si>
  <si>
    <t>Надвірнянський район, Довбушанське лісництво, квартал 20, виділ 4; квартал 21, виділи 4, 5,10.</t>
  </si>
  <si>
    <t>«Квазіпраліси Зеленського лісництва»</t>
  </si>
  <si>
    <t>Надвірнянський район, Зеленське лісництво, квартал 5, виділи 5, 6, 8, 10, 14, 17, 18, 19, 20; квартал 27, виділ 18; квартал 29, виділи 18, 19; квартал 30, виділ 19; квартал 35, виділи 7, 9, 11, 13, 14, 16, 24, 27; квартал 44, виділи 23, 24, 26.</t>
  </si>
  <si>
    <t>«Квазіпраліси Максимецького лісництва»</t>
  </si>
  <si>
    <t>Надвірнянський район,   Максимецьке лісництво, квартал 24, виділ 3; квартал 37, виділи 16, 19; квартал 68, виділи 15, 21.</t>
  </si>
  <si>
    <t>«Квазіпраліси Надвірнянського лісництва»</t>
  </si>
  <si>
    <t>Надвірнянський район, Надвірнянське лісництво, квартал 4, виділ 15; квартал 5, виділи 3, 4, 6; квартал 6, виділ 11; квартал 8, виділ 1; квартал 49, виділ 37.</t>
  </si>
  <si>
    <t>«Квазіпраліси Річанського лісництва»</t>
  </si>
  <si>
    <t>Надвірнянський район, Річанське лісництво, квартал 20, виділи 5, 6, 14, 15, 16, 18, 19, 32; квартал 24, виділи 19, 20; квартал 51, виділи 14, 19, 21, 27, 28, 30, 31; квартал 57, виділи 8, 14, 18, 19, 25, 26, 27, 28.</t>
  </si>
  <si>
    <t>«Праліси та квазіпраліси Ангелівського лісництва»</t>
  </si>
  <si>
    <t>Калуський район, Ангелівське лісництво, квартал 25, виділи 10, 28; квартал 26, виділи 1, 2, 3, 5; квартал 27, виділ 1; квартал 31, виділи 11, 22, 23; квартал 38, виділи 17, 18, 22, 23, 24, 27; квартал 42, виділ 11</t>
  </si>
  <si>
    <t>Рішенням  Івано-Франківської обласної ради від 09.06.2023 № 681-22/2023</t>
  </si>
  <si>
    <t>«Праліси, квазіпраліси і природні ліси Бистрицького лісництва»</t>
  </si>
  <si>
    <t>Калуський район, Бистрицьке лісництво, квартал 2, виділ 10; квартал 3, виділи 1, 2, 10, 11; квартал 7, виділи 1, 2; квартал 11, виділи 1, 2, 8, 12, 15, 16; квартал 27, виділи 11, 12, 14, 17; квартал 28, виділи 1, 3, 5, 8; квартал 31, виділи 10, 12, 14, 15, 19, 25, 27, 33; квартал 32, виділи 9, 12, 13, 14, 20, 23; квартал 35, виділи 16, 23, 24, 31, 39; квартал 37, виділи 2, 8, 9, 10, 11; квартал 38, виділ 17; квартал 39, виділ 18.</t>
  </si>
  <si>
    <t>«Праліси та квазіпраліси Гриньківського лісництва»</t>
  </si>
  <si>
    <t>Калуський район, Гриньківське лісництво, квартал 33, виділи 10, 16, 17; квартал 39, виділи 2, 3, 4, 7, 8, 10, 11; квартал 47, виділи 8, 17, 30.</t>
  </si>
  <si>
    <t>Праліси і квазіпраліси Дарівського лісництва»</t>
  </si>
  <si>
    <t xml:space="preserve">Калуський район, 
Дарівське лісництво, квартал 2, виділи 29, 30; квартал 6, виділи 1, 6, 7, 15, 18, 20, 23, 25, 26, 28; квартал 10, виділи 3, 4, 6, 8, 10, 14, 16; квартал 14, виділи 1, 2, 3, 4, 12, 14, 16, 18, 19, 21, 23; квартал 15, виділи 3, 6, 46; квартал 43, виділ 14; квартал 44, виділ 21; квартал 45, виділи 21, 23, 24; квартал 46, виділи 14, 15, 18, 19, 25, 26.
</t>
  </si>
  <si>
    <t>«Праліси і квазіпраліси Довго-Полянського лісництва»</t>
  </si>
  <si>
    <t xml:space="preserve">Калуський район, 
Довго-Полянське лісництво, квартал 11, виділи 3, 4, 5, 8, 15, 18, 22, 46; квартал 19, виділи 2, 5, 8, 9, 10, 11, 13, 14, 15, 16, 18, 19, 20, 21, 25, 26, 31, 33, 35, 40, 42, 44, 46, 48, 49, 53; квартал 20, виділ 9; квартал 21, виділи 1, 3, 4, 5, 10, 12, 15, 25, 27, 30, 32, 35, 36, 44, 45, 46, 48, 49, 50, 55, 56, 58, 60, 61, 65, 66, 68, 70, 71, 73, 77, 78, 79, 80, 81, 82, 83, 86, 87, 92, 93, 94, 95, 97, 100, 104, 106, 110, 111; квартал 36, виділи 2, 4, 5, 6, 11, 14, 15, 18, 19, 20, 21, 22, 23, 25, 26, 28, 29, 36, 39, 42, 43, 44; квартал 37, виділи 1, 4, 6, 7, 8, 9, 10, 11, 15, 16, 17, 20, 22, 23, 24, 30, 32; квартал 38, виділи 2, 3, 4, 5, 10, 12, 19, 20, 21, 26, 27, 32, 33, 34, 35.
</t>
  </si>
  <si>
    <t>«Праліси та квазіпраліси Менчільського лісництва»</t>
  </si>
  <si>
    <t xml:space="preserve">Калуський район, 
Менчільське лісництво, квартал 1, виділи 2, 13, 19, 20, 27, 28, 30; квартал 2, виділи 18, 19, 21, 22, 24, 26, 30, 33, 41, 48, 57, 58, 59, 62, 63, 66, 69, 71, 72, 74, 79; квартал 8, виділи 32, 33, 35; квартал 9, виділи 24, 25; квартал 13, виділи 39, 42, 46, 54, 59; квартал 15, виділи 3, 5, 19; квартал 22, виділи 2, 3, 13, 14, 27, 29, 34, 35, 38, 39, 45, 49, 50, 51, 57, 63, 64, 65; квартал 23, виділи 8, 21, 33, 38, 40, 43, 44, 45, 46, 51; квартал 26, виділи 35, 37, 38, 39, 40, 43, 47, 48, 49, 50, 51, 52, 53, 55, 56, 58, 59, 60, 63, 64, 77, 78, 80, 81, 84, 88, 89, 96, 97, 99, 101, 102, 105, 106, 107, 108, 109, 110, 111, 112.
</t>
  </si>
  <si>
    <t>«Праліси і квазіпраліси Мшанського лісництва»</t>
  </si>
  <si>
    <t xml:space="preserve">Калуський район, 
Мшанське лісництво, квартал 1, виділи 2, 3, 5, 15; квартал 2, виділ 6; квартал 3, виділи 3, 22, 40; квартал 9, виділи 4, 6, 8, 10; квартал 10, виділи 9, 10, 12, 19, 22; квартал 18, виділи 1, 6; квартал 19, виділи 1, 6, 7, 9; квартал 26, виділ 9; квартал 35, виділи 7, 8, 9, 10, 14, 15, 16, 17, 20, 22, 24, 26, 28, 29, 31, 32, 33, 34, 37, 48, 49, 51, 53, 54, 55.
</t>
  </si>
  <si>
    <t>«Праліси і квазіпраліси Осмолодського лісництва»</t>
  </si>
  <si>
    <t>Калуський район, Осмолодське лісництво, квартал 34, виділи 4, 11; квартал 35, виділи 2, 4, 14, 16; квартал 36, виділи 2, 9, 11, 13, 16.</t>
  </si>
  <si>
    <t>«Праліси та квазіпраліси Піскавського лісництва»</t>
  </si>
  <si>
    <t>Калуський район, Піскавське лісництво, квартал 39, виділи 1, 4, 8, 9, 11, 13, 14, 15, 18, 21, 22, 23, 25, 26, 29, 30, 31, 32, 33, 34, 36, 37, 40, 44.</t>
  </si>
  <si>
    <t>«Праліси та квазіпраліси Різарнянського лісництва»</t>
  </si>
  <si>
    <t>Калуський район, філія «Осмолодське лісове господарство» Різарнянське лісництво, квартал 6, виділи 44, 46; квартал 9, виділи 33, 36, 37; квартал 10, виділи 1, 2, 3, 4, 5, 6, 7, 8, 11, 18; квартал 12, виділи 7, 8, 9, 12, 13, 15, 16, 18, 19, 20, 26, 29, 31, 32.</t>
  </si>
  <si>
    <t>«Малотур’янський»</t>
  </si>
  <si>
    <r>
      <t xml:space="preserve">Калуський район,                    Мало-Тур’янське л-во,                          кв. 11, </t>
    </r>
    <r>
      <rPr>
        <sz val="10"/>
        <color indexed="10"/>
        <rFont val="Times New Roman"/>
        <family val="1"/>
        <charset val="204"/>
      </rPr>
      <t>вид. 6 (за матеріалами базового лісовпорядкування 2010р.</t>
    </r>
    <r>
      <rPr>
        <sz val="10"/>
        <rFont val="Times New Roman"/>
        <family val="1"/>
        <charset val="204"/>
      </rPr>
      <t xml:space="preserve"> Мало-Турянське л-во кв. 11, вид. 5)</t>
    </r>
  </si>
  <si>
    <t>Розпорядження облдержадміністрації від 15.07.1996 №451</t>
  </si>
  <si>
    <t>«Пролісок»</t>
  </si>
  <si>
    <t>Коломийський район,                        с. Устя</t>
  </si>
  <si>
    <t>Устянський ліцей                    ім. Євгена Грицяка</t>
  </si>
  <si>
    <t>«Козарів»</t>
  </si>
  <si>
    <t>Надвірнянський район, Майданське лісництво,                   кв. 20, вид. 13</t>
  </si>
  <si>
    <t>Рішення обласної ради від  17.01.2008  № 90-18/2008</t>
  </si>
  <si>
    <t>"Маріямпільський замок"</t>
  </si>
  <si>
    <t>Івано-Франківський район,                с. Маріямпіль</t>
  </si>
  <si>
    <t>Дубовецька сільська ТГ</t>
  </si>
  <si>
    <t>Рішення обласної ради від  17.01.2008  №490-18/2008</t>
  </si>
  <si>
    <t>Парки пам’ятки садово-паркового мистецтва</t>
  </si>
  <si>
    <t>«Дендропарк імені 40-річчя Перемоги»</t>
  </si>
  <si>
    <t>Івано-Франківський район,                с. Дзвиняч</t>
  </si>
  <si>
    <t>Дзвиняцька сільська ТГ</t>
  </si>
  <si>
    <t>Рішення облвиконкому від 19.07.1988  №128</t>
  </si>
  <si>
    <t>«Арборетум»</t>
  </si>
  <si>
    <t>Калуський район,                            м. Болехів</t>
  </si>
  <si>
    <t>Болехівська міська ТГ</t>
  </si>
  <si>
    <t>Рішення облвиконкому від 16.10.1984. №247</t>
  </si>
  <si>
    <t>«Дендропарк»</t>
  </si>
  <si>
    <t>Коломийський район, Печеніжинське л-во                      кв. 53, вид. 5, 19-25</t>
  </si>
  <si>
    <t>«Парк»</t>
  </si>
  <si>
    <t>Коломийський район                          м. Коломия</t>
  </si>
  <si>
    <t>Рішення облвиконкому від 16.10.84 № 247</t>
  </si>
  <si>
    <t>«Парк ім. Т.Г.Шевченка»</t>
  </si>
  <si>
    <t>Івано-Франківський район,                         м. Івано-Франківськ</t>
  </si>
  <si>
    <t>КП "Центр розвитку міста та рекреації"</t>
  </si>
  <si>
    <t>Рішення облвиконкому від  16.10.84 .№ 247 зі змінами згідно рішення обласної ради від 12.03.04 р. № 350-10/2004</t>
  </si>
  <si>
    <t>«Тлумацький міський парк імені Романа Круховського»</t>
  </si>
  <si>
    <t xml:space="preserve">Івано-Франківський район,               м. Тлумач </t>
  </si>
  <si>
    <r>
      <t>Рішення обласної ради від 15.07.1993</t>
    </r>
    <r>
      <rPr>
        <sz val="10"/>
        <color indexed="10"/>
        <rFont val="Times New Roman"/>
        <family val="1"/>
        <charset val="204"/>
      </rPr>
      <t xml:space="preserve"> із змінами (перейменування) Рішення обласної ради від 09.06.2023 № 681-22/2023</t>
    </r>
  </si>
  <si>
    <t>«Дендрарій»</t>
  </si>
  <si>
    <t>Надвірнянський район, Зарічанське л-во кв.18, вид.30</t>
  </si>
  <si>
    <t>«Парк пам’яті борцям за незалежність України»</t>
  </si>
  <si>
    <t>Івано-Франківський район,          селище Більшівці Більшівцівська селищна ТГ</t>
  </si>
  <si>
    <t>Більшівцівська селищна ТГ</t>
  </si>
  <si>
    <t>Рішення обласної ради від 08.06.2012 №555-15/2012</t>
  </si>
  <si>
    <t>«Міжгір’я»</t>
  </si>
  <si>
    <r>
      <t>Івано-Франківський район, Росільнянське л-во кв. 39, 42</t>
    </r>
    <r>
      <rPr>
        <sz val="10"/>
        <color indexed="10"/>
        <rFont val="Times New Roman"/>
        <family val="1"/>
        <charset val="204"/>
      </rPr>
      <t xml:space="preserve"> (за матеріалами базового лісовпорядкування Росільнянське л-во кв. 39, 42 ДП «Солотвинське лісове господарство»)</t>
    </r>
  </si>
  <si>
    <t>Рішення обвиконкому від 16.09.80 р. № 335, із змінами у площі згідно рішення обласної ради від 12.03.04 р. № 350-10/2004</t>
  </si>
  <si>
    <t>«Бистрий»</t>
  </si>
  <si>
    <r>
      <t xml:space="preserve">Івано-Франківський район, Гутянське л-во кв. 43, 44 </t>
    </r>
    <r>
      <rPr>
        <sz val="10"/>
        <color indexed="10"/>
        <rFont val="Times New Roman"/>
        <family val="1"/>
        <charset val="204"/>
      </rPr>
      <t>(за матеріалами базового лісовпорядкування 2010р. Гутянське л-во кв. 43, 44                                      ДП «Солотвинське лісове господарство»)</t>
    </r>
  </si>
  <si>
    <t>Філія «Осмолодсь лісове господарство» ДП «Ліси України»</t>
  </si>
  <si>
    <t>«Люблінець»</t>
  </si>
  <si>
    <r>
      <t>Івано-Франківський район, Солотвинське л-во, кв.5</t>
    </r>
    <r>
      <rPr>
        <sz val="10"/>
        <color indexed="10"/>
        <rFont val="Times New Roman"/>
        <family val="1"/>
        <charset val="204"/>
      </rPr>
      <t xml:space="preserve"> за матеріалами базового лісовпорядкування 2010р. Солотвинське л-во кв. 5                         ДП «Солотвинське лісове господврство»</t>
    </r>
  </si>
  <si>
    <t>Розпорядження облдержадміністрації від 15.07.96 р. № 451, із змінами у площі згідно рішення обласної ради 12.03.04 р. № 350-10/2004</t>
  </si>
  <si>
    <t>«Бережниця»</t>
  </si>
  <si>
    <r>
      <t xml:space="preserve">Верховинський район,  Красницьке л-во кв. </t>
    </r>
    <r>
      <rPr>
        <sz val="10"/>
        <color indexed="10"/>
        <rFont val="Times New Roman"/>
        <family val="1"/>
        <charset val="204"/>
      </rPr>
      <t xml:space="preserve">145, вид. 3 (за матеріалами базового лісовпорядкування 2010 р. </t>
    </r>
    <r>
      <rPr>
        <sz val="10"/>
        <color indexed="8"/>
        <rFont val="Times New Roman"/>
        <family val="1"/>
        <charset val="204"/>
      </rPr>
      <t>Красницьке л-во  кв. 10, вид. 2)</t>
    </r>
  </si>
  <si>
    <t>«Дрестунка»</t>
  </si>
  <si>
    <r>
      <t xml:space="preserve">Верховинський район, Красницьке л-во                                   </t>
    </r>
    <r>
      <rPr>
        <sz val="10"/>
        <color indexed="10"/>
        <rFont val="Times New Roman"/>
        <family val="1"/>
        <charset val="204"/>
      </rPr>
      <t>кв. 34, вид. 4, 8 (згідно базового лісовпорядкування 2010 р. Красницьке л-во кв. 29 вид.7,</t>
    </r>
    <r>
      <rPr>
        <sz val="10"/>
        <color indexed="8"/>
        <rFont val="Times New Roman"/>
        <family val="1"/>
        <charset val="204"/>
      </rPr>
      <t>8</t>
    </r>
    <r>
      <rPr>
        <sz val="10"/>
        <color indexed="10"/>
        <rFont val="Times New Roman"/>
        <family val="1"/>
        <charset val="204"/>
      </rPr>
      <t>,9,10)</t>
    </r>
  </si>
  <si>
    <t>«Прелучний»</t>
  </si>
  <si>
    <t>Верховинський район, Явірницьке л-во кв. 32, вид. 3</t>
  </si>
  <si>
    <t>«Чорний потік»</t>
  </si>
  <si>
    <r>
      <t xml:space="preserve">Верховинський район, Верховинське л-во </t>
    </r>
    <r>
      <rPr>
        <sz val="10"/>
        <color indexed="10"/>
        <rFont val="Times New Roman"/>
        <family val="1"/>
        <charset val="204"/>
      </rPr>
      <t>кв. 31, вид. 6    (за матеріалами базового лісовпорядкування 2010 р. Верховинське л-во</t>
    </r>
    <r>
      <rPr>
        <sz val="10"/>
        <color indexed="8"/>
        <rFont val="Times New Roman"/>
        <family val="1"/>
        <charset val="204"/>
      </rPr>
      <t xml:space="preserve">  кв. 27</t>
    </r>
    <r>
      <rPr>
        <sz val="10"/>
        <color indexed="10"/>
        <rFont val="Times New Roman"/>
        <family val="1"/>
        <charset val="204"/>
      </rPr>
      <t xml:space="preserve"> вид. 15)</t>
    </r>
  </si>
  <si>
    <t>«Заріччя»</t>
  </si>
  <si>
    <r>
      <t xml:space="preserve">Верховинський район, Устеріцьке л-во кв. 15, </t>
    </r>
    <r>
      <rPr>
        <sz val="10"/>
        <color indexed="10"/>
        <rFont val="Times New Roman"/>
        <family val="1"/>
        <charset val="204"/>
      </rPr>
      <t xml:space="preserve">вид. 31 (за матеріалами базового лісовпорядкування 2010р. </t>
    </r>
    <r>
      <rPr>
        <sz val="10"/>
        <rFont val="Times New Roman"/>
        <family val="1"/>
        <charset val="204"/>
      </rPr>
      <t>Устеріцьке л-во кв. 15, вид.18</t>
    </r>
  </si>
  <si>
    <t>«Липовий гай –1»</t>
  </si>
  <si>
    <t>Верховинський район, Верхньоясенівське л-во                    кв. 21, вид. 26,29,30</t>
  </si>
  <si>
    <t>«Липовий гай –2»</t>
  </si>
  <si>
    <t>Верховинський район, Довгопільське л-во                           кв. 4, вид. 12, 16</t>
  </si>
  <si>
    <t>«Кип’ячка»</t>
  </si>
  <si>
    <t>Коломийський район,                           м. Городенка</t>
  </si>
  <si>
    <t>«Лисяче царство»</t>
  </si>
  <si>
    <t>Коломийський район,                     м. Городенка</t>
  </si>
  <si>
    <t>«Попове болото»</t>
  </si>
  <si>
    <t>Коломийський район,                       с. Вільхівці</t>
  </si>
  <si>
    <t>Чернелицька сільська ТГ</t>
  </si>
  <si>
    <t>«За Даличівкою »</t>
  </si>
  <si>
    <t>Коломийський район,                      с. Воронів</t>
  </si>
  <si>
    <t>«Гнилище»</t>
  </si>
  <si>
    <t>Коломийський район,                      с. Глушків</t>
  </si>
  <si>
    <t>Рішення облвиконкому від 16.10.84 р. №247</t>
  </si>
  <si>
    <t>«Нище Голівер»</t>
  </si>
  <si>
    <t>Коломийський район,                    с. Глушків</t>
  </si>
  <si>
    <t>«Висока Могилка»</t>
  </si>
  <si>
    <t>Коломийський район,                       с. Глушків</t>
  </si>
  <si>
    <t>«Копівчанка»</t>
  </si>
  <si>
    <t>«Крикливське»</t>
  </si>
  <si>
    <t>Коломийський район,                      с. Ясенів-Пільний</t>
  </si>
  <si>
    <t>«Піддовга»</t>
  </si>
  <si>
    <t>Коломийський район,                        м. Городенка</t>
  </si>
  <si>
    <t>Коломийський район,                      м. Городенка</t>
  </si>
  <si>
    <t>Коломийський район,                       м. Городенка</t>
  </si>
  <si>
    <t>«Біля нафтобази»</t>
  </si>
  <si>
    <t>«Грабарка»</t>
  </si>
  <si>
    <t>Коломийський район,                       с. Вербівці</t>
  </si>
  <si>
    <t>Коломийський район,                    с. Вербівці</t>
  </si>
  <si>
    <t>«За дорогою»</t>
  </si>
  <si>
    <t>Коломийський район,                      с. Вербівці</t>
  </si>
  <si>
    <t>«Бабчиха»</t>
  </si>
  <si>
    <t>Коломийський район,                    м. Городенка</t>
  </si>
  <si>
    <t>«Гречакова долина»</t>
  </si>
  <si>
    <t>Коломийський район,                              с. Якубівка</t>
  </si>
  <si>
    <t>«Коло Кринички»</t>
  </si>
  <si>
    <t>Коломийський район,                       с. Якубівка</t>
  </si>
  <si>
    <t>«Кормовий дворик»</t>
  </si>
  <si>
    <t>Коломийський район,                               с. Якубівка</t>
  </si>
  <si>
    <t>«Шкітяк»</t>
  </si>
  <si>
    <t>Коломийський район,                     с. Новоселівка</t>
  </si>
  <si>
    <t>«Олійнички»</t>
  </si>
  <si>
    <t>«Печірки»</t>
  </si>
  <si>
    <t>Коломийський район,                              с. Новоселівка</t>
  </si>
  <si>
    <t>Коломийський район,                    с. Новоселівка</t>
  </si>
  <si>
    <t>«Крижовате»</t>
  </si>
  <si>
    <t>Коломийський район,                         с. Тишківці</t>
  </si>
  <si>
    <t>Коломийський район,                            с. Тишківці</t>
  </si>
  <si>
    <t>«За Тишківцями»</t>
  </si>
  <si>
    <t>Коломийський район,                     с. Тишківці</t>
  </si>
  <si>
    <t>«Водички»</t>
  </si>
  <si>
    <t>Коломийський район,                    с. Тишківці</t>
  </si>
  <si>
    <t>«Кливчуки»</t>
  </si>
  <si>
    <t>Коломийський район,                          с. Вікно</t>
  </si>
  <si>
    <t>«Під посадкою»</t>
  </si>
  <si>
    <t>Коломийський район,                                       с. Вікно</t>
  </si>
  <si>
    <t>«Кринички»</t>
  </si>
  <si>
    <t>Коломийський район,                      с. Семаківці</t>
  </si>
  <si>
    <t>«Заболотня»</t>
  </si>
  <si>
    <t>Коломийський район,                         с. Дубки</t>
  </si>
  <si>
    <t>Чернелицька селищна ТГ</t>
  </si>
  <si>
    <t>«За містком»</t>
  </si>
  <si>
    <t>Коломийський район,                       с. Дубки</t>
  </si>
  <si>
    <t>Коломийський район,                      с. Дубки</t>
  </si>
  <si>
    <t>«Осоки»</t>
  </si>
  <si>
    <t>Коломийський район,                            с. Торговиця</t>
  </si>
  <si>
    <t>«Зброди»</t>
  </si>
  <si>
    <t>Коломийський район,                                  с. Торговиця</t>
  </si>
  <si>
    <t>«Гостилів»</t>
  </si>
  <si>
    <t>Коломийський район,                    с. Чортовець, с.Раковець, с.Олієво-Королівка</t>
  </si>
  <si>
    <t>ПСП "Вотум"</t>
  </si>
  <si>
    <t>«Сіножаті»</t>
  </si>
  <si>
    <t>Коломийський район,                                  с. Корнів</t>
  </si>
  <si>
    <t>Коломийський район,                        с. Корнів</t>
  </si>
  <si>
    <t>«Біля Маська»</t>
  </si>
  <si>
    <t>Коломийський район,                             с. Острівець</t>
  </si>
  <si>
    <t>Городенківська міська рада</t>
  </si>
  <si>
    <t>«За горбом»</t>
  </si>
  <si>
    <t>«Багно»</t>
  </si>
  <si>
    <t>Калуський район,                                           м. Болехів</t>
  </si>
  <si>
    <t>Рішення облвиконкому від 16.10.84 р. №247 зі змінами згідно рішення обласної ради від 24.12.21 р. №359-11/2021</t>
  </si>
  <si>
    <t>«Тусули»</t>
  </si>
  <si>
    <t>Калуський район,              Болехівська міська рада, Козаківське л-во, кв. 19,20,22,24</t>
  </si>
  <si>
    <t>Розпорядження обласної ради від 28.12.99 р. № 237-11/99</t>
  </si>
  <si>
    <t>«Танява»</t>
  </si>
  <si>
    <r>
      <t>Калуський район,              Болехівська міська рада, Болехівське л-во кв.5, вид.12</t>
    </r>
    <r>
      <rPr>
        <sz val="10"/>
        <color indexed="10"/>
        <rFont val="Times New Roman"/>
        <family val="1"/>
        <charset val="204"/>
      </rPr>
      <t xml:space="preserve"> (за матеріалами базового лісовпорядкування 2010р. Болехівське л-во кв. 5, вид. 18, 19, 20)</t>
    </r>
  </si>
  <si>
    <t>«Спалений дуб»</t>
  </si>
  <si>
    <t>Калуський район,              Болехівська міська рада, Болехівське л-во                                        кв. 47, вид. 14, 21, 25</t>
  </si>
  <si>
    <t>Калуський район,               Болехівська міська рада, Болехівське л-во кв. 15, вид. 4</t>
  </si>
  <si>
    <t>«Червоні береги»</t>
  </si>
  <si>
    <t>Калуський район,            Болехівська міська рада, Болехівське л-во кв. 51, вид. 1</t>
  </si>
  <si>
    <t>«Басарабка»</t>
  </si>
  <si>
    <r>
      <t xml:space="preserve">Калуський район,            Болехівська міська рада, Сукільське л-во                                кв.23, </t>
    </r>
    <r>
      <rPr>
        <sz val="10"/>
        <color indexed="10"/>
        <rFont val="Times New Roman"/>
        <family val="1"/>
        <charset val="204"/>
      </rPr>
      <t xml:space="preserve"> (за матеріалами базового лісовпорядкування 2010р. Сукільське л-во                               кв. 23, вид. 21, 39, 40, 48)</t>
    </r>
  </si>
  <si>
    <t>«Зелеменів»</t>
  </si>
  <si>
    <r>
      <t>Калуський район,            Болехівська міська рада, Сукільське л-во, кв. 9, вид. 5-14, 18-24, 30,31, 33-50; кв. 14, вид. 1-23, 25-31, 35,36; кв. 17, вид. 1-16, 17-32; кв. 20, вид. 1-34</t>
    </r>
    <r>
      <rPr>
        <sz val="10"/>
        <color indexed="10"/>
        <rFont val="Times New Roman"/>
        <family val="1"/>
        <charset val="204"/>
      </rPr>
      <t xml:space="preserve"> (за матеріалами базового лісовпорядкування 2010р. Сукільське л-во                               кв. 9, вид. 5-21, 24-26, 35-54; кв.14, вид. 1-24, 26, 31-33, 36-41; кв. 17, вид. 1-41; кв. 20, вид. 1-31)</t>
    </r>
  </si>
  <si>
    <t>«В’язина Болехівська»</t>
  </si>
  <si>
    <r>
      <t>Калуський район,               Болехівська міська рада, Болехівське лісництво,   кв. 10,  вид. 10, 11, 12</t>
    </r>
    <r>
      <rPr>
        <sz val="10"/>
        <color indexed="10"/>
        <rFont val="Times New Roman"/>
        <family val="1"/>
        <charset val="204"/>
      </rPr>
      <t xml:space="preserve"> (за матеріалами базового лісовпорядкування 2010р. Болехівське л-во                               кв. 10, вид. 5)</t>
    </r>
  </si>
  <si>
    <t>«Долішнє»</t>
  </si>
  <si>
    <t xml:space="preserve">Калуський район,                             с. Витвиця </t>
  </si>
  <si>
    <t>«Березина»</t>
  </si>
  <si>
    <t>Калуський район,                                      с. Рахиня</t>
  </si>
  <si>
    <t>«Під гаєм»</t>
  </si>
  <si>
    <t>Калуський район,                                  с. Рахиня</t>
  </si>
  <si>
    <t>«Торфовище»</t>
  </si>
  <si>
    <t>Калуський район,                                 с. Надіїв</t>
  </si>
  <si>
    <t>«Рихів потік»</t>
  </si>
  <si>
    <t>Калуський район,                                 с. Велика Тур’я</t>
  </si>
  <si>
    <t>«Рахиня»</t>
  </si>
  <si>
    <r>
      <t xml:space="preserve">Калуський район,                Рахинське л-во кв.98, </t>
    </r>
    <r>
      <rPr>
        <sz val="10"/>
        <color indexed="10"/>
        <rFont val="Times New Roman"/>
        <family val="1"/>
        <charset val="204"/>
      </rPr>
      <t>вид. 2</t>
    </r>
    <r>
      <rPr>
        <sz val="10"/>
        <rFont val="Times New Roman"/>
        <family val="1"/>
        <charset val="204"/>
      </rPr>
      <t>, 3</t>
    </r>
  </si>
  <si>
    <t>«Надіїв»</t>
  </si>
  <si>
    <t>Калуський район,                  Рахинське л-во кв.99, вид.2,7,9,11</t>
  </si>
  <si>
    <t>«Підліс»</t>
  </si>
  <si>
    <t>Калуський район,               Рахинське л-во кв.100, вид.4,8</t>
  </si>
  <si>
    <t>Розпорядження облдержадміністрації від 15.07.96 р. №451</t>
  </si>
  <si>
    <t>«Дубове»</t>
  </si>
  <si>
    <r>
      <t>Калуський район,                Рахинське л-во кв.101, вид.10</t>
    </r>
    <r>
      <rPr>
        <sz val="10"/>
        <color indexed="10"/>
        <rFont val="Times New Roman"/>
        <family val="1"/>
        <charset val="204"/>
      </rPr>
      <t xml:space="preserve"> (за матеріалами базового лісовпорядкування 2010р. Рахинське  л-во                                кв. 101, вид. 10, 11, 12, 13)</t>
    </r>
  </si>
  <si>
    <t>«Кичера»</t>
  </si>
  <si>
    <t>Калуський район,  Церківнянське л-во кв.51, вид. 3</t>
  </si>
  <si>
    <t>«Розточанське»</t>
  </si>
  <si>
    <r>
      <t>Калуський район,            Розточанське л-во                                кв.10, вид. 23</t>
    </r>
    <r>
      <rPr>
        <sz val="10"/>
        <color indexed="10"/>
        <rFont val="Times New Roman"/>
        <family val="1"/>
        <charset val="204"/>
      </rPr>
      <t>, 43</t>
    </r>
  </si>
  <si>
    <t>Долинський САЛГ</t>
  </si>
  <si>
    <t>Розпорядження облдержадміністрації від 15.07.96 р. № 451, із змінами у ллощі згідно рішення обласної ради від 12.03.04 № 350-1/2004</t>
  </si>
  <si>
    <t>«Макогінка»</t>
  </si>
  <si>
    <t>Калуський район,           Розточанське л-во                        кв.15 вид.21, 23, 24</t>
  </si>
  <si>
    <t>Рішення облвиконкому від 16.10.84 р. №247, із змінами у площі згідно рішення обласної ради від 12.03.04 № 350-1/2004</t>
  </si>
  <si>
    <t>«Чорна сигла»</t>
  </si>
  <si>
    <t>Калуський район,            Собольське л-во кв. 5, 6</t>
  </si>
  <si>
    <r>
      <t>Калуський район,               Собольське л-во кв.11, вид. 4</t>
    </r>
    <r>
      <rPr>
        <sz val="10"/>
        <color indexed="10"/>
        <rFont val="Times New Roman"/>
        <family val="1"/>
        <charset val="204"/>
      </rPr>
      <t xml:space="preserve"> (за матеріалами базового лісовпорядкування 2010р. Собольське л-во                                кв. 11, вид. 10, 11) </t>
    </r>
  </si>
  <si>
    <t>«Соболь»</t>
  </si>
  <si>
    <t>Калуський район,           Собольське л-во кв. 16, вид. 2</t>
  </si>
  <si>
    <t>«Грегіт»</t>
  </si>
  <si>
    <t>Калуський район,                Бистрівське л-во кв. 21, вид. 2</t>
  </si>
  <si>
    <r>
      <t xml:space="preserve">Калуський район,  Мізунське л-во кв. 12, </t>
    </r>
    <r>
      <rPr>
        <sz val="10"/>
        <color indexed="10"/>
        <rFont val="Times New Roman"/>
        <family val="1"/>
        <charset val="204"/>
      </rPr>
      <t xml:space="preserve">вид. 13   (за матеріалами базового лісовпорядкування 2010р. </t>
    </r>
    <r>
      <rPr>
        <sz val="10"/>
        <rFont val="Times New Roman"/>
        <family val="1"/>
        <charset val="204"/>
      </rPr>
      <t xml:space="preserve"> Мізунське л-во кв.12,                       вид. 24)</t>
    </r>
  </si>
  <si>
    <r>
      <t xml:space="preserve">Калуський район,                 Мізунське л-во кв. 12,вид.16                </t>
    </r>
    <r>
      <rPr>
        <sz val="10"/>
        <color indexed="10"/>
        <rFont val="Times New Roman"/>
        <family val="1"/>
        <charset val="204"/>
      </rPr>
      <t xml:space="preserve"> (за матеріалами базового лісовпорядкування 2010р.  Мізунське л-во кв.12,                       вид. 27)</t>
    </r>
  </si>
  <si>
    <t>«Пісок»</t>
  </si>
  <si>
    <t>Калуський район,           Мізунське л-во кв.19, вид. 6</t>
  </si>
  <si>
    <t>«Тарасівка»</t>
  </si>
  <si>
    <r>
      <t>Калуський район,  Шевченківське л-во  кв. 1, вид. 8-10, 12-18</t>
    </r>
    <r>
      <rPr>
        <sz val="10"/>
        <color indexed="10"/>
        <rFont val="Times New Roman"/>
        <family val="1"/>
        <charset val="204"/>
      </rPr>
      <t xml:space="preserve">                    (за матеріалами  базового лісовпорядкування 2010р. Шевченківське л-во кв. 1 вид. 1-7, 10-14, 17, 19, 21, 23, 28, 33)</t>
    </r>
  </si>
  <si>
    <t>«Гатчин звір»</t>
  </si>
  <si>
    <r>
      <t xml:space="preserve">Калуський район,   Шевченківське л-во  кв.21, </t>
    </r>
    <r>
      <rPr>
        <sz val="10"/>
        <color indexed="10"/>
        <rFont val="Times New Roman"/>
        <family val="1"/>
        <charset val="204"/>
      </rPr>
      <t>вид. 9</t>
    </r>
    <r>
      <rPr>
        <sz val="10"/>
        <rFont val="Times New Roman"/>
        <family val="1"/>
        <charset val="204"/>
      </rPr>
      <t xml:space="preserve">                             </t>
    </r>
    <r>
      <rPr>
        <sz val="10"/>
        <color indexed="10"/>
        <rFont val="Times New Roman"/>
        <family val="1"/>
        <charset val="204"/>
      </rPr>
      <t>(за матеріалами  базового лісовпорядкування 2010р. Шевченківське л-во кв. 21 вид. 17, 19,  31)</t>
    </r>
  </si>
  <si>
    <t>«Січка»</t>
  </si>
  <si>
    <r>
      <t xml:space="preserve">Калуський район,                 Вишківське л-во кв.16, </t>
    </r>
    <r>
      <rPr>
        <sz val="10"/>
        <color indexed="10"/>
        <rFont val="Times New Roman"/>
        <family val="1"/>
        <charset val="204"/>
      </rPr>
      <t>вид. 2                  (за матеріалами  базового лісовпорядкування 2010р. Вишківське л-во кв. 16 вид. 1, 2, 5)</t>
    </r>
  </si>
  <si>
    <t>«П’янула»</t>
  </si>
  <si>
    <t xml:space="preserve">               Калуський район , Бистрівське лісництво, кв. 35-37</t>
  </si>
  <si>
    <t>«Яйко»</t>
  </si>
  <si>
    <r>
      <t xml:space="preserve">Калуський район,           </t>
    </r>
    <r>
      <rPr>
        <sz val="10"/>
        <color indexed="10"/>
        <rFont val="Times New Roman"/>
        <family val="1"/>
        <charset val="204"/>
      </rPr>
      <t>Правицьке л-во,</t>
    </r>
    <r>
      <rPr>
        <sz val="10"/>
        <rFont val="Times New Roman"/>
        <family val="1"/>
        <charset val="204"/>
      </rPr>
      <t xml:space="preserve">  </t>
    </r>
    <r>
      <rPr>
        <sz val="10"/>
        <color indexed="10"/>
        <rFont val="Times New Roman"/>
        <family val="1"/>
        <charset val="204"/>
      </rPr>
      <t>кв. 15, вид. 15, 17-19; кв. 17, вид. 25, 27-30; кв. 18, вид. 17;кв. 19, вид. 13-22 (за матеріалами базового лісовпорядкування 2010р. Правицьке л-во кв. 38, вид. 23-32; кв. 40, вид.28-36; кв. 41, вид. 29, 43, 44; кв. 42, вид. 14-29)</t>
    </r>
  </si>
  <si>
    <t>«Магура-1»</t>
  </si>
  <si>
    <t>Калуський район,            Собольське л-во, кв. 10, вид. 1-34</t>
  </si>
  <si>
    <t>«Магура-2»</t>
  </si>
  <si>
    <t>Калуський район,           Собольське л-во, кв. 11, вид.  20</t>
  </si>
  <si>
    <t>«Нижній і Верхній Старецький»</t>
  </si>
  <si>
    <r>
      <t xml:space="preserve">Калуський район,         Людвиківське л-во,                           кв. 1, вид. 1-7; кв. 2, вид. 1-6, 8-11, 18; кв. 3, вид. 1-9; кв. 5, вид. 1-25 </t>
    </r>
    <r>
      <rPr>
        <sz val="10"/>
        <color indexed="10"/>
        <rFont val="Times New Roman"/>
        <family val="1"/>
        <charset val="204"/>
      </rPr>
      <t>(за матеріалами базового лісовпорядкування 2010р.Людвиківське л-во,                           кв. 1, вид. 1-17, 63-66, 75, 76; кв. 2, вид. 1-12, 14-17; кв. 3, вид. 1-9; кв. 5, вид. 1-26,  28-31)</t>
    </r>
  </si>
  <si>
    <t>«Укерна»</t>
  </si>
  <si>
    <r>
      <t xml:space="preserve"> Калуський район,            Свічівське лісництво, кв. 24, 28; кв. 18, вид. 1-6, 8-28, 30-34; кв. 19, вид. 1-7, 18-22; кв. 16, вид. 6-13</t>
    </r>
    <r>
      <rPr>
        <sz val="10"/>
        <color indexed="10"/>
        <rFont val="Times New Roman"/>
        <family val="1"/>
        <charset val="204"/>
      </rPr>
      <t xml:space="preserve"> (за матеріалами базового лісовпорядкування 2010р. Свічівське лісництво, кв. 23, вид. 1-8; кв. 25, вид. 1-29; кв. 27, вид.1-11; кв. 31, 36)</t>
    </r>
  </si>
  <si>
    <t>«Розколи»</t>
  </si>
  <si>
    <r>
      <t xml:space="preserve">Калуський р-н, Собольське лісництво,  кв. 29, </t>
    </r>
    <r>
      <rPr>
        <sz val="10"/>
        <color indexed="10"/>
        <rFont val="Times New Roman"/>
        <family val="1"/>
        <charset val="204"/>
      </rPr>
      <t>вид. 9-13</t>
    </r>
    <r>
      <rPr>
        <sz val="10"/>
        <rFont val="Times New Roman"/>
        <family val="1"/>
        <charset val="204"/>
      </rPr>
      <t xml:space="preserve">, 24; кв.30, вид. 20-24,27, 28; кв. 32, вид. 13, 14, 19, 20, 23 </t>
    </r>
    <r>
      <rPr>
        <sz val="10"/>
        <color indexed="10"/>
        <rFont val="Times New Roman"/>
        <family val="1"/>
        <charset val="204"/>
      </rPr>
      <t>(за матеріалами базового лісовпорядкування 2010р.</t>
    </r>
    <r>
      <rPr>
        <sz val="10"/>
        <rFont val="Times New Roman"/>
        <family val="1"/>
        <charset val="204"/>
      </rPr>
      <t xml:space="preserve"> Собольське лісництво,  кв. 29, вид. 10-14, 24; кв.30, вид. </t>
    </r>
    <r>
      <rPr>
        <sz val="10"/>
        <color indexed="10"/>
        <rFont val="Times New Roman"/>
        <family val="1"/>
        <charset val="204"/>
      </rPr>
      <t>19</t>
    </r>
    <r>
      <rPr>
        <sz val="10"/>
        <rFont val="Times New Roman"/>
        <family val="1"/>
        <charset val="204"/>
      </rPr>
      <t>-24, 27; кв. 32, вид. 13, 14, 19, 20, 23)</t>
    </r>
  </si>
  <si>
    <t>«Пійлівське»</t>
  </si>
  <si>
    <t>Калуський район,                                   с. Пійло</t>
  </si>
  <si>
    <t>«Облоги»</t>
  </si>
  <si>
    <t>Коломийський район,                             с. Торговиця</t>
  </si>
  <si>
    <t>«Плоски»</t>
  </si>
  <si>
    <t>Коломийський район,                         с. Торговиця</t>
  </si>
  <si>
    <r>
      <t>Рішення облвиконкому від 16.10.84 р. №247</t>
    </r>
    <r>
      <rPr>
        <sz val="10"/>
        <color indexed="10"/>
        <rFont val="Times New Roman"/>
        <family val="1"/>
        <charset val="204"/>
      </rPr>
      <t xml:space="preserve"> із змінами (перейменування) Рішення обласної ради від 09.06.2023 № 681-22/2023</t>
    </r>
  </si>
  <si>
    <t>Коломийський район,                        с. Торговиця</t>
  </si>
  <si>
    <r>
      <t xml:space="preserve">Рішення облвиконкому від 16.10.84 р. №247 </t>
    </r>
    <r>
      <rPr>
        <sz val="10"/>
        <color indexed="10"/>
        <rFont val="Times New Roman"/>
        <family val="1"/>
        <charset val="204"/>
      </rPr>
      <t>із змінами (перейменування) Рішення обласної ради від 09.06.2023 № 681-22/2023</t>
    </r>
  </si>
  <si>
    <t>«Під горою»</t>
  </si>
  <si>
    <t>Коломийський район,               селище Гвіздець</t>
  </si>
  <si>
    <t>Гвіздецька селищна ТГ</t>
  </si>
  <si>
    <t>Коломийський район,             селище Гвіздець</t>
  </si>
  <si>
    <t>«Толока»</t>
  </si>
  <si>
    <t>Коломийський район,                     селищеГвіздець</t>
  </si>
  <si>
    <t>«Над станами»</t>
  </si>
  <si>
    <t>«Станіславівка»</t>
  </si>
  <si>
    <t>Коломийський район, Шепарівське л-во кв. 42, вид. 2</t>
  </si>
  <si>
    <t>«Шепарівський ліс»</t>
  </si>
  <si>
    <t>Коломийський район, Шепарівське л-во кв. 57, вид. 12, кв. 58, вид. 3</t>
  </si>
  <si>
    <t>Коломийський район, Печеніжинське л-во кв. 11, вид. 5</t>
  </si>
  <si>
    <t>«Кропивець»</t>
  </si>
  <si>
    <t>Коломийський район, Печеніжинське л-во кв.41, вид.6</t>
  </si>
  <si>
    <t>«Чимшори»</t>
  </si>
  <si>
    <t>Коломийський район, Печеніжинське л-во кв. 51, вид. 7</t>
  </si>
  <si>
    <t>«Синячки»</t>
  </si>
  <si>
    <t>Надвірнянський район, Дорівське л-во м.д. Горгани  кв. 4, вид. 25, 26, 31</t>
  </si>
  <si>
    <r>
      <t xml:space="preserve">Надвірнянський район, Горганівське л-во кв. 11, </t>
    </r>
    <r>
      <rPr>
        <sz val="10"/>
        <color indexed="10"/>
        <rFont val="Times New Roman"/>
        <family val="1"/>
        <charset val="204"/>
      </rPr>
      <t>(за матеріалами базового лісовпорядкування 2009р. Дорівське л-во  кв. 35, вид. 1-3)</t>
    </r>
  </si>
  <si>
    <t>«Блудний грунь»</t>
  </si>
  <si>
    <r>
      <t xml:space="preserve">Надвірнянський район, </t>
    </r>
    <r>
      <rPr>
        <sz val="10"/>
        <color indexed="10"/>
        <rFont val="Times New Roman"/>
        <family val="1"/>
        <charset val="204"/>
      </rPr>
      <t>Горганівське л-во   кв. 12, (за</t>
    </r>
    <r>
      <rPr>
        <sz val="10"/>
        <rFont val="Times New Roman"/>
        <family val="1"/>
        <charset val="204"/>
      </rPr>
      <t xml:space="preserve"> </t>
    </r>
    <r>
      <rPr>
        <sz val="10"/>
        <color indexed="10"/>
        <rFont val="Times New Roman"/>
        <family val="1"/>
        <charset val="204"/>
      </rPr>
      <t xml:space="preserve">матеріалами базового лісовпорядкування 2009р. </t>
    </r>
    <r>
      <rPr>
        <sz val="10"/>
        <color indexed="8"/>
        <rFont val="Times New Roman"/>
        <family val="1"/>
        <charset val="204"/>
      </rPr>
      <t>Дорівське л-во</t>
    </r>
    <r>
      <rPr>
        <sz val="10"/>
        <color indexed="10"/>
        <rFont val="Times New Roman"/>
        <family val="1"/>
        <charset val="204"/>
      </rPr>
      <t xml:space="preserve"> кв.36, вид. 1-5)</t>
    </r>
  </si>
  <si>
    <t>«Прочерть»</t>
  </si>
  <si>
    <r>
      <t xml:space="preserve">Надвірнянський район, </t>
    </r>
    <r>
      <rPr>
        <sz val="10"/>
        <color indexed="10"/>
        <rFont val="Times New Roman"/>
        <family val="1"/>
        <charset val="204"/>
      </rPr>
      <t>Горганське л-во, кв.13 (за матеріалами базового лісовпорядкування 2009р. Дорівське л-во кв .37, вид. 1)</t>
    </r>
  </si>
  <si>
    <r>
      <t xml:space="preserve">Надвірнянський район, Горганівське л-во,  кв.15 </t>
    </r>
    <r>
      <rPr>
        <sz val="10"/>
        <color indexed="10"/>
        <rFont val="Times New Roman"/>
        <family val="1"/>
        <charset val="204"/>
      </rPr>
      <t xml:space="preserve"> (за матеріалами базового лісовпорядкування 2009р. Дорівське л-во кв .38, вид. 5, 6, 14)</t>
    </r>
  </si>
  <si>
    <r>
      <t xml:space="preserve">Надвірнянський район, Дорівське л-во </t>
    </r>
    <r>
      <rPr>
        <sz val="10"/>
        <color indexed="10"/>
        <rFont val="Times New Roman"/>
        <family val="1"/>
        <charset val="204"/>
      </rPr>
      <t>кв. 15, 16, (за матеріалами базового лісовпорядкування 2009р.</t>
    </r>
    <r>
      <rPr>
        <sz val="10"/>
        <rFont val="Times New Roman"/>
        <family val="1"/>
        <charset val="204"/>
      </rPr>
      <t xml:space="preserve"> Дорівське л-во кв. 12, вид. 1, 2; кв. 13, вид. 1-5)</t>
    </r>
  </si>
  <si>
    <r>
      <t xml:space="preserve">Надвірнянський район, Дорівське л-во кв. 15, </t>
    </r>
    <r>
      <rPr>
        <sz val="10"/>
        <color indexed="10"/>
        <rFont val="Times New Roman"/>
        <family val="1"/>
        <charset val="204"/>
      </rPr>
      <t>вид. 5, 7 (за матеріалами базового лісовпорядкування 2009р.</t>
    </r>
    <r>
      <rPr>
        <sz val="10"/>
        <rFont val="Times New Roman"/>
        <family val="1"/>
        <charset val="204"/>
      </rPr>
      <t xml:space="preserve"> Дорівське л-во кв.13, вид.9,10,13)</t>
    </r>
  </si>
  <si>
    <t>«Боярське»</t>
  </si>
  <si>
    <t>Надвірнянський район, Дорівське л-во кв. 22, вид. 22</t>
  </si>
  <si>
    <t>«Ксьонзька поляна»</t>
  </si>
  <si>
    <t>Надвірнянський район, Майданське л-во кв. 11, вид. 9</t>
  </si>
  <si>
    <t>«Кам’янище»</t>
  </si>
  <si>
    <t>Надвірнянський район, Майданське л-во кв. 55, вид. 2-5, 20, 21, кв.56 вид. 1, 2, 3</t>
  </si>
  <si>
    <t>«Левущик»</t>
  </si>
  <si>
    <r>
      <t xml:space="preserve">Надвірнянський район, Микуличинське л-во </t>
    </r>
    <r>
      <rPr>
        <sz val="10"/>
        <color indexed="10"/>
        <rFont val="Times New Roman"/>
        <family val="1"/>
        <charset val="204"/>
      </rPr>
      <t>кв. 31, вид. 13 (за матеріалами базового лісовпорядкування 2009р.</t>
    </r>
    <r>
      <rPr>
        <sz val="10"/>
        <rFont val="Times New Roman"/>
        <family val="1"/>
        <charset val="204"/>
      </rPr>
      <t xml:space="preserve"> Микуличинське л-во кв. 18,                 вид. 8)</t>
    </r>
  </si>
  <si>
    <r>
      <t xml:space="preserve">Надвірнянський район, Микуличинське л-во </t>
    </r>
    <r>
      <rPr>
        <sz val="10"/>
        <color indexed="10"/>
        <rFont val="Times New Roman"/>
        <family val="1"/>
        <charset val="204"/>
      </rPr>
      <t xml:space="preserve">кв.35, </t>
    </r>
    <r>
      <rPr>
        <sz val="10"/>
        <rFont val="Times New Roman"/>
        <family val="1"/>
        <charset val="204"/>
      </rPr>
      <t xml:space="preserve">вид. 1 </t>
    </r>
    <r>
      <rPr>
        <sz val="10"/>
        <color indexed="10"/>
        <rFont val="Times New Roman"/>
        <family val="1"/>
        <charset val="204"/>
      </rPr>
      <t xml:space="preserve">(за матеріалами базового лісовпорядкування 2009р. </t>
    </r>
    <r>
      <rPr>
        <sz val="10"/>
        <rFont val="Times New Roman"/>
        <family val="1"/>
        <charset val="204"/>
      </rPr>
      <t>Микуличинське л-во кв. 23,                 вид. 1)</t>
    </r>
  </si>
  <si>
    <r>
      <t xml:space="preserve">Надвірнянський район, Микуличинське л-во </t>
    </r>
    <r>
      <rPr>
        <sz val="10"/>
        <color indexed="10"/>
        <rFont val="Times New Roman"/>
        <family val="1"/>
        <charset val="204"/>
      </rPr>
      <t xml:space="preserve">кв.35, вид. 6 (за матеріалами базового лісовпорядкування 2009р. </t>
    </r>
    <r>
      <rPr>
        <sz val="10"/>
        <rFont val="Times New Roman"/>
        <family val="1"/>
        <charset val="204"/>
      </rPr>
      <t>Микуличинське л-во кв. 23, вид. 5)</t>
    </r>
  </si>
  <si>
    <t>«Підрокита»</t>
  </si>
  <si>
    <r>
      <rPr>
        <sz val="10"/>
        <rFont val="Times New Roman"/>
        <family val="1"/>
        <charset val="204"/>
      </rPr>
      <t xml:space="preserve">Надвірнянський район, </t>
    </r>
    <r>
      <rPr>
        <sz val="10"/>
        <color indexed="10"/>
        <rFont val="Times New Roman"/>
        <family val="1"/>
        <charset val="204"/>
      </rPr>
      <t>Білоославське л-во кв. 38, вид. 1  (за матеріалами базового лісовпорядкування 2009р. Білоославське л-во кв. 30,                        вид. 1)</t>
    </r>
  </si>
  <si>
    <r>
      <rPr>
        <sz val="10"/>
        <rFont val="Times New Roman"/>
        <family val="1"/>
        <charset val="204"/>
      </rPr>
      <t xml:space="preserve">Надвірнянський район, </t>
    </r>
    <r>
      <rPr>
        <sz val="10"/>
        <color indexed="10"/>
        <rFont val="Times New Roman"/>
        <family val="1"/>
        <charset val="204"/>
      </rPr>
      <t>Білоославське л-во кв. 38, вид. 4 (за матеріалами базового лісовпорядкування 2009р. Білоославське л-во кв. 30,                        вид. 4)</t>
    </r>
  </si>
  <si>
    <t>«Клива»</t>
  </si>
  <si>
    <r>
      <t xml:space="preserve">Надвірнянський район, Білоославське л-во </t>
    </r>
    <r>
      <rPr>
        <sz val="10"/>
        <color indexed="10"/>
        <rFont val="Times New Roman"/>
        <family val="1"/>
        <charset val="204"/>
      </rPr>
      <t>кв. 41</t>
    </r>
    <r>
      <rPr>
        <sz val="10"/>
        <rFont val="Times New Roman"/>
        <family val="1"/>
        <charset val="204"/>
      </rPr>
      <t xml:space="preserve"> </t>
    </r>
    <r>
      <rPr>
        <sz val="10"/>
        <color indexed="10"/>
        <rFont val="Times New Roman"/>
        <family val="1"/>
        <charset val="204"/>
      </rPr>
      <t xml:space="preserve"> (за матеріалами базового лісовпорядкування 2009р. Білоославське л-во кв. 35,                        вид. 8)</t>
    </r>
  </si>
  <si>
    <t>«Малево»</t>
  </si>
  <si>
    <r>
      <t xml:space="preserve">Надвірнянський район, Зарічанське л-во кв.7, вид. 9, 10           </t>
    </r>
    <r>
      <rPr>
        <sz val="10"/>
        <color indexed="10"/>
        <rFont val="Times New Roman"/>
        <family val="1"/>
        <charset val="204"/>
      </rPr>
      <t>(за матеріалами базового лісовпорядкування 2009р. Білоославське л-во кв. 57,                        вид. 9, 10)</t>
    </r>
  </si>
  <si>
    <r>
      <t>Надвірнянський район, Зарічанське л-во кв. 9,</t>
    </r>
    <r>
      <rPr>
        <sz val="10"/>
        <color indexed="10"/>
        <rFont val="Times New Roman"/>
        <family val="1"/>
        <charset val="204"/>
      </rPr>
      <t xml:space="preserve"> вид. 22 (за матеріалами базового лісовпорядкування 2009р. Білоославське л-во кв. 50,                        вид. 22)</t>
    </r>
  </si>
  <si>
    <t>«Ясинівчик»</t>
  </si>
  <si>
    <r>
      <t xml:space="preserve">Надвірнянський район, Зарічанське л-во                                 </t>
    </r>
    <r>
      <rPr>
        <sz val="10"/>
        <color indexed="10"/>
        <rFont val="Times New Roman"/>
        <family val="1"/>
        <charset val="204"/>
      </rPr>
      <t>кв. 9 вид. 13 (за матеріалами базового лісовпорядкування 2009р. Білоославське л-во кв. 48,                        вид. 10, 14)</t>
    </r>
  </si>
  <si>
    <t>«Кіпча»</t>
  </si>
  <si>
    <r>
      <t>Надвірнянський район, Зарічанське л-во                                кв. 12</t>
    </r>
    <r>
      <rPr>
        <sz val="10"/>
        <color indexed="10"/>
        <rFont val="Times New Roman"/>
        <family val="1"/>
        <charset val="204"/>
      </rPr>
      <t xml:space="preserve"> (за матеріалами базового лісовпорядкування 2009р. Білоославське л-во кв. 47,</t>
    </r>
    <r>
      <rPr>
        <sz val="10"/>
        <rFont val="Times New Roman"/>
        <family val="1"/>
        <charset val="204"/>
      </rPr>
      <t xml:space="preserve">                        вид. 13, 19</t>
    </r>
  </si>
  <si>
    <t>«Водичний»</t>
  </si>
  <si>
    <r>
      <t xml:space="preserve">Надвірнянський район, Зарічанське л-во кв.14, вид. 10, </t>
    </r>
    <r>
      <rPr>
        <sz val="10"/>
        <color indexed="10"/>
        <rFont val="Times New Roman"/>
        <family val="1"/>
        <charset val="204"/>
      </rPr>
      <t xml:space="preserve">(за матеріалами базового лісовпорядкування 2009р. Білоославське л-во кв. 45,                        </t>
    </r>
    <r>
      <rPr>
        <sz val="10"/>
        <color indexed="8"/>
        <rFont val="Times New Roman"/>
        <family val="1"/>
        <charset val="204"/>
      </rPr>
      <t>вид. 10, 11)</t>
    </r>
  </si>
  <si>
    <r>
      <t>Надвірнянський р-н, Зарічанське л-во кв.14,</t>
    </r>
    <r>
      <rPr>
        <sz val="10"/>
        <color indexed="10"/>
        <rFont val="Times New Roman"/>
        <family val="1"/>
        <charset val="204"/>
      </rPr>
      <t xml:space="preserve"> вид. 24 (за матеріалами базового лісовпорядкування 2009р. Білоославське л-во кв. 45,                        вид. 23 )</t>
    </r>
  </si>
  <si>
    <t>«Чорненьке»</t>
  </si>
  <si>
    <r>
      <t xml:space="preserve">Надвірнянський район, Любіжнянське л-во                             кв.5, </t>
    </r>
    <r>
      <rPr>
        <sz val="10"/>
        <color indexed="10"/>
        <rFont val="Times New Roman"/>
        <family val="1"/>
        <charset val="204"/>
      </rPr>
      <t>вид. 13 (за матеріалами базового лісовпорядкування 2009р.</t>
    </r>
    <r>
      <rPr>
        <sz val="10"/>
        <rFont val="Times New Roman"/>
        <family val="1"/>
        <charset val="204"/>
      </rPr>
      <t xml:space="preserve"> Любіжнянське л-во                             кв.5, вид. 14,19)</t>
    </r>
  </si>
  <si>
    <r>
      <t>Надвірнянський район, Любіжнянське л-во кв.6,</t>
    </r>
    <r>
      <rPr>
        <sz val="10"/>
        <color indexed="10"/>
        <rFont val="Times New Roman"/>
        <family val="1"/>
        <charset val="204"/>
      </rPr>
      <t xml:space="preserve"> вид. </t>
    </r>
    <r>
      <rPr>
        <sz val="10"/>
        <rFont val="Times New Roman"/>
        <family val="1"/>
        <charset val="204"/>
      </rPr>
      <t>7</t>
    </r>
    <r>
      <rPr>
        <sz val="10"/>
        <color indexed="10"/>
        <rFont val="Times New Roman"/>
        <family val="1"/>
        <charset val="204"/>
      </rPr>
      <t>, 8 (за матеріалами базового лісовпорядкування 2009р.</t>
    </r>
    <r>
      <rPr>
        <sz val="10"/>
        <rFont val="Times New Roman"/>
        <family val="1"/>
        <charset val="204"/>
      </rPr>
      <t xml:space="preserve"> Любіжнянське л-во                             кв.6, вид. 16,4)</t>
    </r>
  </si>
  <si>
    <t>«Погар»</t>
  </si>
  <si>
    <r>
      <t>Надвірнянський район, Любіжнянське л-во                            кв.15,</t>
    </r>
    <r>
      <rPr>
        <sz val="10"/>
        <color indexed="10"/>
        <rFont val="Times New Roman"/>
        <family val="1"/>
        <charset val="204"/>
      </rPr>
      <t xml:space="preserve"> вид. 14, 15, 16, 23, 26</t>
    </r>
  </si>
  <si>
    <t>«Гиджак»</t>
  </si>
  <si>
    <t>Надвірнянський район, Поляницьке л-во                               кв.2, вид. 3, 5, 6, 10</t>
  </si>
  <si>
    <t>Надвірнянський район, Поляницьке л-во кв. 2, вид. 17,18</t>
  </si>
  <si>
    <t>«Пересліп»</t>
  </si>
  <si>
    <t>Надвірнянський район, Поляницьке л-во кв.16, вид. 19, кв.17 вид. 7, 8, 10</t>
  </si>
  <si>
    <t>«Окопи»</t>
  </si>
  <si>
    <t>Надвірнянський район, Бистрицьке л-во кв. 12, вид.  2</t>
  </si>
  <si>
    <t>«Товстий»</t>
  </si>
  <si>
    <r>
      <t xml:space="preserve">Надвірнянський район, Бистрицьке л-во кв.26, вид. </t>
    </r>
    <r>
      <rPr>
        <sz val="10"/>
        <color indexed="10"/>
        <rFont val="Times New Roman"/>
        <family val="1"/>
        <charset val="204"/>
      </rPr>
      <t>3, 4(за матеріалами базового лісовпорядкування 2010р. Бистрицьке л-во, кв.26, вид. 5-11)</t>
    </r>
  </si>
  <si>
    <t>«Салатрук»</t>
  </si>
  <si>
    <t>Надвірнянський район, Бистрицьке л-во кв.42,44,46</t>
  </si>
  <si>
    <t>«Тавпишірка»</t>
  </si>
  <si>
    <t>Надвірнянський район, Бистрицьке л-во                               кв. 56, вид. 1,3,4,7,8,11,13,18,20-23</t>
  </si>
  <si>
    <t>«Райфаловець»</t>
  </si>
  <si>
    <t>Надвірнянський район, Бистрицьке л-во кв. 58</t>
  </si>
  <si>
    <t>«Рогози»</t>
  </si>
  <si>
    <t>Надвірнянський район, Бистрицьке л-во                         кв.67, вид.1,4,9-11,17</t>
  </si>
  <si>
    <t>Надвірнянський район, Бистрицьке л-во                              кв. 68, вид. 12,13, кв. 69, вид. 3</t>
  </si>
  <si>
    <t>«Комарники»</t>
  </si>
  <si>
    <t>Надвірнянський район, Довбушанське л-во                      кв.10, вид.2,4,6,27,28</t>
  </si>
  <si>
    <t>Надвірнянський район, Довбушанське л-во                       кв.15, вид.12,13,21,24</t>
  </si>
  <si>
    <t>«Ельми»</t>
  </si>
  <si>
    <t>Надвірнянський район, Довбушанське л-во                       кв.27, вид.17,25,27,28</t>
  </si>
  <si>
    <t>«Максимець»</t>
  </si>
  <si>
    <t>Надвірнянський район, Максимецьке л-во кв. 31, вид 12</t>
  </si>
  <si>
    <t>«Полянський»</t>
  </si>
  <si>
    <t>Надвірнянський район, Довжинецьке л-во кв. 16, вид. 11</t>
  </si>
  <si>
    <t>«Вовули»</t>
  </si>
  <si>
    <t>Надвірнянський район, Довжинецьке л-во кв. 26, вид. 15</t>
  </si>
  <si>
    <t>«Дощанка»</t>
  </si>
  <si>
    <r>
      <t>Надвірнянський район, Зеленське л-во кв. 15,</t>
    </r>
    <r>
      <rPr>
        <sz val="10"/>
        <color indexed="10"/>
        <rFont val="Times New Roman"/>
        <family val="1"/>
        <charset val="204"/>
      </rPr>
      <t xml:space="preserve"> 23, 31  </t>
    </r>
    <r>
      <rPr>
        <sz val="10"/>
        <rFont val="Times New Roman"/>
        <family val="1"/>
        <charset val="204"/>
      </rPr>
      <t xml:space="preserve">                          </t>
    </r>
  </si>
  <si>
    <t>«Розсіч»</t>
  </si>
  <si>
    <t>Надвірнянський район, Зеленське л-во кв. 22, вид. 18-23</t>
  </si>
  <si>
    <t>«Глибокий»</t>
  </si>
  <si>
    <t>Надвірнянський район, Зеленське л-во                             кв.29, вид.9,18,19, кв.30, вид.1,19</t>
  </si>
  <si>
    <t>151.</t>
  </si>
  <si>
    <t>«Явороватий»</t>
  </si>
  <si>
    <t>Надвірнянський район, Зеленське л-во кв. 35</t>
  </si>
  <si>
    <t>152.</t>
  </si>
  <si>
    <t>«Сітний»</t>
  </si>
  <si>
    <t>Надвірнянський район, Зеленське л-во кв. 40, вид. 2</t>
  </si>
  <si>
    <t>153.</t>
  </si>
  <si>
    <t>«Вижній кедринець»</t>
  </si>
  <si>
    <r>
      <t xml:space="preserve">Надвірнянський район, Зеленське л-во кв. 44, </t>
    </r>
    <r>
      <rPr>
        <sz val="10"/>
        <color indexed="10"/>
        <rFont val="Times New Roman"/>
        <family val="1"/>
        <charset val="204"/>
      </rPr>
      <t>вид. 12</t>
    </r>
  </si>
  <si>
    <t>154.</t>
  </si>
  <si>
    <t>«Гропинець»</t>
  </si>
  <si>
    <t>Надвірнянський район, Річанське л-во кв.20, вид.8, кв.21,вид.4,9,10,11,14,17-19,28</t>
  </si>
  <si>
    <t>155.</t>
  </si>
  <si>
    <t>«Братковець»</t>
  </si>
  <si>
    <r>
      <t xml:space="preserve">Надвірнянський район, Річанське л-во кв. 37, </t>
    </r>
    <r>
      <rPr>
        <sz val="10"/>
        <color indexed="10"/>
        <rFont val="Times New Roman"/>
        <family val="1"/>
        <charset val="204"/>
      </rPr>
      <t>вид. 21, 22, 28, 29</t>
    </r>
    <r>
      <rPr>
        <sz val="10"/>
        <rFont val="Times New Roman"/>
        <family val="1"/>
        <charset val="204"/>
      </rPr>
      <t xml:space="preserve">; кв. 51, вид. </t>
    </r>
    <r>
      <rPr>
        <sz val="10"/>
        <color indexed="10"/>
        <rFont val="Times New Roman"/>
        <family val="1"/>
        <charset val="204"/>
      </rPr>
      <t xml:space="preserve">4-10, 15, 21 (за матеріалами базового лісовпорядкування 2010р.  Річанське л-во кв.37, вид.10,11,19, 21;  </t>
    </r>
    <r>
      <rPr>
        <sz val="10"/>
        <rFont val="Times New Roman"/>
        <family val="1"/>
        <charset val="204"/>
      </rPr>
      <t>кв.51,                                          вид. 3-9,14,19)</t>
    </r>
  </si>
  <si>
    <t>156.</t>
  </si>
  <si>
    <t>«Хрипелівець»</t>
  </si>
  <si>
    <t>Надвірнянський район,          Гірське науково-дослідне  л-во кв.3, вид.7;  кв.4,вид.4,5</t>
  </si>
  <si>
    <t>Укр НДІ гірліс ім.П.С.Пастернака</t>
  </si>
  <si>
    <t>157.</t>
  </si>
  <si>
    <t>«Сигольський»</t>
  </si>
  <si>
    <r>
      <t>Надвірнянський район Хрипелівське  л-во                           кв. 6, вид. 6,</t>
    </r>
    <r>
      <rPr>
        <sz val="10"/>
        <color indexed="10"/>
        <rFont val="Times New Roman"/>
        <family val="1"/>
        <charset val="204"/>
      </rPr>
      <t xml:space="preserve">  </t>
    </r>
    <r>
      <rPr>
        <sz val="10"/>
        <rFont val="Times New Roman"/>
        <family val="1"/>
        <charset val="204"/>
      </rPr>
      <t>7, 9, 14, 16, 17, 22, 24</t>
    </r>
  </si>
  <si>
    <t>Філія «Івано-Франківське лісове господарство»                      ДП «Ліси України»</t>
  </si>
  <si>
    <t>158.</t>
  </si>
  <si>
    <t>«Букове»</t>
  </si>
  <si>
    <r>
      <t>Надвірнянський район, Надвірнянське л-во кв. 5,</t>
    </r>
    <r>
      <rPr>
        <sz val="10"/>
        <color indexed="10"/>
        <rFont val="Times New Roman"/>
        <family val="1"/>
        <charset val="204"/>
      </rPr>
      <t xml:space="preserve"> вид. 2,4</t>
    </r>
    <r>
      <rPr>
        <sz val="10"/>
        <rFont val="Times New Roman"/>
        <family val="1"/>
        <charset val="204"/>
      </rPr>
      <t xml:space="preserve"> кв. 6, </t>
    </r>
    <r>
      <rPr>
        <sz val="10"/>
        <color indexed="10"/>
        <rFont val="Times New Roman"/>
        <family val="1"/>
        <charset val="204"/>
      </rPr>
      <t>вид.</t>
    </r>
    <r>
      <rPr>
        <sz val="10"/>
        <color indexed="8"/>
        <rFont val="Times New Roman"/>
        <family val="1"/>
        <charset val="204"/>
      </rPr>
      <t xml:space="preserve"> 1</t>
    </r>
    <r>
      <rPr>
        <sz val="10"/>
        <color indexed="10"/>
        <rFont val="Times New Roman"/>
        <family val="1"/>
        <charset val="204"/>
      </rPr>
      <t>, 13</t>
    </r>
  </si>
  <si>
    <t>159.</t>
  </si>
  <si>
    <t>Надвірнянський район, Надвірнянське л-во                     кв.7, вид. 7-10, 14-17</t>
  </si>
  <si>
    <t>160.</t>
  </si>
  <si>
    <t>«Скриповатий»</t>
  </si>
  <si>
    <t>Яремчанська міська  ТГ, Озернянське л-во кв.11, вид. 27, кв.14, вид. 19</t>
  </si>
  <si>
    <t>161.</t>
  </si>
  <si>
    <t>«Журавенківське»</t>
  </si>
  <si>
    <t>Івано-Франківський район,                   с. Журавеньки</t>
  </si>
  <si>
    <t>Букачівська селищна ТГ</t>
  </si>
  <si>
    <t>162.</t>
  </si>
  <si>
    <t>«Козарівське»</t>
  </si>
  <si>
    <t>Івано-Франківський район,              с. Козарі</t>
  </si>
  <si>
    <t>163.</t>
  </si>
  <si>
    <t>164.</t>
  </si>
  <si>
    <t>165.</t>
  </si>
  <si>
    <t xml:space="preserve">«Липівка-Дубшара» </t>
  </si>
  <si>
    <r>
      <t>Калуський район,                    Дубівське л-во к</t>
    </r>
    <r>
      <rPr>
        <sz val="10"/>
        <color indexed="10"/>
        <rFont val="Times New Roman"/>
        <family val="1"/>
        <charset val="204"/>
      </rPr>
      <t xml:space="preserve">в.18, вид. 6, кв. 20, вид. 3 (за матеріалами базового лісовпорядкування 2008р. </t>
    </r>
    <r>
      <rPr>
        <sz val="10"/>
        <rFont val="Times New Roman"/>
        <family val="1"/>
        <charset val="204"/>
      </rPr>
      <t>Дубівське л-во кв. 23, вид. 1)</t>
    </r>
  </si>
  <si>
    <t>166.</t>
  </si>
  <si>
    <t>«Козарка нова»</t>
  </si>
  <si>
    <r>
      <t xml:space="preserve">Калуський район,          Липовицьке л-во,                             кв.34, </t>
    </r>
    <r>
      <rPr>
        <sz val="10"/>
        <color indexed="10"/>
        <rFont val="Times New Roman"/>
        <family val="1"/>
        <charset val="204"/>
      </rPr>
      <t xml:space="preserve">вид 2 (за матеріалами базового лісовпорядкування 2008р. </t>
    </r>
    <r>
      <rPr>
        <sz val="10"/>
        <rFont val="Times New Roman"/>
        <family val="1"/>
        <charset val="204"/>
      </rPr>
      <t>Липовецьке л-во кв. 34, вид. 7, 8, 13)</t>
    </r>
  </si>
  <si>
    <t>167.</t>
  </si>
  <si>
    <t>«Нягра»</t>
  </si>
  <si>
    <t>Калуський район,            Ілемнянське л-во, кв.6, вид. 3, 6, 13, 14, 20, 24</t>
  </si>
  <si>
    <t>168.</t>
  </si>
  <si>
    <t>Калуський район,              Ілемнянське л-во, кв.19, вид.15</t>
  </si>
  <si>
    <t>169.</t>
  </si>
  <si>
    <t>«Слобушниця»</t>
  </si>
  <si>
    <r>
      <t xml:space="preserve">Калуський район,               Суходільське л-во,  кв. 34,  вид. </t>
    </r>
    <r>
      <rPr>
        <sz val="10"/>
        <color indexed="10"/>
        <rFont val="Times New Roman"/>
        <family val="1"/>
        <charset val="204"/>
      </rPr>
      <t>13</t>
    </r>
    <r>
      <rPr>
        <sz val="10"/>
        <rFont val="Times New Roman"/>
        <family val="1"/>
        <charset val="204"/>
      </rPr>
      <t>, 14;</t>
    </r>
    <r>
      <rPr>
        <sz val="10"/>
        <color indexed="10"/>
        <rFont val="Times New Roman"/>
        <family val="1"/>
        <charset val="204"/>
      </rPr>
      <t xml:space="preserve"> кв. 24, вид. 15</t>
    </r>
  </si>
  <si>
    <t>170.</t>
  </si>
  <si>
    <t>«Аршиця»</t>
  </si>
  <si>
    <r>
      <t xml:space="preserve">Калуський район,  </t>
    </r>
    <r>
      <rPr>
        <sz val="10"/>
        <color indexed="8"/>
        <rFont val="Times New Roman"/>
        <family val="1"/>
        <charset val="204"/>
      </rPr>
      <t>Лугівське л-во, кв.26,27; Ілемнянське л-</t>
    </r>
    <r>
      <rPr>
        <sz val="10"/>
        <rFont val="Times New Roman"/>
        <family val="1"/>
        <charset val="204"/>
      </rPr>
      <t xml:space="preserve">во, кв.28 </t>
    </r>
    <r>
      <rPr>
        <sz val="10"/>
        <color indexed="10"/>
        <rFont val="Times New Roman"/>
        <family val="1"/>
        <charset val="204"/>
      </rPr>
      <t xml:space="preserve">(за матеріалами базового лісовпорядкування 2008р. Лугівське л-во, кв.26, вид. 23, кв. 27, вид. 27; Ілемнянське л-во, кв. 28 кв. 8, 9, 10, 13, 14, 15) </t>
    </r>
  </si>
  <si>
    <t>171.</t>
  </si>
  <si>
    <t>«Яла»</t>
  </si>
  <si>
    <t>Калуський район,            Бистрицьке л-во, кв.10, вид. 16</t>
  </si>
  <si>
    <t>172.</t>
  </si>
  <si>
    <t>«Лопушна»</t>
  </si>
  <si>
    <t>Калуський район,             Бистрицьке л-во, кв.16, вид. 9</t>
  </si>
  <si>
    <t>173.</t>
  </si>
  <si>
    <t>«Сивуля»</t>
  </si>
  <si>
    <t>Калуський район,            Бистрицьке л-во, кв.41,вид. 1-4</t>
  </si>
  <si>
    <t>174.</t>
  </si>
  <si>
    <t>«Гуки»</t>
  </si>
  <si>
    <t>Калуський район,             Менчільське л-во, кв.8, вид.32</t>
  </si>
  <si>
    <t>175.</t>
  </si>
  <si>
    <t>«Григітлива»</t>
  </si>
  <si>
    <t>Калуський район,              Менчільське л-во, кв. 17, вид. 11</t>
  </si>
  <si>
    <t>176.</t>
  </si>
  <si>
    <t>«Береги»</t>
  </si>
  <si>
    <t>Калуський район,            Гриньківське л-во, кв. 18, вид. .4</t>
  </si>
  <si>
    <t>177.</t>
  </si>
  <si>
    <t>«Чута»</t>
  </si>
  <si>
    <t>Калуський район,              Перегінське л-во, кв. 22, вид. 9</t>
  </si>
  <si>
    <t>178.</t>
  </si>
  <si>
    <t>«Мшана»</t>
  </si>
  <si>
    <t>Калуський район,               Мшанське л-во, кв. 33, вид. 26</t>
  </si>
  <si>
    <t>179.</t>
  </si>
  <si>
    <t>«Лужки»</t>
  </si>
  <si>
    <t>Калуський район,          Осмолодське л-во, кв. 9, вид. 25</t>
  </si>
  <si>
    <t>180.</t>
  </si>
  <si>
    <t>Калуський район,              Осмолодське л-во, кв. 9, вид. 29</t>
  </si>
  <si>
    <t>181.</t>
  </si>
  <si>
    <t>«Котелець»</t>
  </si>
  <si>
    <t>Калуський район,             Осмолодське л-во, кв. 26, вид. 5</t>
  </si>
  <si>
    <t>182.</t>
  </si>
  <si>
    <t>«Дубки»</t>
  </si>
  <si>
    <t>Коломийський район, Заболотівське л-во, кв.19, вид.16,17,19,20-22, кв. 21,вид. 2</t>
  </si>
  <si>
    <t>Філія «Коломийське лісове господарство» ДП «Ліси України»</t>
  </si>
  <si>
    <t>183.</t>
  </si>
  <si>
    <t>«Чорняве»</t>
  </si>
  <si>
    <t>Коломийський район,                        с. Тулуків</t>
  </si>
  <si>
    <t>184.</t>
  </si>
  <si>
    <t>«Панський луг»</t>
  </si>
  <si>
    <t>Коломийський район,                       м. Снятин</t>
  </si>
  <si>
    <t>185.</t>
  </si>
  <si>
    <t>186.</t>
  </si>
  <si>
    <t>«За Прутом»</t>
  </si>
  <si>
    <t>187.</t>
  </si>
  <si>
    <t>«За лазами»</t>
  </si>
  <si>
    <t>188.</t>
  </si>
  <si>
    <t>«Русівське»</t>
  </si>
  <si>
    <t>Коломийський район,                     с. Русів</t>
  </si>
  <si>
    <t>189.</t>
  </si>
  <si>
    <t>"Мар'яникове"</t>
  </si>
  <si>
    <t>Коломийський район,                      с. Русів</t>
  </si>
  <si>
    <t>190.</t>
  </si>
  <si>
    <t>Коломийський район,                             с. Русів</t>
  </si>
  <si>
    <t>191.</t>
  </si>
  <si>
    <t>«Рибне»</t>
  </si>
  <si>
    <t>Івано-Франківський район, Рибненське л-во кв. 19,                                вид. 1-5,13,14 кв.22, вид. 1-7, 19-21</t>
  </si>
  <si>
    <t>192.</t>
  </si>
  <si>
    <t>«Селецьке»</t>
  </si>
  <si>
    <t xml:space="preserve">Івано-Франківський район,                  с. Сілець </t>
  </si>
  <si>
    <t>Ямницька сільська ТГ</t>
  </si>
  <si>
    <t>193.</t>
  </si>
  <si>
    <t>«Цовдри»</t>
  </si>
  <si>
    <t>Івано-Франківський район,             с. Грушка</t>
  </si>
  <si>
    <t>194.</t>
  </si>
  <si>
    <t>«Хотимир»</t>
  </si>
  <si>
    <t>Івано-Франківський район, Хотимирське л-во кв. 7, вид. 23-25, кв. 8, вид. 8, 9,11, кв. 10 вид. 1-5, 8-10</t>
  </si>
  <si>
    <t>Рішення обласної ради від 16.10.84 р. № 274</t>
  </si>
  <si>
    <t>195.</t>
  </si>
  <si>
    <t>«Хотимирське»</t>
  </si>
  <si>
    <t>Івано-Франківський район,                   с. Хотимир</t>
  </si>
  <si>
    <t>196.</t>
  </si>
  <si>
    <t>«Свинарки»</t>
  </si>
  <si>
    <t>Надвірнянський район,                  Білоославське л-во,                                кв. 19, вид. 11-13; кв. 24, вид. 8-10; кв. 25, вид. 13-16; кв. 30, вид. 13-17; кв. 31, вид. 12-18</t>
  </si>
  <si>
    <t>Рішення обласної ради від 17.01.2008 року  № 490-18/2008</t>
  </si>
  <si>
    <t>ВСЬОГО місцевого значення:</t>
  </si>
  <si>
    <t>502/93560,78(кількість/площа, га)</t>
  </si>
  <si>
    <t>РАЗОМ ПЗФ області:</t>
  </si>
  <si>
    <t>535/225185,34 (кількість/площа, га)</t>
  </si>
  <si>
    <t xml:space="preserve">Перелік територій та об’єктів  природно-заповідного фонду загальнодержавного та місцевого значення,  розташованих у Кіровоградській області  станом на 01.01.2024 року </t>
  </si>
  <si>
    <t>Назва підприємства, організації, установи -землекористувача (землевласника), у віданні якого знаходиться об’єкт ПЗФ</t>
  </si>
  <si>
    <t>“Войнівський”</t>
  </si>
  <si>
    <t xml:space="preserve">Новоукраїнський р-н, Новоукраїнська міська рада,                   с. Новоолександрівка, </t>
  </si>
  <si>
    <t>Новоукраїнська міська рада</t>
  </si>
  <si>
    <t>Указ Президента України від 10 грудня 1994 року № 750</t>
  </si>
  <si>
    <t>“Когутівка”</t>
  </si>
  <si>
    <t>Голованівський р-н, Підвисоцька сільська рада,                 с. Ятрань, Торговицьке лісництво, кв.168, 169.</t>
  </si>
  <si>
    <t>Підвисоцька сільська рада - 39,0 га, ДП "Оникіївський лісгосп"  – 81,0 га</t>
  </si>
  <si>
    <t>“Миколаївський”</t>
  </si>
  <si>
    <t>Кропивницький р-н, Олександрівська селищна рада, с. Розумівка,Червоно-Нерубаївське лісництво, кв. 19 вид. 1-11, 25-26, кв. 20  вид.1-12, кв. 21 вид. 1-2, 4-12, кв. 57 вид. 4</t>
  </si>
  <si>
    <t>ДП "Олександрівський лісгосп" – 91 га, Олександрівська селищна рада – 42 га</t>
  </si>
  <si>
    <t>“Монастирище”</t>
  </si>
  <si>
    <t>Кропивницький р-н, Устинівська селищна рада,                     с. Завтурове</t>
  </si>
  <si>
    <t>Кропивницька районна державна адміністрація</t>
  </si>
  <si>
    <t>“Чорноліський”</t>
  </si>
  <si>
    <t xml:space="preserve">Богданівське лісництво кв. 1-118
Суботцівська сільська рада
Кропивницького району
</t>
  </si>
  <si>
    <t>Філія "Чорноліське лісове господарство" ДП "Ліси України"</t>
  </si>
  <si>
    <t>Постанова Ради Міністрів УРСР від 11 вересня 1980 року № 524</t>
  </si>
  <si>
    <t>“Чорноташлицький”</t>
  </si>
  <si>
    <t>Голованівський р-н, Вільшанська селищна рада,       с. Синюха</t>
  </si>
  <si>
    <t>Голованівська районна державна адміністрація</t>
  </si>
  <si>
    <t>“Шумок”</t>
  </si>
  <si>
    <t>Кропивницький р-н, Кетрисанівська сільська рада, с. Великодрюкове</t>
  </si>
  <si>
    <t>Кетрисанівська сільська рада</t>
  </si>
  <si>
    <t>“Велика стінка”</t>
  </si>
  <si>
    <t xml:space="preserve">Онуфріївське лісництво кв. 144 вид. 6, Онуфріївської селищної ради Олександрійського району
</t>
  </si>
  <si>
    <t>Філія “Чорноліське лісове господарство” ДП "Ліси України"</t>
  </si>
  <si>
    <t>“Садківський степ”</t>
  </si>
  <si>
    <t>Кропивницький р-н, Устинівська селищна рада,           с. Садки</t>
  </si>
  <si>
    <t xml:space="preserve">Указ Президента України від 12 вересня 2005 року № 1238 </t>
  </si>
  <si>
    <t>“Богданівська балка”</t>
  </si>
  <si>
    <t>Кропивницький р-н, Бобринецька міська рада, с. Богданівка</t>
  </si>
  <si>
    <t>Бобринецька міська рада</t>
  </si>
  <si>
    <t>“Боковеньківська балка”</t>
  </si>
  <si>
    <t>Кропивницький р-н, Гурівська сільська рада,  с. Нагірне, Дослідно-селекційний дендрологічний лісовий центр "Веселі Боковеньки", кв. 3 вид. 29, 34, кв. 4 вид. 43, 44, 46, кв. 5 вид. 7, 22, 49, 50</t>
  </si>
  <si>
    <t>Дослідно-селекційний дендрологічний лісовий центр  “Веселі Боковеньки”</t>
  </si>
  <si>
    <t>Указ Президента України від 20 серпня 1996 року № 715</t>
  </si>
  <si>
    <t>“Бузове”</t>
  </si>
  <si>
    <t>Олександрійський р-н, Онуфріївська селищна рада, с. Попівка, Онуфріївське лісництво, кв. 125 вид. 1-4</t>
  </si>
  <si>
    <t xml:space="preserve">ДП "Онуфріївський лісгосп" - 29,0 га, Онуфріївська селищна рада - 21,7 га </t>
  </si>
  <si>
    <t>“Власівська балка”</t>
  </si>
  <si>
    <t>Олександрійський район, Петрівська селищна рада,                смт Петрове</t>
  </si>
  <si>
    <t>Олександрійська районна державна адміністрація</t>
  </si>
  <si>
    <t>Указ Президента України від 10 грудня 1994 року № 750.</t>
  </si>
  <si>
    <t>“Гранітний степ”</t>
  </si>
  <si>
    <t>Кропивницький р-н, Долинська міська рада, с. Іванівка</t>
  </si>
  <si>
    <t>Долинська міська рада</t>
  </si>
  <si>
    <t>Указ Президента України від 12 вересня 2005 року № 1238</t>
  </si>
  <si>
    <t>“Лікарівський”</t>
  </si>
  <si>
    <t>Олександрійський р-н, м. Олександрія</t>
  </si>
  <si>
    <t>Олександрійський кінний завод № 174</t>
  </si>
  <si>
    <t>“Цюпина балка”</t>
  </si>
  <si>
    <t>Олександрійський р-н, Великоандрусівська сільська рада,  с. Велика Андрусівка</t>
  </si>
  <si>
    <t>“Шурхи”</t>
  </si>
  <si>
    <t>Кропивницький р-н, Новгородківська селищна рада, с. Новомиколаївка</t>
  </si>
  <si>
    <t>Новгородківська селищна рада</t>
  </si>
  <si>
    <t>“Бандурівські ставки”</t>
  </si>
  <si>
    <t>Голованівський р-н, Гайворонська міська рада, с. Бандурове</t>
  </si>
  <si>
    <t>ФГ “Лан”, с. Бандурове</t>
  </si>
  <si>
    <t>“Редьчине”</t>
  </si>
  <si>
    <t xml:space="preserve">Бірківського лісництва, кв. 121, 122 Олександрівської селищної ради Кропивницького району
</t>
  </si>
  <si>
    <t>Філія "Оникіївське лісове господарство ДП "Ліси України"</t>
  </si>
  <si>
    <t>Постанова Ради Міністрів Української РСР від 12 грудня 1983 року № 495</t>
  </si>
  <si>
    <t>“Полозова балка”</t>
  </si>
  <si>
    <t xml:space="preserve"> Долинське лісництво кв. 54 вид. 1-7,
Устинівської селищної ради
Кропивницького району
</t>
  </si>
  <si>
    <t>Філія "Долинське лісове господарство" ДП "Ліси України"</t>
  </si>
  <si>
    <t>“Велика Вись”</t>
  </si>
  <si>
    <t>Новоукраїнський р-н,  Новомиргородська міська рада, с. Лікареве, с. Листопадове</t>
  </si>
  <si>
    <t xml:space="preserve">Новомиргородська міська рада </t>
  </si>
  <si>
    <t>Разом заказників</t>
  </si>
  <si>
    <t>“Витоки ріки Інгулець”</t>
  </si>
  <si>
    <t>Пам’ятка природи комплексна</t>
  </si>
  <si>
    <t>Кропивницький район,  Суботцівська сільська рада, Богданівське лісництво, кв. 45</t>
  </si>
  <si>
    <t>ДП “Чорноліський лісгосп”</t>
  </si>
  <si>
    <t>“Болото “Чорний ліс”</t>
  </si>
  <si>
    <t>Пам’ятка природи гідрологічна</t>
  </si>
  <si>
    <t xml:space="preserve">Богданівське лісництво
кв. 62 вид. 1
Суботцівська сільська рада
Кропивницького району
</t>
  </si>
  <si>
    <t>Розпорядження Ради Міністрів УРСР від 14 жовтня 1975 року № 780-р</t>
  </si>
  <si>
    <t>Разом пам’яток природи</t>
  </si>
  <si>
    <t>“Онуфріївський парк”</t>
  </si>
  <si>
    <t>Парк - пам’ятка садово-паркового мистецтва</t>
  </si>
  <si>
    <t>Олександрійський  р-н, Онуфріївська селищна рада, смт Онуфріївка</t>
  </si>
  <si>
    <t>Управління регіонального розвитку, містобудування та архітектури Кіровоградської обласної державної адміністрації</t>
  </si>
  <si>
    <t>Постанова Ради Міністрів УРСР від 29 січня 1960 року № 105</t>
  </si>
  <si>
    <t>“Хутір Надія”</t>
  </si>
  <si>
    <t>Кіровоградський р-н, Соколівська сільська рада, с. Миколаївка</t>
  </si>
  <si>
    <t>Кіровоградський обласний краєзнавчий музей</t>
  </si>
  <si>
    <t>Постанова Колегії Держкомітета УРСР по охороні природи від 30 липня 1975 року № 15</t>
  </si>
  <si>
    <t>“Веселі Боковеньки”</t>
  </si>
  <si>
    <t xml:space="preserve">Кропивницький р-н, Гурівська сільська рада, с. Іванівка, Дослідно-селекційний дендрологічний  лісовий  центр "Веселі боковеньки", кв. 10, 11, 12, 24, 25, 26. 27 </t>
  </si>
  <si>
    <r>
      <t>Дослідно-селекційний дендрологічний лісовий центр  “Веселі Боковеньки</t>
    </r>
    <r>
      <rPr>
        <i/>
        <sz val="11"/>
        <color theme="1"/>
        <rFont val="Times New Roman"/>
        <family val="1"/>
        <charset val="204"/>
      </rPr>
      <t>”</t>
    </r>
  </si>
  <si>
    <t xml:space="preserve">Всього загальнодержавного значення </t>
  </si>
  <si>
    <t>“Боковеньківський ім. М.Л.Давидова”</t>
  </si>
  <si>
    <t>Кропивницький район</t>
  </si>
  <si>
    <t>Адміністрація не створена</t>
  </si>
  <si>
    <t>Рішення Кіровоградської обласної ради від 04 листопада 2005 року № 507</t>
  </si>
  <si>
    <t>“Світловодський”</t>
  </si>
  <si>
    <t>Олександрійський район</t>
  </si>
  <si>
    <t>Рішення Кіровоградської обласної ради від 18 лютого 2011 року № 89</t>
  </si>
  <si>
    <t>“Балка Новоолександрівська”</t>
  </si>
  <si>
    <t>Кропивницький р-н, Долинська міська рада,                                    с. Новоолександрівка</t>
  </si>
  <si>
    <t xml:space="preserve">Рішення Кіровоградської обласної ради від 17 листопада 2000 року № 198 </t>
  </si>
  <si>
    <t>“Булгаківська балка”</t>
  </si>
  <si>
    <t>Кропивницький р-н, Бобринецька міська рада, с. Піщане</t>
  </si>
  <si>
    <t xml:space="preserve">Рішення Кіровоградської обласної ради від 19 лютого 1993 року № 187 </t>
  </si>
  <si>
    <t>“Велика і мала скелі”</t>
  </si>
  <si>
    <t>Олександрійський р-н, Приютівська селищна рада, с. Протопопівка</t>
  </si>
  <si>
    <t>Приютівська селищна рада</t>
  </si>
  <si>
    <t xml:space="preserve">Рішення Кіровоградської обласної ради від 19 травня 1995 року № 47                   </t>
  </si>
  <si>
    <t>“Витоки ріки Інгул”</t>
  </si>
  <si>
    <t>Новоукраїнський р-н,  Новомиргородська міська рада, с. Бровкове, Новомиргородське лісництво, кв. 53 вид. 27</t>
  </si>
  <si>
    <t>Філія "Оникіївське лісове господарство" ДП "Ліси України"</t>
  </si>
  <si>
    <t>Розпорядження Представника Президента України у Кіровоградській області від 01 липня 1992 року № 55</t>
  </si>
  <si>
    <t>“Витоки р.Малої Висі”</t>
  </si>
  <si>
    <t xml:space="preserve">Біля с. Лутківка
Маловисківської міської ради Новоукраїнського району
</t>
  </si>
  <si>
    <t>Маловисківська міська рада Новоукраїнського району</t>
  </si>
  <si>
    <t>Рішення Кіровоградської обласної ради від 28 січня 2000 року № 116</t>
  </si>
  <si>
    <t>“Гурівський”</t>
  </si>
  <si>
    <t xml:space="preserve">Гурівське лісництво, кв.14 вид. 1-13, кв. 15 вид. 1-8,
Гурівської сільської ради Кропивницького району
</t>
  </si>
  <si>
    <t xml:space="preserve">Філія "Долинське лісове господарство" ДП "Ліси України"
</t>
  </si>
  <si>
    <t xml:space="preserve">Рішення Кіровоградської міської ради від 29 липня 1997 року № 92 </t>
  </si>
  <si>
    <t>“Долинівсько-Покровський”</t>
  </si>
  <si>
    <t>Вздовж р. Сугоклея, на відстані 400 метрів від с. Долинівка Компаніївської селищної ради Кропивницького району</t>
  </si>
  <si>
    <t>Компаніївська селищна рада Кропивницького району</t>
  </si>
  <si>
    <t>Рішення Кіровоградської обласної ради від 19 травня 1995 року № 47</t>
  </si>
  <si>
    <t>“Золота балка”</t>
  </si>
  <si>
    <t xml:space="preserve">Кропивницький р-н, Гурівська сільська рада, с. Никифорівка, с. Зелений Гай </t>
  </si>
  <si>
    <t>Гурівська сільська рада</t>
  </si>
  <si>
    <t>“Інгульські крутосхили”</t>
  </si>
  <si>
    <t>Кропивницький р-н, Устинівська селищна рада,              с. Костянтинівка</t>
  </si>
  <si>
    <t>Устинівська селищна рада</t>
  </si>
  <si>
    <t>Рішення Кіровоградської обласної ради від 25 березня 1999 року № 64</t>
  </si>
  <si>
    <t>“Карпенків край”</t>
  </si>
  <si>
    <t>Ландшафтно-орнітологічний</t>
  </si>
  <si>
    <t xml:space="preserve">Новоукраїнський р-н, Мар’янівська сільська рада,              с. Ковалівка,с. Мар’янівка </t>
  </si>
  <si>
    <t>Мар’янівська сільська рада</t>
  </si>
  <si>
    <t>Рішення Кіровоградської обласної ради від 13 січня 1995 року № 31 та від 29 липня 1997 року № 92  (розширення)</t>
  </si>
  <si>
    <t>“Кінські острови”</t>
  </si>
  <si>
    <t>Олександрійський р-н, Великоандрусівська сільська рада, Кременчуцьке водосховище</t>
  </si>
  <si>
    <t>Великоандрусівська сільська рада</t>
  </si>
  <si>
    <t>Рішення Кіровоградської обласної ради від 13 січня 1995 року № 31</t>
  </si>
  <si>
    <t>“Краснопільська балка”</t>
  </si>
  <si>
    <t>Новоукраїнський р-н, Маловисківська міська рада,     с. Краснопілка</t>
  </si>
  <si>
    <t>Маловисківська міська рада</t>
  </si>
  <si>
    <t>Рішення Кіровоградської обласної ради від 11 жовтня 1996 року № 71</t>
  </si>
  <si>
    <t>“Лозуватський”</t>
  </si>
  <si>
    <t>Олександрійський р-н, Онуфріївська селищна рада,      с. Лозуватка</t>
  </si>
  <si>
    <t>Онуфріївська селищна рада</t>
  </si>
  <si>
    <t>Рішення Кіровоградської обласної ради від 20 квітня 2001 року № 234</t>
  </si>
  <si>
    <t>“Майгорове”</t>
  </si>
  <si>
    <t xml:space="preserve">Онуфріївське лісництво
кв. 115 вид. 1-10
Онуфріївської селищної ради Олександрійського району
</t>
  </si>
  <si>
    <t>Рішення Кіровоградської обласної ради від 26 серпня 1994 року № 13</t>
  </si>
  <si>
    <t>“Недогарський”</t>
  </si>
  <si>
    <t>Олександрійський р-н, Онуфріївська селищна рада,      с. Василівка</t>
  </si>
  <si>
    <t>Рішення Кіровоградської обласної ради від 19 лютого 1993 року № 187</t>
  </si>
  <si>
    <t>“Ново-Михайлівський”</t>
  </si>
  <si>
    <t xml:space="preserve">Кропивницьке лісництво кв. 27 вид. 3, 4, 12,              Кропивницький р-н, Катеринівська сільська рада,             с. Олексіївка </t>
  </si>
  <si>
    <t xml:space="preserve">Філія "Долинське лісове господарство" ДП "Ліси України" та Катеринівська сільська рада
</t>
  </si>
  <si>
    <t>Рішення Кіровоградської обласної ради від 29 липня 1997 року № 92</t>
  </si>
  <si>
    <t>“Острів Лисячий”</t>
  </si>
  <si>
    <t>Рішення Кіровоградської обласної ради від 06 вересня 2002 року № 81</t>
  </si>
  <si>
    <t>“Панські гори”</t>
  </si>
  <si>
    <t>На лівому березі р. Велика Вись Новомиргородської міської ради Новоукраїнського району</t>
  </si>
  <si>
    <t>Новомиргородська міська рада Новоукраїнського району</t>
  </si>
  <si>
    <t>“Розумівська балка”</t>
  </si>
  <si>
    <t xml:space="preserve">Олександрівське лісництво кв. 107 вид. 1-6
Олександрівської селищної ради Кропивницького району
</t>
  </si>
  <si>
    <t>“Суховершок”</t>
  </si>
  <si>
    <t xml:space="preserve"> Онуфріївське лісництво кв. 140, вид. 3-10, Онуфріївської селищної ради Олександрійського району</t>
  </si>
  <si>
    <t>“Там, де Ятрань круто в’ється”</t>
  </si>
  <si>
    <t>між селами Полонисте та Давидівка Перегонівської сільської ради Голованівського району</t>
  </si>
  <si>
    <t>Перегонівська сільська рада Голованівського району</t>
  </si>
  <si>
    <t>“Урочище сад”</t>
  </si>
  <si>
    <t>Кропивницький р-н, Гурівська сільська рада,  с. Василівка</t>
  </si>
  <si>
    <t>Рішення Кіровоградської обласної ради від 17 листопада 2000 року № 198.</t>
  </si>
  <si>
    <t>“Чагар”</t>
  </si>
  <si>
    <t xml:space="preserve">Олександрівське лісництво
кв.65 вид 7-14, 16-17, 21, 23-27 Олександрівської селищної ради Кропивницького району 
</t>
  </si>
  <si>
    <t>“Левади”</t>
  </si>
  <si>
    <t xml:space="preserve">Від с. Спасове
Новгородківської селищної ради Кропивницького району
</t>
  </si>
  <si>
    <t>Новгородківська селищна рада Кропивницького району</t>
  </si>
  <si>
    <t>Рішення Кіровоградської обласної ради від 19 грудня 2008 року № 600</t>
  </si>
  <si>
    <t>“Балка “Глибока”</t>
  </si>
  <si>
    <t xml:space="preserve">На північ  від с. Спасове
Новгородківської селищної ради Кропивницького району
</t>
  </si>
  <si>
    <t>“Балка “Лебедина”</t>
  </si>
  <si>
    <t xml:space="preserve">Поблизу с. Спасове
Новгородківської селищної ради Кропивницького району
</t>
  </si>
  <si>
    <t>“Зелений сосновий масив в районі вул. Лісопаркова”</t>
  </si>
  <si>
    <t>Кропивницька міська рада, м. Кропивницький</t>
  </si>
  <si>
    <t>Кіровоградська міська рада КП “Трест зеленого господарства”</t>
  </si>
  <si>
    <t>Рішення Кіровоградської обласної ради від 19 червня 2009 року № 721</t>
  </si>
  <si>
    <t>“Березівське гирло”</t>
  </si>
  <si>
    <t>Кропивницький р-н, Устинівська селищна рада,                   с. Березівка</t>
  </si>
  <si>
    <t>Рішення Кіровоградської обласної ради від 19 червня 2009 року № 722</t>
  </si>
  <si>
    <t>“Скалки”</t>
  </si>
  <si>
    <t>Кропивницький р-н, Благовіщенська міська рада,           с. Йосипівка</t>
  </si>
  <si>
    <t xml:space="preserve"> Благовіщенська міська рада</t>
  </si>
  <si>
    <t>“Голоче”</t>
  </si>
  <si>
    <t xml:space="preserve">Голованівської селищної ради та Благовіщенської міської ради, Голованівського району  Голочанське лісництво, квартали 1-55,  кв. 56 вид. 1-4
</t>
  </si>
  <si>
    <t>філія "Голованівське лісове господарство" ДП "Ліси УкраїнИ"</t>
  </si>
  <si>
    <t>Рішення Кіровоградської обласної ради від 25 вересня 2009 року № 764</t>
  </si>
  <si>
    <t>“Зелена брама”</t>
  </si>
  <si>
    <t xml:space="preserve">Торговицьке лісництво, кв. 57-155, в межах Підвисоцької сільської ради Голованівського району
</t>
  </si>
  <si>
    <t>Філія "Оникіївське лісове господарство" ДП "Ліси України</t>
  </si>
  <si>
    <t>Рішення Кіровоградської обласної ради від 25 вересня 2009 року № 764 та від 03 грудня  2021 року № 198</t>
  </si>
  <si>
    <t>“Казавчинські скелі”</t>
  </si>
  <si>
    <t>Голованівський р-н, Гайворонська міська рада,              с. Казавчин</t>
  </si>
  <si>
    <t>Гайворонська міська рада</t>
  </si>
  <si>
    <t>Рішення Кіровоградської обласної ради від 22 січня 2010 року № 851</t>
  </si>
  <si>
    <t>“Тернова балка”</t>
  </si>
  <si>
    <t>Кропивницький р-н, Кетрисанівська сільська рада,  с. Олексіївка</t>
  </si>
  <si>
    <t>“Квіти на скелях”</t>
  </si>
  <si>
    <t>Новоукраїнський р-н , Новоукраїнська міська рада,             м. Новоукраїнка</t>
  </si>
  <si>
    <t>Рішення Кіровоградської обласної ради від 26 травня 2010 року № 897</t>
  </si>
  <si>
    <t>“Громадське”</t>
  </si>
  <si>
    <t xml:space="preserve">Між с. Верблюжка та 
с. Куцівка Новгородківської селищної ради
Кропивницького району
</t>
  </si>
  <si>
    <t>Рішення Кіровоградської обласної ради від 19 серпня 2011 року № 183</t>
  </si>
  <si>
    <t>“Чайчина балка”</t>
  </si>
  <si>
    <t xml:space="preserve">Поблизу с. Вершино-Кам’янка Новгородківської селищної ради Кропивницького району
</t>
  </si>
  <si>
    <t>“Косюрівський”</t>
  </si>
  <si>
    <t>Новоукраїнський р-н, Рівнянська сільська рада,                     с. Комишувате</t>
  </si>
  <si>
    <t>Рівнянська сільська рада</t>
  </si>
  <si>
    <t>“Малі Байраки”</t>
  </si>
  <si>
    <t xml:space="preserve">Новоукраїнський р-н, Рівнянська сільська рада,                    с. Комишувате
</t>
  </si>
  <si>
    <t>“Калинова балка”</t>
  </si>
  <si>
    <t xml:space="preserve">Новоукраїнський р-н, Рівнянська сільська рада,                      с. Рівне
</t>
  </si>
  <si>
    <t>“Бандурівський”</t>
  </si>
  <si>
    <t>На півночі с. Бандурівка Пантаївської селищної ради Олександрійського району</t>
  </si>
  <si>
    <t>Пантаївської селищної ради Олександрійського району</t>
  </si>
  <si>
    <t>“Гренівський”</t>
  </si>
  <si>
    <t>Голованівський р-н, Благовіщенська міська рада, села Данилова Балка, Лозувата, Луполове</t>
  </si>
  <si>
    <t>Благовіщенська міська рада</t>
  </si>
  <si>
    <t>“Кам’яногірський”</t>
  </si>
  <si>
    <t>Голованівський р-н, Благовіщенська міська рада, села Синицівка, Кам’яний Брід, Данилова Балка, Шамраєве</t>
  </si>
  <si>
    <t>“Прозорова балка”</t>
  </si>
  <si>
    <t xml:space="preserve">Між с. Спасове та с. Петрокорбівка Новгородківської селищної ради Кропивницького району
</t>
  </si>
  <si>
    <t>Рішення Кіровоградської обласної ради від 27 липня 2012 року № 337</t>
  </si>
  <si>
    <t>“Дібрава нащадків”</t>
  </si>
  <si>
    <t>Новоукраїнський р-н, Рівнянська сільська рада,           с. Іванівка</t>
  </si>
  <si>
    <t>“Кошарово-Олександрівський”</t>
  </si>
  <si>
    <t>Голованівський р-н, Благовіщенська міська рада, села  Кошаро-Олександрівка, Луполове</t>
  </si>
  <si>
    <t>“Велика балка”</t>
  </si>
  <si>
    <t xml:space="preserve">Кропивницький р-н, Кетрисанівська сільська рада,          с. Златопілля </t>
  </si>
  <si>
    <t>Рішення Кіровоградської обласної ради від 15 лютого 2013 року № 443</t>
  </si>
  <si>
    <t>“Садове”</t>
  </si>
  <si>
    <t>Кропивницький р-н, Кетрисанівська сільська рада,   с. Златопілля (Свердлово)</t>
  </si>
  <si>
    <t>“Новомиколаївська долина”</t>
  </si>
  <si>
    <t xml:space="preserve">Біля с. Новомиколаївка
Новгородківська селищна рада Кропивницького району
</t>
  </si>
  <si>
    <t>“Гардова”</t>
  </si>
  <si>
    <t>Голованівський  р-н, Благовіщенська міська рада, на північ від с. Вільхове</t>
  </si>
  <si>
    <t>“Миколин яр”</t>
  </si>
  <si>
    <t xml:space="preserve">Голованівський р-н, Вільшанська селищна рада
</t>
  </si>
  <si>
    <t>Вільшанська селищна рада
Голованівський р-н</t>
  </si>
  <si>
    <t>Рішення Кіровоградської обласної ради від 30 березня 2021 року № 89</t>
  </si>
  <si>
    <t>Балка “Людвінські скелі”</t>
  </si>
  <si>
    <t>Голованівський р-н, Вільшанська селищна рада
на правому березі р Синюхи</t>
  </si>
  <si>
    <t>“Балка Репетуха”</t>
  </si>
  <si>
    <t>Голованівський р-н, Вільшанська селищна рада
у балці між с. Степанівкою та смт Вільшанкою</t>
  </si>
  <si>
    <t>“Бобринківська балка”</t>
  </si>
  <si>
    <t>Біля с. Бобринка Кетрисанівської сільської ради  Кропивницького району</t>
  </si>
  <si>
    <t>Кетрисанівська сільська рада Кропивницького району</t>
  </si>
  <si>
    <t>“Варламівська балка”</t>
  </si>
  <si>
    <t xml:space="preserve">Біля с. Варламівка
Кетрисанівської сільська ради 
Кропивницького району
</t>
  </si>
  <si>
    <t>“Олексіївська балка”</t>
  </si>
  <si>
    <t xml:space="preserve">Біля с. Ульянівка
Кетрисанівської сільської 
Кропивницького району
</t>
  </si>
  <si>
    <t>“Урочище “Русло Інгула”</t>
  </si>
  <si>
    <t>Кропивницький р-н, Компаніївська селищна рада між с. Інженерівка і с. Дружба</t>
  </si>
  <si>
    <t xml:space="preserve">Компаніївська селищна рада </t>
  </si>
  <si>
    <t>Рішення Кіровоградської обласної ради від 20 вересня 2022 року № 276</t>
  </si>
  <si>
    <t>"Балка Громоклеївська"</t>
  </si>
  <si>
    <t>с. Береславка, Кетрисанівська сільська рада, Кропивницького району</t>
  </si>
  <si>
    <t>Рішення Кіровоградської обласної ради від 04 липня 2023 року № 351</t>
  </si>
  <si>
    <t>"Балка Крутоярка"</t>
  </si>
  <si>
    <t>с. Роздолля, Кетрисанівська сільська рада, Кропивницького району</t>
  </si>
  <si>
    <t>"Балка Оленівська"</t>
  </si>
  <si>
    <t>с. Оленівська, Кетрисанівська сільська рада, Кропивницького району</t>
  </si>
  <si>
    <t>"Урочище Осикувате"</t>
  </si>
  <si>
    <t>с. Осикувате, Кетрисанівська сільська рада, Кропивницького району</t>
  </si>
  <si>
    <t>"Балка Степівська"</t>
  </si>
  <si>
    <t>с. Степанівка, Кетрисанівська сільська рада, Кропивницького району</t>
  </si>
  <si>
    <t>"Урочище Роздільське"</t>
  </si>
  <si>
    <t>"Джерело"</t>
  </si>
  <si>
    <t>с. Добре, Вільшанська селищна рада, Голованівського району</t>
  </si>
  <si>
    <t>Вільшанська селищна рада</t>
  </si>
  <si>
    <t>Рішення Кіровоградської обласної ради від 06 жовтня 2023 року № 393</t>
  </si>
  <si>
    <t>"Бузький"</t>
  </si>
  <si>
    <t>Заваллівська селищна рада Голованівського району</t>
  </si>
  <si>
    <t>Заваллівська селищна рада</t>
  </si>
  <si>
    <t>Рішення Кіровоградської обласної ради від № 437 від 21 грудня 2023 року № 437</t>
  </si>
  <si>
    <t>“Бонче”</t>
  </si>
  <si>
    <t xml:space="preserve">Новоукраїнський р-н, Новомиргородська міська рада, с. Берегове,                                            
Новомиргородське лісництво, кв. 5 вид. 1-12, Новомиргородська міська рада
</t>
  </si>
  <si>
    <t>філія "Оникіївське лісове господарство" ДП "Ліси України", Новомиргородська міська рада</t>
  </si>
  <si>
    <t>Рішення Кіровоградської обласної ради від 21 лютого 1991 року № 56</t>
  </si>
  <si>
    <t>“Коробчино”</t>
  </si>
  <si>
    <t xml:space="preserve">
Новомиргородське лісництво кв. 64 вид. 1-9, 
Новомиргородської міської ради Новоукраїнського району
</t>
  </si>
  <si>
    <t>“Ліс Охотовича”</t>
  </si>
  <si>
    <t xml:space="preserve">ДП ”Олександрівське лісове господарство”
Новомиргородського лісництва кв. 50 вид. 1-8,
Новомиргородської міської ради Новоукраїнського району
</t>
  </si>
  <si>
    <t>Філія "Оникївське лісове господарство" ДП "Ліси України"</t>
  </si>
  <si>
    <t xml:space="preserve">Розпорядження представника Президента України від 01 липня 1992р № 55 </t>
  </si>
  <si>
    <t>“Луки”</t>
  </si>
  <si>
    <t xml:space="preserve">Новомиргородського лісництва кв. 2 вид. 1-11,
Новомиргородської міської ради Новоукраїнського району
</t>
  </si>
  <si>
    <t>“Окіп”</t>
  </si>
  <si>
    <t xml:space="preserve">Новомиргородського лісництва кв. 4 вид. 1-10,
кв. 6 вид. 1-8 Новомиргородська міська рада, Новоукраїнського району
</t>
  </si>
  <si>
    <t>“Новомиргородське-1”</t>
  </si>
  <si>
    <t xml:space="preserve">Новомиргородського лісництва кв. 39 вид. 1-16, кв. 40 вид. 1-10, кв. 41 вид. 1-10, кв. 42 вид.1-14, кв. 43 вид. 1-6, кв. 44 вид. 1-7, кв. 45 вид. 1-6, кв. 46 вид. 1-30, 
Новомиргородської міської ради Новоукраїнського району
</t>
  </si>
  <si>
    <t xml:space="preserve">Рішення Кіровоградської обласної ради від 22 січня 2010 року № 851, від 17 вересня 2021 року № 159 </t>
  </si>
  <si>
    <t>“Новомиргородське-2”</t>
  </si>
  <si>
    <t xml:space="preserve">Новомиргородське лісництво кв. 31 вид. 1-7, кв. 32 вид. 1-7, кв. 33 вид. 1-13, кв. 34 вид. 1-11, кв.35 вид. 1-2, кв. 36 вид. 1-13,  кв. 37 вид. 1-19; кв. 65 вид. 1-13, кв. 66 вид. 1-6, кв. 67 вид. 1-25, кв. 68 вид. 1-20, кв. 69 вид. 1-19, 29, кв. 70 вид. 1-29, Новомиргородської міської ради Новоукраїнського району
</t>
  </si>
  <si>
    <t>“Братолюбівська балка”</t>
  </si>
  <si>
    <t xml:space="preserve">Долинського лісництва, 
кв. 14 вид. 4, кв. 31 вид. 6,
Гурівської сільської ради Кропивницького району
</t>
  </si>
  <si>
    <t>Рішення Кіровоградської обласної ради від 17 листопада 2000 року № 198</t>
  </si>
  <si>
    <t>“Гнила балка”</t>
  </si>
  <si>
    <t>На південно-західна околиці с. Сасівка Компаніївської селищної ради Кропивницького району</t>
  </si>
  <si>
    <t>Рішення Кіровоградської обласної ради  від 28 березня 2003 року № 158</t>
  </si>
  <si>
    <t>“Деріївський”</t>
  </si>
  <si>
    <t>Олександрійський район, Онуфріївська селищна рада, села Успенка, Деріївка</t>
  </si>
  <si>
    <t>Рішення Кіровоградської обласної ради від 19 лютого 1993року № 187</t>
  </si>
  <si>
    <t>“Антоновичська балка”</t>
  </si>
  <si>
    <t>Кропивницький р-н, Суботцівська сільська рада,          с. Зелений Гай</t>
  </si>
  <si>
    <t>Суботцівська сільська рада</t>
  </si>
  <si>
    <t>Рішення Кіровоградської обласної ради від 27 лютого 2004 року № 268</t>
  </si>
  <si>
    <t>“Балка Троянівська”</t>
  </si>
  <si>
    <t xml:space="preserve">На північ від с. Троянове
Новомиргородської міської ради Новоукраїнського району
</t>
  </si>
  <si>
    <t>Рішення Кіровоградського облвиконкому від 24 жовтня 1988 року № 322</t>
  </si>
  <si>
    <t>“Білопіль”</t>
  </si>
  <si>
    <t>Біля с. Білопіль Новгородківської селищної ради Кропивницького район</t>
  </si>
  <si>
    <t>Новгородківська селищна рада Кропивницького район</t>
  </si>
  <si>
    <t>Рішення Кіровоградського облвиконкому від 30 грудня 1989 року № 353</t>
  </si>
  <si>
    <t>“Блакитний льон”</t>
  </si>
  <si>
    <t>Кропивницький р-н, Долинська міська рада, с. Мирне</t>
  </si>
  <si>
    <t>“Братерські яри”</t>
  </si>
  <si>
    <t xml:space="preserve">Олександрівське лісництво кв. 47, кв. 8 вид. 1-15, кв. 9, кв. 10, кв. 50 вид. 1-3, 6, 10-16, 20-21,  23-47 Олександрівської селищної ради Кропивницького району
</t>
  </si>
  <si>
    <t>Філія "Оникіївське лісове господарство" ДП "ліси України"</t>
  </si>
  <si>
    <t>Рішення Кіровоградської обласної ради від 19 травня 1995 року № 47 та від 27.07.2012 № 337 про розширення площу ПЗФ</t>
  </si>
  <si>
    <t>“Василівська балка”</t>
  </si>
  <si>
    <t>Кропивницький р-н, Гурівська сільська рада, с. Василівка</t>
  </si>
  <si>
    <t>“Верхів’я Кіровської балки”</t>
  </si>
  <si>
    <t>Кропивницький р-н, Гурівська сільська рада,  с. Бокове</t>
  </si>
  <si>
    <t>Рішення Кіровоградської обласної ради від 28 березня 2003 року № 158</t>
  </si>
  <si>
    <t>“Верхів’я Ситаєвої балки”</t>
  </si>
  <si>
    <r>
      <t>Кропивницький р-н</t>
    </r>
    <r>
      <rPr>
        <sz val="10"/>
        <rFont val="Times New Roman"/>
        <family val="1"/>
        <charset val="204"/>
      </rPr>
      <t>, Гурівська сільська рада, с. Ситаєве</t>
    </r>
  </si>
  <si>
    <t>“Волова балка”</t>
  </si>
  <si>
    <t>Біля смт Новгородка Новгородківська селищна рада Кропивницького району</t>
  </si>
  <si>
    <t>“Гусиний острів”</t>
  </si>
  <si>
    <t>На південь від с. Троянове Новомиргородської міської ради Новоукраїнського району</t>
  </si>
  <si>
    <t>“Катеринівська балка”</t>
  </si>
  <si>
    <t>Кропивницький р-н, Долинська міська рада, с. Катеринівка</t>
  </si>
  <si>
    <t>Кропивницька райдержадміністрація</t>
  </si>
  <si>
    <t>“Квітуча балка”</t>
  </si>
  <si>
    <t>Біля села Новомикалаївка Новгородківська селищна рада Кропивницького району</t>
  </si>
  <si>
    <t>Рішення Кіровоградської обласної ради від 25 грудня 2001 року № 309</t>
  </si>
  <si>
    <t>“Клавина балка”</t>
  </si>
  <si>
    <t>Кропивницький р-н, Гурівської сільської ради, с. Варварівка</t>
  </si>
  <si>
    <t>“Мюдівська балка”</t>
  </si>
  <si>
    <t>Кропивницький р-н, Кетрисанівська сільська рада,          с. Мюдівка</t>
  </si>
  <si>
    <t>Рішення Кіровоградської обласної ради від 27 лютого 2003 року № 268</t>
  </si>
  <si>
    <t>“Острів”</t>
  </si>
  <si>
    <t xml:space="preserve">В південній частині с. Петроострів Новомиргородської міської ради Новоукраїнського району </t>
  </si>
  <si>
    <t>Рішення Кіровоградської обласної ради від 13 серпня 1995 року № 31</t>
  </si>
  <si>
    <t>“Плетений Ташлик”</t>
  </si>
  <si>
    <t>На південній околиці с. Плетений Ташлик Злинської сільської ради Новоукраїнського району</t>
  </si>
  <si>
    <t>Злинська сільська рада Новоукраїнського району</t>
  </si>
  <si>
    <t>“Роза”</t>
  </si>
  <si>
    <t>Кропивницький р-н, Устинівська селищна рада,               с. Лебедине</t>
  </si>
  <si>
    <t>Рішення Кіровоградської обласної ради від 20 лютого 1998 року № 132</t>
  </si>
  <si>
    <t>“Цілина”</t>
  </si>
  <si>
    <t xml:space="preserve">ДСДЛЦ “Веселі Боковеньки”, кв.15 вид. 1, Гурівської сільської ради
Кропивницького району с. Іванівка
</t>
  </si>
  <si>
    <t>ДСДЛЦ “Веселі Боковеньки”</t>
  </si>
  <si>
    <t>"Балка Очеретяна"</t>
  </si>
  <si>
    <t xml:space="preserve">Кропивницький р-н, Долинська міська рада,                                          с. Новогригорівка Друга  </t>
  </si>
  <si>
    <t>Рішення Кіровоградської обласної ради від 18 листопада 2016 року № 164</t>
  </si>
  <si>
    <t>"Балка Польова"</t>
  </si>
  <si>
    <t>с. Березівка, Кетрисанівська сільська рада, Кропивницького району</t>
  </si>
  <si>
    <t>“Аджамський”</t>
  </si>
  <si>
    <t xml:space="preserve">37,6 га - Кропивницького лісництва кв. 46 вид. 1-9,
29,8 га - Аджамської сільської ради Кропивницького району
</t>
  </si>
  <si>
    <r>
      <rPr>
        <sz val="10"/>
        <rFont val="Times New Roman"/>
        <family val="1"/>
        <charset val="204"/>
      </rPr>
      <t>Філія "Долинське лісове господарство" ДП "Ліси України"</t>
    </r>
    <r>
      <rPr>
        <sz val="10"/>
        <color theme="1"/>
        <rFont val="Times New Roman"/>
        <family val="1"/>
        <charset val="204"/>
      </rPr>
      <t xml:space="preserve">  та Аджамська сільська рада Кропивницького району
</t>
    </r>
  </si>
  <si>
    <t>Рішення Кіровоградської обласної ради від 24 липня 1991 року № 185</t>
  </si>
  <si>
    <t>“Заплава Малої Висі”</t>
  </si>
  <si>
    <t xml:space="preserve">Біля с. Краснопілка Маловисківської міської ради Новоукраїнського району </t>
  </si>
  <si>
    <t xml:space="preserve">Маловисківська міська рада Новоукраїнського району </t>
  </si>
  <si>
    <t>“Петрівський”</t>
  </si>
  <si>
    <t>на Іскрівському водо-сховищі, простягається від смт. Петрове до с. Солдатське Петрівської селищної ради Олександрійського району</t>
  </si>
  <si>
    <t>Петрівська селищна рада Олександрійського району</t>
  </si>
  <si>
    <t>“Шмаліївський”</t>
  </si>
  <si>
    <t>Кропивницький р-н, Гурівська сільська рада, с. Варварівка</t>
  </si>
  <si>
    <t>“Урочище Грабовате”</t>
  </si>
  <si>
    <t>Олександрійський р-н, Приютівська селищна рада,              с. Мала Березівка</t>
  </si>
  <si>
    <t>“Явдокимівський”</t>
  </si>
  <si>
    <t xml:space="preserve">Новоукраїнський р-н, Новоукраїнка міська рада, с. Улянівка </t>
  </si>
  <si>
    <t>Рішення Кіровоградської обласної ради від 17 грудня 1993 року № 214</t>
  </si>
  <si>
    <t>“Бірзуловські горби”</t>
  </si>
  <si>
    <t xml:space="preserve">На північ від с. Заповідне Маловисківської міської ради Новоукраїнського району </t>
  </si>
  <si>
    <t>Рішення Кіровоградського облвиконкому від 09 червня 1971 року № 233</t>
  </si>
  <si>
    <t>“Кам’яна стінка”</t>
  </si>
  <si>
    <t>Олександрійський р-н, Приютівської селищної ради,           с. Спепанівка</t>
  </si>
  <si>
    <t>“Козацька скеля”</t>
  </si>
  <si>
    <t xml:space="preserve">Біля с. Федорівка
Тишківської сільської ради
Новоукраїнського району
</t>
  </si>
  <si>
    <t>Тишківська  сільська рада Новоукраїнського району</t>
  </si>
  <si>
    <t>“Острів Обеліск”</t>
  </si>
  <si>
    <t>“Придніпровські кургани”</t>
  </si>
  <si>
    <t>Олександрійський р-н, Великоандрусівська сільська рада, с. Подорожнє</t>
  </si>
  <si>
    <t>“Ташлицькі скелі”</t>
  </si>
  <si>
    <t>Новоукраїнський р-н, Новоукраїнська міська рада,            с. Улянівка</t>
  </si>
  <si>
    <t>“Маганове”</t>
  </si>
  <si>
    <t>Олександрійський р-н, Онуфріївська селищна рада,              с. Деріївка</t>
  </si>
  <si>
    <t>Рішення Кіровоградської обласної ради від 21 березня 2008 року № 425</t>
  </si>
  <si>
    <t>“Урочище “Червона гірка”</t>
  </si>
  <si>
    <t xml:space="preserve">Комплексна </t>
  </si>
  <si>
    <t>Кропивницький район, Компаніївська селищна рада с. Лозоватка</t>
  </si>
  <si>
    <t>Компаніївська селищна рада</t>
  </si>
  <si>
    <t>Рішенням Кіровоградської обласної ради № 276 від 20.09.2022 р.</t>
  </si>
  <si>
    <t>"Урочище Солоне озеро"</t>
  </si>
  <si>
    <t>с. Веселівка, Кетрисанівська сільська рада, Кропивницького району</t>
  </si>
  <si>
    <t>“Ганно-Леонтовицька”</t>
  </si>
  <si>
    <t>Кропивницький р-н, Устинівська селищна рада, с. Ганно-Леонтовичеве</t>
  </si>
  <si>
    <t>“Георгіївський гай”</t>
  </si>
  <si>
    <t xml:space="preserve">Олександрівське лісництво кв. 24 вид. 5 Олександрівської селищної ради Кропивницького району
</t>
  </si>
  <si>
    <t>Розпорядження Представника президента України від 01 липня 1992 року № 55</t>
  </si>
  <si>
    <t>“Дивосил-зілля”</t>
  </si>
  <si>
    <t xml:space="preserve">В межах с. Бирзулове
Новомиргородської міської ради Новоукраїнського району
</t>
  </si>
  <si>
    <t>Новомиргородська міська рада</t>
  </si>
  <si>
    <t>“Дуби в Гуріївському лісництві”</t>
  </si>
  <si>
    <t xml:space="preserve">Гурівське лісництво, кв.15 вид. 9, Гурівської сільської ради Кропивницького району
</t>
  </si>
  <si>
    <t>“Дуб-велетень”</t>
  </si>
  <si>
    <t xml:space="preserve">
Голованівське лісництво, кв. 20, вид. 19, Голованівська селищна рада, Голованівського району
</t>
  </si>
  <si>
    <t>Філія "Голованівське лісове господарство" ДП "Ліси України"</t>
  </si>
  <si>
    <t>“Дуби-велетні”</t>
  </si>
  <si>
    <t xml:space="preserve">Кропивницький район, м. Знамянка </t>
  </si>
  <si>
    <t>Знам’янська міська рада</t>
  </si>
  <si>
    <t>Кропивницький р-н, Знам’янська міська рада</t>
  </si>
  <si>
    <t xml:space="preserve">Червоно-Нерубаївське лісництво кв.89 вид. 6;
Олександрівської селищної ради Кропивницького району
</t>
  </si>
  <si>
    <t>“Жовтий льон”</t>
  </si>
  <si>
    <t xml:space="preserve">Олександрівське лісництво кв.50 вид. 5 
Олександрівської селищної ради Кропивницького району
</t>
  </si>
  <si>
    <t xml:space="preserve"> Рішення Кіровоградської обласної ради від 19 травня 1995 року № 47</t>
  </si>
  <si>
    <t>“Каштан”</t>
  </si>
  <si>
    <t>Олександрійський р-н, Онуфріївська селищна рада, смт Онуфріївка</t>
  </si>
  <si>
    <t>“Ковалівська”</t>
  </si>
  <si>
    <t>Кропивницький р-н, Устинівська селищна рада,           смт Устинівка</t>
  </si>
  <si>
    <t>“Ковилові горби”</t>
  </si>
  <si>
    <t>Біля села Іванківці Дмитрівської сільської ради Кропивницького району</t>
  </si>
  <si>
    <t>Дмитрівська сільська рада</t>
  </si>
  <si>
    <t>Рішення Кіровоградської обласної ради від 13 лютого 1995 року № 31</t>
  </si>
  <si>
    <t>“Кудинове”</t>
  </si>
  <si>
    <t xml:space="preserve">Біля села Іванківці Дмитрівської сільської ради 
Кропивницького району
</t>
  </si>
  <si>
    <t>“Макарівський”</t>
  </si>
  <si>
    <t>Кропивницький р-н, Кетрисанівська сільська рада,         с. Солонцюватка</t>
  </si>
  <si>
    <t>“Оман високий”</t>
  </si>
  <si>
    <t>На південній околиці с. Лутківка Маловисківської міської ради Новоукраїнського рйону</t>
  </si>
  <si>
    <t>“Польовий садок”</t>
  </si>
  <si>
    <t>Поблизу с. Обознівка Катеринівської сільської ради Кропивницького району</t>
  </si>
  <si>
    <t>Катеринівська сільська рада</t>
  </si>
  <si>
    <t>“Степовий горб”</t>
  </si>
  <si>
    <t>Олександрійський р-н, Великоандрусівська сільська рада, с. Микільське</t>
  </si>
  <si>
    <t>“Степові кургани”</t>
  </si>
  <si>
    <t>Кропивницький р-н, Олександрівська селищна рада, с. Нова Осота</t>
  </si>
  <si>
    <t xml:space="preserve">Біля ставу на відстані 600 м на південь від с. Зелене 
Компаніївської селищної ради Кропивницького району
</t>
  </si>
  <si>
    <t>“Травневський велетень”</t>
  </si>
  <si>
    <t>с. Травневе Компаніївської селищної ради Кропивницького району</t>
  </si>
  <si>
    <t>“Полезахисна смуга № 1”</t>
  </si>
  <si>
    <t xml:space="preserve">Оникіївське лісництво кв. 94 вид. 1, Мар’янівської сільської ради Новоукраїнського району 
</t>
  </si>
  <si>
    <t>Рішенням Кіровоградської обласної ради №577 від 30.12.1968 р.                      Рішенням Кіровоградського облвиконкому №213 від 06.06.1972 р.</t>
  </si>
  <si>
    <t>“Полезахисна смуга № 2”</t>
  </si>
  <si>
    <t xml:space="preserve">Оникіївське лісництво кв. 95 вид. 1-3, Мар’янівської сільської ради Новоукраїнського району 
</t>
  </si>
  <si>
    <t>Рішенням Кіровоградської обласної ради №577 від 30.12.1968 р.                           Рішенням Кіровоградського облвиконкому №213 від 06.06.1972 р.</t>
  </si>
  <si>
    <t>“Полезахисна смуга № 3”</t>
  </si>
  <si>
    <t xml:space="preserve">Оникіївське лісництво кв. 96 вид. 1-5, Мар’янівської сільської ради Новоукраїнського району 
</t>
  </si>
  <si>
    <t>Рішенням Кіровоградської обласної ради №577 від 30.12.1968 р.                         Рішенням Кіровоградського облвиконкому №213 від 06.06.1972 р.</t>
  </si>
  <si>
    <t>“Полезахисна смуга № 4”</t>
  </si>
  <si>
    <t xml:space="preserve">Оникіївське лісництво кв. 97 вид. 1-3, Мар’янівської сільської ради Новоукраїнського району 
</t>
  </si>
  <si>
    <t>Рішенням Кіровоградської обласної ради №577 від 30.12.1968 р.                    Рішенням Кіровоградського облвиконкому №213 від 06.06.1972 р.</t>
  </si>
  <si>
    <t>“Крутий яр”</t>
  </si>
  <si>
    <t>Кропивницький р-н, Кетрисанівська сільська рада,    с. Олексіївка</t>
  </si>
  <si>
    <t xml:space="preserve">Кетрисанівська сільська рада
</t>
  </si>
  <si>
    <t xml:space="preserve">Рішення Кіровоградської обласної ради від 22 січня 2010 р.№ 851 </t>
  </si>
  <si>
    <t>“Кринички”</t>
  </si>
  <si>
    <t>Кропивницький р-н, Кетрисанівська сільська рада,    с. Кривоносове (Червонозорівка)</t>
  </si>
  <si>
    <t>“Грузька балка”</t>
  </si>
  <si>
    <t>Новоукраїнський р-н, Рівнянська сільська рада, с. Новоєгорівка</t>
  </si>
  <si>
    <t>“Новопавлівська балка”</t>
  </si>
  <si>
    <t>с. Новопавлівка Помічнянської міської ради Новоукраїнського району</t>
  </si>
  <si>
    <t>Новоукраїнська районна державна адміністрація</t>
  </si>
  <si>
    <t>“Дуб Вартовий”</t>
  </si>
  <si>
    <t>Олександрійський р-н, Новопразька селищна рада,          смт Нова Прага</t>
  </si>
  <si>
    <t>Новопразька селищна рада</t>
  </si>
  <si>
    <t>Рішенням Кіровоградської обласної ради від 20.09.2022 р. № 275</t>
  </si>
  <si>
    <t>“Пташиний базар”</t>
  </si>
  <si>
    <t>“Поселення Сиворакші”</t>
  </si>
  <si>
    <t>Олександрійський р-н, Великоандрусівська сільська рада,  с. Вищепанівка</t>
  </si>
  <si>
    <t>“Інгульська жила”</t>
  </si>
  <si>
    <t>В 40 км на південь  м. Кропивницький на правому березі р. Інгул на південній околиці с. Інженерівка за 20 км на схід від шосе Кропивницький –Миколаївка Компаніївської селищної ради Кропивницького району</t>
  </si>
  <si>
    <t>“Каскади”</t>
  </si>
  <si>
    <t xml:space="preserve">На відстані 3 км на південний захід від с. Злинка Злинської сільської ради 
Новоукраїнського району
</t>
  </si>
  <si>
    <t>“Слони”</t>
  </si>
  <si>
    <t>Кропивницький р-н, Кетрисанівська сільська рада,       с. Полум’яне</t>
  </si>
  <si>
    <t>Розпорядженням представника Президента №55 від 01.07.1992 року                              Рішення облвиконкому №353 від 30 грудня 1989 року</t>
  </si>
  <si>
    <t>“Болото Левади”</t>
  </si>
  <si>
    <t>с. Липняжка в заплаві р. Добра Добровеличківської селищної ради Новоукраїнського району</t>
  </si>
  <si>
    <t xml:space="preserve">Добровеличківська селищна рада
Новоукраїнського району 
</t>
  </si>
  <si>
    <t>“Верхів’я ріки Інгул”</t>
  </si>
  <si>
    <t xml:space="preserve">На південно-східному напряму від села Петрове в заплаві верхів'я річки Інгул Великосеверинівської  сільської ради 
Кропивницького району
</t>
  </si>
  <si>
    <t>Великосеверинівська  сільська рада Кропивницького району</t>
  </si>
  <si>
    <t>“Вила”</t>
  </si>
  <si>
    <t xml:space="preserve">На схід від с. Караказелівка
Новомиргородської міської ради Новоукраїнського району
</t>
  </si>
  <si>
    <t xml:space="preserve">Новомиргородська міська рада Новоукраїнського району
</t>
  </si>
  <si>
    <t>“Витоки річки Тясмина”</t>
  </si>
  <si>
    <t xml:space="preserve">Кропивницький р-н, Олександрівська селищна рада, с. Настине </t>
  </si>
  <si>
    <t>“Джерельце”</t>
  </si>
  <si>
    <t xml:space="preserve">В околицях с. Грузьке
Катеринівської сільської ради Кропивницького району
</t>
  </si>
  <si>
    <t>Катеринівської сільська рада Кропивницького району</t>
  </si>
  <si>
    <t>“Запорізька криниця”</t>
  </si>
  <si>
    <t xml:space="preserve">неподалік с. Дружелюбівка
Добровеличківської селищної ради Новоукраїнського району
</t>
  </si>
  <si>
    <t>Добровеличківська селищна рада Новоукраїнського району</t>
  </si>
  <si>
    <t>“Іванкова криниця”</t>
  </si>
  <si>
    <t>Голованівський р-н, Гайворонська міська рада,               с. Котовката</t>
  </si>
  <si>
    <t>“Кам’яна криниця”</t>
  </si>
  <si>
    <t>Голованівський р-н, Благовіщенська міська рада,           с. Кам’яна Криниця</t>
  </si>
  <si>
    <t>Розпорядження Представника Президента України від 01 липня 1992 року № 55</t>
  </si>
  <si>
    <t>“Холодні ключі”</t>
  </si>
  <si>
    <t>Кропивницький р-н, Первозванівська сільська рада, с. Калинівка</t>
  </si>
  <si>
    <t>Первозванівська сільська рада</t>
  </si>
  <si>
    <t>“Зубринець”</t>
  </si>
  <si>
    <t xml:space="preserve">Олександрівське лісництво кв.48 вид.1-2
Олександрівської селищної ради Кропивницького району
</t>
  </si>
  <si>
    <t>Парк – пам’ятка садово-паркового мистецтва</t>
  </si>
  <si>
    <t>“Ковалівський”</t>
  </si>
  <si>
    <t xml:space="preserve">м. Кропивницький
Кропивницької міської ради
</t>
  </si>
  <si>
    <t xml:space="preserve">Кропивницька міська рада
КП “Трест зеленого господарства”
</t>
  </si>
  <si>
    <t>Рішенням Кіровоградського облвиконкому №233 від 09 червня 1971 року та           №213 від 06 червня 1972 року</t>
  </si>
  <si>
    <t>“Парк “Космонавтів”</t>
  </si>
  <si>
    <t>“Парк “Перемоги”</t>
  </si>
  <si>
    <t xml:space="preserve">м. Кропивницький, вул. Садова, 88
Кропивницької міської ради
</t>
  </si>
  <si>
    <t>КП "Благоустрій" Кропивницької міської ради</t>
  </si>
  <si>
    <t>“50 років Жовтня”</t>
  </si>
  <si>
    <t>КП “Парк культури та відпочинку”</t>
  </si>
  <si>
    <t>“Ульяновський парк”</t>
  </si>
  <si>
    <t>Ульяновський р-н, Благовіщенська міська рада,            м. Благовіщенське</t>
  </si>
  <si>
    <t>Розпорядження Представника Президента України від 01 червня 1992 року № 55</t>
  </si>
  <si>
    <t>"Козачий острів"</t>
  </si>
  <si>
    <t>У районі просп. Винниченка в місті Кропивницькому, Кропивницької міської ради</t>
  </si>
  <si>
    <t>КП “Благоустрій” Кропивницької міської ради”</t>
  </si>
  <si>
    <t>Рішення Кіровоградської обласної ради № 497 від 08 червня 2018 р.</t>
  </si>
  <si>
    <t>“Тобілевичі”</t>
  </si>
  <si>
    <t xml:space="preserve">с. Арсенівка Мар’янівської сільської ради Новоукраїнського району
</t>
  </si>
  <si>
    <t xml:space="preserve">Кіровоградський обласний краєзнавчий музей
</t>
  </si>
  <si>
    <t>Рішення Кіровоградської обласної ради від 17 вересня 2021 року № 161</t>
  </si>
  <si>
    <t xml:space="preserve">Заповідні урочища </t>
  </si>
  <si>
    <t>“Чобіток”</t>
  </si>
  <si>
    <t xml:space="preserve">Кропивницький р-н, Кетрисанівська сільська рада,        с. Мар’янівка </t>
  </si>
  <si>
    <t>Рішення Кіровоградського облвиконкому від 21 лютого 1991 року № 56</t>
  </si>
  <si>
    <t xml:space="preserve">“Мертвоводдя” </t>
  </si>
  <si>
    <t xml:space="preserve">Кропивницький р-н, Кетрисанівська сільська рада,    с. Витязівка </t>
  </si>
  <si>
    <t>“Бочки”</t>
  </si>
  <si>
    <t xml:space="preserve">В долині річки Інгулець поблизу с. Калинівка Дмитрівської сільської ради 
Кропивницького району
</t>
  </si>
  <si>
    <t>Дмитрівська сільська рада Кропивницького району</t>
  </si>
  <si>
    <t>“Василівське”</t>
  </si>
  <si>
    <t xml:space="preserve">
Новомиргородське лісництво кв.19 вид. 8-13, кв. 20 вид. 1-4, 
Новомиргородської міської ради Новоукраїнського району 
</t>
  </si>
  <si>
    <t>“Барвінкова і тюльпанова гори”</t>
  </si>
  <si>
    <t xml:space="preserve">Золотарівське лісництво кв. 34 вид. 10, в межах Великоандрусівської сільської ради Олександрійського району
</t>
  </si>
  <si>
    <t>Рішення Кіровоградського облвиконкому від 21 вересня 1987 року № 325</t>
  </si>
  <si>
    <t>“Ганнівське”</t>
  </si>
  <si>
    <t xml:space="preserve"> Петрівське лісництво кв.19-32, Петрівської селищної ради Олександрійського району</t>
  </si>
  <si>
    <t xml:space="preserve">Філія “Долинське лісове господарство” ДП "Ліси України" 
</t>
  </si>
  <si>
    <t>“Горіхівська балка”</t>
  </si>
  <si>
    <t>Новоукраїнський р-н, Новоукраїнська міська рада,              с. Улянівка</t>
  </si>
  <si>
    <t>“Довге”</t>
  </si>
  <si>
    <t>Олександрійський р-н, Онуфріївська селищна рада,      с. Куцеволівка</t>
  </si>
  <si>
    <t>Рішення Кіровоградського облвиконкому від 28 червня 1978 року № 318</t>
  </si>
  <si>
    <t>“Антоновичські горби”</t>
  </si>
  <si>
    <t>Кропивницький р-н, Суботцівська сільська рада,           с. Зелений Гай</t>
  </si>
  <si>
    <t>“Бабеньківське”</t>
  </si>
  <si>
    <t xml:space="preserve">На захід від смт. Петрове
Петрівської селищної ради
Олександрійського району
</t>
  </si>
  <si>
    <t>Петрівської селищної ради
Олександрійського району</t>
  </si>
  <si>
    <t>“Балка Куца”</t>
  </si>
  <si>
    <t xml:space="preserve">Біля с. Федорівка  Тишківської сільської ради
Новоукраїнського району
</t>
  </si>
  <si>
    <t>Тишківська сільська рада Новоукраїнського району</t>
  </si>
  <si>
    <t>“Житлове”</t>
  </si>
  <si>
    <r>
      <t>Олександрійський р-н, Онуфріївська селищна рада,                  с. Зибкове та с. Мар</t>
    </r>
    <r>
      <rPr>
        <sz val="10"/>
        <color theme="1"/>
        <rFont val="Arial"/>
        <family val="2"/>
        <charset val="204"/>
      </rPr>
      <t>'</t>
    </r>
    <r>
      <rPr>
        <sz val="10"/>
        <color theme="1"/>
        <rFont val="Times New Roman"/>
        <family val="1"/>
        <charset val="204"/>
      </rPr>
      <t>ївка</t>
    </r>
  </si>
  <si>
    <t>“Зелений гай”</t>
  </si>
  <si>
    <t>Кропивницький р-н, Гурівська сільська рада, с. Іванівка</t>
  </si>
  <si>
    <t>“Калмазівське”</t>
  </si>
  <si>
    <t>Голованівський р-н, Вільшанська селищна рада</t>
  </si>
  <si>
    <t>Вільшанська селищна рада,
Голованівський р-н</t>
  </si>
  <si>
    <t>“Кам’яна балка”</t>
  </si>
  <si>
    <t xml:space="preserve">Неподалік с. Мар’ївка
Компаніївської селищної ради Кропивницького району
</t>
  </si>
  <si>
    <t>“Кіліповське”</t>
  </si>
  <si>
    <t xml:space="preserve">Біля ставу на відстані 500 м у північно-західному напрямку від с. Покровка
Компаніївської селищної ради Кропивницького району
</t>
  </si>
  <si>
    <t>“Крутеньке”</t>
  </si>
  <si>
    <t xml:space="preserve">Голованівське лісництво, кв. 75, вид. 1-2; біля                     с. Крутеньке Перегонівської сільської ради Голованівського району
</t>
  </si>
  <si>
    <r>
      <t xml:space="preserve">Рішенням Кіровоградської обласної ради №198 від 17 листопада 2000 року
Рішенням Кіровоградської обласної ради №158 від 17 вересня 2021 року                </t>
    </r>
    <r>
      <rPr>
        <sz val="11"/>
        <color theme="1"/>
        <rFont val="Times New Roman"/>
        <family val="1"/>
        <charset val="204"/>
      </rPr>
      <t xml:space="preserve">
</t>
    </r>
  </si>
  <si>
    <t>“Кучери”</t>
  </si>
  <si>
    <t>смт Новоархангельськ Новоархангельської селищної ради Голованівського району</t>
  </si>
  <si>
    <t xml:space="preserve">Новоархангельська селищна рада, Голованівський р-н, </t>
  </si>
  <si>
    <t>“Лещівка”</t>
  </si>
  <si>
    <t xml:space="preserve">на південний схід від 
села Лещівка Перегонівської сільської ради Голованівського району
</t>
  </si>
  <si>
    <t>“Лисячий кут”</t>
  </si>
  <si>
    <t>Олександрійський р-н, Онуфріївська селищна рада,             с. Успенка та с. Дача</t>
  </si>
  <si>
    <t>“Литкевич”</t>
  </si>
  <si>
    <t>Олександрійський р-н, Онуфріївська селищна рада,             с. Попівка, с. Колачівка, с. Солдатське</t>
  </si>
  <si>
    <t>“Любиме”</t>
  </si>
  <si>
    <t>Кропивницький район, Устинівська селищна рада,                с. Криничне</t>
  </si>
  <si>
    <t>“Матвіїв яр”</t>
  </si>
  <si>
    <t>Заповідне</t>
  </si>
  <si>
    <t>Новомиргородське лісництво кв. 25 вид. 1-10,
Новомиргородська міська рада, Новоукраїнського району</t>
  </si>
  <si>
    <t xml:space="preserve">Філія "Оникіївське лісове господарство" ДП "Ліси України"”
</t>
  </si>
  <si>
    <t>“Наталіївське”</t>
  </si>
  <si>
    <t xml:space="preserve">
Долинське лісництво, кв.6-7, Долинської міської ради Кропивницького району
</t>
  </si>
  <si>
    <t xml:space="preserve">філія "Долинське лісове господарство" ДП "Ліси України"
</t>
  </si>
  <si>
    <t xml:space="preserve">Рішенням Кіровоградського облвиконкому від 26 жовтня 1984 року №490 </t>
  </si>
  <si>
    <t>“Новомогильне”</t>
  </si>
  <si>
    <t xml:space="preserve"> Петрівське лісництво кв. 1-18, Петрівської селищної ради Олександрійського району
</t>
  </si>
  <si>
    <t>“Олександрівська дача”</t>
  </si>
  <si>
    <t xml:space="preserve">
Долинське лісництво, кв. 3-5
кв.3-5, Долинської міської ради Кропивницького району
</t>
  </si>
  <si>
    <t>Рішенням Кіровоградського облвиконкому  від 26 жовтня 1984 року №490</t>
  </si>
  <si>
    <t>“Осичківське”</t>
  </si>
  <si>
    <t xml:space="preserve">Ємилівське лісництво, кв. 44, біля с. Осички 
Вільшанської селищної ради
Голованівського району 
</t>
  </si>
  <si>
    <t xml:space="preserve">Рішенням Кіровоградської обласної ради від 26 серпня 1994 року №13
Рішенням Кіровоградської обласної ради від 17 вересня 2021 року №160
</t>
  </si>
  <si>
    <t>“Парк суботи”</t>
  </si>
  <si>
    <t>Кропивницький район, Устинівська селищна рада,                с. Садки</t>
  </si>
  <si>
    <t>“Питомник”</t>
  </si>
  <si>
    <t xml:space="preserve">північно-західна межа  
села Богданівка Петрівської селищної ради Олександрійського району
</t>
  </si>
  <si>
    <t>Рішення Кіровоградського облвиконкому від 30 грудня 1989 року № 353                Рішенням Кіровоградської обласної ради від 21  березня 2008 року № 425</t>
  </si>
  <si>
    <t>“Польський ліс”</t>
  </si>
  <si>
    <t xml:space="preserve">
Оникіївське лісництво,кв. 93, Катеринівської сільської ради Кропивницького району
</t>
  </si>
  <si>
    <t>“Пушкове”</t>
  </si>
  <si>
    <t xml:space="preserve">Ємилівське лісництво, кв. 80, вид. 1-5,
біля с. Пушкове Побузької селищної ради Голованівського району
</t>
  </si>
  <si>
    <t xml:space="preserve">Рішенням Кіровоградської обласної ради від 17 листопада 2000 року №198
Рішенням Кіровоградської обласної ради від 17 вересня 2021 року №158
</t>
  </si>
  <si>
    <t>“Розлитий камінь”</t>
  </si>
  <si>
    <t xml:space="preserve">У південній частині 
с. Софіївка Компаніївської селищної ради Кропивницького району
</t>
  </si>
  <si>
    <t>Рішенням Кіровоградської обласної ради від 13 січня 1995 року №31</t>
  </si>
  <si>
    <t>“Сальківське”</t>
  </si>
  <si>
    <t>на захід від смт Завалля на лівобережжі Південного Бугу Заваллівської селищної ради Голованівського району</t>
  </si>
  <si>
    <t xml:space="preserve">Заваллівська селищна рада
Голованівський район </t>
  </si>
  <si>
    <t>Рішенням Кіровоградської обласної ради від 19 лютого 1993 року №187</t>
  </si>
  <si>
    <t>“Сарганівський ліс”</t>
  </si>
  <si>
    <t>Кіровоградського лісництва кв. 45 вид 8, Великосеверинівської сільської ради Кропивницького району</t>
  </si>
  <si>
    <t>“Селіванівське”</t>
  </si>
  <si>
    <t>Кропивницька р-н, Устинівська селищна рада,  с. Селіванове</t>
  </si>
  <si>
    <t>“Сиротін ліс”</t>
  </si>
  <si>
    <t>Олександрійський р-н, Онуфріївська селищна рада,            с. Куцеволівка</t>
  </si>
  <si>
    <t>“Солдатське”</t>
  </si>
  <si>
    <t>Олександрійський р-н, Онуфріївська селищна рада,              с. Солдатське</t>
  </si>
  <si>
    <t>“Солоноозерне”</t>
  </si>
  <si>
    <t>Кропивницька р-н, Устинівська селищна рада, с. Березоватка і Криничне</t>
  </si>
  <si>
    <t>“Ставраківське”</t>
  </si>
  <si>
    <t>Кропивницька р-н, Устинівська селищна рада, с. Криничне</t>
  </si>
  <si>
    <t>“Таркальне”</t>
  </si>
  <si>
    <t>“Терник”</t>
  </si>
  <si>
    <t xml:space="preserve">На південь від смт Новгородка між с. Спільне та с. Ручайки Новгородківської селищної ради Кропивницького району
</t>
  </si>
  <si>
    <t>ТОВ “Прогрес”</t>
  </si>
  <si>
    <t>Рішення Кіровоградської обласної ради народних депутатів від 19 лютого 1993 року № 187, рішення Кіровоградської обласної ради від 17 листопада 2000 року № 198</t>
  </si>
  <si>
    <t>“Трудолюбівське”</t>
  </si>
  <si>
    <t>Кропивницька р-н, Устинівська селищна рада, с. Садки</t>
  </si>
  <si>
    <t>“Фомиха”</t>
  </si>
  <si>
    <t>Поблизу с. Левківка Новоархангельської селищної ради Голованівського району</t>
  </si>
  <si>
    <t>Новоархангельська селищна рада 
Голованівський р-н</t>
  </si>
  <si>
    <t>“Червоні скелі”</t>
  </si>
  <si>
    <t>Новоукраїнський р-н, Піщанобрідська сільська рада, с. Любомирка та с. Піщаний Брід</t>
  </si>
  <si>
    <t>Піщанобрідська сільська рада</t>
  </si>
  <si>
    <t>“Шавліїва балка”</t>
  </si>
  <si>
    <t>Кропивницький р-н, Олександрівська селищна рада, с. Вищі Верещаки та с. Нижчі Верещаки</t>
  </si>
  <si>
    <t>“Шеметів ліс”</t>
  </si>
  <si>
    <t>Олександрійський р-н, Онуфріївська селищна рада,                  с. Куцеволівка</t>
  </si>
  <si>
    <t>Олександрійський р-н, Онуфріївська селищна рада,               с. Деріївка</t>
  </si>
  <si>
    <t>“Юр’ївська балка”</t>
  </si>
  <si>
    <t>Кропивницький р-н, Кетрисанівська сільська рада,    с. Ударне</t>
  </si>
  <si>
    <t>“Ясиноватка”</t>
  </si>
  <si>
    <t>Олександрійський р-н, Онуфріївська селищна рада,            с. Ясинуватка</t>
  </si>
  <si>
    <t>“Грузьке”</t>
  </si>
  <si>
    <t>Кропивницький р-н, Кетрисанівська сільська рада,    с. Грузьке</t>
  </si>
  <si>
    <t>“Нюркине урочище”</t>
  </si>
  <si>
    <t>“Ексампей”</t>
  </si>
  <si>
    <t>Новоукраїнський р-н, Ганнівська сільська рада, с. Кропивницьке</t>
  </si>
  <si>
    <t>Ганнівська сільська рада</t>
  </si>
  <si>
    <t>“Михайлівське”</t>
  </si>
  <si>
    <t xml:space="preserve"> Петрівське лісництво кв.36,
Петрівської селищної ради
Олександрійського району
</t>
  </si>
  <si>
    <t xml:space="preserve">філія “Долинське лісове господарство”  ДП "Ліси України"
</t>
  </si>
  <si>
    <t>“Балахівське”</t>
  </si>
  <si>
    <t xml:space="preserve"> Петрівське лісництво кв. 39 вид. 30, 31, 35-39, кв. 41, 42 вид. 6-13, 15,17-37, кв. 45, Петрівської селищної ради Олександрійського району
</t>
  </si>
  <si>
    <t xml:space="preserve">філія “Долинське лісове господарство” ДП "Ліси України"
</t>
  </si>
  <si>
    <t>“Суха балка”</t>
  </si>
  <si>
    <t>Олександрійський р-н, Новопразька селищна рада, с. Шарівка</t>
  </si>
  <si>
    <t>"Голубові кринички"</t>
  </si>
  <si>
    <t xml:space="preserve">Всього територій та об’єктів місцевого значення </t>
  </si>
  <si>
    <t>Всього територій та об’єктів природно-заповідного фонду по Кіровоградській області</t>
  </si>
  <si>
    <t>Перелік територій та об’єктів  природно-заповідного фонду загальнодержавного та місцевого значення,  розташованих в Луганській області станом на 01.01.2024 року</t>
  </si>
  <si>
    <t>назва об'єкту</t>
  </si>
  <si>
    <t>тип</t>
  </si>
  <si>
    <t>площа, га</t>
  </si>
  <si>
    <t xml:space="preserve">назва власника, користувача </t>
  </si>
  <si>
    <t xml:space="preserve">земель, природних об'єктів у </t>
  </si>
  <si>
    <t>віданні якого знаходиться об'єкт</t>
  </si>
  <si>
    <t>ПЗФ загальнодержавного значення</t>
  </si>
  <si>
    <t>Луганський природний заповідник</t>
  </si>
  <si>
    <t>національна академія наук України</t>
  </si>
  <si>
    <t>Національна академія наук України</t>
  </si>
  <si>
    <t>Філіал "Стрільцівський степ"</t>
  </si>
  <si>
    <t>Міловський район с.Криничне,</t>
  </si>
  <si>
    <t xml:space="preserve">Рішення Луганської облради від 15.12.1998; </t>
  </si>
  <si>
    <t xml:space="preserve"> Великоцька с/р, на південь від </t>
  </si>
  <si>
    <t>Указ Президента України від 21.04.2004 № 466/2004</t>
  </si>
  <si>
    <t>с.Журавське</t>
  </si>
  <si>
    <t>Філіал „Провальський степ”</t>
  </si>
  <si>
    <t>Свердловський район,с. Провалля</t>
  </si>
  <si>
    <t xml:space="preserve">Постанова Ради Міністрів УРСР </t>
  </si>
  <si>
    <t>Провальська с/р</t>
  </si>
  <si>
    <t>від 22.12.1975 № 1003-р</t>
  </si>
  <si>
    <t>Філіал "Станично-Луганське"</t>
  </si>
  <si>
    <t>Станично-Луганський район</t>
  </si>
  <si>
    <t>Постанова Ради Міністрів УРСР від 12.11.1968 № 568</t>
  </si>
  <si>
    <t>ст.Кондрашевська- Нова</t>
  </si>
  <si>
    <t>Станично-Луганська селищна рада</t>
  </si>
  <si>
    <t>Філіал «Трьохізбенський степ»</t>
  </si>
  <si>
    <t>Трьохізбенська с/р</t>
  </si>
  <si>
    <t>Рішення Луганської облради від 12.10.2007 № 16/17</t>
  </si>
  <si>
    <t>Слов"яносербського р-ну</t>
  </si>
  <si>
    <t>Указ Президента України від 07.12.2008 № 1169/2008</t>
  </si>
  <si>
    <t>Гречишкінська с/р</t>
  </si>
  <si>
    <t>Новоайдарського р-ну</t>
  </si>
  <si>
    <t>Кремінські ліси</t>
  </si>
  <si>
    <t>Кремінський район</t>
  </si>
  <si>
    <t>визначається</t>
  </si>
  <si>
    <t>Держлісагенство</t>
  </si>
  <si>
    <t>Указ Президента України № 678/2019 від 10.09.2019</t>
  </si>
  <si>
    <t xml:space="preserve">Постанова Вищого адміністративного суду України від 21.10.2010 </t>
  </si>
  <si>
    <t>у справі № П-155/10</t>
  </si>
  <si>
    <t>Юницький</t>
  </si>
  <si>
    <t xml:space="preserve">заказник </t>
  </si>
  <si>
    <t>Біловодський район</t>
  </si>
  <si>
    <t>Луганська агролісомеліоративна</t>
  </si>
  <si>
    <t>Постанова Ради Міністрів від 28.10.1974 № 500;</t>
  </si>
  <si>
    <t>с.Городище</t>
  </si>
  <si>
    <t>науково-дослідна станція</t>
  </si>
  <si>
    <t xml:space="preserve"> Указ Президента України від 12.09.2005 № 1238/2005</t>
  </si>
  <si>
    <t>с.Первомайськ</t>
  </si>
  <si>
    <t>Юницьке лісництво</t>
  </si>
  <si>
    <t>Балка Ковильна</t>
  </si>
  <si>
    <t>заказник</t>
  </si>
  <si>
    <t>Новолимарівська сільська рада</t>
  </si>
  <si>
    <t>Рішення Луганської обласної ради від 17.04.2009 № 28/42 «Про</t>
  </si>
  <si>
    <t>Біловодського району</t>
  </si>
  <si>
    <t xml:space="preserve">підтримку клопотання про оголошення ботанічного заказника </t>
  </si>
  <si>
    <t xml:space="preserve"> загальнодержавного  значення «Балка Ковильна»</t>
  </si>
  <si>
    <t>Указ Президента України від 27.07.2016 № 312/2016</t>
  </si>
  <si>
    <t>Сафоново</t>
  </si>
  <si>
    <t>ДП "Кремінське ЛМГ"</t>
  </si>
  <si>
    <t>Рішення Луганської облради від 08.09.2006 № 5/18</t>
  </si>
  <si>
    <t>Церковний ліс</t>
  </si>
  <si>
    <t xml:space="preserve"> заказник </t>
  </si>
  <si>
    <t>ДП «Старобільське ЛМГ» в межах кв. 15,16</t>
  </si>
  <si>
    <t>ДП «Старобільське ЛМГ»</t>
  </si>
  <si>
    <t>ДП "Старобільське ЛМГ"</t>
  </si>
  <si>
    <t xml:space="preserve">Рішення Луганської обласної ради від 26.12.2007 № 19/11 </t>
  </si>
  <si>
    <t>Садківська с/р Старобільського району, Старобільське л-во кв.7 виділи 7 -13 ,квартал 8 виділи 4 - 15</t>
  </si>
  <si>
    <t>Садківська с/р</t>
  </si>
  <si>
    <t>«Про підтримку клопотання про оголошення лісового</t>
  </si>
  <si>
    <t xml:space="preserve"> заказника загальнодержавного значення «Церковний ліс».</t>
  </si>
  <si>
    <t xml:space="preserve">Урочище Терське </t>
  </si>
  <si>
    <t>Чугинська сільська рада Станично-</t>
  </si>
  <si>
    <t xml:space="preserve">Чугинська с/р, ДП "Станично-Луганське </t>
  </si>
  <si>
    <t xml:space="preserve">Рішення Луганської обласної ради від 17.04.2009 № 28/42 </t>
  </si>
  <si>
    <t>Луганського району</t>
  </si>
  <si>
    <t>ДЛМГ"</t>
  </si>
  <si>
    <t xml:space="preserve"> «Про підтримку клопотання про оголошення ландшафтного</t>
  </si>
  <si>
    <t>ДП "Станично-Луганське ДЛМГ"</t>
  </si>
  <si>
    <t>заказника загальнодержавного значення «Урочище Терське»</t>
  </si>
  <si>
    <t>Всього заказників</t>
  </si>
  <si>
    <t>Конгресів яр</t>
  </si>
  <si>
    <t>м. Лисичанськ</t>
  </si>
  <si>
    <t>Лисичанська геолого-розвідувальна</t>
  </si>
  <si>
    <t>Лисичанська геолого-розвідувальна експедиція</t>
  </si>
  <si>
    <t xml:space="preserve">Розпорядження Ради Міністрів УРСР  від 14.10.1975 № 780-р; </t>
  </si>
  <si>
    <t xml:space="preserve"> експедиція</t>
  </si>
  <si>
    <t xml:space="preserve">Постанова держкомітету УРСР  по екології  і раціональному природокористуванню </t>
  </si>
  <si>
    <t>Балка Крейдяний яр</t>
  </si>
  <si>
    <t>Біловодський район, Новолимарівська с/р</t>
  </si>
  <si>
    <t>Указ Президента України від 17.08.2015 № 477</t>
  </si>
  <si>
    <t>від 30.08.1990 № 18</t>
  </si>
  <si>
    <t>Айдарська тераса</t>
  </si>
  <si>
    <t>Новоайдарський район; ДП "Новоайдарське ЛМГ"</t>
  </si>
  <si>
    <t>ДП "Новоайдарське ЛМГ"</t>
  </si>
  <si>
    <t xml:space="preserve">Постанова Ради Міністрів УРСР від 30.03.1981№ 145; Постанова комітету </t>
  </si>
  <si>
    <t>Новоайдарське лісництво урочище Денежникове</t>
  </si>
  <si>
    <t>УРСР по екології і раціональному природокористуванню від 30.08.1990 № 18</t>
  </si>
  <si>
    <t>кв. 34-35</t>
  </si>
  <si>
    <t>Всього пам'яток природи</t>
  </si>
  <si>
    <t xml:space="preserve">                                            Парки-пам'ятки садово-паркового мистецтва</t>
  </si>
  <si>
    <t>Гостра Могила</t>
  </si>
  <si>
    <t>м. Луганськ Луганське лісництво кв. 33,34</t>
  </si>
  <si>
    <t>ДП "Луганське ЛМГ"</t>
  </si>
  <si>
    <t>Постанова Держкомітету УРСР по охороні природи від 26.02.1980 № 14</t>
  </si>
  <si>
    <t>Парк Дружби</t>
  </si>
  <si>
    <t>Новоайдарський район с. Побєда</t>
  </si>
  <si>
    <t>Побєдівська с/р Новоайдарський район</t>
  </si>
  <si>
    <t xml:space="preserve">Побєдівська с/р </t>
  </si>
  <si>
    <t>Всього загальнодержавного значення</t>
  </si>
  <si>
    <t>Території та об'єкти ПЗФ місцевого значення</t>
  </si>
  <si>
    <t>Біловодський</t>
  </si>
  <si>
    <t>регіональний ландшафтний парк</t>
  </si>
  <si>
    <t xml:space="preserve"> біля с. Городище</t>
  </si>
  <si>
    <t>Біловодська селищна рада  ДП "Біловодське ЛМГ" , ФГ "Моноліт-Агро", ПСП "Вікторія", ФГ "Олександр" , ПрАТ "Агротон" , Луганська агромеліоративна науково-досл. Станція</t>
  </si>
  <si>
    <t>Біловодська с/р,  ДП "Біловодське ЛМГ", ФГ "Моноліт-Агро", ПСП "Вікторія", ФГ "Олександр" , ПрАТ "Агротон" , Луганська агромеліоративна науково-досл. станція</t>
  </si>
  <si>
    <t>Рішення Луганської обласної ради від 25.12.2001 № 20/20</t>
  </si>
  <si>
    <t>Старобільський (Біловодський) р-н</t>
  </si>
  <si>
    <t>Боково-Платово</t>
  </si>
  <si>
    <t>заказник ландшафтний</t>
  </si>
  <si>
    <t>ДП"Іванівське ЛМГ"</t>
  </si>
  <si>
    <t xml:space="preserve">ДП"Іванівське ЛМГ"                                  </t>
  </si>
  <si>
    <t>ДП "Іванівське ЛМГ"</t>
  </si>
  <si>
    <t>Розпорядження Луганської облдержадміністрації від 31.05.1996 № 599</t>
  </si>
  <si>
    <t>Ставок м. Антрацит</t>
  </si>
  <si>
    <t>Єсаулівська селищна рада</t>
  </si>
  <si>
    <t>Єсаулівська с/р</t>
  </si>
  <si>
    <t xml:space="preserve">рішення виконкому Луганської обласної ради від 04.02.1969 № 72 (в.ч.); </t>
  </si>
  <si>
    <t>Антрацитівського району</t>
  </si>
  <si>
    <t>Антрацтівського району</t>
  </si>
  <si>
    <t>рішення виконкому Ворошиловградської обласної ради від 01.08.1972 № 251 (в.ч.);</t>
  </si>
  <si>
    <t>на південний схід від м. Антрацит</t>
  </si>
  <si>
    <t xml:space="preserve"> рішення виконкому Ворошиловградської обласної ради від 12.07.1980 № 300 (в.ч.);</t>
  </si>
  <si>
    <t xml:space="preserve"> рішення виконкому Ворошиловградської обласної ради від 28.06.1984 № 247</t>
  </si>
  <si>
    <t>Вишневий</t>
  </si>
  <si>
    <t>Антрацитівський р-н, Бобриківська с/р</t>
  </si>
  <si>
    <r>
      <t xml:space="preserve">ДП "Свердловське ЛМГ" </t>
    </r>
    <r>
      <rPr>
        <b/>
        <sz val="12"/>
        <color indexed="60"/>
        <rFont val="Times New Roman"/>
        <family val="1"/>
        <charset val="204"/>
      </rPr>
      <t/>
    </r>
  </si>
  <si>
    <t>ДП "Сверлорвське ЛМГ"</t>
  </si>
  <si>
    <t>Рішення Луганської обласної ради від 24.02.2012 №  10/55</t>
  </si>
  <si>
    <t>на південь від с. Михайлівка</t>
  </si>
  <si>
    <t xml:space="preserve">Бобриківська с/р             </t>
  </si>
  <si>
    <t>Бобриківська с/р</t>
  </si>
  <si>
    <t xml:space="preserve">Степові розлоги </t>
  </si>
  <si>
    <t>Антрацитівський район,</t>
  </si>
  <si>
    <t xml:space="preserve">Краснолуцька с/р, Антрацитівська р/о УТМР  </t>
  </si>
  <si>
    <t>Рішення Луганської обласної ради від 24.02.2012 № 10/54</t>
  </si>
  <si>
    <t xml:space="preserve"> Краснолуцька с/р,</t>
  </si>
  <si>
    <t xml:space="preserve">ДП "Іванівське ЛМГ"  </t>
  </si>
  <si>
    <t>Краснолуцька с/р</t>
  </si>
  <si>
    <t>Самсонівська заводь</t>
  </si>
  <si>
    <t>Лизинська с/р</t>
  </si>
  <si>
    <t xml:space="preserve">Лизинська с/р, ДП " Білокуракинське ЛМГ"             </t>
  </si>
  <si>
    <t xml:space="preserve">Лизинська с/р,                          ДП "Білокуракинське ЛМГ"             </t>
  </si>
  <si>
    <t>Рішення  Луганської обласної ради від 24.02.1995 № 5/9</t>
  </si>
  <si>
    <t>Сватівський (Білокуракинський) р-н</t>
  </si>
  <si>
    <t xml:space="preserve">ТОВ "Весна" </t>
  </si>
  <si>
    <t>Рішення Луганської обласної ради від 24.02.2012 № 10/64</t>
  </si>
  <si>
    <r>
      <t xml:space="preserve">             </t>
    </r>
    <r>
      <rPr>
        <b/>
        <sz val="12"/>
        <color indexed="60"/>
        <rFont val="Times New Roman"/>
        <family val="1"/>
        <charset val="204"/>
      </rPr>
      <t/>
    </r>
  </si>
  <si>
    <t>Міусинське узгір'я</t>
  </si>
  <si>
    <t xml:space="preserve"> заказник ландшафтний </t>
  </si>
  <si>
    <t>Міусинська м/р  Луганської області</t>
  </si>
  <si>
    <t xml:space="preserve">Міусинська м/р                                          </t>
  </si>
  <si>
    <t>Антрацитівська РО УТМР</t>
  </si>
  <si>
    <t>Рішення Луганської обласної ради від 31.08.2011 № 6/35</t>
  </si>
  <si>
    <t xml:space="preserve">Антрацитівська р/о УТМР                        </t>
  </si>
  <si>
    <t>Міусинська с/р</t>
  </si>
  <si>
    <t>Міусинський</t>
  </si>
  <si>
    <t>Рішення Луганської обласної ради від 31.08.2011 № 6/36</t>
  </si>
  <si>
    <t>Міус-фронт</t>
  </si>
  <si>
    <t>Вахрушевська м/р Луганської області</t>
  </si>
  <si>
    <t xml:space="preserve">Вахрушевська м/р                                    </t>
  </si>
  <si>
    <t>Рішення Луганської обласної ради від 31.08.2011 № 6/37</t>
  </si>
  <si>
    <t xml:space="preserve">ДП "Іванівське ЛМГ"                               </t>
  </si>
  <si>
    <t>Вахрушевська м/р</t>
  </si>
  <si>
    <t>Княгинівський</t>
  </si>
  <si>
    <t>Краснолуцька міська рада</t>
  </si>
  <si>
    <t xml:space="preserve">Антрацитівська р/р УТМР                        </t>
  </si>
  <si>
    <t>Рішення Луганської обласної ради від 28.02.2013 № 17/36</t>
  </si>
  <si>
    <t xml:space="preserve">Краснолуцька м/р                                          </t>
  </si>
  <si>
    <t>Краснолуцька м/р</t>
  </si>
  <si>
    <t>Долина р. Юськиної</t>
  </si>
  <si>
    <t xml:space="preserve">Рафайлівська с/р </t>
  </si>
  <si>
    <t xml:space="preserve">ДП "Свердловське ЛМГ",   </t>
  </si>
  <si>
    <t xml:space="preserve">ДП 'Свердловське ЛМГ', </t>
  </si>
  <si>
    <t>Рішення Луганської обласної ради від 18.04.2014 № 24/28</t>
  </si>
  <si>
    <t xml:space="preserve"> Антрацитівський район, </t>
  </si>
  <si>
    <t xml:space="preserve">Антрацитівська р/р УТМР </t>
  </si>
  <si>
    <t>Долина р. Оріхової</t>
  </si>
  <si>
    <t>Рішення Луганської обласної ради від 18.04.2014 № 24/29</t>
  </si>
  <si>
    <t>Краснянське водосховище</t>
  </si>
  <si>
    <t>Великологівська с/р в 1 км на південь</t>
  </si>
  <si>
    <t xml:space="preserve">Великологівська с/р, Новоолександрівська с/р                        </t>
  </si>
  <si>
    <t>Великогівська с/р, Новоолександрівська с/р</t>
  </si>
  <si>
    <t>Рішення Луганської облради народних депутатів  від 24.02.1995 № 5/9</t>
  </si>
  <si>
    <t xml:space="preserve"> від с. Великий  Лог </t>
  </si>
  <si>
    <t>ДП "Свердловське лмг"</t>
  </si>
  <si>
    <t>Рішення Луганської обласної ради від 25.02.2011 № 3/42</t>
  </si>
  <si>
    <t>ДП "Свердловське ЛМГ"</t>
  </si>
  <si>
    <t xml:space="preserve">ФГ "Краснодон АГРО", Луганська о/о УТМР </t>
  </si>
  <si>
    <t>ТОВ "Краснодон-Агро", Луганська ОО УТМР</t>
  </si>
  <si>
    <t>Кружилівський</t>
  </si>
  <si>
    <t>Пархоменківська с/р</t>
  </si>
  <si>
    <r>
      <t xml:space="preserve">ДП "Луганське ЛМГ", Пархоменківська с/р        </t>
    </r>
    <r>
      <rPr>
        <b/>
        <sz val="13"/>
        <color indexed="60"/>
        <rFont val="Times New Roman"/>
        <family val="1"/>
        <charset val="204"/>
      </rPr>
      <t/>
    </r>
  </si>
  <si>
    <t>рішення Луганської ообласної ради від 28.02.2013 № 17/39</t>
  </si>
  <si>
    <t>Краснодонського району</t>
  </si>
  <si>
    <t xml:space="preserve">ДП "Свердловське ЛМГ" </t>
  </si>
  <si>
    <t>ДП "Луганське ЛМГ",              ДП "Свердловське ЛМГ"</t>
  </si>
  <si>
    <t>Новоганнівський</t>
  </si>
  <si>
    <t>Новоганнівська с/р</t>
  </si>
  <si>
    <t xml:space="preserve">ДП "Луганське ЛМГ" </t>
  </si>
  <si>
    <t>рішення Луганської ообласної ради від 18.04.2014 № 24/27</t>
  </si>
  <si>
    <t>Краснодонський район</t>
  </si>
  <si>
    <t>Урочище Скелевате</t>
  </si>
  <si>
    <t>Давидо-Микільська с/р</t>
  </si>
  <si>
    <t>рішення Луганської ообласної ради від 18.04.2014 № 24/26</t>
  </si>
  <si>
    <t>Першозванівський</t>
  </si>
  <si>
    <t>ландшафтний заказник</t>
  </si>
  <si>
    <t>Лутугинський район</t>
  </si>
  <si>
    <r>
      <t xml:space="preserve">Першозванівська с/р  </t>
    </r>
    <r>
      <rPr>
        <b/>
        <sz val="13"/>
        <color indexed="10"/>
        <rFont val="Times New Roman"/>
        <family val="1"/>
        <charset val="204"/>
      </rPr>
      <t/>
    </r>
  </si>
  <si>
    <t>Першозванівська с/р</t>
  </si>
  <si>
    <t>Рішення Луганської обласної ради від 30.12.2010 № 2/21</t>
  </si>
  <si>
    <t>Першозванівська сільська рада</t>
  </si>
  <si>
    <t xml:space="preserve">Луганська обласна організація УТМР </t>
  </si>
  <si>
    <t>Нижній суходіл</t>
  </si>
  <si>
    <t>Чабанівська с/р</t>
  </si>
  <si>
    <t xml:space="preserve">Чабанівська с/р ,  ДП "Новоайдарське ЛМГ"    </t>
  </si>
  <si>
    <t>Рішення Луганської обласної ради від 24.02.2012 № 10/57</t>
  </si>
  <si>
    <t>Сєвєродонецький (Новоайдарський) р-н</t>
  </si>
  <si>
    <t>Штормівський</t>
  </si>
  <si>
    <t xml:space="preserve">ДП "Новоайдарське ЛМГ"                            </t>
  </si>
  <si>
    <t>Рішення Луганської обласної ради від 30.04.2013 № 18/29</t>
  </si>
  <si>
    <t>Штормівська с/р</t>
  </si>
  <si>
    <t>Щастинський (Новоайдарський) р-н</t>
  </si>
  <si>
    <t>Кам'янський</t>
  </si>
  <si>
    <t>Кам'янська с/р Старобільський (Новопсковський)   р-н</t>
  </si>
  <si>
    <r>
      <t xml:space="preserve">Кам'янська с/р , ДП "Старобільське ЛМГ"     </t>
    </r>
    <r>
      <rPr>
        <b/>
        <sz val="12"/>
        <color indexed="60"/>
        <rFont val="Times New Roman"/>
        <family val="1"/>
        <charset val="204"/>
      </rPr>
      <t/>
    </r>
  </si>
  <si>
    <t>Рішення Луганської обласної ради від 24.02.2012 № 10/63</t>
  </si>
  <si>
    <t>Донцівський</t>
  </si>
  <si>
    <t>Донцівська с/р Старобільський (Новопсковський)   р-н</t>
  </si>
  <si>
    <t xml:space="preserve">Донцівська с/р,  ДП "Старобільське ЛМГ"                </t>
  </si>
  <si>
    <t>Рішення Луганської обласної ради від 24.02.2012 № 10/61</t>
  </si>
  <si>
    <t xml:space="preserve">    </t>
  </si>
  <si>
    <t>Міус</t>
  </si>
  <si>
    <t>Перевальський район,</t>
  </si>
  <si>
    <t xml:space="preserve">ДП "Іванівське ЛМГ" </t>
  </si>
  <si>
    <t>ДП "Іванівська ЛМГ"</t>
  </si>
  <si>
    <t>рішення Луганської обласної ради від 18.05.1995 № 6/8</t>
  </si>
  <si>
    <t>землі Чорнухинського лісництва</t>
  </si>
  <si>
    <t xml:space="preserve">Перевальська ММР ТМР  </t>
  </si>
  <si>
    <t>Перевальська міжміська райрада товариства мисливців та рибалок</t>
  </si>
  <si>
    <t xml:space="preserve">                       </t>
  </si>
  <si>
    <t>Врубівський</t>
  </si>
  <si>
    <t>Врубівська с/р</t>
  </si>
  <si>
    <t xml:space="preserve">ДП "Сєвєродонецьке ЛМГ"         </t>
  </si>
  <si>
    <t>Рішення Луганської обласної ради від 28.02.2013 № 17/31</t>
  </si>
  <si>
    <t>Сєвєродонецький (Попаснянський) р-н</t>
  </si>
  <si>
    <t xml:space="preserve">Попаснянска р/р ТМР                      </t>
  </si>
  <si>
    <t>Новозванівський</t>
  </si>
  <si>
    <t xml:space="preserve">Троїцька с/р </t>
  </si>
  <si>
    <t>Рішення Луганської обласної ради від 28.02.2013 № 17/30</t>
  </si>
  <si>
    <t>Борсуча балка</t>
  </si>
  <si>
    <t>Троїцька с/р</t>
  </si>
  <si>
    <t>Рішення Луганської обласної ради від 28.02.2013 № 17/35</t>
  </si>
  <si>
    <t xml:space="preserve">Попаснянска р/р ТМР                       </t>
  </si>
  <si>
    <t>Молодогвардійський</t>
  </si>
  <si>
    <t>заказник ландшафний</t>
  </si>
  <si>
    <t xml:space="preserve">м.Ровеньки Ровеньківське </t>
  </si>
  <si>
    <t xml:space="preserve"> рішення виконкому Ворошиловградської обласної ради від 01.08.1972 № 251 (в.ч.)</t>
  </si>
  <si>
    <t>лісництво, кв. 14, вид. 28</t>
  </si>
  <si>
    <t>рішення виконкому Ворошиловградської обласної ради від 28.06.1984 № 247</t>
  </si>
  <si>
    <t>Гримучій ліс</t>
  </si>
  <si>
    <t>м. Ровеньки</t>
  </si>
  <si>
    <t>Рішення Луганської обласної ради від 30.04.2013 № 18/32</t>
  </si>
  <si>
    <t>Нагольний кряж</t>
  </si>
  <si>
    <t>Матвіївська с/р</t>
  </si>
  <si>
    <t xml:space="preserve">ДП"Свердловське ЛМГ"                          </t>
  </si>
  <si>
    <t>Рішення Луганської обласної ради від 28.02.2013 № 17/33</t>
  </si>
  <si>
    <t>Свердловський р-н</t>
  </si>
  <si>
    <t xml:space="preserve">Луганська обласна організація УТМР    </t>
  </si>
  <si>
    <t>Луганська ОО УТМР</t>
  </si>
  <si>
    <t>Шарів кут</t>
  </si>
  <si>
    <t>Щастинський (Станично-Луганський) р-н</t>
  </si>
  <si>
    <t>ДП"Станично-Луганське ДЛМГ"</t>
  </si>
  <si>
    <t>Рішення Луганської обласної ради від 04.09.1998 № 3/18</t>
  </si>
  <si>
    <t xml:space="preserve">                         </t>
  </si>
  <si>
    <t>Балакирівський</t>
  </si>
  <si>
    <t xml:space="preserve">ДП "Старобільське ЛМГ"                                  </t>
  </si>
  <si>
    <t>Рішення Луганської обласної ради від 28.02.2013 № 17/40</t>
  </si>
  <si>
    <t>Лиманська с/р Старобільський р-н</t>
  </si>
  <si>
    <t>Великий ліс</t>
  </si>
  <si>
    <t>Олексіївська сільська рада, ДП Новоайдарське ЛМГ, Новоайдарське л-во кв.52,53, Щастинський (Новоайдарський) р-н</t>
  </si>
  <si>
    <t>Розпорядження керівника військово-цивільної адміністрації від 27.06.2017 № 428</t>
  </si>
  <si>
    <t>Новолимарівський</t>
  </si>
  <si>
    <t>заказник загальнозоологічний</t>
  </si>
  <si>
    <t>на північний схід від с. Новолимарівка</t>
  </si>
  <si>
    <t xml:space="preserve">Новолимарівська с/р,Луганська о/о УТМР                                                </t>
  </si>
  <si>
    <t xml:space="preserve">Новолимарівська с/р,        Луганська ОО УТМР                                                </t>
  </si>
  <si>
    <t>Рішення Луганської обласної ради від 15.12.1998 № 4/19</t>
  </si>
  <si>
    <t>Біловодська р/о УТМР</t>
  </si>
  <si>
    <t xml:space="preserve">                                          </t>
  </si>
  <si>
    <t>Кононівський</t>
  </si>
  <si>
    <t>на північний схід від с. Кононівка</t>
  </si>
  <si>
    <t xml:space="preserve">Кононівська с/р, Луганська о/о УТМР                                                       </t>
  </si>
  <si>
    <t xml:space="preserve">Кононівська с/р,               Луганська ОО УТМР                                                       </t>
  </si>
  <si>
    <t>Біловодська РО УТМР</t>
  </si>
  <si>
    <t>Євсуг-Степове</t>
  </si>
  <si>
    <t>с.Евсуг, с. Степове, с. Копани</t>
  </si>
  <si>
    <t xml:space="preserve">Євсузька с/р,  Луганська о/о УТМР                                  </t>
  </si>
  <si>
    <t xml:space="preserve">Євсузька с/р,                 Луганська ОО УТМР                                  </t>
  </si>
  <si>
    <t xml:space="preserve">Біловодська р/о УТМР, ДП "Біловодське ЛМГ" </t>
  </si>
  <si>
    <t xml:space="preserve">Біловодська р/о УТМР,            ДП "Біловодське ЛМГ" </t>
  </si>
  <si>
    <t>Лісова перлина</t>
  </si>
  <si>
    <t>ДП " Білокуракинське ЛМГ",</t>
  </si>
  <si>
    <t xml:space="preserve">ДП " Білокуракинське ЛМГ" </t>
  </si>
  <si>
    <t>Рішення Луганської облради від 04.09.1998 №3/18</t>
  </si>
  <si>
    <t xml:space="preserve"> на північ від  села Лозно-Олександрівка</t>
  </si>
  <si>
    <t xml:space="preserve">Лозно-Олександрівська с/р </t>
  </si>
  <si>
    <t>Суходільський</t>
  </si>
  <si>
    <t xml:space="preserve">ДП "Свердловське ЛМГ"           </t>
  </si>
  <si>
    <t>рішення Луганської обласної ради від 03.12.2009 № 32/23</t>
  </si>
  <si>
    <t>Луганска обласна організація УТМР</t>
  </si>
  <si>
    <t>Жеребець</t>
  </si>
  <si>
    <t>загальнозоологічний заказник</t>
  </si>
  <si>
    <t>ДП "Кремінське ЛМГ", Сєвєродонецький (Кремінський) р-н</t>
  </si>
  <si>
    <t>Розпорядження керівника військово-цивільної адміністрації від 14.07.2015 № 297</t>
  </si>
  <si>
    <t>Іллірійський</t>
  </si>
  <si>
    <t xml:space="preserve">Ілірійська сільська рада між  с. Іллірія,   </t>
  </si>
  <si>
    <r>
      <t xml:space="preserve">Ілірійська с/ р, Успенська с/р, ДП"Іванівське ЛМГ"               </t>
    </r>
    <r>
      <rPr>
        <sz val="11"/>
        <color indexed="60"/>
        <rFont val="Times New Roman"/>
        <family val="1"/>
        <charset val="204"/>
      </rPr>
      <t xml:space="preserve"> </t>
    </r>
  </si>
  <si>
    <t>Іллірійська с/р</t>
  </si>
  <si>
    <t>рішення Луганської обласної ради від 15.12.1998 № 4/19</t>
  </si>
  <si>
    <t>с. Західне та с. Ясне</t>
  </si>
  <si>
    <t xml:space="preserve">Луганська о/о УТМР,ПСП АФ Іллірія,ПСП АФ Еліка  </t>
  </si>
  <si>
    <t>Успенська с/р</t>
  </si>
  <si>
    <t>рішення Луганської обласної ради від 21.08.2003 № 9/12</t>
  </si>
  <si>
    <r>
      <t xml:space="preserve">     </t>
    </r>
    <r>
      <rPr>
        <sz val="11"/>
        <color indexed="60"/>
        <rFont val="Times New Roman"/>
        <family val="1"/>
        <charset val="204"/>
      </rPr>
      <t xml:space="preserve"> </t>
    </r>
  </si>
  <si>
    <t>Рішення Луганської обласної ради від 31.08.2011 № 6/43</t>
  </si>
  <si>
    <r>
      <t xml:space="preserve">   </t>
    </r>
    <r>
      <rPr>
        <sz val="11"/>
        <color indexed="60"/>
        <rFont val="Times New Roman"/>
        <family val="1"/>
        <charset val="204"/>
      </rPr>
      <t xml:space="preserve"> </t>
    </r>
  </si>
  <si>
    <t>ДП "Іванівське ЛМГ",           ПСП "Агрофірма Іллірія",      ПСП "Агрофірма Еріка"</t>
  </si>
  <si>
    <t>Рішення Луганської обласної ради від 28.02.2013 № 17/42</t>
  </si>
  <si>
    <t>Гераськівський</t>
  </si>
  <si>
    <t>між  смт. Марківка с. Рудівка</t>
  </si>
  <si>
    <t xml:space="preserve">Марківська селищна рада, Гераськівська сільська рада, ДП "Біловодське ЛМГ", ТОВ "Айдар", СТОВ "Марківське",СТОВ "Фрунзе", ПрАТ "Агротон" </t>
  </si>
  <si>
    <t xml:space="preserve">Марківська с/р, Гераськівська с/р, ДП "Біловодське ЛМГ", ТОВ "Айдар", СТОВ "Марківське",СТОВ "Фрунзе", ПрАТ "Агротон" </t>
  </si>
  <si>
    <t>Старобільський р-н</t>
  </si>
  <si>
    <t xml:space="preserve">                                                               </t>
  </si>
  <si>
    <t>Балка Березова</t>
  </si>
  <si>
    <t>на південь від с. Журавське на схід</t>
  </si>
  <si>
    <t xml:space="preserve">Мусіївська с/р, Стрільцівська с/р                             </t>
  </si>
  <si>
    <t xml:space="preserve">рішення Луганської обласної ради від 15.12.1998 № 4/19; </t>
  </si>
  <si>
    <t xml:space="preserve"> від с. Кирносово, Старобільський (Біловодський) р-н</t>
  </si>
  <si>
    <t>Новострільцівська с/р, Міловська р/о УТМР</t>
  </si>
  <si>
    <t>Перевальський</t>
  </si>
  <si>
    <r>
      <t xml:space="preserve">ДП "Іванівське ЛМГ",  Малоіванівська с/р      </t>
    </r>
    <r>
      <rPr>
        <sz val="11"/>
        <color indexed="10"/>
        <rFont val="Times New Roman"/>
        <family val="1"/>
        <charset val="204"/>
      </rPr>
      <t xml:space="preserve"> </t>
    </r>
  </si>
  <si>
    <t xml:space="preserve">ДП "Іванівське ЛМГ",  </t>
  </si>
  <si>
    <t>рішення Луганської обласної ради від 31.08.2000 № 13/12</t>
  </si>
  <si>
    <t>між с. Малоіванівка, Городище,</t>
  </si>
  <si>
    <t>Городищенська селищна рада, Центральна селищна</t>
  </si>
  <si>
    <t xml:space="preserve">Малоіванівська с/р, </t>
  </si>
  <si>
    <t>рішення Луганської обласної ради від 03.09.2010 №37/34</t>
  </si>
  <si>
    <t xml:space="preserve">Центральний, Байрачки </t>
  </si>
  <si>
    <t xml:space="preserve"> рада, Перевальська ММР ТМР</t>
  </si>
  <si>
    <t>Городищенська с/р, Центральна с/р, Перевальська міжміська рада товариства та рибалок</t>
  </si>
  <si>
    <t>Терни</t>
  </si>
  <si>
    <t>Сватівський р-н, на північ від</t>
  </si>
  <si>
    <t xml:space="preserve">ДП "Сватівське ЛМГ", Гончарівська с/р                   </t>
  </si>
  <si>
    <t>рішення Луганської обласної ради від 19.11.1997 № 18/12</t>
  </si>
  <si>
    <t>м.Сватове, на схід від с. Соснове</t>
  </si>
  <si>
    <t>Сватівська психоневрологічна лікарня</t>
  </si>
  <si>
    <t>Мостківський</t>
  </si>
  <si>
    <t xml:space="preserve">Сватівський р-н між </t>
  </si>
  <si>
    <t xml:space="preserve">Містківська с/р, Рудівська с/р, ДП "Сватівське ЛМГ"                                                    </t>
  </si>
  <si>
    <t>Рішення Луганської обласної ради від 19.11.1997 № 18/12</t>
  </si>
  <si>
    <t xml:space="preserve">населеними пунктами Містки, </t>
  </si>
  <si>
    <t xml:space="preserve">                                                         </t>
  </si>
  <si>
    <t>Рудівка, Петровське</t>
  </si>
  <si>
    <t xml:space="preserve">                                      </t>
  </si>
  <si>
    <t>Сватівський</t>
  </si>
  <si>
    <t xml:space="preserve">Сватівський р-н, на північний </t>
  </si>
  <si>
    <t>Сватівська міська рада, Коломийчиська с/р</t>
  </si>
  <si>
    <t>Сватівська м/р, Коломийчиська с/р</t>
  </si>
  <si>
    <t>захід м.Сватове</t>
  </si>
  <si>
    <t xml:space="preserve">Куземівська с/р, ДП"Сватівське ЛМГ"  </t>
  </si>
  <si>
    <t xml:space="preserve">СФГ "Бірюза", СФГ "Бірюза", СФГ "Гнатівське" </t>
  </si>
  <si>
    <t>Мілуватський лиман</t>
  </si>
  <si>
    <t>Сватівський р-н, с.Мілуватка</t>
  </si>
  <si>
    <t>ДП "Сватівське ЛМГ"                                            19.10.2007</t>
  </si>
  <si>
    <t xml:space="preserve">ДП "Сватівське ЛМГ",                                        </t>
  </si>
  <si>
    <t>Мілуватська с/р                                                      19.10.2007</t>
  </si>
  <si>
    <t>Сватівська м/р</t>
  </si>
  <si>
    <t>Альошкін бугор</t>
  </si>
  <si>
    <t>Луганська область, Свердловський район,</t>
  </si>
  <si>
    <t xml:space="preserve">ДП"Свердловське ЛМГ"                                     </t>
  </si>
  <si>
    <t>Рішення Луганської обласної ради від 29.05.2010 № 36/37</t>
  </si>
  <si>
    <t>між населеними пунктами Свердловськ,</t>
  </si>
  <si>
    <t xml:space="preserve">Луганська обласна організація УТМР              </t>
  </si>
  <si>
    <t>Урочище Мурзине</t>
  </si>
  <si>
    <t>Луганська область, Свердловський район</t>
  </si>
  <si>
    <t xml:space="preserve">ДП"Свердловське ЛМГ"                             </t>
  </si>
  <si>
    <t>Рішення Луганської обласної ради від 03.09.2010 № 37/35</t>
  </si>
  <si>
    <t>поблизу селища Комсомольське</t>
  </si>
  <si>
    <t xml:space="preserve">Луганська обласна організація УТМР          </t>
  </si>
  <si>
    <t>Острів</t>
  </si>
  <si>
    <t>рішення виконкому Ворошиловградської о/р від 09.12.1982 № 532 (в.ч.)</t>
  </si>
  <si>
    <t>на р. Сіверський Лонець у створі</t>
  </si>
  <si>
    <t>рішення виконкому Ворошиловградської о/р від 28.06.1984 № 247</t>
  </si>
  <si>
    <t>просік кв. 9 та 12 відділення</t>
  </si>
  <si>
    <t xml:space="preserve">"Станично-Луганське" Луганського </t>
  </si>
  <si>
    <t>природного заповідника</t>
  </si>
  <si>
    <t>Кондрашевський</t>
  </si>
  <si>
    <t>лівий берег р. Сіверський Донець</t>
  </si>
  <si>
    <t xml:space="preserve">на північний захід від селища </t>
  </si>
  <si>
    <t>Станиця Луганська</t>
  </si>
  <si>
    <t>Нагольчанський</t>
  </si>
  <si>
    <t>заказник ботанічний</t>
  </si>
  <si>
    <t>Нижньонагольчицька селищна рада</t>
  </si>
  <si>
    <t xml:space="preserve">Нижньонагольчицька селищна рада   </t>
  </si>
  <si>
    <t>Нижньонагольчицька с/р</t>
  </si>
  <si>
    <t>Рішення Луганської обласної ради від 31.08.2011 № 6/38</t>
  </si>
  <si>
    <t>Антрацитівський  р-н</t>
  </si>
  <si>
    <t>Кошарський</t>
  </si>
  <si>
    <t>Антрацитівський  р-н, Кошарська с/р</t>
  </si>
  <si>
    <t xml:space="preserve">Луганська О/О УТМР, Кошарська с/р       </t>
  </si>
  <si>
    <t>Дп "Свердловське ЛМГ"</t>
  </si>
  <si>
    <t>Рішення Луганської обласної ради від 24.02.2012 №  10/56</t>
  </si>
  <si>
    <t>на південний схід від с. Михайлівка</t>
  </si>
  <si>
    <t>Кошарська с/р</t>
  </si>
  <si>
    <t>Стінки ліскові</t>
  </si>
  <si>
    <t xml:space="preserve">ДП "Біловодське ЛМГ" </t>
  </si>
  <si>
    <t xml:space="preserve">ДП "Біловодське ЛМГ"                                      </t>
  </si>
  <si>
    <t>рішення виконкому Ворошиловградської обласної  ради від 13.09.1977 № 370 (в.ч.)</t>
  </si>
  <si>
    <t>Біловодське л-во, квартал 6, 17, Старобільський (Біловодський) р-н</t>
  </si>
  <si>
    <t>рішення виконкому Ворошиловградської обласної  ради від 28.06.1984 № 247</t>
  </si>
  <si>
    <t>Кленовий ліс</t>
  </si>
  <si>
    <t>Нещеретівська с/р</t>
  </si>
  <si>
    <t xml:space="preserve">ДП "Білокуракинське ЛМГ",  Нещеретівська с/р  </t>
  </si>
  <si>
    <t>Рішення Луганської обласної ради від 30.04.2013 № 18/30</t>
  </si>
  <si>
    <t xml:space="preserve">           </t>
  </si>
  <si>
    <t>Сватівського (Білокуракинського) р-ну</t>
  </si>
  <si>
    <t>Серебрянський</t>
  </si>
  <si>
    <t>Серебрянське лісництво</t>
  </si>
  <si>
    <t xml:space="preserve">ДП"Кремінське ЛМГ"  </t>
  </si>
  <si>
    <t>рішення Луганської обласної ради від 25.12.2001 № 20/20</t>
  </si>
  <si>
    <t>Лісне</t>
  </si>
  <si>
    <t>між с.Круглик та Лісне вздовж</t>
  </si>
  <si>
    <t xml:space="preserve">ДП"Іванівське ЛМГ" ,  Волнухинська с/р               </t>
  </si>
  <si>
    <t>Волнухинська с/р</t>
  </si>
  <si>
    <t>Рішення Луганської обласної ради від 17.04.2009</t>
  </si>
  <si>
    <t>р. Ольховка</t>
  </si>
  <si>
    <t xml:space="preserve">                           </t>
  </si>
  <si>
    <t>ДП "Іванівське ДМГ"</t>
  </si>
  <si>
    <t>Волнухинський</t>
  </si>
  <si>
    <t xml:space="preserve">ботанічний заказник </t>
  </si>
  <si>
    <t xml:space="preserve">Волнухинська с/р, Луганська о/о УТМР       </t>
  </si>
  <si>
    <t>Рішення Луганської обласної ради від 30.12.2010 № 2/24</t>
  </si>
  <si>
    <t>Волнухинська сільська рада</t>
  </si>
  <si>
    <t xml:space="preserve">  </t>
  </si>
  <si>
    <t xml:space="preserve">Білоріченський </t>
  </si>
  <si>
    <t>ботанічний заказник</t>
  </si>
  <si>
    <t>Лутугинський район поблизу</t>
  </si>
  <si>
    <t xml:space="preserve">Білоріченська с/р, ДП "Іванівське ЛМГ"    </t>
  </si>
  <si>
    <t>Білоріченська с/р</t>
  </si>
  <si>
    <t>Рішення Луганської обласної ради від 30.12.2010 № 2/25</t>
  </si>
  <si>
    <t>Білоріченська селищна рада</t>
  </si>
  <si>
    <t>Крейдяні відслонення</t>
  </si>
  <si>
    <t>неподалік від с. Стрільцівка</t>
  </si>
  <si>
    <t xml:space="preserve">Стрільцівська с/р, Міловська р/о УТМР                                               </t>
  </si>
  <si>
    <t xml:space="preserve">Стрільцівська с/р,            Міловська РО УТМР                                               </t>
  </si>
  <si>
    <t>Рішення виконкому Луганської обласної ради від 24.03.1992 № 92</t>
  </si>
  <si>
    <t xml:space="preserve">на правому корінному березі </t>
  </si>
  <si>
    <t>р.Комишної, Старобільський (Біловодський) р-н</t>
  </si>
  <si>
    <t>Великоцький</t>
  </si>
  <si>
    <t xml:space="preserve">Великоцька </t>
  </si>
  <si>
    <t xml:space="preserve">Великоцька с/р, ДП "Біловодське ЛМГ"         </t>
  </si>
  <si>
    <t xml:space="preserve">Великоцька с/р,                        ДП "Біловодське ЛМГ"         </t>
  </si>
  <si>
    <t>Рішення Луганської обласної ради від 25.02.2011 № 3/41</t>
  </si>
  <si>
    <t>сільська рада</t>
  </si>
  <si>
    <t>Міловська р/о УТМР</t>
  </si>
  <si>
    <t>Міловська РО УТМР</t>
  </si>
  <si>
    <t>Старобільський (Міловський) р-н</t>
  </si>
  <si>
    <t>Урочище Колядовка</t>
  </si>
  <si>
    <t>Микільська</t>
  </si>
  <si>
    <t>Микільська с/р, ДП "Біловодське ЛМГ</t>
  </si>
  <si>
    <t>Микільська с/р,                        ДП "Біловодське ЛМГ</t>
  </si>
  <si>
    <t>Рішення Луганської обласної ради від 25.02.2011 № 3/43</t>
  </si>
  <si>
    <t xml:space="preserve"> сільська рада</t>
  </si>
  <si>
    <t>Урочище Розсохувате</t>
  </si>
  <si>
    <t>Урочище "Верхнє"</t>
  </si>
  <si>
    <t xml:space="preserve">ДП "Біловодське ЛМГ"                      </t>
  </si>
  <si>
    <t>Рішення Луганської обласної ради від 30.04.2013 № 18/31</t>
  </si>
  <si>
    <t xml:space="preserve"> сільська рада, Старобільський (Міловський) р-н</t>
  </si>
  <si>
    <t>Крейдяні скелі</t>
  </si>
  <si>
    <t xml:space="preserve">Закотнянська с/р </t>
  </si>
  <si>
    <t xml:space="preserve">ДП "Старобільське ЛМГ", Закотненська с/р </t>
  </si>
  <si>
    <t xml:space="preserve">ДП "Старобільське ЛМГ", </t>
  </si>
  <si>
    <t>Рішення Луганської обласної ради від 25.09.2008 № 24/20</t>
  </si>
  <si>
    <t>Старобільський (Новопсковський) р-ну</t>
  </si>
  <si>
    <t>Новопсковська с/р</t>
  </si>
  <si>
    <t xml:space="preserve">                          </t>
  </si>
  <si>
    <t>Новорозсошанський</t>
  </si>
  <si>
    <t>Новорозсошанська с/р</t>
  </si>
  <si>
    <t xml:space="preserve">Новорозсошанська с/р,  ДП "Старобільське ЛМГ"    </t>
  </si>
  <si>
    <t xml:space="preserve">Новорозсошанська с/р,             ДП "Старобільське ЛМГ"    </t>
  </si>
  <si>
    <t>Рішення Луганської обласної ради від 24.02.2012 № 10/62</t>
  </si>
  <si>
    <t>Старобільський (Новопсковський)   р-н</t>
  </si>
  <si>
    <t>Гончарівський</t>
  </si>
  <si>
    <t xml:space="preserve">Сватівський р-н, </t>
  </si>
  <si>
    <t xml:space="preserve">Преображенська с/р,  Оборотнівська с/р,                                      </t>
  </si>
  <si>
    <t xml:space="preserve">Преображенська с/р,  </t>
  </si>
  <si>
    <t xml:space="preserve">Гончарівська с/р , ДП "Сватівське ЛМГ" </t>
  </si>
  <si>
    <t xml:space="preserve">Гончарівська с/р ,                     ДП "Сватівське ЛМГ" </t>
  </si>
  <si>
    <t>Оборотнівська с/р,</t>
  </si>
  <si>
    <t xml:space="preserve">                                                 </t>
  </si>
  <si>
    <t>Гончарівська с/р</t>
  </si>
  <si>
    <t xml:space="preserve">                                     </t>
  </si>
  <si>
    <t>Курячий</t>
  </si>
  <si>
    <t xml:space="preserve">Свердловський район, </t>
  </si>
  <si>
    <t>ДП"Свердловське ЛМГ"</t>
  </si>
  <si>
    <t>Рішення виконкому Ворошиловградської обласної ради від 13.09.1977 № 370 (в.ч.)</t>
  </si>
  <si>
    <t>Свердловське лісництво кв.4-5</t>
  </si>
  <si>
    <t>Рішення виконкому Ворошиловградської обласної ради  ради від 28.06.1984 № 247</t>
  </si>
  <si>
    <t>Медвежанський</t>
  </si>
  <si>
    <t xml:space="preserve">Свердловське лісництво </t>
  </si>
  <si>
    <t>Камишнянский</t>
  </si>
  <si>
    <t xml:space="preserve">Камишнянська с/р, ДП"Станично-Луганське ДЛМГ"       </t>
  </si>
  <si>
    <t xml:space="preserve">Камишнянська с/р,  ДП"Станично-Луганське ДЛМГ"       </t>
  </si>
  <si>
    <t>Рішення виконкому Ворошиловградської обласної  ради від 13.09.1977 № 370 (в.ч.)</t>
  </si>
  <si>
    <t>с. Камишне</t>
  </si>
  <si>
    <t>Ст.Луганска р/о УТМР</t>
  </si>
  <si>
    <t>Ст.Луганска РО УТМР</t>
  </si>
  <si>
    <t>Піщаний</t>
  </si>
  <si>
    <t>Піщане лісництво кв. 10-12</t>
  </si>
  <si>
    <t>Раздольнянські ставки</t>
  </si>
  <si>
    <t>заказник ентомологічний</t>
  </si>
  <si>
    <t>с. Просторне</t>
  </si>
  <si>
    <r>
      <t xml:space="preserve">Просторівська с/р ,   гр. Міщеряков М.Л.    </t>
    </r>
    <r>
      <rPr>
        <sz val="11"/>
        <color indexed="60"/>
        <rFont val="Times New Roman"/>
        <family val="1"/>
        <charset val="204"/>
      </rPr>
      <t xml:space="preserve"> </t>
    </r>
  </si>
  <si>
    <t xml:space="preserve">Просторівська с/р ,                    гр. Міщеряков М.Л.     </t>
  </si>
  <si>
    <t>Рішення Луганської обласної ради від 28.02.2013 № 17/37</t>
  </si>
  <si>
    <t>Рідкодуб</t>
  </si>
  <si>
    <t>Сєвєродонецький (Попаснянський) район, 1.7 км</t>
  </si>
  <si>
    <t xml:space="preserve">ДП "Сєвєродонецьке ЛМГ", Голубівська с/р </t>
  </si>
  <si>
    <t>рішення виконкому Ворошиловградської обласної ради від 09.12.1982 № 532 (в.ч.)</t>
  </si>
  <si>
    <t>на північ від с.Орєхово</t>
  </si>
  <si>
    <t>Кримський</t>
  </si>
  <si>
    <t>Сєвєродонецький  р-н</t>
  </si>
  <si>
    <t xml:space="preserve">Кримська с/р </t>
  </si>
  <si>
    <t>Гірська м/р</t>
  </si>
  <si>
    <t>рішення виконкому Ворошиловградської обласної  ради від 09.12.1982 № 532 (в.ч.)</t>
  </si>
  <si>
    <t xml:space="preserve">5 км на південний схід від </t>
  </si>
  <si>
    <t>с.Кримське, Гірська міська рада</t>
  </si>
  <si>
    <t>Червоноярівський</t>
  </si>
  <si>
    <t>Слов"яносербський район,</t>
  </si>
  <si>
    <t xml:space="preserve">ДП "Луганське ЛМГ"                       </t>
  </si>
  <si>
    <t>ДП "Луганська ЛМГ"</t>
  </si>
  <si>
    <t>1,5 км на північний захід від</t>
  </si>
  <si>
    <t>с.Красний Яр</t>
  </si>
  <si>
    <t>Рішення Луганської обласної ради від 31.08.2011 № 6/39</t>
  </si>
  <si>
    <t>Кремінські каптажі</t>
  </si>
  <si>
    <t>закзник гідрологічний</t>
  </si>
  <si>
    <t>Сєвєродонецький (Кремінський) р-н на південно-</t>
  </si>
  <si>
    <t>ДП "Кремінське ЛМГ", МПП "Стімул"</t>
  </si>
  <si>
    <t>рішення Луганської обласної ради від 17.03.1994</t>
  </si>
  <si>
    <t xml:space="preserve">західній  околиці   м. Кремінна у балці </t>
  </si>
  <si>
    <t xml:space="preserve">ФГ "Стімул777", ФГ "Ірина",  ДСП "Норка" </t>
  </si>
  <si>
    <t xml:space="preserve">Піщаний Єрик (басейн р. Червона) </t>
  </si>
  <si>
    <t>Укравтодор у Луганській обл, Кремінське</t>
  </si>
  <si>
    <t>землі ДП "Кремінське ЛМГ"</t>
  </si>
  <si>
    <t xml:space="preserve"> ВУВКГ, Кремінська ЗОШІ , Кремінський з-д </t>
  </si>
  <si>
    <t xml:space="preserve">"Хімавтоматика", Луганські МЄМ НЕК  </t>
  </si>
  <si>
    <t>Укренерго</t>
  </si>
  <si>
    <t>Кримська дача</t>
  </si>
  <si>
    <t>гідрологічний заказник</t>
  </si>
  <si>
    <t xml:space="preserve">Капітанівське лісництво ДП </t>
  </si>
  <si>
    <t xml:space="preserve">ДП "Новоайдарське ЛМГ" </t>
  </si>
  <si>
    <t>Рішення Луганської обласної ради від 08.09.2006 № 5/19</t>
  </si>
  <si>
    <t xml:space="preserve">“Новоайдарське лісомисливське господарство” </t>
  </si>
  <si>
    <t>Муратівська с/р Новоайдарського району</t>
  </si>
  <si>
    <t xml:space="preserve">Муратівська с/р </t>
  </si>
  <si>
    <t xml:space="preserve">лівобережній  заплаві р Сіверський Донець (в 2-х  км </t>
  </si>
  <si>
    <t>Трьохізбенська с/р Слов"яносербського району</t>
  </si>
  <si>
    <t xml:space="preserve">Трьохізбенська с/р </t>
  </si>
  <si>
    <t xml:space="preserve">на південь від с. Муратове та  3-х  км на  захід </t>
  </si>
  <si>
    <t>від с. Кряківка), Щастинський р-н</t>
  </si>
  <si>
    <t>Глухий бір</t>
  </si>
  <si>
    <t>заказник лісовий</t>
  </si>
  <si>
    <t>Антрацитівський район, Краснолуцька с/р,</t>
  </si>
  <si>
    <t xml:space="preserve">ДП "Іванівське ЛМГ"                                    </t>
  </si>
  <si>
    <t>Рішення Луганської обласної ради від 28.02.2013 № 17/34</t>
  </si>
  <si>
    <t xml:space="preserve">Антрацитівська р/о УТМР                             </t>
  </si>
  <si>
    <t>Білолуцький</t>
  </si>
  <si>
    <t>ДП "Старобільське ЛМГ" Білолуцьке лісництво,</t>
  </si>
  <si>
    <t>Рішення Луганської обласної ради від 24.03.1992 № 92</t>
  </si>
  <si>
    <t>урочища :Церковний ліс, Бихалово, Попів ліс, Велике,</t>
  </si>
  <si>
    <t>Ведмеже, Васильківське, Скородне, Старобільський р-н</t>
  </si>
  <si>
    <t>Новопсковський</t>
  </si>
  <si>
    <t>заказник  лісовий</t>
  </si>
  <si>
    <t>Новопсковське лісництво, урочища: Огидне 1,Південне Плоске, Брянський ліс Плоскенький ліс,  Попове Гончарівський ліс, Бабунчики, Мала Тавежна стінка, Велика Тавежна стінка, Тавежний, ліс, Довге, Попів ліс, Сосна, Заайдарівка, Старобільський р-н</t>
  </si>
  <si>
    <t>рішення виконкому Ворошиловградської обласної  ради від 12.07.1980 № 300 (в.ч.)</t>
  </si>
  <si>
    <t>Мінаєвська діброва</t>
  </si>
  <si>
    <t xml:space="preserve">ДП "Новоайдарське ЛМГ"                               </t>
  </si>
  <si>
    <t>Рішення Луганської обласної ради від 28.02.2013 №17/38</t>
  </si>
  <si>
    <t>Новоайдарська с/р</t>
  </si>
  <si>
    <t>Білогорівський</t>
  </si>
  <si>
    <t>ДП "Сєверодонецьке ЛМГ"</t>
  </si>
  <si>
    <t xml:space="preserve">ДП "Сєверодонецьке ЛМГ", Попаснянска РР ТМР   </t>
  </si>
  <si>
    <t>рішення Луганської обласної ради від 23.12.2005 № 22/14</t>
  </si>
  <si>
    <t>ДП "Сєвєродонецьке ЛМГ"</t>
  </si>
  <si>
    <t>Горіхівська діброва</t>
  </si>
  <si>
    <t>Голубівська с/р</t>
  </si>
  <si>
    <t>Рішення Луганської обласної ради від 28.02.2013 № 17/32</t>
  </si>
  <si>
    <t xml:space="preserve">Попаснянска РР ТМР                      </t>
  </si>
  <si>
    <t>Золотарівський</t>
  </si>
  <si>
    <t>ДП "Сєверодонецьке ЛМГ",      ГО "ПопаснянськаРР ТМР"</t>
  </si>
  <si>
    <t>Пригодівський</t>
  </si>
  <si>
    <t>рішення Луганської обласної ради від 30.08.2007 № 15/15</t>
  </si>
  <si>
    <t>Старобільське лісництво кв. 39</t>
  </si>
  <si>
    <t>у адміністративних межах Садківської</t>
  </si>
  <si>
    <t>сільської ради, Старобільський р-н</t>
  </si>
  <si>
    <t>Передільський</t>
  </si>
  <si>
    <t xml:space="preserve">ДП"Новоайдарське ЛМГ"          </t>
  </si>
  <si>
    <t>Рішення Луганської обласної ради від 25.02.2011 № 3/40</t>
  </si>
  <si>
    <t>Передільська сільська рада</t>
  </si>
  <si>
    <t xml:space="preserve">Луганська обласна організація УТМР  </t>
  </si>
  <si>
    <t xml:space="preserve">Луганська ОО УТМР  </t>
  </si>
  <si>
    <t xml:space="preserve">                                               </t>
  </si>
  <si>
    <t>Луганський</t>
  </si>
  <si>
    <t>лісовий заказник</t>
  </si>
  <si>
    <t>м. Луганськ</t>
  </si>
  <si>
    <t xml:space="preserve">ДП "Луганське ЛМГ"                                               </t>
  </si>
  <si>
    <t>Рішення Луганської обласної ради від 24.02.2012 № 10/58</t>
  </si>
  <si>
    <t>Веселогірський</t>
  </si>
  <si>
    <t>Веселогірська с/р</t>
  </si>
  <si>
    <t xml:space="preserve">ДП "Луганське ЛМГ"                                             </t>
  </si>
  <si>
    <t>Рішення Луганської обласної ради від 24.02.2012 № 10/59</t>
  </si>
  <si>
    <t>Слов'яносербського р-ну</t>
  </si>
  <si>
    <t xml:space="preserve">Веселогірська с/р                                                       </t>
  </si>
  <si>
    <t>Плоский ліс</t>
  </si>
  <si>
    <t>Заказник</t>
  </si>
  <si>
    <t>Куземівська с/р, Сватівський р-н</t>
  </si>
  <si>
    <t>ДП "Сватівське ЛМГ"</t>
  </si>
  <si>
    <t>ДП "Свтівське ЛМГ"</t>
  </si>
  <si>
    <t>Розпорядження голови обласної державної адміінстрації - керівника обласної військоіо-цивільної адміністрації від 04.09.2020 № 584</t>
  </si>
  <si>
    <t>Зориновський</t>
  </si>
  <si>
    <t>заказник орнітологічний</t>
  </si>
  <si>
    <t xml:space="preserve">в 0,9 км на південний </t>
  </si>
  <si>
    <t>Морозівська с/р  Міловського району</t>
  </si>
  <si>
    <t xml:space="preserve">Морозівська с/р  </t>
  </si>
  <si>
    <t>рішення виконкому Ворошиловградської обласної ради від 12.07.1980 № 300 (в.ч.)</t>
  </si>
  <si>
    <t>схід від станції Зориновка Старобільський (Біловодський) р-н</t>
  </si>
  <si>
    <t xml:space="preserve">Міловська районна організація УТМР </t>
  </si>
  <si>
    <t xml:space="preserve">Міловська РО УТМР </t>
  </si>
  <si>
    <t>Айдарський</t>
  </si>
  <si>
    <t>заказник іхтіологічний</t>
  </si>
  <si>
    <t xml:space="preserve"> ділянка р. Айдар від границі </t>
  </si>
  <si>
    <t xml:space="preserve">ДП «Старобільське ЛМГ» Пісківська сільрада </t>
  </si>
  <si>
    <t>ДП «Старобільське ЛМГ» Пісківська с/р</t>
  </si>
  <si>
    <t>Рішення Луганської обласної ради від 30.05.2002  № 2/53</t>
  </si>
  <si>
    <t xml:space="preserve">зі Старобільським районом </t>
  </si>
  <si>
    <t xml:space="preserve">Закотнянська сільрада, Риб’янцівська сільрада </t>
  </si>
  <si>
    <t xml:space="preserve">Закотнянська с/р,          Риб’янцівська с/р </t>
  </si>
  <si>
    <t>до північної околиці с. Риб’янцево</t>
  </si>
  <si>
    <t>Новопсковського району</t>
  </si>
  <si>
    <t xml:space="preserve"> Риб’янцівська  Закотненська,</t>
  </si>
  <si>
    <t xml:space="preserve"> Пісківська сільради, Старобільський р-н</t>
  </si>
  <si>
    <t>Донецький</t>
  </si>
  <si>
    <t>ДП"Луганське ЛМГ"</t>
  </si>
  <si>
    <t>7 км течії р. Сіверський Донець</t>
  </si>
  <si>
    <t xml:space="preserve">Петрівська с/ р, Нижньотеплівська с/р </t>
  </si>
  <si>
    <t>та 1.5 км нижньої течії р. Євсуг</t>
  </si>
  <si>
    <t>Веселогірська с/р Слов"яносербського р-ну</t>
  </si>
  <si>
    <t xml:space="preserve">Веселогірська с/р </t>
  </si>
  <si>
    <t xml:space="preserve">Деркульський </t>
  </si>
  <si>
    <t>Рішеня виконкому Луганської обласної ради від 24.03.1992 № 92</t>
  </si>
  <si>
    <t xml:space="preserve">Валуйська с/р, Камишнянська с/р  </t>
  </si>
  <si>
    <t xml:space="preserve">Валуйська с/р, Камишнянська с/р </t>
  </si>
  <si>
    <t>Станично-Луганського району</t>
  </si>
  <si>
    <t>Старобільський р-н, від с.Лиман</t>
  </si>
  <si>
    <t>Лиманська с/р Старобільського району</t>
  </si>
  <si>
    <t xml:space="preserve">Лиманська с/р </t>
  </si>
  <si>
    <t>до межі Новопсковського району</t>
  </si>
  <si>
    <t xml:space="preserve">ДП "Старобільське ЛМГ", Старобільський </t>
  </si>
  <si>
    <t>психоневрологічний диспансер</t>
  </si>
  <si>
    <t>Чеховська криниця</t>
  </si>
  <si>
    <t>пам"ятка природи гідрологічна</t>
  </si>
  <si>
    <t>Антрацитівське лісництво південна околиця с. Садове</t>
  </si>
  <si>
    <t>схил балки Рагожина басейн р. Крепенька</t>
  </si>
  <si>
    <t>Водяна криниця</t>
  </si>
  <si>
    <t>ДП "Біловодське ЛМГ"</t>
  </si>
  <si>
    <t>Климівське джерело</t>
  </si>
  <si>
    <t>Сєвєродонецький (Кремінський) р-н північно-західна</t>
  </si>
  <si>
    <t>Голубівська с/р   Кремінського р-ну</t>
  </si>
  <si>
    <t>Рубіжанська м/р</t>
  </si>
  <si>
    <t>Рішення виконкому Ворошиловградської обласної ради від 07.12.1971 № 402; (в.ч.)</t>
  </si>
  <si>
    <t xml:space="preserve"> околиця с.Климівка</t>
  </si>
  <si>
    <t>Рубіжанська міська рада</t>
  </si>
  <si>
    <t>Новонікольське джерело</t>
  </si>
  <si>
    <t xml:space="preserve">с. Новонікольське (північно-західна </t>
  </si>
  <si>
    <t>Стрільцівська с/р Міловського району</t>
  </si>
  <si>
    <t>Міловська с/р</t>
  </si>
  <si>
    <t xml:space="preserve"> околиця). Правий берег р. Камишна,</t>
  </si>
  <si>
    <t>басейн р. Деркул Міловський район</t>
  </si>
  <si>
    <t>Старобільський (Біловодський) р-н, Міловська селищна рада</t>
  </si>
  <si>
    <t>Криштальна</t>
  </si>
  <si>
    <t>250 м на північний захід від околиці  села Стрільцівка.</t>
  </si>
  <si>
    <t>Рішення Луганської обласної ради від 29.09.1999 № 8/7</t>
  </si>
  <si>
    <t xml:space="preserve"> Схил балки.  Правий берег р. Камишна</t>
  </si>
  <si>
    <t>Міловська селищна рала</t>
  </si>
  <si>
    <t>Калмичанка</t>
  </si>
  <si>
    <t xml:space="preserve"> с. Калмиківка, 100 м на схід</t>
  </si>
  <si>
    <t>від автодороги  Діброва-Мусіївка</t>
  </si>
  <si>
    <t>Старобільський (Міловський) р-н, Міловська селищна рада</t>
  </si>
  <si>
    <t>Золотівське джерело</t>
  </si>
  <si>
    <t>пам'ятка природи гідрологічна</t>
  </si>
  <si>
    <t xml:space="preserve">м. Первомайськ, південна </t>
  </si>
  <si>
    <t xml:space="preserve">Золотівська міська рада </t>
  </si>
  <si>
    <t>Золотівська м/р</t>
  </si>
  <si>
    <t>околиця м. Золоте, Сєвєродонецький р-н</t>
  </si>
  <si>
    <t>міста Первомайськ</t>
  </si>
  <si>
    <t>Горіхівське джерело</t>
  </si>
  <si>
    <t>Попаснянський район, 1 км на</t>
  </si>
  <si>
    <t xml:space="preserve"> захід-південно-захід с. Орєхово</t>
  </si>
  <si>
    <t>Сєвєродонецький р-н</t>
  </si>
  <si>
    <t>Рай-Олександрівське джерело</t>
  </si>
  <si>
    <t xml:space="preserve">Сєвєродонецький (Попаснянський) р-н, 0,6 км </t>
  </si>
  <si>
    <t>Мирнодолинська с/р Попаснянського району</t>
  </si>
  <si>
    <t xml:space="preserve">Мирнодолинська с/р </t>
  </si>
  <si>
    <t>на південь від с.Рай-Олександрівка</t>
  </si>
  <si>
    <t xml:space="preserve"> (верхів'я балки Берестової)</t>
  </si>
  <si>
    <t>Джерело Горське</t>
  </si>
  <si>
    <t xml:space="preserve">м.Первомайськ, м. Горськ </t>
  </si>
  <si>
    <t>Голубівська с/р   Попаснянського р-ну</t>
  </si>
  <si>
    <t xml:space="preserve">Голубівська с/р   </t>
  </si>
  <si>
    <t>Джерело  Містки</t>
  </si>
  <si>
    <t>Сватівський р-н с.Містки</t>
  </si>
  <si>
    <t>Містківська сільська рада</t>
  </si>
  <si>
    <t>Сватівська міська рада</t>
  </si>
  <si>
    <t>Верхній ствок</t>
  </si>
  <si>
    <t>Сватівський р-н, с.Петрівка</t>
  </si>
  <si>
    <t>Петрівська с/р Сватівського р-ну</t>
  </si>
  <si>
    <t>Нижній ставок</t>
  </si>
  <si>
    <t>Джерело Попівське</t>
  </si>
  <si>
    <t>Сватівський р-н, на південний захід с. Попівка</t>
  </si>
  <si>
    <t>Ковалівська с/р Сватівського району</t>
  </si>
  <si>
    <t>Коломийчиська с/р</t>
  </si>
  <si>
    <t>Коломийчиська сільська рада</t>
  </si>
  <si>
    <t>Джерело Ковалівське-1</t>
  </si>
  <si>
    <t>Савтівський р-н, с.Ковалівка</t>
  </si>
  <si>
    <t>Джерело Ковалівське-2</t>
  </si>
  <si>
    <t>Велико-Чернігівське джерело</t>
  </si>
  <si>
    <t xml:space="preserve">Великочернігівська с/р </t>
  </si>
  <si>
    <t>Ніжньотеплівська с/р</t>
  </si>
  <si>
    <t>північна окраїна с.Велика Чернігівка</t>
  </si>
  <si>
    <t>Станично-Луганського р-ну</t>
  </si>
  <si>
    <t>Ніжньотепівська сільська рада</t>
  </si>
  <si>
    <t>Кибикинська криниця</t>
  </si>
  <si>
    <t xml:space="preserve">південно-західна околиця  </t>
  </si>
  <si>
    <t xml:space="preserve">Станично-Луганська селищна </t>
  </si>
  <si>
    <t>Станично-Луганська с/р</t>
  </si>
  <si>
    <t>селища Станиця Луганська, Щастинський (Станично-Луганський) р-н</t>
  </si>
  <si>
    <t>рада  Станично-Луганського р-ну</t>
  </si>
  <si>
    <t>Джерело "Козаче"</t>
  </si>
  <si>
    <t>Сватівська міська рада, Сватівський р-н</t>
  </si>
  <si>
    <t>Маньківська с/р Сватівський район</t>
  </si>
  <si>
    <t>розпорядження голови Луганської ОВЦА від 01.04.2015 № 117</t>
  </si>
  <si>
    <t>Лозовське джерело</t>
  </si>
  <si>
    <t>Старобільський р-н 3 км на південний захід</t>
  </si>
  <si>
    <t>Хворостянівська с/р Старобільського р-ну</t>
  </si>
  <si>
    <t>Шульгінська с/р</t>
  </si>
  <si>
    <t>с. Лозовівка</t>
  </si>
  <si>
    <t>Шульгінська сільська рада</t>
  </si>
  <si>
    <t>Новоборовське джерело</t>
  </si>
  <si>
    <t>Старобільський р-н с.Новоборове</t>
  </si>
  <si>
    <t>Новоборовська с/р Старобільського р-ну</t>
  </si>
  <si>
    <t>Старобільська м/р</t>
  </si>
  <si>
    <t>Старобільська міська рада</t>
  </si>
  <si>
    <t>Шпотинське джерело</t>
  </si>
  <si>
    <t>Старобільський р-н с. Шпотино</t>
  </si>
  <si>
    <t>Шпотинська с/р Старобільського р-ну</t>
  </si>
  <si>
    <t>Чмирівська с/р</t>
  </si>
  <si>
    <t>Чмирівська сільська рада</t>
  </si>
  <si>
    <t>Пантелеймонова криниця</t>
  </si>
  <si>
    <t>ДП “Старобільське ЛМГ” Закотнянська с/р</t>
  </si>
  <si>
    <t>ДП “Старобільське ЛМГ”</t>
  </si>
  <si>
    <t xml:space="preserve">Рішення Луганської обласної ради від 04.03.2014 № 23/16 </t>
  </si>
  <si>
    <t>Старобільський (Новопсковський) р-н</t>
  </si>
  <si>
    <t>Христине джерело</t>
  </si>
  <si>
    <t xml:space="preserve">Рішення Луганської обласної ради від 04.03.2014 № 23/15 </t>
  </si>
  <si>
    <t>Лісова прохолода</t>
  </si>
  <si>
    <t xml:space="preserve">Сватівський (Кремінський) р-н, Новомикільська сільська рада, Кремінське ЛМГ, Житлівьке л-во кв 79, в 5. </t>
  </si>
  <si>
    <t>Кремінська м/р</t>
  </si>
  <si>
    <t>Розпорядження голови Луганської ОВЦА від 27.06.2017 № 426</t>
  </si>
  <si>
    <t>Новокраснянські джерела</t>
  </si>
  <si>
    <t>Кремінська міська рада, Сєвєродонецький (Кремінський)   р-н</t>
  </si>
  <si>
    <t xml:space="preserve">ДП "Кремінське ЛМГ" </t>
  </si>
  <si>
    <t>Розпорядження голови Луганської ОВЦА від 27.06.2017 № 427</t>
  </si>
  <si>
    <t>Разом гідрологічних</t>
  </si>
  <si>
    <t>Свинарська балка</t>
  </si>
  <si>
    <t>комплексна пам'ятка природи</t>
  </si>
  <si>
    <t>ДП "Біловодське ЛМГ" на захід від с. Городище</t>
  </si>
  <si>
    <t>Зарічна</t>
  </si>
  <si>
    <t xml:space="preserve"> с. Новолимарівка</t>
  </si>
  <si>
    <t>Новолимрівська с/р</t>
  </si>
  <si>
    <t>Біловодська с/р</t>
  </si>
  <si>
    <t>Рішення Луганської обласної ради від 30.12.2010 № 2/23</t>
  </si>
  <si>
    <t>Луганське обласне УТМР</t>
  </si>
  <si>
    <t>Чівілкін бугор</t>
  </si>
  <si>
    <t>Лутугинський район  с.Оріхівка</t>
  </si>
  <si>
    <t xml:space="preserve">Оріхівська с/р                                 </t>
  </si>
  <si>
    <t>оріхівська с/р</t>
  </si>
  <si>
    <t>Рішення Луганської обласної ради від 03.09.2010 № 37/36</t>
  </si>
  <si>
    <t>Ліснополянська</t>
  </si>
  <si>
    <t>Старобільський (Марківський) р-н</t>
  </si>
  <si>
    <t>Ліснополянська сільська рада</t>
  </si>
  <si>
    <t>Мірківська с/р,              Луганська ОО УТМР</t>
  </si>
  <si>
    <t>Рішення Луганської обласної ради від 30.12.2010 № 2/20</t>
  </si>
  <si>
    <t>Лотиківська діброва</t>
  </si>
  <si>
    <t>комплексна пам"ятка природи</t>
  </si>
  <si>
    <t xml:space="preserve"> селище Лотикове</t>
  </si>
  <si>
    <t>Лотиківська селищна рада</t>
  </si>
  <si>
    <t>Лотківська с/р</t>
  </si>
  <si>
    <t>Рішення Луганської обласної ради від 03.12.2009 № 32/22</t>
  </si>
  <si>
    <t>Слов"яносербського району</t>
  </si>
  <si>
    <t xml:space="preserve">Слов"яносербського р-ну </t>
  </si>
  <si>
    <t>Бутківський терасний парк</t>
  </si>
  <si>
    <t>Старобільський р-н на околиці с. Бутківка,</t>
  </si>
  <si>
    <t>Рішення Луганської обласної ради від 17.04.2003 № 7/23</t>
  </si>
  <si>
    <t>Лиманська с/р Старобільського р-ну</t>
  </si>
  <si>
    <t>Гора Куца</t>
  </si>
  <si>
    <t>Щастинський (Новоайдарський) район, ДП "Новоайдарське ЛМГ", Новоайдарське л-во кв.69,99</t>
  </si>
  <si>
    <t>ДП" Новоайдарське ЛМГ" Побєдівська с/р, Новоайдарський район</t>
  </si>
  <si>
    <t>ДП" Новоайдарське ЛМГ" Побєдівська с/р</t>
  </si>
  <si>
    <t>Розпорядження голови Луганської ОВЦА від 27.06.2017 № 425</t>
  </si>
  <si>
    <t>Гора Пристін</t>
  </si>
  <si>
    <t>Старобільський район, Новопсковська селищна рада</t>
  </si>
  <si>
    <t>Розпорядження голови ОДА - керівника ОВЦА від 26.11.2021 № 757</t>
  </si>
  <si>
    <t>Ясенева захисна лісосмуга</t>
  </si>
  <si>
    <t>пам"ятка природи ботанічна</t>
  </si>
  <si>
    <t>на південний схід від с.Крейдяне</t>
  </si>
  <si>
    <t xml:space="preserve">Лимарівський конезавод № 61 </t>
  </si>
  <si>
    <t>Новолимарівська с/р Біловодського району</t>
  </si>
  <si>
    <t xml:space="preserve">Новолимарівська с/р </t>
  </si>
  <si>
    <t>Рішення Луганської обласної ради від 31.08.2011 № 6/40</t>
  </si>
  <si>
    <t>Двохсотрічні дуби</t>
  </si>
  <si>
    <t>рішення виконкому Ворошиловградської обласної ради від 13.09.1977 № 370 (в.ч.)</t>
  </si>
  <si>
    <t>Воронець</t>
  </si>
  <si>
    <t xml:space="preserve">ДП "Біловодське ЛМГ"  </t>
  </si>
  <si>
    <t xml:space="preserve">                        </t>
  </si>
  <si>
    <t>рішення виконкому Ворошиловградської  від 28.06.1984 № 247</t>
  </si>
  <si>
    <t>Олександропільська</t>
  </si>
  <si>
    <t>біля с.Олександропіль</t>
  </si>
  <si>
    <t>Олександропільська с/р</t>
  </si>
  <si>
    <t xml:space="preserve">Рішення Луганської обласної  ради від 29.09.1999 № 8/7 </t>
  </si>
  <si>
    <t xml:space="preserve"> Білокуракинського р-ну</t>
  </si>
  <si>
    <t>Велика долина</t>
  </si>
  <si>
    <t>Білокуракинська с/р</t>
  </si>
  <si>
    <t xml:space="preserve">Дем'янівська с/р </t>
  </si>
  <si>
    <t>Білокуракинського району</t>
  </si>
  <si>
    <t>Еремурусовий схил</t>
  </si>
  <si>
    <t>ботанічна пам'ятка природи</t>
  </si>
  <si>
    <t xml:space="preserve">Краснодонський район поблизу </t>
  </si>
  <si>
    <t>Білоскелюватська с/р</t>
  </si>
  <si>
    <t>рішення Луганської обласної ради від 30.12.2010 № 2/22</t>
  </si>
  <si>
    <t>с.Липове, Білоскелюватська с/р</t>
  </si>
  <si>
    <t>Красна</t>
  </si>
  <si>
    <t>пам'ятка природи ботанічна</t>
  </si>
  <si>
    <t xml:space="preserve">Новоганнівська с/р </t>
  </si>
  <si>
    <t xml:space="preserve">Нвоганнівська с/р                                         </t>
  </si>
  <si>
    <t>рішення Луганської обласної ради від 28.02.2013 № 17/41</t>
  </si>
  <si>
    <t>Балка Плоська</t>
  </si>
  <si>
    <t>околиці с. Розкішне</t>
  </si>
  <si>
    <t>Розкішненська с/р,  Челюскинська с/р</t>
  </si>
  <si>
    <t>Розкішанська с/р</t>
  </si>
  <si>
    <t>рішення Луганської обласної ради від 21.11.2002 № 5/24</t>
  </si>
  <si>
    <t>Лутугинського району</t>
  </si>
  <si>
    <t xml:space="preserve">ДП"Іванівське ЛМГ", ДП"Луганське ЛМГ" </t>
  </si>
  <si>
    <t>ДП "Івагівське ЛМГ"</t>
  </si>
  <si>
    <t>Челюскінська с/р</t>
  </si>
  <si>
    <t>Знам'янський яр</t>
  </si>
  <si>
    <t>південна околиця с. Розкішне</t>
  </si>
  <si>
    <t xml:space="preserve">ДП"Луганське ЛМГ" </t>
  </si>
  <si>
    <t>Розкішненська с/р Лутугинського району</t>
  </si>
  <si>
    <t>рішення Луганської обласної ради від 25.02.2011 № 3/39</t>
  </si>
  <si>
    <t>Співаківська</t>
  </si>
  <si>
    <t>західна окраїна с. Співаківка правий берег р. Айдар</t>
  </si>
  <si>
    <t>Співаківська с/р, Новоайдарського р-ну</t>
  </si>
  <si>
    <t xml:space="preserve">Співаківська с/р, </t>
  </si>
  <si>
    <t>Рішення Луганської обласної ради від 25.11.2011 № 7/29</t>
  </si>
  <si>
    <t>Новобіла</t>
  </si>
  <si>
    <t xml:space="preserve">Павленківська с/ р, Новобілянська с/ р </t>
  </si>
  <si>
    <t>Білолуцька с/р</t>
  </si>
  <si>
    <t xml:space="preserve">Рішення Луганської обласної ради від 29.09.1999  № 8/7;  </t>
  </si>
  <si>
    <t>Павленківська та Новобілянська с/ р</t>
  </si>
  <si>
    <t>Козлівська с/р Новопсковського району</t>
  </si>
  <si>
    <t xml:space="preserve">Рішення Луганської обласної   ради від 31.08.2000 № 13/12 </t>
  </si>
  <si>
    <t>між селами Новобіла та Литвинове</t>
  </si>
  <si>
    <t xml:space="preserve">Осинівська </t>
  </si>
  <si>
    <t xml:space="preserve">Білолуцьке лісництво  (кв. 29, </t>
  </si>
  <si>
    <t>30, 31,32 ); південні околиці</t>
  </si>
  <si>
    <t>села Темяшово, Старобільський р-н</t>
  </si>
  <si>
    <t>м.Золоте м. Первомайськ, Сєвєродонецький р-н</t>
  </si>
  <si>
    <t>Віковий дуб - 2</t>
  </si>
  <si>
    <t xml:space="preserve">м. Первомайськ м. Золоте, </t>
  </si>
  <si>
    <t>середня школа №19, Сєвєродонецький р-н</t>
  </si>
  <si>
    <t>Гірська міська рада</t>
  </si>
  <si>
    <t>Селезнівська балка</t>
  </si>
  <si>
    <t>м. Перевальськ</t>
  </si>
  <si>
    <t>Перевальська міська рада</t>
  </si>
  <si>
    <t>Перевальська м/р</t>
  </si>
  <si>
    <t>рішення виконкому Ворошиловградської обласної ної ради від 28.06.1984 № 247</t>
  </si>
  <si>
    <t>Перевальського р-ну</t>
  </si>
  <si>
    <t>ім. Бориса Гринченка</t>
  </si>
  <si>
    <t>Міхайлівська с/р</t>
  </si>
  <si>
    <t>с.Михайлівка</t>
  </si>
  <si>
    <t>Вікова липа</t>
  </si>
  <si>
    <t>м.Ровеньки у міської лікарні</t>
  </si>
  <si>
    <t>Ровеньківська ЦМЛ м. Ровеньки</t>
  </si>
  <si>
    <t>Центральна міська лікарня</t>
  </si>
  <si>
    <t xml:space="preserve">м. Ровеньки, територія парка </t>
  </si>
  <si>
    <t xml:space="preserve">КП "Міський парк культури та </t>
  </si>
  <si>
    <t>КП "Міський парк культури та відпочинку ім. Героїв Великої Вітчізняної війни"</t>
  </si>
  <si>
    <t>ім. Героїв Великої Вітчизняної війни</t>
  </si>
  <si>
    <t xml:space="preserve">відпочинку ім героїв ВВв" м.Ровеньки </t>
  </si>
  <si>
    <t>Кармазинівська</t>
  </si>
  <si>
    <t>Сватівський р-н біля с. Кармазинівка</t>
  </si>
  <si>
    <t>Ковалівська с/р</t>
  </si>
  <si>
    <t>Рішення Луганської обласної ради від 14.12.2000 № 14/10</t>
  </si>
  <si>
    <t>Надія</t>
  </si>
  <si>
    <t>Сватівський р-н біля с.Райгородка</t>
  </si>
  <si>
    <t>Райгородська с/р Сватівського району</t>
  </si>
  <si>
    <t>Рішення Луганської обласної ради від 14.12.2000  № 14/10</t>
  </si>
  <si>
    <t>Провальський дуб</t>
  </si>
  <si>
    <t>Свердловський район с.Черемшино</t>
  </si>
  <si>
    <t>Провальська с/р Свердловського району</t>
  </si>
  <si>
    <t xml:space="preserve">ДП "Свердловське ЛМГ"          </t>
  </si>
  <si>
    <t>Гришино</t>
  </si>
  <si>
    <t>Чугинська с/р  Станично-Луганського р-ну</t>
  </si>
  <si>
    <t xml:space="preserve">Чугинська с/р </t>
  </si>
  <si>
    <t>між селами Чугинка, Золотарівка,</t>
  </si>
  <si>
    <t>Красний Деркул</t>
  </si>
  <si>
    <t>Станично-Луганська районна організація УТМР</t>
  </si>
  <si>
    <t>Станично-Луганська РО УТМР</t>
  </si>
  <si>
    <t>Ганнівський ліс</t>
  </si>
  <si>
    <t>Червонопрапорська с/р</t>
  </si>
  <si>
    <t xml:space="preserve">ДП "Луганське ЛМГ"               </t>
  </si>
  <si>
    <t>Рішення Луганської обласної ради від 24.02.2012 № 10/53</t>
  </si>
  <si>
    <t xml:space="preserve">Червонопрапорська с/р           </t>
  </si>
  <si>
    <t>Новочервоненська</t>
  </si>
  <si>
    <t>Новочервоненська с/р</t>
  </si>
  <si>
    <t xml:space="preserve">Новочервоненська с/р             </t>
  </si>
  <si>
    <t xml:space="preserve">Новочервоненська с/р           </t>
  </si>
  <si>
    <t>Рішення Луганської обласної ради від 24.02.2012 № 10/60</t>
  </si>
  <si>
    <t>Сватівський (Троїцький) р-н</t>
  </si>
  <si>
    <t xml:space="preserve">ДП "Білокуракинське ЛМГ"          </t>
  </si>
  <si>
    <t>Кисилівські оголення</t>
  </si>
  <si>
    <t>пам"ятка природи геологічна</t>
  </si>
  <si>
    <t>Білокуракинська селищна  рада</t>
  </si>
  <si>
    <t>Олексіївська сільська рада</t>
  </si>
  <si>
    <t>Рішення виконкому Луганської обласної ради від 04.02.1969 № 72 (в.ч.)</t>
  </si>
  <si>
    <t>північна околиця с. Киселівка</t>
  </si>
  <si>
    <t>західна околиця с. Лубянки</t>
  </si>
  <si>
    <t>Мар"їн стрімчак</t>
  </si>
  <si>
    <t>м. Брянка в районі сел. Старої  Замківки</t>
  </si>
  <si>
    <t>Брянківська міська рада</t>
  </si>
  <si>
    <t>Брянківська м/р</t>
  </si>
  <si>
    <t>Рішення Луганської облради  від 17.04.2003 №7/23</t>
  </si>
  <si>
    <t xml:space="preserve">  близько  8 км на північний захід</t>
  </si>
  <si>
    <t xml:space="preserve"> від залізничної станції  Орловська</t>
  </si>
  <si>
    <t xml:space="preserve">Менчікуровський розріз </t>
  </si>
  <si>
    <t xml:space="preserve">Георгіївська селищна рада </t>
  </si>
  <si>
    <t>Георгіївська селищна рада</t>
  </si>
  <si>
    <t>Георгієвська с/р</t>
  </si>
  <si>
    <t>Рішення виконкому Ворошиловградської обласної ради від 09.12.1982 (в.ч.)</t>
  </si>
  <si>
    <t>Балка "Довга"</t>
  </si>
  <si>
    <t>на східній околиці  с. Іллірія, охоплює</t>
  </si>
  <si>
    <t>Іллірійська сільська рада</t>
  </si>
  <si>
    <t>Рішення виконкому Ворошиловградської обласної ради від 07.12.1971 № 402;(в.ч.)</t>
  </si>
  <si>
    <t xml:space="preserve"> серединну частину балки Безіменної,</t>
  </si>
  <si>
    <t xml:space="preserve"> що впадає в р.Ольховку</t>
  </si>
  <si>
    <t>Балка "Безіменна"</t>
  </si>
  <si>
    <t>с. Іллірія, на східній околиці  с. Іллірія</t>
  </si>
  <si>
    <t xml:space="preserve">Охоплює серединну частину балки </t>
  </si>
  <si>
    <t>Безіменної, що впадає в р.Ольховку</t>
  </si>
  <si>
    <t>Балка Кривенький Яр</t>
  </si>
  <si>
    <t xml:space="preserve">південно-західна околиця </t>
  </si>
  <si>
    <t>Іванівське ЛМГ</t>
  </si>
  <si>
    <t xml:space="preserve">смт.Успенка. Ділянка лівого схилу </t>
  </si>
  <si>
    <t xml:space="preserve">одноіменної балки в 3 км від </t>
  </si>
  <si>
    <t>Рішення Луганської обласної ради від 31.08.2011 № 6/41</t>
  </si>
  <si>
    <t xml:space="preserve">її гирла. Балка відкривається </t>
  </si>
  <si>
    <t>в долину р. Ольховка</t>
  </si>
  <si>
    <t>Юр'ївська</t>
  </si>
  <si>
    <t>Юр’ївська селищна рада на північ від с. Юр’ївка,</t>
  </si>
  <si>
    <t>Юр’ївська с/ р Лутугинського району</t>
  </si>
  <si>
    <t>Юр’ївська с/р</t>
  </si>
  <si>
    <t>Рішення виконкому Луганської обласної ради від 04.02.1969 № 72(в.ч.)</t>
  </si>
  <si>
    <t xml:space="preserve">  на лівому березі р. Білої Лутугинський район</t>
  </si>
  <si>
    <t>с. Айдар - Миколаївка Щастинський (Новоайдарський) р-н, Новоайдарська селищна рада</t>
  </si>
  <si>
    <t>Новоайдарська селищна рада</t>
  </si>
  <si>
    <t>Осинівські піщаники</t>
  </si>
  <si>
    <t>пам'ятка природи геологічна</t>
  </si>
  <si>
    <t>Старобільський (Новопсковський) р-н на південь від с. Осинівка</t>
  </si>
  <si>
    <t xml:space="preserve">Осинівська сільська рада </t>
  </si>
  <si>
    <t>Новопсковська селищна рада</t>
  </si>
  <si>
    <t>Новопсковського р-ну</t>
  </si>
  <si>
    <t>Марфина могила</t>
  </si>
  <si>
    <t>м. Первомайськ,північно-східна окраїна с.Тошківка</t>
  </si>
  <si>
    <t>Тошківська селищна рада м. Первомайськ</t>
  </si>
  <si>
    <t>Гірська и/р</t>
  </si>
  <si>
    <t>Сєвєродонецький р-н, Гірська міська рада</t>
  </si>
  <si>
    <t>Куземівський яр</t>
  </si>
  <si>
    <t>Сватівський р-н, східна околиця с. Куземівка</t>
  </si>
  <si>
    <t>Куземівська с/р Сватівського району</t>
  </si>
  <si>
    <t>Королівські скелі</t>
  </si>
  <si>
    <t>Слов"яносербська</t>
  </si>
  <si>
    <t xml:space="preserve">Слов"яносербський район, Лозівська селищна рада </t>
  </si>
  <si>
    <t xml:space="preserve">Лозівська селищна рада </t>
  </si>
  <si>
    <t>Лозівська с/р</t>
  </si>
  <si>
    <t>ТОВ "ЛЕО"</t>
  </si>
  <si>
    <t>Причепилівська</t>
  </si>
  <si>
    <t>Щастинський район, с. Причепилівка</t>
  </si>
  <si>
    <t xml:space="preserve">Кримська с/р Слов"яносербського р-ну </t>
  </si>
  <si>
    <t xml:space="preserve">Кримська с/р  </t>
  </si>
  <si>
    <t>Дерезувате</t>
  </si>
  <si>
    <t>Антрацитівське лісництво</t>
  </si>
  <si>
    <t>Комсомольське лісництво ДП "Кремінське ЛМГ" Сєвєродонецький (Кремінський) р-н</t>
  </si>
  <si>
    <t>НПП</t>
  </si>
  <si>
    <t>Білоусова Садка</t>
  </si>
  <si>
    <t xml:space="preserve">Серебрянське лісництво урочище </t>
  </si>
  <si>
    <t>Білоусова садка, ДП "Кремінське ЛМГ" Сєвєродонецький (Кремінський) р-н</t>
  </si>
  <si>
    <t>Ольшаник</t>
  </si>
  <si>
    <t>ДП "Северодонецьке ЛМГ" Сєвєродонецький (Кремінський) р-н</t>
  </si>
  <si>
    <t>ДП "Северодонецьке ЛМГ"</t>
  </si>
  <si>
    <t>Сіточне</t>
  </si>
  <si>
    <t>Сіточне лісництво ДП "Кремінське ЛМГ", Сєвєродонецький (Кремінський) р-н</t>
  </si>
  <si>
    <t xml:space="preserve">Широке </t>
  </si>
  <si>
    <t>Розпорядження керівника військово-цивільної адміністрації від 26.05.2016 № 194</t>
  </si>
  <si>
    <t>Горіхове</t>
  </si>
  <si>
    <t>Гречишкинське лісництво ДП "Новоайдарське ЛМГ"</t>
  </si>
  <si>
    <t>Капітанівський ліс</t>
  </si>
  <si>
    <t>Капітанівське лісництво ДП "Новоайдарське ЛМГ"</t>
  </si>
  <si>
    <t>Огидне</t>
  </si>
  <si>
    <t>Новопсковське лісництво ДП "Старобільське ЛМГ" Старобільський р-н</t>
  </si>
  <si>
    <t>Луг</t>
  </si>
  <si>
    <t>Новопсковське лісництво ДП "Старобільське ЛМГ", Старобільський р-н</t>
  </si>
  <si>
    <t>Зуєв ліс</t>
  </si>
  <si>
    <t>ДП “Старобільське ЛМГ”, Білолуцьке лісництво</t>
  </si>
  <si>
    <t xml:space="preserve">ДП “Старобільське ЛМГ”, </t>
  </si>
  <si>
    <t xml:space="preserve">Рішенням  Луганської облради від 17.04.2003 № 7/23 </t>
  </si>
  <si>
    <t xml:space="preserve"> Старобільський р-н</t>
  </si>
  <si>
    <t>Московське</t>
  </si>
  <si>
    <t>Шамраєва дача</t>
  </si>
  <si>
    <t>Сєвєродонецький (Попаснянський) р-н, Щастинський (Новоайдарський) р-н</t>
  </si>
  <si>
    <t>Рішення Луганської обласної ради від 31.08.2011 № 6/42</t>
  </si>
  <si>
    <t>Нижньодуванське</t>
  </si>
  <si>
    <t>Сватівський р-н с. Нижня Дуванка</t>
  </si>
  <si>
    <t>Нижньодуванська селищна рада</t>
  </si>
  <si>
    <t>Нижньодуванська с/р</t>
  </si>
  <si>
    <t>Рішення Луганської обласної ради від 17.03.1994</t>
  </si>
  <si>
    <t>Савтівського р-ну</t>
  </si>
  <si>
    <t>Біляєвське</t>
  </si>
  <si>
    <t>ДП "Луганське ЛМГ" Слов"яносербське лісництво</t>
  </si>
  <si>
    <t>Щастинський р-н</t>
  </si>
  <si>
    <t>Піщане</t>
  </si>
  <si>
    <t xml:space="preserve">Піщане лісництво </t>
  </si>
  <si>
    <t>Киселева балка</t>
  </si>
  <si>
    <t>Соснове</t>
  </si>
  <si>
    <t>Старобільський р-н ДП "Старобільське ЛМГ"</t>
  </si>
  <si>
    <t>Широке</t>
  </si>
  <si>
    <t>Хрящуваха</t>
  </si>
  <si>
    <t>Кремінський район ДП "Кремінське ЛМГ"</t>
  </si>
  <si>
    <t>Розпорядження керівника ВЦА від 05.01.2016 № 2</t>
  </si>
  <si>
    <t>Парк Дружба</t>
  </si>
  <si>
    <t>парк-пам"ятка садово-паркового</t>
  </si>
  <si>
    <t xml:space="preserve">на схід від м. Антрацит, Рафайлівська с/р дорога </t>
  </si>
  <si>
    <t>Рафайлівська с/р Антрацитівського р-ну</t>
  </si>
  <si>
    <t>Рафайлівська с/р</t>
  </si>
  <si>
    <t>мистецтва</t>
  </si>
  <si>
    <t>Харків- Ростов-на –Дону  на відстані 3 км с.Дубовське</t>
  </si>
  <si>
    <t>Парк ім. Перемоги</t>
  </si>
  <si>
    <t>м.Антрацит</t>
  </si>
  <si>
    <t>Антрацітівський міський парк культури та віідпочинку ім. Перемоги</t>
  </si>
  <si>
    <t>ТОВ "Темп-ЛТД-А"</t>
  </si>
  <si>
    <t>Рішення Луганської обласної ради від 25.11.2011 № 7/28</t>
  </si>
  <si>
    <t xml:space="preserve">сквер ім. Героів Великої  </t>
  </si>
  <si>
    <t>парк пам"ятка садово-паркового</t>
  </si>
  <si>
    <t>м.Луганськ</t>
  </si>
  <si>
    <t>Комбінат зеленого господарства</t>
  </si>
  <si>
    <t>ЛКП "Комбінат зеленого господарства та благоустрою"</t>
  </si>
  <si>
    <t xml:space="preserve"> Вітчизняної війни</t>
  </si>
  <si>
    <t>та благоустрою м.Луганськ</t>
  </si>
  <si>
    <t>Луганська міська рада</t>
  </si>
  <si>
    <t>сквер ім.Молодої гвардії</t>
  </si>
  <si>
    <t>Сватівський парк</t>
  </si>
  <si>
    <t>Сватівський р-н, сел.Соснове</t>
  </si>
  <si>
    <t>Сватівська психоневрологічна</t>
  </si>
  <si>
    <t>Сватівська психоневрологічна лікарня  м. Сватове</t>
  </si>
  <si>
    <t>лікарня м.Сватове</t>
  </si>
  <si>
    <t>Мілуватськй водолій</t>
  </si>
  <si>
    <t>Сватівський р-н, околиці с.Мілуватка</t>
  </si>
  <si>
    <t>Мілуватська с/р Сватівського району</t>
  </si>
  <si>
    <t>Рішення Луганської обласної ради від 31.08.2000 № 13/12</t>
  </si>
  <si>
    <t>Селезнівський парк</t>
  </si>
  <si>
    <t>парк-пам'ятка садово-паркового</t>
  </si>
  <si>
    <t>Перевальський район, с. Селезнівка</t>
  </si>
  <si>
    <t>Селезнівська селищна рада</t>
  </si>
  <si>
    <t>Селезнівська с/р</t>
  </si>
  <si>
    <t>Перевальського району</t>
  </si>
  <si>
    <t>ВСЬОГО місцевого значення</t>
  </si>
  <si>
    <t>ВСЬОГО територій та об'єктів ПЗФ</t>
  </si>
  <si>
    <t>територія та об'єкти ПЗФ загальнодержавного значення</t>
  </si>
  <si>
    <t>природні заповідники</t>
  </si>
  <si>
    <t>Розточчя</t>
  </si>
  <si>
    <t>Яворівський р-н, смт.Івано-Франкове</t>
  </si>
  <si>
    <t>Львівський національний лісотехнічний університет України</t>
  </si>
  <si>
    <t>Постанова Ради Міністрів УРСР від 05.10.84 № 403, внесено зміни Розпорядженням Ради Міністрів Української РСР від 02.09.1989 № 306-Р</t>
  </si>
  <si>
    <t>Разом заповідників - 1</t>
  </si>
  <si>
    <t>Яворівський</t>
  </si>
  <si>
    <t xml:space="preserve">Яворівський район, смт. Івано-Франкове, без вилучення 4193,0 га.: Магерівське лісництво Магерівського  військового лісгоспу площею 917,0 га і Майданське лісництво Старицького військового лісгоспу площею 3276,0 га; 
2885,5 га - надані у постійне  користування
 </t>
  </si>
  <si>
    <t>Мінприроди України</t>
  </si>
  <si>
    <t>Указ Президента України від 04.07.1998 № 744/98</t>
  </si>
  <si>
    <t>Сколівські Бескиди</t>
  </si>
  <si>
    <t>Стрийський р-н - 31547,1 га
Дрогобицький р-н - 2593,6 га
Самбірський р-н - 1120,5 га
ЛОУЛМГ 
Сколівська ТГ (20086 га)
- Бутивлянське л-во, кв. № 1-30, площа - 3604,2 га; 
- Сколівське л-во, кв. № 1-26, площа - 3536,2 га;
- Крушельницьке л-во, кв. № 1-30, площа - 3810,8 га; 
- Підгородцівське л-во, кв. № 7, 27-34, 38-43; площа - 1496,2 га; 
- Приполонинне л-во, кв. № 1, 6-8, 15-17, 24; площа - 826 га;
- Майданське л-во, кв. № 5-48, 50-57, 62-72, 74-78, 81-82, 95-97;  площа - 6812,6 га 
Східницька ТГ (1910,4 га):
- Майданське л-во, кв. № 1-4, 94.99-101, площа - 565,1 га;
- Підгородцівське л-во, кв. № 1-6, 8, 13-26, 44; площа - 1345,3 га.
Козівська ТГ:
- Приполонинне л-во, кв. № 20-23, 25-28; площа - 569,1 га
Боринська ТГ: 
- Приполонинне л-во, кв. № 2-5, 9-14, 18-19; площа - 1120,5 га
Трускавецька ТГ, 
- Підгородцівське л-во, кв. № 9-12, 35-37; площа - 683,2 га 
Міністерство оборони України Сколівський військовий лісгосп, 
Сколівська ТГ (10892 га):
- Корчинське л-во, кв № 1-37, площа - 5292 га 
- Коростівське л-во, кв № 38-80, площа 5600 га</t>
  </si>
  <si>
    <t>Львівське обласне управління лісового та мисливського господарства</t>
  </si>
  <si>
    <t>Указ Президента України від 11.02.1999 № 157</t>
  </si>
  <si>
    <t>Північне Поділля</t>
  </si>
  <si>
    <r>
      <rPr>
        <b/>
        <i/>
        <sz val="8"/>
        <color theme="1"/>
        <rFont val="Times New Roman"/>
        <family val="1"/>
        <charset val="204"/>
      </rPr>
      <t xml:space="preserve">Заболотцівська ТГ: </t>
    </r>
    <r>
      <rPr>
        <sz val="8"/>
        <color theme="1"/>
        <rFont val="Times New Roman"/>
        <family val="1"/>
        <charset val="204"/>
      </rPr>
      <t xml:space="preserve">
без вилучення
- Бродівське ДЛГП "Галсільліс" кв.1 (вид. 1-29), кв.2 (вид.1-32), 
- ДП "Золочівське лісове господарство" Сасівське л-во кв. 7, 8, 26, 27, 34, 35, 43, 63, 65, 66, 67, 68, 69, 70, Білокамінське л-во кв.1-7,
з вилученням
-ДП "Золочівське лісове господарство" Сасівське л-во кв.36-42, 44-46, 
</t>
    </r>
    <r>
      <rPr>
        <b/>
        <i/>
        <sz val="8"/>
        <color theme="1"/>
        <rFont val="Times New Roman"/>
        <family val="1"/>
        <charset val="204"/>
      </rPr>
      <t>Бродівська ТГ:</t>
    </r>
    <r>
      <rPr>
        <sz val="8"/>
        <color theme="1"/>
        <rFont val="Times New Roman"/>
        <family val="1"/>
        <charset val="204"/>
      </rPr>
      <t xml:space="preserve">
без вилучення
- Бродівське ДЛГП "Галсільліс" кв.5 (вид. 1-16), кв. 10 (вид.1-6), кв.36 (вид.22-28),
- ДП "Бродівське лісове господарство" Бродівське л-во кв.1, 2, 53-67
з вилученням
-ДП "Бродівське лісове господарство" Бродівське л-во кв., 25, 26, 36-40, 45, 48, 53, 54, 68
</t>
    </r>
    <r>
      <rPr>
        <b/>
        <i/>
        <sz val="8"/>
        <color theme="1"/>
        <rFont val="Times New Roman"/>
        <family val="1"/>
        <charset val="204"/>
      </rPr>
      <t xml:space="preserve">
Підкамінська</t>
    </r>
    <r>
      <rPr>
        <sz val="8"/>
        <color theme="1"/>
        <rFont val="Times New Roman"/>
        <family val="1"/>
        <charset val="204"/>
      </rPr>
      <t xml:space="preserve"> ТГ:
без вилучення
- Бродівське ДЛГП "Галсільліс" кв.6 (вид. 9-12), кв.7 (вид.19), кв.8 (вид.1-23), кв.9 (вид.1-2, 9-11), кв.13 (вид.12-14), кв.16 (вид.4-6, 16, 24-26), кв.18 (вид.1-12), кв.19 (вид.1-11), кв.20 (вид.33-34), кв.21 (вид.1-15, 18-20), кв.22 (вид.10), кв.23 (вид.1-16), кв.24 (вид.17-18), кв.26 (вид.33-34), кв.27 (вид.1-3), кв.28 (вид.1-6, 7-10, 15,16,19), кв.29 (вид.1), кв.31 (вид.1-16, 28-30), кв.32 (вид. 1-30), кв.34 (вид.1-6, 10), 
- ДП "Бродівське лісове господарство" Підкамінське л-во кв.3, 4, 8, 9, 10
з вилученням
-ДП "Золочівське лісове господарство" Підкамінське л-во кв.42, 47, 48, 60
</t>
    </r>
    <r>
      <rPr>
        <b/>
        <i/>
        <sz val="8"/>
        <color theme="1"/>
        <rFont val="Times New Roman"/>
        <family val="1"/>
        <charset val="204"/>
      </rPr>
      <t>Золочівська ТГ:</t>
    </r>
    <r>
      <rPr>
        <sz val="8"/>
        <color theme="1"/>
        <rFont val="Times New Roman"/>
        <family val="1"/>
        <charset val="204"/>
      </rPr>
      <t xml:space="preserve">
без вилучення
- Золочівське ДЛГП "Галсільліс" кв.4 (вид.1, 4-7), кв.5 (вид.13-16), кв.7 (вид.5-8), кв.13 (вид.6-8, 12,24), кв.14 (вид.1-14, 22), кв.24 (вид.9-16, 25-31);
- ДП "Золочівське лісове господарство" Золочівське л-во кв.2, 4-8, 10-30, 32-34, 36, 39-43, 45-53, 55-58, Гологірське л-во кв.1-5, 10-12, 18-23, 25, 26, Сасівське л-во кв.1, 75,
з вилученням
- Золочівське ДЛГП "Галсільліс" кв.1 (вид.20), кв.4 (вид.8), кв.6 (вид.1-32), кв.15 (вид.1-10), кв. 20 (вид.1-11) 
- ДП "Золочівське лісове господарство" Золочівське л-во кв.1, 3, 31, Зозулівське л-во кв.43-50, Сасівське л-во кв.51, 52, Білокамінське л-во кв. 19, 20, 47-54, Словітське л-во кв.1-5, 7
</t>
    </r>
    <r>
      <rPr>
        <b/>
        <i/>
        <sz val="8"/>
        <color theme="1"/>
        <rFont val="Times New Roman"/>
        <family val="1"/>
        <charset val="204"/>
      </rPr>
      <t>Буська ТГ:</t>
    </r>
    <r>
      <rPr>
        <sz val="8"/>
        <color theme="1"/>
        <rFont val="Times New Roman"/>
        <family val="1"/>
        <charset val="204"/>
      </rPr>
      <t xml:space="preserve">
без вилучення
- Буське ДЛГП "Галсільліс" кв.49-53, 61, 62
- ДП "Золочівське лісове господарство" Білокамінське л-во кв.23, 24
- ДП "Буське лісове господарство" Ожидівське л-во кв.56-59</t>
    </r>
  </si>
  <si>
    <t>Указ Президента України від 10.02.2010 №156/2010</t>
  </si>
  <si>
    <t>Бойківщина</t>
  </si>
  <si>
    <r>
      <rPr>
        <b/>
        <i/>
        <sz val="10"/>
        <color theme="1"/>
        <rFont val="Times New Roman"/>
        <family val="1"/>
        <charset val="204"/>
      </rPr>
      <t>Козівська ТГ:</t>
    </r>
    <r>
      <rPr>
        <sz val="10"/>
        <color theme="1"/>
        <rFont val="Times New Roman"/>
        <family val="1"/>
        <charset val="204"/>
      </rPr>
      <t xml:space="preserve">
30,7015 га кв.21 вид. 3, 7-10, 12-14, 21, 22, част. Вид. 1, 2, 5, 6, 11, 17, 19, 20, 23-25 Верховинське л-во Турківського ДЛГП Галсільліс
Турківська ТГ:
25,7455 га кв.18 вид.1-3 Ільницьке л-во, ДП "Турківське лісове господарство""
</t>
    </r>
    <r>
      <rPr>
        <b/>
        <i/>
        <sz val="10"/>
        <color theme="1"/>
        <rFont val="Times New Roman"/>
        <family val="1"/>
        <charset val="204"/>
      </rPr>
      <t>Східницька ТГ:</t>
    </r>
    <r>
      <rPr>
        <sz val="10"/>
        <color theme="1"/>
        <rFont val="Times New Roman"/>
        <family val="1"/>
        <charset val="204"/>
      </rPr>
      <t xml:space="preserve">
1258,332 га 
ДП "Турківське лісове господарство"
- кв. 5-7, 13, 17-19, 25, 27, 34 Зубрицьке л-во 
Турківське ДЛГП Галсільліс"
- кв.32, 35, 36 Прикарпатське л-во
- кв.55 вид.4 та част. вид.1-3, 5-11 Надсянське л-во
</t>
    </r>
    <r>
      <rPr>
        <b/>
        <i/>
        <sz val="10"/>
        <color theme="1"/>
        <rFont val="Times New Roman"/>
        <family val="1"/>
        <charset val="204"/>
      </rPr>
      <t>Боринська ТГ:</t>
    </r>
    <r>
      <rPr>
        <sz val="10"/>
        <color theme="1"/>
        <rFont val="Times New Roman"/>
        <family val="1"/>
        <charset val="204"/>
      </rPr>
      <t xml:space="preserve">
10925,221 га
ДП "Боринське лісове господарство"
- кв.1-6, 8, 13-27, 33-40 Либохорівське л-во
- кв. 1-25, 27, 33, 34, 40 Сянківське л-во
- кв.8-24 Яблунське л-во 
ДП "Турківське лісове господарство"
- кв. 15-17, 19-22, 24, 25 та част. кв.18 Ільницьке л-во
Турківське /ДЛГП Галсільліс
- кв. 1, 3, 7, 10-12, 16, 20, 24, 26, 28, 29, 32 Бітлянське л-во;
- кв.22, 28-34 та част.кв.21 Верховинське л-во
- кв.9-12, 18, 19, 43-54, 59-62 та част кв.55 Надсянського л-ва</t>
    </r>
  </si>
  <si>
    <t>Державне лісове агентство України</t>
  </si>
  <si>
    <t>Указ Президента України від 11.04.2019 №130/2019</t>
  </si>
  <si>
    <t>Королівські Бескиди</t>
  </si>
  <si>
    <r>
      <rPr>
        <b/>
        <i/>
        <sz val="10"/>
        <color theme="1"/>
        <rFont val="Times New Roman"/>
        <family val="1"/>
        <charset val="204"/>
      </rPr>
      <t>Старосамбірська ТГ:</t>
    </r>
    <r>
      <rPr>
        <sz val="10"/>
        <color theme="1"/>
        <rFont val="Times New Roman"/>
        <family val="1"/>
        <charset val="204"/>
      </rPr>
      <t xml:space="preserve">
Старосамбірське л-во, дільниця №1 кв.1-25, 35-37 - 3044 га
</t>
    </r>
    <r>
      <rPr>
        <b/>
        <i/>
        <sz val="10"/>
        <color theme="1"/>
        <rFont val="Times New Roman"/>
        <family val="1"/>
        <charset val="204"/>
      </rPr>
      <t>Стрілківська ТГ:</t>
    </r>
    <r>
      <rPr>
        <sz val="10"/>
        <color theme="1"/>
        <rFont val="Times New Roman"/>
        <family val="1"/>
        <charset val="204"/>
      </rPr>
      <t xml:space="preserve">
Старосамбірське л-во кв.26-34 - 1253 га
Дністрянське л-во кв.1-37 - 4700 га</t>
    </r>
  </si>
  <si>
    <t>Міндовкілля України</t>
  </si>
  <si>
    <t>Указ Президента України від 30.11.2020 № 526/2020</t>
  </si>
  <si>
    <t>Разом НПП - 5</t>
  </si>
  <si>
    <t>Бердо</t>
  </si>
  <si>
    <t>Опорецьке л-во кв.28, 29, 30, 31, Климецьке л-во кв.9, 11, 12, 14, 17-20, 23</t>
  </si>
  <si>
    <t>Філія "Славське лісове господарство" ДП "Ліси України"</t>
  </si>
  <si>
    <t>Постанова Ради Міністрів УРСР від 02.11.1984 № 434</t>
  </si>
  <si>
    <t>Пікуй</t>
  </si>
  <si>
    <t>Верховинське л-во кв.28, 31-34 Турківського ДЛГП "Галсільліс"
Либохорівське л-во, кв.38-40 Філії "Самбірське лісове господарство" ДП "Ліси України"</t>
  </si>
  <si>
    <t>Турківське ДЛГП "Галсільліс"
Філія "Самбірське лісове господарство" ДП "Ліси України"</t>
  </si>
  <si>
    <t>Стариці Дністра</t>
  </si>
  <si>
    <t>Стрийський район, Розвадівська територіальна громада,  між селами Веринь і Крупське</t>
  </si>
  <si>
    <t>Розвадівська сільська рада</t>
  </si>
  <si>
    <t>Постанова Ради Міністрів УРСР від 13.02.1989  № 53</t>
  </si>
  <si>
    <t>Лопатинський</t>
  </si>
  <si>
    <t xml:space="preserve">Лопатинське л-во, кв.63 (в.4,11), 64 (12,13,16) </t>
  </si>
  <si>
    <t>Філія "Радехівське лісове господарство" ДП "Ліси України"</t>
  </si>
  <si>
    <t>Постанова Ради Міністрів УРСР від 02.11.84  № 434</t>
  </si>
  <si>
    <t>Ходорівське л-во кв.277-289</t>
  </si>
  <si>
    <t>Філія "Стрийське лісове господарство" ДП "Ліси України"</t>
  </si>
  <si>
    <t>Постанова Ради Міністрів УРСР від 28.10.74 № 500</t>
  </si>
  <si>
    <t>Лешнівський</t>
  </si>
  <si>
    <t>Лешнівське л-во кв. 42 вид. 6,7, кв. 49 вид. 2,3,5, кв. 50 вид . 2</t>
  </si>
  <si>
    <t>Філія "Бродівське лісове господарство" ДП "Ліси України"</t>
  </si>
  <si>
    <t>Постанова Ради Міністрів УРСР від 03.08.1978 № 383</t>
  </si>
  <si>
    <t>Волицький</t>
  </si>
  <si>
    <t>Волицьке л-во, кв. 22 (в.3), 23 (в.2),  24 (в.2)</t>
  </si>
  <si>
    <t>філія "Рава-Руське лісове господарство" ДП "Ліси України"</t>
  </si>
  <si>
    <t>Долина ірисів</t>
  </si>
  <si>
    <t>Стрийський район, Розвадівська територіальна громада, 19,9952 гектара земель с/г призначення (землі запасу) за межами села Надітичі, у тому числі: 19,5952 гектара земель комунальної власності (Розвадівської сільської ради Розвадівської об’єднаної територіальної громади); 0,4 гектара земель державної власності</t>
  </si>
  <si>
    <t>Указ Президента України від 30.11.2020 № 525/2020</t>
  </si>
  <si>
    <t>Чайковицький</t>
  </si>
  <si>
    <t>Самбірський район, Новокалинівська територіальна громада, на пд зх від с.Чайковичі</t>
  </si>
  <si>
    <t>Новокалинівська МР</t>
  </si>
  <si>
    <t>Постанова Ради Міністрів УРСР від 11.09.1980 №524</t>
  </si>
  <si>
    <t>Потелицький</t>
  </si>
  <si>
    <t>Львівський район, Рава-Руська  територіальна громада,  с.Потеличі</t>
  </si>
  <si>
    <t>Рава-Руська міська рада</t>
  </si>
  <si>
    <t>разом заказників - 10</t>
  </si>
  <si>
    <t>Лиса гора і Гора Сипуха</t>
  </si>
  <si>
    <t xml:space="preserve"> Золочівське л-во, кв. 1-3</t>
  </si>
  <si>
    <t>Філія "Золочівське лісове господарство" ДП "Ліси України"</t>
  </si>
  <si>
    <t xml:space="preserve">Указ Президента України від 20.08.1996 №715/96 </t>
  </si>
  <si>
    <t>Гора Вапнярка</t>
  </si>
  <si>
    <t>Словітське л-во,  кв.1, 2 (в.1-13); кв.3 (в.1-3; 5-7; 9-15);  кв.7 (в.1-3)</t>
  </si>
  <si>
    <t>Разом памяток природи - 2</t>
  </si>
  <si>
    <t>Ботанічний сад Львівського державного університету ім.Ів.Франка</t>
  </si>
  <si>
    <t>Львівський район, Львівська  територіальна громада, м.Львів розташований на 2-ох ділянках: 2га по вул.Кирила і Мефодія, 4 та 16,5 га по вул.Черемшини, 44</t>
  </si>
  <si>
    <t>Львівський національний університет ім. Івана Франка</t>
  </si>
  <si>
    <t>Постанова Ради Міністрів України від 22.07.1983 №311</t>
  </si>
  <si>
    <t>Ботанічний сад Львівського державного лісотехнічного університету</t>
  </si>
  <si>
    <t>на 3-ьох ділянках: у Львівський район, Львівська  територіальна громада, м.Львів 6,2га по вул.Чупринки, 103; та 1,0га по вул.О.Кобилянської і 15,5 га арборетум в с.Страдч Яворівський р-ну</t>
  </si>
  <si>
    <t xml:space="preserve">Постанова Ради Міністрів України від 22.02.1991 №33 </t>
  </si>
  <si>
    <t>разом ботанічних садів - 2</t>
  </si>
  <si>
    <t>Дендропарки</t>
  </si>
  <si>
    <t>Оброшинський</t>
  </si>
  <si>
    <t>Львівський район, Оброшинська  територіальна громада,  с.Оброшино</t>
  </si>
  <si>
    <t xml:space="preserve">Інститут землеробства і біології тварин УААН </t>
  </si>
  <si>
    <t xml:space="preserve">Постанова Ради Міністрів України від 22.07.83 № 311 </t>
  </si>
  <si>
    <t>Рудківський</t>
  </si>
  <si>
    <t>Рудківське л-во, кв.13</t>
  </si>
  <si>
    <t>Філія "Самбірське лісове господарство" ДП "Ліси України"</t>
  </si>
  <si>
    <t xml:space="preserve">Постанова Ради Міністрів України від 07.01.85 № 5 
Постанова Ради Міністрів України від 22.07.83 № 311 </t>
  </si>
  <si>
    <t>разом дендропарків - 2</t>
  </si>
  <si>
    <t>Стрийський парк</t>
  </si>
  <si>
    <t>Львівський район, Львівська  територіальна громада, м.Львів, вул.Стрийська</t>
  </si>
  <si>
    <t>дирекція парку</t>
  </si>
  <si>
    <t xml:space="preserve">Постанова Ради Міністрів УРСР від 29.01.1960 № 105 </t>
  </si>
  <si>
    <t>Міженецький парк</t>
  </si>
  <si>
    <t>Терлівське л-во кв.34 вид.1 ВВП "Надлісництво Старий Самбір" (с.Міженець)</t>
  </si>
  <si>
    <t>Самбірський парк</t>
  </si>
  <si>
    <t>Самбірський район, Самбірська  територіальна громада, м.Самбір</t>
  </si>
  <si>
    <t>Самбірський міський комбінат комунальних підприємств</t>
  </si>
  <si>
    <t>Підгірцівський парк</t>
  </si>
  <si>
    <t>Стрийський район, Стрийська територіальна громада, с.Підгірці</t>
  </si>
  <si>
    <t>Львівський облрибкомбінат</t>
  </si>
  <si>
    <t>Буський парк</t>
  </si>
  <si>
    <t>Золочівський район, Буська  територіальна громада, м.Буськ</t>
  </si>
  <si>
    <t>Буський комбінат комунальних підприємств</t>
  </si>
  <si>
    <t xml:space="preserve">Постанова Ради Міністрів УРСР від 29.01.1960  № 105 </t>
  </si>
  <si>
    <t>Підгорецький парк</t>
  </si>
  <si>
    <t>Золочівський район, Заболтцівська  територіальна громада, с.Підгірці</t>
  </si>
  <si>
    <t>Львівська картинна галерея</t>
  </si>
  <si>
    <t>Адамівка</t>
  </si>
  <si>
    <t>Дрогобицький район, Трускавецька  територіальна громада, 54,46 гектара земель комунальної власності, які розташовані на території міста Трускавець, у тому числі: 8,3858 гектара земель оздоровчого призначення; 0,0228 гектара земель громадської забудови; 46,0514 гектара земель природно-заповідного фонду та іншого природоохоронного призначення</t>
  </si>
  <si>
    <t>Трускавецька міська рада</t>
  </si>
  <si>
    <t>Разом парків-пам'яток садово-паркового мистецтва - 7</t>
  </si>
  <si>
    <t>Разом загальнодержавного значення - 29</t>
  </si>
  <si>
    <t>територія та об'єкти ПЗФ місцевого значення</t>
  </si>
  <si>
    <t>Знесіння</t>
  </si>
  <si>
    <t>Львівський район, Львівська  територіальна громада, м.Львів, вул.Новознесенська, 32</t>
  </si>
  <si>
    <t xml:space="preserve">Львіська міська рада </t>
  </si>
  <si>
    <t xml:space="preserve">Ухвала Львівської обласної ради народних депутатів від 02.12.1993 № 327 </t>
  </si>
  <si>
    <t>Надсянський</t>
  </si>
  <si>
    <t>Боберківська СР (5265 га), Верхньояблунська СР (3224 га), Нижньояблунська СР (3862 га), Нижньотурівська СР (3085 га), Сянківська СР (1083 га), Шандровецька СР (2909 га),
зокрема: ДП "Боринське лісове господарство" Яблунське л-во, кв.1-24, Боринське л-во: кв.23 (в т.ч. ДЛФ 4392 га), Турківське ДЛГП "Галсільліс" (1945 га)</t>
  </si>
  <si>
    <t>Боринська СР
Філія "Самбірське лісове господарство" ДП "Ліси України, 
Турківське ДЛГП "Галсільліс"</t>
  </si>
  <si>
    <t xml:space="preserve">Рішення Львівської обласної ради народних депутатів від 31.07.1997 №209 </t>
  </si>
  <si>
    <t>Верхньодністровські Бескиди</t>
  </si>
  <si>
    <t>ВВП "Надлісництво Старий Самбір" Філії "Самбірське лісове господарство" ДП "Ліси України, :
Головецьке л-во кв.1-7, 9-50 - 4256 га
Спаське л-во, кв.1-14, 64-75 - 2695га, 
Стар'явське л-во кв.37-53 - 1239 га
Старосамбірське л-во кв.64-67 - 346га</t>
  </si>
  <si>
    <t xml:space="preserve">Філія "Самбірське лісове господарство" ДП "Ліси України, </t>
  </si>
  <si>
    <t xml:space="preserve">Рішення Львівської обласної ради народних депутатів від 08.10.1997 №234 </t>
  </si>
  <si>
    <t>Равське Розточчя</t>
  </si>
  <si>
    <t>Рава-Руська ТГ - 7647 га,
Добросинсько-Магерівська ТГ - 6331 га,
Яворівська ТГ - 2350 га,
Жовківська ТГ - 2775 га
Зокрема:
Рава-Руської ТГ :
- Філія "Рава-Руське лісове господарство" ДП "Ліси України" Потелицьке л-во кв,31,32,61-63 - 329 га,
- Жовківське  ДЛГП "Галсільліс"   Рава-Руське л-во кв 1-21,28,31,40,43 - 1687,4 га 
Добросинсько-Магерівська ТГ:
- Жовківське ДЛГП "Галсільліс" Рава-Руське л-во кв.30,31, 40-42 - 786,6 га 
Жовківська ТГ:
-Жовківське ДЛГП "Галсільліс" Жовківське л-во кв 17-19  132,1 га
Яворівська ТГ
- Яворівське ДЛГП "Галсільліс" Немирівське л-во кв,3, 4,8-10,13 -  509,2 га</t>
  </si>
  <si>
    <t xml:space="preserve">Рава-Руська МР
Філія "Рава-Руське лісове господарство" ДП "Ліси України" 
 Жовківське  ДЛГП "Галсільліс"   
 Яворівське  ДЛГП "Галсільліс"   </t>
  </si>
  <si>
    <t>Рішення Львівської обласної ради від 13.06.2007 № 341</t>
  </si>
  <si>
    <t>Стільське Горбогіря</t>
  </si>
  <si>
    <t>філія «Львівське лісове господарство» ДП "Ліси України" 
філія «Стрийське лісове господарство» ДП "Ліси України"
Миколаївське ДЛГП "Галсільліс"
Пустомитівське ДЛГП "Галсільліс"
Тростянецька СР
Миколаївська СР</t>
  </si>
  <si>
    <t>Рішення Львівської обласної ради від 01.04.2014  №1043, внесено зміни рішенням Львівської обласної ради від 12.03.2019 № 814, внесено зміни рішенням Львівської обласної ради від 21.05.2019 № 837, внесено зміни рішенням Львівської обласної ради від 04.07.2023 № 485</t>
  </si>
  <si>
    <t xml:space="preserve">Разом РЛП - 5 </t>
  </si>
  <si>
    <t>Липниківський</t>
  </si>
  <si>
    <t>Липниківське л-во,  кв. 38-56,  Товщівське л-во,  кв.1,2,3,15-58,60-65</t>
  </si>
  <si>
    <t>Філія "Львівське лісове господарство" ДП "Ліси України"</t>
  </si>
  <si>
    <t>1984*</t>
  </si>
  <si>
    <t>Дубрівський</t>
  </si>
  <si>
    <t>Стрийський район, Журавненська територіальна громада, с.Зарічне</t>
  </si>
  <si>
    <t>Зарічненська СР, Селянська спілка "Свіча"</t>
  </si>
  <si>
    <t>Розпорядження голови Львівської облдержадміністрації від 11.02.1995 № 126</t>
  </si>
  <si>
    <t>Романівський</t>
  </si>
  <si>
    <t>Романівське л-во, кв.15, 16, 20, 25-27</t>
  </si>
  <si>
    <t>Свіржський</t>
  </si>
  <si>
    <t>Свірзьке л-во, кв. 31 (вид. 1-3, 8-10, 13-19), 33-39</t>
  </si>
  <si>
    <t>Кошів</t>
  </si>
  <si>
    <t>Комарнівське л-во кв.39 (1-44)</t>
  </si>
  <si>
    <t>Зелемінь</t>
  </si>
  <si>
    <t>Гребенівське л-во  кв.5; Дубинське л-во кв. 7, 8, 9, 11, 12, 13;
Зелемянське л-во кв.1, 4, 8, 11</t>
  </si>
  <si>
    <t>Філія "Сколівське лісове господарство" ДП "Ліси України"</t>
  </si>
  <si>
    <t>Рішення Львівської обласної рдаи від 07.02.1991 №34. Зміна площі рішенням Львівської обласної ради від 08.12.1999 № 226</t>
  </si>
  <si>
    <t>Федорівка</t>
  </si>
  <si>
    <t>Сокальське л-во, кв.72-88</t>
  </si>
  <si>
    <t>Моршинський</t>
  </si>
  <si>
    <t>Задеревацьке л-во кв. 502 (крім вид. 1-5), 503 (крім вид.3, 4, 6), 504, 505 (крім вид.1-4), 506 (крім вид.1,2, 4, 5, 8, 9, 10), 507 (крім вид.2-5), 508 (крім вид. 1-3), 509-522, 523 вид. 23, 524-540, 523 вид.1-13, 15, Лисовицьке л-во кв. 476, 477-480, 481 (вид.14-20), 482-501</t>
  </si>
  <si>
    <t>1984*. Змінено рішенням Львівської обласної ради  від 07.06.2016  № 184, від 25.07.2023 №496</t>
  </si>
  <si>
    <t>Розлуч</t>
  </si>
  <si>
    <t>Розлуцьке лісництво, кв. 12,13</t>
  </si>
  <si>
    <t>1984* зміна площі рішенням Львівської обласної ради від 08.12.1999 № 226</t>
  </si>
  <si>
    <t>Верхобузький</t>
  </si>
  <si>
    <t>Золочівський район, Золочівська  територіальна громада,  с.Колтів</t>
  </si>
  <si>
    <t>Золочівська міська рада</t>
  </si>
  <si>
    <t>Розпорядження голови Львівської облдержадміністрації від 22.12.1995 № 1123</t>
  </si>
  <si>
    <t>Климова дебра</t>
  </si>
  <si>
    <t>В'язівське л-во, кв.61,62,69,70</t>
  </si>
  <si>
    <t>Рішення Львівської обласної ради від 30.06.2009 р. № 933</t>
  </si>
  <si>
    <t>Бориславський</t>
  </si>
  <si>
    <t>Бориславське л-во, кв. 38-43, 45-50, 52-58, 60-64, 66, 68, 73-77, 78(крім вид. 3-7,12-16,20), 80, 81, 83-89.</t>
  </si>
  <si>
    <t>Філія "Дрогобицьке лісове господарство" ДП "Ліси України"</t>
  </si>
  <si>
    <t>1984* /Рішення Львівської обласної ради від 08.12.1999 № 226,  від 23.10.2012 року №612, від 25.07.2023 №497</t>
  </si>
  <si>
    <t>Базиївка</t>
  </si>
  <si>
    <t>Стрийський район, Жидачівська територіальна громада, м.Жидачів</t>
  </si>
  <si>
    <t>Жидачівська міська рада</t>
  </si>
  <si>
    <t>Рішення Львівської  обласної ради від 23 жовтня 2012 року №612</t>
  </si>
  <si>
    <t>Журавлиний</t>
  </si>
  <si>
    <t>Соколянське л-во кв. 62 (вид.16 – 21) - 18,9 га, кв. 63 (вид. 14-16) - 9,6 га, кв.72 (вид. 1-29) - 63,0 га, кв.73 (вид. 1, 3-12) - 38,8 га та кв. 74 (вид. 5-15) - 36,9 га</t>
  </si>
  <si>
    <t>рішення Львівської обласної ради від 13.09.2016 № 225</t>
  </si>
  <si>
    <t>Урочище Солониця</t>
  </si>
  <si>
    <t>Львівський район, Великолюбінська  територіальна громада, Великолюбінська селищна рада:    47,0га - 3 кв. Комарнівського лісництва Філії "Самбірське лісове господарство" ДП "Ліси України", 17,0 га - землі с/г призначення державної власності та 22,0 га земель с/г призначення, що відносяться до пайового фонду</t>
  </si>
  <si>
    <t>Великолюбінська селищна рада, Філія "Самбірське лісове господарство" ДП "Ліси України"</t>
  </si>
  <si>
    <t>рішення Львівської обласної ради від 20.03.2018 № 650</t>
  </si>
  <si>
    <t>Димківці</t>
  </si>
  <si>
    <t>Тухлянське л-во, кв. 28 вид. 1-4, 12</t>
  </si>
  <si>
    <t>1984*, /Рішення Львівської обласної ради від 28.05.2019 № 861</t>
  </si>
  <si>
    <t>Головецьке</t>
  </si>
  <si>
    <t>Головецьке л-во кв. 16 вид.31</t>
  </si>
  <si>
    <t>Рожанське</t>
  </si>
  <si>
    <t xml:space="preserve">Рожанське л-во,кв. 23 вид.4 </t>
  </si>
  <si>
    <t>Обнога</t>
  </si>
  <si>
    <t>Рожанське л-во, кв.41, 42</t>
  </si>
  <si>
    <t>Рішення виконавчого комітету Львівської обласної ради від 01.02.1991 № 34/ рішення Львівської обласної ради від 28.05.2019 № 861</t>
  </si>
  <si>
    <t>Тернівці</t>
  </si>
  <si>
    <t>Опорецьке л-во, кв. 26</t>
  </si>
  <si>
    <t>Маківка</t>
  </si>
  <si>
    <t xml:space="preserve">Головецьке л-во, кв.6 (виділи 4-7, 9, 16, 21, 24, 25,27), 7, 13 (виділи 1-6, 8, 10-20, 22, 23, 25-36), 14 (виділи 1-26, 29, 31-34)
</t>
  </si>
  <si>
    <t>Рішення виконавчого комітету Львівської обласної ради від 01.02.1991 № 34/ рішення Львівської обласної ради від 28.05.2019 № 861/ рішення Львівської обласної ради від 30.03.2023 № 458</t>
  </si>
  <si>
    <t>Кремінь</t>
  </si>
  <si>
    <t xml:space="preserve">Тухлянське лісництво, квартали 5, 1 </t>
  </si>
  <si>
    <t>Магура</t>
  </si>
  <si>
    <t>Тухлянське л-во, кв. 23,24</t>
  </si>
  <si>
    <t>Хітар</t>
  </si>
  <si>
    <t>Опорецьке л-во, кв.33-35</t>
  </si>
  <si>
    <t>Бескид</t>
  </si>
  <si>
    <t>Климецьке л-во, кв.21, 25</t>
  </si>
  <si>
    <t>Гаї</t>
  </si>
  <si>
    <t>Сможанське л-во кв.19-23, Климецьке л-во кв.1-6</t>
  </si>
  <si>
    <t>Рішення виконавчого комітету Львівської обласної ради від 01.02.1991 № 34, рішення ЛОР від 08.12.1999 № 226 / Рішення Львівської обласної ради від 28.05.2019 № 861</t>
  </si>
  <si>
    <t>Довжки</t>
  </si>
  <si>
    <t>Сможанське л-во кв. 2, 3</t>
  </si>
  <si>
    <t>Торфовище Білогорща</t>
  </si>
  <si>
    <t>Львівський район, 
Львівська територіальна громада (58,8 га), 
Зимноводівська територіальна громада  (33,2 га)</t>
  </si>
  <si>
    <t>Львівська міська рада
Зимноводівська сільська рада</t>
  </si>
  <si>
    <t>рішення Львівської обласної ради від 29.10.2019 № 907</t>
  </si>
  <si>
    <t>Бескиди</t>
  </si>
  <si>
    <t>Філія "Самбірське лісове господарство" ДП "Ліси України" Добромильське лісництв квартали 16, 48, 49 та Стар’явського лісництва квартали 1, 2, 3 (крім виділу 2), 4, 13, 14, 15, 16 (виділи 17-25), 59, 60, 61, 62, 63</t>
  </si>
  <si>
    <t xml:space="preserve">Філія "Самбірське лісове господарство" ДП "Ліси України" </t>
  </si>
  <si>
    <t>Рішення Львівської обласної ради від 30.03.2023 № 463</t>
  </si>
  <si>
    <t>Разом ландшафтних заказників - 29</t>
  </si>
  <si>
    <t>Макітра</t>
  </si>
  <si>
    <t>Золочівський район, Бродівська  територіальна громада, с.Гаї</t>
  </si>
  <si>
    <t>Бродівська міська рада</t>
  </si>
  <si>
    <t>Золочівський район, Бродівська  територіальна громада, с.Лагодів</t>
  </si>
  <si>
    <t>Надітичі</t>
  </si>
  <si>
    <t>Стрийський район, Розвадівська територіальна громада,  с.Надітичі</t>
  </si>
  <si>
    <t>Рацина</t>
  </si>
  <si>
    <t>Самбірський район, Боринська територіальна громада,с.Верхнє Висоцьке, с.Матків</t>
  </si>
  <si>
    <t>Боринська селищна рада</t>
  </si>
  <si>
    <t xml:space="preserve">Рішення Львівської обласної ради народних депутатів від 07.02.91 № 34 </t>
  </si>
  <si>
    <t>Двірцівський</t>
  </si>
  <si>
    <t>Реклинецьке лісництво, квартал 21 (виділ 1-10, 12, 13)</t>
  </si>
  <si>
    <t>Сокальське ДЛГП ЛГП "Галсільліс"</t>
  </si>
  <si>
    <t>рішення Львівської обласної ради від 21.05.2019 № 830</t>
  </si>
  <si>
    <t>Разом ботанічних заказників - 5</t>
  </si>
  <si>
    <t>Чортова скеля</t>
  </si>
  <si>
    <t>Винниківське л-во,  кв. 6-9, 10 (крім. Вид.23, 24), 14-17, 18 (крім вид. 3, 5, 6), 19, 23 (вид. 25, 26)</t>
  </si>
  <si>
    <t>1984*, внесені зміни рішенням ЛОР від 31.07.1997 № 209 та від 25.10.2018 № 761</t>
  </si>
  <si>
    <t>Гряда</t>
  </si>
  <si>
    <t>Грядівське л-во, кв.1-38</t>
  </si>
  <si>
    <t>Філія "Львівський лісовий селекційно-насіннєвий центр" ДП "Ліси України"</t>
  </si>
  <si>
    <t>1984*, Змінено категорію рішенням ЛОР від 31.07.1997 № 209</t>
  </si>
  <si>
    <t>Любінський</t>
  </si>
  <si>
    <t>Великолюбінське л-во кв.52-92, 95-107</t>
  </si>
  <si>
    <t xml:space="preserve">Створено 1984*. Змінено категорію рішенням ЛОР від 31.07.1997 № 209, Зменшення площі затверджено рішенням Львівської обласної ради народних депутатів від 01.10.98 № 71 </t>
  </si>
  <si>
    <t>Винниківський</t>
  </si>
  <si>
    <t>Винниківське л-во, кв. 49-61,62 (крім виділів 8-11, 16-18, 20 (1,25га)), 63—68, 69 (крім виділів 1-5, 7, 12, 16 (0,84га)), 70 (крім виділів 1, 2, 3 (0,41га), 4, 6 (0,62га), 7(3,56га), 71, 78 (виділи 1, 5-8, 11, 12), 79 (виділи 1, 4, 5, 7-15), 84-86.</t>
  </si>
  <si>
    <t>1984* Змінено категорію рішенням ЛОР від 31.07.1997 № 209 та внесено зміни від 08.12.2015 № 25</t>
  </si>
  <si>
    <t>Львівський</t>
  </si>
  <si>
    <t>Винниківське л-во, кв.21 (вид. 3, 5, 6, 7, 12, 13, 14, 20, 21, 27), 22, 28-30, 33-35, 38-44</t>
  </si>
  <si>
    <t>Завадівський</t>
  </si>
  <si>
    <t>1984*,Змінено категорію рішенням ЛОР від 31.07.1997 № 209 та внесені зміни рішенням ЛОР від 25.10.2018 № 761</t>
  </si>
  <si>
    <t>Сокальське л-во,  кв. 44-55, 57-71</t>
  </si>
  <si>
    <t>Підкамінь</t>
  </si>
  <si>
    <t>Підкамінське л-во,  кв. 48, вид.1</t>
  </si>
  <si>
    <t xml:space="preserve">Рішення Львівської обласної ради народних депутатів від 22.12.1998  №118 </t>
  </si>
  <si>
    <t>Гаївський</t>
  </si>
  <si>
    <t>Буське л-во, кв.13</t>
  </si>
  <si>
    <t>Буське ДЛГП "Галсільліс"</t>
  </si>
  <si>
    <t xml:space="preserve">Рішення Львівської обласної ради від 07.10.2008  № 693 </t>
  </si>
  <si>
    <t>Добромильський</t>
  </si>
  <si>
    <t>Добромильське л-во, кв.5, ВВП "Надлісництво Старий Самбір"</t>
  </si>
  <si>
    <t>Рішення  Львівської  обласної  ради  від  22.09.2010  № 1329</t>
  </si>
  <si>
    <t>Корналовичі</t>
  </si>
  <si>
    <t>Дублянськел-во,  кв. 4, вид. 1</t>
  </si>
  <si>
    <t>Рішення  Львівської  обласної  ради  від  11.10.2005  № 426</t>
  </si>
  <si>
    <t>Воля Якубова</t>
  </si>
  <si>
    <t>Воля-Якубівське л-во, кв. 44 (вид. 1, 2, 8, 9, 10, 11, 11.1, 12, 12.1), кв. 45, 46 (вид.13, 19, 20)</t>
  </si>
  <si>
    <t>рішення Львівської обласної ради від 17.04.2018 № 676</t>
  </si>
  <si>
    <t>Ангелівка</t>
  </si>
  <si>
    <t>Буське лісництво. Кв. 55, вид. 32</t>
  </si>
  <si>
    <t>рішення Львівської обласної ради від 25.10.2018 № 760</t>
  </si>
  <si>
    <t>Бачина</t>
  </si>
  <si>
    <t>Стрільбицьке л-во, кв.31 вид.12</t>
  </si>
  <si>
    <t>Старосамбірське ДЛГП "Галсільліс"</t>
  </si>
  <si>
    <t>Білий Берег</t>
  </si>
  <si>
    <t>Перемишлянське лісництво, кв. 38, вид. 29</t>
  </si>
  <si>
    <t>ПеремишлянськеДЛГП "Галсільліс"</t>
  </si>
  <si>
    <t>Верхнє</t>
  </si>
  <si>
    <t>Верховинське л-во, кв.26, вид.4</t>
  </si>
  <si>
    <t>Турківське ДЛГП "Галсільліс"</t>
  </si>
  <si>
    <t>Вислобоки</t>
  </si>
  <si>
    <t>Жовтанецьке л-во, кв.62, вид.16</t>
  </si>
  <si>
    <t>Кам'янка-Бузьке ДЛГП "Галсільліс"</t>
  </si>
  <si>
    <t>Гаївка</t>
  </si>
  <si>
    <t>Дрогобицьке лісництво, кв. 34, вид.55</t>
  </si>
  <si>
    <t>Дрогобицьке ДЛГП "Галсільліс"</t>
  </si>
  <si>
    <t>Моршинське узлісся</t>
  </si>
  <si>
    <t>Дідушицьке лісництво, кв.15, вид.1</t>
  </si>
  <si>
    <t>Стрийське ДЛГП "Галсільліс"</t>
  </si>
  <si>
    <t>Нивки</t>
  </si>
  <si>
    <t>Реклинецьке лісництво, квартал 27 виділ 27</t>
  </si>
  <si>
    <t>Сокальське ДЛГП "Галсіліьліс"</t>
  </si>
  <si>
    <t>Під Закладом</t>
  </si>
  <si>
    <t>Миколаївське л-во, кв.7, вид.5</t>
  </si>
  <si>
    <t>Миколаївське ДЛГП "Галсільліс"</t>
  </si>
  <si>
    <t>Підлипницький</t>
  </si>
  <si>
    <t>Рава-Руське л-во, кв.27, вид.47</t>
  </si>
  <si>
    <t>Жовківське ДЛГП "Галсільліс"</t>
  </si>
  <si>
    <t>Сможанка</t>
  </si>
  <si>
    <t>Бескидське л-во кв.1 вид.4</t>
  </si>
  <si>
    <t>Славське ДЛГП "Галсільліс"</t>
  </si>
  <si>
    <t>Солотвина</t>
  </si>
  <si>
    <t>Буське л-во, квартал 48, виділ 1</t>
  </si>
  <si>
    <t>рішення Львівської обласної ради від 19.11.2019 № 931</t>
  </si>
  <si>
    <t>Хирівське л-во, вид.21 вид. 2</t>
  </si>
  <si>
    <t>Розгірче</t>
  </si>
  <si>
    <t>Дідушицьке л-во кв. 30 вид. 21</t>
  </si>
  <si>
    <t>Лісопарк "Рудно"</t>
  </si>
  <si>
    <t>Львівський район, Львівська територіальна громада, м.Львів/смт.Рудно</t>
  </si>
  <si>
    <t>Львівська МР</t>
  </si>
  <si>
    <t>рішення Львівської обласної ради від 24.12.2019 № 961</t>
  </si>
  <si>
    <t>Глухівський</t>
  </si>
  <si>
    <t>Соснівське л-во кв.9 вид.29</t>
  </si>
  <si>
    <t>рішення Львівської обласної ради від 13.07.2021 № 173</t>
  </si>
  <si>
    <t>Бутинський</t>
  </si>
  <si>
    <t>Любельське л-во кв.34 вид.28</t>
  </si>
  <si>
    <t>Разом лісових заказників - 29</t>
  </si>
  <si>
    <t>ентомологічні</t>
  </si>
  <si>
    <t>За гора</t>
  </si>
  <si>
    <t>Львівський район, Жовківська  територіальна громада, с.Стара Скварява та с.Мокротин</t>
  </si>
  <si>
    <t>Жовківська МР</t>
  </si>
  <si>
    <t xml:space="preserve">Разом ентомологічних заказників - 1 </t>
  </si>
  <si>
    <t>Либохорівський</t>
  </si>
  <si>
    <t>Либохорівське л-во, кв.24 (вид.1-25, кв.25 (вид.1-17), кв. 26 (вид.1-14), кв. 27 (вид.1-19)</t>
  </si>
  <si>
    <t>Пукачів</t>
  </si>
  <si>
    <t>Радехівське л-во, кв. 28-44,46-58</t>
  </si>
  <si>
    <t>Разом загальнозоологічних заказників - 2</t>
  </si>
  <si>
    <t>Чолгинський</t>
  </si>
  <si>
    <t>Яворівський р-н, Новояворівська територіальна громада, с.Тернавиця</t>
  </si>
  <si>
    <t>Новояворівське ДП "Екотрансенерго"</t>
  </si>
  <si>
    <t xml:space="preserve">Рішення сесії Львівської обласної ради народних депутатів № 126 від 11.02.1997 </t>
  </si>
  <si>
    <t>Янівські чаплі</t>
  </si>
  <si>
    <t>Страдчівське л-во,  кв. 49 (1-6, 9)</t>
  </si>
  <si>
    <t>Страдчівський навчально-виробничий лісокомбінат Міністерства освіти і науки України</t>
  </si>
  <si>
    <t>разом орнітологічних заказників - 2</t>
  </si>
  <si>
    <t>Пониківський</t>
  </si>
  <si>
    <t xml:space="preserve">Золочівський район, Бродівська  територіальна громада, між с.Пониква і с.Черниця </t>
  </si>
  <si>
    <t>Рішення Львівської обласної ради народних депутатів від 01.10.98 р. №71</t>
  </si>
  <si>
    <t>Травертинові джерела</t>
  </si>
  <si>
    <t>Філія "Львівське лісове господарство" ДП "Ліси України" Винниківське лісництво виділи 14, 17, 19, 20, 21, 23 кварталу 20</t>
  </si>
  <si>
    <t xml:space="preserve">Філія "Львівське лісове господарство" ДП "Ліси України" </t>
  </si>
  <si>
    <t>Рішення Львівської обласної ради від 30.03.2023 № 459</t>
  </si>
  <si>
    <t>Разом гідрологічних заказників - 2</t>
  </si>
  <si>
    <t>Разом заказників місцевого значення - 70</t>
  </si>
  <si>
    <t>Сосновий ліс</t>
  </si>
  <si>
    <t>Ожидівське л-во,  кв. 26 вид. 1</t>
  </si>
  <si>
    <t>Соколя</t>
  </si>
  <si>
    <t xml:space="preserve"> Соколянське л-во, кв. 45 вид. 3,5,9,10</t>
  </si>
  <si>
    <t>Сторонибаби</t>
  </si>
  <si>
    <t>Верблянське л-во,  кв. 55, вид.1</t>
  </si>
  <si>
    <t>Тадані</t>
  </si>
  <si>
    <t>Таданівське л-во,  кв. 27 (1)</t>
  </si>
  <si>
    <t xml:space="preserve">Синичівське </t>
  </si>
  <si>
    <t>Заболотцівське л-во,  кв. 69 вид. 19, 26, 27, 31</t>
  </si>
  <si>
    <t>Заболотцівське</t>
  </si>
  <si>
    <t>Заболотцівське л-во,  кв. 94 вид.1, 5</t>
  </si>
  <si>
    <t>Лагодівське</t>
  </si>
  <si>
    <t>Лагодівське л-во,  кв. 73 вид.4</t>
  </si>
  <si>
    <t>Піски</t>
  </si>
  <si>
    <t>Лешнівське л-во,  кв. 48 вид.4, кв.88 вид.29</t>
  </si>
  <si>
    <t>Підбуж</t>
  </si>
  <si>
    <t>Підбузьке л-во,  кв. 17 (2,9),  кв. 18 (1,2)</t>
  </si>
  <si>
    <t>В'язівське л-во, кв.52 вид.3</t>
  </si>
  <si>
    <t>Борове</t>
  </si>
  <si>
    <t>Великомостівське л-во кв.16 вид. 5, 16</t>
  </si>
  <si>
    <t>Великомостівське</t>
  </si>
  <si>
    <t>Великомостівське л-во кв.20 вид. 4</t>
  </si>
  <si>
    <t>Журі</t>
  </si>
  <si>
    <t>В'язівське л-во, кв.53 вид.11</t>
  </si>
  <si>
    <t>Ліс під Трудовачем</t>
  </si>
  <si>
    <t>Словітське л-во,  кв. 7 вид.2</t>
  </si>
  <si>
    <t>Ліс в околицях Верхобужа</t>
  </si>
  <si>
    <t xml:space="preserve"> Сасівське л-во,  кв. 51 вид.5-8, кв. 52 вид.2, 8</t>
  </si>
  <si>
    <t>Модринове насадження</t>
  </si>
  <si>
    <t>Товщівське л-во.  кв. 4, вид. 3</t>
  </si>
  <si>
    <t>Грицеволя</t>
  </si>
  <si>
    <t>Лопатинське л-во,  кв. 66 (7)</t>
  </si>
  <si>
    <t>Топорівське</t>
  </si>
  <si>
    <t>Нивицьке л-во кв. 31, 32</t>
  </si>
  <si>
    <t>Кобилець</t>
  </si>
  <si>
    <t xml:space="preserve">Тухлянське лісництво кв. 1 </t>
  </si>
  <si>
    <t>Рішення виконавчого комітету Львівської обласної ради від 01.02.1991 № 34 / рішення Львівської обласної ради від 28.05.2019 № 861</t>
  </si>
  <si>
    <t>Тухлянське</t>
  </si>
  <si>
    <t>Тухлянське  л-во  кв. 1 (8)</t>
  </si>
  <si>
    <t>Дубинське</t>
  </si>
  <si>
    <t>Дубинське  л-во кв. 1 л.д.22, 23;  кв. 4, 10, 11; Труханівське л-во кв.9</t>
  </si>
  <si>
    <t>Міженець</t>
  </si>
  <si>
    <t>Терлівське л-во кв.10 вид.9, 10 ВВП "Надлісництво Старий Самбір"</t>
  </si>
  <si>
    <t>Скельний дуб</t>
  </si>
  <si>
    <t>Добромильське л-во, кв.10, вид. 1,  ВВП "Надлісництво Старий Самбір"</t>
  </si>
  <si>
    <t>Тарнавка</t>
  </si>
  <si>
    <t>Сусідовицьке л-во, кв.22, вид. 27, 19</t>
  </si>
  <si>
    <t>Любинцівське л-во,  кв. 20 л.д. 31, 11, кв. 21 л.д.2-11, 23-25</t>
  </si>
  <si>
    <t>Борок</t>
  </si>
  <si>
    <t>Сокальське л-во кв. 40 вид.3,  кв. 43 вид.2</t>
  </si>
  <si>
    <t>Катина</t>
  </si>
  <si>
    <t>Стар'явське л-во, кв.3, вид.2</t>
  </si>
  <si>
    <t>Мохнатське л-во, кв.8, вид.3,4</t>
  </si>
  <si>
    <t>Семегинів</t>
  </si>
  <si>
    <t>Любинцівське л-во кв.9 л.д.5-9, 18, 21</t>
  </si>
  <si>
    <t>Либохорівське л-во, кв30 вид. 4</t>
  </si>
  <si>
    <t>Немирів</t>
  </si>
  <si>
    <t>Немирівський л-во, кв.21, 22, 27, 28</t>
  </si>
  <si>
    <t>Йосиповичі</t>
  </si>
  <si>
    <t>Дашавське л-во кв.381 вид.1, 5</t>
  </si>
  <si>
    <t>Роздольське</t>
  </si>
  <si>
    <t>Стільське л-во кв.22, вид.5, кв.23 вид.1,6, кв.26 вид.1,3, кв.28 вид.1</t>
  </si>
  <si>
    <t>Лотатницьке л-во кв.327 вид.12, 13, кв.328 вид.12</t>
  </si>
  <si>
    <t>Сигла</t>
  </si>
  <si>
    <t>Мохнатське л-во, кв.9, вид.1</t>
  </si>
  <si>
    <t>Лази</t>
  </si>
  <si>
    <t>Дрогобицький район, Дрогобицька  територіальна громада, с.Болехівці, с.Верхні Гаї</t>
  </si>
  <si>
    <t>Дрогобицька МР</t>
  </si>
  <si>
    <t>Розпорядження голови Львівської облдержадміністрації від 22.12.1995 №1123</t>
  </si>
  <si>
    <t>Явірник</t>
  </si>
  <si>
    <t>Климецьке л-во, кв.35</t>
  </si>
  <si>
    <t>Разом заповідних урочищ - 37</t>
  </si>
  <si>
    <t>Ботанічний сад Львівського медичного університету</t>
  </si>
  <si>
    <t>Львівський район, Львівська  територіальна громада, м.Львів, вул.Пекарська, 71</t>
  </si>
  <si>
    <t>Львівський державний медичний університет</t>
  </si>
  <si>
    <t>Рішення сесії Львівської обласної ради № 180 від 17.06.1997</t>
  </si>
  <si>
    <t>Разом ботанічних садів - 1</t>
  </si>
  <si>
    <t>Під Гараєм</t>
  </si>
  <si>
    <t>В'язівське лісництво, кв.76, вид.5</t>
  </si>
  <si>
    <t>Рішення сесії Львівської обласної ради від 12.03.2019 № 815</t>
  </si>
  <si>
    <t>В'язівський</t>
  </si>
  <si>
    <t>В'язівське лісництво, кв.10, вид.19</t>
  </si>
  <si>
    <t>Екопарк студентський</t>
  </si>
  <si>
    <t>Дрогобицький район, Дрогобицька  територіальна громада, м.Дрогобич, Дрогобицький державний педагогічний університет імені Івана Франка (кадастровий № 4610600000:01:008:0269)</t>
  </si>
  <si>
    <t>Дрогобицький державний педагогічний університет імені Івана Франка</t>
  </si>
  <si>
    <t>Рішення сесії Львівської обласної ради від 21.05.2019 № 835</t>
  </si>
  <si>
    <t>Львівська Софіївка</t>
  </si>
  <si>
    <t>Львівська ТГ, м.Львів, вул.І.Франка</t>
  </si>
  <si>
    <t>ЛОЦЕНТУМ</t>
  </si>
  <si>
    <t>Рішення Львівської обласної ради від 30.03.2023 № 460</t>
  </si>
  <si>
    <t>Разом дендрологічних парків - 4</t>
  </si>
  <si>
    <t>Зоопарк</t>
  </si>
  <si>
    <t>Львівський район, Оброшинська  територіальна громада, с.Оброшино</t>
  </si>
  <si>
    <t>"Falko-ЛТД" еколого-розплідний методичний центр</t>
  </si>
  <si>
    <t>Рішення сесії Львівської обласної ради народних депутатів від 01.10.98 р. №71</t>
  </si>
  <si>
    <t>Разом зоопарків - 1</t>
  </si>
  <si>
    <t>Парки пам'ятки садово-паркового мистецтва</t>
  </si>
  <si>
    <t>Парк XVIІI ст.</t>
  </si>
  <si>
    <t>Львівський район, Комарнівська територіальна громада, с.Комарно</t>
  </si>
  <si>
    <t>Комарнівська МР</t>
  </si>
  <si>
    <t>Парк XVIII ст.</t>
  </si>
  <si>
    <t>Самбірський район, Рудківська територіальна громада, с.Вишня</t>
  </si>
  <si>
    <t>Вишнянський аграрний технікум</t>
  </si>
  <si>
    <t>Парк</t>
  </si>
  <si>
    <t>Львівський район, Зимноводівська  територіальна громада, с.Суховоля</t>
  </si>
  <si>
    <t>Зимноводівська СР</t>
  </si>
  <si>
    <t>Львівський район, Городоцька  територіальна громада, м.Городок</t>
  </si>
  <si>
    <t>Городоцька МР</t>
  </si>
  <si>
    <t>Парк ХVIІ ст.</t>
  </si>
  <si>
    <t>Львівський район, Великолюбінська  територіальна громада,  смт.Великий Любінь</t>
  </si>
  <si>
    <t xml:space="preserve">КЗ ЛОР "Великолюбінський навчально-реабілітаційний центр І-ІІ ступенів" </t>
  </si>
  <si>
    <t xml:space="preserve">Парк курорту </t>
  </si>
  <si>
    <t>адміністрація курорту</t>
  </si>
  <si>
    <t>Парк ХІХ ст.</t>
  </si>
  <si>
    <t>Стрийський район, Ходорівська територіальна громада, с.Піддністряни</t>
  </si>
  <si>
    <t>Піддністрянська школа-інтернат</t>
  </si>
  <si>
    <t>Стрийський район, Гніздичівська територіальна громада, с.Лівчиці</t>
  </si>
  <si>
    <t>Лівчицька школа-інтернат</t>
  </si>
  <si>
    <t>Стрийський район, Ходорівська територіальна громада, м.Ходорів</t>
  </si>
  <si>
    <t>Ходорівська МР</t>
  </si>
  <si>
    <t>Львівський район, Глинянська територіальна громада, м.Глиняни</t>
  </si>
  <si>
    <t>Глинянська міська рада</t>
  </si>
  <si>
    <t>Золочівський район, Поморянська  територіальна громада, смт. Поморяни</t>
  </si>
  <si>
    <t>Поморянська селищна рада</t>
  </si>
  <si>
    <t>Львівський район, Кам'янка-Бузька  територіальна громада, с.Тадані</t>
  </si>
  <si>
    <t>Кам'янка-Бузька міська рада</t>
  </si>
  <si>
    <t>Чорний парк (Парк ім.С.Бандери)</t>
  </si>
  <si>
    <t>Львівський район, Кам'янка-Бузька  територіальна громада, м.Кам'янка-Бузька</t>
  </si>
  <si>
    <t>Кам'янка-Бузька МР</t>
  </si>
  <si>
    <t>Парк санаторію "Розділ"</t>
  </si>
  <si>
    <t>Стрийський район, Новороздільська територіальна громада, смт.Розділ</t>
  </si>
  <si>
    <t>Дирекція санаторію "Розділ"/ Новороздільська СР</t>
  </si>
  <si>
    <t>Стрийський район, Тростянецька територіальна громада, с.Заклад</t>
  </si>
  <si>
    <t>Тростянецька СР</t>
  </si>
  <si>
    <t>Яворівський р-н, Мостиська територіальна громада, с.Крукеничі</t>
  </si>
  <si>
    <t>природничо-технічний ліцей при УкрДЛТУ</t>
  </si>
  <si>
    <t>Самбірський р-н, Хирівська територіальна громада, с.Муроване</t>
  </si>
  <si>
    <t>Хирівська  сільська рада</t>
  </si>
  <si>
    <t>Стрийський район, Стрийська територіальна громада,  с.Бережниця</t>
  </si>
  <si>
    <t>Стрийська МР</t>
  </si>
  <si>
    <t>Парк курорту "Немирів"</t>
  </si>
  <si>
    <t>Яворівський район, Яворівська територіальна громада, смт.Немирів</t>
  </si>
  <si>
    <t>адміністрація курорту "Немирів"</t>
  </si>
  <si>
    <t>Парк курорту "Шкло"</t>
  </si>
  <si>
    <t>Яворівський р-н, Новояворівська територіальна громада, смт.Шкло</t>
  </si>
  <si>
    <t>адміністрація курорту "Шкло"</t>
  </si>
  <si>
    <t>Яворівський район, Яворівська територіальна громада, смт.Свидниця</t>
  </si>
  <si>
    <t>Яворівська МР</t>
  </si>
  <si>
    <t>Яворівський район, Яворівська територіальна громада, с.Нагачів</t>
  </si>
  <si>
    <t>Парк ім.І.Франка</t>
  </si>
  <si>
    <t>Львівський район, Львівська  територіальна громада, м.Львів</t>
  </si>
  <si>
    <t>ЛКП "Зелений Львів"</t>
  </si>
  <si>
    <t>Снопківський</t>
  </si>
  <si>
    <t>Львівський район, Львівська  територіальна громада, м.Львів, між вулицями Стуса, Кримською та Зеленою</t>
  </si>
  <si>
    <t>Львівська міська рада (47,0066 га), ЛКП "Зелений Львів" (0,1787 га, кадастровий номер 4610136600:07:007:0153)</t>
  </si>
  <si>
    <t xml:space="preserve">1984* + рішення ЛОР від 17.06.1997 № 180 + рішення ЛОР від 13.07.2021 № 172 </t>
  </si>
  <si>
    <t>Парк "Залізна Вода"</t>
  </si>
  <si>
    <t>Парк культури і відпочинку ім.Б.Хмельницького</t>
  </si>
  <si>
    <t>дирекція парку культури і відпочинку ім.Б.Хмельницького</t>
  </si>
  <si>
    <t>Личаківський парк</t>
  </si>
  <si>
    <t>Львівський міський виробничий трест зеленого господарства</t>
  </si>
  <si>
    <t>Високий замок</t>
  </si>
  <si>
    <t>Парк кінця ХІХ ст. "На Валах"</t>
  </si>
  <si>
    <t>Львівський район, Львівська  територіальна громада, м.Львів, вул.Підвальна</t>
  </si>
  <si>
    <t>Пагорб Слави</t>
  </si>
  <si>
    <t>Парк ім.Б.Хмельницького</t>
  </si>
  <si>
    <t>Дрогобицький район, Дрогобицька  територіальна громада, м.Дрогобич, вул.Васильєва</t>
  </si>
  <si>
    <t>Дрогобицький міськкомунгосп</t>
  </si>
  <si>
    <t>Парк ім.генерала Васильєва (Парк культури і відпочинку)</t>
  </si>
  <si>
    <t>Департамент міського господарства Дрогобицької міської ради</t>
  </si>
  <si>
    <t>Дрогобицький район, Дрогобицька  територіальна громада, м.Дрогобич, вул.Міцкевича</t>
  </si>
  <si>
    <t>Парк ім.Т.Г.Шевченка</t>
  </si>
  <si>
    <t>Стрийський район, Стрийська територіальна громада, м.Стрий</t>
  </si>
  <si>
    <t>Стрийський міський комбінат комунальних підприємств</t>
  </si>
  <si>
    <t>1984*, внесені зміни рішенням ЛОР від 28.12.2023 № 526-Р</t>
  </si>
  <si>
    <t>Парк ім. Нижанківського</t>
  </si>
  <si>
    <t>1984* внесено зміни рішенням ЛОР від 03.06.2003 № 154</t>
  </si>
  <si>
    <t>Парк Злуки</t>
  </si>
  <si>
    <t>Новояричівський парк</t>
  </si>
  <si>
    <t>Львівський район, Новояричівська  територіальна громада, смт. Новий Яричів</t>
  </si>
  <si>
    <t>Новояричівська селищна рада</t>
  </si>
  <si>
    <t>Неслухівський парк</t>
  </si>
  <si>
    <t>Львівський район, Новояричівська  територіальна громада, с.Неслухів</t>
  </si>
  <si>
    <t>Львівська дослідна станція садівництва/Новояричівська СР</t>
  </si>
  <si>
    <t>Тишковицький парк</t>
  </si>
  <si>
    <t>Яворівський район, Шегинівська територіальна громада, с.Тишковичі</t>
  </si>
  <si>
    <t>Шегинівська МР</t>
  </si>
  <si>
    <t>Курортний парк</t>
  </si>
  <si>
    <t>Дрогобицький район, Трускавецька  територіальна громада, м.Трускавець, центральна частина міста</t>
  </si>
  <si>
    <t>1984* зміна площі рішенням Львівської обласної ради від 21.03.2017 № 406</t>
  </si>
  <si>
    <t>Верхньобілківський парк</t>
  </si>
  <si>
    <t>Львівський район, Підберізцівська  територіальна громада, с.Верхня білка</t>
  </si>
  <si>
    <t>Підберізцівська сільська рада</t>
  </si>
  <si>
    <t>Басівський дендропарк</t>
  </si>
  <si>
    <t>Лапаївське л-во, кв. 35 вид. 6, 7</t>
  </si>
  <si>
    <t>Яворівський район, Судововишнянська територіальна громада, с.Судова Вишня</t>
  </si>
  <si>
    <t>Судововишнянське СПТУ-66</t>
  </si>
  <si>
    <t>Яворівський район, Шегинівська територіальна громада, с.Тщенець</t>
  </si>
  <si>
    <t>Шегинівська територіальна громада</t>
  </si>
  <si>
    <t>Замковий парк</t>
  </si>
  <si>
    <t>Львівський район, Жовківська  територіальна громада, м.Жовква</t>
  </si>
  <si>
    <t>Жовківська міська рада</t>
  </si>
  <si>
    <t>Рішення Львівської обласної ради від 24.05.2011 № 140</t>
  </si>
  <si>
    <t>Львівський район, Куликівська територіальна громада, с.Надичі</t>
  </si>
  <si>
    <t>Куликівська селищна рада</t>
  </si>
  <si>
    <t>1984* зі змінами від 03.06.2003 р № 154</t>
  </si>
  <si>
    <t>Львівський район, Бібрська  територіальна громада, м.Бібрка</t>
  </si>
  <si>
    <t>Бібрська міська рада</t>
  </si>
  <si>
    <t>Львівський район, Пустомитівська  територіальна громада. м.Пустомити, вул.Грушевського</t>
  </si>
  <si>
    <t>Пустомитівська МР</t>
  </si>
  <si>
    <t>Рішення сесії Львівської обласної ради від 01.10.1998 № 71</t>
  </si>
  <si>
    <t>Самбірський район, Новокалинівська територіальна громада,  с.Корналовичі</t>
  </si>
  <si>
    <t>Новокалинівська  міська рада</t>
  </si>
  <si>
    <t>Парк турстанції</t>
  </si>
  <si>
    <t>Стрийський район, Сколівська територіальна громада, с.Дубина</t>
  </si>
  <si>
    <t>Турбаза "Карпати"</t>
  </si>
  <si>
    <t>Парк школи-інтернату</t>
  </si>
  <si>
    <t>Стрийський район, Сколівська територіальна громада, м.Сколе, вул.Князя Святослава</t>
  </si>
  <si>
    <t>Сколівська МР</t>
  </si>
  <si>
    <t>Червоноградський район, Сокальська територіальна громада, с.Тартаків</t>
  </si>
  <si>
    <t>Сокальська міська рада</t>
  </si>
  <si>
    <t>Самбірський район, Бісковицька територіальна громада, с.Ракова</t>
  </si>
  <si>
    <t>Бісковицька сільська рада</t>
  </si>
  <si>
    <t>Парк курорту</t>
  </si>
  <si>
    <t>Стрийський район, Моршинська територіальна громада, м.Моршин</t>
  </si>
  <si>
    <t>Моршинська міська рада</t>
  </si>
  <si>
    <t>Парк Комунальної 7-ої лікарні м.Львова</t>
  </si>
  <si>
    <t>Львівський район, Львівська  територіальна громада, смт.Брюховичі, вул.Івасюка, 74</t>
  </si>
  <si>
    <t>Комунальна 7-а міська лікарня м.Львова</t>
  </si>
  <si>
    <t>Рішення Львівської обласної ради від 18.03.2014 № 988</t>
  </si>
  <si>
    <t>Дублянський</t>
  </si>
  <si>
    <t>Львівський район, Львівська  територіальна громада, м.Дубляни</t>
  </si>
  <si>
    <t>Львівський національний аграрний університет</t>
  </si>
  <si>
    <t>Рішення Львівської обласної ради від 15.09.2015 № 1434</t>
  </si>
  <si>
    <t>Парк короля Данила</t>
  </si>
  <si>
    <t>Яворівський район, Судововишняська територіальна громада (кадастровий № 4622410500:04:001:0252)</t>
  </si>
  <si>
    <t>КП "Моє місто" м.Судова вишня</t>
  </si>
  <si>
    <t>Рішення Львівської обласної ради від 21.05.2019 № 836</t>
  </si>
  <si>
    <t>Дублянський парк</t>
  </si>
  <si>
    <t xml:space="preserve">Самбірський район, Новокалинівська територіальна громада, с. Дубляни по вулиці Шевченка </t>
  </si>
  <si>
    <t>Новокалинівська міська рада</t>
  </si>
  <si>
    <t>Рішення Львівської обласної ради від 12.03.2020 № 1017</t>
  </si>
  <si>
    <t>Парк ім. Т.Шевченка</t>
  </si>
  <si>
    <t>Яворівський район, Мостиська територіальна громада, м.Мостиська, кадастровий номер 462241010100:01:002:0224</t>
  </si>
  <si>
    <t>Мостиська міська рада</t>
  </si>
  <si>
    <t>Рішення Львівської обласної ради від 18.06.2020 № 1059</t>
  </si>
  <si>
    <t>Парк імені Т.Шевченка</t>
  </si>
  <si>
    <t>Стрийський район, Сколівська територіальна громада, смт Верхнє Синьовидне</t>
  </si>
  <si>
    <t>Сколівська міська рада</t>
  </si>
  <si>
    <t>Рішення Львівської обласної ради від 19.11.2020 № 1113</t>
  </si>
  <si>
    <t>Міський парк відпочинку "Здоров'я"</t>
  </si>
  <si>
    <t>Золочівський район, Золочівська  територіальна громада, м.Золочів, долина річки Млинівка</t>
  </si>
  <si>
    <t>Рішення Львівської обласної ради від 30.09.2021 № 218</t>
  </si>
  <si>
    <t>Разом парків-пам'яток садово-паркового мистецтва - 61</t>
  </si>
  <si>
    <t>комплексі</t>
  </si>
  <si>
    <t>Геологічно-ботанічна ділянка (скеля)  під назвою "Триніг"</t>
  </si>
  <si>
    <t xml:space="preserve"> Підкамінське л-во,  кв. 45 вид.12</t>
  </si>
  <si>
    <t>"Жулицька Гора", "Гора Сторожиха", Гора Висока"</t>
  </si>
  <si>
    <t>Білокамінське л-во, кв. 51-54</t>
  </si>
  <si>
    <t>Підлиська Гора (Гора Маркіяна Шашкевича)</t>
  </si>
  <si>
    <t>Білокамінське л-во  кв.19, кв.20 вид. 1-11</t>
  </si>
  <si>
    <t>Свята Гора</t>
  </si>
  <si>
    <t>Білокамінське л-во  кв.47-49</t>
  </si>
  <si>
    <t>Комплекс мальовничих скель з лісонасадженями на горі "Сигла" і "Широка Сигла"</t>
  </si>
  <si>
    <t>Дубинське  л-во кв. 15 л.д.1. 2, 9, 10</t>
  </si>
  <si>
    <t>Комплекс мальовничих скель з лісонасадженями на горі "Соколовець"</t>
  </si>
  <si>
    <t>В.Синьовиднянське л-во кв.14</t>
  </si>
  <si>
    <t>Пам'ятка Пеняцька"</t>
  </si>
  <si>
    <t>Пеняцьке л-во, кв. 60</t>
  </si>
  <si>
    <t>Рішення сесії Львівської обласної ради народних депутатів від 11.02.1997 № 126</t>
  </si>
  <si>
    <t>"Відслонення Вигородського пісковика з монастиря і печери О. Довбуша"</t>
  </si>
  <si>
    <t>Стрийський район, Стрийська територіальна громада, с. Розгірче</t>
  </si>
  <si>
    <t>Стрийська міська рада</t>
  </si>
  <si>
    <t>Стільська</t>
  </si>
  <si>
    <t>Стільське л-во кв.7-17</t>
  </si>
  <si>
    <t>Рішення сесії Львівської обласної ради народних депутатів від 12.08.1999 № 226</t>
  </si>
  <si>
    <t>Скеля, де був збудований замок Данила Галицького</t>
  </si>
  <si>
    <t>Старосамбірсько-Дністрянське л-во кв.22 (11)</t>
  </si>
  <si>
    <t>Сквер ім. Марії Солодкої</t>
  </si>
  <si>
    <t>Львівський район, Кам'янка-Бузька  територіальна громада, с. Зубів Міст</t>
  </si>
  <si>
    <t>Зубівмостівська неповна середня школа</t>
  </si>
  <si>
    <t>Тисова гора</t>
  </si>
  <si>
    <t>Козівське л-во, кв.4, л.д.16</t>
  </si>
  <si>
    <t>Стежка Івана Франка</t>
  </si>
  <si>
    <t>Нагуєвицьке л-во, кв. 21 (вид. 30-32, 34-49, 63-66</t>
  </si>
  <si>
    <t>Страдчанська</t>
  </si>
  <si>
    <t>Ів.Франківське л-во, кв.32 (в.11-19)</t>
  </si>
  <si>
    <t xml:space="preserve">Яворівське ДЛГП "Галсільліс" </t>
  </si>
  <si>
    <t>Рішення Львівської обласної ради народних депутатів від 11.02.1997 № 126</t>
  </si>
  <si>
    <t>"Витік р. Дністер"</t>
  </si>
  <si>
    <t xml:space="preserve"> Вовчанське л-во,  кв.21 (16,17,19,21,22),  кв. 22 (1-7)</t>
  </si>
  <si>
    <t>Комплекс мальовничих скель серед лісонаджень в околицях с. Лелехівка</t>
  </si>
  <si>
    <t>Яворівський р-н, смт. Івано-Франкове, Страдчівський НВК Укр ДЛТУ, Страдчівське л-во, кв. 14-22</t>
  </si>
  <si>
    <t>Страдчівський навчально-виробничий  лісокомбінат</t>
  </si>
  <si>
    <t>Під Парашкою</t>
  </si>
  <si>
    <t>Сколівський військовий лісгосп ДП "Івано-Франківський військовий ліспромкомбінат" Корчинське л-во кв.9 (вид. 34-41, 43-46), кв. 10 (вид.22-35), кв. 12 (вид.19, 20, 22, 23, 25-33), кв.13 (вид. 14, 17-21), кв.14 (вид.17-19), кв.15 (вид. 24-31), кв.18 (вид.1), кв. 19 (вид.1), кв. 20 (вид. 1, 2) та кв. 21 (вид. 1)</t>
  </si>
  <si>
    <t>ДП "Сколівський військовий лісгосп"</t>
  </si>
  <si>
    <t>Львівської обласної ради від 13.09.2016 № 226</t>
  </si>
  <si>
    <t xml:space="preserve">Козій </t>
  </si>
  <si>
    <t>Сколівський військовий лісгосп ДП "Івано-Франківський військовий ліспромкомбінат" Коростівське (Тисовецьке) лісництво кв. 16 (вид. 1, 3-5, 7, 8, 11-17, 23, 25, 
28-31, 34, 36-38), кв. 19 (вид.12-14, 17-19, 21-25), кв. 21 (вид. 1-4, 8, 8.1, 8.2, 8.3, 8.4, 8.5)</t>
  </si>
  <si>
    <t>Гора Кузяріна</t>
  </si>
  <si>
    <t>Золочівський район, Золочівська  територіальна громада, Підлипецька сільська рада Золочівського району</t>
  </si>
  <si>
    <t>Львівської обласної ради від 21.03.2017 № 403</t>
  </si>
  <si>
    <t>Разом комплексних пам'яток природи - 19</t>
  </si>
  <si>
    <t>Група вікових лип і каштанів</t>
  </si>
  <si>
    <t>Львівський район, Городоцька  територіальна громада, м. Городок СШ № 2</t>
  </si>
  <si>
    <t>Городоцький НВК №2 І-ІІІ ст ЗЗСО І ступеня-гімназція Городоцької МР</t>
  </si>
  <si>
    <t>Золочівський район, Красненська  територіальна громада, с. Куткір</t>
  </si>
  <si>
    <t>Красненська селищна рада</t>
  </si>
  <si>
    <t>Львівський район, Великолюбінська  територіальна громада, м.Городок, долина річки Верещиці</t>
  </si>
  <si>
    <t>Городоцький комбінат комунальних підприємств</t>
  </si>
  <si>
    <t>Віковий ясен</t>
  </si>
  <si>
    <t>Львівський район, Великолюбінська  територіальна громада, м. Городок, вул.1 травня, 20</t>
  </si>
  <si>
    <t>Віковий бук</t>
  </si>
  <si>
    <t>Львівський район, Великолюбінська  територіальна громада, смт. Великий Любінь</t>
  </si>
  <si>
    <t xml:space="preserve">В.Любінська селишна рада </t>
  </si>
  <si>
    <t>Дрогобицький район, Дрогобицька  територіальна громада, с. Снятинка</t>
  </si>
  <si>
    <t>Дрогобицька міська рада</t>
  </si>
  <si>
    <t>Ходорівська міська рада (Гімназія Святих Бориса і Гліба с.Бортники)</t>
  </si>
  <si>
    <t>Львівський район, Львівська  територіальна громада, м.Львів, між вулицями Франка 157-а та Енергетичною 19</t>
  </si>
  <si>
    <t>Сихівська районна адміністрація</t>
  </si>
  <si>
    <t>Рішення Львівської обласної ради від 30.09.2021 № 220</t>
  </si>
  <si>
    <t>Алея вікових лип і дубів</t>
  </si>
  <si>
    <t>Стрийський район, Гніздичівська територіальна громада, с. Лівчиці</t>
  </si>
  <si>
    <t>Жидачівське районне шляхово-реионтне управління</t>
  </si>
  <si>
    <t>Сасівська</t>
  </si>
  <si>
    <t>Сасівське л-во,  кв. 40 (12-13); кв. 41(4-5); кв.42 (3), кв 44 (4-6); кв. 45(5); кв. 46 (1)</t>
  </si>
  <si>
    <t>Рішення Львівської обласної ради народних депутатів № 34 від 07.02.1991р.</t>
  </si>
  <si>
    <t>Стрийський район, Жидачівська територіальна громада, с. Тейсарів</t>
  </si>
  <si>
    <t>селянська спілка с. Тейсарів/Жидачівська МР</t>
  </si>
  <si>
    <t>Липа Б. Хмельницького</t>
  </si>
  <si>
    <t>Золочівський ДЛГП "Галсільілс" кв. 5, вид.24</t>
  </si>
  <si>
    <t xml:space="preserve">Золочівський ДЛГП "Галсільліс" </t>
  </si>
  <si>
    <t>Дендрарій "Радів"</t>
  </si>
  <si>
    <t>Роздільське л-во,  кв. 39 вид. 3</t>
  </si>
  <si>
    <t>Стрийський район, Розвадівська територіальна громада, с. Веринь</t>
  </si>
  <si>
    <t>Група вікових лип</t>
  </si>
  <si>
    <t>Львівський р-н, Куликівська територіальна громада, с.Куликів</t>
  </si>
  <si>
    <t>Група вікових дубів і лип</t>
  </si>
  <si>
    <t>Львівський район, Бібрська  територіальна громада, с. Свірж</t>
  </si>
  <si>
    <t>Бібрська міська рада/Львівська картинна галерея</t>
  </si>
  <si>
    <t>Три вікові дуби Б. Хмельницького</t>
  </si>
  <si>
    <t>Львівський район, Підберізцівська  територіальна громада, с. Підгірне</t>
  </si>
  <si>
    <t>Підберізцівська СР</t>
  </si>
  <si>
    <t>Самбірський район, Рудківська територіальна громада, с. Чайковичі</t>
  </si>
  <si>
    <t>Рудківська МР</t>
  </si>
  <si>
    <t>Стрийський район, Сколівська територіальна громада, м. Сколе,вул. Князя Святослава, 13</t>
  </si>
  <si>
    <t>Стрийський район, Сколівська територіальна громада, м. Сколе (центр міста)</t>
  </si>
  <si>
    <t>Платан кленолистий</t>
  </si>
  <si>
    <t>Стрийський район, Сколівська територіальна громада, м. Сколе, вул. Лісна</t>
  </si>
  <si>
    <t>Глід червонолистий</t>
  </si>
  <si>
    <t>Стрийський район, Сколівська територіальна громада, м. Сколе</t>
  </si>
  <si>
    <t>Сосна чорна</t>
  </si>
  <si>
    <t>Львівський район, Львівська територіальна громада, м. Львів, вул. Мушака, 54</t>
  </si>
  <si>
    <t>Львівська міська рада</t>
  </si>
  <si>
    <t xml:space="preserve">Група вікових дубів </t>
  </si>
  <si>
    <t>Бузок угорський</t>
  </si>
  <si>
    <t>Климецьке л-во,  кв.21(6)</t>
  </si>
  <si>
    <t>Червоноградський район, Сокальська територіальна громда, м. Сокаль, біля церкви</t>
  </si>
  <si>
    <t>Червоноградський район, Сокальська територіальна громда, м. Сокаль, центр міста, вул.Шептицького, 89</t>
  </si>
  <si>
    <t>Група вікових ясенів та дубів</t>
  </si>
  <si>
    <t>Самбірський район, Добромильська територіальна громада, м. Добромиль, вул. Галана, 3</t>
  </si>
  <si>
    <t>Добромильска міська рада</t>
  </si>
  <si>
    <t>Самбірський район, Добромильська територіальна громада, м. Добромиль</t>
  </si>
  <si>
    <t>Хирівська МР</t>
  </si>
  <si>
    <t>Лисовецьке л-во кв.500 вид.11</t>
  </si>
  <si>
    <t>Віковий клен</t>
  </si>
  <si>
    <t>Яворівський район, Яворівська територіальна громдаа, с. Дрогомишль</t>
  </si>
  <si>
    <t>Яворівська міська рада</t>
  </si>
  <si>
    <t>Віковий платан</t>
  </si>
  <si>
    <t>Два вікових дуби</t>
  </si>
  <si>
    <t>Група вікових тополь</t>
  </si>
  <si>
    <t>Гупа вікових лип</t>
  </si>
  <si>
    <t>Дві тополі чорні</t>
  </si>
  <si>
    <t>Яворівський район, Яворівська територіальна громада, с. Старий Яр</t>
  </si>
  <si>
    <t>Яворівський район, Яворівська територіальна громада, с. Немирів</t>
  </si>
  <si>
    <t>санаторій "Прикордонник-Немирів" (військова частина 1487) Державної прикордонноїї служби України</t>
  </si>
  <si>
    <t>Червонолистий Бук</t>
  </si>
  <si>
    <t>Яворівський район, Яворівська територіальна громада, м. Яворів, вул.Львівська, 12</t>
  </si>
  <si>
    <t>Яворівський район, Яворівська територіальна громада, м. Яворів, вул. Гребінки</t>
  </si>
  <si>
    <t>Магнолія Кобус (3 екз)</t>
  </si>
  <si>
    <t>Львівський район, Львівська  територіальна громада, м. Львів, Рудницького, 25</t>
  </si>
  <si>
    <t>Міськжитлоуправління</t>
  </si>
  <si>
    <t xml:space="preserve">Магнолія Кобус </t>
  </si>
  <si>
    <t>Львівський район, Львівська  територіальна громада, м. Львів, вул. С. Бандери, 12</t>
  </si>
  <si>
    <t>Львівський національний політехнічний університет</t>
  </si>
  <si>
    <t xml:space="preserve">Магнолія Суланжа </t>
  </si>
  <si>
    <t>Львівський район, Львівська  територіальна громада, м. Львів, вул. Коновальця, 94</t>
  </si>
  <si>
    <t>міський трест зеленого господарства</t>
  </si>
  <si>
    <t xml:space="preserve">Платан </t>
  </si>
  <si>
    <t>Львівський район, Львівська  територіальна громада, м. Львів, вул. Копистинського, 9</t>
  </si>
  <si>
    <t>Магнолія Кобус</t>
  </si>
  <si>
    <t>Львівський район, Львівська  територіальна громада, м. Львів, смт. Брюховичі, Завадівська (контора), Завадівське л-во, кв.67 вид.13</t>
  </si>
  <si>
    <t>філія  "Львівське лісове господарство" ДП "Ліси України"</t>
  </si>
  <si>
    <t>Парикове дерево</t>
  </si>
  <si>
    <t>Львівський район, Львівська  територіальна громада, м. Львів, вул. Кибальчича, 11</t>
  </si>
  <si>
    <t>Тис ягідний (3 екз)</t>
  </si>
  <si>
    <t>Львівський район, Львівська  територіальна громада, м. Львів, вул. Мушака, 54</t>
  </si>
  <si>
    <t>4-та міська комунальна лікарня</t>
  </si>
  <si>
    <t>Львівський район, Львівська  територіальна громада м. Львів, вул. І.Франка, 133</t>
  </si>
  <si>
    <t>КЗ ЛОР "Львівський обласний центр еколого-натуралістичноїтворчості учнівської молоді"</t>
  </si>
  <si>
    <t>1984*, Рішення Львівської обласної ради від 20.03.2018 № 649 (змінено назву)</t>
  </si>
  <si>
    <t>Львівський район, Львівська  територіальна громада, м. Львів, Бойківська, 4</t>
  </si>
  <si>
    <t>Винники</t>
  </si>
  <si>
    <t>Винниківське л-во, кв.20, вид.3</t>
  </si>
  <si>
    <t>Лісопарк "Погулянка"</t>
  </si>
  <si>
    <t>Львівський район, Львівська  територіальна громада, м. Львів</t>
  </si>
  <si>
    <t>Гінкго</t>
  </si>
  <si>
    <t>Дрогобицький район, Дрогобицька  територіальна громада, м. Дрогобич, пл. Словацького, 29</t>
  </si>
  <si>
    <t>дитсад</t>
  </si>
  <si>
    <t>Бук червонилистий</t>
  </si>
  <si>
    <t>Дрогобицький район, Дрогобицька  територіальна громада, м. Дрогобич, вул. Стрийська, 443</t>
  </si>
  <si>
    <t>нафтопереробний завод</t>
  </si>
  <si>
    <t>Група магнолій</t>
  </si>
  <si>
    <t xml:space="preserve">Дрогобицький район, Дрогобицька  територіальна громада, м. Дрогобич, пл. Незалежності, </t>
  </si>
  <si>
    <t>комбінат комунальних підприємств</t>
  </si>
  <si>
    <t>Група сріблястих смерек</t>
  </si>
  <si>
    <t>Бук червонолистий (2 екз)</t>
  </si>
  <si>
    <t>Дрогобицький район, Дрогобицька  територіальна громада, м. Дрогобич, вул. Гоголя, 42</t>
  </si>
  <si>
    <t>країзнавчий музей "Дрогобиччина"</t>
  </si>
  <si>
    <t>Група тисів (4 екз)</t>
  </si>
  <si>
    <t>Дрогобицький район, Дрогобицька  територіальна громада, м. Дрогобич, вул. Міцкевича, 34</t>
  </si>
  <si>
    <t>педінститут</t>
  </si>
  <si>
    <t>Група туй західних (7 екз)</t>
  </si>
  <si>
    <t>Дрогобицький район, Дрогобицька  територіальна громада, м. Дрогобич, вул. Гоголя, 26</t>
  </si>
  <si>
    <t>Магнолія китайська</t>
  </si>
  <si>
    <t>бальнеологічна лікарня</t>
  </si>
  <si>
    <t>Оцтове дерево</t>
  </si>
  <si>
    <t>Два вікові дуби</t>
  </si>
  <si>
    <t>Трускавецьке л-во, кв. 12 (біля дороги при в'їзді у м.Трускавець)</t>
  </si>
  <si>
    <t>Дуб Ів. Франка</t>
  </si>
  <si>
    <t>Стрийський район, Стрийська територіальна громада, м. Стрий, вул. Гайдамацька, 15</t>
  </si>
  <si>
    <t>ДНЗ “Вище професійне училище № 34 м. Стрий”</t>
  </si>
  <si>
    <t>Група тиса ягідного</t>
  </si>
  <si>
    <t>Стрийський район, Стрийська територіальна громада, м.Стрий, вул.1 листопада, 2</t>
  </si>
  <si>
    <t>Дошкільний навчальний заклад № 3 "Магнолія" комбінованого типу</t>
  </si>
  <si>
    <t>Бродівське л-во,  кв. 17 вид.6</t>
  </si>
  <si>
    <t>Впорядковано рішенням Львівської обласної ради народних депутатів від 22.12.1998 № 117</t>
  </si>
  <si>
    <t>Нестеровська</t>
  </si>
  <si>
    <t>Вязівське л-во, кв. 53 вид.6</t>
  </si>
  <si>
    <t>Бук плакучої форми</t>
  </si>
  <si>
    <t>Дрогобицький район, Трускавецька  територіальна громада, м. Трускавець</t>
  </si>
  <si>
    <t>Білас Володимир Ігорович</t>
  </si>
  <si>
    <t xml:space="preserve">Тис ягідний </t>
  </si>
  <si>
    <t>санаторій "Кришталевий палац"</t>
  </si>
  <si>
    <t>Чотири дуби пірамідальної форми</t>
  </si>
  <si>
    <t>Самбірський район, Самбірська  територіальна громада, м. Самбір, вул. 1 Травня</t>
  </si>
  <si>
    <t>міський комбінат комунальних підприємств</t>
  </si>
  <si>
    <t>Самбірський район, Самбірська  територіальна громада, м. Самбір, вул. Костюшка, 7</t>
  </si>
  <si>
    <t>Явір Захара Беркута</t>
  </si>
  <si>
    <t>Стрийський район, Козівська територіальна громада, с.Тухолька</t>
  </si>
  <si>
    <t>Козівська сільська рада</t>
  </si>
  <si>
    <t>рішення ЛОР від 14.07.2011 № 206</t>
  </si>
  <si>
    <t>Дугласія</t>
  </si>
  <si>
    <t>В.Синьовиднянське л-во, кв.8, л.д. 7,21</t>
  </si>
  <si>
    <t>Група дерев</t>
  </si>
  <si>
    <t>Стрийський район, Стрийська територіальна громада, м. Стрий, вул.С.Крушельницької, 16</t>
  </si>
  <si>
    <t>Магнолія</t>
  </si>
  <si>
    <t>Стрийський район, Стрийська територіальна громада, м. Стрий</t>
  </si>
  <si>
    <t>СШ № 2</t>
  </si>
  <si>
    <t>Стрийський район, Стрийська територіальна громада, м. Стрий, вул. Ломоносова, 4</t>
  </si>
  <si>
    <t>Стрийський міський комбінат комульних підприємств</t>
  </si>
  <si>
    <t>Група дерев та кущів</t>
  </si>
  <si>
    <t>Кледрастис жовтий</t>
  </si>
  <si>
    <t>Львівський район, Львівська  територіальна громада, м. Львів, вул. Рудницького, 12</t>
  </si>
  <si>
    <t>Магнолія верболиста</t>
  </si>
  <si>
    <t>Львівський район, Львівська  територіальна громада, м. Львів, вул. Рудницького, 15</t>
  </si>
  <si>
    <t>Сосна румелійська</t>
  </si>
  <si>
    <t>Львівський район, Львівська  територіальна громада, м. Львів, вул. Труша, 19</t>
  </si>
  <si>
    <t>Ялиця кавказька</t>
  </si>
  <si>
    <t>Сосна кедрова європейська</t>
  </si>
  <si>
    <t>Львівський район, Львівська  територіальна громада, м. Львів, Труша, 24</t>
  </si>
  <si>
    <t>Дуб звичайний (пірамідальна форма)</t>
  </si>
  <si>
    <t>Львівський район, Львівська  територіальна громада, м. Львів, вул. Труша, 23</t>
  </si>
  <si>
    <t>Гінкго дволопатеве</t>
  </si>
  <si>
    <t>Львівський район, Львівська  територіальна громада, м. Львів, вул. вул. І.Франка, 122</t>
  </si>
  <si>
    <t>Тсуга канадська</t>
  </si>
  <si>
    <t>4-та міська клінічна комунальна лікарня</t>
  </si>
  <si>
    <t>Кипарисовик горохоплідний</t>
  </si>
  <si>
    <t>Ялиця одноколірна</t>
  </si>
  <si>
    <t>Липа американська</t>
  </si>
  <si>
    <t>Львівський район, Львівська  територіальна громада, м.Львів, вул. Мушака, 54</t>
  </si>
  <si>
    <t>Дві катальпи</t>
  </si>
  <si>
    <t>Яворівський район, Яворівська територіальна громада, м.Яворів, вул. Львівська, 31</t>
  </si>
  <si>
    <t>Коло Бадівського</t>
  </si>
  <si>
    <t>Львівський район, Кам'янка-Бузька територіальна громада, с.Батятичі</t>
  </si>
  <si>
    <t>Розпорядження голови облдержадміністрації від 22.12.1995 № 1123</t>
  </si>
  <si>
    <t>Дві магнолії</t>
  </si>
  <si>
    <t>Яворівський район, Яворівська територіальна громада, м. Яворів, площа Ринок</t>
  </si>
  <si>
    <t xml:space="preserve">Яворівська міська рада </t>
  </si>
  <si>
    <t xml:space="preserve">Тис </t>
  </si>
  <si>
    <t>Яворівський район, Яворівська територіальна громада, м. Яворів, вул.Львівська, 27</t>
  </si>
  <si>
    <t>Гледичія</t>
  </si>
  <si>
    <t>Львівський район, Львівська  територіальна громада, м. Львів,  вул. Котляревського, 15</t>
  </si>
  <si>
    <t>Дендропарк імені Бенедикта Дибовського</t>
  </si>
  <si>
    <t>Львівський міський еколого-натуралістичний центр</t>
  </si>
  <si>
    <t>Рішення Львівської обласної ради від 22.09.2010 № 1330</t>
  </si>
  <si>
    <t>Дуб Длань Русі</t>
  </si>
  <si>
    <t>Бендюзьке лісництво,  квартал 62, виділ 6</t>
  </si>
  <si>
    <t>Рішення Львівської обласної ради від 14.07.2011 № 206</t>
  </si>
  <si>
    <t xml:space="preserve">Ясен Яна Павліковського </t>
  </si>
  <si>
    <t>Червоноградський район, Белзька територіальна громада, м. Угнів</t>
  </si>
  <si>
    <t>Белзька міська рада</t>
  </si>
  <si>
    <t>Рішення Львівської обласної рада від 14.07.2011 № 206</t>
  </si>
  <si>
    <t>Дуб Куличків</t>
  </si>
  <si>
    <t>Червоноградський район, Великомостівська територіальна громада, с. Куличків</t>
  </si>
  <si>
    <t>Великомостівська міська рада</t>
  </si>
  <si>
    <t>Дуб Виговського</t>
  </si>
  <si>
    <t>Стрийський район, Гніздичівська територіальна громада, с. Руда</t>
  </si>
  <si>
    <t>Гніздичівська селищна рада</t>
  </si>
  <si>
    <t>Дуб Вепрь</t>
  </si>
  <si>
    <t>Стрийський район, Ходорівська територіальна громада, с. Піддністряни</t>
  </si>
  <si>
    <t>Ходорівська міська рада</t>
  </si>
  <si>
    <t>Зубрів дуб</t>
  </si>
  <si>
    <t>Львівський район, Жовківська  територіальна громада, с. Нова Скварява</t>
  </si>
  <si>
    <t>Дуб перемоги під Грюнвальдом</t>
  </si>
  <si>
    <t>Ясен невідомого повстанця</t>
  </si>
  <si>
    <t>Тополя-патріарх</t>
  </si>
  <si>
    <t xml:space="preserve">Львівський район, Бібрська  територіальна громада, с. Репехів </t>
  </si>
  <si>
    <t>Дуб Спасителя</t>
  </si>
  <si>
    <t>Червоноградський район, Белзька територіальна громада, с. Муроване</t>
  </si>
  <si>
    <t>Липа родини Гошовських</t>
  </si>
  <si>
    <t xml:space="preserve">Самбірський район, Турківська  територіальна громада, с. Явора </t>
  </si>
  <si>
    <t>Турківська міська рада</t>
  </si>
  <si>
    <t>Липа Святого Михаїла</t>
  </si>
  <si>
    <t>Червоноградський район, Сокальська територіальна громада, с. Бодячів</t>
  </si>
  <si>
    <t>Липа Кравчуків</t>
  </si>
  <si>
    <t>Львівський район, Перемишлянська  територіальна громада, с. Коросне</t>
  </si>
  <si>
    <t>Перемишлянська міська рада</t>
  </si>
  <si>
    <t>Дуб Тараса Бульби-Боровця</t>
  </si>
  <si>
    <t>Самбірський район, Ралівська територіальна громада, с. Сприня</t>
  </si>
  <si>
    <t>Ралівська сілььска рада</t>
  </si>
  <si>
    <t>Дерева Маркіяна Шашкевича</t>
  </si>
  <si>
    <t xml:space="preserve">Золочівський район, Золочівська  територіальна громада, с. Підлисся </t>
  </si>
  <si>
    <t>Франковий дуб</t>
  </si>
  <si>
    <t>Львівський район, Львівська  територіальна громада, м. Львів, вул. Воробкевича, 3</t>
  </si>
  <si>
    <t>громадянин Кметь Р.П.</t>
  </si>
  <si>
    <t>Рішення Львівської обласної ради від 18.03.2014 № 989</t>
  </si>
  <si>
    <t>"Віковий дуб"</t>
  </si>
  <si>
    <t>Дрогобицьке л-во, кв.9, в.5</t>
  </si>
  <si>
    <t>Дрогобицький ДЛГП "Галсільліс"</t>
  </si>
  <si>
    <t>Рішення Львівської обласної ради від 03.11.2015 № 1482</t>
  </si>
  <si>
    <t>Свідок історії</t>
  </si>
  <si>
    <t>Львівський район, Добросинсько-Магерівська  територіальна громада,  с. Магерів</t>
  </si>
  <si>
    <t>Львівська філія Українського НДІПВТ ім.Л.Погорілого</t>
  </si>
  <si>
    <t>Львівської обласної ради від 13.09.2016 № 227</t>
  </si>
  <si>
    <t>Львівський район, Львівська  територіальна громада, м.Львів, вул.Коперника, 40</t>
  </si>
  <si>
    <t>середня загальноосвітня школа № 9 м.Львова</t>
  </si>
  <si>
    <t>Львівської обласної ради від 20.03.2018 № 649</t>
  </si>
  <si>
    <t>Метасеквоя</t>
  </si>
  <si>
    <t>Львівський район, Львівська  територіальна громада, м.Львів, вул.Університетська,1</t>
  </si>
  <si>
    <t>Львівський район, Львівська  територіальна громада, м.Львів, вул.Пекарська, 50</t>
  </si>
  <si>
    <t>Львівський національний університет ветеринарної медицини та біотехнологій імені С.З.Гжицького</t>
  </si>
  <si>
    <t>Бук східний</t>
  </si>
  <si>
    <t>Львівський район, Львівська  територіальна громада, м.Львів, сквер на площі Святого Юра (біля Інституту хімії та хімічних технологій НУ "Львівська політехніка"</t>
  </si>
  <si>
    <t>Галицька районна адміністрація Львівської міської ради</t>
  </si>
  <si>
    <t>Дуб великоплідний</t>
  </si>
  <si>
    <t>Львівський район, Львівська  територіальна громада, м.Львів, вул.С.Бандери, 12 (з правої сторонии від входу в головний корпус НУ "Львівська політехніка")</t>
  </si>
  <si>
    <t>НУ "Львівська політехніка"</t>
  </si>
  <si>
    <t>Липа серцелиста</t>
  </si>
  <si>
    <t>Львівський район, Львівська  територіальна громада, м.Львів, вул. М.Грушевського, 4</t>
  </si>
  <si>
    <t>Дуби Лянга</t>
  </si>
  <si>
    <t>Бутинське л-во кв.10 (част.вид.23) кв.14 (част.вид.8)</t>
  </si>
  <si>
    <t>Дуби Кулича</t>
  </si>
  <si>
    <t>Низівське л-во кв.69 (част вид.35) кв.70 (част.вид.16)</t>
  </si>
  <si>
    <t>Дуби Рекленця</t>
  </si>
  <si>
    <t>Великомостівське л-во кв.23 част. виділів 26, 28, 32</t>
  </si>
  <si>
    <t>Дуби Зіболки</t>
  </si>
  <si>
    <t xml:space="preserve">Зіболківське л-во, кв. 56 (частина виділу 6), кв. 57 (частина виділу 6)                                                                                                                                                                                                                                                                                                                                                                                                                                                                                                                                                                                                                                                                                                                                                                                                                                                                                                                                                                                                                                                                                                                                                                                                                                                                                                                                                                                                                                                                                                                                                                                                                                                                                                                                                                                                                                                                                                                                                                                                                                                                                                                                                                                                                                                                                                                                                                                                                                                                                                                                                                                                                                                                                                                                                                                                                                                                          </t>
  </si>
  <si>
    <t>Сихівський дуб</t>
  </si>
  <si>
    <t>Львівський район, Львівська  територіальна громада, м.Львів, вул.Гориня, 2-а - просп.Червоної Калини, 72</t>
  </si>
  <si>
    <t>Львівська міська рада (Сихівська РА)</t>
  </si>
  <si>
    <t>рішення ЛОР від 29.11.2022 №431</t>
  </si>
  <si>
    <t>Сосна графів Вишневських</t>
  </si>
  <si>
    <t>Червоноградський район, Червоноградська територіальна громада, м.Червоноград, вул. Пушкіна, 12</t>
  </si>
  <si>
    <t>Червоноградська МР (КП "Спортивний комплекс"Шахтар"")</t>
  </si>
  <si>
    <t>рішення ЛОР від 29.11.2022 №432</t>
  </si>
  <si>
    <t>Дрогобицький район, Дрогобицька  територіальна громада, с.Медвежа, по вул.Січових Стрільців, (49.406806°пн.ш., 23.388808°сх.д.)</t>
  </si>
  <si>
    <t>Дрогобицька ТГ</t>
  </si>
  <si>
    <t>рішення ЛОР від 29.11.2022 №433</t>
  </si>
  <si>
    <t>Вікові дуби в урочищі "Великий"</t>
  </si>
  <si>
    <t>Дрогобицький район, Дрогобицька  територіальна громада, с.Медвежа, по вул.Січових Стрільців,(49.409102°пн.ш., 23.367448° сх.д.)</t>
  </si>
  <si>
    <t>Дуб села Гряда Мирівка</t>
  </si>
  <si>
    <t>Добротвірська ТГ, с.Гряда</t>
  </si>
  <si>
    <t>Добротвірська ТГ</t>
  </si>
  <si>
    <t>Рішення Львівської обласної ради від 30.03.2023 № 462</t>
  </si>
  <si>
    <t>Дуб Уєйського</t>
  </si>
  <si>
    <t>Радехівська ТГ, с.Павлів</t>
  </si>
  <si>
    <t>Радехівська міська рада</t>
  </si>
  <si>
    <t>Рішення Львівської обласної ради від 30.03.2023 № 465</t>
  </si>
  <si>
    <t>Разом ботанічних пам'яток  - 128</t>
  </si>
  <si>
    <t>Джерело мінеральної води</t>
  </si>
  <si>
    <t>Самбірський район, Старосамбірська територіальна громада, с.Стара Сіль</t>
  </si>
  <si>
    <t>Старосамбірська МР</t>
  </si>
  <si>
    <t>Самбірський район, Старосамбірська  територіальна громада, с. Лаврів та с. Волошиново</t>
  </si>
  <si>
    <t>Самбірський р-н, Стрілківська територіальна громада, біля с.Грозьово</t>
  </si>
  <si>
    <t>Стрілківська СР</t>
  </si>
  <si>
    <t>Свердловона № 6 (мін. води)</t>
  </si>
  <si>
    <t>Стрийський район, Моршинська територіальна громада, с. Баня Лисовецька</t>
  </si>
  <si>
    <t>Прикарпатська територія . Рада профспілок</t>
  </si>
  <si>
    <t>Свердловона № 20</t>
  </si>
  <si>
    <t>Стрийський район, Моршинська територіальна громада, м.Моршин, курорт "Моршин"</t>
  </si>
  <si>
    <t>Свердловина № 17 а</t>
  </si>
  <si>
    <t>Джерело мініральної води "Олесько"</t>
  </si>
  <si>
    <t>Золочівський район, Буська  територіальна громада, смт. Олесько</t>
  </si>
  <si>
    <t>завод мінералоьної води</t>
  </si>
  <si>
    <t>Два джерела мінеральної води</t>
  </si>
  <si>
    <t xml:space="preserve">Східницьке л-во, кв.5 вид.7, кв.7 вид.13 </t>
  </si>
  <si>
    <t>Витік ріки Куна</t>
  </si>
  <si>
    <t>Львівський район, Бібрська  територіальна громада,  с. Вільховець</t>
  </si>
  <si>
    <t>Бібрська МР</t>
  </si>
  <si>
    <t>Торфове болото</t>
  </si>
  <si>
    <t>Самбірський район, Рудківська територіальна громада, с. Никловичі</t>
  </si>
  <si>
    <t>Водоспад "Гуркало"</t>
  </si>
  <si>
    <t>Стрийський район, Сколівська територіальна громада, с. Корчин</t>
  </si>
  <si>
    <t>Криниця І. Франка</t>
  </si>
  <si>
    <t>Стрийський район, Славська територіальна громада, с. Тухля</t>
  </si>
  <si>
    <t>Тухлянська 8-мирічна школа/Славська СР</t>
  </si>
  <si>
    <t>Стрийський район, Сколівська територіальна громада, с. Гребенів</t>
  </si>
  <si>
    <t>Джерело питної води "Нафтуся"</t>
  </si>
  <si>
    <t>Яворівський р-н, Новояворівська територіальна громада, смт. Шкло</t>
  </si>
  <si>
    <t>Джерело № 1 курорту "Немирів"</t>
  </si>
  <si>
    <t>Яворівський район, Яворівська територіальна громада,, смт. Немирів</t>
  </si>
  <si>
    <t>Джерело № 2 курорту "Немирів"</t>
  </si>
  <si>
    <t>Яворівський район, Яворівська територіальна громада, смт. Немирів</t>
  </si>
  <si>
    <t>Джерело № 3 курорту "Немирів"</t>
  </si>
  <si>
    <t>Джерело № 5 курорту "Немирів"</t>
  </si>
  <si>
    <t>Джерело № 6 курорту "Немирів"</t>
  </si>
  <si>
    <t xml:space="preserve">Джерела мінеральної води </t>
  </si>
  <si>
    <t>Самбірський район, Турківська  територіальна громада, с. Розлуч</t>
  </si>
  <si>
    <t>Самбірський район, Боринська територіальна громада, с. Карпати</t>
  </si>
  <si>
    <t>Водоспад гірської річки Явірки</t>
  </si>
  <si>
    <t>Самбірський район, Турківська  територіальна громада, с. Мала Волосянка</t>
  </si>
  <si>
    <t>Свердловина 1-К курорту "Любінь Великий"</t>
  </si>
  <si>
    <t>Джерело № 1 "Боніфацій"</t>
  </si>
  <si>
    <t>Стрийський район, Моршинська територіальна громада, м. Моршин</t>
  </si>
  <si>
    <t>Прикарпатська рада курорту</t>
  </si>
  <si>
    <t>Джерело № 2 "Магдалина"</t>
  </si>
  <si>
    <t>Прикарптська рада курорту</t>
  </si>
  <si>
    <t>Джерело № 3 "Людмила"</t>
  </si>
  <si>
    <t>Джерело № 4</t>
  </si>
  <si>
    <t>Прикарпаьська рада курорту</t>
  </si>
  <si>
    <t>Джерело № 1 "Нафтуся" курорту "Трускавець"</t>
  </si>
  <si>
    <t>Трускавецька територіальна курортна рада по управлінню курортами профспілок</t>
  </si>
  <si>
    <t>Джерело № 6 (колишній "Едвард") курорту "Тускавець"</t>
  </si>
  <si>
    <t>Джерело №7 (колишній "Фердинанд") курорту "Трускавець"</t>
  </si>
  <si>
    <t>Джерело № 11 (колишня "Юзя") курорту "Трускавець"</t>
  </si>
  <si>
    <t>Водоспад Лазний</t>
  </si>
  <si>
    <t>Дрогобицьке л-во, кв.24, вид. 1</t>
  </si>
  <si>
    <t>Разом - гідрологічних памяток природи - 34</t>
  </si>
  <si>
    <t xml:space="preserve">Геологічні </t>
  </si>
  <si>
    <t>Відслонення тортонських пісковиків</t>
  </si>
  <si>
    <t>Золочівський р-н, Заболотцівська територіальна громада, с.Підгірці</t>
  </si>
  <si>
    <t>Заболотцівська СР</t>
  </si>
  <si>
    <t>Ерозійний останець морських рифів Товтрів або Медоборів Сарматського віку в околицях с. Підкамінь</t>
  </si>
  <si>
    <t xml:space="preserve">Золочівський район, Підкамінська  територіальна громада, с. Підкамінь </t>
  </si>
  <si>
    <t>Підкамінська селищна рада</t>
  </si>
  <si>
    <t>Відклади крейдових порід, відслонених в бесейні р.Дністра біля смт. Журавно і Старе Село</t>
  </si>
  <si>
    <t>Стрийський район, Журавненська територіальна громада, смт. Журавно</t>
  </si>
  <si>
    <t>Журавненська селищна рада</t>
  </si>
  <si>
    <t>Скеля "Великий Камінь"</t>
  </si>
  <si>
    <t>Словітське л-во, кв. 4 вид. 2</t>
  </si>
  <si>
    <t>Відслонення тортонських пісків із скупченням викопної тортонської фауни</t>
  </si>
  <si>
    <t>Миколаївське л-во, кв.5, вид.8,9</t>
  </si>
  <si>
    <t xml:space="preserve">Миколаївське ДЛГП "Галсільліс" </t>
  </si>
  <si>
    <t>Бориславська розріз палеогену</t>
  </si>
  <si>
    <t>Дрогобицький район, Борисласька  територіальна громада, м. Борислав, лівий берег р. Тисмениці</t>
  </si>
  <si>
    <t>Нафтогазодобувне управління "Бориславнафтогаз"</t>
  </si>
  <si>
    <t>Найбільш продуктивна нафтова свердловина № 298</t>
  </si>
  <si>
    <t>Дрогобицький район, Борисласька  територіальна громада, м. Борислав, вул. Б.Хмельницького, 64</t>
  </si>
  <si>
    <t xml:space="preserve">Скеля з трьома печерами </t>
  </si>
  <si>
    <t>Стільське л-во кв.117 вид.3,5</t>
  </si>
  <si>
    <t>Відслоєння</t>
  </si>
  <si>
    <t>Самбірський район, Рудківська територіальна громада, м. Рудки</t>
  </si>
  <si>
    <t>Рудківська міська рада</t>
  </si>
  <si>
    <t>Залишки польодовикової морени з викопним торфовищем</t>
  </si>
  <si>
    <t>Яворівський р-н, Мостиська територіальна громада, с. Крукеничі</t>
  </si>
  <si>
    <t>Мостиська територіальна громада</t>
  </si>
  <si>
    <t>Валуни польодикового періоду</t>
  </si>
  <si>
    <t>Яворівський район, Шегинівська територіальна громада, с.Боляновичі</t>
  </si>
  <si>
    <t>Печера "Писана криниця"</t>
  </si>
  <si>
    <t>Опорецьке л-во кв.12 вид.33</t>
  </si>
  <si>
    <t>Скеля "Соколів Камінь" - останець Ямненського пісковика</t>
  </si>
  <si>
    <t>Спаське л-во, кв.24, вид.10</t>
  </si>
  <si>
    <t>Філія "Самбірське лісове господарство" ДП "Ліси України"ДП "Старосамбірське ЛМГ"</t>
  </si>
  <si>
    <t>Сможанське л-во,  кв.29 (7)</t>
  </si>
  <si>
    <t>Скеля</t>
  </si>
  <si>
    <t xml:space="preserve">Самбірський район, Боринська територіальна громада, с. В. Висоцьке </t>
  </si>
  <si>
    <t>Самбірський район, Боринська територіальна громада смт. Бориня</t>
  </si>
  <si>
    <t>Кортумова гора</t>
  </si>
  <si>
    <t>трест зеленого господарства/Львівська МР</t>
  </si>
  <si>
    <t>Медова печера</t>
  </si>
  <si>
    <t>Красний Камінь</t>
  </si>
  <si>
    <t>В.Синьовиднянське л-во, кв.13, л.д. 1</t>
  </si>
  <si>
    <t>Рішення Львівської обласної ради від 22.09.2010 № 1331</t>
  </si>
  <si>
    <t>Разом геологічних памяток - 19</t>
  </si>
  <si>
    <t xml:space="preserve">Пралісові </t>
  </si>
  <si>
    <t>Сможанська</t>
  </si>
  <si>
    <t>Сможанське л-во кв.15 вид. 16, 18</t>
  </si>
  <si>
    <t>Рішення Львівської обласної ради від 12.03.2019 № 816, + Рішення Львівської обласної ради від 21.05.2019 № 834</t>
  </si>
  <si>
    <t>Зубрицька</t>
  </si>
  <si>
    <t>Зубрицьке л-во, кв.41 вид. 10, 13</t>
  </si>
  <si>
    <t>Рішення Львівської обласної ради від 12.03.2019 № 816</t>
  </si>
  <si>
    <t>Тухлянська</t>
  </si>
  <si>
    <t>Тухлянське л-во кв. 35 вид.45, 46</t>
  </si>
  <si>
    <t>Східницька</t>
  </si>
  <si>
    <t>Східницьке л-во, кв. 56 (вид. 2), кв.60 (вид. 1,2)</t>
  </si>
  <si>
    <t>Близці</t>
  </si>
  <si>
    <t xml:space="preserve">Опорецьке лісництво  кв. 21 вид. 23 (1), кв. 21 вид. 24, кв. 22 вид. 37 (1).
</t>
  </si>
  <si>
    <t xml:space="preserve">Філія "Славське лісове господарство" ДП "Ліси України" </t>
  </si>
  <si>
    <t>Рішення Львівської обласної ради від 30.03.2023 № 457</t>
  </si>
  <si>
    <t>Всього пралісових пам'яток природи - 5</t>
  </si>
  <si>
    <t>Разом ПП - 205</t>
  </si>
  <si>
    <t>Разом ПЗФ місцевого значення - 384</t>
  </si>
  <si>
    <t>Всього територій та обєктів ПЗФ - 413</t>
  </si>
  <si>
    <r>
      <t xml:space="preserve">Львівський р-н, Стрийський р-н 
</t>
    </r>
    <r>
      <rPr>
        <b/>
        <sz val="10"/>
        <color theme="1"/>
        <rFont val="Times New Roman"/>
        <family val="1"/>
        <charset val="204"/>
      </rPr>
      <t>Філія Львівське ЛГ:</t>
    </r>
    <r>
      <rPr>
        <sz val="10"/>
        <color theme="1"/>
        <rFont val="Times New Roman"/>
        <family val="1"/>
        <charset val="204"/>
      </rPr>
      <t xml:space="preserve">
- Красівське л-во кв.1 (крім част.вид.7 площею 0,5га, част. вид. 10 площею 0,5га, вид.11 площею 0,4га, част.вид.12 площею 1,3га, част.вид.15 площею 1,2га, вид.16 площею 4,6га, вид.17 площею 1,2га), кв.2-8, част кв.9 (крім част.вид.2 площею0,5га, вид.3 площею 0,5га, част.вид4 площею 0,5га, вид.6 площею 0,6га), кв. 10-63. 72-78
- Винниківське л-во кв.73-77
- Товщівське л-во кв.1,2,3,14-65
- Липниківське л-во кв.38-56
</t>
    </r>
    <r>
      <rPr>
        <b/>
        <sz val="10"/>
        <color theme="1"/>
        <rFont val="Times New Roman"/>
        <family val="1"/>
        <charset val="204"/>
      </rPr>
      <t>Філія Стрийське ЛГ:</t>
    </r>
    <r>
      <rPr>
        <sz val="10"/>
        <color theme="1"/>
        <rFont val="Times New Roman"/>
        <family val="1"/>
        <charset val="204"/>
      </rPr>
      <t xml:space="preserve">
- Стільське л-во кв.1-29
- Роздільське л-во кв.30 (вид 9-11, 17), кв.83, 84 (крім вид.1-5, 8-10 та част.вид.7), 85 (крім вид. 1-4, 7-9)
- Ілівське л-во кв.86
</t>
    </r>
    <r>
      <rPr>
        <b/>
        <sz val="10"/>
        <color theme="1"/>
        <rFont val="Times New Roman"/>
        <family val="1"/>
        <charset val="204"/>
      </rPr>
      <t>Миколаївське ДЛГП "Галсільліс"</t>
    </r>
    <r>
      <rPr>
        <sz val="10"/>
        <color theme="1"/>
        <rFont val="Times New Roman"/>
        <family val="1"/>
        <charset val="204"/>
      </rPr>
      <t xml:space="preserve">
кв.1-4, 5 (вид. 11, 12, 16, 17), 6, 8, 10-13, 24, 28
</t>
    </r>
    <r>
      <rPr>
        <b/>
        <sz val="10"/>
        <color theme="1"/>
        <rFont val="Times New Roman"/>
        <family val="1"/>
        <charset val="204"/>
      </rPr>
      <t xml:space="preserve">
Пустомитівське ДЛГП "Галсільліс"</t>
    </r>
    <r>
      <rPr>
        <sz val="10"/>
        <color theme="1"/>
        <rFont val="Times New Roman"/>
        <family val="1"/>
        <charset val="204"/>
      </rPr>
      <t xml:space="preserve">
кв. 13, 16, 17 (вид.26-57), 18 (вид.3,4,5,13-26), 20, 27
</t>
    </r>
    <r>
      <rPr>
        <b/>
        <sz val="10"/>
        <color theme="1"/>
        <rFont val="Times New Roman"/>
        <family val="1"/>
        <charset val="204"/>
      </rPr>
      <t xml:space="preserve">
Тростянецька сільська рада</t>
    </r>
    <r>
      <rPr>
        <sz val="10"/>
        <color theme="1"/>
        <rFont val="Times New Roman"/>
        <family val="1"/>
        <charset val="204"/>
      </rPr>
      <t xml:space="preserve"> - 101,4 га
</t>
    </r>
    <r>
      <rPr>
        <b/>
        <sz val="10"/>
        <color theme="1"/>
        <rFont val="Times New Roman"/>
        <family val="1"/>
        <charset val="204"/>
      </rPr>
      <t>Миколаївська міська рада</t>
    </r>
    <r>
      <rPr>
        <sz val="10"/>
        <color theme="1"/>
        <rFont val="Times New Roman"/>
        <family val="1"/>
        <charset val="204"/>
      </rPr>
      <t xml:space="preserve"> - 228,18 га</t>
    </r>
  </si>
  <si>
    <r>
      <rPr>
        <b/>
        <sz val="10"/>
        <color theme="1"/>
        <rFont val="Times New Roman"/>
        <family val="1"/>
        <charset val="204"/>
      </rPr>
      <t xml:space="preserve">Стрийський район, Ходорівська територіальна громада, </t>
    </r>
    <r>
      <rPr>
        <sz val="10"/>
        <color theme="1"/>
        <rFont val="Times New Roman"/>
        <family val="1"/>
        <charset val="204"/>
      </rPr>
      <t xml:space="preserve"> с. Бортники</t>
    </r>
  </si>
  <si>
    <t xml:space="preserve">Території та об’єкти ПЗФ загальнодержавного значення </t>
  </si>
  <si>
    <t>Єланецький степ</t>
  </si>
  <si>
    <r>
      <t xml:space="preserve">Єланецький, Новоодеський, Вознесенський </t>
    </r>
    <r>
      <rPr>
        <sz val="11"/>
        <color rgb="FFFF0000"/>
        <rFont val="Times New Roman"/>
        <family val="1"/>
        <charset val="204"/>
      </rPr>
      <t>(Миколаївський, Вознесенський)</t>
    </r>
  </si>
  <si>
    <t>ПЗ "Єланецький степ"</t>
  </si>
  <si>
    <t>Указ Президента України від 17.07.96 № 575/96,                        Указ Президента України від 17.05.2016 № 214/2016</t>
  </si>
  <si>
    <t>Разом ПЗ</t>
  </si>
  <si>
    <t xml:space="preserve">Біосферні заповідники </t>
  </si>
  <si>
    <t>Ділянки Чорноморського біосферного заповідника</t>
  </si>
  <si>
    <r>
      <t xml:space="preserve">Очаківський </t>
    </r>
    <r>
      <rPr>
        <sz val="11"/>
        <color rgb="FFFF0000"/>
        <rFont val="Times New Roman"/>
        <family val="1"/>
        <charset val="204"/>
      </rPr>
      <t>(Миколаївський)</t>
    </r>
  </si>
  <si>
    <t>Чорноморський біосферний заповідник</t>
  </si>
  <si>
    <t>Постанова Ради Народних комісарів УРСР від 11.07.27 № 172</t>
  </si>
  <si>
    <t>Разом БЗ</t>
  </si>
  <si>
    <t>Білобережжя Святослава</t>
  </si>
  <si>
    <r>
      <t xml:space="preserve">Березанський, Очаківський </t>
    </r>
    <r>
      <rPr>
        <sz val="11"/>
        <color rgb="FFFF0000"/>
        <rFont val="Times New Roman"/>
        <family val="1"/>
        <charset val="204"/>
      </rPr>
      <t>(Миколаївський)</t>
    </r>
  </si>
  <si>
    <r>
      <t xml:space="preserve">НПП "Білобережжя Святослава", </t>
    </r>
    <r>
      <rPr>
        <sz val="11"/>
        <color rgb="FFFF0000"/>
        <rFont val="Times New Roman"/>
        <family val="1"/>
        <charset val="204"/>
      </rPr>
      <t>Філія "Миколаївське ЛГ"</t>
    </r>
  </si>
  <si>
    <t>Указ Президента України від 16.12.2009 №1056/2009,                Указ Президента України від 11.04.2019 № 137/2019</t>
  </si>
  <si>
    <t>Бузький Гард</t>
  </si>
  <si>
    <r>
      <t xml:space="preserve">Кривоозерський, Первомайський, Арбузинський, Вознесенський, Доманівський, Братський </t>
    </r>
    <r>
      <rPr>
        <sz val="11"/>
        <color rgb="FFFF0000"/>
        <rFont val="Times New Roman"/>
        <family val="1"/>
        <charset val="204"/>
      </rPr>
      <t>(Первомайський, Вознесенський)</t>
    </r>
  </si>
  <si>
    <r>
      <t xml:space="preserve">НПП «Бузький Гард», </t>
    </r>
    <r>
      <rPr>
        <sz val="11"/>
        <color rgb="FFFF0000"/>
        <rFont val="Times New Roman"/>
        <family val="1"/>
        <charset val="204"/>
      </rPr>
      <t>Філія "Вознесенське лісове господарство", філія "Врадіївське лісове господарство"</t>
    </r>
  </si>
  <si>
    <t>Указ Президента України від 30.04.2009 № 279/2009</t>
  </si>
  <si>
    <t>Разом НПП</t>
  </si>
  <si>
    <t>Рацинська дача</t>
  </si>
  <si>
    <t xml:space="preserve">Вознесенський, квартали 17-94 Вознесенського лісництва </t>
  </si>
  <si>
    <t>Філія "Вознесенське лісове господарство"</t>
  </si>
  <si>
    <t>Постанова Ради Міністрів УРСР від 28.10.1974 р. № 500</t>
  </si>
  <si>
    <t>Степок</t>
  </si>
  <si>
    <r>
      <t xml:space="preserve">Казанківський, квартал 34 Лісового лісництва </t>
    </r>
    <r>
      <rPr>
        <sz val="11"/>
        <color rgb="FFFF0000"/>
        <rFont val="Times New Roman"/>
        <family val="1"/>
        <charset val="204"/>
      </rPr>
      <t>(Баштанський)</t>
    </r>
  </si>
  <si>
    <t>Філія "Баштанське лісове господарство"</t>
  </si>
  <si>
    <t>Розпорядження Ради Міністрів від 14.10.1975  р. № 780</t>
  </si>
  <si>
    <t>Мостівський парк</t>
  </si>
  <si>
    <r>
      <t xml:space="preserve">Доманівський, квартал 14 Мостівського лісництва </t>
    </r>
    <r>
      <rPr>
        <sz val="11"/>
        <color rgb="FFFF0000"/>
        <rFont val="Times New Roman"/>
        <family val="1"/>
        <charset val="204"/>
      </rPr>
      <t>(Вознесенський)</t>
    </r>
  </si>
  <si>
    <t>Постанова Ради міністрів УРСР від 29.01.1960 № 105</t>
  </si>
  <si>
    <t>Разом ППСПМ</t>
  </si>
  <si>
    <t xml:space="preserve">Зоологічні парки </t>
  </si>
  <si>
    <t>Миколаївський зоопарк</t>
  </si>
  <si>
    <t>м. Миколаїв</t>
  </si>
  <si>
    <t>КУ «Миколаївський зоопарк»</t>
  </si>
  <si>
    <t>Постанова Ради Міністрів УРСР від 22.07.1983 № 311</t>
  </si>
  <si>
    <t>Разом зоологічних парків</t>
  </si>
  <si>
    <t>Всього ПЗФ загальнодержавного значення</t>
  </si>
  <si>
    <t>Кінбурнська коса</t>
  </si>
  <si>
    <r>
      <t xml:space="preserve">Очаківський </t>
    </r>
    <r>
      <rPr>
        <sz val="11"/>
        <color rgb="FFFF0000"/>
        <rFont val="Times New Roman"/>
        <family val="1"/>
        <charset val="204"/>
      </rPr>
      <t>(Миколаївський), Василівське л-во, кв.1-182</t>
    </r>
  </si>
  <si>
    <r>
      <t xml:space="preserve">РЛП «Кінбурнська коса», </t>
    </r>
    <r>
      <rPr>
        <sz val="11"/>
        <color rgb="FFFF0000"/>
        <rFont val="Times New Roman"/>
        <family val="1"/>
        <charset val="204"/>
      </rPr>
      <t>Філія "Миколаївське лісове господарство"</t>
    </r>
  </si>
  <si>
    <t>Рішення Миколаївської обласної ради від 15.10.1992 №16</t>
  </si>
  <si>
    <t>Гранітно-степове Побужжя</t>
  </si>
  <si>
    <r>
      <t xml:space="preserve">Врадіївський, Кривоозерський, Первомайський, Арбузинський, Вознесенський, Доманівський, Братський </t>
    </r>
    <r>
      <rPr>
        <sz val="11"/>
        <color rgb="FFFF0000"/>
        <rFont val="Times New Roman"/>
        <family val="1"/>
        <charset val="204"/>
      </rPr>
      <t>(Первомайський, Вознесенський)</t>
    </r>
  </si>
  <si>
    <r>
      <t>РЛП "Гранітно-степове Побужжя",</t>
    </r>
    <r>
      <rPr>
        <sz val="11"/>
        <rFont val="Times New Roman"/>
        <family val="1"/>
        <charset val="204"/>
      </rPr>
      <t xml:space="preserve"> Прибузька, Южноукраїнська, Олександрівська, Братська та Мигіївськa, Пepвoмaйськa,  Блaгoдaтнeнськa, Кам’яномостівська, Кривоозерська, Врадіївська ради,</t>
    </r>
    <r>
      <rPr>
        <sz val="11"/>
        <color theme="1"/>
        <rFont val="Times New Roman"/>
        <family val="1"/>
        <charset val="204"/>
      </rPr>
      <t xml:space="preserve"> </t>
    </r>
    <r>
      <rPr>
        <sz val="11"/>
        <color rgb="FFFF0000"/>
        <rFont val="Times New Roman"/>
        <family val="1"/>
        <charset val="204"/>
      </rPr>
      <t>Філія "Вознесенське лісове господарство", філія "Врадіївське лісове господарство"</t>
    </r>
    <r>
      <rPr>
        <sz val="11"/>
        <color theme="1"/>
        <rFont val="Times New Roman"/>
        <family val="1"/>
        <charset val="204"/>
      </rPr>
      <t>, Южноукраїнська АЕС</t>
    </r>
  </si>
  <si>
    <t>Рішення Миколаївської обласної ради  № 10 від 06.07.2006,                         № 3 від 27.05.2005,                          №5 від 23.12.1999,                          №7 від 25.10.1996,                        №10 від 28.04.1995,                        №27 від 18.03.1994</t>
  </si>
  <si>
    <t>Висунсько-Інгулецький</t>
  </si>
  <si>
    <r>
      <t xml:space="preserve">Березнегуватський </t>
    </r>
    <r>
      <rPr>
        <sz val="11"/>
        <color rgb="FFFF0000"/>
        <rFont val="Times New Roman"/>
        <family val="1"/>
        <charset val="204"/>
      </rPr>
      <t>(Баштанський)</t>
    </r>
  </si>
  <si>
    <r>
      <t xml:space="preserve">Березнегуватська селищна рада, Білокриницька, Висунська, Любомирівська, Маліївська, Мурахівська, Нововолодимирівська, Новосевастопольська, Сергіївська та Федорівська сільради </t>
    </r>
    <r>
      <rPr>
        <sz val="11"/>
        <color rgb="FFFF0000"/>
        <rFont val="Times New Roman"/>
        <family val="1"/>
        <charset val="204"/>
      </rPr>
      <t>(Березнегуватська ТГ), Філія "Баштанське лісове господарство"</t>
    </r>
  </si>
  <si>
    <t>Рішення Миколаївської обласної ради  № 9 від 25.11.2011</t>
  </si>
  <si>
    <t>Приінгульський</t>
  </si>
  <si>
    <r>
      <t xml:space="preserve">Новобузький </t>
    </r>
    <r>
      <rPr>
        <sz val="11"/>
        <color rgb="FFFF0000"/>
        <rFont val="Times New Roman"/>
        <family val="1"/>
        <charset val="204"/>
      </rPr>
      <t xml:space="preserve">(Баштанський), Новобузьке л-во, кв. 16 вид. 1, 2, кв. 17 вид. 1, 2, кв. 18 вид. 1, кв. 22 вид. 7, кв. 19 вид. 1-9, кв. 20 вид. 1-24, кв. 21 вид. 1-22 </t>
    </r>
  </si>
  <si>
    <r>
      <t xml:space="preserve">РЛП «Приінгульський», Новобузька міська рада, Кам’янська, Софіївська, Розанівська сільради </t>
    </r>
    <r>
      <rPr>
        <sz val="11"/>
        <color rgb="FFFF0000"/>
        <rFont val="Times New Roman"/>
        <family val="1"/>
        <charset val="204"/>
      </rPr>
      <t>(Новобузька міська, Софіївська сільська ТГ), Філія "Баштанське лісове господарство"</t>
    </r>
  </si>
  <si>
    <t>Рішення Миколаївської обласної ради   № 6 від 17.12.02</t>
  </si>
  <si>
    <t>Тилігульський</t>
  </si>
  <si>
    <r>
      <t xml:space="preserve">Березанський </t>
    </r>
    <r>
      <rPr>
        <sz val="11"/>
        <color rgb="FFFF0000"/>
        <rFont val="Times New Roman"/>
        <family val="1"/>
        <charset val="204"/>
      </rPr>
      <t>(Миколаївський)</t>
    </r>
  </si>
  <si>
    <r>
      <t xml:space="preserve">РЛП «Тилігульський», Ташинська, Краснопільська, Анатоліївська, Червоноукраїнська, Коблевська сільради, </t>
    </r>
    <r>
      <rPr>
        <sz val="11"/>
        <color rgb="FFFF0000"/>
        <rFont val="Times New Roman"/>
        <family val="1"/>
        <charset val="204"/>
      </rPr>
      <t>Філія "Миколаївське лісове господарство", (Березанська селищна, Коблівська сільська ТГ)</t>
    </r>
  </si>
  <si>
    <t>Рішення Миколаївської обласної ради № 8 від 28.04.95</t>
  </si>
  <si>
    <t>Разом РЛП</t>
  </si>
  <si>
    <t>Острів Довгий</t>
  </si>
  <si>
    <t>м. Первомайськ, Первомайська міська ТГ</t>
  </si>
  <si>
    <t>комунальна власність</t>
  </si>
  <si>
    <t>№ 527 від 01.10.74</t>
  </si>
  <si>
    <t>Півострів Піщаний</t>
  </si>
  <si>
    <r>
      <t xml:space="preserve">Вітовський </t>
    </r>
    <r>
      <rPr>
        <sz val="11"/>
        <color rgb="FFFF0000"/>
        <rFont val="Times New Roman"/>
        <family val="1"/>
        <charset val="204"/>
      </rPr>
      <t>(Миколаївський), Мішково-Погорілівська сільска ТГ</t>
    </r>
  </si>
  <si>
    <t>11.12.1990 р. №281, 07.07.1992 р. № 24</t>
  </si>
  <si>
    <t>Вовча балка</t>
  </si>
  <si>
    <r>
      <t xml:space="preserve">Новоодеський </t>
    </r>
    <r>
      <rPr>
        <sz val="11"/>
        <color rgb="FFFF0000"/>
        <rFont val="Times New Roman"/>
        <family val="1"/>
        <charset val="204"/>
      </rPr>
      <t>(Миколаївський), Новоодеська міська ТГ</t>
    </r>
  </si>
  <si>
    <t>12.03.1993 р.  № 11</t>
  </si>
  <si>
    <t>Новопетрівські плавні</t>
  </si>
  <si>
    <r>
      <t xml:space="preserve">Новоодеський </t>
    </r>
    <r>
      <rPr>
        <sz val="11"/>
        <color rgb="FFFF0000"/>
        <rFont val="Times New Roman"/>
        <family val="1"/>
        <charset val="204"/>
      </rPr>
      <t>(Миколаївський), Костянтинівська сільска ТГ</t>
    </r>
  </si>
  <si>
    <t>№ 11 від 12.03.93</t>
  </si>
  <si>
    <t>Петрово-Солониський</t>
  </si>
  <si>
    <r>
      <t xml:space="preserve">Миколаївський, </t>
    </r>
    <r>
      <rPr>
        <sz val="11"/>
        <color rgb="FFFF0000"/>
        <rFont val="Times New Roman"/>
        <family val="1"/>
        <charset val="204"/>
      </rPr>
      <t>Веснянська сільська ТГ</t>
    </r>
  </si>
  <si>
    <r>
      <t xml:space="preserve"> </t>
    </r>
    <r>
      <rPr>
        <sz val="11"/>
        <color rgb="FFFF0000"/>
        <rFont val="Times New Roman"/>
        <family val="1"/>
        <charset val="204"/>
      </rPr>
      <t>Філія "Миколаївське лісове господарство"</t>
    </r>
  </si>
  <si>
    <t>№ 7 від 13.05.93</t>
  </si>
  <si>
    <t>Мурахівський</t>
  </si>
  <si>
    <r>
      <t xml:space="preserve">Березнегуватський </t>
    </r>
    <r>
      <rPr>
        <sz val="11"/>
        <color rgb="FFFF0000"/>
        <rFont val="Times New Roman"/>
        <family val="1"/>
        <charset val="204"/>
      </rPr>
      <t>(Баштанський), Березнегуватська селищна ТГ</t>
    </r>
  </si>
  <si>
    <t>№ 20 від 18.03.94</t>
  </si>
  <si>
    <t>Висунський</t>
  </si>
  <si>
    <t>Біла криниця</t>
  </si>
  <si>
    <t>Водоспад</t>
  </si>
  <si>
    <r>
      <t xml:space="preserve">Казанківський </t>
    </r>
    <r>
      <rPr>
        <sz val="11"/>
        <color rgb="FFFF0000"/>
        <rFont val="Times New Roman"/>
        <family val="1"/>
        <charset val="204"/>
      </rPr>
      <t>(Баштанський), Казанківська селищна ТГ</t>
    </r>
  </si>
  <si>
    <t>№ 24 від 02.02.95, 28.04.95 №7</t>
  </si>
  <si>
    <t>Попова дача</t>
  </si>
  <si>
    <r>
      <t xml:space="preserve">Казанківський, </t>
    </r>
    <r>
      <rPr>
        <sz val="11"/>
        <color rgb="FFFF0000"/>
        <rFont val="Times New Roman"/>
        <family val="1"/>
        <charset val="204"/>
      </rPr>
      <t xml:space="preserve">(Баштанський), Казанківська селищна ТГ </t>
    </r>
  </si>
  <si>
    <t>№ 24 від 02.02.95</t>
  </si>
  <si>
    <t>Михайлівський</t>
  </si>
  <si>
    <r>
      <t xml:space="preserve">Новоодеський, Вознесенський </t>
    </r>
    <r>
      <rPr>
        <sz val="11"/>
        <color rgb="FFFF0000"/>
        <rFont val="Times New Roman"/>
        <family val="1"/>
        <charset val="204"/>
      </rPr>
      <t>(Миколаївський, Вознесенський), Новоодеська міська ТГ, Дорошівська сільска ТГ</t>
    </r>
  </si>
  <si>
    <t xml:space="preserve">Пташиний </t>
  </si>
  <si>
    <r>
      <t xml:space="preserve">Новоодеський </t>
    </r>
    <r>
      <rPr>
        <sz val="11"/>
        <color rgb="FFFF0000"/>
        <rFont val="Times New Roman"/>
        <family val="1"/>
        <charset val="204"/>
      </rPr>
      <t>(Вознесенський), Прибузька сільська ТГ, Доманівське л-во, кв.1, вид. 1-5</t>
    </r>
  </si>
  <si>
    <t>Гора</t>
  </si>
  <si>
    <r>
      <t xml:space="preserve">Новоодеський, квартали 16-18 Мостівського лісництва </t>
    </r>
    <r>
      <rPr>
        <sz val="11"/>
        <color rgb="FFFF0000"/>
        <rFont val="Times New Roman"/>
        <family val="1"/>
        <charset val="204"/>
      </rPr>
      <t>(Вознесенський), Мостівська сільська ТГ</t>
    </r>
  </si>
  <si>
    <t>Михайлівський степ</t>
  </si>
  <si>
    <r>
      <t xml:space="preserve">Новоодеський </t>
    </r>
    <r>
      <rPr>
        <sz val="11"/>
        <color rgb="FFFF0000"/>
        <rFont val="Times New Roman"/>
        <family val="1"/>
        <charset val="204"/>
      </rPr>
      <t>(Миколаївський), Новоодеська міська ТГ, Дорошівська сільська ТГ</t>
    </r>
  </si>
  <si>
    <t>№13 від 14.08.97</t>
  </si>
  <si>
    <t>Бондаревські джерела</t>
  </si>
  <si>
    <t>№15 від 30.12.10</t>
  </si>
  <si>
    <t>Привільний</t>
  </si>
  <si>
    <r>
      <t xml:space="preserve">Баштанський, </t>
    </r>
    <r>
      <rPr>
        <sz val="11"/>
        <color rgb="FFFF0000"/>
        <rFont val="Times New Roman"/>
        <family val="1"/>
        <charset val="204"/>
      </rPr>
      <t>Привільненська сільска ТГ, Привільненське л-во, кв.54-58</t>
    </r>
  </si>
  <si>
    <t>№12 від 30.12.10</t>
  </si>
  <si>
    <t>Бакшалинські плавні</t>
  </si>
  <si>
    <r>
      <t xml:space="preserve">Доманівський </t>
    </r>
    <r>
      <rPr>
        <sz val="11"/>
        <color rgb="FFFF0000"/>
        <rFont val="Times New Roman"/>
        <family val="1"/>
        <charset val="204"/>
      </rPr>
      <t>(Вознесенський), Доманівська селищна ТГ</t>
    </r>
  </si>
  <si>
    <t xml:space="preserve">№ 8 від 02.02.2013 </t>
  </si>
  <si>
    <t>Воєводський</t>
  </si>
  <si>
    <r>
      <t xml:space="preserve">Арбузинський </t>
    </r>
    <r>
      <rPr>
        <sz val="11"/>
        <color rgb="FFFF0000"/>
        <rFont val="Times New Roman"/>
        <family val="1"/>
        <charset val="204"/>
      </rPr>
      <t>(Первомайський), Благодатненська сільська ТГ</t>
    </r>
  </si>
  <si>
    <t>№ 8 від 02.02.2013</t>
  </si>
  <si>
    <t>Кам’яно-Костуватський</t>
  </si>
  <si>
    <r>
      <t xml:space="preserve">Братський, квартали 4-10 Братського лісництва ДП  </t>
    </r>
    <r>
      <rPr>
        <sz val="11"/>
        <color rgb="FFFF0000"/>
        <rFont val="Times New Roman"/>
        <family val="1"/>
        <charset val="204"/>
      </rPr>
      <t>(Вознесенський), Новомар'ївська сільська ТГ</t>
    </r>
  </si>
  <si>
    <t>Новоодеський</t>
  </si>
  <si>
    <t>Підгірний</t>
  </si>
  <si>
    <r>
      <t xml:space="preserve">Первомайський, </t>
    </r>
    <r>
      <rPr>
        <sz val="11"/>
        <color rgb="FFFF0000"/>
        <rFont val="Times New Roman"/>
        <family val="1"/>
        <charset val="204"/>
      </rPr>
      <t>Синюхинобрідська сільська ТГ</t>
    </r>
  </si>
  <si>
    <t>Черталківський</t>
  </si>
  <si>
    <r>
      <t xml:space="preserve">Вознесенський, </t>
    </r>
    <r>
      <rPr>
        <sz val="11"/>
        <color rgb="FFFF0000"/>
        <rFont val="Times New Roman"/>
        <family val="1"/>
        <charset val="204"/>
      </rPr>
      <t>Прибужанівська сільська ТГ</t>
    </r>
  </si>
  <si>
    <t>Міщанська балка</t>
  </si>
  <si>
    <r>
      <t xml:space="preserve">Первомайський, </t>
    </r>
    <r>
      <rPr>
        <sz val="11"/>
        <color rgb="FFFF0000"/>
        <rFont val="Times New Roman"/>
        <family val="1"/>
        <charset val="204"/>
      </rPr>
      <t>Мигіївська сільська ТГ, Первомайське л-во, кв. 34 вид. 2, 4, 5, 8-11</t>
    </r>
  </si>
  <si>
    <t>Філія "Врадіївське лісоове господарство"</t>
  </si>
  <si>
    <t>№ 5 від 18.09.2019</t>
  </si>
  <si>
    <t>Каньйон річки Чичиклія</t>
  </si>
  <si>
    <r>
      <t xml:space="preserve">Веселинівський </t>
    </r>
    <r>
      <rPr>
        <sz val="11"/>
        <color rgb="FFFF0000"/>
        <rFont val="Times New Roman"/>
        <family val="1"/>
        <charset val="204"/>
      </rPr>
      <t>(Вознесенський), Веселинівська селищна ТГ</t>
    </r>
  </si>
  <si>
    <t>Сергіївський</t>
  </si>
  <si>
    <r>
      <t xml:space="preserve">Братський, квартал 15 виділи 10,12, квартал 16 виділи 1-4 Братського лісництва  </t>
    </r>
    <r>
      <rPr>
        <sz val="11"/>
        <color rgb="FFFF0000"/>
        <rFont val="Times New Roman"/>
        <family val="1"/>
        <charset val="204"/>
      </rPr>
      <t>(Вознесенський), Братська селищна ТГ</t>
    </r>
  </si>
  <si>
    <t>Новобірзулівський</t>
  </si>
  <si>
    <r>
      <t xml:space="preserve">Баштанський , </t>
    </r>
    <r>
      <rPr>
        <sz val="11"/>
        <color rgb="FFFF0000"/>
        <rFont val="Times New Roman"/>
        <family val="1"/>
        <charset val="204"/>
      </rPr>
      <t>Привільненська сільська ТГ</t>
    </r>
  </si>
  <si>
    <t>Христофорівські плавні</t>
  </si>
  <si>
    <r>
      <t xml:space="preserve">Баштанський,  </t>
    </r>
    <r>
      <rPr>
        <sz val="11"/>
        <color rgb="FFFF0000"/>
        <rFont val="Times New Roman"/>
        <family val="1"/>
        <charset val="204"/>
      </rPr>
      <t>Христофорівське л-во кв. 19 вид. 1 (неповний), 5, 6, кв. 20 вид. 5,6, кв. 22 вид. 2 (неповний), 3-5, кв. 37 вид. 1-6, кв. 28 вид. 23, кв. 38 вид. 3</t>
    </r>
  </si>
  <si>
    <t>Лагодівський</t>
  </si>
  <si>
    <t>Балка Глибока</t>
  </si>
  <si>
    <t>Рішення Миколаївської обласної ради від 21.12.2021 № 23</t>
  </si>
  <si>
    <t>Райдолинський степ</t>
  </si>
  <si>
    <r>
      <t xml:space="preserve">Вознесенський, </t>
    </r>
    <r>
      <rPr>
        <sz val="11"/>
        <color rgb="FFFF0000"/>
        <rFont val="Times New Roman"/>
        <family val="1"/>
        <charset val="204"/>
      </rPr>
      <t>Веселинівська селищна ТГ, Веселинівське л-во, кв. 20 вид. 15-17, кв. 25 вид. 1-6, 12, кв. 26 вид. 1-8</t>
    </r>
  </si>
  <si>
    <t>Рішення Миколаївської обласної ради від 21.12.2021 № 24</t>
  </si>
  <si>
    <t>Черталківський 2</t>
  </si>
  <si>
    <t>Рішення Миколаївської обласної ради від 21.12.2021 № 25</t>
  </si>
  <si>
    <t>Балка Зарубіна</t>
  </si>
  <si>
    <r>
      <t xml:space="preserve">Миколаївський, </t>
    </r>
    <r>
      <rPr>
        <sz val="11"/>
        <color rgb="FFFF0000"/>
        <rFont val="Times New Roman"/>
        <family val="1"/>
        <charset val="204"/>
      </rPr>
      <t>Ольшанська сільска ТГ</t>
    </r>
  </si>
  <si>
    <t>№ 9 від 09.03.2023</t>
  </si>
  <si>
    <t>Каталинський</t>
  </si>
  <si>
    <r>
      <t xml:space="preserve">Миколаївський, </t>
    </r>
    <r>
      <rPr>
        <sz val="11"/>
        <color rgb="FFFF0000"/>
        <rFont val="Times New Roman"/>
        <family val="1"/>
        <charset val="204"/>
      </rPr>
      <t>Куцурубська сільська ТГ,  Радсадівська сільська ТГ</t>
    </r>
  </si>
  <si>
    <t>Сухобалківський</t>
  </si>
  <si>
    <t>Байрак</t>
  </si>
  <si>
    <t>№448 від 23.10.1984</t>
  </si>
  <si>
    <t>Балабанівка</t>
  </si>
  <si>
    <r>
      <t xml:space="preserve">м.Миколаїв, </t>
    </r>
    <r>
      <rPr>
        <sz val="11"/>
        <color rgb="FFFF0000"/>
        <rFont val="Times New Roman"/>
        <family val="1"/>
        <charset val="204"/>
      </rPr>
      <t>Миколаївське л-во, кв.17-26</t>
    </r>
  </si>
  <si>
    <t>Філія "Миколаївське лісове господарство"</t>
  </si>
  <si>
    <t>28.12.82 №675</t>
  </si>
  <si>
    <t>Варюшино</t>
  </si>
  <si>
    <r>
      <t xml:space="preserve">Веселинівський </t>
    </r>
    <r>
      <rPr>
        <sz val="11"/>
        <color rgb="FFFF0000"/>
        <rFont val="Times New Roman"/>
        <family val="1"/>
        <charset val="204"/>
      </rPr>
      <t>(Вознесенський), Веселинівська селищна ТГ, Веселинівське л-во, кв. 1-11</t>
    </r>
  </si>
  <si>
    <t>Вільне</t>
  </si>
  <si>
    <r>
      <t xml:space="preserve">Братський, </t>
    </r>
    <r>
      <rPr>
        <sz val="11"/>
        <color rgb="FFFF0000"/>
        <rFont val="Times New Roman"/>
        <family val="1"/>
        <charset val="204"/>
      </rPr>
      <t>Братське л-во, кв.1 вид. 3-4, 11, 12 (Вознесенський), Новомар'ївська сільська ТГ</t>
    </r>
  </si>
  <si>
    <t>Володимирівська дача</t>
  </si>
  <si>
    <r>
      <t xml:space="preserve">Казанківський, </t>
    </r>
    <r>
      <rPr>
        <sz val="11"/>
        <color rgb="FFFF0000"/>
        <rFont val="Times New Roman"/>
        <family val="1"/>
        <charset val="204"/>
      </rPr>
      <t>Лісове л-во, кв.3-15; 22-34 (Баштанський), Володимирівська сільська ТГ</t>
    </r>
  </si>
  <si>
    <t>Добра криниця</t>
  </si>
  <si>
    <r>
      <t xml:space="preserve">Баштанський, </t>
    </r>
    <r>
      <rPr>
        <sz val="11"/>
        <color rgb="FFFF0000"/>
        <rFont val="Times New Roman"/>
        <family val="1"/>
        <charset val="204"/>
      </rPr>
      <t>Інгульська сільська ТГ</t>
    </r>
  </si>
  <si>
    <t>Дорошівка</t>
  </si>
  <si>
    <r>
      <t xml:space="preserve">Вознесенський, </t>
    </r>
    <r>
      <rPr>
        <sz val="11"/>
        <color rgb="FFFF0000"/>
        <rFont val="Times New Roman"/>
        <family val="1"/>
        <charset val="204"/>
      </rPr>
      <t>Прибузьке л-во,  кв. 115, 117-121, Дорошівська сільська ТГ</t>
    </r>
  </si>
  <si>
    <t>Кам’яна балка</t>
  </si>
  <si>
    <t>Мартинівське</t>
  </si>
  <si>
    <r>
      <t xml:space="preserve">Вознесенський, </t>
    </r>
    <r>
      <rPr>
        <sz val="11"/>
        <color rgb="FFFF0000"/>
        <rFont val="Times New Roman"/>
        <family val="1"/>
        <charset val="204"/>
      </rPr>
      <t>Прибузьке л-во, кв.43-45, Прибужанівська сільска ТГ</t>
    </r>
  </si>
  <si>
    <t>Мішково-Погорілівка</t>
  </si>
  <si>
    <r>
      <t xml:space="preserve">Вітовський, </t>
    </r>
    <r>
      <rPr>
        <sz val="11"/>
        <color rgb="FFFF0000"/>
        <rFont val="Times New Roman"/>
        <family val="1"/>
        <charset val="204"/>
      </rPr>
      <t>Миколаївське л-во, кв.9-11 (Миколаївський), Мішково-Погорілівська сільска ТГ</t>
    </r>
  </si>
  <si>
    <t>Новоселівка</t>
  </si>
  <si>
    <r>
      <t xml:space="preserve">Арбузинський, </t>
    </r>
    <r>
      <rPr>
        <sz val="11"/>
        <color rgb="FFFF0000"/>
        <rFont val="Times New Roman"/>
        <family val="1"/>
        <charset val="204"/>
      </rPr>
      <t>Арбузинське л-во, кв.23-27 вид. 4-7, кв. 24 вид. 1-3, кв.25 вид. 2, 3, 5, 6, кв. 26-27 (Вознесенський), Арбузинська селищна ТГ</t>
    </r>
  </si>
  <si>
    <t>Олександрівська дача</t>
  </si>
  <si>
    <r>
      <t xml:space="preserve">Арбузинський, </t>
    </r>
    <r>
      <rPr>
        <sz val="11"/>
        <color rgb="FFFF0000"/>
        <rFont val="Times New Roman"/>
        <family val="1"/>
        <charset val="204"/>
      </rPr>
      <t>Арбузинське л-во, кв.28-43 (Вознесенський), Арбузинська селищна ТГ</t>
    </r>
  </si>
  <si>
    <t>Яковлівський</t>
  </si>
  <si>
    <t>№ 336 від 16.12.87</t>
  </si>
  <si>
    <t>Скобелівська балка</t>
  </si>
  <si>
    <r>
      <t xml:space="preserve">Казанківський </t>
    </r>
    <r>
      <rPr>
        <sz val="11"/>
        <color rgb="FFFF0000"/>
        <rFont val="Times New Roman"/>
        <family val="1"/>
        <charset val="204"/>
      </rPr>
      <t>(Баштанський), Володимирівська сільська ТГ</t>
    </r>
  </si>
  <si>
    <t>Пелагеївський</t>
  </si>
  <si>
    <r>
      <t xml:space="preserve">Новобузький </t>
    </r>
    <r>
      <rPr>
        <sz val="11"/>
        <color rgb="FFFF0000"/>
        <rFont val="Times New Roman"/>
        <family val="1"/>
        <charset val="204"/>
      </rPr>
      <t>(Баштанський), Софіївська сільська ТГ</t>
    </r>
  </si>
  <si>
    <t>Мар’янівський</t>
  </si>
  <si>
    <t>Кримки</t>
  </si>
  <si>
    <r>
      <t xml:space="preserve">Снігурівський </t>
    </r>
    <r>
      <rPr>
        <sz val="11"/>
        <color rgb="FFFF0000"/>
        <rFont val="Times New Roman"/>
        <family val="1"/>
        <charset val="204"/>
      </rPr>
      <t>(Баштанський), Снігурівська міська ТГ</t>
    </r>
  </si>
  <si>
    <t>Івано-Кепіне</t>
  </si>
  <si>
    <r>
      <t xml:space="preserve">Снігурівський (Баштанський), </t>
    </r>
    <r>
      <rPr>
        <sz val="11"/>
        <color rgb="FFFF0000"/>
        <rFont val="Times New Roman"/>
        <family val="1"/>
        <charset val="204"/>
      </rPr>
      <t>Снігурівська міська ТГ</t>
    </r>
  </si>
  <si>
    <t>Єлизаветівка</t>
  </si>
  <si>
    <r>
      <t xml:space="preserve">Снігурівський </t>
    </r>
    <r>
      <rPr>
        <sz val="11"/>
        <color rgb="FFFF0000"/>
        <rFont val="Times New Roman"/>
        <family val="1"/>
        <charset val="204"/>
      </rPr>
      <t>(Баштанський), Горохівська сільська ТГ</t>
    </r>
  </si>
  <si>
    <t>Лощина</t>
  </si>
  <si>
    <r>
      <t xml:space="preserve">Снігурівський </t>
    </r>
    <r>
      <rPr>
        <sz val="11"/>
        <color rgb="FFFF0000"/>
        <rFont val="Times New Roman"/>
        <family val="1"/>
        <charset val="204"/>
      </rPr>
      <t>(Баштанський), Смнігурівська міська ТГ</t>
    </r>
  </si>
  <si>
    <t>Богодарівка</t>
  </si>
  <si>
    <t>Михайло-Ларинський</t>
  </si>
  <si>
    <r>
      <t xml:space="preserve">Вітовський </t>
    </r>
    <r>
      <rPr>
        <sz val="11"/>
        <color rgb="FFFF0000"/>
        <rFont val="Times New Roman"/>
        <family val="1"/>
        <charset val="204"/>
      </rPr>
      <t>(Миколаївський), Воскресенська селищна ТГ, Миколаївське лісництво, кв.12</t>
    </r>
  </si>
  <si>
    <t>№ 6 від 23.04.09</t>
  </si>
  <si>
    <t>Бузький</t>
  </si>
  <si>
    <r>
      <t xml:space="preserve">Вознесенський, </t>
    </r>
    <r>
      <rPr>
        <sz val="11"/>
        <color rgb="FFFF0000"/>
        <rFont val="Times New Roman"/>
        <family val="1"/>
        <charset val="204"/>
      </rPr>
      <t>Бузька сільська ТГ</t>
    </r>
  </si>
  <si>
    <t>Пониззя Тилігульського лиману</t>
  </si>
  <si>
    <r>
      <t xml:space="preserve">Березанський </t>
    </r>
    <r>
      <rPr>
        <sz val="11"/>
        <color rgb="FFFF0000"/>
        <rFont val="Times New Roman"/>
        <family val="1"/>
        <charset val="204"/>
      </rPr>
      <t>(Миколаївський), Коблівська сільська ТГ</t>
    </r>
  </si>
  <si>
    <t>Веселинівські плавні</t>
  </si>
  <si>
    <r>
      <t xml:space="preserve">Вознесенський, </t>
    </r>
    <r>
      <rPr>
        <sz val="11"/>
        <color rgb="FFFF0000"/>
        <rFont val="Times New Roman"/>
        <family val="1"/>
        <charset val="204"/>
      </rPr>
      <t>Веселинівська селищна ТГ</t>
    </r>
  </si>
  <si>
    <t xml:space="preserve">№ 26 від 21.12.2021 </t>
  </si>
  <si>
    <t>Південнобузький</t>
  </si>
  <si>
    <t>Вознесенський</t>
  </si>
  <si>
    <t>Олександрівський</t>
  </si>
  <si>
    <t>Солоне озеро</t>
  </si>
  <si>
    <t>НПП "Білобережжя Святослава"</t>
  </si>
  <si>
    <t>Софіївське водосховище</t>
  </si>
  <si>
    <r>
      <t xml:space="preserve">Новобузький </t>
    </r>
    <r>
      <rPr>
        <sz val="11"/>
        <color rgb="FFFF0000"/>
        <rFont val="Times New Roman"/>
        <family val="1"/>
        <charset val="204"/>
      </rPr>
      <t>(Баштанський), Новобузька міська ТГ, Софіївська сільска ТГ</t>
    </r>
  </si>
  <si>
    <t>Миколаївське міжрайонне управління водного господарства</t>
  </si>
  <si>
    <t>№ 281 від 11.12.1990</t>
  </si>
  <si>
    <t>Жовтневе водосховище</t>
  </si>
  <si>
    <t>м.Миколаїв</t>
  </si>
  <si>
    <t>Катеринівське водосховище</t>
  </si>
  <si>
    <r>
      <t>Веселинівський (</t>
    </r>
    <r>
      <rPr>
        <sz val="11"/>
        <color rgb="FFFF0000"/>
        <rFont val="Times New Roman"/>
        <family val="1"/>
        <charset val="204"/>
      </rPr>
      <t>Вознесенський), Степівська сільська ТГ</t>
    </r>
  </si>
  <si>
    <t>Підземне озеро</t>
  </si>
  <si>
    <t>ВАТ «Зелений гай»</t>
  </si>
  <si>
    <t>Щербанівське водосховище</t>
  </si>
  <si>
    <r>
      <t xml:space="preserve">Вознесенський, Баштанський, </t>
    </r>
    <r>
      <rPr>
        <sz val="11"/>
        <color rgb="FFFF0000"/>
        <rFont val="Times New Roman"/>
        <family val="1"/>
        <charset val="204"/>
      </rPr>
      <t>Дорошівська
сільська ТГ,
Новоодеська
міська ТГ</t>
    </r>
  </si>
  <si>
    <t>Вознесенське управління зрошувальних мереж</t>
  </si>
  <si>
    <t>№ 623 від 25.12.1979</t>
  </si>
  <si>
    <t>Громоклійська круча</t>
  </si>
  <si>
    <r>
      <t xml:space="preserve">Баштанський, </t>
    </r>
    <r>
      <rPr>
        <sz val="11"/>
        <color rgb="FFFF0000"/>
        <rFont val="Times New Roman"/>
        <family val="1"/>
        <charset val="204"/>
      </rPr>
      <t>Привільненська сільська ТГ</t>
    </r>
  </si>
  <si>
    <t>№13 від 30.12.10</t>
  </si>
  <si>
    <t>Курган</t>
  </si>
  <si>
    <r>
      <t xml:space="preserve">Березанський </t>
    </r>
    <r>
      <rPr>
        <sz val="11"/>
        <color rgb="FFFF0000"/>
        <rFont val="Times New Roman"/>
        <family val="1"/>
        <charset val="204"/>
      </rPr>
      <t>(Миколаївський), Березанська селищна ТГ</t>
    </r>
  </si>
  <si>
    <t>Балка</t>
  </si>
  <si>
    <t>Гирло річки Бакшала</t>
  </si>
  <si>
    <t>Ювілейне</t>
  </si>
  <si>
    <r>
      <t xml:space="preserve">Казанківський </t>
    </r>
    <r>
      <rPr>
        <sz val="11"/>
        <color rgb="FFFF0000"/>
        <rFont val="Times New Roman"/>
        <family val="1"/>
        <charset val="204"/>
      </rPr>
      <t xml:space="preserve">(Баштанський), Володимирівська сільська ТГ, Лісове л-во, кв.11 </t>
    </r>
  </si>
  <si>
    <t>№448 від 23.10.84</t>
  </si>
  <si>
    <t>Рубанівський ставок</t>
  </si>
  <si>
    <t>Каширове</t>
  </si>
  <si>
    <t>Ленінське</t>
  </si>
  <si>
    <r>
      <t xml:space="preserve">Казанківський </t>
    </r>
    <r>
      <rPr>
        <sz val="11"/>
        <color rgb="FFFF0000"/>
        <rFont val="Times New Roman"/>
        <family val="1"/>
        <charset val="204"/>
      </rPr>
      <t xml:space="preserve">(Баштанський), Володимирівська сільска ТГ, Лісове л-во, кв.11 </t>
    </r>
  </si>
  <si>
    <t>Балка Пенківська</t>
  </si>
  <si>
    <t>Мокра балка</t>
  </si>
  <si>
    <t>Себінська</t>
  </si>
  <si>
    <t>Луканівка</t>
  </si>
  <si>
    <r>
      <t xml:space="preserve">Кривоозерський </t>
    </r>
    <r>
      <rPr>
        <sz val="11"/>
        <color rgb="FFFF0000"/>
        <rFont val="Times New Roman"/>
        <family val="1"/>
        <charset val="204"/>
      </rPr>
      <t>(Первомайський), Кривоозерська селищна ТГ, Березківське  л-во, кв.33</t>
    </r>
  </si>
  <si>
    <t>Старогаліцинівська</t>
  </si>
  <si>
    <r>
      <t xml:space="preserve">Вітовський </t>
    </r>
    <r>
      <rPr>
        <sz val="11"/>
        <color rgb="FFFF0000"/>
        <rFont val="Times New Roman"/>
        <family val="1"/>
        <charset val="204"/>
      </rPr>
      <t>(Миколаївський), Галицинівська сільска ТГ</t>
    </r>
  </si>
  <si>
    <t>Зелингорова балка</t>
  </si>
  <si>
    <r>
      <t xml:space="preserve">Єланецький </t>
    </r>
    <r>
      <rPr>
        <sz val="11"/>
        <color rgb="FFFF0000"/>
        <rFont val="Times New Roman"/>
        <family val="1"/>
        <charset val="204"/>
      </rPr>
      <t>(Вознесенський), Єланецька селищна ТГ</t>
    </r>
  </si>
  <si>
    <t>Камениста балка</t>
  </si>
  <si>
    <r>
      <t xml:space="preserve">Єланецький </t>
    </r>
    <r>
      <rPr>
        <sz val="11"/>
        <color rgb="FFFF0000"/>
        <rFont val="Times New Roman"/>
        <family val="1"/>
        <charset val="204"/>
      </rPr>
      <t>(Вознесенський), Єланецька селищна ТГ, Єланецьке л-во, кв. 11 вид. 18-19</t>
    </r>
  </si>
  <si>
    <t>Балка широка</t>
  </si>
  <si>
    <r>
      <t xml:space="preserve">Єланецький </t>
    </r>
    <r>
      <rPr>
        <sz val="11"/>
        <color rgb="FFFF0000"/>
        <rFont val="Times New Roman"/>
        <family val="1"/>
        <charset val="204"/>
      </rPr>
      <t xml:space="preserve">(Вознесенський), Єланецька селищна ТГ, Єланецьке л-во (В), кв. 7 вид. 1 </t>
    </r>
  </si>
  <si>
    <t>Дуб черешчатий по вул. Адміральська, 22</t>
  </si>
  <si>
    <t>КП «Миколаївські парки»</t>
  </si>
  <si>
    <t>№ 7 від 23.04.09</t>
  </si>
  <si>
    <t>Дуб черешчатий по вул. Адмірала Макарова, 1</t>
  </si>
  <si>
    <t>№ 391 від 21.07.72</t>
  </si>
  <si>
    <t>Дуб по вул. Артилерійська, ріг вул. Велика Морська</t>
  </si>
  <si>
    <t>Дуб звичайний по вул. Адмірала Макарова, 14</t>
  </si>
  <si>
    <t>Сквер Пам’ять</t>
  </si>
  <si>
    <t>№ 281 від 11.12.90</t>
  </si>
  <si>
    <t>Волошка білоперлинна</t>
  </si>
  <si>
    <t>№ 283 від 05.12.89</t>
  </si>
  <si>
    <t>Дуб в районі Темвод</t>
  </si>
  <si>
    <t>Дуб Горизонтальний</t>
  </si>
  <si>
    <t>Дуб на вул.Садовій</t>
  </si>
  <si>
    <t>Джерело в смт. Березнегувате</t>
  </si>
  <si>
    <r>
      <t xml:space="preserve">смт Березнегувате </t>
    </r>
    <r>
      <rPr>
        <sz val="11"/>
        <color rgb="FFFF0000"/>
        <rFont val="Times New Roman"/>
        <family val="1"/>
        <charset val="204"/>
      </rPr>
      <t>(Баштанський), Березнегуватська селищна ТГ</t>
    </r>
  </si>
  <si>
    <t>Джерело в с.Рибаківка</t>
  </si>
  <si>
    <t>Зоряний</t>
  </si>
  <si>
    <t>№11 12.03.93</t>
  </si>
  <si>
    <t>Джерело в смт Олександрівка</t>
  </si>
  <si>
    <r>
      <t xml:space="preserve">Вознесенський, </t>
    </r>
    <r>
      <rPr>
        <sz val="11"/>
        <color rgb="FFFF0000"/>
        <rFont val="Times New Roman"/>
        <family val="1"/>
        <charset val="204"/>
      </rPr>
      <t>Олександрівська селищна ТГ</t>
    </r>
  </si>
  <si>
    <t>Джерело в с.Прибужани</t>
  </si>
  <si>
    <t>Джерело в с.Ракове</t>
  </si>
  <si>
    <r>
      <t xml:space="preserve">Вознесенський, </t>
    </r>
    <r>
      <rPr>
        <sz val="11"/>
        <color rgb="FFFF0000"/>
        <rFont val="Times New Roman"/>
        <family val="1"/>
        <charset val="204"/>
      </rPr>
      <t>Вознесенська міська ТГ</t>
    </r>
  </si>
  <si>
    <t>Джерело в м.Вознесенськ</t>
  </si>
  <si>
    <r>
      <t xml:space="preserve">м.Вознесенськ, </t>
    </r>
    <r>
      <rPr>
        <sz val="11"/>
        <color rgb="FFFF0000"/>
        <rFont val="Times New Roman"/>
        <family val="1"/>
        <charset val="204"/>
      </rPr>
      <t>Вознесенська міська ТГ</t>
    </r>
  </si>
  <si>
    <t>Джерело в с. Новопетрівка</t>
  </si>
  <si>
    <t>Джерело в с.Зайве</t>
  </si>
  <si>
    <t>Джерело в с.Кандибіне</t>
  </si>
  <si>
    <r>
      <t xml:space="preserve">Новоодеський </t>
    </r>
    <r>
      <rPr>
        <sz val="11"/>
        <color rgb="FFFF0000"/>
        <rFont val="Times New Roman"/>
        <family val="1"/>
        <charset val="204"/>
      </rPr>
      <t>(Миколаївський), Костянтинівська сільська ТГ</t>
    </r>
  </si>
  <si>
    <r>
      <t xml:space="preserve">м.Снігурівка </t>
    </r>
    <r>
      <rPr>
        <sz val="11"/>
        <color rgb="FFFF0000"/>
        <rFont val="Times New Roman"/>
        <family val="1"/>
        <charset val="204"/>
      </rPr>
      <t>(Баштанський), Снігурівська міська ТГ</t>
    </r>
  </si>
  <si>
    <t>Турецький фонтан</t>
  </si>
  <si>
    <t>КП "Миколаївські парки"</t>
  </si>
  <si>
    <t>Джерело в с.Чаусове</t>
  </si>
  <si>
    <t>Крива пустош</t>
  </si>
  <si>
    <r>
      <t xml:space="preserve">Братський </t>
    </r>
    <r>
      <rPr>
        <sz val="11"/>
        <color rgb="FFFF0000"/>
        <rFont val="Times New Roman"/>
        <family val="1"/>
        <charset val="204"/>
      </rPr>
      <t>(Вознесенський), Братська селищна ТГ</t>
    </r>
  </si>
  <si>
    <t>№ 14 30.12.2010</t>
  </si>
  <si>
    <t>Виступи граніту біля с. Кам'яно-Костувате</t>
  </si>
  <si>
    <r>
      <t xml:space="preserve">Братський </t>
    </r>
    <r>
      <rPr>
        <sz val="11"/>
        <color rgb="FFFF0000"/>
        <rFont val="Times New Roman"/>
        <family val="1"/>
        <charset val="204"/>
      </rPr>
      <t>(Вознесенський), Новомар'ївська сільська ТГ</t>
    </r>
  </si>
  <si>
    <t>Виступи гранітів біля с. Таборівка</t>
  </si>
  <si>
    <t>Магматити</t>
  </si>
  <si>
    <t>№ 448 від 23.10.84</t>
  </si>
  <si>
    <t>Виступи граніту біля с. Ясногородка</t>
  </si>
  <si>
    <t>Протичанська скеля</t>
  </si>
  <si>
    <r>
      <t xml:space="preserve">Первомайський, </t>
    </r>
    <r>
      <rPr>
        <sz val="11"/>
        <color rgb="FFFF0000"/>
        <rFont val="Times New Roman"/>
        <family val="1"/>
        <charset val="204"/>
      </rPr>
      <t>Мигіївська сільська ТГ</t>
    </r>
  </si>
  <si>
    <t xml:space="preserve">Турецький стіл </t>
  </si>
  <si>
    <t>Дубки</t>
  </si>
  <si>
    <t>Чабанка</t>
  </si>
  <si>
    <r>
      <t xml:space="preserve">Новобузький </t>
    </r>
    <r>
      <rPr>
        <sz val="11"/>
        <color rgb="FFFF0000"/>
        <rFont val="Times New Roman"/>
        <family val="1"/>
        <charset val="204"/>
      </rPr>
      <t>(Баштанський), Новобузька міська ТГ, Новобузьке л-во, кв.1-9</t>
    </r>
  </si>
  <si>
    <t>Курячі лози</t>
  </si>
  <si>
    <r>
      <t xml:space="preserve">Кривоозерський </t>
    </r>
    <r>
      <rPr>
        <sz val="11"/>
        <color rgb="FFFF0000"/>
        <rFont val="Times New Roman"/>
        <family val="1"/>
        <charset val="204"/>
      </rPr>
      <t>(Первомайський), Кривоозерська селищна ТГ, Березківське л-во, кв.5-10</t>
    </r>
  </si>
  <si>
    <t>Літній хутір Скаржинського</t>
  </si>
  <si>
    <r>
      <t xml:space="preserve">Первомайський, </t>
    </r>
    <r>
      <rPr>
        <sz val="11"/>
        <color rgb="FFFF0000"/>
        <rFont val="Times New Roman"/>
        <family val="1"/>
        <charset val="204"/>
      </rPr>
      <t>Мигіївська сільська ТГ, Лисогірське л-во, кв.1-4</t>
    </r>
  </si>
  <si>
    <t>Василева пасіка</t>
  </si>
  <si>
    <r>
      <t xml:space="preserve">Вознесенський, </t>
    </r>
    <r>
      <rPr>
        <sz val="11"/>
        <color rgb="FFFF0000"/>
        <rFont val="Times New Roman"/>
        <family val="1"/>
        <charset val="204"/>
      </rPr>
      <t>Олександрівська селищна ТГ, Прибузьке л-во,  кв.59-63</t>
    </r>
  </si>
  <si>
    <t>Лівобережжя</t>
  </si>
  <si>
    <r>
      <t xml:space="preserve">Первомайський, </t>
    </r>
    <r>
      <rPr>
        <sz val="11"/>
        <color rgb="FFFF0000"/>
        <rFont val="Times New Roman"/>
        <family val="1"/>
        <charset val="204"/>
      </rPr>
      <t>Первомайська міська ТГ, Лисогірське л-во, кв.5-9</t>
    </r>
  </si>
  <si>
    <t>22.11.77 № 685</t>
  </si>
  <si>
    <t>Лісове</t>
  </si>
  <si>
    <r>
      <t xml:space="preserve">Братський, </t>
    </r>
    <r>
      <rPr>
        <sz val="11"/>
        <color rgb="FFFF0000"/>
        <rFont val="Times New Roman"/>
        <family val="1"/>
        <charset val="204"/>
      </rPr>
      <t xml:space="preserve"> (Баштанський), Новомар'ївська сільська ТГ, Братське л-во, кв. , вид.1-18, 21, 22</t>
    </r>
  </si>
  <si>
    <t>Хомутець</t>
  </si>
  <si>
    <r>
      <t xml:space="preserve">Братський, </t>
    </r>
    <r>
      <rPr>
        <sz val="11"/>
        <color rgb="FFFF0000"/>
        <rFont val="Times New Roman"/>
        <family val="1"/>
        <charset val="204"/>
      </rPr>
      <t>(Баштанський), Братська селищна ТГ, Вознесенське л-во, кв.17-94</t>
    </r>
  </si>
  <si>
    <t>Молдова</t>
  </si>
  <si>
    <r>
      <t xml:space="preserve">Доманівський </t>
    </r>
    <r>
      <rPr>
        <sz val="11"/>
        <color rgb="FFFF0000"/>
        <rFont val="Times New Roman"/>
        <family val="1"/>
        <charset val="204"/>
      </rPr>
      <t>(Вознесенський), Мостівська сільська ТГ, Доманівське л-во, кв.7, вид. 1-15, кв. 8, вид. 1-22</t>
    </r>
  </si>
  <si>
    <t>Мар’ївське</t>
  </si>
  <si>
    <t>Баштанський, Миколаївський, Інгульська сільска ТГ, Воскресенська сільска ТГ, Христофорівське  л-во, кв.1-8</t>
  </si>
  <si>
    <t>Мар’їна роща</t>
  </si>
  <si>
    <r>
      <t xml:space="preserve">Вознесенський, </t>
    </r>
    <r>
      <rPr>
        <sz val="11"/>
        <color rgb="FFFF0000"/>
        <rFont val="Times New Roman"/>
        <family val="1"/>
        <charset val="204"/>
      </rPr>
      <t>Вознесенська міська ТГ, Прибузьке л-во, кв.32</t>
    </r>
  </si>
  <si>
    <t>Лабіринт</t>
  </si>
  <si>
    <r>
      <t xml:space="preserve">Вознесенський, </t>
    </r>
    <r>
      <rPr>
        <sz val="11"/>
        <color rgb="FFFF0000"/>
        <rFont val="Times New Roman"/>
        <family val="1"/>
        <charset val="204"/>
      </rPr>
      <t>Олександрівська селищна ТГ, Прибузьке л-во,  кв.64-69</t>
    </r>
  </si>
  <si>
    <t>Андріївське</t>
  </si>
  <si>
    <r>
      <t xml:space="preserve">Миколаївський, </t>
    </r>
    <r>
      <rPr>
        <sz val="11"/>
        <color rgb="FFFF0000"/>
        <rFont val="Times New Roman"/>
        <family val="1"/>
        <charset val="204"/>
      </rPr>
      <t>Ольшанська сільська ТГ, Андріївське л-во, кв.1-17</t>
    </r>
  </si>
  <si>
    <t>Разом заповідних урочищ</t>
  </si>
  <si>
    <t xml:space="preserve">№ 378 від 31.08.1984,                       № 10 від 25.11.2011 </t>
  </si>
  <si>
    <t>Парк Перемога</t>
  </si>
  <si>
    <t>Флотський</t>
  </si>
  <si>
    <t>Парк ім. Петровського</t>
  </si>
  <si>
    <t>ВАТ «Інтершоу»</t>
  </si>
  <si>
    <t>Сиваський</t>
  </si>
  <si>
    <t>Піонерський</t>
  </si>
  <si>
    <t>Парк ім.68 моряків-десантників</t>
  </si>
  <si>
    <t>Парк ім. Ленінського комсомолу</t>
  </si>
  <si>
    <t xml:space="preserve">Парк ім. Леніна </t>
  </si>
  <si>
    <t>Старий парк</t>
  </si>
  <si>
    <r>
      <t xml:space="preserve">Вітовський (Миколаївський), </t>
    </r>
    <r>
      <rPr>
        <sz val="11"/>
        <color rgb="FFFF0000"/>
        <rFont val="Times New Roman"/>
        <family val="1"/>
        <charset val="204"/>
      </rPr>
      <t>Мішково-Погорілівська сільска ТГ</t>
    </r>
  </si>
  <si>
    <t>Парк Вознесенської зернорадгоспної школи</t>
  </si>
  <si>
    <t>Володимирівський парк</t>
  </si>
  <si>
    <r>
      <t xml:space="preserve">Казанківський </t>
    </r>
    <r>
      <rPr>
        <sz val="11"/>
        <color rgb="FFFF0000"/>
        <rFont val="Times New Roman"/>
        <family val="1"/>
        <charset val="204"/>
      </rPr>
      <t>(Баштанський), Володимирівська сільська ТГ, Лісове л-во, кв.35</t>
    </r>
  </si>
  <si>
    <t>Парк ім. 1 травня</t>
  </si>
  <si>
    <t>м.Вознесенськ</t>
  </si>
  <si>
    <t>Парк ім. Островського</t>
  </si>
  <si>
    <t>Парк ім. Шевченка</t>
  </si>
  <si>
    <r>
      <t xml:space="preserve">Братський, </t>
    </r>
    <r>
      <rPr>
        <sz val="11"/>
        <color rgb="FFFF0000"/>
        <rFont val="Times New Roman"/>
        <family val="1"/>
        <charset val="204"/>
      </rPr>
      <t>(Вознесенський), Братська селищна ТГ, Братське л-во, кв.41 вид. 1, 2, 4, 5, 8, 10, 22</t>
    </r>
  </si>
  <si>
    <t>Парк культури і відпочинку ім. Петровського</t>
  </si>
  <si>
    <t>м.Первомайськ</t>
  </si>
  <si>
    <t>Комсомольський парк</t>
  </si>
  <si>
    <t>Перелік територій та об’єктів  природно-заповідного фонду загальнодержавного та місцевого значення,  розташованих у Миколаївській області станом на 01.01.2024 року</t>
  </si>
  <si>
    <t xml:space="preserve">№ </t>
  </si>
  <si>
    <t>Адміністративне розміщення та місцезнаходження об'єкта ПЗФ</t>
  </si>
  <si>
    <t>Постанова, рішення, згідно якої створено (оголошено) даний об'єкт ПЗФ</t>
  </si>
  <si>
    <t xml:space="preserve">Дунайський біосферний заповідник </t>
  </si>
  <si>
    <t>Ізмаїльський та Білгород-Дністровський (Кілійський  та Татарбунарський) райони</t>
  </si>
  <si>
    <t xml:space="preserve">НАН України </t>
  </si>
  <si>
    <t>Укази Президента України від 10.08.1998 №861/98, від 02.02.2004 №117/2004</t>
  </si>
  <si>
    <t>Нижньодністровський</t>
  </si>
  <si>
    <t>Білгород-Дністровський, Одеський (Біляївський, Овідіопольський) райони</t>
  </si>
  <si>
    <t xml:space="preserve"> Міндовкілля України </t>
  </si>
  <si>
    <t>Указ Президента України від 13.11.2008 №1033/2008</t>
  </si>
  <si>
    <t>"Тузловські лимани"</t>
  </si>
  <si>
    <t>Білгород-Дністровський (Татарбунарський) район</t>
  </si>
  <si>
    <t>Указ Президента України від 01.01.2010 №1/2010</t>
  </si>
  <si>
    <t>"Куяльницький"</t>
  </si>
  <si>
    <t xml:space="preserve">Березівський, Одеський район </t>
  </si>
  <si>
    <t xml:space="preserve">Указ Президента України від                      01.01.2022 року №3/2022 </t>
  </si>
  <si>
    <t>59 976,99</t>
  </si>
  <si>
    <t>"Петрівський"</t>
  </si>
  <si>
    <t>загально-зоологічні</t>
  </si>
  <si>
    <t xml:space="preserve">Березівський (Лиманський, раніше - Комінтернівський) район, Курісовська сільська територіальна громада, Красносільське лісництво кв. 1-5, урочище "Петрівка" </t>
  </si>
  <si>
    <t>Філія «Одеське лісове господарство»
ДП «Ліси України»</t>
  </si>
  <si>
    <t xml:space="preserve">Постанова Ради Міністрів Української РСР від 28.10.1974 №500 </t>
  </si>
  <si>
    <t>"Острів Зміїний"</t>
  </si>
  <si>
    <t>Ізмаїльський (Кілійський) район,                     о. Зміїний</t>
  </si>
  <si>
    <t>Одеське обласне комунальне підприємство «Острівне»</t>
  </si>
  <si>
    <t xml:space="preserve">Указ Президента України від 09.12.1998 №1341/98 </t>
  </si>
  <si>
    <t>"Савранський ліс"</t>
  </si>
  <si>
    <t>ланд-шафтні</t>
  </si>
  <si>
    <t>Подільський (Савранський) район, Савранське лісництво, кв. 1-40, Слюсарівське лісництво, кв.1-3, 5-16, 19-71, Осичанське лісництво, кв.1-34</t>
  </si>
  <si>
    <t xml:space="preserve">Філія «Балтське лісове господарство»
ДП «Ліси України» </t>
  </si>
  <si>
    <t>Постанови Ради Міністрів Української РСР від 28.10.1974 №500, від 07.01.1985 №5</t>
  </si>
  <si>
    <t>"Озеро Картал"</t>
  </si>
  <si>
    <t>Ізмаїльський (Ренійський) район, Ренійська міська територіальна громада за межами сіл Орлівка та Новосільське</t>
  </si>
  <si>
    <t xml:space="preserve">Ренійська міська рада </t>
  </si>
  <si>
    <t>Указ Президента України від 10.09.2019 №679/2019</t>
  </si>
  <si>
    <t>"Озеро Кагул"</t>
  </si>
  <si>
    <t>Ізмаїльський (Ренійський) район, Ренійська міська територіальна громада, за межами сіл Орлівка, Нагірне та міста Рені</t>
  </si>
  <si>
    <t>"Коса стрілка"</t>
  </si>
  <si>
    <t>орніто-логічні</t>
  </si>
  <si>
    <t xml:space="preserve">Березівський (Лиманський, раніше - Комінтернівський) район, Курісовська сільська територіальна громада, біля             с. Курісове (Петрівка), Петрівський державний аграрний технікум </t>
  </si>
  <si>
    <t xml:space="preserve">Петрівський державний аграрний технікум </t>
  </si>
  <si>
    <t xml:space="preserve">Постанова Ради Міністрів Української РСР від 28.10.1974 №500, від 07.01.1985 №5 </t>
  </si>
  <si>
    <t>"Дальницький"</t>
  </si>
  <si>
    <t>Одеський (Овідіопольський) район, Великодолинське лісництво кв. 1-15, урочище «Дальницьке»</t>
  </si>
  <si>
    <t>"Староманзирський"</t>
  </si>
  <si>
    <t>Болградський (Тарутинський) район, Бородінська селищна територіальна громада,  Бородинське лісництво,              кв.1-2, урочище «Старий Манзир» та територія біля. Лісне "Аксакал"</t>
  </si>
  <si>
    <t>Філія «Ізмаїльське лісове господарство»
ДП «Ліси України»</t>
  </si>
  <si>
    <t xml:space="preserve">Постанова Ради Міністрів Української РСР від 28.10.1974 №500 , Указ Президента України від 02.01.2022 №6/2022 </t>
  </si>
  <si>
    <t>"Долинський"</t>
  </si>
  <si>
    <t>Подільский (Ананьївський) район, Долинське лісництво кв. 24-30, 35-45,  47-51, 53-59, 61, урочище «Глибокий яр»</t>
  </si>
  <si>
    <t>Філія «Ананьївське лісове господарство»
ДП «Ліси України»</t>
  </si>
  <si>
    <t>"Павлівський"</t>
  </si>
  <si>
    <t>Роздільнянський (Захарівський, раніше - Фрунзівський) район, Павлівське лісництво кв. 50-58, урочище «Соша»</t>
  </si>
  <si>
    <t>Разом по заказникам:</t>
  </si>
  <si>
    <t>15 564,2</t>
  </si>
  <si>
    <t>"Михайлопільський"</t>
  </si>
  <si>
    <t xml:space="preserve">Березівський (Іванівський) район, Коноплянська сільська територіальна громада, біля села Михайлопіль </t>
  </si>
  <si>
    <t>Постанова Ради Міністрів Української РСР від 21.03.1984 №139</t>
  </si>
  <si>
    <t>Одеські катакомби</t>
  </si>
  <si>
    <t>м. Одеса, вул. Картамишівська, 27/29</t>
  </si>
  <si>
    <t>Одеський національний університет ім. І.І. Мечникова</t>
  </si>
  <si>
    <t>Розпорядження Ради Міністрів Української РСР від 07.08.1963 №1180-Р</t>
  </si>
  <si>
    <t>Ботанічний сад ОНУ</t>
  </si>
  <si>
    <t>м. Одеса, Французький бульвар, 48/50, 87</t>
  </si>
  <si>
    <t>Одеський національний університет                                  ім. І.І. Мечникова</t>
  </si>
  <si>
    <t>Постанова Ради Міністрів Української РСР від 22.07.1983 №311</t>
  </si>
  <si>
    <t>Одеський зоологічний парк</t>
  </si>
  <si>
    <t>м. Одеса, Новощіпний ряд, 25</t>
  </si>
  <si>
    <t>Управління культури та туризму Одеської міської ради</t>
  </si>
  <si>
    <t>Парки – пам’ятки садово-паркового мистецтва</t>
  </si>
  <si>
    <t>"Кардамичівський"</t>
  </si>
  <si>
    <t>Роздільнянський (Великомихайлівський) район, Великомихайлівська селищна територіальна громада, Великомихайлівське лісництво, кв. 75, урочище Кардамичево</t>
  </si>
  <si>
    <t>Постанова Ради Міністрів Української РСР від 29.01.1960 №105</t>
  </si>
  <si>
    <t>19 об’єктів  127 170,7567 га</t>
  </si>
  <si>
    <t>"Ізмаїльські острови"</t>
  </si>
  <si>
    <t>Ізмаїльський район, острови дельти Кілійського гирла р. Дунай: Татару, Великий Даллер, Малий Даллер</t>
  </si>
  <si>
    <t>Рішення Одеської обласної ради народних депутатів від 01.10.1993 №496-ХХІ</t>
  </si>
  <si>
    <t>"Тилігульський"</t>
  </si>
  <si>
    <t>Березівський та Одеський (Лиманський, раніше  Комінтернівський) райони</t>
  </si>
  <si>
    <t>Одеська обласна рада</t>
  </si>
  <si>
    <t>Рішення Одеської обласної ради  від 25.11.1997 №176-ХХІІ</t>
  </si>
  <si>
    <t>"Верхній ліс"</t>
  </si>
  <si>
    <t>Березівський (Іванівський) район, Іванівська селищна територіальна громада, Северинівське лісництво, кв. 9-13</t>
  </si>
  <si>
    <t>Рішення виконкому Одеської обласної ради депутатів трудящих від 18.05.1972 №234, рішення виконкому Одеської обласної ради народних депутатів від 02.10.1984 №493</t>
  </si>
  <si>
    <t>"Заводовський"</t>
  </si>
  <si>
    <t>Березівський район, Раухівська селищна територіальна громада (Заводівська сільська рада), Березівське лісництво, кв. 3-5, урочище "Заводовка"</t>
  </si>
  <si>
    <t>Рішення виконкому Одеської обласної ради народних депутатів від 30.12.1980 №795, від 02.10.1984 №493</t>
  </si>
  <si>
    <t>"Фрасино"</t>
  </si>
  <si>
    <t>Роздільнянський (Великомихайлівський) район, Великомихайлівська селищна територіальна громада (Стоянівська і Комарівська сільські ради), на відстані 20 км від смт. Великомихайлівка, Великомихайлівське лісництво, кв.            1-8, урочище "Фрасино"</t>
  </si>
  <si>
    <t>"Діброва болотного дуба"</t>
  </si>
  <si>
    <t>Одеський (Біляївський) район, Яськівська сільська територіальна громада (Троїцька сільська рада), Біляївське лісництво, кв. 9, д. 22, 26, 29, 32, 34, 35</t>
  </si>
  <si>
    <t>Рішення виконкому Одеської обласної ради депутатів трудящих від 28.03.1973 №125, рішення виконкому Одеської обласної ради народних депутатів від 02.10.1984 №493</t>
  </si>
  <si>
    <t>"Шептереди"</t>
  </si>
  <si>
    <t>Роздільнянський (Захарівський, раніше - Фрунзівський) район, Захарівська (Йосипівська) сільська рада, Павлівське лісництво кв. 23-42, урочище «Шептереди»</t>
  </si>
  <si>
    <t>Рішення виконкому Одеської обласної ради народних депутатів від 29.12.1978 №742, від 02.10.1984 №493, від 01.10.1993 №496-ХХІ</t>
  </si>
  <si>
    <t>"Діброва Могилевська"</t>
  </si>
  <si>
    <t>Болградський (Тарутинський) район, Бородінська селищна територіальна громада (Лісненська сільська рада), Бородинське лісництво, кв.3, урочище «Могилевське»</t>
  </si>
  <si>
    <t>"Осинівський"</t>
  </si>
  <si>
    <t xml:space="preserve">Березівський (Ширяївський) район, Ширяївська селищна територіальна громада (Осинівська сільська рада), </t>
  </si>
  <si>
    <t>"Діброва Манзирська"</t>
  </si>
  <si>
    <t>Болградський (Тарутинський) район, Бородінська селищна територіальна громада (Лісненська сільська рада),  Бородинське лісництво, кв.4, урочище «Манзирське»</t>
  </si>
  <si>
    <t>"Лиманський"</t>
  </si>
  <si>
    <t>Білгород-Дністровський район, Старокозацька сільська територіальна громада (Семенівська сільська рада), Старокозацьке лісництво, кв. 7-8</t>
  </si>
  <si>
    <t>"Березівський"</t>
  </si>
  <si>
    <t>Подільський (Кодимський) район, Кодимська міська територіальна громада, Будейське лісництво, кв. 76-106, урочище "Березівка"</t>
  </si>
  <si>
    <t>Філія «Балтське лісове господарство»
ДП «Ліси України»</t>
  </si>
  <si>
    <t>Рішення виконкому Одеської обласної ради народних депутатів від 30.12.1980 №795, від 02.10.1984 №493, рішення Одеської обласної ради від 24.02.2010 №1040-V</t>
  </si>
  <si>
    <t>"Бендзарський ліс"</t>
  </si>
  <si>
    <t>Подільський (Балтський) район, Балтська міська територіальна громада (Бендзарівська сільська рада), урочище "Бендзарський ліс"</t>
  </si>
  <si>
    <t>"Даничево"</t>
  </si>
  <si>
    <t>Подільський (Балтський) район, Піщанська сільська територіальна громада (Піщанська сільська рада), Піщанське лісництво, кв. 47-51</t>
  </si>
  <si>
    <t>Новомиколаївський</t>
  </si>
  <si>
    <t>Березівський (Лиманський, раніше Комінтернівський) район, Курісовська сільська територіальна громада (Новомиколаївська сільська рада)</t>
  </si>
  <si>
    <t>"Каїрівський"</t>
  </si>
  <si>
    <t>Березівський (Лиманський, раніше Комінтернівський) район, Курісовська сільська територільна громада (Каїрівська сільська рада), Красносільське лісництво</t>
  </si>
  <si>
    <t>"Тополине"</t>
  </si>
  <si>
    <t>Болградський район, Болградське лісництво, кв. 28</t>
  </si>
  <si>
    <t>Рішення Одеської обласної ради від 09.02.2001 №263-ХХІІІ</t>
  </si>
  <si>
    <t>"Виноградівка"</t>
  </si>
  <si>
    <t>Болградський район, Болградське лісництво, кв. 25-27</t>
  </si>
  <si>
    <t>"Лунг"</t>
  </si>
  <si>
    <t>Ізмаїльський район, Саф’янська сільська теиторіальна громада (Старонекрасівська, Багатянська, Кислицька сільські ради)</t>
  </si>
  <si>
    <t>Аграрний рибогосподарський кооператив "Придунайська нива"</t>
  </si>
  <si>
    <t>Рішення Одеської обласної ради від 09.02.2001 №263-ХХІІІ, від 29.12.2004 №551-ІV</t>
  </si>
  <si>
    <t>"Лузанівський ліс"</t>
  </si>
  <si>
    <t>Одеський (Лиманський, раніше - Комінтернівський) район, Фонтанська сільська територіальна громада (Крижанівська і Фонтанська сільські ради), Красносільське лісництво</t>
  </si>
  <si>
    <t>Рішення Одеської обласної ради від 06.06.2008 №541-V</t>
  </si>
  <si>
    <t>"Баранівський ліс"</t>
  </si>
  <si>
    <t>Ізмаїльський район, Ізмаїльська міська територіальна громада, м. Ізмаїл, Ізмаїльське лісництво, кв. 1-9 та 13-17, урочище "Баранівка"</t>
  </si>
  <si>
    <t>Рішення Одеської обласної ради від 20.03.2009 №799-V, від 17.12.2021 №372-VIIІ</t>
  </si>
  <si>
    <t>"Чогодарівський"</t>
  </si>
  <si>
    <t>Березівський (Ширяївський) район, Чогодарівська сільська громада,                       с. Чогодарівка</t>
  </si>
  <si>
    <t>Рішення виконкому Одеської обласної ради народних депутатів від 03.12.1983 №682, рішення Одеської обласної ради від 14.11.2008 №665-V</t>
  </si>
  <si>
    <t>"Тарутинський степ"</t>
  </si>
  <si>
    <t>Болградський (Тарутинський) район, Бородинська селищна територіальна громада (Веселодолинська сільська рада)</t>
  </si>
  <si>
    <t xml:space="preserve">Бородінська селищна рада </t>
  </si>
  <si>
    <t>Рішення Одеської обласної ради від 26.04.2012 №445-VІ</t>
  </si>
  <si>
    <t>"Селіванівський"</t>
  </si>
  <si>
    <t>Подільський (Ананьївський) район, Ананьївська міська територіальна громада (Ананьївська Перша сільська рада)</t>
  </si>
  <si>
    <t>Рішення Одеської обласної ради від 09.11.2012 №631-VІ</t>
  </si>
  <si>
    <t>"Ряснопіль"</t>
  </si>
  <si>
    <t>Березівський район, Новокальчевська  сільська територіальна громада</t>
  </si>
  <si>
    <t>Новокальчевська сільська рада, Державний навчальний заклад  "Березівський професійний аграрний ліцей"</t>
  </si>
  <si>
    <t>Рішення Одеcької обласної ради від 17.12.2021 №374-VIII</t>
  </si>
  <si>
    <t>12 752,568</t>
  </si>
  <si>
    <t>"Жовтневий"</t>
  </si>
  <si>
    <t>ентомоло-гічні</t>
  </si>
  <si>
    <t>Болградський район, Василівська сільська територіальна громада (Жовтнева сільська рада)</t>
  </si>
  <si>
    <t xml:space="preserve">Василівська сільська рада </t>
  </si>
  <si>
    <t>Рішення виконкому Одеської обласної ради народних депутатів від 03.12.1983 №682</t>
  </si>
  <si>
    <t>"Коритнівський"</t>
  </si>
  <si>
    <t>Подільський (Балтський) район, Балтська міська громада, біля                                с. Коритне</t>
  </si>
  <si>
    <t>Балтська міська рада, планується до скасування</t>
  </si>
  <si>
    <t>"Сосновий ліс"</t>
  </si>
  <si>
    <t>Подільський (Савранський) район, Слюсарівське лісництво, кв.74,                      д. 6,7,8,9</t>
  </si>
  <si>
    <t>Рішення виконкому Одеської обласної ради народних депутатів від 02.10.1984 №493</t>
  </si>
  <si>
    <t>"Лісничівка"</t>
  </si>
  <si>
    <t>Подільський (Балтський) район, Лісничівське лісництво, кв. 1-52</t>
  </si>
  <si>
    <t>"Ліски"</t>
  </si>
  <si>
    <t>Ізмаїльський (Кілійський) район, Вилківська міська територіальна громада (Вилківська міська рада), Вилківське лісництво, кв. 7, д. 1-18</t>
  </si>
  <si>
    <t>Рішення виконкому Одеської обласної ради народних депутатів від 29.12.1978 №742, від 01.10.1993 №496-ХХІ</t>
  </si>
  <si>
    <t>"Костянська балка"</t>
  </si>
  <si>
    <t>Роздільнянський район, Роздільнянська міська територіальна громада (Кіровська сільська рада) і Одеський район, Дачненська сільська територіальна громада (Єгорівська сільська рада)</t>
  </si>
  <si>
    <t xml:space="preserve">Роздільнянська міська рада, Дачненська сільська рада </t>
  </si>
  <si>
    <t xml:space="preserve">Рішення виконкому Одеської обласної ради народних депутатів від 01.10.1993 №496-ХХІ, рішення Одеської обласної ради від 14.11.2008 №666-V </t>
  </si>
  <si>
    <t>"Калинівський"</t>
  </si>
  <si>
    <t>Одеський (Лиманський, раніше Комінтернівський) район, Візирська сільська територіальна громада (Калинівська сільська рада)</t>
  </si>
  <si>
    <t>Рішення виконкому Одеської обласної ради народних депутатів від 01.10.1993 №496-ХХІ</t>
  </si>
  <si>
    <t>"Новопавлівський"</t>
  </si>
  <si>
    <t>Березівський (Ширяївський) район, Старомаяківська сільська територіальна громада (Миколаївська сільська рада)</t>
  </si>
  <si>
    <t xml:space="preserve">Старомаяківська сільська рада </t>
  </si>
  <si>
    <t>Рішення Одеської обласної ради від 26.04.2012 №446-VІ</t>
  </si>
  <si>
    <t>"Тилігульський пересип"</t>
  </si>
  <si>
    <t>орніто-логічний</t>
  </si>
  <si>
    <t>Одеський (Лиманський, раніше Комінтернівський район), Южненська міська територіальна громада (Сичавська сільська рада), пересип Тилігульського лиману і прилегла акваторія лиману й моря</t>
  </si>
  <si>
    <t>Регіональний ландшафтний парк "Тилігульський"</t>
  </si>
  <si>
    <t>Рішення виконкому Одеської обласної ради народних депутатів від 03.12.1983 №682, від 02.10.1984 №493, від 01.10.1993 №496-ХХІ</t>
  </si>
  <si>
    <t>16 712,398</t>
  </si>
  <si>
    <t>Джерело "Кішево"</t>
  </si>
  <si>
    <t>гідро-логічні</t>
  </si>
  <si>
    <t>Подільский (Савранський) район, Савранська селищна територіальна громада, с. Кам҆яне</t>
  </si>
  <si>
    <t xml:space="preserve">Савранська селищна рада  </t>
  </si>
  <si>
    <t>Джерело "Гайдамацька криниця"</t>
  </si>
  <si>
    <t>Подільский (Савранський) район, Савранська селищна територіальна громада (Савранська селищна рада), Осичанське лісництво, кв. 13, вид. 21</t>
  </si>
  <si>
    <t>Джерело "Огруд"</t>
  </si>
  <si>
    <t>Подільський (Савранський) район,  Савранська селищна територіальна громада (Дубинівська сільська рада),  с. Дубинове</t>
  </si>
  <si>
    <t xml:space="preserve">Савранська селищна рада </t>
  </si>
  <si>
    <t>Джерело "Канава"</t>
  </si>
  <si>
    <t>Подільський (Кодимський) район, Кодимське лісництво, кв. 30, діл. 11</t>
  </si>
  <si>
    <t>Джерело "Слобідка"</t>
  </si>
  <si>
    <t>Подільський (Кодимський) район, Слобідське лісництво, урочище "Слободка", кв. 34, вид. 13</t>
  </si>
  <si>
    <t>Джерело "Зустріч"</t>
  </si>
  <si>
    <t>Подільський (Кодимський) район, Кодимське лісництво, кв. 8, вид. 2</t>
  </si>
  <si>
    <t>"Гребеники"</t>
  </si>
  <si>
    <t>Роздільнянський (Великомихайлівський) район, Великомихайлівська селищна територіальна громада (Гребениківська сільська рада)</t>
  </si>
  <si>
    <t xml:space="preserve">Великомихайлівська селищна рада </t>
  </si>
  <si>
    <t>Діброва "Арцизька"</t>
  </si>
  <si>
    <t>Болградський (Арцизький) район, Арцизька міська територіальна громада (Арцизька міська рада), Арцизьке лісництво, кв. 7, діл.6</t>
  </si>
  <si>
    <t xml:space="preserve">Філія «Ізмаїльське лісове господарство»
ДП «Ліси України» </t>
  </si>
  <si>
    <t>Подільський (Балтський) район, Піщанська сільська територіальна громада, Піщанське лісництво, кв. 9, діл. 2</t>
  </si>
  <si>
    <t>"Перша діброва червоного дуба"</t>
  </si>
  <si>
    <t>Подільський (Кодимський)  район, Кодимське лісництво, кв. 16, вид. 4</t>
  </si>
  <si>
    <t>"Діброва Лабушна"</t>
  </si>
  <si>
    <t>Подільський (Балтський) район, Балтська міська територіальна громада, Лісничівське лісництво, кв. 65, діл. 15, урочище "Лабушне"</t>
  </si>
  <si>
    <t>"Друга діброва червоного дуба"</t>
  </si>
  <si>
    <t>Подільський (Кодимський) район, Кодимське лісництво, кв. 17, вид. 11</t>
  </si>
  <si>
    <t>м. Одеса, пров. Матросова, 1/3</t>
  </si>
  <si>
    <t>Комунальне підприємство "Міськзелентрест"</t>
  </si>
  <si>
    <t>"Пушкінський платан"</t>
  </si>
  <si>
    <t>м. Одеса, Приморський бульвар, 1</t>
  </si>
  <si>
    <t>"Новоіванівський"</t>
  </si>
  <si>
    <t>Болградський (Арцизький) район,                  Арцизька міська територіальна громада, с. Новоіванівка, Новоіванівське лісництво</t>
  </si>
  <si>
    <t>"Суворовський"</t>
  </si>
  <si>
    <t>м. Одеса, вул.  Героїв оборони Одеси, 92-а</t>
  </si>
  <si>
    <t>Благодійна організація "Школа ОР-САМЕАХ"</t>
  </si>
  <si>
    <t>"Акація біла"</t>
  </si>
  <si>
    <t>м. Одеса, сквер ім. Старостіна</t>
  </si>
  <si>
    <t>Рішення виконкому Одеської обласної ради народних депутатів від 03.12.1983 №682, від 02.10.1984 №493</t>
  </si>
  <si>
    <t>м. Одеса, ріг вулиць Старопортофранківської і Розкидайлівської</t>
  </si>
  <si>
    <t>"Гінкго більоба"</t>
  </si>
  <si>
    <t>м. Одеса, вул. Пастера, 13</t>
  </si>
  <si>
    <t>Одеська національна наукова бібліотека</t>
  </si>
  <si>
    <t>м. Одеса, Французький бульвар, 60</t>
  </si>
  <si>
    <t xml:space="preserve">Санаторій </t>
  </si>
  <si>
    <t>м. Одеса, сквер ім. Мечникова</t>
  </si>
  <si>
    <t>Рішення виконкому Одеської обласної ради народних депутатів від 29.12.1979 №764, від 02.10.1984 №493</t>
  </si>
  <si>
    <t>"Дуб білий"</t>
  </si>
  <si>
    <t>м. Одеса, Обсерваторний пров., 6</t>
  </si>
  <si>
    <t xml:space="preserve"> "Суворовський"</t>
  </si>
  <si>
    <t>м. Одеса, Фонтанська дорога, 25</t>
  </si>
  <si>
    <t>Благодійний фонд "Дитяче село АСТР"</t>
  </si>
  <si>
    <t xml:space="preserve">"Дуб звичайний" </t>
  </si>
  <si>
    <t>м. Одеса, вул. Ясна, 4</t>
  </si>
  <si>
    <t>ТОВ "Прімадом"</t>
  </si>
  <si>
    <t>м. Одеса, Фонтанська дорога, 30/32</t>
  </si>
  <si>
    <t>"Кедр річковий"</t>
  </si>
  <si>
    <t>м. Одеса, санаторій ім. В.П. Чкалова, Французький бульвар, 85</t>
  </si>
  <si>
    <t>Державний заклад "Спеціалізований (спеціальний) клінічний санаторій імені В.П. Чкалова"</t>
  </si>
  <si>
    <t>"Каштан кінський"</t>
  </si>
  <si>
    <t>м. Одеса, вул. Гаванна, 4</t>
  </si>
  <si>
    <t>м. Одеса, вул. Новосільського, 70</t>
  </si>
  <si>
    <t>"Липа американська"</t>
  </si>
  <si>
    <t>м. Одеса, вул. Отрадна, 3</t>
  </si>
  <si>
    <t>"Платан західний"</t>
  </si>
  <si>
    <t>м. Одеса, сквер Пале-Рояль</t>
  </si>
  <si>
    <t>Рішення виконкому Одеської обласної ради депутатів трудящих від 18.05.1972 №234, рішення виконкому Одеської обласної ради народних депутатів від 02.10.1984 №494</t>
  </si>
  <si>
    <t>м. Одеса, Сабанеєв міст, 4</t>
  </si>
  <si>
    <t>Рішення виконкому Одеської обласної ради депутатів трудящих від 18.05.1972 №234</t>
  </si>
  <si>
    <t>м. Одеса, сквер Оперного театру</t>
  </si>
  <si>
    <t>"Софора японська плакуча"</t>
  </si>
  <si>
    <t>"Тис ягідний"</t>
  </si>
  <si>
    <t>м. Одеса, Обсерваторний пров., 3</t>
  </si>
  <si>
    <t>"Тополя канадська"</t>
  </si>
  <si>
    <t>м. Одеса, вул. Дюківська, 12</t>
  </si>
  <si>
    <t>м. Одеса, вул. Торгова, 17</t>
  </si>
  <si>
    <t>"Казковий"</t>
  </si>
  <si>
    <t>Подільський (Котовський) район, Куяльницька сільська територіальна  громада, смт. Борщі, вул. Польова, 1</t>
  </si>
  <si>
    <t>Борщівська загальноосвітня школа-садок №2 І-ІІІ ступенів</t>
  </si>
  <si>
    <t xml:space="preserve">Рішення виконкому Одеської обласної ради народних депутатів від 01.10.1993 №496-ХХІ, рішення Одеської обласної ради від 24.02.2010 №1039-V </t>
  </si>
  <si>
    <t>"Тополя чорна"</t>
  </si>
  <si>
    <t>м. Одеса, Шампанський пров. (напроти котельної)</t>
  </si>
  <si>
    <t>"Слюсарівський віковий дуб"</t>
  </si>
  <si>
    <t>Подільський (Савранський) район, Слюсарівське лісництво, кв.36, вид. 4</t>
  </si>
  <si>
    <t>Рішення Одеської обласної ради від 23.02.2007 №183-V</t>
  </si>
  <si>
    <t>"Дуб Лемме"</t>
  </si>
  <si>
    <t>м. Одеса, вул. Чорноморська, 6</t>
  </si>
  <si>
    <t>Рішення Одеської обласної ради від 24.02.2010 №1042-V</t>
  </si>
  <si>
    <t>"Липа Лемме"</t>
  </si>
  <si>
    <t>м. Одеса, вул. Чорноморська, 4</t>
  </si>
  <si>
    <t>"Груша адамівська"</t>
  </si>
  <si>
    <t>Березівський (Іванівський) район, Іванівська селищна територіальна громада, с. Адамівка</t>
  </si>
  <si>
    <t>гр. Салоїд М.І.</t>
  </si>
  <si>
    <t>Рішення Одеської обласної ради від 09.11.2012 №630-VІ</t>
  </si>
  <si>
    <t>Разом по пам҆яткам:</t>
  </si>
  <si>
    <t>Парк ім. Т.Г. Шевченко</t>
  </si>
  <si>
    <t>м. Одеса, вул. Маразліївська, 1</t>
  </si>
  <si>
    <t>Одеська міська рада Одеського району Одеської області Комунальне підприємство "Парки Одеси"</t>
  </si>
  <si>
    <t>Рішення виконкому Одеської обласної ради депутатів трудящих від 18.05.1972 №234, рішення виконкому Одеської обласної ради народних депутатів від 02.10.1984 №493, рішення Одеської обласної ради від 29.05.2009 №860-V</t>
  </si>
  <si>
    <t xml:space="preserve">«Парк «Дюківський сад» </t>
  </si>
  <si>
    <t>м. Одеса, вул. Розкидайлівська, 56</t>
  </si>
  <si>
    <t>Одеська міська рада Одеського району Одеської області                   ТОВ "Центр "Катюша"</t>
  </si>
  <si>
    <t>Рішення виконкому Одеської обласної ради депутатів трудящих від 18.05.1972 №234, рішення виконкому Одеської обласної ради народних депутатів від 02.10.1984 №493, зміни внесено рішенням Одеської обласної ради від 29.05.2009 №860-V</t>
  </si>
  <si>
    <t>м. Одеса, вул. Млинова, 32-б</t>
  </si>
  <si>
    <t>Рішення виконкому Одеської обласної ради депутатів трудящих від 18.05.1972 №234, рішення виконкому Одеської обласної ради народних депутатів від 02.10.1984 №493, рішення Одеської обласної ради від 29.05.2015 №1370-VІ</t>
  </si>
  <si>
    <t>Парк "Міський сад"</t>
  </si>
  <si>
    <t>м. Одеса, вул. Дерибасівська, 22</t>
  </si>
  <si>
    <t>Одеська міська рада Одеського району Одеської області</t>
  </si>
  <si>
    <t>Парк ім. Котовського</t>
  </si>
  <si>
    <t>м. Одеса, Миколаївська дорога, 172-а</t>
  </si>
  <si>
    <t>Дендропарк "Перемоги"</t>
  </si>
  <si>
    <t>м. Одеса, просп. Шевченка, 14</t>
  </si>
  <si>
    <t>Дендропарк "Студентський"</t>
  </si>
  <si>
    <t>м. Одеса, вул. Левітана, 46-б</t>
  </si>
  <si>
    <t xml:space="preserve">Коледж нафтогазових технологій, інженерії та інфраструктури сервісу Одеської національної академії харчових технологій </t>
  </si>
  <si>
    <t>Рішення виконкому Одеської обласної ради народних депутатів від 03.12.1983 №682, рішення Одеської обласної ради від 16.06.2017 №418-VII</t>
  </si>
  <si>
    <t>Парк санаторію ім. Чкалова</t>
  </si>
  <si>
    <t>м. Одеса, Французький бульвар, 85</t>
  </si>
  <si>
    <t xml:space="preserve">Державний заклад «Спеціалізований (спеціальний) санаторій імені В.П. Чкалова» Міністерства охорони здоров'я України </t>
  </si>
  <si>
    <t>Парк інституту ім. В.П. Філатова</t>
  </si>
  <si>
    <t>м. Одеса, Французький бульвар, 49/51</t>
  </si>
  <si>
    <t>Державна установа "Інститут очних хвороб і тканинної терапії ім. В.П. Філатова" Академії медичних наук України</t>
  </si>
  <si>
    <t>Рішення Одеської обласної ради від 14.11.2008 №667-V</t>
  </si>
  <si>
    <t>Парк "Аркадія"</t>
  </si>
  <si>
    <t>м. Одеса, Французький бульвар, 40</t>
  </si>
  <si>
    <t>Санаторій "Аркадія"</t>
  </si>
  <si>
    <t>Рішення виконкому Одеської обласної ради депутатів трудящих від 18.05.1972 №234, рішення виконкому Одеської обласної ради народних депутатів від 02.10.1984 №493, від 01.10.1993 №496-ХХІ</t>
  </si>
  <si>
    <t>Парк санаторію ім. Горького</t>
  </si>
  <si>
    <t>м. Одеса, Фонтанська дорога, 165</t>
  </si>
  <si>
    <t>Дочірнє підприємство "Клінічний санаторій ім. Горького" Закритого акціонерного товариства лікувально-оздоровчих закладів профспілок України "Укрпрофоздоровниця"</t>
  </si>
  <si>
    <t>Рішення Одеської обласної ради від 20.03.2009 №798-V</t>
  </si>
  <si>
    <t>Парк "Дністер"</t>
  </si>
  <si>
    <t>Одеський район, Біляівська міська територіальна громада, м. Біляївка, водопровідна станція Дністер</t>
  </si>
  <si>
    <t>Біляївська міська рада</t>
  </si>
  <si>
    <t>Парк дитячого санаторію "Хаджибей"</t>
  </si>
  <si>
    <t>Одеський (Біляївський) район, Нерубайська сільська територіальна громада с. Холодна Балка, дитячий санаторій "Хаджибей", к. 2</t>
  </si>
  <si>
    <t xml:space="preserve">Державний заклад «Дитячий спеціалізований (спеціальний) клінічний санаторій «Хаджибей» </t>
  </si>
  <si>
    <t>Рішення виконкому Одеської обласної ради депутатів трудящих від 28.03.1973 №125, рішення виконкому Одеської обласної ради народних депутатів від 02.10.1984 №493, рішення Одеської обласної ради від 20.03.2009 №800-V</t>
  </si>
  <si>
    <t>Парк ім. О.С. Пушкіна</t>
  </si>
  <si>
    <t>Болградський район, Болградська міська територіальна громада,                     м. Болград, узбережжя озера Ялпуг</t>
  </si>
  <si>
    <t>Болградська міська рада, комунальний відділ</t>
  </si>
  <si>
    <t>"Міський сад"</t>
  </si>
  <si>
    <t xml:space="preserve">Ізмаїльский район, Ізмаїльска міська територіальна громада, м. Ізмаїл, просп. Суворова
</t>
  </si>
  <si>
    <t>Управління житлово-комунального господарства Ізмаїльської міської ради</t>
  </si>
  <si>
    <t>Рішення виконкому Одеської обласної ради депутатів трудящих від 18.05.1972 №234, рішення виконкому Одеської обласної ради народних депутатів від 02.10.1984 №493, рішення Одеської обласної ради від 20.03.2009 №802-V</t>
  </si>
  <si>
    <t>"Червоноармійський дендропарк"</t>
  </si>
  <si>
    <t>Болградський район, Кубейська сільська територіальна громада                     с. Кубей (Червоноармійське)</t>
  </si>
  <si>
    <t xml:space="preserve">Кубейська сільська рада  </t>
  </si>
  <si>
    <t>"Валекруч-Негай"</t>
  </si>
  <si>
    <t>Подільський (Котовський) район, Куяльницька сільська територіальна громада, Подільське (Котовське) лісництво, кв. 37-53, урочище "Валекруч-Негай"</t>
  </si>
  <si>
    <t>"Сергіївський"</t>
  </si>
  <si>
    <t>Білгород-Дністровський район, Сергіївська селищна територіальна громада, смт. Сергіївка</t>
  </si>
  <si>
    <t>Сергіївська селищна рада</t>
  </si>
  <si>
    <t>"Коханівка"</t>
  </si>
  <si>
    <t>Подільский (Ананьївський) район, Ананьївська міська територіальна громада, біля с. Коханівка, Ананьївське лісництво, кв. 24-30, урочище "Посадка"</t>
  </si>
  <si>
    <t xml:space="preserve">Філія «Ананьївське лісове господарство»
ДП «Ліси України» </t>
  </si>
  <si>
    <t>"Ракуловський парк"</t>
  </si>
  <si>
    <t>Подільський (Балтський) район, Піщанська сільська територіальна громада, Піщанське лісництво, кв. 62, д. 14, урочище "Ракулянський парк"</t>
  </si>
  <si>
    <t>"Мар҆їн гай"</t>
  </si>
  <si>
    <t>Березівський (Миколаївський) район, Андрієво-Іванівська сільська територіальна громада, с. Андрієво-Іванівка, Андрієво-Іванівське лісництво, кв. 16, 18, урочище "Мар’їн гай"</t>
  </si>
  <si>
    <t>"Гетманівський дендропарк"</t>
  </si>
  <si>
    <t>Подільський (Савранський) район, Савранська селищна територіальна громада , с. Гетьманівка</t>
  </si>
  <si>
    <t>"Юннатський"</t>
  </si>
  <si>
    <t>м. Одеса, вул. Тіниста, 2, Одеський обласний гуманітарний центр позашкільної освіти та виховання</t>
  </si>
  <si>
    <t>Одеський обласний гуманітарний центр позашкільної освіти та виховання</t>
  </si>
  <si>
    <t>Розпорядження Одеської обласної ради від 02.06.1997 №18/Р-97</t>
  </si>
  <si>
    <t>"Дендропарк "Таїровський"</t>
  </si>
  <si>
    <t xml:space="preserve">Одеський район, Таїровська селищна територіальна громада </t>
  </si>
  <si>
    <t xml:space="preserve">Таїровська селищна рада, ННЦ "Інститут виноградарства і виноробства                               ім. В.Є. Таїрова, ДП "Дослідне господарство "Таїровське" </t>
  </si>
  <si>
    <t>Рішення Одеcької обласної ради від 17.12.2021 №373-VIII</t>
  </si>
  <si>
    <t>"Чабанка"</t>
  </si>
  <si>
    <t>Подільський (Кодимський) район, Будейське лісництво, кв. 1-36</t>
  </si>
  <si>
    <t>Рішення виконкому Одеської обласної ради народних депутатів від 30.12.1980 №795, від 02.10.1984 №493, рішення Одеської обласної ради від 24.02.2010 №1041-V</t>
  </si>
  <si>
    <t>"Байтали"</t>
  </si>
  <si>
    <t>Подільский (Ананьївський) район, Ананьївська міська територіальна громада, біля с. Жеребкове, Жеребківське лісництво, кв. 7-31, урочище "Байтали"</t>
  </si>
  <si>
    <t>"Кішево"</t>
  </si>
  <si>
    <t>Подільський (Балтський) район, Піщанська сільська територіальна громада , Піщанське лісництво,                   кв.1-46, урочище "Кішево"</t>
  </si>
  <si>
    <t>"Дністровські плавні"</t>
  </si>
  <si>
    <t xml:space="preserve">Одеський (Біляївський та Білгород-Дністровський) район, Біляївське лісництво, кв. 20, 23-24, 26-31, землі запасу Одеського (Білгород-Дністровського) району </t>
  </si>
  <si>
    <t xml:space="preserve">Філія «Одеське лісове господарство»
ДП «Ліси України» </t>
  </si>
  <si>
    <t xml:space="preserve">Рішення Одеської обласної ради народних депутатів від 01.10.1993 №496-ХХІ, рішення </t>
  </si>
  <si>
    <t>14 636</t>
  </si>
  <si>
    <t>109 об҆єктів 48 305,5792 га</t>
  </si>
  <si>
    <t>Всього загальнодержавного та місцевого значення</t>
  </si>
  <si>
    <t>128 об҆єктів 175 476,3359 га</t>
  </si>
  <si>
    <t>Перелік територій та об’єктів  природно-заповідного фонду загальнодержавного та місцевого значення, розташованих у Полтавській області станом на 01.01.2024</t>
  </si>
  <si>
    <t>Назва підприємства, організації, установи – землекористувача (землевласника), у віданні якого знаходиться об’єкт ПЗФ
(на кого оформлені охоронні зобов'язання)</t>
  </si>
  <si>
    <t>І. Національні природні парки</t>
  </si>
  <si>
    <t>Пирятинський</t>
  </si>
  <si>
    <t>12028,42*</t>
  </si>
  <si>
    <t>Лубенський (колишній Пирятинський) р-н: в околицях м. Пирятин та сіл Грабарівка, Давидівка, Березова Рудка, Сасинівка,  Гурбинці, Леляки, Усівка, Кейбалівка, Каплинці, Харківці, Дейманівка, Високе, Велика Круча, Повстин, Олександрівка, Пирятинське л-во (у межах визначених і погоджених кварталів та виділів)</t>
  </si>
  <si>
    <t xml:space="preserve">НПП – 5555,14 га, Пирятинська РДА – 4196,7 га (Березоворудська с/р – 263,6 га, Великокручанська с/р – 369 га, Давидівська с/р – 370 га, Дейманівська с/р – 340 га, Сасинівська с/р – 1854,1 га, Харківецька с/р – 100 га, Олександрівська с/р – 100 га, Пирятинська м/р – 800 га), ВАТ „Каплинцівське” – 149 га, Березоворудський технікум ПДАА – 90,92 га, ДП „Пирятинський лісгосп” – 1625,0 га, 
ДП „С/г підприємство „Березівське” – 411,66 га
</t>
  </si>
  <si>
    <t xml:space="preserve">Указ Президента України від 11.12.2009 № 1046/2009 „Про створення національного природного парку „Пирятинський” </t>
  </si>
  <si>
    <t>–</t>
  </si>
  <si>
    <t xml:space="preserve">* - з врахуванням площ ландшафтного заказника „Дейманівський” (622,7 га), гідрологічного заказника „Куквинський”  (300,0 га), парку-пам’ятки садово-паркового мистецтва „Березоворудський парк” (45,0 га) загальнодержавного значення та загальнозоологічного заказника „Леляківський” (746,0 га), гідрологічних заказників „Харківецький” (540,2 га), „Гурбинський” (400,0 га), „Сасинівський” (150,0 га), „Березоворудський” (150,0 га), „Давидівський” (120,0 га), ботанічної пам’ятки природи „Лісопарк „Острів Масальський” (47,0 га), частини заповідного урочища „Куквин” (321,2 га) місцевого значення. Загальна площа заповідних об’єктів, які увійшли до складу НПП складає 3442,1 га. </t>
  </si>
  <si>
    <t>Нижньосульський</t>
  </si>
  <si>
    <t>10764,2*</t>
  </si>
  <si>
    <t xml:space="preserve"> Сулинська затока Кременчуцького водосховища, Кременчуцький р-н: колишній Глобинськийр-н: в околицях с. Липове; колишній Семенівський р-н: в околицях сіл Горошине, Погребняки, Дем’янівка; колишній Оржицький р-н: околиці сіл Великоселецьке, Малоселецьке, Плехів, Онішки, Чутівка, кв.12, 13 Кременчуцький (колишній Глобинський) р-н, Посульського л-ва</t>
  </si>
  <si>
    <t>Кременчуцький  р-н: (колишній Глобинський р-н) Святилівська с/р – 1282,2 га, ДП „Золотоніське ЛГ” – 534 га, (колишній Семенівський) р-н: Горошинська с/р – 1824,4 га, Погребняківська с/р – 2429,6 га, Наріжанська с/р – 600,0 га, Худоліївська с/р – 1000 га,  ДП „Лубенський лісгосп” – 194,0 га. Лубенський (колишній Оржицький) р-н: Селецька с/р – 1000 га, Чутівська с/р – 745 га, Онишківська с/р – 655 га, Плехівська с/р – 500 га</t>
  </si>
  <si>
    <t xml:space="preserve">Указ Президента України від 10.02.2010 № 155/2010 „Про створення національного природного парку „Нижньосульський” </t>
  </si>
  <si>
    <t>* - з врахуванням площ частини ландшафтного заказника „Сулинський” (5361,1 га), гідрологічних заказників „Великоселецький” (1000,0 га), „Плехівський” (500,0 га), „Солоне” (369,1 га), „Рогозів куток” (1600,0 га) загальнодержавного значення та ландшафтного заказника „Онішківський” (655,0 га), ентомологічного заказника „Тарасенківський” (3,0 га), гідрологічного заказника „Чутівський” (742,0 га) місцевого значення. Загальна площа заповідних об’єктів, які увійшли до складу НПП складає 10230,2 га.</t>
  </si>
  <si>
    <t>ІІ. Заказники загальнодержавного значення</t>
  </si>
  <si>
    <t>Святилівський</t>
  </si>
  <si>
    <t>Кременчуцький (колишній Глобинський) район, с. Святилівка, Градизьке л-во, кв. 3, 4</t>
  </si>
  <si>
    <t xml:space="preserve">ДП „Кременчуцький лісгосп” – 107 га, Святилівська с/р – 32,2 га
</t>
  </si>
  <si>
    <t>Указ Президента України від 20.08.1996 № 715/96 „Про оголошення територій та об’єктів природно-заповідного фонду загальнодержавного значення”</t>
  </si>
  <si>
    <t>наявна (2008 рік)</t>
  </si>
  <si>
    <t>Сулинський</t>
  </si>
  <si>
    <t>Сулинська затока Кременчуцького водосховища, Кременчуцький (колишній Глобинський) р-н: в околицях сіл Липове, Святилівка, Мозоліївка, кв. 1, 2, 5-9 Градизькогол-ва; колишній Семенівський р-н: в околицях сіл Горошине, Погребняки, Дем’янівка, кв.12, 13 Посульського (Семенівського) л-ва</t>
  </si>
  <si>
    <t xml:space="preserve">колишній Глобинський р-н: Святилівська с/р – 9569,9 га (в т.ч. 9498,8 га – акваторія затоки), Бугаївська с/р – 8987,2 га  (в т.ч. 8823,2 га – акваторія затоки), ДП „Кременчуцький лісгосп” – 654,0 га; колишній Семенівський р-н: Погребняківська с/р – 2060,5 га (в т.ч.  1963,0 га – акваторія затоки), Горошинська с/р – 1659,4 га  (в т.ч. 1592,0 га – акваторія затоки), ДП „Лубенський лісгосп”  – 194,0 га, НПП „Нижньосульський” за рахунок наданих земель у постійне користування із Горошинської с/р – 165,0 га
</t>
  </si>
  <si>
    <t>Указ Президента України від 09.12.1998 № 1341/98 „Про території та об’єкти природно-заповідного фонду загальнодержавного значення”</t>
  </si>
  <si>
    <t>Лучківський</t>
  </si>
  <si>
    <t>Полтавський (колишній Кобеляцький) р-н, с. Лучки, Кишенське л-во, кв. 6-14, 68, 70</t>
  </si>
  <si>
    <t xml:space="preserve">ДП „Кременчуцький лісгосп”  – 744,0 га,
Лучківська с/р – 876,0 га
</t>
  </si>
  <si>
    <t>Білецьківські плавні</t>
  </si>
  <si>
    <t>Кременчуцький р-н, о. Зелений, Диньки, Фантазія, Градизьке л-во, кв. 33-43, Крюківське л-во, кв. 1-8. Плавні біля с. Білецьківка</t>
  </si>
  <si>
    <t xml:space="preserve">Білецьківська с/р – 1910,0 га,
Кременчуцька м/р – 75,0 га, 
ДП „Кременчуцький лісгосп” –  995,0 га
</t>
  </si>
  <si>
    <t>Указ Президента України від 10.12.1994 № 750/94 „Про створення заказників загальнодержавного значення”</t>
  </si>
  <si>
    <t>Нижньопсільський</t>
  </si>
  <si>
    <t>Кременчуцький р-н, по р. Псьол від с. Гуньки до с. Крамаренки, Дмитрівське (Комсомольське) л-во, кв. 3-12</t>
  </si>
  <si>
    <t>ДП „Кременчуцький лісгосп”</t>
  </si>
  <si>
    <t>Середньосульський</t>
  </si>
  <si>
    <t>Миргородський (колишній Лохвицький) р-н, заплава р. Сули поблизу с. Гиряві Ісківці, с. Лука,с. Млини, Лохвицьке агролісництво, кв. 52 вид. 22, 23,кв. 53, кв. 65 вид. 3-7, 9-16, кв. 66- 67, кв. 81, кв. 122 вид. 1, 2, 4, 5</t>
  </si>
  <si>
    <t>Гирявоісковецька с/р – 959,3 га, Лучанська с/р – 122,3 га, Свиридівська с/р – 392,4 га, Харківецька с/р – 400,8 га, ДП „Полтавське державне лісогосподарське підприємство „Полтаваоблагроліс” – 368,2 га</t>
  </si>
  <si>
    <t>Червонобережжя</t>
  </si>
  <si>
    <t>Лубенський р-н, колишній Чорнухинський р-н – 657 га, с. Гінці, Калайденцівське л-во, кв. 1-21</t>
  </si>
  <si>
    <t>ДП „Лубенський лісгосп”</t>
  </si>
  <si>
    <t>Постанова Ради Міністрів Української РСР № 123 від 02.06.1990 „Про створення державних заказників республіканського значення”</t>
  </si>
  <si>
    <t>Руський Орчик</t>
  </si>
  <si>
    <t>Полтавський (колишній Машівський) р-н, с. Ряське, Карлівське л-во, кв. 70, 71, 73-80</t>
  </si>
  <si>
    <t xml:space="preserve">Ряськівська с/р – 336,5 га,
 ДП „Новосанжарський лісгосп”– 448,5 га
</t>
  </si>
  <si>
    <t>Малоперещепинський</t>
  </si>
  <si>
    <t>Полтавський (колишній Н.Санжарський) р-н, між селами М. Перещепина та Маньківка</t>
  </si>
  <si>
    <t>Малоперещепинська с/р</t>
  </si>
  <si>
    <t xml:space="preserve">Постанова Ради Міністрів Української РСР від 25.02.1980 № 132 „Про доповнення переліку державних заказників Української РСР” </t>
  </si>
  <si>
    <t>Великоселецький</t>
  </si>
  <si>
    <t>Лубенський (колишній Оржицький) р-н, поблизу с. Великоселецьке, с. Малоселецьке</t>
  </si>
  <si>
    <t>Селецька с/р</t>
  </si>
  <si>
    <t>Плехівський</t>
  </si>
  <si>
    <t>Лубенський (колишній Оржицький) р-н, поблизу с. Плехів</t>
  </si>
  <si>
    <t>Плехівська с/р</t>
  </si>
  <si>
    <t>Дейманівський</t>
  </si>
  <si>
    <t>Лубенський (колишній Пирятинський) р-н, заплава р. Удай, між селами Дейманівка і Шкурати</t>
  </si>
  <si>
    <t>Дейманівська с/р</t>
  </si>
  <si>
    <t xml:space="preserve">Постанова Ради Міністрів Української РСР від 13.02.1989 № 53 „Про створення заказників, ботанічного саду та дендрологічного парку загальнодержавного значення” </t>
  </si>
  <si>
    <t>Куквинський</t>
  </si>
  <si>
    <t>Лубенський (колишній Пирятинський) р-н, поблизу с. Повстин, заплава р. Удай</t>
  </si>
  <si>
    <t>Великокручанська с/р</t>
  </si>
  <si>
    <t>Вільхівщинський</t>
  </si>
  <si>
    <t>Полтавський р-н, с. Вільхівщина, с. Василівка</t>
  </si>
  <si>
    <t xml:space="preserve">Черкасівська с/р  – 618,9 га; Коломацька (Куликівська) с/р – 283,2 га,                                Василівська с/р – 127,9 га
</t>
  </si>
  <si>
    <t>Михнівський</t>
  </si>
  <si>
    <t>Полтавський (колишній Решетилівський) р-н, заплава р. Говтви  між селами  Михнівка і Капустяни (Фрунзівка)</t>
  </si>
  <si>
    <t xml:space="preserve">М’якеньківська с/р – 270,0 га,
Шевченківська с/р – 180,0 га
</t>
  </si>
  <si>
    <t>Кременчуцький (колишній Семенівський)  р-н, поблизу с. Наталенки</t>
  </si>
  <si>
    <t>Погребняківська с/р</t>
  </si>
  <si>
    <t>Постанова Ради Міністрів Української РСР від 16.12.1982 № 617 „Про доповнення переліку державних заказників Української РСР”</t>
  </si>
  <si>
    <t>Гракове</t>
  </si>
  <si>
    <t>Кременчуцький (колишній Семенівський)  р-н, с. Оболонь, с. Новоселиця</t>
  </si>
  <si>
    <t xml:space="preserve">Оболонська с/р – 339,0 га,
Товстівська с/р – 161,0 га
</t>
  </si>
  <si>
    <t>Постанова Ради Міністрів Української РСР від 12.12.1983 № 495 „Про доповнення переліку державних заказників Української РСР”</t>
  </si>
  <si>
    <t>Рогозів  куток</t>
  </si>
  <si>
    <t>Кременчуцький (колишній Семенівський) р-н, поблизу сіл Худоліївка та Новий Калкаїв</t>
  </si>
  <si>
    <t xml:space="preserve">Худоліївська с/р – 1000,0 га,
Наріжанська с/р – 600,0 га
</t>
  </si>
  <si>
    <t>Короленкова дача</t>
  </si>
  <si>
    <t>Миргородський (колишній Шишацький)  р-н, поблизу сіл Малий Перевіз та Покровське, Шишацьке агролісництво, кв. 28 вид. 4-7</t>
  </si>
  <si>
    <t xml:space="preserve">Покровський старостат Шишацької селищної ради – 93,9 га, ДП „Полтавське державне лісогосподарське підприємство „Полтаваоблагроліс” – 18,9 га
</t>
  </si>
  <si>
    <t>Указ Президента України від 20.08.1996 № 715/96 „Про оголошення територій та об’єктів природно-заповідного фонду загальнодержавного значення”,  Указ Президента України від 27.07.2016 № 312/2016 „Про території та об’єкти природно-заповідного фонду загальнодержавного значення”</t>
  </si>
  <si>
    <t>Христанівський</t>
  </si>
  <si>
    <t>Миргородський (колишній Лохвицький) р-н, околиці сіл Христанівка та Бодаква, заплава р. Сула; Лохвицьке агролісництво, кв. 138 вид. 1, 3-21, 26, 27, кв. 139 вид. 1-20, кв. 140 вид. 1-22, кв. 141 вид. 1, 3, 4, кв. 156 вид. 1-9, кв. 163 вид. 1-12, кв. 180 вид. 2, 3, 10, 17, кв. 181 вид. 1-15, кв. 182 вид. 1-6</t>
  </si>
  <si>
    <t xml:space="preserve">ДП „Полтавське державне лісогосподарське підприємство „Полтаваоблагроліс” – 392,0 га, ДП „Пирятинський лісгосп” – 80,0 га, Васильківська с/р – 413,6 га, Бодаквянська с/р – 819,6 га
</t>
  </si>
  <si>
    <t>Указ Президента України від 11.12.2009 № 1042/2009 „Про оголошення природної території ландшафтним заказником загальнодержавного значення „Христанівський”</t>
  </si>
  <si>
    <t>ІІІ. Пам’ятки природи, ботанічні сади та парки-пам’ятки садово-паркового мистецтва загальнодержавного значення</t>
  </si>
  <si>
    <t>Урочище „Парасоцьке”</t>
  </si>
  <si>
    <t>Пам’ятка природи ботанічна</t>
  </si>
  <si>
    <t>Полтавський (колишній Диканський) р-н, Диканське л-во, кв. 63, 64, 69, 70, 75</t>
  </si>
  <si>
    <t>ДП „Диканське досвідне лісомисливське господарство”</t>
  </si>
  <si>
    <t xml:space="preserve">Розпорядження Ради Міністрів Української РСР від 07.08.1963 № 1180-р „Про внесення змін до списку ботанічних садів, що мають республіканське значення і охороняються державою”  </t>
  </si>
  <si>
    <t>Устимівський</t>
  </si>
  <si>
    <t>Дендроло-гічний парк</t>
  </si>
  <si>
    <t>Кременчуцький (колишній Глобинський)  р-н, с. Устимівка</t>
  </si>
  <si>
    <t>Устимівська дослідна станція  рослинництва Інституту рослинництва ім. В.Я. Юр’єва НААН України</t>
  </si>
  <si>
    <t xml:space="preserve">Постанова Ради Міністрів Української РСР від 22.07.1983 № 311 „Про класифікацію і мережу територій та об’єктів природно-заповідного фонду Української РСР”  </t>
  </si>
  <si>
    <t>Криворудський</t>
  </si>
  <si>
    <t>Кременчуцький (колишній Семенівський) р-н, с. Крива Руда</t>
  </si>
  <si>
    <t>Комунальна установа „Рекреаційний центр ,,Криворудський” Полтавської обласної ради</t>
  </si>
  <si>
    <t>Указ Президента України від 27.07.2016 № 312/2016 „Про території та об’єкти природно-заповідного фонду загальнодержавного значення”</t>
  </si>
  <si>
    <t>Ковпаківський лісопарк</t>
  </si>
  <si>
    <t>Полтавський (колишній Котелевський) р-н, західна околиця  смт. Котельва, Котелевське л-во, кв. 40 вид. 16, 19; кв. 42 вид. 4-7, 17; кв. 47 вид. 5, 16-33; кв. 48 вид. 5-12; кв. 49 вид. 1-8; кв. 52 вид. 2, 3, 8-19; кв. 54 вид. 1-8; кв. 55 вид. 6-8, 11, 13, 14</t>
  </si>
  <si>
    <t>ДП „Полтавський лісгосп”</t>
  </si>
  <si>
    <t xml:space="preserve">Постанова колегії Держкомітету РМ УРСР по охороні природи від 30.07.1975 № 15 </t>
  </si>
  <si>
    <t>Хомутецький парк</t>
  </si>
  <si>
    <t>Миргородський р-н, с. Хомутець</t>
  </si>
  <si>
    <t>Хомутецький ветеринарно-зоотехнічний технікум Полтавської державної аграрної академії</t>
  </si>
  <si>
    <t>Постанови РМ УРСР від 29.01.1960 № 105 „Про затвердження  списку  найбільш  визначних  парків-пам’ятників садово-паркової архітектури Української РСР” та Постанова колегії Держкомітету Ради Міністрів УРСР по охороні природи від 26.07.1972 № 22 „Про віднесення пам’яток природи республіканського значення до категорії заповідних парків-пам’яток садово-паркового мистецтва згідно нової класифікації”</t>
  </si>
  <si>
    <t>Березоворудський парк</t>
  </si>
  <si>
    <t>Лубенський (колишній Пирятинський) р-н, с. Березова Рудка</t>
  </si>
  <si>
    <t>Березоворудський технікум Полтавської державної аграрної академії</t>
  </si>
  <si>
    <t>Постанови РМ УРСР від 29.01.1960 № 105 та Постанова колегії Держкомітету Ради Міністрів УРСР по охороні природи від 26.07.1972 № 22 „Про віднесення пам’яток природи республіканського значення до категорії заповідних парків-пам’яток садово-паркового мистецтва згідно нової класифікації”</t>
  </si>
  <si>
    <t>Полтавський міський парк</t>
  </si>
  <si>
    <t>Полтавський р-н, м. Полтава, с. Яківці</t>
  </si>
  <si>
    <t>КП „Декоративні культури” Полтавської міської ради</t>
  </si>
  <si>
    <t>Постанова Державного комітету РМ УРСР по охороні природи від 27.07.77 № 25. Постановою Державного комітету УРСР по екології і раціональному природокористуванню від 30.08.90 № 18 внесено зміни щодо його площі</t>
  </si>
  <si>
    <t>Хорольський ботанічний сад</t>
  </si>
  <si>
    <t>18,0*</t>
  </si>
  <si>
    <t>Лубенський (колишній Хорольський) р-н, м. Хорол, вул. Кременчуцька, 1/79, офіс 46</t>
  </si>
  <si>
    <t xml:space="preserve">Хорольський ботанічний сад
</t>
  </si>
  <si>
    <t>Указ Президента України від 11.12.2009 № 1041/2009 „Про створення Хорольського ботанічного саду”</t>
  </si>
  <si>
    <t>* - з врахування площ ботанічної пам’ятки природи місцевого значення „Дубовий гай” (1,0 га) та частини заповідного урочища „Заяр’є” (14,0 га)</t>
  </si>
  <si>
    <t>ІV. Території та об’єкти природно-заповідного фонду  місцевого значення</t>
  </si>
  <si>
    <t>Гора  Пивиха</t>
  </si>
  <si>
    <t>Заказник ландшафтний</t>
  </si>
  <si>
    <t>південна околиця селища Градизьк, Градизьке л-во, кв. 14 (без вид. 6 та вилученої дороги – 0,7 га)</t>
  </si>
  <si>
    <t xml:space="preserve">ДП „Кременчуцький лісгосп” – 103,3 га,
Градизька сел/р – 61,9 га
</t>
  </si>
  <si>
    <t>Рішення другої сесії Полтавської обласної Ради народних депутатів двадцять другого скликання від 27.10.1994 „Про затвердження додаткового переліку заповідних територій та об’єктів області”, рішення двадцять другої сесії Полтавської обласної ради п’ятого скликання від 28.08.2009 „Про оголошення, зміну меж територій та об’єктів природно-заповідного фонду Полтавської області”</t>
  </si>
  <si>
    <t>Псільський</t>
  </si>
  <si>
    <t>Псільське (Радянське)  л-во, кв. 33, 34, 36-38, 40, 42, 44, 45, 47, 59</t>
  </si>
  <si>
    <t>Рішення другої сесії Полтавської обласної Ради народних депутатів двадцять другого скликання від 27.10.1994 „Про затвердження додаткового переліку заповідних територій та об’єктів області”</t>
  </si>
  <si>
    <t>Заможнянський</t>
  </si>
  <si>
    <t>поблизу с. Заможне</t>
  </si>
  <si>
    <t>Заможненська с/р</t>
  </si>
  <si>
    <t>Рішення п’ятої сесії Полтавської обласної Ради народних депутатів двадцять другого скликання від 04.09.1995 „Про оголошення територій та об’єктів природно-заповідного фонду місцевого значення”</t>
  </si>
  <si>
    <t>Манжеліївський</t>
  </si>
  <si>
    <t>Заказник ботанічний</t>
  </si>
  <si>
    <t>поблизу с. Манжелія</t>
  </si>
  <si>
    <t>Манжеліївська с/р</t>
  </si>
  <si>
    <t>Рішення виконавчого комітету Полтавської обласної Ради народних депутатів від 16.11.1979 № 437 „Про затвердження переліку нових заповідних об’єктів на території області”</t>
  </si>
  <si>
    <t>Глибочанський</t>
  </si>
  <si>
    <t>поблизу с. Заможнє, лівий берег р. Псел</t>
  </si>
  <si>
    <t>Кут</t>
  </si>
  <si>
    <t>поблизу с. Попівка</t>
  </si>
  <si>
    <t>Федорівська  с/р</t>
  </si>
  <si>
    <t>Гирло Хоролу</t>
  </si>
  <si>
    <t>Заказник гідрологічний</t>
  </si>
  <si>
    <t>Колишній Козельщинський район (об’єктів – 11, площа – 3024,9 га)</t>
  </si>
  <si>
    <t>Пашене</t>
  </si>
  <si>
    <t>с. Пашенівка Псільське (Радянське) л-во, кв. 26-31, 32 вид. 1-15</t>
  </si>
  <si>
    <t xml:space="preserve">Псільське (Радянське) л-во, кв. 35, 39, 41, 43, 46 вид.1-18, кв. 48, 49, </t>
  </si>
  <si>
    <t>Хорішки</t>
  </si>
  <si>
    <t>с. Хорішки, Псільське (Радянське) л-во, кв. 12-25</t>
  </si>
  <si>
    <t>Ударник</t>
  </si>
  <si>
    <t>смт. Козельщина, західна околиця</t>
  </si>
  <si>
    <t>Козельщинська сел/р</t>
  </si>
  <si>
    <t>Рішення п’ятнадцятої (позачергової) сесії Полтавської обласної Ради народних депутатів двадцять першого скликання від 20.12.1993 „Про затвердження додаткового переліку заповідних територій та об’єктів області”</t>
  </si>
  <si>
    <t>Хорунжівський</t>
  </si>
  <si>
    <t>с. Омельниче</t>
  </si>
  <si>
    <t>Михайликівський</t>
  </si>
  <si>
    <t>с. Михайлики</t>
  </si>
  <si>
    <t>Михайликівська с/р</t>
  </si>
  <si>
    <t xml:space="preserve">Рішення виконавчого комітету Полтавської обласної Ради народних депутатів від 17.04.1992  № 74 „Про затвердження додаткового переліку заповідних об’єктів області” </t>
  </si>
  <si>
    <t>Буртівський</t>
  </si>
  <si>
    <t>с. Піски</t>
  </si>
  <si>
    <t>Пісківська с/р</t>
  </si>
  <si>
    <t>Ксендзівський</t>
  </si>
  <si>
    <t>біля сіл Бутенки та Йосипівка</t>
  </si>
  <si>
    <t>Попенківський</t>
  </si>
  <si>
    <t>с. Харченки</t>
  </si>
  <si>
    <t>Мануйлівська с/р</t>
  </si>
  <si>
    <t>Брідок</t>
  </si>
  <si>
    <t>с. Буняківка</t>
  </si>
  <si>
    <t>Говтвянська с/р</t>
  </si>
  <si>
    <t>Рішення п’ятої сесії Полтавської обласної ради двадцять третього скликання від 12.02.1999 „Про оголошення територій та об’єктів природно-заповідного фонду місцевого значення”</t>
  </si>
  <si>
    <t>Зелений бір</t>
  </si>
  <si>
    <t>с. Книшівка, Псільське (Радянське) л-во,  кв. 56, 57</t>
  </si>
  <si>
    <t xml:space="preserve">ДП „Кременчуцький лісгосп” – 20,0 га,
 Пісківська с/р – 30,0 га
</t>
  </si>
  <si>
    <t>Рішення п’ятнадцятої (позачергової) сесії Полтавської обласної Ради народних депутатів двадцять першого скликання від 20.12.1993 „Про затвердження додаткового переліку заповідних теориторій та об’єктів області”</t>
  </si>
  <si>
    <t>с. Максимівка, Градизьке л-во, кв. 15, 16</t>
  </si>
  <si>
    <t>Балка  Широка</t>
  </si>
  <si>
    <t>с. Підгірне, Крюківське л-во, кв. 30-36</t>
  </si>
  <si>
    <t>Довгораківський</t>
  </si>
  <si>
    <t>с. Кам’яні Потоки, Крюківське л-во, кв. 46-49</t>
  </si>
  <si>
    <t>Біловагівський</t>
  </si>
  <si>
    <t>поблизу с. Соснівка, кв. 1 вид. 1, 28, кв. 2 вид. 2, 11, 42, кв. 5 вид. 8, 14, 27, кв. 8 вид. 10, 27 Кременчуцького лісництва</t>
  </si>
  <si>
    <t>Рішення виконавчого комітету Полтавської обласної Ради народних депутатів від 28.12.1982 № 671 „Про затвердження додаткового переліку заповідних об’єктів області”</t>
  </si>
  <si>
    <t>Міський сад</t>
  </si>
  <si>
    <t>м. Кременчук, біля електростанції</t>
  </si>
  <si>
    <t>Комунальний заклад фізичної культури і спорту „Міський футбольний клуб „Кремінь”</t>
  </si>
  <si>
    <t>Скеля-гранітний  реєстр</t>
  </si>
  <si>
    <t>Пам’ятка природи геологічна</t>
  </si>
  <si>
    <t>м. Кременчук, біля річкового вокзалу</t>
  </si>
  <si>
    <t>Управління житлово-комунального господарства виконавчого комітету Кременчуцької міської ради</t>
  </si>
  <si>
    <t>Рішення виконавчого комітету Полтавської обласної Ради депутатів трудящих від 24.12.1970 № 555 „Про затвердження пам’яток природи місцевого значення”</t>
  </si>
  <si>
    <t>Виходи  гранодіоритів</t>
  </si>
  <si>
    <t>с. Кам’яні Потоки, біля  школи</t>
  </si>
  <si>
    <t>Кам’янопотоківська с/р</t>
  </si>
  <si>
    <t>Головлева  круча</t>
  </si>
  <si>
    <t>с. Гуньки,  правий берег  р. Псел (біля нафтопроводу)</t>
  </si>
  <si>
    <t>Демидівська  с/р</t>
  </si>
  <si>
    <t>Келеберда</t>
  </si>
  <si>
    <t>с. Келеберда, лівий берег Дніпра</t>
  </si>
  <si>
    <t>Келебердянська  с/р</t>
  </si>
  <si>
    <t>Келебердянське</t>
  </si>
  <si>
    <t xml:space="preserve">кв. 50-52, 87 вид. 1-5 Крюківського лісництва філії „Кременчуцьке лісове господарство” ДП „Ліси України” поблизу с. Кам’яні Потоки на території Кам’янопотоківської сільської територіальної громади </t>
  </si>
  <si>
    <t>ДП „Ліси України”</t>
  </si>
  <si>
    <t>Придніпровський міський парк</t>
  </si>
  <si>
    <t>40,19 (у т.ч. 4,19 га ох. зон)</t>
  </si>
  <si>
    <t>м. Кременчук, лівобережна сторона р. Дніпро</t>
  </si>
  <si>
    <t>Комунальний заклад культури „Міський парк культури і відпочинку „Придніпровський” –15,8006 га та 2,83 га ох. зони, Управління житлово-комунального господарства виконавчого комітету Кременчуцької міської ради – 20,1994 га та 1,36 га ох. зони</t>
  </si>
  <si>
    <t>Рішення виконавчого комітету Полтавської обласної Ради депутатів трудящих від 13.12.1975 № 531 „Про затвердження пам’яток природи місцевого значення”, розпорядження голови Полтавської обласної державної адміністрації від 14.04.1997 № 134 „Про затвердження охоронних зон парку-пам’ятки садово-паркового мистецтва місцевого значення „Придніпровський” в м. Кременчуці”</t>
  </si>
  <si>
    <t>Кременчуцькі плавні</t>
  </si>
  <si>
    <t>5080,0*</t>
  </si>
  <si>
    <t>долина р. Дніпро, в основному в межах заплави, біля м. Кременчука, кв.кв. 33-43 Градизького лісництва, кв.кв. 31-37 Кременчуцького лісництва, кв.кв. 1-10, кв. 11 вид. 1-6, 11, 17 Крюківського лісництва</t>
  </si>
  <si>
    <t xml:space="preserve">ДП „Кременчуцький лісгосп” – 1768,0 га,
Кременчуцька м/р – 602,0 га, Потоківська с/р – 800,0 га, Білецьківська с/р – 1910,0 га
</t>
  </si>
  <si>
    <t>Рішення вісімнадцятої сесії Полтавської обласної ради двадцять третього скликання від 12.07.2001 „Про організацію регіонального ландшафтного парку „Кременчуцькі плавні” та затвердження проекту його створення”</t>
  </si>
  <si>
    <t xml:space="preserve">*- з врахуванням площі ландшафтного заказника загальнодержавного значення „Білецьківські плавні” (2980,0 га), який увійшов до складу РЛП </t>
  </si>
  <si>
    <t>Кагамлицький</t>
  </si>
  <si>
    <t>м. Кременчук</t>
  </si>
  <si>
    <t>Автозаводська районна рада міста Кременчука – 9,4044 га, Кременчуцька міська рада – 18,7456 га</t>
  </si>
  <si>
    <t>Рішення п’ятнадцятої сесії Полтавської обласної ради шостого скликання від 28.02.2013 „Про організацію та оголошення територій та об’єктів природно-заповідного фонду Полтавської області”</t>
  </si>
  <si>
    <t>Парк Крюківський</t>
  </si>
  <si>
    <t xml:space="preserve">Пам’ятка природи ботанічна </t>
  </si>
  <si>
    <t>Комунальний заклад культури і відпочинку „Парк Крюківський”</t>
  </si>
  <si>
    <t xml:space="preserve">Рішення першого пленарного засідання тридцять четвертої позачергової сесії Полтавської обласної ради сьомого скликання від 28.08.2020 № 1394 „Про оголошення, зміну меж територій та об’єктів природно-заповідного фонду місцевого значення Полтавської області” </t>
  </si>
  <si>
    <t>Колишній Семенівський район (об’єктів – 11, площа – 741,71 га)</t>
  </si>
  <si>
    <t>Кривенківський</t>
  </si>
  <si>
    <t>с. Білогуби, Хорольське (Семенівське кв. 29 вид. 3) л-во</t>
  </si>
  <si>
    <t xml:space="preserve">Василівська с/р – 80,0 га, 
ДП „Лубенський лісгосп” –14,2 га
</t>
  </si>
  <si>
    <t>Рішення третьої сесії Полтавської обласної Ради народних депутатів двадцять другого скликання від 28.02.1995 „Про затвердження додаткового переліку заповідних територій та об’єктів області”, рішення п’ятої сесії Полтавської обласної Ради народних депутатів двадцять другого скликання від 04.09.1995 „Про оголошення територій та об’єктів природно-заповідного фонду місцевого значення”</t>
  </si>
  <si>
    <t>с. Веселий Поділ</t>
  </si>
  <si>
    <t>Веселоподільська с/р</t>
  </si>
  <si>
    <t>Лубкове</t>
  </si>
  <si>
    <t>с. Очеретувате</t>
  </si>
  <si>
    <t>Очеретуватська с/р</t>
  </si>
  <si>
    <t>смт Семенівка, с. Веселий Поділ</t>
  </si>
  <si>
    <t xml:space="preserve">Семенівська селищна рада – 80,0 га,
Вереміївська с/р – 180,0 га
</t>
  </si>
  <si>
    <t>Дуб  черешчатий</t>
  </si>
  <si>
    <t>0,02/1</t>
  </si>
  <si>
    <t>с. Горошине, на території зерно-заготівельного пункту</t>
  </si>
  <si>
    <t>Горошинська с/р</t>
  </si>
  <si>
    <t>Рішення виконавчого комітету Полтавської обласної Ради депутатів трудящих від 18.04.1964 № 135 „Про охорону ботанічних садів, дендрологічних парків, пам’ятників архітектури та пам’яток природи Полтавської області”</t>
  </si>
  <si>
    <t>Парк ім. Л.І. Глібова</t>
  </si>
  <si>
    <t>с. Веселий  Поділ</t>
  </si>
  <si>
    <t>Вереміївська с/р</t>
  </si>
  <si>
    <t>Рішення виконавчого комітету Полтавської обласної Ради депутатів трудящих від 18.04.1964 № 135 „Про охорону ботанічних садів, дендрологічних парків, пам’ятників архітектури та пам’яток природи Полтавської області”, рішення виконавчого комітету Полтавської обласної Ради депутатів трудящих від 20.06.1972 № 242 „Про віднесення пам’яток природи місцевого значення за категоріями згідно нової класифікації та затвердження нововиявлених заповідних територій і природних об’єктів” (як ППСПМ), рішення виконавчого комітету Полтавської обласної Ради народних депутатів від 22.11.1984 № 453 „Про межі територій і об’єктів природно-заповідного фонду області згідно нової класифікації” (як Пам’ятка)</t>
  </si>
  <si>
    <t xml:space="preserve">Парк Богданівський </t>
  </si>
  <si>
    <t>с. Богданівка</t>
  </si>
  <si>
    <t>Богданівська с/р</t>
  </si>
  <si>
    <t>Рішення виконавчого комітету Полтавської обласної Ради депутатів трудящих від 24.12.1970 № 555 „Про затвердження пам’яток природи місцевого значення”, рішення виконавчого комітету Полтавської обласної Ради депутатів трудящихвід 20.06.1972 № 242 „Про віднесення пам’яток природи місцевого значення за категоріями згідно нової класифікації та затвердження нововиявлених заповідних територій і природних об’єктів” (як ППСПМ), рішення виконавчого комітету Полтавської обласної Ради народних депутатів від 22.11.1984 № 453 „Про межі територій і об’єктів природно-заповідного фонду області згідно нової класифікації” (як Пам’ятка)</t>
  </si>
  <si>
    <t>с. Дем’янівка, біля старої церкви</t>
  </si>
  <si>
    <t>Рішення виконавчого комітету Полтавської обласної Ради народних депутатів від 14.03.1989 № 75 „Про затвердження додаткового переліку заповідних об’єктів області”</t>
  </si>
  <si>
    <t>Дуби  черешчаті</t>
  </si>
  <si>
    <t>0,14/6</t>
  </si>
  <si>
    <t>смт. Семенівка</t>
  </si>
  <si>
    <t>Семенівська центральна районна лікарня</t>
  </si>
  <si>
    <t xml:space="preserve">Рішення дванадцятої сесії Полтавської обласної Ради народних депутатів двадцять першого скликання від 29.04.1993 „Про затвердження додаткового переліку заповідних територій та об’єктів області” </t>
  </si>
  <si>
    <t>Заїчинські схили</t>
  </si>
  <si>
    <t>с. Заїчинці</t>
  </si>
  <si>
    <t>Заїчинська с/р</t>
  </si>
  <si>
    <t>Рішення третьої сесії Полтавської обласної Ради народних депутатів двадцять другого скликання від 28.02.1995 „Про затвердження додаткового переліку заповідних територій та об’єктів області”</t>
  </si>
  <si>
    <t>Кононівське</t>
  </si>
  <si>
    <t>с. Грицаї, Семенівське л-во, кв. 28</t>
  </si>
  <si>
    <t>Рішення тринадцятої (позачергової) сесії Полтавської обласної ради двадцять другого скликання від 30.01.1998 „Про оголошення територій та об’єктів природно-заповідного фонду місцевого значення”</t>
  </si>
  <si>
    <t>Заплава Псла</t>
  </si>
  <si>
    <t>Околиці сіл Кузьменки, Кияшки,  Дмитрівське (Комсомольське) л-во, кв. 20-22, 24, 27-29, 58-60, 67-69</t>
  </si>
  <si>
    <t>Рішення п’ятої сесії Полтавської обласної Ради народних депутатів двадцять другого скликання від 04.09.1995 „Про оголошення територій та об’єктів природно-заповідного фонду місцевого значення”, рішення десятої сесії Полтавської обласної ради п’ятого скликання від 06.09.2007 „Про оголошення, зміну меж територій та об’єктів природно-заповідного фонду Полтавської області”</t>
  </si>
  <si>
    <t>Лісові  озера</t>
  </si>
  <si>
    <t>м. Горішні Плавні (Комсомольськ), Салівське л-во, кв. 1-7</t>
  </si>
  <si>
    <t>ДП „Кременчуцький лісгосп” – 467,0 га, Горішньоплавнівська (Комсомольська) міська рада – 247,7 га</t>
  </si>
  <si>
    <t>Рішення п’ятнадцятої (позачергової) сесії Полтавської обласної Ради народних депутатів двадцять першого скликання від 20.12.1993 „Про затвердження додаткового переліку заповідних територій та об’єктів області”, рішення п’ятої сесії Полтавської обласної Ради народних депутатів двадцять другого скликання від 04.09.1995 „Про оголошення територій та об’єктів природно-заповідного фонду місцевого значення”</t>
  </si>
  <si>
    <t>ІІ. ЛУБЕНСЬКИЙ РАЙОН (об’єктів – 100, площа – 11194,7667 га)</t>
  </si>
  <si>
    <t>Колишній Гребінківський район (об’єктів – 17, площа – 476,0 га)</t>
  </si>
  <si>
    <t>Плисів  Яр</t>
  </si>
  <si>
    <t>с. Овсюки</t>
  </si>
  <si>
    <t>Овсюківська с/р</t>
  </si>
  <si>
    <t>Пологи</t>
  </si>
  <si>
    <t>с. Сліпорід-Іванівка</t>
  </si>
  <si>
    <t>Майорщинська с/р</t>
  </si>
  <si>
    <t xml:space="preserve">0,2/2 </t>
  </si>
  <si>
    <t>с. Майорщина</t>
  </si>
  <si>
    <t>Майорщинська спеціальна загальноосвітня школа-інтернат Гребінківського району Полтавської обласної ради</t>
  </si>
  <si>
    <t>Соснова алея</t>
  </si>
  <si>
    <t>Бесідівщинський парк імені Григорія Перевери</t>
  </si>
  <si>
    <t>с. Бесідівщина</t>
  </si>
  <si>
    <t>Почаївська (Ульяновська) с/р</t>
  </si>
  <si>
    <t>Рішення виконавчого комітету Полтавської обласної ради депутатів трудящих від 22.07.1969 № 329 „Про затвердження та охорону пам’яток природи в області”, рішення виконавчого комітету Полтавської обласної Ради депутатів трудящихвід 20.06.1972 № 242 „Про віднесення пам’яток природи місцевого значення за категоріями згідно нової класифікації та затвердження нововиявлених заповідних територій і природних об’єктів” (як ППСПМ), рішення п’ятнадцятої (позачергової) сесії Полтавської обласної Ради народних депутатів двадцять першого скликання від 20.12.1993 „Про затвердження додаткового переліку заповідних теориторій та об’єктів області” (розширено)</t>
  </si>
  <si>
    <t>Гребінчин каштан</t>
  </si>
  <si>
    <t>с. Мар’янівка, вул. Садова, 16</t>
  </si>
  <si>
    <t>Мар’янівська с/р</t>
  </si>
  <si>
    <t>Рішення двадцять другої сесії Полтавської обласної ради п’ятого скликання від 28.08.2009 „Про оголошення, зміну меж територій та об’єктів природно-заповідного фонду Полтавської області”</t>
  </si>
  <si>
    <t>Бурівщина</t>
  </si>
  <si>
    <t>Заказник ентомологічний</t>
  </si>
  <si>
    <t>Між селами Тарасівка та Сотницьке (Жовтневе)</t>
  </si>
  <si>
    <t>Тарасівська с/р – 38,3 га, Почаївська (Ульяновська) с/р – 34,9 га</t>
  </si>
  <si>
    <t>Рішення двадцять сьомої сесії Полтавської обласної ради п’ятого скликання від 23.06.2010 „Про оголошення, зміну меж територій та об’єктів природно-заповідного фонду Полтавської області”</t>
  </si>
  <si>
    <t>Гостра могила</t>
  </si>
  <si>
    <t>с. Олександрівка</t>
  </si>
  <si>
    <t>Олександрівська с/р</t>
  </si>
  <si>
    <t>Рішення двадцять сьомої сесії Полтавської обласної ради п’ятого скликання від 23.06.2010 „Про оголошення, зміну меж територій та об'єктів природно-заповідного фонду Полтавської області”</t>
  </si>
  <si>
    <t>Ульяновські могили</t>
  </si>
  <si>
    <t>с. Почаївка (Ульяновка)</t>
  </si>
  <si>
    <t>Горбаневське</t>
  </si>
  <si>
    <t>3 км на північний схід від с. Кулажинці</t>
  </si>
  <si>
    <t>Кулажинська с/р</t>
  </si>
  <si>
    <t>Рішення восьмої сесії Полтавської обласної ради шостого скликання від 07.12.2011 „Про організацію, оголошення та створення, зміну меж, категорії територій та об’єктів природно-заповідного фонду Полтавської області”</t>
  </si>
  <si>
    <t>Лізина гора</t>
  </si>
  <si>
    <t>між селами Березівка та Горби</t>
  </si>
  <si>
    <t>Рудківська с/р</t>
  </si>
  <si>
    <t>на відстані 1 км на схід від с. Березівка</t>
  </si>
  <si>
    <t>Березівська с/р</t>
  </si>
  <si>
    <t>Мар’янівський ковильник</t>
  </si>
  <si>
    <t>с. Мар’янівка</t>
  </si>
  <si>
    <t>Рудківський ковильник</t>
  </si>
  <si>
    <t>с. Рудка</t>
  </si>
  <si>
    <t>Тополя</t>
  </si>
  <si>
    <t>с. Короваї</t>
  </si>
  <si>
    <t>Короваївська с/р</t>
  </si>
  <si>
    <t>Садки</t>
  </si>
  <si>
    <t>Пам’ятка природи зоологічна</t>
  </si>
  <si>
    <t>3,5 км на захід від с. Мар’янівка</t>
  </si>
  <si>
    <t>Свіччин яр</t>
  </si>
  <si>
    <t>1,5 км на північ від с. Овсюки</t>
  </si>
  <si>
    <t>Лубенський район (об’єктів – 20, площа – 1669,5065 га)</t>
  </si>
  <si>
    <t>Вовчанський</t>
  </si>
  <si>
    <t>4, 5</t>
  </si>
  <si>
    <t>с. Вовчик</t>
  </si>
  <si>
    <t>Вовчицька с/р</t>
  </si>
  <si>
    <t>Крутий  берег</t>
  </si>
  <si>
    <t>с. Крутий берег</t>
  </si>
  <si>
    <t>Тишківська с/р</t>
  </si>
  <si>
    <t>с. Березоточа</t>
  </si>
  <si>
    <t>ДП „Укрліктрави”</t>
  </si>
  <si>
    <t>Рішення виконавчого комітету Полтавської обласної Ради народних депутатів від 22.11.1984 № 453 „Про межі територій і об’єктів природно-заповідного фонду області згідно нової класифікації”</t>
  </si>
  <si>
    <t>Окіпський</t>
  </si>
  <si>
    <t>с.  Окіп</t>
  </si>
  <si>
    <t>Окіпська с/р</t>
  </si>
  <si>
    <t>В’язівський</t>
  </si>
  <si>
    <t>с. В’язівок</t>
  </si>
  <si>
    <t>Михнівська с/р</t>
  </si>
  <si>
    <t>Снітинський</t>
  </si>
  <si>
    <t>с. Снітин</t>
  </si>
  <si>
    <t>Снітинська с/р</t>
  </si>
  <si>
    <t>Олександрівський  горб</t>
  </si>
  <si>
    <t>с. Мацківці, Оржицьке л-во, кв. 35 вид. 7-12</t>
  </si>
  <si>
    <t>Дуб черешчатий</t>
  </si>
  <si>
    <t>Приміське л-во, кв. 1 вид. 2</t>
  </si>
  <si>
    <t>Рішення виконавчого комітету Полтавської обласної ради депутатів трудящих від 22.07.1969 № 329 „Про затвердження та охорону пам’яток природи в області”</t>
  </si>
  <si>
    <t>м. Лубни, вул. Гомона, поблизу б. № 13</t>
  </si>
  <si>
    <t>Відділ комунального господарства Лубенського міськвиконкому</t>
  </si>
  <si>
    <t>Рішення восьмої сесії Полтавської обласної ради четвертого скликання від 15.08.2003 „Про оголошення нових територій та об’єктів природно-заповідного фонду місцевого значення”</t>
  </si>
  <si>
    <t xml:space="preserve">0,04/2 </t>
  </si>
  <si>
    <t>м. Лубни, вул. Перші Плютенці, 40</t>
  </si>
  <si>
    <t>Дуби черешчаті</t>
  </si>
  <si>
    <t xml:space="preserve">0,5/2 </t>
  </si>
  <si>
    <t>Рішення двадцятої сесії Полтавської обласної ради двадцять третього скликання від 14.01.2002 „Про розширення існуючих та оголошення нових територій та об’єктів природно-заповідного фонду місцевого значення”</t>
  </si>
  <si>
    <t>Дубовий  гай</t>
  </si>
  <si>
    <t xml:space="preserve">0,5/25 </t>
  </si>
  <si>
    <t>м.  Лубни</t>
  </si>
  <si>
    <t>Мгарська  дача</t>
  </si>
  <si>
    <t>с. Мгар, Приміське л-во, кв. 23-25</t>
  </si>
  <si>
    <t xml:space="preserve">Рішення виконавчого комітету Полтавської обласної ради депутатів трудящих від 22.07.1969 № 329 „Про затвердження та охорону пам’яток природи в області”, рішення виконавчого комітету Полтавської обласної Ради депутатів трудящихвід 20.06.1972 № 242 „Про віднесення пам’яток природи місцевого значення за категоріями згідно нової класифікації та затвердження нововиявлених заповідних територій і природних об’єктів” (як ППСПМ), рішення виконавчого комітету Полтавської обласної Ради народних депутатів від 22.11.1984 № 453 „Про межі територій і об’єктів природно-заповідного фонду області згідно нової класифікації” (як Пам’ятка)   </t>
  </si>
  <si>
    <t>Морозівська  дача</t>
  </si>
  <si>
    <t>північна околиця м. Лубен, Приміське л-во, кв. 27-50</t>
  </si>
  <si>
    <t xml:space="preserve">Рішення виконавчого комітету Полтавської обласної ради депутатів трудящих від 22.07.1969 № 329 „Про затвердження та охорону пам’яток природи в області”, рішення виконавчого комітету Полтавської обласної Ради депутатів трудящихвід 20.06.1972 № 242 „Про віднесення пам’яток природи місцевого значення за категоріями згідно нової класифікації та затвердження нововиявлених заповідних територій і природних об’єктів” (як ППСПМ), рішення виконавчого комітету Полтавської обласної Ради народних депутатів від 22.11.1984 № 453 „Про межі територій і об’єктів природно-заповідного фонду області згідно нової класифікації” (як Пам’ятка)         </t>
  </si>
  <si>
    <t>Жовтнева  дача</t>
  </si>
  <si>
    <t>південна околиця м. Лубни, Приміське л-во, кв. 63</t>
  </si>
  <si>
    <t xml:space="preserve">Рішення виконавчого комітету Полтавської обласної Ради депутатів трудящихвід 20.06.1972 № 242 „Про віднесення пам’яток природи місцевого значення за категоріями згідно нової класифікації та затвердження нововиявлених заповідних територій і природних об’єктів” (як ППСПМ), рішення виконавчого комітету Полтавської обласної Ради народних депутатів від 22.11.1984 № 453 „Про межі територій і об’єктів природно-заповідного фонду області згідно нової класифікації” (як Пам’ятка)           </t>
  </si>
  <si>
    <t>Висачківський  кар’єр</t>
  </si>
  <si>
    <t>с. Висачки</t>
  </si>
  <si>
    <t>Рішення виконавчого комітету Полтавської обласної ради депутатів трудящих від 22.07.1969 № 329 „Про затвердження та охорону пам’яток природи в області”, рішення дванадцятої сесії Полтавської обласної Ради народних депутатів двадцять першого скликання від 29.04.1993 „Про затвердження додаткового переліку заповідних територій та об’єктів області” (розширено)</t>
  </si>
  <si>
    <t>Торговиця</t>
  </si>
  <si>
    <t>Войнихівська с/р</t>
  </si>
  <si>
    <t>Парк Лубенського лісотехнічого коледжу ім. В.Д. Байтали</t>
  </si>
  <si>
    <t>м. Лубни</t>
  </si>
  <si>
    <t>Лубенський  лісотехнічний коледж</t>
  </si>
  <si>
    <t>Рішення виконавчого комітету Полтавської обласної Ради депутатів трудящихвід 20.06.1972 № 242 „Про віднесення пам’яток природи місцевого значення за категоріями згідно нової класифікації та затвердження нововиявлених заповідних територій і природних об’єктів”</t>
  </si>
  <si>
    <t>Лікарський сад</t>
  </si>
  <si>
    <t xml:space="preserve">с. Березоточа </t>
  </si>
  <si>
    <t>Дослідна станція лікарських рослин Інституту агроекології і природокористування  НААН України</t>
  </si>
  <si>
    <t>Колишній Оржицький район (об’єктів – 14, площа – 2190,83 га)</t>
  </si>
  <si>
    <t>Онішківський</t>
  </si>
  <si>
    <t xml:space="preserve">поблизу с. Онішки, Оржицьке агролісництво, кв. 18 вид. 6-9 </t>
  </si>
  <si>
    <t xml:space="preserve">Онішківська с/р – 593,9 га,
ДП „Полтавське державне лісогосподарське підприємство „Полтаваоблагроліс” – 61,1 га
</t>
  </si>
  <si>
    <t>Половець</t>
  </si>
  <si>
    <t>Заказник лісовий</t>
  </si>
  <si>
    <t>поблизу с. Савинці, Оржицьке агролісництво, кв. 2 вид. 3-11</t>
  </si>
  <si>
    <t>ДП „Полтавське державне лісогосподарське підприємство „Полтаваоблагроліс”</t>
  </si>
  <si>
    <t>Тарасенківський</t>
  </si>
  <si>
    <t>біля а/д Тарасівка-Оржиця</t>
  </si>
  <si>
    <t>Чутівська с/р</t>
  </si>
  <si>
    <t>Чутівський</t>
  </si>
  <si>
    <t>поблизу с. Чутівка</t>
  </si>
  <si>
    <t>Оржицький</t>
  </si>
  <si>
    <t>між смт Оржиця і с. Онішки</t>
  </si>
  <si>
    <t>Онішківська с/р</t>
  </si>
  <si>
    <t>Яблунівський</t>
  </si>
  <si>
    <t>поблизу с. Яблуневе</t>
  </si>
  <si>
    <t>Яблунівська с/р</t>
  </si>
  <si>
    <t>Тимківський</t>
  </si>
  <si>
    <t>поблизу с. Тимки</t>
  </si>
  <si>
    <t>Куйбишевська с/р</t>
  </si>
  <si>
    <t>Киндинів  сад</t>
  </si>
  <si>
    <t>поблизу с. Чайківщина</t>
  </si>
  <si>
    <t>Староіржавецька с/р</t>
  </si>
  <si>
    <t>смт Оржиця, вул. Центральна (Леніна), 89</t>
  </si>
  <si>
    <t>Оржицька сел./р</t>
  </si>
  <si>
    <t>Біла  шапка</t>
  </si>
  <si>
    <t xml:space="preserve">поблизу смт Оржиця, Оржицьке агролісництво, кв. 25 вид. 4-6 </t>
  </si>
  <si>
    <t xml:space="preserve">Оржицька сел./р – 37,8 га,
ДП „Полтавське державне лісогосподарське підприємство „Полтаваоблагроліс” –                     15,0 га
</t>
  </si>
  <si>
    <t>Загать</t>
  </si>
  <si>
    <t>поблизу с. Заріг, Оржицьке л-во, кв. 29-31</t>
  </si>
  <si>
    <t>Кобеляк</t>
  </si>
  <si>
    <t>поблизу с. Дмитрівка, Оржицьке л-во, кв. 16-18</t>
  </si>
  <si>
    <t>Манілове</t>
  </si>
  <si>
    <t>поблизу с. Лукім’я, Оржицьке л-во, кв. 23, 24</t>
  </si>
  <si>
    <t>Рішення чотирнадцятої (позачергової) сесії Полтавської обласної ради двадцять другого скликання від 06.02.1998 „Про оголошення територій та об’єктів природно-заповідного фонду місцевого значення урочища „Манілове” Оржицького району”</t>
  </si>
  <si>
    <t>Зарізький</t>
  </si>
  <si>
    <t>с. Заріг</t>
  </si>
  <si>
    <t>Зарізька  с/р</t>
  </si>
  <si>
    <t>Рішення виконавчого комітету Полтавської обласної Ради депутатів трудящих від 13.12.1975 № 531 „Про затвердження пам’яток природи місцевого значення”</t>
  </si>
  <si>
    <t>Колишній Пирятинський район (об’єктів – 18, площа – 3240,2852 га)</t>
  </si>
  <si>
    <t>Харківецький</t>
  </si>
  <si>
    <t>поблизу с. Харківці, Пирятинське лісництво, кв. 43-45</t>
  </si>
  <si>
    <t xml:space="preserve">Харківецька с/р  – 367,2 га,
ДП „Пирятинський лісгосп” – 173,0 га
</t>
  </si>
  <si>
    <t>Рішення виконавчого комітету Полтавської обласної Ради народних депутатів від 17.04.1992  № 74 „Про затвердження додаткового переліку заповідних об’єктів області”, рішення десятої сесії Полтавської обласної ради п’ятого скликання від 06.09.2007 „Про оголошення, зміну меж територій та об’єктів природно-заповідного фонду Полтавської області”</t>
  </si>
  <si>
    <t>Великокручанський</t>
  </si>
  <si>
    <t>поблизу с. Велика Круча, кв. 1 вид. 11-20</t>
  </si>
  <si>
    <t>ВАТ „Велика Круча”</t>
  </si>
  <si>
    <t>Гурбинський</t>
  </si>
  <si>
    <t>поблизу с. Гурбинці</t>
  </si>
  <si>
    <t>Давидівська с/р</t>
  </si>
  <si>
    <t>Сасинівський</t>
  </si>
  <si>
    <t>поблизу с. Сасинівка</t>
  </si>
  <si>
    <t>Сасинівська с/р</t>
  </si>
  <si>
    <t>Березоворудський</t>
  </si>
  <si>
    <t>поблизу с. Березова Рудка</t>
  </si>
  <si>
    <t xml:space="preserve">Хорольське міжрайонне управління водного господарства Полтавського обласного управління 
водних ресурсів
</t>
  </si>
  <si>
    <t>Рішення виконавчого комітету Полтавської обласної Ради народних депутатів від 17.04.1992  № 74 „Про затвердження додаткового переліку заповідних об’єктів області”</t>
  </si>
  <si>
    <t>Давидівський</t>
  </si>
  <si>
    <t>поблизу с. Давидівка</t>
  </si>
  <si>
    <t>м.  Пирятин, вул. Пушкіна, 33</t>
  </si>
  <si>
    <t>Пирятинський районний будинок дитячої та юнацької творчості</t>
  </si>
  <si>
    <t xml:space="preserve">Рішення виконавчого комітету Полтавської обласної Ради депутатів трудящих від 24.12.1970 № 555 „Про затвердження пам’яток природи місцевого значення”  </t>
  </si>
  <si>
    <t>Лісопарк „Острів Масальський”</t>
  </si>
  <si>
    <t>Пирятинське л-во, кв. 46</t>
  </si>
  <si>
    <t>ДП „Пирятинський лісгосп”</t>
  </si>
  <si>
    <t xml:space="preserve">Рішення виконавчого комітету Полтавської обласної Ради депутатів трудящих від 24.12.1970 № 555 „Про затвердження пам’яток природи місцевого значення”, рішення виконавчого комітету Полтавської обласної Ради депутатів трудящихвід 20.06.1972 № 242 „Про віднесення пам’яток природи місцевого значення за категоріями згідно нової класифікації та затвердження нововиявлених заповідних територій і природних об’єктів” (як ППСПМ), рішення виконавчого комітету Полтавської обласної Ради народних депутатів від 22.11.1984 № 453 „Про межі територій і об’єктів природно-заповідного фонду області згідно нової класифікації” (як Пам’ятка)    </t>
  </si>
  <si>
    <t>с. Березова  Рудка</t>
  </si>
  <si>
    <t xml:space="preserve">Березоворудська загальноосвітня школа  
І-ІІІ ступенів
</t>
  </si>
  <si>
    <t xml:space="preserve">Рішення виконавчого комітету Полтавської обласної Ради народних депутатів від 28.12.1982 № 671 „Про затвердження додаткового переліку заповідних об’єктів області” (як ППСПМ), рішення виконавчого комітету Полтавської обласної Ради народних депутатів від 22.11.1984 № 453 „Про межі територій і об’єктів природно-заповідного фонду області згідно нової класифікації” (як Пам’ятка)     </t>
  </si>
  <si>
    <t>Яри-Поруби</t>
  </si>
  <si>
    <t>Пирятинське л-во,кв. 14-19</t>
  </si>
  <si>
    <t>Куквин</t>
  </si>
  <si>
    <t>між селами Дейманівка та Високе, Пирятинське лісництво, кв. 47-51</t>
  </si>
  <si>
    <t>ДП „Пирятинський лісгосп” – 391,0 га, Харківецька сільська рада – 171,2 га</t>
  </si>
  <si>
    <t>Рішення виконавчого комітету Полтавської обласної Ради народних депутатів від 28.12.1982 № 671 „Про затвердження додаткового переліку заповідних об’єктів області”, рішення десятої сесії Полтавської обласної ради п’ятого скликання від 06.09.2007 „Про оголошення, зміну меж територій та об’єктів природно-заповідного фонду Полтавської області”</t>
  </si>
  <si>
    <t>Шкуратівський</t>
  </si>
  <si>
    <t>поблизу с. Шкурати, Пирятинське лісництво</t>
  </si>
  <si>
    <t>Рішення вісімнадцятої сесії Полтавської обласної ради четвертого скликання від 23.03.2005 „Про оголошення територій та об’єктів природно-заповідного фонду місцевого значення”</t>
  </si>
  <si>
    <t>Леляківський</t>
  </si>
  <si>
    <t>Заказник загально-зоологічний</t>
  </si>
  <si>
    <t>в районі сіл Леляки та Кейбалівка</t>
  </si>
  <si>
    <t xml:space="preserve">Сасинівська с/р – 379,9 га, Каплинцівська с/р – 184,4 га, ПАТ „Каплинцівське” – 149,0 га,
ДП „Пирятинський лісгосп” – 32,7 га
</t>
  </si>
  <si>
    <t>Рішення вісімнадцятої сесії Полтавської обласної ради четвертого скликання від 23.03.2005 „Про оголошення територій та об’єктів природно-заповідного фонду місцевого значення”, рішення десятої сесії Полтавської обласної ради п’ятого скликання від 06.09.2007 „Про оголошенн, зміну меж територій та об’єктів природно-заповідного фонду Полтавської області”</t>
  </si>
  <si>
    <t>Гришківка</t>
  </si>
  <si>
    <t xml:space="preserve">Заказник ентомологічний </t>
  </si>
  <si>
    <t>на північ від с. Малютинці</t>
  </si>
  <si>
    <t>Смотриківська с/р</t>
  </si>
  <si>
    <t>Бурти</t>
  </si>
  <si>
    <t>правий берег р. Удай, на відстані 3 км на пн. сх. вниз по течії річки від с. Повстин</t>
  </si>
  <si>
    <t>Старий шлях</t>
  </si>
  <si>
    <t>між селами Гурбинці та Леляки</t>
  </si>
  <si>
    <t>Олександрівський дуб</t>
  </si>
  <si>
    <t>Вікторійський парк</t>
  </si>
  <si>
    <t>в межах с. Вікторія Пирятинської міської територіальної громади</t>
  </si>
  <si>
    <t>Пирятинська міська рада</t>
  </si>
  <si>
    <t>Рішення пленарного засідання вісімнадцятої позачергової сесії Полтавської обласної ради восьмого скликання від 21.10.2022 № 488 „Про оголошення ботанічної пам’ятки природи місцевого значення „Вікторійський парк”</t>
  </si>
  <si>
    <t>Колишній Хорольський район (об’єктів – 23, площа – 1601,545 га)</t>
  </si>
  <si>
    <t>Хвощівка</t>
  </si>
  <si>
    <t>с. Хвощівка, Хорольське л-во, кв. 50</t>
  </si>
  <si>
    <t xml:space="preserve">Рішення виконавчого комітету Полтавської обласної Ради народних депутатів від 17.04.1992 № 74 „Про затвердження додаткового переліку заповідних об’єктів області” </t>
  </si>
  <si>
    <t>Голованька</t>
  </si>
  <si>
    <t>с. Бовбасівка</t>
  </si>
  <si>
    <t>Трубайцівська с/р</t>
  </si>
  <si>
    <t>Єньки</t>
  </si>
  <si>
    <t>с. Єньки</t>
  </si>
  <si>
    <t>Петрівська с/р</t>
  </si>
  <si>
    <t>Комишитовий</t>
  </si>
  <si>
    <t>між с. Трубайці, Єньки і Бовбасівка</t>
  </si>
  <si>
    <t>ДП „Керамсервіс”</t>
  </si>
  <si>
    <t>Костюки</t>
  </si>
  <si>
    <t>с. Костюки, Хорольське л-во, кв. 267-270 (52-55)</t>
  </si>
  <si>
    <t>с. Шишаки, ур. Рівне, Хорольське л-во, кв. 23, вид. 11</t>
  </si>
  <si>
    <t>0,1/2</t>
  </si>
  <si>
    <t>Хорольське л-во, кв. 23, вид. 11</t>
  </si>
  <si>
    <t>Рішення виконавчого комітету Полтавської обласної Ради народних депутатів від 17.04.1992 № 74 „Про затвердження додаткового переліку заповідних об’єктів області”</t>
  </si>
  <si>
    <t>м. Хорол, вул. Небесної Сотні (Леніна), 94</t>
  </si>
  <si>
    <t>КП „Комунсервіс”</t>
  </si>
  <si>
    <t>Рішення виконавчого комітету Полтавської обласної Ради народних депутатів від 17.04.1992 № 74 „Про затвердження додаткового переліку заповідних об’єктів області”, рішення десятої сесії Полтавської обласної ради п’ятого скликання від 06.09.2007 „Про оголошення, зміну меж територій та об’єктів природно-заповідного фонду Полтавської області”</t>
  </si>
  <si>
    <t>м. Хорол, пров. Фруктовий, 23</t>
  </si>
  <si>
    <t>м. Хорол</t>
  </si>
  <si>
    <t>Рішення виконавчого комітету Полтавської обласної Ради народних депутатів від 28.12.1982 № 671 „Про затвердження додаткового переліку заповідних об’єктів області” (як ППСПМ), рішення виконавчого комітету Полтавської обласної Ради народних депутатів від 22.11.1984 № 453 „Про межі територій і об’єктів природно-заповідного фонду області згідно нової класифікації” (як Пам’ятка)</t>
  </si>
  <si>
    <t>с. Середнє, Хорольське л-во,  кв. 47</t>
  </si>
  <si>
    <t>Заяр’є</t>
  </si>
  <si>
    <t>околиці м. Хорол, вул. Заяр’є,  Хорольське л-во, кв. 43</t>
  </si>
  <si>
    <t>Кутуржиха</t>
  </si>
  <si>
    <t>с. Куторжиха, Хорольське л-во,  кв. 46</t>
  </si>
  <si>
    <t>Гринцеве</t>
  </si>
  <si>
    <t>с. Ставки,  Хорольське л-во,  кв. 42</t>
  </si>
  <si>
    <t>Радьки</t>
  </si>
  <si>
    <t>с. Радьки, Хорольське л-во, кв. 27</t>
  </si>
  <si>
    <t>Довжек</t>
  </si>
  <si>
    <t>с. Глибока Долина, Хорольське л-во, кв. 12-13</t>
  </si>
  <si>
    <t>с. Березняки, Хорольське л-во, кв. 28</t>
  </si>
  <si>
    <t>Княже</t>
  </si>
  <si>
    <t>с. Березняки, Хорольське л-во, кв. 29</t>
  </si>
  <si>
    <t>Громадський  плав</t>
  </si>
  <si>
    <t>с. Березняки, Хорольське л-во,  кв. 32</t>
  </si>
  <si>
    <t>Березняки</t>
  </si>
  <si>
    <t>с. Березняки, Хорольське л-во, кв.30, 31</t>
  </si>
  <si>
    <t>Бовбасівка</t>
  </si>
  <si>
    <t>с. Бовбасівка, Хорольське л-во, кв. 58</t>
  </si>
  <si>
    <t>Мелюшки</t>
  </si>
  <si>
    <t xml:space="preserve">с. Мелюшки, Хорольське л-во, кв.25, 26 </t>
  </si>
  <si>
    <t>Хорольський р-н, с. Новоаврамівка</t>
  </si>
  <si>
    <t>Новоаврамівська с/р</t>
  </si>
  <si>
    <t>Рішення другого пленарного засідання двадцять шостої сесії Полтавської обласної ради від 25.07.2019 № 1137 „Про оголошення територій та об’єктів природно-заповідного фонду місцевого значення Полтавської області”</t>
  </si>
  <si>
    <t>Колишній Чорнухинський район (об’єктів – 8, площа – 2016,6 га)</t>
  </si>
  <si>
    <t>Монастирище</t>
  </si>
  <si>
    <t>Вороньківське л-во, кв. 15-35, Чорнухинське л-во, кв. 66</t>
  </si>
  <si>
    <t>Балка Мангаревщина</t>
  </si>
  <si>
    <t>с. Бондарі</t>
  </si>
  <si>
    <t>Харсіцька с/р</t>
  </si>
  <si>
    <t>Харсіцька полона</t>
  </si>
  <si>
    <t>між  с. Харсіки та Бондарі, Чорнухинське л-во, кв.6-8</t>
  </si>
  <si>
    <t>Заплава р. Многа</t>
  </si>
  <si>
    <t>між смт. Чорнухи та с. Кізлівка</t>
  </si>
  <si>
    <t>Чорнухинська сел/р – 76,3 га, Кізлівська с/р – 82,0 га, Харсіцька с/р – 25,0 га</t>
  </si>
  <si>
    <t>Піско-Удайський</t>
  </si>
  <si>
    <t>с. Піски-Удайські</t>
  </si>
  <si>
    <t>Мокіївська с/р</t>
  </si>
  <si>
    <t>Липова  дача</t>
  </si>
  <si>
    <t>с. Липове, Чорнухинське л-во, кв. 19-31, а/д Київ - Шостка</t>
  </si>
  <si>
    <t>Рішення виконавчого комітету Полтавської обласної Ради народних депутатів від 17.04.1992 № 74 „Про затвердження додаткового переліку заповідних об’єктів області”, рішення четвертої сесії Полтавської обласної ради четвертого скликання від 24.12.2002 „Про оголошення нових територій та об’єктів природно-заповідного фонду місцевого значення”</t>
  </si>
  <si>
    <t>Скибенські дуби</t>
  </si>
  <si>
    <t>1,5/7</t>
  </si>
  <si>
    <t>с. Скибинці</t>
  </si>
  <si>
    <t>Куріньківська с/р</t>
  </si>
  <si>
    <t>Хейлівщинський дуб</t>
  </si>
  <si>
    <t>с. Хейлівщина</t>
  </si>
  <si>
    <t>Хейлівщинська с/р</t>
  </si>
  <si>
    <t>Колишній Великобагачанський район (об’єктів – 7, площа – 2505,2317 га)</t>
  </si>
  <si>
    <t>с. Остап’є, вище гирла р. Хорол</t>
  </si>
  <si>
    <t>Остап’ївська с/р</t>
  </si>
  <si>
    <t>смт В. Багачка, вул. Шевченка, 73</t>
  </si>
  <si>
    <t>Великобагачанська сел/р</t>
  </si>
  <si>
    <t>с. Мар’янське</t>
  </si>
  <si>
    <t>Михайлівська с/р</t>
  </si>
  <si>
    <t>Байраківський</t>
  </si>
  <si>
    <t xml:space="preserve">Заказник ландшафтний </t>
  </si>
  <si>
    <t>лівий берег р. Псел між сел. Велика Багачка та селами Затін і Байрак</t>
  </si>
  <si>
    <t xml:space="preserve">Великобагачанська сел/р – 642,5 га,                                            ТОВ „Багачанське” – 127,5 га
</t>
  </si>
  <si>
    <t>Географічний центр Полтавщини</t>
  </si>
  <si>
    <t>південніше автодороги Київ-Харків по р. Псел та між селами Красногорівка, Бірки, Стінки, Балаклія та Герусівка, Псільське л-во, кв. 9 вид. 11-22, кв. 36 вид. 1-7</t>
  </si>
  <si>
    <t xml:space="preserve">Білоцерківська с/р – 779,1711 га,                                  ПрАТ „Балакліївське” – 285,494 га, 
ДП „Миргородський лісгосп” – 73,5951 га, 
ТОВ „Білагро” – 136,4241 га,
ПАТ „Полтаваобленерго” – 0,0157 га
</t>
  </si>
  <si>
    <t>Шафранова балка</t>
  </si>
  <si>
    <t>між селами Якимове та Балюки</t>
  </si>
  <si>
    <t>Тухівський</t>
  </si>
  <si>
    <t>вздовж лівого берега річки Псел, неподалік від південної околиці села Устивиця на території Гоголівської об’єднаної територіальної громади (кадастровий номер земельної ділянки 5320285300:00:002:0161)</t>
  </si>
  <si>
    <t>Гоголівська сел/р</t>
  </si>
  <si>
    <t>Рішення пленарного засідання вісімнадцятої позачергової сесії Полтавської обласної ради восьмого скликання від 21.10.2022 № 487 „Про оголошення ландшафтного заказника місцевого значення „Тухівський”</t>
  </si>
  <si>
    <t>Пісоцько-Конькове</t>
  </si>
  <si>
    <t>с. Соснівка</t>
  </si>
  <si>
    <t>Сарівська с/р – 27,8 га, Харківецька с/р – 103,6 га, Лютенська с/р – 73 га</t>
  </si>
  <si>
    <t>Весело-Мирське</t>
  </si>
  <si>
    <t>с. Гречанівка</t>
  </si>
  <si>
    <t>Гречанівська с/р</t>
  </si>
  <si>
    <t>Великий  ліс</t>
  </si>
  <si>
    <t>Терновий  кущ</t>
  </si>
  <si>
    <t>Лютенське л-во, кв. 8-13, 16, 17, 24, 25, 33, 44-46</t>
  </si>
  <si>
    <t>ДП „Гадяцький лісгосп”</t>
  </si>
  <si>
    <t>Саранчина  долина</t>
  </si>
  <si>
    <t>Лютенське л-во, кв. 4-7, 109, 110</t>
  </si>
  <si>
    <t>Жуківщина</t>
  </si>
  <si>
    <t>Лютенське л-во, кв. 1-3</t>
  </si>
  <si>
    <t>Гадяцький  бір</t>
  </si>
  <si>
    <t>Вельбівське л-во, кв. 30-37, 40</t>
  </si>
  <si>
    <t>Краснолуцьке л-во, кв. 46, 47</t>
  </si>
  <si>
    <t>Зозулинцеві  луки</t>
  </si>
  <si>
    <t>с. Хитці</t>
  </si>
  <si>
    <t>Книшівська  гора</t>
  </si>
  <si>
    <t>Краснолуцьке л-во, кв. 67-69</t>
  </si>
  <si>
    <t>Русиново-Дубина</t>
  </si>
  <si>
    <t>с. Сергіївка (Краснознаменка), хутір Вертелецький Краснолуцьке л-во, кв. 75 вид. 4-8, 18, 19, 35-39</t>
  </si>
  <si>
    <t>Артополот</t>
  </si>
  <si>
    <t>с. Сергіївка (Краснознаменка)</t>
  </si>
  <si>
    <t>Сергіївська (Краснознаменська) с/р</t>
  </si>
  <si>
    <t>Болото  Моховате</t>
  </si>
  <si>
    <t>Садиба</t>
  </si>
  <si>
    <t>с. Тимофіївка</t>
  </si>
  <si>
    <t>Плішивецька с/р</t>
  </si>
  <si>
    <t>Липа</t>
  </si>
  <si>
    <t>поблизу автодороги біля с. Сари</t>
  </si>
  <si>
    <t>Сарівська с/р</t>
  </si>
  <si>
    <t>Дубова алея</t>
  </si>
  <si>
    <t>с. Максимівка, центральна вулиця</t>
  </si>
  <si>
    <t>Римарівська  с/р</t>
  </si>
  <si>
    <t>с. Римарівка</t>
  </si>
  <si>
    <t>Вельбівське л-во, кв. 116-117</t>
  </si>
  <si>
    <t>м. Гадяч</t>
  </si>
  <si>
    <t xml:space="preserve">Гадяцька центральна
районна лікарня
</t>
  </si>
  <si>
    <t>Краснолуцьке л-во, кв. 21</t>
  </si>
  <si>
    <t>Краснолуцьке л-во, кв. 26</t>
  </si>
  <si>
    <t xml:space="preserve">1,0/3 </t>
  </si>
  <si>
    <t xml:space="preserve">Краснолуцьке лісництво кв. 18 вид. 19 </t>
  </si>
  <si>
    <t>Урочище „Галочка”</t>
  </si>
  <si>
    <t>Вельбівське л-во,кв. 142, 143, 151, 146 вид. 5; 4 км на пд-сх. від м. Гадяча</t>
  </si>
  <si>
    <t>Рішення виконавчого комітету Полтавської обласної Ради депутатів трудящих від 13.12.1975 № 531 „Про затвердження пам’яток природи місцевого значення” (як ППСПМ), рішення виконавчого комітету Полтавської обласної Ради народних депутатів від 22.11.1984 № 453 „Про межі територій і об’єктів природно-заповідного фонду області згідно нової класифікації” (як Пам’ятка), рішення двадцять другої сесії Полтавської обласної ради п’ятого скликання від 28.08.2009 „Про оголошення, зміну меж територій та об’єктів природно-заповідного фонду Полтавської області” (зміна меж)</t>
  </si>
  <si>
    <t>Краснолуцький  гай</t>
  </si>
  <si>
    <t>Краснолуцьке л-во, кв. 11-13</t>
  </si>
  <si>
    <t xml:space="preserve">Рішення виконавчого комітету Полтавської обласної Ради депутатів трудящих від 22.07.1969 № 329 „Про затвердження та охорону пам’яток природи в області”, рішення виконавчого комітету Полтавської обласної Ради депутатів трудящих від 20.06.1972 № 242 „Про віднесення пам’яток природи місцевого значення за категоріями згідно нової класифікації та затвердження нововиявлених заповідних територій і природних об’єктів” (як ППСПМ), рішення виконавчого комітету Полтавської обласної Ради народних депутатів від 22.11.1984 № 453 „Про межі територій і об’єктів природно-заповідного фонду області згідно нової класифікації” (як Пам’ятка)       </t>
  </si>
  <si>
    <t>Липа  дрібнолиста</t>
  </si>
  <si>
    <t>по дорозі Рашівка-Лисівка</t>
  </si>
  <si>
    <t>Лисівська с/р</t>
  </si>
  <si>
    <t>м. Гадяч, на території санепідстанції</t>
  </si>
  <si>
    <t>Гадяцька райсанепідстанція</t>
  </si>
  <si>
    <t>Березовий  гайок</t>
  </si>
  <si>
    <t>Вельбівське л-во, кв. 88, вид. 4</t>
  </si>
  <si>
    <t>Вельбівське л-во, кв. 98, 110</t>
  </si>
  <si>
    <t>Масюкове</t>
  </si>
  <si>
    <t>Вельбівське л-во, кв. 25-27</t>
  </si>
  <si>
    <t>Вельбівське л-во, кв. 57</t>
  </si>
  <si>
    <t>Гнилуша</t>
  </si>
  <si>
    <t>Вельбівське л-во, кв. 144, 145</t>
  </si>
  <si>
    <t>Вельбівське л-во, кв. 123</t>
  </si>
  <si>
    <t>Лагузин  яр</t>
  </si>
  <si>
    <t>Краснолуцьке л-во, кв. 14</t>
  </si>
  <si>
    <t>Сосновий  гай</t>
  </si>
  <si>
    <t>Краснолуцьке л-во, кв. 12</t>
  </si>
  <si>
    <t>Забрід</t>
  </si>
  <si>
    <t>Краснолуцьке л-во, кв. 56-60</t>
  </si>
  <si>
    <t>Безвіднянське</t>
  </si>
  <si>
    <t>Безвіднянське л-во, кв. 1-5, 13, 14, 17-19, 24, 25, 30-32, 37, 38, 54, 65</t>
  </si>
  <si>
    <t>Гай-Займи</t>
  </si>
  <si>
    <t>Вельбівське л-во, кв. 1, 2</t>
  </si>
  <si>
    <t>Шпакове</t>
  </si>
  <si>
    <t>Краснолуцьке л-во, кв. 48-55</t>
  </si>
  <si>
    <t>Яри-Загатки</t>
  </si>
  <si>
    <t>Комишнянське л-во, кв. 197 (без вид. 1), кв. 198 (без вид. 9-10), кв. 199-200</t>
  </si>
  <si>
    <t>ДП „Миргородський лісгосп”</t>
  </si>
  <si>
    <t>Терновий кущ</t>
  </si>
  <si>
    <t>Лютенське л-во, кв. 56-58, 69-71, 79-80</t>
  </si>
  <si>
    <t>Голотовщина</t>
  </si>
  <si>
    <t>Лютенське л-во, кв. 107, 108 біля  с. Лисівки</t>
  </si>
  <si>
    <t>Перевалкове</t>
  </si>
  <si>
    <t>Комишнянське л-во, кв. 201, 202 (без вид. 18, 23, 24)</t>
  </si>
  <si>
    <t>Діброво-Кобрієве</t>
  </si>
  <si>
    <t>Краснолуцьке л-во, кв. 1-3</t>
  </si>
  <si>
    <t>Рашівський</t>
  </si>
  <si>
    <t>с. Рашівка</t>
  </si>
  <si>
    <t xml:space="preserve">Рашівська с/р – 383,9 га,
Сарівська с/р – 77,0 га
</t>
  </si>
  <si>
    <t>Гадяцький</t>
  </si>
  <si>
    <t>12803,3*</t>
  </si>
  <si>
    <t>Північна межа Парку проходить по лінії сіл Гречанівка – Максимівка – Сватки – Бірки – Великі Будища – Плішивець. Західна: по правих берегах річок Груні (Римарівка – Красна Лука – Хитці) та Псла (м. Гадяч – Малі Будища – Сари – Саранчина Долина – Рашівка – Лисівка – Перевіз – Мала Обухівка – Перевіз). Східна: по лівому березі р. Псел (Бобрик – Веприк – Вельбівка – Соснівка – Млини – Лютенька). Південною межею є заповідне урочище „Безвіднянське”</t>
  </si>
  <si>
    <t>Бобрицька с/р – 366,0 га, Вельбівська с/р – 926,0 га, Гадяцька м/р – 120,0 га, Гречанівська с/р – 110,0 га, Книшівська с/р – 814,4 га, Краснолуцька с/р – 401,0 га, Лисівська с/р – 680,0 га, Лютенська с/р – 692,0 га, Плішивецька с/р – 379,0 га, Рашівська с/р – 863,2 га, Римарівська с/р – 272,0 га, Сарівська с/р – 1506,0 га, Сватківська с/р – 101,8 га, Соснівська с/р – 450,0 га, ДП „Гадяцьке лісове господарство” – 3766,0 га (у межах визначених і погоджених кварталів та виділів), ДП „Полтавське державне лісогосподарське підприємство „Полтаваоблагроліс” (Гадяцьке агролісництво) – 1355,9 га (у межах визначених і погоджених кварталів та виділів)</t>
  </si>
  <si>
    <t>* - з врахуванням площ ландшафтних заказників „Пісоцько-Конькове” (частини - 100,8 га), „Весело-Мирське” (частини – 57,0 га) і „Рашівський” (460,9 га), ботанічних заказників „Великий ліс” (182,0 га), „Терновий кущ” (563,7 га), „Саранчина долина” (275,6 га), „Гадяцький бір” (403,0 га), „Дубина” (103,0 га), „Зозулинцеві Луки” (44,5 га) і „Книшівська гора” (159,0 га), гідрологічного заказника „Болото Моховате” (34,1 га), ботанічних пам’яток природи „Дуб черешчатий” (0,02 га), „Урочище „Галочка” (115,0 га) і „Краснолуцький гай” (75,0 га), заповідних урочищ „Гадяцький бір” (48,0 га), „Масюкове” (180,0 га), „Гадяцький бір” (25,0 га), „Гнилуша” (105,0 га), „Гадяцький бір” (42,0 га), „Лагузин яр” (111,0 га), „Сосновий гай” (46,0 га), „Безвіднянське” (663,0 га), „Гай-Займи” (114,0 га), „Терновий кущ” (303,2 га), „Голотовщина” (108,0 га) і „Діброво-Кобрієве” (144,5 га). Загальна площа об’єктів, які увішли до складу РЛП, складає 4463,32 га.</t>
  </si>
  <si>
    <t>с. Яхники,  територія  лікарні</t>
  </si>
  <si>
    <t>Яхниківська с/р</t>
  </si>
  <si>
    <t>Урочище  „Шумейкове”</t>
  </si>
  <si>
    <t>Миргородський район, Сенчанська сільська територіальна громада, кв. 173 вид. 7-9 Лохвицького лісництва</t>
  </si>
  <si>
    <t xml:space="preserve">Рішення виконавчого комітету Полтавської обласної ради депутатів трудящих від 22.07.1969 № 329 „Про затвердження та охорону пам’яток природи в області”, рішення виконавчого комітету Полтавської обласної Ради депутатів трудящих від 20.06.1972 № 242 „Про віднесення пам’яток природи місцевого значення за категоріями згідно нової класифікації та затвердження нововиявлених заповідних територій і природних об’єктів” (як ППСПМ), рішення виконавчого комітету Полтавської обласної Ради народних депутатів від 22.11.1984 № 453 „Про межі територій і об’єктів природно-заповідного фонду області згідно нової класифікації” (як Пам’ятка) </t>
  </si>
  <si>
    <t>Сосновий парк</t>
  </si>
  <si>
    <t>м. Лохвиця</t>
  </si>
  <si>
    <t>Лохвицьке управління житлово-комунального господарства</t>
  </si>
  <si>
    <t xml:space="preserve">Рішення виконавчого комітету Полтавської обласної Ради депутатів трудящих від 24.12.1970 № 555 „Про затвердження пам’яток природи місцевого значення”, рішення виконавчого комітету Полтавської обласної Ради депутатів трудящих від 20.06.1972 № 242 „Про віднесення пам’яток природи місцевого значення за категоріями згідно нової класифікації та затвердження нововиявлених заповідних територій і природних об’єктів” (як ППСПМ), рішення виконавчого комітету Полтавської обласної Ради народних депутатів від 22.11.1984 № 453 „Про межі територій і об’єктів природно-заповідного фонду області згідно нової класифікації” (як Пам’ятка)       </t>
  </si>
  <si>
    <t>м. Лохвиця, на території Лохвицької районної державної лабораторії ветеринарної медицини</t>
  </si>
  <si>
    <t>Лохвицька міська рада</t>
  </si>
  <si>
    <t>с. Криниця</t>
  </si>
  <si>
    <t xml:space="preserve">1,0/36 </t>
  </si>
  <si>
    <t>м. Лохвиця, поблизу Лохвицької районної державної лабораторії ветеринарної медицини</t>
  </si>
  <si>
    <t>Романиха</t>
  </si>
  <si>
    <t>в північній околиці с. Романиха</t>
  </si>
  <si>
    <t>Балка Поповиця</t>
  </si>
  <si>
    <t>між селами Жабки (Луценки) та Бербениці</t>
  </si>
  <si>
    <t>Жабківська (Луценківська) с/р</t>
  </si>
  <si>
    <t>Панський маєток</t>
  </si>
  <si>
    <t>Миргородський район, південно-східна околиця с. Свиридівка на правому березі р. Сула (колишній панський маєток), кв. 37 вид. 1-19, 24-26 Лохвицького лісництва</t>
  </si>
  <si>
    <t>Державне підприємство „Полтавське лісове господарство”</t>
  </si>
  <si>
    <t xml:space="preserve"> Рішення десятої сесії Полтавської обласної ради п’ятого скликання від 06.09.2007 „Про оголошення, зміну меж територій та об’єктів природно-заповідного фонду Полтавської області”</t>
  </si>
  <si>
    <t>Урочище Крупське</t>
  </si>
  <si>
    <t>околиці сіл Свиридівка та Ячники, Лохвицьке л-во, кв. 11 вид. 22-37, кв. 12 вид. 3, 5-28</t>
  </si>
  <si>
    <t>ДП „Пирятинське лісове господарство”</t>
  </si>
  <si>
    <t>Миргородський район (об’єктів – 11, площа – 1280,02 га)</t>
  </si>
  <si>
    <t>Осове</t>
  </si>
  <si>
    <t>між селами Осове і Носенки, Гоголівське л-во, кв. 143 вид. 5-10, 14-16</t>
  </si>
  <si>
    <t xml:space="preserve">ДП „Миргородський лісгосп” – 57,7 га,
Слобідська с/р – 7,3 га
</t>
  </si>
  <si>
    <t>Урочище „Березовий гай”</t>
  </si>
  <si>
    <t>м. Миргород</t>
  </si>
  <si>
    <t>ПрАТ ЛОЗ „Миргородкурорт”</t>
  </si>
  <si>
    <t>Великий і Малий ліс</t>
  </si>
  <si>
    <t>поблизу с. Велика Обухівка, Гоголівське л-во, кв. 10, 11, 96 (вид. 2-10)</t>
  </si>
  <si>
    <t>ДП „Миргородський лісгосп” – 74,2 га, Великообухівська с/р – 15,8 га</t>
  </si>
  <si>
    <t>смт Комишня, садиба лісничого Комишнянського лісництва</t>
  </si>
  <si>
    <t>Липова  алея</t>
  </si>
  <si>
    <t>0,15/23</t>
  </si>
  <si>
    <t>смт Комишня</t>
  </si>
  <si>
    <t>Комишнянська сел/р</t>
  </si>
  <si>
    <t xml:space="preserve">поблизу с. Бакумівки, Комишнянське л-во,кв. 126 вид. 12   </t>
  </si>
  <si>
    <t>с. Остапівка,  Комишнянське  л-во, кв. 55  вид. 7</t>
  </si>
  <si>
    <t>Джерело мінеральної води  на  території парку</t>
  </si>
  <si>
    <t>м. Миргород, на території курорту</t>
  </si>
  <si>
    <t>Миргородське відділення АТ „Укрпрофоздоровниця”</t>
  </si>
  <si>
    <t>Мінеральне  джерело</t>
  </si>
  <si>
    <t>с. Петрівка</t>
  </si>
  <si>
    <t>Черкащанська с/р</t>
  </si>
  <si>
    <t>на південний схід від с. Попівка</t>
  </si>
  <si>
    <t>Попівська с/р</t>
  </si>
  <si>
    <t>Ярмаківський</t>
  </si>
  <si>
    <t>південно-західна околиця м. Миргород в напрямку сіл Гаркушинці – Рибальське – Єрки</t>
  </si>
  <si>
    <t xml:space="preserve">Петрівцівська с/р – 54,4 га, Гаркушинська с/р – 426,8 га, Шахворостівська с/р – 76,8 га,
Ярмаківська с/р – 495,6 га
</t>
  </si>
  <si>
    <t>Колишній Шишацький район (об’єктів – 9, площа – 783,22 га)</t>
  </si>
  <si>
    <t>Говтва</t>
  </si>
  <si>
    <t>між селами Легейди, Шафранівка  і Тищенки, с. Маликівщина</t>
  </si>
  <si>
    <t>Великобузівська с/р – 118,8га,  Гоголівська с/р – 183,9 га, Шишацька сел/р – 228,4 га</t>
  </si>
  <si>
    <t>Рішення п’ятої сесії Полтавської обласної Ради народних депутатів двадцять другого скликання від 04.09.1995 „Про оголошення територій та об’єктів природно-заповідного фонду місцевого значення”, рішення тринадцятої (позачергової) сесії Полтавської обласної ради двадцять другого скликання від 30.01.1998 „Про оголошення територій та об’єктів природно-заповідного фонду місцевого значення”, рішення п’ятої сесії Полтавської обласної ради двадцять третього скликання від 12.02.1999 „Про оголошення територій та об’єктів природно-заповідного фонду місцевого значення”</t>
  </si>
  <si>
    <t>Величківський</t>
  </si>
  <si>
    <t>с. Величкове</t>
  </si>
  <si>
    <t>Воскобійницька с/р</t>
  </si>
  <si>
    <t>Воскобійницький</t>
  </si>
  <si>
    <t>с. Федунка</t>
  </si>
  <si>
    <t>Федунська с/р</t>
  </si>
  <si>
    <t>Урочище „Берези”</t>
  </si>
  <si>
    <t>Миргородський район, Шишацька селищна територіальна громада, кв. 60 вид. 7 Шишацького лісництва</t>
  </si>
  <si>
    <t>с. Яреськи</t>
  </si>
  <si>
    <t>Професійно-технічне училище № 56 с. Яреськи Шишацького району</t>
  </si>
  <si>
    <t>Бутова  гора</t>
  </si>
  <si>
    <t>між смт Шишаки і с. Яреськи, Чапаївське л-во, кв. 8  вид. 7, 9</t>
  </si>
  <si>
    <t xml:space="preserve">ДП „Миргородський лісгосп”
</t>
  </si>
  <si>
    <t>Лиса  гора</t>
  </si>
  <si>
    <t>поблизу с. Яреськи, Чапаївське л-во,  кв. 4 вид. 11, 17, 18</t>
  </si>
  <si>
    <t>Стінка</t>
  </si>
  <si>
    <t>Миргородський район, північно-східна околиця с. Тищенки, кв. 89 вид. 1, 3-9, кв. 90 Шишацького лісництва на території Великобузівського старостинського округу Шишацької ОТГ</t>
  </si>
  <si>
    <t>Диканський</t>
  </si>
  <si>
    <t xml:space="preserve">Диканська селищна територіальна громада, у межах визначених кварталів і виділів філії „Полтавське лісове господарство” ДП „Ліси України” </t>
  </si>
  <si>
    <t>Лісосмуга О.О. Ізмаїльського</t>
  </si>
  <si>
    <t xml:space="preserve">південна околиця с. Дячкове </t>
  </si>
  <si>
    <t>Чапаєвська с/р</t>
  </si>
  <si>
    <t>Пустовітка</t>
  </si>
  <si>
    <t>справа від автодороги сел. Диканька – с. Балясне в 1,2 км на захід від перехрестя з автодорогою с. Марченки – с. Ландарі</t>
  </si>
  <si>
    <t xml:space="preserve">Балясненська с/р – 3,0 га,
Диканська сел/р – 3,0  га
</t>
  </si>
  <si>
    <t>Яворівщина</t>
  </si>
  <si>
    <t>північно-західна околиця с. Міжгір’я</t>
  </si>
  <si>
    <t>Балка Гараганка</t>
  </si>
  <si>
    <t>за межами населених пунктів біля с. Балясне (південна околиця) Диканської селищної територіальної громади Полтавського району</t>
  </si>
  <si>
    <t>Диканська сел/р</t>
  </si>
  <si>
    <t>Рішення пленарного засідання вісімнадцятої позачергової сесії Полтавської обласної ради восьмого скликання від 21.10.2022 № 486 „Про оголошення ландшафтного заказника місцевого значення „Балка Гараганка”</t>
  </si>
  <si>
    <t>Нелюбівський</t>
  </si>
  <si>
    <t>в долині малої річки Говтва середня біля с. Нелюбівка на території Диканської селищної територіальної громади</t>
  </si>
  <si>
    <t>Після затвердження Положення буде оформлене охоронне зобов'язання</t>
  </si>
  <si>
    <t xml:space="preserve">Рішення пленарного засідання двадцять восьмої позачергової сесії Полтавської обласної ради восьмого скликання від 22.12.2023 № 759 „Про оголошення ландшафтного заказника місцевого значення „Нелюбівський” </t>
  </si>
  <si>
    <t>Мужева  долина</t>
  </si>
  <si>
    <t>с. Лагоди, поруч а/д Дейкалівка-Новоселівка</t>
  </si>
  <si>
    <t>Зіньківська міська рада</t>
  </si>
  <si>
    <t>Слиньківщина</t>
  </si>
  <si>
    <t>с. Слинківщина</t>
  </si>
  <si>
    <t>Батьки</t>
  </si>
  <si>
    <t>с. Батьки</t>
  </si>
  <si>
    <t>Батьківська с/р</t>
  </si>
  <si>
    <t>Балка Долина</t>
  </si>
  <si>
    <t>с. Високе</t>
  </si>
  <si>
    <t>Котове</t>
  </si>
  <si>
    <t>Між селами  Безруки, Хижняківка та Глинське, Опішнянське л-во, кв. 21 вид. 1-7, 10-32; кв. 22; кв. 32; кв. 43 вид. 1-13, 17;кв. 44; кв. 45;кв. 49 вид. 6-9</t>
  </si>
  <si>
    <t>ДП „Диканське досвідне  лісомисливське господарство” – 276,7 га; Малобудищанська с/р – 246,94 га</t>
  </si>
  <si>
    <t>Рішення другої сесії Полтавської обласної Ради народних депутатів двадцять другого скликання від 27.10.1994 „Про затвердження додаткового переліку заповідних територій та об’єктів області”, рішення восьмої сесії Полтавської обласної ради шостого скликання від 07.12.2011 „Про організацію, оголошення та створення, зміну меж, категорії територій та об’єктів природно-заповідного фонду Полтавської області”</t>
  </si>
  <si>
    <t>між селами Шилівка, Іщенківка, Зіньківське  л-во,  кв. 75-78</t>
  </si>
  <si>
    <t xml:space="preserve">ДП „Гадяцький лісгосп” – 109 га, Шилівська с/р – 79,1 га, Зіньківська м/р – 9,1 га
</t>
  </si>
  <si>
    <t>Рішення п’ятнадцятої (позачергової) сесії Полтавської обласної Ради народних депутатів двадцять першого скликання від 20.12.1993 „Про затвердження додаткового переліку заповідних теориторій та об’єктів області” та рішення п’ятої сесії Полтавської обласної Ради народних депутатів двадцять другого скликання від 04.09.1995 „Про оголошення територій та об’єктів природно-заповідного фонду місцевого значення”</t>
  </si>
  <si>
    <t>Сухий  Яр</t>
  </si>
  <si>
    <t>околиці с. Лютенські  Будища</t>
  </si>
  <si>
    <t>Лютенсько-Будищанська с/р</t>
  </si>
  <si>
    <t>поблизу с. Романівка</t>
  </si>
  <si>
    <t>Загрунівська с/р</t>
  </si>
  <si>
    <t>Озеро Журавлине</t>
  </si>
  <si>
    <t>с. Підозірка</t>
  </si>
  <si>
    <t>Дейкалівська с/р</t>
  </si>
  <si>
    <t>Пеленківщина</t>
  </si>
  <si>
    <t>неподалік а/д Зіньків-Дейкалівка</t>
  </si>
  <si>
    <t>Зіньківська м/р</t>
  </si>
  <si>
    <t>Сухе</t>
  </si>
  <si>
    <t>Власівська с/р</t>
  </si>
  <si>
    <t>Твань-Кар’єри</t>
  </si>
  <si>
    <t>с. Пилипенки</t>
  </si>
  <si>
    <t>Озеро „Лазьки”</t>
  </si>
  <si>
    <t>с. Лазьки</t>
  </si>
  <si>
    <t>Храпачів  Яр</t>
  </si>
  <si>
    <t>околиці сіл Кілочки та  Храпачів Яр</t>
  </si>
  <si>
    <t>Першотравнева  с/р</t>
  </si>
  <si>
    <t>Ступківський</t>
  </si>
  <si>
    <t>с. Ступки</t>
  </si>
  <si>
    <t>Будникове</t>
  </si>
  <si>
    <t>Заказник орнітологічний</t>
  </si>
  <si>
    <t>околиці с. Васьки на території Опішнянської селищної територіальної громади, кв. 103 вид. 1-7, 8 (частина), 16 Опішнянського лісництва філії „Полтавське лісове господарство” ДП „Ліси України”</t>
  </si>
  <si>
    <t>Дуб Черненка</t>
  </si>
  <si>
    <t>Шилівська с/р</t>
  </si>
  <si>
    <t>Лютенсько-Будищанські дуби</t>
  </si>
  <si>
    <t xml:space="preserve">0,12/9 </t>
  </si>
  <si>
    <t>с. Лютенські Будища</t>
  </si>
  <si>
    <t>Малобудищанський дуб</t>
  </si>
  <si>
    <t>с. Малі Будища</t>
  </si>
  <si>
    <t>Малобудищанська с/р</t>
  </si>
  <si>
    <t>Кургани</t>
  </si>
  <si>
    <t>Комплексна пам’ятка природи</t>
  </si>
  <si>
    <t>поблизу с. Власівка</t>
  </si>
  <si>
    <t>Рішення третього пленарного засідання вісімнадцятої сесії Полтавської обласної ради від 16.02.2018 № 647 „Про оголошення, зміну меж територій та об’єктів природно-заповідного фонду місцевого значення Полтавської області”</t>
  </si>
  <si>
    <t>м. Зіньків, вул. Івана Петровського</t>
  </si>
  <si>
    <t>Комунальне некомерційне підприємство „Зіньківська центральна районна лікарня” Зіньківської районної ради Полтавської області</t>
  </si>
  <si>
    <t>Олегова Балка</t>
  </si>
  <si>
    <t>с. Мартинівка (Халтурине)</t>
  </si>
  <si>
    <t>Мартинівська (Халтуринська) с/р</t>
  </si>
  <si>
    <t>Климівський</t>
  </si>
  <si>
    <t>с. Климівка, Карлівське л-во, кв. 33-49</t>
  </si>
  <si>
    <t>ДП „Новосанжарський  лісгосп”</t>
  </si>
  <si>
    <t>Красноперівка</t>
  </si>
  <si>
    <t>околиці м. КарлівкиКарлівське л-во,кв. 14-23</t>
  </si>
  <si>
    <t>Капусник</t>
  </si>
  <si>
    <t>с. Варварівка, Карлівське л-во, кв. 1-7</t>
  </si>
  <si>
    <t>околиці с. Климівка</t>
  </si>
  <si>
    <t>Климівська с/р</t>
  </si>
  <si>
    <t>Рішення п’ятнадцятої (позачергової) сесії Полтавської обласної Ради народних депутатів двадцять першого скликання від 20.12.1993 „Про затвердження додаткового переліку заповідних територій та об’єктів області”, рішення восьмої сесії Полтавської обласної ради шостого скликання від 07.12.2011 „Про організацію, оголошення та створення, зміну меж, категорії територій та об’єктів природно-заповідного фонду Полтавської області”</t>
  </si>
  <si>
    <t>м. Карлівка, в районі залізничної станції</t>
  </si>
  <si>
    <t>Карлівське виробниче управління житлово-комунального господарства</t>
  </si>
  <si>
    <t>Рішення четвертої сесії Полтавської обласної ради четвертого скликання від 24.12.2002 „Про оголошення нових територій та об’єктів природно-заповідного фонду місцевого значення”</t>
  </si>
  <si>
    <t>Академія</t>
  </si>
  <si>
    <t>східна околиця с. Лип’янка</t>
  </si>
  <si>
    <t>Лип’янська с/р</t>
  </si>
  <si>
    <t>Піщанка</t>
  </si>
  <si>
    <t>південна околиця с. Верхня Ланна</t>
  </si>
  <si>
    <t>Верхньоланнівська с/р</t>
  </si>
  <si>
    <t xml:space="preserve">поблизу с. Федорівка на території Ланнівської сільської територіальної громади </t>
  </si>
  <si>
    <t>Рішення пленарного засідання двадцять третьої сесії Полтавської обласної ради восьмого скликання від 30.05.2023 № 639 „Про оголошення ландшафтного заказника місцевого значення „Федорівський”</t>
  </si>
  <si>
    <t xml:space="preserve">Колишній Кобеляцький район (об’єктів – 9, площа – 25216,8* га), * - з врахуванням площі ландшафтного заказника загальнодержавного значення „Лучківський”
</t>
  </si>
  <si>
    <t>Жукове</t>
  </si>
  <si>
    <t>с. Сухинівка</t>
  </si>
  <si>
    <t>Сухинівська с/р</t>
  </si>
  <si>
    <t>Перегонівський</t>
  </si>
  <si>
    <t>с. Перегонівка</t>
  </si>
  <si>
    <t>Підгорянська с/р –105,0 га, Кіровська с/р – 45,0 га</t>
  </si>
  <si>
    <t>Шарівка</t>
  </si>
  <si>
    <t>між с. Кунівка і м. Кобеляки, Кобеляцьке л-во,  кв. 30-36, 103</t>
  </si>
  <si>
    <t>Ревущине</t>
  </si>
  <si>
    <t>с. Ревущине</t>
  </si>
  <si>
    <t>Дашківська с/р</t>
  </si>
  <si>
    <t>Драбинівка</t>
  </si>
  <si>
    <t>с. Драбинівка</t>
  </si>
  <si>
    <t>Золотарівська с/р – 62,4 га, Бутенківська с/р – 57,8 га</t>
  </si>
  <si>
    <t xml:space="preserve">Рішення другої сесії Полтавської обласної Ради народних депутатів двадцять другого скликання від 27.10.1994 „Про затвердження додаткового переліку заповідних територій та об’єктів області”, рішення першого пленарного засідання тридцять четвертої позачергової сесії Полтавської обласної ради сьомого скликання від 28.08.2020 № 1394 „Про оголошення, зміну меж територій та об’єктів природно-заповідного фонду місцевого значення Полтавської області” </t>
  </si>
  <si>
    <t>Глинський</t>
  </si>
  <si>
    <t>с. Красне, справа а/д  Кобеляки – Дніпропетровськ</t>
  </si>
  <si>
    <t>Красненська с/р</t>
  </si>
  <si>
    <t>Рішення виконавчого комітету Полтавської обласної Ради народних депутатів від 16.11.1979 № 437 „Про затвердження переліку нових заповідних об’єктів на території області”, рішення п’ятої сесії Полтавської обласної Ради народних депутатів двадцять другого скликання від 04.09.1995 „Про оголошення територій та об’єктів природно-заповідного фонду місцевого значення” (розширено)</t>
  </si>
  <si>
    <t>Ситникове</t>
  </si>
  <si>
    <t>с. Іванівка,зліва а/д  Кобеляки-Дніпропетровськ</t>
  </si>
  <si>
    <t>Іванівська с/р</t>
  </si>
  <si>
    <t>Шкурине</t>
  </si>
  <si>
    <t>між селами Деменки, Василівка, Проскури, справа а/д Кобеляки –Дніпродзержинськ</t>
  </si>
  <si>
    <t>Вільховатська с/р</t>
  </si>
  <si>
    <t>Нижньоворсклян-     ський</t>
  </si>
  <si>
    <t>23200,0*</t>
  </si>
  <si>
    <t xml:space="preserve">Полтавський район, територія Кобеляцької міської ради, долина р. Ворскла з острівною системою в Кам’янському (Дніпродзержинському) водосховищі (між селами Правобережна та Лівобережна Сокілки, Вільховатка, Орлик, Придніпровське (Радянське), Лучки, Світлогірське), ДП „Кременчуцький лісгосп”: Кишенське л-во кв.6-18, 32-65, 68, 70;, Новоорлицьке л-во, кв.1,3-10, 12-16, 19-34, 44, 35 (вид. 15-21, 23) </t>
  </si>
  <si>
    <t xml:space="preserve">ДП „Кременчуцький лісгосп” – 4473,2991 га,
ПНПУ імені  В.Г. Короленка – 5,2012 га (навчальна база), ПАТ „Полтаваобленерго” – 0,0910 га, Служба автомобільних доріг у Полтавській області – 13,8658 га, ПВКП „Дніпровський лиман” – 157,2906 га, землі запасу Кобеляцької міської ради, в тім числі колишні землі запасу: Вільховатської с/р –  2479,7797 га, Лучківської с/р – 1143,5181 га, Орлицької с/р – 6490,2216 га, Придніпрянської (Радянської) с/р – 1735,1979 га, Світлогірської с/р – 6601,5350 га 
</t>
  </si>
  <si>
    <t xml:space="preserve">*- з врахуванням площі ландшафтного заказника загальнодержавного значення „Лучківський” (1620 га), який увійшов до складу РЛП </t>
  </si>
  <si>
    <t>Колишній Котелевський район (об’єктів – 17, площа – 1662,12 га)</t>
  </si>
  <si>
    <t>Садочки</t>
  </si>
  <si>
    <t>с. Діброва</t>
  </si>
  <si>
    <t>Козлівщинська с/р</t>
  </si>
  <si>
    <t>Великий і Малий лимани</t>
  </si>
  <si>
    <t>Полтавський район, околиці с. Борівське, між селами Милорадове та Гетьманка в адміністративних межах Великорублівської сільської територіальної громади, в межах кв. 48 вид. 19-23, кв.кв. 57-61, кв.кв. 69-71, кв. 77 вид. 17-18, кв. 78 вид. 1-13, 15-16, 19-20, 23, кв.кв. 79, 86 Борівського лісництва</t>
  </si>
  <si>
    <t xml:space="preserve">ДП „Полтавський лісгосп” – 311,8 га,
Милорадівська с/р – 49,8 га,
Микілківська с/р – 12,5 га
</t>
  </si>
  <si>
    <t>Скоробір</t>
  </si>
  <si>
    <t>с. Більськ по межі із Зіньківським районом</t>
  </si>
  <si>
    <t>Комунальна установа „Історико-культурний заповідник „Більськ” Полтавської обласної ради</t>
  </si>
  <si>
    <t>Підварівський</t>
  </si>
  <si>
    <t>Полтавський район, Великорублівська сільська територіальна громада, біля с. Підварівка, кв. 4 вид. 7, 9, 13, кв. 5 вид. 11, 13-15, кв. 13 вид. 2, 12, кв. 14 вид. 1, 16 Руднянського лісництва</t>
  </si>
  <si>
    <t>ДП  „Полтавський лісгосп”</t>
  </si>
  <si>
    <t>Рішення виконавчого комітету Полтавської обласної Ради народних депутатів від 16.11.1979 № 437 „Про затвердження переліку нових заповідних об’єктів на території області”, рішення п’ятнадцятої (позачергової) сесії Полтавської обласної Ради народних депутатів двадцять першого скликання від 20.12.1993 „Про затвердження додаткового переліку заповідних територій та об’єктів області” (розширено)</t>
  </si>
  <si>
    <t>Борівський</t>
  </si>
  <si>
    <t>Полтавський район, Великорублівська сільська територіальна громада, кв. 87, кв. 88 вид. 1-7 Борівського лісництва</t>
  </si>
  <si>
    <t>Приворсклянський</t>
  </si>
  <si>
    <t>Полтавський район, Великорублівська сільська територіальна громада, біля с. Матвіївка, кв. 55 вид. 2 Борівського лісництва</t>
  </si>
  <si>
    <t>Дубове</t>
  </si>
  <si>
    <t>смт Котельва</t>
  </si>
  <si>
    <t>Котелевська сел/р</t>
  </si>
  <si>
    <t>Любка</t>
  </si>
  <si>
    <t>с. Любка</t>
  </si>
  <si>
    <t>Деревківська с/р</t>
  </si>
  <si>
    <t>Малорублівський</t>
  </si>
  <si>
    <t>між селами М. Рублівка та Мар’їне</t>
  </si>
  <si>
    <t>Малорублівська с/р</t>
  </si>
  <si>
    <t>Лабурівський</t>
  </si>
  <si>
    <t>с. Лабурівка, неподалік гирла р. Мерла</t>
  </si>
  <si>
    <t>Милорадівська с/р</t>
  </si>
  <si>
    <t>Розрита  могила</t>
  </si>
  <si>
    <t>біля а/д на с. Лихачівку</t>
  </si>
  <si>
    <t>с. Деревки, територія кладовища</t>
  </si>
  <si>
    <t>Урочище  „Дуби”</t>
  </si>
  <si>
    <t>шосте поле кормової сівозміни господарства</t>
  </si>
  <si>
    <t>Більська с/р</t>
  </si>
  <si>
    <t>Барвінкова  гора</t>
  </si>
  <si>
    <t>Полтавський район, Котелевська селищна територіальна громада, кв. 40 вид. 14-15, 17-18 Котелевського лісництва</t>
  </si>
  <si>
    <t>Колода</t>
  </si>
  <si>
    <t>Полтавський район, територія Котелевської селищної територіальної громади, в межах кв.кв. 62-65 Котелевського лісництва</t>
  </si>
  <si>
    <t>Зіньківщина</t>
  </si>
  <si>
    <t>Полтавський район, територія Котелевської селищної територіальної громади, в межах кв. 10 вид. 6, 10, 23 Котелевського лісництва</t>
  </si>
  <si>
    <t>Крупицьке</t>
  </si>
  <si>
    <t>околиці с. Деревки кв. 108-112 Опішнянського лісництва</t>
  </si>
  <si>
    <t>Колишній Машівський район (об’єктів – 4, площа – 1339,6 га)</t>
  </si>
  <si>
    <t>Усть-Лип’янка</t>
  </si>
  <si>
    <t>між селами Усть-Лип’янка та Коновалівка,Карлівське л-во,кв. 65¹-68¹</t>
  </si>
  <si>
    <t xml:space="preserve">ДП „Новосанжарський лісгосп” – 149,0 га, Коновалівська с/р – 1051,0 га, 
Павлівська с/р – 78,3 га
</t>
  </si>
  <si>
    <t>Рішення другої сесії Полтавської обласної Ради народних депутатів двадцять другого скликання від 27.10.1994 „Про затвердження додаткового переліку заповідних територій та об’єктів області”, рішення двадцятої сесії Полтавської обласної ради двадцять третього скликання від 14.01.2002 „Про розширення існуючих та оголошення нових територій та об’єктів природно-заповідного фонду місцевого значення”</t>
  </si>
  <si>
    <t>Михайлівська балка</t>
  </si>
  <si>
    <t>с. Михайлівка</t>
  </si>
  <si>
    <t>Дикунова балка</t>
  </si>
  <si>
    <t>Неподалік с. Манилівка</t>
  </si>
  <si>
    <t xml:space="preserve">Сахнівщинська с/р – 29,7 га,
Базилівщинська с/р – 16,0 га
</t>
  </si>
  <si>
    <t>Дендрарій держсортомережі</t>
  </si>
  <si>
    <t>с. Огуївка</t>
  </si>
  <si>
    <t>Машівська державна сорто-випробувальна дільниця</t>
  </si>
  <si>
    <t>Новосанжарський</t>
  </si>
  <si>
    <t>Маячківський</t>
  </si>
  <si>
    <t>с. Велика Маячка, правий берег р. Оріль, Новосанжарське л-во,кв. 36 - 41</t>
  </si>
  <si>
    <t xml:space="preserve">Маячківська с/р – 765,5 га,
ДП „Новосанжарський лісгосп” – 670,8 га
</t>
  </si>
  <si>
    <t>Зачепилівський</t>
  </si>
  <si>
    <t>околиці с. Зачепилівка</t>
  </si>
  <si>
    <t xml:space="preserve">Зачепилівська с/р – 287,6 га,
ДП „Новосанжарський лісгосп” – 539,2 га
</t>
  </si>
  <si>
    <t>Середній</t>
  </si>
  <si>
    <t>неподалік сіл Судівка, Лелюхівка та Назаренки</t>
  </si>
  <si>
    <t xml:space="preserve">Судівська с/р – 110,1 га,
Лелюхівська с/р – 20,6 га
</t>
  </si>
  <si>
    <t>Ревазівський</t>
  </si>
  <si>
    <t>с. Руденківка</t>
  </si>
  <si>
    <t xml:space="preserve">Великосолонцівська с/р – 213,0 га,
Руденківська с/р – 87,0 га
</t>
  </si>
  <si>
    <t>Шедієво</t>
  </si>
  <si>
    <t>с. Шедієве</t>
  </si>
  <si>
    <t>Шедіївська с/р</t>
  </si>
  <si>
    <t>Парк  відпочинку</t>
  </si>
  <si>
    <t>смт. Нові  Санжари</t>
  </si>
  <si>
    <t>Н. Санжарський районний центр культури і дозвілля</t>
  </si>
  <si>
    <t>Рудні  піски</t>
  </si>
  <si>
    <t>поблизу с. Кунцеве, південна околиця, Н. Санжарське л-во, кв. 48 вид. 1</t>
  </si>
  <si>
    <t>ДП „Новосанжарський лісгосп”</t>
  </si>
  <si>
    <t>Мазанка</t>
  </si>
  <si>
    <t>Заказник загальнозоологічний</t>
  </si>
  <si>
    <t>між с. Кунцеве та Балівка</t>
  </si>
  <si>
    <t xml:space="preserve">ДП „Новосанжарський лісгосп” – 63,9 га,
Кунцівська с/р – 85,9 га,
Руденківська с/р – 41,9 га
</t>
  </si>
  <si>
    <t>Вовчі гори</t>
  </si>
  <si>
    <t>Ботанічна пам’ятка природи</t>
  </si>
  <si>
    <t>східна околиця с. Лелюхівка та Білоконі</t>
  </si>
  <si>
    <t>Новосанжарська сел./рада</t>
  </si>
  <si>
    <t>Сьомківщина</t>
  </si>
  <si>
    <t xml:space="preserve">заплава р. Різничка разом з прилеглою до неї системою заплавних озер в районі сіл Грекопавлівка, Дмитренки, Полузір’я </t>
  </si>
  <si>
    <t xml:space="preserve">Полузірська с/р – 166,6 га, Стовбино-Долинська с/р – 103,5 га, ДП „Новосанжарське лісове господарство” – 4,9 га
</t>
  </si>
  <si>
    <t>Рішення десятої сесії Полтавської обласної ради п’ятого скликання від 06.09.2007 „Про оголошення, зміну меж територій та об’єктів природно-заповідного фонду Полтавської області”</t>
  </si>
  <si>
    <t>Тетянин гай</t>
  </si>
  <si>
    <t>заплава р. Ворскла в районі с. Клюсівка та смт Нові Санжари</t>
  </si>
  <si>
    <t xml:space="preserve">Клюсівська с/р – 11,4 га, ДП „Новосанжарське лісове господарство” – 0,5 га
</t>
  </si>
  <si>
    <t>Світлівщина</t>
  </si>
  <si>
    <t>поблизу с. Світлівщина</t>
  </si>
  <si>
    <t>Нехворощанська с/р</t>
  </si>
  <si>
    <t>Кротенківський</t>
  </si>
  <si>
    <t>с. Сем’янівка (Кротенки), Диканське л-во,кв. 2 вид. 12, 15</t>
  </si>
  <si>
    <t xml:space="preserve">Пансіонат „Кротенківський” ЗАТ „Полтаватурист” – 17,0 га, ДП „Диканське досвідне лісомисливське госп-во” – 10,0 га, Сем’янівська (Кротенківська)
 с/р – 1,5 га
</t>
  </si>
  <si>
    <t>Розсошенський</t>
  </si>
  <si>
    <t>Полтавський район, Щербанівська сільська територіальна громада, біля с. Пожарна Балка, кв. 56 вид. 3, 5, кв. 57 вид. 2 Розсошенського лісництва</t>
  </si>
  <si>
    <t>ДП „Полтавське лісове господарство”</t>
  </si>
  <si>
    <t>Руднянський</t>
  </si>
  <si>
    <t>Полтавський район, Новоселівська сільська територіальна громада, кв. 31 вид. 6-8, 15, кв. 32 вид. 2, 15 Руднянського лісництва</t>
  </si>
  <si>
    <t>Рішення виконавчого комітету Полтавської обласної Ради народних депутатів від 16.11.1979 № 437 „Про затвердження переліку нових заповідних об’єктів на території області”, рішення п’ятнадцятої (позачергової) сесії Полтавської обласної Ради народних депутатів двадцять першого скликання від 20.12.1993 „Про затвердження додаткового переліку заповідних теориторій та об’єктів області” (розширено)</t>
  </si>
  <si>
    <t>Воронянський</t>
  </si>
  <si>
    <t>Полтавський район, Новоселівська сільська територіальна громада, кв. 23 вид. 5-7, кв. 27 вид. 1-2, 4, 10 Руднянського лісництва</t>
  </si>
  <si>
    <t>Рожаївський</t>
  </si>
  <si>
    <t>с. Рожаївка</t>
  </si>
  <si>
    <t>Абазівська с/р</t>
  </si>
  <si>
    <t>Рішення п’ятнадцятої сесії Полтавської обласної ради двадцять третього скликання від 21.11.2000 „Про оголошення ботанічного заказника „Рожаївський” та внесення змін до мережі природно-заповідного фонду місцевого значення”</t>
  </si>
  <si>
    <t>Козацькі  дуби</t>
  </si>
  <si>
    <t>Полтавський район, Щербанівська сільська територіальна громада, кв. 7 вид. 11 Розсошенського лісництва</t>
  </si>
  <si>
    <t>Зарості  цибулі  ведмежої</t>
  </si>
  <si>
    <t>Полтавський район, Щербанівська сільська територіальна громада, кв. 9 вид. 3 Розсошенського лісництва</t>
  </si>
  <si>
    <t>Урочище „Триби”</t>
  </si>
  <si>
    <t>Полтавський район, Терешківська сільська територіальна громада, кв. 47 вид. 1-6, 31 Чалівського лісництва</t>
  </si>
  <si>
    <t>м. Полтава, вул. Сільськогосподарська, 21</t>
  </si>
  <si>
    <t xml:space="preserve">Горбанівський геріатричний пансіонат ветеранів 
війни та праці
</t>
  </si>
  <si>
    <t>Рішення виконавчого комітету Полтавської обласної Ради народних депутатів від 16.11.1979 № 437 „Про затвердження переліку нових заповідних об’єктів на території області” та рішення виконавчого комітету Полтавської обласної Ради народних депутатів від 22.11.1984 № 453 „Про межі територій і об’єктів природно-заповідного фонду області згідно нової класифікації”</t>
  </si>
  <si>
    <t>м. Полтава, вул. Шевченка, 1</t>
  </si>
  <si>
    <t>Головне управління Державної казначейської служби України у Полтавській області</t>
  </si>
  <si>
    <t>м. Полтава, Першотравневий  проспект, 10</t>
  </si>
  <si>
    <t>Комунальне підприємство „Декоративні культури” Полтавської міської ради</t>
  </si>
  <si>
    <t>м. Полтава, Першотравневий  проспект,  17</t>
  </si>
  <si>
    <t xml:space="preserve">м. Полтава, Першотравневий  проспект, 22 </t>
  </si>
  <si>
    <t>Полтавська обласна клінічна інфекційна лікарня</t>
  </si>
  <si>
    <t xml:space="preserve">0,02/2 </t>
  </si>
  <si>
    <t>Коледж управління, економіки  і права Полтавської державної аграрної академії</t>
  </si>
  <si>
    <t xml:space="preserve">0,05/3 </t>
  </si>
  <si>
    <t>м. Полтава, вул. В. Козака, 2</t>
  </si>
  <si>
    <t>Військова частина А3114</t>
  </si>
  <si>
    <t>Дуб  пірамідальний</t>
  </si>
  <si>
    <t>м. Полтава, вул. Європейська (Фрунзе), 43</t>
  </si>
  <si>
    <t>0,04/2</t>
  </si>
  <si>
    <t>м. Полтава, вул. Соборності (Жовтнева), 37</t>
  </si>
  <si>
    <t>Полтавська обласна рада професійних спілок</t>
  </si>
  <si>
    <t>м. Полтава, вул. Європейська (Фрунзе), 9 а, ДЮСШ № 3</t>
  </si>
  <si>
    <t>Управління житлово-комунального господарства Полтавського міськвиконкому</t>
  </si>
  <si>
    <t>м. Полтава, вул. Монастирська, 9-А</t>
  </si>
  <si>
    <t>Полтавська спеціалізована школа-інтернат № 1 І-ІІІ ступенів Полтавської обласної ради</t>
  </si>
  <si>
    <t>Каштанова  алея</t>
  </si>
  <si>
    <t>м. Полтава, по вул. Соборності (Жовтневій), від вул. Сінної до пам’ятника генералу Зигіну</t>
  </si>
  <si>
    <t>Рішення виконавчого комітету Полтавської обласної Ради депутатів трудящих від 24.12.1970 № 555 „Про затвердження пам’яток природи місцевого значення”; рішення виконавчого комітету Полтавської обласної Ради депутатів трудящих від 20.06.1972 № 242 „Про віднесення пам’яток природи місцевого значення за категоріями згідно нової класифікації та затвердження нововиявлених заповідних територій і природних об’єктів”; та рішення виконавчого комітету Полтавської обласної Ради народних депутатів від 22.11.1984 № 453 „Про межі територій і об’єктів природно-заповідного фонду області згідно нової класифікації”</t>
  </si>
  <si>
    <t>м. Полтава, територія лікарні, вул. Медична, 1</t>
  </si>
  <si>
    <t>Полтавська обласна клінічна психіатрична  лікарня ім. О.Ф. Мальцева</t>
  </si>
  <si>
    <t>Бульвар Котляревського</t>
  </si>
  <si>
    <t>м. Полтава, від вул. Небесної Сотні (Леніна) до вул. Пушкіна</t>
  </si>
  <si>
    <t xml:space="preserve">Рішення виконавчого комітету Полтавської обласної Ради депутатів трудящих від 24.12.1970 № 555 „Про затвердження пам’яток природи місцевого значення”; рішення виконавчого комітету Полтавської обласної Ради депутатів трудящих від 20.06.1972 № 242 „Про віднесення пам’яток природи місцевого значення за категоріями згідно нової класифікації та затвердження нововиявлених заповідних територій і природних об’єктів” та рішення виконавчого комітету Полтавської обласної Ради народних депутатів від 22.11.1984 № 453 „Про межі територій і об’єктів природно-заповідного фонду області згідно нової класифікації” </t>
  </si>
  <si>
    <t>Бульвар  Гоголя</t>
  </si>
  <si>
    <t>м. Полтава, від вул. Соборності (Жовтневої)до вул. Пушкіна</t>
  </si>
  <si>
    <t xml:space="preserve">Рішення виконавчого комітету Полтавської обласної Ради депутатів трудящих від 24.12.1970 № 555 „Про затвердження пам’яток природи місцевого значення”; рішення виконавчого комітету Полтавської обласної Ради депутатів трудящихвід 20.06.1972 № 242 „Про віднесення пам’яток природи місцевого значення за категоріями згідно нової класифікації та затвердження нововиявлених заповідних територій і природних об’єктів” та рішення виконавчого комітету Полтавської обласної Ради народних депутатів від 22.11.1984 № 453 „Про межі територій і об’єктів природно-заповідного фонду області згідно нової класифікації”  </t>
  </si>
  <si>
    <t>Березовий  гай</t>
  </si>
  <si>
    <t>м. Полтава,по вул. Пушкіна, поблизу будинку № 2</t>
  </si>
  <si>
    <t>Рішення виконавчого комітету Полтавської обласної Ради депутатів трудящих від 24.12.1970 № 555 „Про затвердження пам’яток природи місцевого значення”; рішення виконавчого комітету Полтавської обласної Ради депутатів трудящихвід 20.06.1972 № 242 „Про віднесення пам’яток природи місцевого значення за категоріями згідно нової класифікації та затвердження нововиявлених заповідних територій і природних об’єктів” та рішення виконавчого комітету Полтавської обласної Ради народних депутатів від 22.11.1984 № 453 „Про межі територій і об’єктів природно-заповідного фонду області згідно нової класифікації”</t>
  </si>
  <si>
    <t>Парк Полтавської дослідної станції</t>
  </si>
  <si>
    <t>м. Полтава,по вул. Шведській,  86</t>
  </si>
  <si>
    <t xml:space="preserve">Полтавська державна сільськогосподарська дослідна станція імені М.І. Вавилова Інституту свинарства і агропромислового виробництва Національної академії аграрних наук України 
</t>
  </si>
  <si>
    <t xml:space="preserve">Рішення виконавчого комітету Полтавської обласної Ради депутатів трудящих від 24.12.1970 № 555 „Про затвердження пам’яток природи місцевого значення”; рішення виконавчого комітету Полтавської обласної Ради депутатів трудящих від 20.06.1972 № 242 „Про віднесення пам’яток природи місцевого значення за категоріями згідно нової класифікації та затвердження нововиявлених заповідних територій і природних об’єктів” та рішення виконавчого комітету Полтавської обласної Ради народних депутатів від 22.11.1984 № 453 „Про межі територій і об’єктів природно-заповідного фонду області згідно нової класифікації”  </t>
  </si>
  <si>
    <t>м. Полтава, вул.  Загородна, 43</t>
  </si>
  <si>
    <t>Центр технічної експлуатації УДПЕЗ „Укртелеком”</t>
  </si>
  <si>
    <t>м. Полтава, пров. М. Вовчка, 9а</t>
  </si>
  <si>
    <t>м. Полтава, вул. Мясоєдова, 27/29</t>
  </si>
  <si>
    <t>м. Полтава, вул. Гоголя, 20</t>
  </si>
  <si>
    <t>м. Полтава, вул. Пушкіна, 127</t>
  </si>
  <si>
    <t>м. Полтава, вул. Алмазна, 16</t>
  </si>
  <si>
    <t>Парк обласної лікарні</t>
  </si>
  <si>
    <t>м. Полтава, вул. Шевченка, 23</t>
  </si>
  <si>
    <t xml:space="preserve">Полтавська обласна клінічна лікарня 
ім. М.В. Скліфосовського
</t>
  </si>
  <si>
    <t xml:space="preserve">Рішення виконавчого комітету Полтавської обласної Ради депутатів трудящих від 13.12.1975 № 531 „Про затвердження пам’яток природи місцевого значення”, (як ППСПМ), рішення виконавчого комітету Полтавської обласної Ради народних депутатів від 22.11.1984 № 453 „Про межі територій і об’єктів природно-заповідного фонду області згідно нової класифікації” (як Пам’ятка)    </t>
  </si>
  <si>
    <t>Каштан кінський (Вавилова)</t>
  </si>
  <si>
    <t>м. Полтава, вул. Шведська, 86 (88 – місцезнаходження)</t>
  </si>
  <si>
    <t xml:space="preserve">Полтавська державна сільськогосподарська дослідна станція імені М.І. Вавилова Інституту свинарства і агропромис-лового виробництва
 НААН України
</t>
  </si>
  <si>
    <t>м. Полтава, площа Слави, 2,територія лікарні</t>
  </si>
  <si>
    <t xml:space="preserve">Державний заклад „Відділкова клінічна  
лікарня станції Полтава СТГО „Південна залізниця”
</t>
  </si>
  <si>
    <t>с. Розсошенці, біля а/д Полтава-Кременчук</t>
  </si>
  <si>
    <t>Полтавський райавтодор</t>
  </si>
  <si>
    <t>Криниця Петра-І</t>
  </si>
  <si>
    <t>поблизу с. Новоселівка, Руднянське л-во кв. 163  вид. 12</t>
  </si>
  <si>
    <t xml:space="preserve">Рішення виконавчого комітету Полтавської обласної Ради народних депутатів від 16.11.1979 № 437 „Про затвердження переліку нових заповідних об’єктів на території області” </t>
  </si>
  <si>
    <t>Вільшане</t>
  </si>
  <si>
    <t>Полтавський район, територія Щербанівської сільської територіальної громади, в межах кв.кв. 15-20, 23 Розсошенського лісництва</t>
  </si>
  <si>
    <t>Куликівський</t>
  </si>
  <si>
    <t>с. Коломацьке (Куликівка)</t>
  </si>
  <si>
    <t>Коломацька (Куликівська) с/р</t>
  </si>
  <si>
    <t>Рішення виконавчого комітету Полтавської обласної Ради депутатів трудящих від 13.12.1975 № 531 „Про затвердження пам’яток природи місцевого значення”,  рішення п’ятнадцятої сесії Полтавської обласної ради двадцять третього скликання від 21.11.2000 „Про оголошення ботанічного заказника „Рожаївський” та внесення змін до мережі природно-заповідного фонду місцевого значення”</t>
  </si>
  <si>
    <t>Корпусний сад</t>
  </si>
  <si>
    <t>Центр м. Полтави</t>
  </si>
  <si>
    <t>Рішення виконавчого комітету Полтавської обласної Ради депутатів трудящих від 18.04.1964 № 135 „Про охорону ботанічних садів, дендрологічних парків, пам’ятників архітектури та пам’яток природи Полтавської області”, (як ППСПММЗ – рішення виконавчого комітету Полтавської обласної Ради депутатів трудящихвід 20.06.1972 № 242 „Про віднесення пам’яток природи місцевого значення за категоріями згідно нової класифікації та затвердження нововиявлених заповідних територій і природних об’єктів”, рішення виконавчого комітету Полтавської обласної Ради народних депутатів від 22.11.1984 № 453 „Про межі територій і об’єктів природно-заповідного фонду області згідно нової класифікації”</t>
  </si>
  <si>
    <t>Парк  „Перемога”</t>
  </si>
  <si>
    <t>30, 9</t>
  </si>
  <si>
    <t>м. Полтава, проспект Першотравневий, 20</t>
  </si>
  <si>
    <t>Полтавський міський парк культури і відпочинку „Перемога”</t>
  </si>
  <si>
    <t>Рішення виконавчого комітету Полтавської обласної Ради депутатів трудящих від 24.12.1970 № 555 „Про затвердження пам’яток природи місцевого значення”, рішення виконавчого комітету Полтавської обласної Ради депутатів трудящихвід 20.06.1972 № 242 „Про віднесення пам’яток природи місцевого значення за категоріями згідно нової класифікації та затвердження нововиявлених заповідних територій і природних об’єктів” (як ППСПМ), рішення виконавчого комітету Полтавської обласної Ради народних депутатів від 22.11.1984 № 453 „Про межі територій і об’єктів природно-заповідного фонду області згідно нової класифікації”</t>
  </si>
  <si>
    <t>Парк ім. Котляревського</t>
  </si>
  <si>
    <t>м. Полтава, між вул. Європейською (Фрунзе) та вул. Сінна</t>
  </si>
  <si>
    <t>Рішення виконавчого комітету Полтавської обласної Ради депутатів трудящих від 24.12.1970 № 555 „Про затвердження пам’яток природи місцевого значення” (як БППМЗ); рішення виконавчого комітету Полтавської обласної Ради депутатів трудящих від 20.06.1972 № 242 „Про віднесення пам’яток природи місцевого значення за категоріями згідно нової класифікації та затвердження нововиявлених заповідних територій і природних об’єктів” (як ППСПММЗ) та рішення виконавчого комітету Полтавської обласної Ради народних депутатів від 22.11.1984 № 453 „Про межі територій і об’єктів природно-заповідного фонду області згідно нової класифікації”</t>
  </si>
  <si>
    <t>Парк агробіостанції педуніверситету</t>
  </si>
  <si>
    <t>м. Полтава, вул. Ф. Моргуна, 16</t>
  </si>
  <si>
    <t>Полтавський національний педагогічний університет імені В.Г. Короленка</t>
  </si>
  <si>
    <t>Рішення виконавчого комітету Полтавської обласної Ради депутатів трудящих від 18.04.1964 № 135 „Про охорону ботанічних садів, дендрологічних парків, пам’ятників архітектури та пам’яток природи Полтавської області”, рішення виконавчого комітету Полтавської обласної Ради депутатів трудящих від 20.06.1972 № 242 „Про віднесення пам’яток природи місцевого значення за категоріями згідно нової класифікації та затвердження нововиявлених заповідних територій і природних об’єктів” (як ППСПМ), рішення виконавчого комітету Полтавської обласної Ради народних депутатів від 22.11.1984 № 453 „Про межі територій і об’єктів природно-заповідного фонду області згідно нової класифікації”</t>
  </si>
  <si>
    <t>Парк на садибі Панаса  Мирного</t>
  </si>
  <si>
    <t>м. Полтава, вул. П. Мирного, 56</t>
  </si>
  <si>
    <t>Полтавський літературно-меморіальний музей  Панаса Мирного</t>
  </si>
  <si>
    <t>Рішення виконавчого комітету Полтавської обласної Ради депутатів трудящих від 13.12.1975 № 531 „Про затвердження пам’яток природи місцевого значення”, рішення виконавчого комітету Полтавської обласної Ради народних депутатів від 22.11.1984 № 453 „Про межі територій і об’єктів природно-заповідного фонду області згідно нової класифікації”</t>
  </si>
  <si>
    <t>Петровський парк</t>
  </si>
  <si>
    <t>м. Полтава, біля Полтавського краєзнавчого музею</t>
  </si>
  <si>
    <t>Рішення виконавчого комітету Полтавської обласної Ради депутатів трудящих від 18.04.1964 № 135 „Про охорону ботанічних садів, дендрологічних парків, пам’ятників архітектури та пам’яток природи Полтавської області” (як БППМЗ); рішення виконавчого комітету Полтавської обласної Ради народних депутатів від 22.11.1984 № 453 „Про межі територій і об’єктів природно-заповідного фонду області згідно нової класифікації” (як ППСПММЗ)</t>
  </si>
  <si>
    <t>Парк сільсько-господарського технікуму</t>
  </si>
  <si>
    <t>м. Полтава, вул. Графа фон Гарнієра (Менжинського), 7</t>
  </si>
  <si>
    <t xml:space="preserve">Полтавська державна аграрна академія, догляд здійснює Аграрно-економічний коледж </t>
  </si>
  <si>
    <t>Рішення виконавчого комітету Полтавської обласної Ради депутатів трудящих від 18.04.1964 № 135 „Про охорону ботанічних садів, дендрологічних парків, пам’ятників архітектури та пам’яток природи Полтавської області”, рішення виконавчого комітету Полтавської обласної Ради народних депутатів від 22.11.1984 № 453 „Про межі територій і об’єктів природно-заповідного фонду області згідно нової класифікації”</t>
  </si>
  <si>
    <t>Ковалівський</t>
  </si>
  <si>
    <t>в долині річки Коломак, між околиць с. Ковалівка, с. Верхоли, с. Соснівка на території Полтавської міської територіальної громади, кв. 106 вид. 7, 10-15 Чалівського лісництва філії „Полтавське лісове господарство” ДП „Ліси України”</t>
  </si>
  <si>
    <t>Після затвердження Положення будуть оформлені охоронні зобов’язання</t>
  </si>
  <si>
    <t xml:space="preserve">Рішення пленарного засідання двадцять восьмої позачергової сесії Полтавської обласної ради восьмого скликання від 22.12.2023 № 760 „Про оголошення ландшафтного заказника місцевого значення „Ковалівський” </t>
  </si>
  <si>
    <t>Гришків ліс</t>
  </si>
  <si>
    <t xml:space="preserve">Заказник ботанічний </t>
  </si>
  <si>
    <t>околиці м. Полтавана території Полтавської міської територіальної громади</t>
  </si>
  <si>
    <t>Після затвердження Положення буде оформлене охоронне зобов’язання</t>
  </si>
  <si>
    <t xml:space="preserve">Рішення пленарного засідання двадцять восьмої позачергової сесії Полтавської обласної ради восьмого скликання від 22.12.2023 № 761 „Про оголошення ландшафтного заказника місцевого значення „Гришків ліс” </t>
  </si>
  <si>
    <t>Колишній Решетилівський район (об’єктів – 12, площа – 1344,3 га)</t>
  </si>
  <si>
    <t>Гарячківський  ліс</t>
  </si>
  <si>
    <t>Полтавський район, околиці сіл  Прокопівка, Білоконі, кв.кв. 32-33 Решетилівського лісництва</t>
  </si>
  <si>
    <t>ДП „Новосанжарський лісгосп” – 160,2 га, Решетилівська м/р –  182,6 га, Лобачівська с/р – 23,0 га</t>
  </si>
  <si>
    <t>Кузьменки</t>
  </si>
  <si>
    <t>с. Кузьменки</t>
  </si>
  <si>
    <t>Кукобівська с/р</t>
  </si>
  <si>
    <t>Щербаки</t>
  </si>
  <si>
    <t>між селами Голуби, Дмитренки, Решетилівське л-во, кв. 11</t>
  </si>
  <si>
    <t>ДП „Новосанжарський лісгосп” –  48,0 га, Решетилівська м/р –  48,6 га, Лобачівська с/р –  30,7 га, Кукобівська с/р –  90, 9 га, Покровська (Жовтнева) с/р – 71,0 га</t>
  </si>
  <si>
    <t>Новодиканський</t>
  </si>
  <si>
    <t>між селами Демидівка і Н. Диканька</t>
  </si>
  <si>
    <t>Демидівська с/р</t>
  </si>
  <si>
    <t>0,25/3</t>
  </si>
  <si>
    <t>с. Лобачі</t>
  </si>
  <si>
    <t>Лобачівська с/р</t>
  </si>
  <si>
    <t>с. Коржі</t>
  </si>
  <si>
    <t>околиці с. Бакай</t>
  </si>
  <si>
    <t>Малобакайська с/р</t>
  </si>
  <si>
    <t>урочище Шарлаї</t>
  </si>
  <si>
    <t>Новомихайлівська с/р</t>
  </si>
  <si>
    <t>с. Сухорабівка</t>
  </si>
  <si>
    <t>Сухорабівська с/р</t>
  </si>
  <si>
    <t>Демидівський</t>
  </si>
  <si>
    <t>між селами Демидівка та Нова Диканька</t>
  </si>
  <si>
    <t>околиці міста Решетилівка з лівого боку автошляху Решетилівка-Сухорабівка, Решетилівське л-во,кв. 41 вид. 1-16</t>
  </si>
  <si>
    <t xml:space="preserve">Решетилівськам/р – 41,0 га;
ДП „Новосанжарський лісгосп” – 24,5 га
</t>
  </si>
  <si>
    <t>Калениківський</t>
  </si>
  <si>
    <t>околиці с. Каленики</t>
  </si>
  <si>
    <t>Калениківська с/р</t>
  </si>
  <si>
    <t>Колишній Чутівський район (об’єктів – 6, площа – 3224,94 га)</t>
  </si>
  <si>
    <t>Лизняна балка</t>
  </si>
  <si>
    <t>між смт. Чутове та с. Черняківка, Іскрівське л-во, кв. 130</t>
  </si>
  <si>
    <t xml:space="preserve">ДП „Полтавський лісгосп” – 41,0 га,
Черняківська  с/р – 19,0 га
</t>
  </si>
  <si>
    <t>Первозванівський</t>
  </si>
  <si>
    <t>околиці с. Первозванівка</t>
  </si>
  <si>
    <t>Новокочубеївська с/р</t>
  </si>
  <si>
    <t>Чутівські степи</t>
  </si>
  <si>
    <t>між смт Чутове та с. Стінка</t>
  </si>
  <si>
    <t>Черняківська с/р</t>
  </si>
  <si>
    <t>Іскрівський</t>
  </si>
  <si>
    <t>Полтавський район, адміністративні межі Чутівської селищної та Скороходівської селищної територіальних громад між селами Черняківка, Іскрівка, Верхні рівні, кв.кв. 1-3, 5-7, 9-11, 13-71, 75-82, 84-85, 87-90, 182 Іскрівського лісництва</t>
  </si>
  <si>
    <t>Сторожовий</t>
  </si>
  <si>
    <t>Полтавський район, неподалік с. Сторожове, Чутівська селищна територіальна громада, кв. 102-113, кв. 117 вид. 1-7, 11, 12, 20 Іскрівського лісництва</t>
  </si>
  <si>
    <t>ДП „Полтавське лісове господарство” – 435,2 га, Войнівська сільська рада – 227,74 га, Зеленківська сільська рада – 20,3 га</t>
  </si>
  <si>
    <t>Рішення виконавчого комітету Полтавської обласної Ради народних депутатів від 14.03.1989 № 75 „Про затвердження додаткового переліку заповідних об’єктів області”, рішення двадцять сьомої сесії Полтавської обласної ради п’ятого скликання від 23.06.2010 „Про оголошення, зміну меж територій та об’єктів природно-заповідного фонду Полтавської області”</t>
  </si>
  <si>
    <t>Грушеві могили</t>
  </si>
  <si>
    <t>між с. Кочубеївка та смт Чутове</t>
  </si>
  <si>
    <t>Черняківська  с/р</t>
  </si>
  <si>
    <t xml:space="preserve">   Згідно з відповідними наказами Державного агентства лісових ресурсів України ДП "Новосанжарський лісгосп" та ДП "Диканське досвідне лісомисливське господарство" передані ДП "Полтавський лісгосп" (наразі філія "Полтавське лісове господарство" ДП "Ліси України"), ДП "Пирятинський лісгосп" увійшов до складу ДП "Гадяцький лісгосп" (наразі філія "Гадяцьке лісове господарство" ДП "Ліси України"), ДП "Лубенський лісгосп" увійшов до складу ДП "Миргородський лісгосп" (наразі філія "Миргородське лісове господарство").
   Статус юридичної особи ДП "ПДЛП "ПОЛТАВАОБЛАГРОЛІС" станом на 01.01.2024 припинено. 
   Наразі ведуться роботи щодо внесення змін до положень про території та об’єкти природно-заповідного фонду, які відбулися відповідно до постанови Верховної Ради України від 17 липня 2020 року № 807-IX „Про утворення та ліквідацію районів”, Закону України „Про добровільне об’єднання територіальних громад”, Закону України „Про засудження комуністичного та націонал-соціалістичного (нацистського) тоталітарних режимів в Україні та заборону пропаганди їхньої символіки”, Закону України „Про географічні назви”, постанови Кабінету міністрів України від 7 вересня 2022 року № 1003 "Деякі питання реформування управління лісової галузі", після чого будуть переоформлені охоронні зобов'язання.</t>
  </si>
  <si>
    <t>Разом територій та об’єктів ПЗФ загальнодержавного значення - 30, площа – 50958,62 (64645,92*) га, * - з врахуванням площ об’єктів, які увійшли до складу НПП „Пирятинський” і „Нижньосульський” та Хорольського ботанічного саду</t>
  </si>
  <si>
    <r>
      <t xml:space="preserve">І. КРЕМЕНЧУЦЬКИЙ РАЙОН (об’єктів – 43, площа – </t>
    </r>
    <r>
      <rPr>
        <b/>
        <sz val="11"/>
        <color rgb="FF00B050"/>
        <rFont val="Times New Roman"/>
        <family val="1"/>
        <charset val="204"/>
      </rPr>
      <t>12799,9399</t>
    </r>
    <r>
      <rPr>
        <b/>
        <sz val="11"/>
        <color theme="1"/>
        <rFont val="Times New Roman"/>
        <family val="1"/>
        <charset val="204"/>
      </rPr>
      <t>* га), * - з врахуванням площі ландшафтного заказника загальнодержавного значення „Білецьківські плавні”</t>
    </r>
  </si>
  <si>
    <r>
      <t>Колишній</t>
    </r>
    <r>
      <rPr>
        <sz val="11"/>
        <rFont val="Times New Roman"/>
        <family val="1"/>
        <charset val="204"/>
      </rPr>
      <t xml:space="preserve"> </t>
    </r>
    <r>
      <rPr>
        <b/>
        <sz val="11"/>
        <rFont val="Times New Roman"/>
        <family val="1"/>
        <charset val="204"/>
      </rPr>
      <t xml:space="preserve"> </t>
    </r>
    <r>
      <rPr>
        <i/>
        <sz val="11"/>
        <rFont val="Times New Roman"/>
        <family val="1"/>
        <charset val="204"/>
      </rPr>
      <t>Глобинський район (об’єктів – 7, площа – 1135,0 га)</t>
    </r>
  </si>
  <si>
    <r>
      <t xml:space="preserve">Кременчуцький район (об’єктів – 14, площа – </t>
    </r>
    <r>
      <rPr>
        <i/>
        <sz val="11"/>
        <color rgb="FF00B050"/>
        <rFont val="Times New Roman"/>
        <family val="1"/>
        <charset val="204"/>
      </rPr>
      <t>6298,6299</t>
    </r>
    <r>
      <rPr>
        <i/>
        <sz val="11"/>
        <color theme="1"/>
        <rFont val="Times New Roman"/>
        <family val="1"/>
        <charset val="204"/>
      </rPr>
      <t xml:space="preserve"> га*),* - з врахуванням площі ландшафтного заказника загальнодержавного значення „Білецьківські плавні”</t>
    </r>
  </si>
  <si>
    <r>
      <t xml:space="preserve">Рішення другої сесії Полтавської обласної Ради народних депутатів двадцять другого скликання від 27.10.1994 „Про затвердження додаткового переліку заповідних територій та об’єктів області”, </t>
    </r>
    <r>
      <rPr>
        <sz val="11"/>
        <color rgb="FF00B050"/>
        <rFont val="Times New Roman"/>
        <family val="1"/>
        <charset val="204"/>
      </rPr>
      <t>рішення пленарного засідання двадцять п’ятої позачергової сесії Полтавської обласної ради восьмого скликання від 28.07.2023 № 678 „Про зміну меж (розширення) заповідного урочища місцевого значення „Келебердянське”</t>
    </r>
  </si>
  <si>
    <r>
      <t>м. Горішні Плавні</t>
    </r>
    <r>
      <rPr>
        <i/>
        <sz val="11"/>
        <color rgb="FF70AD47"/>
        <rFont val="Times New Roman"/>
        <family val="1"/>
        <charset val="204"/>
      </rPr>
      <t xml:space="preserve"> </t>
    </r>
    <r>
      <rPr>
        <i/>
        <sz val="11"/>
        <color theme="1"/>
        <rFont val="Times New Roman"/>
        <family val="1"/>
        <charset val="204"/>
      </rPr>
      <t>(Комсомольськ) (об’єктів – 2, площа – 1599,7 га)</t>
    </r>
  </si>
  <si>
    <r>
      <t xml:space="preserve">ІІІ. МИРГОРОДСЬКИЙ РАЙОН (об’єктів – 84, площа – </t>
    </r>
    <r>
      <rPr>
        <b/>
        <sz val="11"/>
        <color rgb="FF00B050"/>
        <rFont val="Times New Roman"/>
        <family val="1"/>
        <charset val="204"/>
      </rPr>
      <t xml:space="preserve">24028,6217 </t>
    </r>
    <r>
      <rPr>
        <b/>
        <sz val="11"/>
        <color theme="1"/>
        <rFont val="Times New Roman"/>
        <family val="1"/>
        <charset val="204"/>
      </rPr>
      <t xml:space="preserve">* га), * - з врахуванням площ об’єктів, які увішли до складу РЛП „Гадяцький”
</t>
    </r>
  </si>
  <si>
    <r>
      <t xml:space="preserve">Колишній Гадяцький район (об’єктів – 46, площа – </t>
    </r>
    <r>
      <rPr>
        <i/>
        <sz val="11"/>
        <color rgb="FF00B050"/>
        <rFont val="Times New Roman"/>
        <family val="1"/>
        <charset val="204"/>
      </rPr>
      <t>18521,44</t>
    </r>
    <r>
      <rPr>
        <i/>
        <sz val="11"/>
        <color theme="1"/>
        <rFont val="Times New Roman"/>
        <family val="1"/>
        <charset val="204"/>
      </rPr>
      <t xml:space="preserve">* га), * - з врахуванням площ об’єктів, які увішли до складу РЛП 
</t>
    </r>
  </si>
  <si>
    <r>
      <t xml:space="preserve">Краснолуцьке л-во, </t>
    </r>
    <r>
      <rPr>
        <sz val="11"/>
        <color rgb="FF00B050"/>
        <rFont val="Times New Roman"/>
        <family val="1"/>
        <charset val="204"/>
      </rPr>
      <t>кв. 36 вид. 25-31, 34</t>
    </r>
    <r>
      <rPr>
        <sz val="11"/>
        <color theme="1"/>
        <rFont val="Times New Roman"/>
        <family val="1"/>
        <charset val="204"/>
      </rPr>
      <t xml:space="preserve"> та кв. 37-39 </t>
    </r>
    <r>
      <rPr>
        <sz val="11"/>
        <color rgb="FF00B050"/>
        <rFont val="Times New Roman"/>
        <family val="1"/>
        <charset val="204"/>
      </rPr>
      <t>на території Великобудищанської сільської територіальної громади</t>
    </r>
    <r>
      <rPr>
        <sz val="11"/>
        <color theme="1"/>
        <rFont val="Times New Roman"/>
        <family val="1"/>
        <charset val="204"/>
      </rPr>
      <t xml:space="preserve"> </t>
    </r>
  </si>
  <si>
    <r>
      <t xml:space="preserve">ДП „Гадяцький лісгосп” - 182 га
</t>
    </r>
    <r>
      <rPr>
        <i/>
        <sz val="11"/>
        <color rgb="FF00B050"/>
        <rFont val="Times New Roman"/>
        <family val="1"/>
        <charset val="204"/>
      </rPr>
      <t>(після затвердження Положення буде переоформлене охоронне зобов’язання на ДП „Ліси України”)</t>
    </r>
  </si>
  <si>
    <r>
      <t xml:space="preserve">Рішення виконавчого комітету Полтавської обласної Ради народних депутатів від 17.04.1992 № 74 „Про затвердження додаткового переліку заповідних об’єктів області”, </t>
    </r>
    <r>
      <rPr>
        <sz val="11"/>
        <color rgb="FF00B050"/>
        <rFont val="Times New Roman"/>
        <family val="1"/>
        <charset val="204"/>
      </rPr>
      <t xml:space="preserve">рішення пленарного засідання двадцять восьмої позачергової сесії Полтавської обласної ради восьмого скликання від 22.12.2023 № 756 „Про зміну меж (розширення) ботанічного заказника місцевого значення „Великий ліс” </t>
    </r>
  </si>
  <si>
    <r>
      <t xml:space="preserve">Колишній Лохвицький район (об’єктів – 11, площа – </t>
    </r>
    <r>
      <rPr>
        <i/>
        <sz val="11"/>
        <color rgb="FF00B050"/>
        <rFont val="Times New Roman"/>
        <family val="1"/>
        <charset val="204"/>
      </rPr>
      <t>938,71</t>
    </r>
    <r>
      <rPr>
        <i/>
        <sz val="11"/>
        <color theme="1"/>
        <rFont val="Times New Roman"/>
        <family val="1"/>
        <charset val="204"/>
      </rPr>
      <t xml:space="preserve"> га)  </t>
    </r>
  </si>
  <si>
    <r>
      <t xml:space="preserve">між селами Піски, Пісочки та Гаєвщина, охоплюючи долини р.Сули та її лівої притоки – р. Артополот, кв. 147 вид. 8, 9, 13, 15, 16, 29; кв. 148 вид. 1, 2; кв. 151 вид. 5, 6, 9, 17-23, </t>
    </r>
    <r>
      <rPr>
        <sz val="11"/>
        <color rgb="FF00B050"/>
        <rFont val="Times New Roman"/>
        <family val="1"/>
        <charset val="204"/>
      </rPr>
      <t>кв. 38, вид. 11-13, 15-18, 21-25, кв. 39 вид. 3-4, 9-12, 19-21, 25, 28- 29, 32-34, 36, кв. 40 вид. 1-15, 25 та кв. 41 вид. 1-9, 11-13 Лохвицького лісництва філії „Гадяцьке лісове господарство” ДП „Ліси України”</t>
    </r>
  </si>
  <si>
    <r>
      <t xml:space="preserve">Пісківська с/р – 449,9 га,
ДП „Полтавське державне лісогосподарське підприємство „Полтаваоблагроліс” – 57,5 га
</t>
    </r>
    <r>
      <rPr>
        <i/>
        <sz val="11"/>
        <color rgb="FF00B050"/>
        <rFont val="Times New Roman"/>
        <family val="1"/>
        <charset val="204"/>
      </rPr>
      <t>(після затвердження Положення будуть переоформлені охоронні зобов’язання)</t>
    </r>
    <r>
      <rPr>
        <sz val="11"/>
        <color theme="1"/>
        <rFont val="Times New Roman"/>
        <family val="1"/>
        <charset val="204"/>
      </rPr>
      <t xml:space="preserve">
</t>
    </r>
  </si>
  <si>
    <r>
      <t xml:space="preserve"> Рішення десятої сесії Полтавської обласної ради п’ятого скликання від 06.09.2007 „Про оголошення, зміну меж територій та об’єктів природно-заповідного фонду Полтавської області”, </t>
    </r>
    <r>
      <rPr>
        <sz val="11"/>
        <color rgb="FF00B050"/>
        <rFont val="Times New Roman"/>
        <family val="1"/>
        <charset val="204"/>
      </rPr>
      <t xml:space="preserve">рішення пленарного засідання двадцять восьмої позачергової сесії Полтавської обласної ради восьмого скликання від 22.12.2023 № 754 „Про зміну меж (розширення) гідрологічного заказника місцевого значення „Артополот” </t>
    </r>
  </si>
  <si>
    <r>
      <t xml:space="preserve">ІV. ПОЛТАВСЬКИЙ РАЙОН ( об’єктів – </t>
    </r>
    <r>
      <rPr>
        <b/>
        <sz val="11"/>
        <color rgb="FF00B050"/>
        <rFont val="Times New Roman"/>
        <family val="1"/>
        <charset val="204"/>
      </rPr>
      <t>144</t>
    </r>
    <r>
      <rPr>
        <b/>
        <sz val="11"/>
        <color theme="1"/>
        <rFont val="Times New Roman"/>
        <family val="1"/>
        <charset val="204"/>
      </rPr>
      <t xml:space="preserve">, площа – </t>
    </r>
    <r>
      <rPr>
        <b/>
        <sz val="11"/>
        <color rgb="FF00B050"/>
        <rFont val="Times New Roman"/>
        <family val="1"/>
        <charset val="204"/>
      </rPr>
      <t>53363,9195</t>
    </r>
    <r>
      <rPr>
        <b/>
        <sz val="11"/>
        <color theme="1"/>
        <rFont val="Times New Roman"/>
        <family val="1"/>
        <charset val="204"/>
      </rPr>
      <t xml:space="preserve">* га), * - з врахуванням площі ландшафтного заказника загальнодержавного значення „Лучківський”
</t>
    </r>
  </si>
  <si>
    <r>
      <t xml:space="preserve">Колишній Диканський район (об’єктів – </t>
    </r>
    <r>
      <rPr>
        <i/>
        <sz val="11"/>
        <color rgb="FF00B050"/>
        <rFont val="Times New Roman"/>
        <family val="1"/>
        <charset val="204"/>
      </rPr>
      <t>6</t>
    </r>
    <r>
      <rPr>
        <i/>
        <sz val="11"/>
        <color theme="1"/>
        <rFont val="Times New Roman"/>
        <family val="1"/>
        <charset val="204"/>
      </rPr>
      <t xml:space="preserve">, площа – </t>
    </r>
    <r>
      <rPr>
        <i/>
        <sz val="11"/>
        <color rgb="FF00B050"/>
        <rFont val="Times New Roman"/>
        <family val="1"/>
        <charset val="204"/>
      </rPr>
      <t>13088,1379</t>
    </r>
    <r>
      <rPr>
        <i/>
        <sz val="11"/>
        <color theme="1"/>
        <rFont val="Times New Roman"/>
        <family val="1"/>
        <charset val="204"/>
      </rPr>
      <t xml:space="preserve"> га)</t>
    </r>
  </si>
  <si>
    <r>
      <t xml:space="preserve">ДП „Диканське досвідне лісомисливське господарство” – 3344,0 га, СФГ „Фрегат” – 75,05 га, Водянобалківська с/р – 216,72 га,  Стасівська с/ р – 200,0 га, Великобудищанська с/р –  3268,59 га, Диканська сел/р – 1255,48 га, ПТУ № 23 ім. Героя Радянського Союзу Бірюзова С.С. – 429,2 га, ТОВ „Інтерагро-сервіс” – 192,0 га, ТОВ „Колос” – 247,0 га, ПАП „Диканське” – 1514,13 га, ТОВ „Дружба” – 766,23 га, СФГ „Вілар” – 21,4 га, СФГ „Лан” – 36,26 га, СФГ „Степ” – 44,4 га, СФГ „Лиман” – 44,86 га, Диканське ЛВУМГ – 19,0 га, СФГ „Смарагд” – 29,2 га, ДП „Полтавське лісове господарство” – 118,0 га, Служба автомобільних доріг у Полтавській області – 123,48 га </t>
    </r>
    <r>
      <rPr>
        <i/>
        <sz val="11"/>
        <color rgb="FF00B050"/>
        <rFont val="Times New Roman"/>
        <family val="1"/>
        <charset val="204"/>
      </rPr>
      <t>(після затвердження Положення будуть переоформлені охоронні зобов’язання)</t>
    </r>
  </si>
  <si>
    <r>
      <t xml:space="preserve">Рішення другої сесії Полтавської обласної Ради народних депутатів двадцять другого скликання від 27.10.1994 „Про затвердження додаткового переліку заповідних територій та об’єктів області”, </t>
    </r>
    <r>
      <rPr>
        <sz val="11"/>
        <color rgb="FF00B050"/>
        <rFont val="Times New Roman"/>
        <family val="1"/>
        <charset val="204"/>
      </rPr>
      <t xml:space="preserve">рішення пленарного засідання двадцять восьмої позачергової сесії Полтавської обласної ради восьмого скликання від 22.12.2023 № 758 „Про зміну меж регіонального ландшафтного парку „Диканський” </t>
    </r>
  </si>
  <si>
    <r>
      <t xml:space="preserve">Колишній Зіньківський район (об’єктів – 21, площа – </t>
    </r>
    <r>
      <rPr>
        <i/>
        <sz val="11"/>
        <color rgb="FF00B050"/>
        <rFont val="Times New Roman"/>
        <family val="1"/>
        <charset val="204"/>
      </rPr>
      <t xml:space="preserve">1729,08 </t>
    </r>
    <r>
      <rPr>
        <i/>
        <sz val="11"/>
        <color theme="1"/>
        <rFont val="Times New Roman"/>
        <family val="1"/>
        <charset val="204"/>
      </rPr>
      <t xml:space="preserve">га) </t>
    </r>
  </si>
  <si>
    <r>
      <t xml:space="preserve">СФГ „Колос” - 51,5
</t>
    </r>
    <r>
      <rPr>
        <i/>
        <sz val="11"/>
        <color rgb="FF00B050"/>
        <rFont val="Times New Roman"/>
        <family val="1"/>
        <charset val="204"/>
      </rPr>
      <t>(після затвердження Положення будуть переоформлені охоронні зобов’язання)</t>
    </r>
  </si>
  <si>
    <r>
      <t xml:space="preserve">Рішення вісімнадцятої сесії Полтавської обласної ради четвертого скликання від 23.03.2005 „Про оголошення територій та об’єктів природно-заповідного фонду місцевого значення”, </t>
    </r>
    <r>
      <rPr>
        <sz val="11"/>
        <color rgb="FF00B050"/>
        <rFont val="Times New Roman"/>
        <family val="1"/>
        <charset val="204"/>
      </rPr>
      <t xml:space="preserve">рішення пленарного засідання двадцять восьмої позачергової сесії Полтавської обласної ради восьмого скликання від 22.12.2023 № 755 „Про зміну меж (розширення) орнітологічного заказника місцевого значення „Будникове” </t>
    </r>
  </si>
  <si>
    <r>
      <t xml:space="preserve">Колишній Карлівський район (об’єктів – </t>
    </r>
    <r>
      <rPr>
        <i/>
        <sz val="11"/>
        <color rgb="FF00B050"/>
        <rFont val="Times New Roman"/>
        <family val="1"/>
        <charset val="204"/>
      </rPr>
      <t>9</t>
    </r>
    <r>
      <rPr>
        <i/>
        <sz val="11"/>
        <color theme="1"/>
        <rFont val="Times New Roman"/>
        <family val="1"/>
        <charset val="204"/>
      </rPr>
      <t xml:space="preserve">, площа – </t>
    </r>
    <r>
      <rPr>
        <i/>
        <sz val="11"/>
        <color rgb="FF00B050"/>
        <rFont val="Times New Roman"/>
        <family val="1"/>
        <charset val="204"/>
      </rPr>
      <t>1312,2894</t>
    </r>
    <r>
      <rPr>
        <i/>
        <sz val="11"/>
        <color theme="1"/>
        <rFont val="Times New Roman"/>
        <family val="1"/>
        <charset val="204"/>
      </rPr>
      <t xml:space="preserve"> га)</t>
    </r>
  </si>
  <si>
    <r>
      <t xml:space="preserve">Колишній Новосанжарський район (об’єктів – 13, площа – </t>
    </r>
    <r>
      <rPr>
        <i/>
        <sz val="11"/>
        <color rgb="FF00B050"/>
        <rFont val="Times New Roman"/>
        <family val="1"/>
        <charset val="204"/>
      </rPr>
      <t>4758,2248</t>
    </r>
    <r>
      <rPr>
        <i/>
        <sz val="11"/>
        <color theme="1"/>
        <rFont val="Times New Roman"/>
        <family val="1"/>
        <charset val="204"/>
      </rPr>
      <t xml:space="preserve"> га)</t>
    </r>
  </si>
  <si>
    <r>
      <rPr>
        <sz val="11"/>
        <color rgb="FF00B050"/>
        <rFont val="Times New Roman"/>
        <family val="1"/>
        <charset val="204"/>
      </rPr>
      <t xml:space="preserve">поблизу с. Собківка на території Новосанжарської селищної територіальної громади, </t>
    </r>
    <r>
      <rPr>
        <sz val="11"/>
        <color theme="1"/>
        <rFont val="Times New Roman"/>
        <family val="1"/>
        <charset val="204"/>
      </rPr>
      <t xml:space="preserve">кв. 1-4, 6, 11, 13,15-25, 42, </t>
    </r>
    <r>
      <rPr>
        <sz val="11"/>
        <color rgb="FF00B050"/>
        <rFont val="Times New Roman"/>
        <family val="1"/>
        <charset val="204"/>
      </rPr>
      <t>кв. 46 вид. 45-50, 53-54 Новосанжарського лісництва філії „Полтавське лісове господарство” ДП „Ліси України”</t>
    </r>
  </si>
  <si>
    <r>
      <t xml:space="preserve">ДП „Новосанжарський лісгосп”
</t>
    </r>
    <r>
      <rPr>
        <i/>
        <sz val="11"/>
        <color rgb="FF00B050"/>
        <rFont val="Times New Roman"/>
        <family val="1"/>
        <charset val="204"/>
      </rPr>
      <t>(після затвердження Положення буде переоформлене охоронне зобов’язання на ДП „Ліси України”)</t>
    </r>
    <r>
      <rPr>
        <sz val="11"/>
        <color theme="1"/>
        <rFont val="Times New Roman"/>
        <family val="1"/>
        <charset val="204"/>
      </rPr>
      <t xml:space="preserve">
</t>
    </r>
  </si>
  <si>
    <r>
      <t xml:space="preserve">Рішення другої сесії Полтавської обласної Ради народних депутатів двадцять другого скликання від 27.10.1994 „Про затвердження додаткового переліку заповідних територій та об’єктів області”, </t>
    </r>
    <r>
      <rPr>
        <sz val="11"/>
        <color rgb="FF00B050"/>
        <rFont val="Times New Roman"/>
        <family val="1"/>
        <charset val="204"/>
      </rPr>
      <t xml:space="preserve">рішення пленарного засідання двадцять восьмої позачергової сесії Полтавської обласної ради восьмого скликання від 22.12.2023 № 757 „Про зміну меж (розширення) ландшафтного заказника місцевого значення „Новосанжарський” </t>
    </r>
  </si>
  <si>
    <r>
      <t xml:space="preserve">Полтавський район (об’єктів – </t>
    </r>
    <r>
      <rPr>
        <i/>
        <sz val="11"/>
        <color rgb="FF00B050"/>
        <rFont val="Times New Roman"/>
        <family val="1"/>
        <charset val="204"/>
      </rPr>
      <t>47</t>
    </r>
    <r>
      <rPr>
        <i/>
        <sz val="11"/>
        <color theme="1"/>
        <rFont val="Times New Roman"/>
        <family val="1"/>
        <charset val="204"/>
      </rPr>
      <t xml:space="preserve">, площа – </t>
    </r>
    <r>
      <rPr>
        <i/>
        <sz val="11"/>
        <color rgb="FF00B050"/>
        <rFont val="Times New Roman"/>
        <family val="1"/>
        <charset val="204"/>
      </rPr>
      <t>586,2409</t>
    </r>
    <r>
      <rPr>
        <i/>
        <sz val="11"/>
        <color theme="1"/>
        <rFont val="Times New Roman"/>
        <family val="1"/>
        <charset val="204"/>
      </rPr>
      <t xml:space="preserve"> га)</t>
    </r>
  </si>
  <si>
    <r>
      <rPr>
        <b/>
        <sz val="11"/>
        <color theme="1"/>
        <rFont val="Times New Roman"/>
        <family val="1"/>
        <charset val="204"/>
      </rPr>
      <t xml:space="preserve">Всього об’єктів місцевого значення – </t>
    </r>
    <r>
      <rPr>
        <b/>
        <sz val="11"/>
        <color rgb="FF00B050"/>
        <rFont val="Times New Roman"/>
        <family val="1"/>
        <charset val="204"/>
      </rPr>
      <t>370</t>
    </r>
    <r>
      <rPr>
        <b/>
        <sz val="11"/>
        <color theme="1"/>
        <rFont val="Times New Roman"/>
        <family val="1"/>
        <charset val="204"/>
      </rPr>
      <t xml:space="preserve">, площа – </t>
    </r>
    <r>
      <rPr>
        <b/>
        <sz val="11"/>
        <color rgb="FF00B050"/>
        <rFont val="Times New Roman"/>
        <family val="1"/>
        <charset val="204"/>
      </rPr>
      <t xml:space="preserve">93221,7413 </t>
    </r>
    <r>
      <rPr>
        <b/>
        <sz val="11"/>
        <color theme="1"/>
        <rFont val="Times New Roman"/>
        <family val="1"/>
        <charset val="204"/>
      </rPr>
      <t>га*</t>
    </r>
    <r>
      <rPr>
        <sz val="11"/>
        <color theme="1"/>
        <rFont val="Times New Roman"/>
        <family val="1"/>
        <charset val="204"/>
      </rPr>
      <t xml:space="preserve">
*- без врахування площі ландшафтного заказника загальнодержавного значення „Білецьківські плавні” (2980 га), який увійшов до складу РЛП „Кременчуцькі плавні” та площі ландшафтного заказника загальнодержавного значення „Лучківський” (1620 га), який увійшов до складу    РЛП “Нижньоворсклянський”;
*- без врахування площ ландшафтних заказників „Пісоцько-Конькове” (частини – 100,8 га), „Весело-Мирське” (частини – 57,0 га) і „Рашівський” (460,9 га), ботанічних заказників „Великий ліс” (182,0 га), „Терновий кущ” (563,7 га), „Саранчина долина” (275,6 га), „Гадяцький бір” (403,0 га), „Дубина” (103,0 га), „Зозулинцеві Луки” (44,5 га) і „Книшівська гора” (159,0 га), гідрологічного заказника „Болото Моховате” (34,1 га), ботанічних пам’яток природи „Дуб черешчатий” (0,02 га), „Урочище „Галочка” (115,0 га) і „Краснолуцький гай” (75,0 га), заповідних урочищ „Гадяцький бір” (48,0 га), „Масюкове” (180,0 га), „Гадяцький бір” (25,0 га), „Гнилуша” (105,0 га), „Гадяцький бір” (42,0 га), „Лагузин яр” (111,0 га), „Сосновий гай” (46,0 га), „Безвіднянське” (663,0 га), „Гай-Займи” (114,0 га), „Терновий кущ” (303,2 га), „Голотовщина” (108,0 га) і „Діброво-Кобрієве” (144,5 га). Загальна площа об’єктів, які увішли до складу РЛП, складає 4463,32 га.</t>
    </r>
  </si>
  <si>
    <r>
      <t xml:space="preserve">Разом по області: територій та об’єктів ПЗФ – </t>
    </r>
    <r>
      <rPr>
        <b/>
        <sz val="11"/>
        <color rgb="FF00B050"/>
        <rFont val="Times New Roman"/>
        <family val="1"/>
        <charset val="204"/>
      </rPr>
      <t>400</t>
    </r>
    <r>
      <rPr>
        <b/>
        <sz val="11"/>
        <color theme="1"/>
        <rFont val="Times New Roman"/>
        <family val="1"/>
        <charset val="204"/>
      </rPr>
      <t xml:space="preserve">, площа – </t>
    </r>
    <r>
      <rPr>
        <b/>
        <sz val="11"/>
        <color rgb="FF00B050"/>
        <rFont val="Times New Roman"/>
        <family val="1"/>
        <charset val="204"/>
      </rPr>
      <t>144180,3613</t>
    </r>
    <r>
      <rPr>
        <b/>
        <sz val="11"/>
        <color theme="1"/>
        <rFont val="Times New Roman"/>
        <family val="1"/>
        <charset val="204"/>
      </rPr>
      <t xml:space="preserve"> га, відсоток заповідності - </t>
    </r>
    <r>
      <rPr>
        <b/>
        <sz val="11"/>
        <color rgb="FF00B050"/>
        <rFont val="Times New Roman"/>
        <family val="1"/>
        <charset val="204"/>
      </rPr>
      <t>5,01</t>
    </r>
    <r>
      <rPr>
        <b/>
        <sz val="11"/>
        <color theme="1"/>
        <rFont val="Times New Roman"/>
        <family val="1"/>
        <charset val="204"/>
      </rPr>
      <t xml:space="preserve"> %
</t>
    </r>
  </si>
  <si>
    <t>Перелік територій та об’єктів природно-заповідного фонду загальнодержавного та місцевого значення</t>
  </si>
  <si>
    <t>розташованих у Рівненській області станом на 01.01.2024 року</t>
  </si>
  <si>
    <t>№</t>
  </si>
  <si>
    <t>Адміністративне розташування та місцезнаходження об’єкта ПЗФ          (в тому числі квартали та виділи)</t>
  </si>
  <si>
    <t>п/п</t>
  </si>
  <si>
    <t>Рівненський природний заповідник</t>
  </si>
  <si>
    <t>Володимирецький, Дуб­ро­виць­кий, Рокитнівський, Сарненський райони</t>
  </si>
  <si>
    <t>Указ Президента України від 3.04.1999р. № 356/99</t>
  </si>
  <si>
    <t xml:space="preserve">(зі змінами постанова КМУ          № 1271 від 14.08.2003р. </t>
  </si>
  <si>
    <r>
      <t>Разом БЗ</t>
    </r>
    <r>
      <rPr>
        <b/>
        <sz val="10"/>
        <color indexed="8"/>
        <rFont val="Times New Roman"/>
        <family val="1"/>
        <charset val="204"/>
      </rPr>
      <t xml:space="preserve"> </t>
    </r>
  </si>
  <si>
    <t>Дермансько-Острозький</t>
  </si>
  <si>
    <t>5448,3 із них:</t>
  </si>
  <si>
    <t xml:space="preserve">Здолбунівський, Острозький райони </t>
  </si>
  <si>
    <t>Указ Президента України від 11.12.2009р. № 1039</t>
  </si>
  <si>
    <t>с.Буща</t>
  </si>
  <si>
    <t xml:space="preserve">Бущанська сільрада </t>
  </si>
  <si>
    <t>с.Будераж</t>
  </si>
  <si>
    <t xml:space="preserve">Будеразька сільрада </t>
  </si>
  <si>
    <t>с.Нова Мощаниця</t>
  </si>
  <si>
    <t xml:space="preserve">Новомощаницька сільська рада </t>
  </si>
  <si>
    <t>с.Ступно</t>
  </si>
  <si>
    <t xml:space="preserve">Ступнівська сільрада </t>
  </si>
  <si>
    <t xml:space="preserve">Верхівське л-тво: кв. 38-44; </t>
  </si>
  <si>
    <t xml:space="preserve">ДП „Острозький лісгосп” </t>
  </si>
  <si>
    <t>Мостівське л-тво: кв.47, 48 (за винятком вид. 12, 15), кв. 49-52, кв.59 (вид. 9), кв. 62-65, 73, 74, 75, 76-78</t>
  </si>
  <si>
    <t>Острозький р-н</t>
  </si>
  <si>
    <t>ДП „Острозький лісгосп”</t>
  </si>
  <si>
    <t>Новомалинське л-тво: кв. 15-17;</t>
  </si>
  <si>
    <t>Здолбунівський р-н</t>
  </si>
  <si>
    <t>Мостівське л-тво: кв.25-31</t>
  </si>
  <si>
    <t xml:space="preserve">Кутянківська сільська рада </t>
  </si>
  <si>
    <t>Новомалинська сільська рада</t>
  </si>
  <si>
    <t>кв.66 (вид 3-30), кв. 67, кв. 68 (вид. 1-10, 12-29, 31-33, 36-46, 51, 52, 56-59), кв. 69, 70, кв. 71 (вид 14-17), кв.72, кв. 74 (вид. 1-7)</t>
  </si>
  <si>
    <t>ДП СЛАП „Здолбунівський держспецлісгосп”</t>
  </si>
  <si>
    <t>кв. 37 (вид. 20-35), кв. 38, кв. 45 (вид. 11-41), кв.49, 54-60, кв. 61 (вид. 10-37), кв. 62 (вид. 10-26), кв. 64, 65, кв. 66 (вид. 1, 2), кв. 68 (вид. 11, 30, 34, 35, 47-50, 54, 55), кв. 71 (вид. 1-13, 18-29), кв. 74 (вид. 8-23)</t>
  </si>
  <si>
    <t>кв. 29 (вид. 1-14, 16-28, 30-35), кв.30 (вид. 1-30)</t>
  </si>
  <si>
    <t>ДП СЛАП „Острозький  держспецлісгосп”</t>
  </si>
  <si>
    <t xml:space="preserve">кв. 23 (вид. 31-35, 37, 38, 41), </t>
  </si>
  <si>
    <t xml:space="preserve">кв. 30 (вид. 31, 32), </t>
  </si>
  <si>
    <t>кв. 31 (вид. 1-53, 55-63)</t>
  </si>
  <si>
    <t>Нобельський</t>
  </si>
  <si>
    <t>Указ Президента України №131/2019 від 11 квітня 2019 року</t>
  </si>
  <si>
    <t>із них:</t>
  </si>
  <si>
    <t>ДП”Рафалівське лісове господарство”</t>
  </si>
  <si>
    <t>ДП”Зарічненське лісове господарство”</t>
  </si>
  <si>
    <t>Землі водного фонду(Зарічненський район)</t>
  </si>
  <si>
    <t>Землі запасу с/г призначення(Зарічненський район)</t>
  </si>
  <si>
    <t>Пуща Радзівіла</t>
  </si>
  <si>
    <t xml:space="preserve">Глиннівське л-во: кв.1-113 </t>
  </si>
  <si>
    <t>ДП”  „Рокитнівський лісгосп”</t>
  </si>
  <si>
    <t>Указ Президента України  №4/2002 від 1 січня 2022</t>
  </si>
  <si>
    <t>Березівське л-во: кв.1-60</t>
  </si>
  <si>
    <t>Дубнівське л-во: кв.1-64</t>
  </si>
  <si>
    <t>Землі запасу водного фонду , лісогосподарського , природно-заповідного та іншого природоохоронного , оздоровчого, рекреаційного та історико-культурного призначення (Сарненський район)</t>
  </si>
  <si>
    <t>Землі запасу сільськогосподар</t>
  </si>
  <si>
    <t xml:space="preserve">ського призначення </t>
  </si>
  <si>
    <t>(Сарненський р-н)</t>
  </si>
  <si>
    <t>Почаївський</t>
  </si>
  <si>
    <t>Висоцьке лісництво: кв. 67 вид.1-16; кв.75, кв.76 вид. 1-21, кв. 77;Людинське лісництво: кв.10, 11</t>
  </si>
  <si>
    <t>ДП „Висоцький лісгосп”</t>
  </si>
  <si>
    <t>Постанова РМ УРСР № 132 від 25.02.1980р. (зі змінами Постанови РМ УРСР № 5 від 7.01.85р. та зі змінами рішення облвиконкому № 98 від 18.06.1991р.)</t>
  </si>
  <si>
    <t xml:space="preserve">кв. 8 вид. 22-44, 47; </t>
  </si>
  <si>
    <t>ДП „СЛАП Дубровицький держспецлісгосп”</t>
  </si>
  <si>
    <t>кв. 9 вид. 9-29; кв. 11 вид 1-32</t>
  </si>
  <si>
    <t xml:space="preserve">Лісові </t>
  </si>
  <si>
    <t>Висоцький</t>
  </si>
  <si>
    <t>Більське л-во: кв. 1 вид. 1-17</t>
  </si>
  <si>
    <t>Постанова РМ УРСР № 434</t>
  </si>
  <si>
    <t xml:space="preserve">від 02.11.1984 р. </t>
  </si>
  <si>
    <t>Ботанічні .</t>
  </si>
  <si>
    <t>Хіноцький</t>
  </si>
  <si>
    <t xml:space="preserve">Хіноцьке лісництво: кв. 1, 2, 4, 5, 9; Степангородське лісництво: кв. 30, 33, 34, 37, 38, 41, 42; </t>
  </si>
  <si>
    <t>ДП „Володимирецький лісгосп”</t>
  </si>
  <si>
    <t>Постанова РМ УРСР № 132</t>
  </si>
  <si>
    <t xml:space="preserve">від 25.02.1980р. </t>
  </si>
  <si>
    <t>Рішення облвиконкому № 343 від 28.11.1983р. (зі змінами рішення облвиконкому № 98 від 18.06.1991р.)</t>
  </si>
  <si>
    <r>
      <t>Разом</t>
    </r>
    <r>
      <rPr>
        <i/>
        <u/>
        <sz val="10"/>
        <color indexed="8"/>
        <rFont val="Times New Roman"/>
        <family val="1"/>
        <charset val="204"/>
      </rPr>
      <t xml:space="preserve"> </t>
    </r>
  </si>
  <si>
    <t xml:space="preserve"> Озерський</t>
  </si>
  <si>
    <t xml:space="preserve">Людинське лісництво: кв. 1, 14-16, 20-23, 26, 27; </t>
  </si>
  <si>
    <t>Постанова РМ УРСР № 646 від 29.12.1981р. (зі змінами Постанови РМ УРСР № 5 від 7.01.85р.) Рішення облвиконкому № 343 від 28.11.1983р. (зі змінами рішення облвиконкому № 98 від 18.06.1991р.)</t>
  </si>
  <si>
    <t>Золотинське лісництво: кв. 1-3;</t>
  </si>
  <si>
    <t>Лісівська сільська рада</t>
  </si>
  <si>
    <t>кв. 28 вид. 1-10</t>
  </si>
  <si>
    <t>ДП "СЛАП Дубровицький держспецлісгосп"</t>
  </si>
  <si>
    <t>Сварицевицький</t>
  </si>
  <si>
    <t>Сварицевицьке лісництво: кв. 26-45</t>
  </si>
  <si>
    <t>ДП „Зарічненський лісгосп”</t>
  </si>
  <si>
    <t>Постанова РМ УРСР № 646 від 29.12.1981р. (зі змінами рішення облвиконкому № 98 від 18.06.1991р.)</t>
  </si>
  <si>
    <t>Золотинський</t>
  </si>
  <si>
    <t>Золотинське лісництво: кв. 31, 32, 39, 40, 41, 47, 48;</t>
  </si>
  <si>
    <t>Постанова РМ УРСР № 646 від 29.12.1981р.</t>
  </si>
  <si>
    <t>(зі змінами Постанови РМ УРСР  № 5 від 7.01.85р.) Рішення облвиконкому № 343 від 28.11.1983р. (зі змінами рішення облвиконкому № 98 від 18.06.1991р.)</t>
  </si>
  <si>
    <t>Висоцьке л-во: кв. 30, 31, 32, 47, 51, 52;</t>
  </si>
  <si>
    <t xml:space="preserve">Лісівське л-во: кв. 1-5, 18-20, 33-35, 51, 52; </t>
  </si>
  <si>
    <t>ДП „Дубровицький лісгосп”</t>
  </si>
  <si>
    <t>Літвицьке л-во: кв. 1, 2, 11-13, 22-24, 33;</t>
  </si>
  <si>
    <t>Вичівський</t>
  </si>
  <si>
    <t>Вичівське л-во: кв.19-21, 25, 29, 34, 35, 39, 40, 43, 44;</t>
  </si>
  <si>
    <t>Постанова РМ УРСР № 646 від 29.12.1981р. (зі змінами Постанови РМ УРСР № 5 від 7.01.85р. та зі змінами рішення облвиконкому № 98 від 18.06.1991р.)</t>
  </si>
  <si>
    <t>кв. 3, 4, 10, 16</t>
  </si>
  <si>
    <t xml:space="preserve">Вичівська сільська рада </t>
  </si>
  <si>
    <t>Суський</t>
  </si>
  <si>
    <t>Суське л-во: кв. 9-11</t>
  </si>
  <si>
    <t>ДП „Клеванський лісгосп”</t>
  </si>
  <si>
    <t xml:space="preserve">від 02.11.1984р. </t>
  </si>
  <si>
    <t>Бущанський</t>
  </si>
  <si>
    <t xml:space="preserve"> с. Буща</t>
  </si>
  <si>
    <t>Кутянківська рада</t>
  </si>
  <si>
    <t xml:space="preserve">Постанова РМ УРСР № 434 від 02.11.1984р. </t>
  </si>
  <si>
    <t>кв.29 вид.1-7, 9-14, 16-28, 30-33;</t>
  </si>
  <si>
    <t>ДП СЛАП “Острозький держспецлісгосп”</t>
  </si>
  <si>
    <t xml:space="preserve">кв.30 вид.1-32 </t>
  </si>
  <si>
    <t>Вишнева гора</t>
  </si>
  <si>
    <t>між селами Городок і Зозів</t>
  </si>
  <si>
    <t>Шпанівська сільрада</t>
  </si>
  <si>
    <t xml:space="preserve">Постанова РМ УРСР № 500 від 28.10.1974р. </t>
  </si>
  <si>
    <t>Разом ботанічні</t>
  </si>
  <si>
    <t>Урочище “Брище”</t>
  </si>
  <si>
    <t>Князівське лісництво: кв. 16 вид.6-49</t>
  </si>
  <si>
    <t>ДП „Березнівський лісгосп”</t>
  </si>
  <si>
    <t>Постанова РМ УРСР № 500</t>
  </si>
  <si>
    <t>від 28.10.1974 р.</t>
  </si>
  <si>
    <t>Острівський</t>
  </si>
  <si>
    <t>Острівське л-во: кв. 14-34;</t>
  </si>
  <si>
    <t>Локницьке л-во: кв. 58, 59, 61, 62</t>
  </si>
  <si>
    <t>Кух.Вільська сільрада</t>
  </si>
  <si>
    <t>Дібрівське л-во: кв. 1-4, 6-8;</t>
  </si>
  <si>
    <t>Дібрівська сільська рада</t>
  </si>
  <si>
    <t>Серницьке л-тво кв. 20 вид. 24-28</t>
  </si>
  <si>
    <t>ДП СЛАП "Зарічненський держспецлісгосп"</t>
  </si>
  <si>
    <t>Разом гідрологічні</t>
  </si>
  <si>
    <t xml:space="preserve">Пам’ятки природи </t>
  </si>
  <si>
    <t>Урочище “Теремно”</t>
  </si>
  <si>
    <t xml:space="preserve">Новомалинське л-во: </t>
  </si>
  <si>
    <t>Розпорядження РМ УРСР</t>
  </si>
  <si>
    <t xml:space="preserve">кв. 48 вид. 8, 18-21; </t>
  </si>
  <si>
    <t xml:space="preserve"> № 780-р</t>
  </si>
  <si>
    <t xml:space="preserve">кв. 49 вид.1, 25-30; </t>
  </si>
  <si>
    <t>від 14.10.75р.</t>
  </si>
  <si>
    <t xml:space="preserve">кв. 54 вид. 1, 7, 8, 11, 12, 16; </t>
  </si>
  <si>
    <t>(зі змінами рішення облвиконкому № 98 від 18.06.1991р. та</t>
  </si>
  <si>
    <t>кв. 55 вид. 1-3</t>
  </si>
  <si>
    <t xml:space="preserve">зі змінами рішення облради </t>
  </si>
  <si>
    <t>№ 584 від 27.05.05р.)</t>
  </si>
  <si>
    <t xml:space="preserve">Ботанічні </t>
  </si>
  <si>
    <t>Урочище “Хвороща”</t>
  </si>
  <si>
    <t>Млинівське л-во: кв. 42 вид. 1, 5, 8, 9, 10, 11, 12, 15, 17, 19/1</t>
  </si>
  <si>
    <t>ДП „Млинівський  лісгосп”</t>
  </si>
  <si>
    <t>Розпорядження РМ УРСР       № 780-р</t>
  </si>
  <si>
    <t>(зі змінами рішення облвиконкому № 98 від 18.06.1991р.)</t>
  </si>
  <si>
    <t>Урочище “Острожчин”</t>
  </si>
  <si>
    <t>Хорівське л-во: кв. 26 вид. 1-4</t>
  </si>
  <si>
    <t>Розпорядження РМ УРСР        № 780-р</t>
  </si>
  <si>
    <t>від 14.10.75р. (зі змінами рішення облвиконкому № 98 від 18.06.1991р. та</t>
  </si>
  <si>
    <t>зі змінами рішення облради    № 584 від 27.05.05р.)</t>
  </si>
  <si>
    <t>Юзефінська дача</t>
  </si>
  <si>
    <t>Глинівське л-во: кв. 14 крім вид. 5, 7, 8, 10, 12, 12.1, 13, 14, 33, 35, 36, 63</t>
  </si>
  <si>
    <t>ДП „Рокитнівський лісгосп”</t>
  </si>
  <si>
    <t>від 14.10.75р. (зі змінами рішення облвиконкому № 98 від 18.06.1991р.)</t>
  </si>
  <si>
    <t>Урочище “Нетреба”</t>
  </si>
  <si>
    <t>Борівське л-во: кв. 5 вид. 1, 1.1</t>
  </si>
  <si>
    <t>Розпорядження РМ УРСР № 780-р</t>
  </si>
  <si>
    <t>від 14.10.75 р. (зі змінами рішення облвиконкому № 98 від 18.06.1991р.)</t>
  </si>
  <si>
    <t>Урочище “Олександрівка”</t>
  </si>
  <si>
    <t>Мирогощанське л-во: кв. 26 вид.10</t>
  </si>
  <si>
    <t>ДП „Дубенський лісгосп”</t>
  </si>
  <si>
    <t xml:space="preserve">Озеро Велике Почаївське </t>
  </si>
  <si>
    <t>Висоцьке л-во: кв. 67 вид.14;</t>
  </si>
  <si>
    <t>кв.75 вид. 5; кв.76 вид. 1</t>
  </si>
  <si>
    <t>Озеро Стрільське</t>
  </si>
  <si>
    <t>Карпилівське л-во: кв. 17 вид.43, кв.18 вид. 24,</t>
  </si>
  <si>
    <t>ДП „Сарненський лісгосп”</t>
  </si>
  <si>
    <t>кв.27 вид. 3,</t>
  </si>
  <si>
    <t xml:space="preserve">кв.28 вид. 1 </t>
  </si>
  <si>
    <t>Разом  гідрологічні</t>
  </si>
  <si>
    <t>Всі інші категорії:</t>
  </si>
  <si>
    <t xml:space="preserve">Дендрологічні парки </t>
  </si>
  <si>
    <t>Дендрологічний парк Березнівського лісового коледжу</t>
  </si>
  <si>
    <t>м. Березне</t>
  </si>
  <si>
    <t>Березнівський лісовий</t>
  </si>
  <si>
    <t>Постанова РМ УРСР № 53</t>
  </si>
  <si>
    <t>коледж</t>
  </si>
  <si>
    <t>від 13.02.89 р.</t>
  </si>
  <si>
    <t>Рівненський зоопарк</t>
  </si>
  <si>
    <t>м. Рівне</t>
  </si>
  <si>
    <t>ДКП “Рівненський зооло­гічний парк” Рівненського міськвиконкому</t>
  </si>
  <si>
    <t>Указ Президента України №1341/98</t>
  </si>
  <si>
    <t>від 9.12.98 р.</t>
  </si>
  <si>
    <t xml:space="preserve">Парки-пам’ятки садово-паркового мистецтва </t>
  </si>
  <si>
    <t>Рівненський парк культури і відпочинку ім.Т.Г.Шевченка</t>
  </si>
  <si>
    <t>ДКП "Міське об’єднання парків культури та відпочинку м.Рівного"</t>
  </si>
  <si>
    <t>Постанова колегії Держкомприроди УРСР № 14</t>
  </si>
  <si>
    <t>від 25.07.73р.</t>
  </si>
  <si>
    <t>(Постанова Держкомприроди УРСР № 18 від 30.08.90р.)</t>
  </si>
  <si>
    <t>Гощанський парк</t>
  </si>
  <si>
    <t>смт. Гоща</t>
  </si>
  <si>
    <t>Гощанська селищна рада</t>
  </si>
  <si>
    <t>Постанова колегії Держкомприроди УРСР № 22 від 26.07.72р. (Постанова Держкомприроди УРСР № 18 від 30.08.90р.)</t>
  </si>
  <si>
    <t>Разом всі інші категорії</t>
  </si>
  <si>
    <t>ЗАРIЧНЕНСЬКИЙ  РАЙОН</t>
  </si>
  <si>
    <t>Прип’ять-Стохід</t>
  </si>
  <si>
    <t>Зарічненський район села Омит, Нобель, Сенчиці, Локниця, Морочне, Неньковичі</t>
  </si>
  <si>
    <t>Омитська с/р,</t>
  </si>
  <si>
    <t>Рішення облради</t>
  </si>
  <si>
    <t>Нобельська с/р,</t>
  </si>
  <si>
    <t>№ 33 від</t>
  </si>
  <si>
    <t>Сенчицька с/р,</t>
  </si>
  <si>
    <t>28.02.1995р.</t>
  </si>
  <si>
    <t>Локницька с/р,</t>
  </si>
  <si>
    <t>Морочненська с/р,</t>
  </si>
  <si>
    <t>Неньковицька с/р,</t>
  </si>
  <si>
    <t>СВСК ”Селянський ліс”, ДП „Зарічненський лісгосп”</t>
  </si>
  <si>
    <t>БЕРЕЗНIВСЬКИЙ  РАЙОН</t>
  </si>
  <si>
    <t>Березнівський район, села Губків, Маринин, Більчаки, Хмелівка</t>
  </si>
  <si>
    <t>ДП „Соснівський лісгосп”, СВК “Зоря”, СВК ”Світанок”, СВК ”Хмелівський”,</t>
  </si>
  <si>
    <t>Більчаківське л-во,</t>
  </si>
  <si>
    <t>ПГ ”Рівнегаз”, ПГ ДП „Соснівський лісгосп”</t>
  </si>
  <si>
    <t>№ 139  від</t>
  </si>
  <si>
    <t xml:space="preserve"> Стрийське л-во, Щекитинське л-во, Жовтневе л-во: кв. 1-5 ДП „Соснівський лісгосп”, кв.55 вид. 1, 3, 5 ДП СЛАП "Березнівський держспецлісгосп"</t>
  </si>
  <si>
    <t>ДП „Соснівський лісгосп”</t>
  </si>
  <si>
    <t>24.03.2000р.</t>
  </si>
  <si>
    <t>ДП СЛАП "Березнівський держспецлісгосп"</t>
  </si>
  <si>
    <t>ЗДОЛБУНІВСЬКИЙ РАЙОН</t>
  </si>
  <si>
    <t>Дермансько-Мостівський</t>
  </si>
  <si>
    <t>Здолбунівський район, села Дермань Перша, Дермань Друга, Новомощаниця, Мости, Будераж, Буща, Ступне, Півче, Святе.</t>
  </si>
  <si>
    <t xml:space="preserve">Громадяни – власники земельних часток (паїв). </t>
  </si>
  <si>
    <t>СВК “РК-Хміль”,</t>
  </si>
  <si>
    <t>№ 341 від</t>
  </si>
  <si>
    <t xml:space="preserve">ТзОВ "Волинь край" –орендарі земельних часток (паїв). ТзОВ “АККІ”, СВК "Відродження" </t>
  </si>
  <si>
    <t>28.02.2002р.</t>
  </si>
  <si>
    <t>ДП СЛАП "Здолбунівський держспецлісгосп"</t>
  </si>
  <si>
    <t>ДП "Острозький лісгосп"</t>
  </si>
  <si>
    <t>Соколині гори</t>
  </si>
  <si>
    <t>Жовтневе  л-во: кв. 1, 2, 4, 5</t>
  </si>
  <si>
    <t>Рішення обл­ви­кон­ко­му № 343</t>
  </si>
  <si>
    <t xml:space="preserve">                                                                                                  </t>
  </si>
  <si>
    <t>кв.54 вид.9-16</t>
  </si>
  <si>
    <t>від 22.11.83р. (зі змінами рішення облвиконкому № 98 від 18.06.1991р.)</t>
  </si>
  <si>
    <t>кв. 59 вид. 1-6</t>
  </si>
  <si>
    <t>СВСК "Агроліс"</t>
  </si>
  <si>
    <t>с.Губків</t>
  </si>
  <si>
    <t>Губківська сільська рада</t>
  </si>
  <si>
    <t>с.Маринин</t>
  </si>
  <si>
    <t>Марининська сільрада</t>
  </si>
  <si>
    <t>Агатівка</t>
  </si>
  <si>
    <t>ландшафт</t>
  </si>
  <si>
    <t>Гощанське л-во: кв. 18,19,20</t>
  </si>
  <si>
    <t xml:space="preserve">Рішення облради </t>
  </si>
  <si>
    <t>ний</t>
  </si>
  <si>
    <t>№ 322 від 5.03.04 р.</t>
  </si>
  <si>
    <t>Урочище “Звіринець”</t>
  </si>
  <si>
    <t>кв. 42 вид. 2-12</t>
  </si>
  <si>
    <t>ДП СЛАП “Здолбунівський держспецлісгосп”</t>
  </si>
  <si>
    <t>Рішення облрадит № 584 від 27.05.05 р</t>
  </si>
  <si>
    <t>Північно-Мостівський</t>
  </si>
  <si>
    <t>кв. 60 вид. 26-28</t>
  </si>
  <si>
    <t>Рішення облради № 584 від 27.05.05 р.</t>
  </si>
  <si>
    <t>Південно-Мостівський</t>
  </si>
  <si>
    <t>Мостівське л-во: кв. 48 вид. 1-8,</t>
  </si>
  <si>
    <t>№ 584 від 27.05.05р. (зі змінами рішення облради № 1331 від 25.09.2009р.)</t>
  </si>
  <si>
    <t>Сапожинський ліс</t>
  </si>
  <si>
    <t>Гощанське л-во: кв. 17 вид. 3, 5, 8, 9</t>
  </si>
  <si>
    <t>№ 584 від 27.05.05р.</t>
  </si>
  <si>
    <t>Урочище “Сочута”</t>
  </si>
  <si>
    <t>Більчаківське л-во: кв. 58, 59</t>
  </si>
  <si>
    <t>“Передільські горби”</t>
  </si>
  <si>
    <t>с.Переділи</t>
  </si>
  <si>
    <t>Малошпаківська сільрада</t>
  </si>
  <si>
    <t>Кузьмівський</t>
  </si>
  <si>
    <t>Кузьмівське л-во: кв. 13, 14, 22, 23</t>
  </si>
  <si>
    <t>№ 33 від 28.02.95 р.</t>
  </si>
  <si>
    <t>Урочище “Каліжари”</t>
  </si>
  <si>
    <t xml:space="preserve">Малинське л-во: кв. 29-31, 36 </t>
  </si>
  <si>
    <t>Мутвицький</t>
  </si>
  <si>
    <t>Мутвицьке лісництво : кв.1 (вид.1-11,13,14); кв.2 (вид. 1-12) ;кв.3 (вид.1-6); кв.4; кв.6;кв.9 (вид.1-24,26,29,37);кв.42,кв.43 (вид.1-31, 34,35,45-48 ) кв.49</t>
  </si>
  <si>
    <t xml:space="preserve">(зі змінами рішення облради № 322 від 05.03.2004р. та № 584 від 27.05.2005р, </t>
  </si>
  <si>
    <t>рішення облради №1417 від 19.06.2019)</t>
  </si>
  <si>
    <t>Ландшафтні всього: 2852,3</t>
  </si>
  <si>
    <t xml:space="preserve">Князівське л-во: кв.5 вид.14, 15, 17, 18, 24-26, 28, 29, 32, 33, 35, 37; кв.6 вид.32; кв.8 вид.1, 2, 4, 9, 10, 14-16, 20, 21, 31-33; кв.12 вид.20-29, 32; кв.15 вид.1-21; кв. 16 вид.1-7, 9, 11; кв.17 вид.1-51; кв.19 вид. 2-7, 12, 40, 41, 45; кв.20 вид.24-29, 32, 33; </t>
  </si>
  <si>
    <t>Рішення облвикон­кому № 343 від 22.11.83 р. (зі змінами рішення облвиконкому № 98 від 18.06.1991р. та рішень облради № 1331 від 25.09.2009р. та № 784 від 16.11.2012р.)</t>
  </si>
  <si>
    <t>Бобрівське л-во: кв.13 вид.1-48; кв.14 вид. 1-36; кв.20 вид.45-59; кв.26 вид.1-36; кв.34 вид.1-4; кв.35 вид.1-14; кв. 36 вид.20-50; кв.37 вид.35-52; кв.47 вид. 1-16, 54; кв. 48 вид. 1-21, 70; кв.49 вид. 1-6</t>
  </si>
  <si>
    <t>Урочище “Поличне”</t>
  </si>
  <si>
    <t>загально-</t>
  </si>
  <si>
    <t>Річецьке л-во: кв. 28,29</t>
  </si>
  <si>
    <t>Рішення облвикон­кому № 343</t>
  </si>
  <si>
    <t>зоологічний</t>
  </si>
  <si>
    <t>від 22.11.83 р. (зі змінами рішення облвиконкому № 98 від 18.06.1991р.)</t>
  </si>
  <si>
    <t>Урочище “Глуша”</t>
  </si>
  <si>
    <t>Кутинська сільрада</t>
  </si>
  <si>
    <t>Рішення облвикон­кому № 343 від 22.11.83 р. (зі змінами рішення облвиконкому № 98 від 18.06.1991р. та рішення облради № 78 від 06.03.1997р.)</t>
  </si>
  <si>
    <t>Масевицький,</t>
  </si>
  <si>
    <t>Масевицьке л-во: кв. 10, 11, 17-20, 28, 29, 38-42, 47-47, 48 (за винятком вид. 45)</t>
  </si>
  <si>
    <t>Рішення облвикон­кому № 343 від 22.11.83 р. (зі змінами рішення облвиконкому № 98 від 18.06.1991 р. та рішення облради від 25.05.2012 № 692)</t>
  </si>
  <si>
    <t>урочище “Старики”</t>
  </si>
  <si>
    <t>Рокитнівське л-во: кв. 8, 12, 13;</t>
  </si>
  <si>
    <t>Рішення облвикон­кому № 343 від 22.11.83р. (зі змінами рішення облвиконкому № 98 від 18.06.1991р. та рішення облради № 1331 від 25.09.2009р.)</t>
  </si>
  <si>
    <t>кв. 3 вид. 1</t>
  </si>
  <si>
    <t>Загальнозоологічні всього: 3129</t>
  </si>
  <si>
    <t>Більчаківський</t>
  </si>
  <si>
    <t>Більчаківське л-во: кв. 51 вид.21, 28, 29</t>
  </si>
  <si>
    <t>Остроганський</t>
  </si>
  <si>
    <t>Більчаківське л-во: кв. 39 вид.1,</t>
  </si>
  <si>
    <t>кв. 48 вид.1, 6; кв. 49 вид.11, 21</t>
  </si>
  <si>
    <t>№ 69 від 19.03.99р.</t>
  </si>
  <si>
    <t>кв. 56 вид.7,  кв. 57 вид.1, 11, 16,</t>
  </si>
  <si>
    <t>17, 18</t>
  </si>
  <si>
    <t>Березівський</t>
  </si>
  <si>
    <t>Більчаківське л-во: кв. 11 вид.12, кв. 10 вид.13, 24, 44</t>
  </si>
  <si>
    <t>Рішення облради № 322 від 5.03.04р. (зі змінами рішення облради № 784 від 16.11.2012р.)</t>
  </si>
  <si>
    <t>Літвицький</t>
  </si>
  <si>
    <t>Літвицьке л-во: кв. 27;</t>
  </si>
  <si>
    <t xml:space="preserve">Рішення облвикон­кому № 343 від 22.11.83 р. (зі змінами рішення облвиконкому № 98 від 18.06.1991р., рішеньоблради № 69 від 19.03.1999р та № 784 від 16.11.2012р.) </t>
  </si>
  <si>
    <t xml:space="preserve">кв. 28 вид. 1, 2 </t>
  </si>
  <si>
    <t>Ольхава</t>
  </si>
  <si>
    <t xml:space="preserve"> кв 67, кв. 68: вид. 1-10, 12-29, 31-33, 36-46, 51, 52, 56-59;</t>
  </si>
  <si>
    <t>Рішення облради   № 33 від 28.02.95 р.</t>
  </si>
  <si>
    <t xml:space="preserve">кв. 69, 70, 71 вид. 14-17 </t>
  </si>
  <si>
    <t>кв. 72</t>
  </si>
  <si>
    <t>Будеразький</t>
  </si>
  <si>
    <t>Мостівське л-во: кв. 40</t>
  </si>
  <si>
    <t>Рішення облвикон­кому № 343 від 22.11.83 р. (зі змінами рішення облвиконкому № 98 від 18.06.1991р. та рішення облради № 1331 від 25.09.2009р.)</t>
  </si>
  <si>
    <t>Мостівський</t>
  </si>
  <si>
    <t xml:space="preserve">Мостівське л-во: кв. 59 вид.20; кв. 60 вид.3; </t>
  </si>
  <si>
    <t>Рішення облвикон­кому № 343 від 22.11.83 р. (зі змінами рішення облвиконкому № 98 від 18.06.1991р. та зі змінами рішення облради № 584 від 27.05.2005р. та № 1331 від 25.09.2009р)</t>
  </si>
  <si>
    <t xml:space="preserve">кв. 71 вид.1, 3, 6, </t>
  </si>
  <si>
    <t>кв. 72 вид.1, 8</t>
  </si>
  <si>
    <t>Базальтівський</t>
  </si>
  <si>
    <t>Базальтівське л-во: кв. 19 вид.5, 7</t>
  </si>
  <si>
    <t>ДП „Костопільський лісгосп”</t>
  </si>
  <si>
    <t>Рішення облвикон­кому № 343 від 22.11.83р. (зі змінами рішення облвиконкому № 98 від 18.06.1991р.)</t>
  </si>
  <si>
    <t>Новоставський</t>
  </si>
  <si>
    <t>Новоставське л-во: кв. 19 вид.9, 11, 12</t>
  </si>
  <si>
    <t>Урочище “Павлівщина”</t>
  </si>
  <si>
    <t>Решуцьке л-во: кв. 51</t>
  </si>
  <si>
    <t>Урочище “Медин”</t>
  </si>
  <si>
    <t>Рокитнівське л-во: кв.6 вид.2, 3, 5, 6, 10, 14, 15</t>
  </si>
  <si>
    <t>Немирівський ліс</t>
  </si>
  <si>
    <t xml:space="preserve"> кв. 89 вид. 1-32; </t>
  </si>
  <si>
    <t>ДП СЛАП “Радивилівський держспецлісгосп”</t>
  </si>
  <si>
    <t>Рішення облвикон­кому № 98</t>
  </si>
  <si>
    <t>кв. 90 вид. 1-3; 10-24, 27-29</t>
  </si>
  <si>
    <t>від 18.06.91р.</t>
  </si>
  <si>
    <t xml:space="preserve">Карпилівське л-во: </t>
  </si>
  <si>
    <t>Рішення облвикон­кому № 343 від 22.11.83р. (зі змінами рішення облвиконкому № 98 від 18.06.1991р. та облради № 1438 від 18.12.2009р.)</t>
  </si>
  <si>
    <t>кв. 17 вид. 1-42, 44-46;</t>
  </si>
  <si>
    <t>кв. 18 вид. 1-23, 25-37;</t>
  </si>
  <si>
    <t>кв. 27 вид.1, 2, 5-36;</t>
  </si>
  <si>
    <t>кв. 28 вид. 2-23</t>
  </si>
  <si>
    <t>Костянтинівський</t>
  </si>
  <si>
    <t>Костянтинівське л-во: кв. 60 вид.</t>
  </si>
  <si>
    <t>Чабельський</t>
  </si>
  <si>
    <t xml:space="preserve">Чабельське л-во: кв. 20 вид.23, </t>
  </si>
  <si>
    <t>ДП „Клесівський лісгосп”</t>
  </si>
  <si>
    <t xml:space="preserve">кв. 21 вид.27, кв. 27 вид.19 </t>
  </si>
  <si>
    <t>Урочище “Берці”</t>
  </si>
  <si>
    <t>Малинське л-во: кв. 18-20</t>
  </si>
  <si>
    <t>№ 33 від 28.02.95р.</t>
  </si>
  <si>
    <t>Костянтинівське л-во:</t>
  </si>
  <si>
    <t>ДП”Сарненський лісгосп”</t>
  </si>
  <si>
    <t>Рішення  облради №1342 від 15.03.2019</t>
  </si>
  <si>
    <t>виділ 5,7-10,12-13 квартал 32;</t>
  </si>
  <si>
    <t>виділ15,17,24-27,30,34,35,36  квартал 33;</t>
  </si>
  <si>
    <t xml:space="preserve">виділ 20-24 квартал 34; </t>
  </si>
  <si>
    <t>виділ 24,26-35 квартал 35;</t>
  </si>
  <si>
    <t>виділ 1-2 квартал 49;</t>
  </si>
  <si>
    <t>виділ 1-26,29,32,33,36-37 квартал 50;</t>
  </si>
  <si>
    <t>виділ 1-2, 6-13 квартал 51;</t>
  </si>
  <si>
    <t xml:space="preserve">виділ 4-19, 23,24 квартал 52 </t>
  </si>
  <si>
    <t>Обурок</t>
  </si>
  <si>
    <t>Сморжівське лісництво, кв.30 вид.1-3</t>
  </si>
  <si>
    <t>Рішення облради №1773 від 21.09.2020</t>
  </si>
  <si>
    <t>Всього: 2353,4</t>
  </si>
  <si>
    <t>Полянський</t>
  </si>
  <si>
    <t>с. Поляни</t>
  </si>
  <si>
    <t>ТзОВ „Березнериба”</t>
  </si>
  <si>
    <t>Рішення облвикон-</t>
  </si>
  <si>
    <t>­кому № 98 від 18.06.91р. (зі змінами рішення облради  № 69 від 19.03.99р.)</t>
  </si>
  <si>
    <t>Урочище “Порода”</t>
  </si>
  <si>
    <t>Поблизу смт.Володимирець</t>
  </si>
  <si>
    <t>Володимирецька селищна рада</t>
  </si>
  <si>
    <t>РАЗОМ:</t>
  </si>
  <si>
    <t>Урочище “Верба”</t>
  </si>
  <si>
    <t xml:space="preserve">с. Стовпець </t>
  </si>
  <si>
    <t>Стовпецька сільрада</t>
  </si>
  <si>
    <t>Рішення облвикон­ко­му № 343 від 22.11.83 р. (зі змінами рішення облвиконкому № 98 від 18.06.1991р.)</t>
  </si>
  <si>
    <t>ПП Сіагрус</t>
  </si>
  <si>
    <t>Урочище “Студянка”</t>
  </si>
  <si>
    <t xml:space="preserve"> с. Студянка</t>
  </si>
  <si>
    <t xml:space="preserve">Шепетинська сільрада </t>
  </si>
  <si>
    <t>Урочище “Стрілки”</t>
  </si>
  <si>
    <t>с.Плоска</t>
  </si>
  <si>
    <t xml:space="preserve"> ПП Лущан Р.В.</t>
  </si>
  <si>
    <t>Рішення облвикон­кому № 343 від 22.11.83 р. (зі змінами рішення облвиконкому № 98 від 18.06.1991р.)</t>
  </si>
  <si>
    <t>Плосківська сільрада</t>
  </si>
  <si>
    <t>Заплава річки Іква</t>
  </si>
  <si>
    <t>Любомирське л-во: кв.кв. 73-76,</t>
  </si>
  <si>
    <t>94-98</t>
  </si>
  <si>
    <t>№ 584 від 27.05.05р</t>
  </si>
  <si>
    <t xml:space="preserve">Дібрівське л-во: кв. 10 </t>
  </si>
  <si>
    <t>Урочище “Добрятин”</t>
  </si>
  <si>
    <t>В околицях с.Добрятин</t>
  </si>
  <si>
    <t>Добрятинська сільрада</t>
  </si>
  <si>
    <t>Урочище “М’ятин”</t>
  </si>
  <si>
    <t>поблизу с.М’ятин</t>
  </si>
  <si>
    <t>Хорупанська сільрада</t>
  </si>
  <si>
    <t xml:space="preserve">Рішення облвикон­кому № 343 від 22.11.83 р. (зі змінами рішення облвиконкому № 345 від 16.12.86р. рішення облвикон­кому № 98 від 18.06.1991р.  </t>
  </si>
  <si>
    <t>Заплава річки Стир</t>
  </si>
  <si>
    <t>заплава річки Стир</t>
  </si>
  <si>
    <t>Ярославицька сільрада</t>
  </si>
  <si>
    <t>Збитенський</t>
  </si>
  <si>
    <t>Новомалинське л-во: кв. 15, 16, 38</t>
  </si>
  <si>
    <t>Рішення облвикон­кому № 10 від 23.01.90 р. (зі змінами рішення облвиконкому № 98 від 18.06.1991р. та зі змінами рішення облради № 584 від 27.05.2005р.)</t>
  </si>
  <si>
    <t>кв.23 вид. 34</t>
  </si>
  <si>
    <t>ДП СЛАП “Остозький держспецлісгосп”</t>
  </si>
  <si>
    <t>кв.31 вид.1-29, 35-45, 56-61</t>
  </si>
  <si>
    <t>Підприємець Співак В.М.</t>
  </si>
  <si>
    <t>ПП Співак В.М</t>
  </si>
  <si>
    <t>Гідрологічні всього : 2442</t>
  </si>
  <si>
    <t>Болото Гало</t>
  </si>
  <si>
    <t>Щекичинське л-во: кв. 43 вид.47,</t>
  </si>
  <si>
    <t>Рішення облради № 322 від 5.03.04р.</t>
  </si>
  <si>
    <t>48, 49</t>
  </si>
  <si>
    <t>Озерський</t>
  </si>
  <si>
    <t xml:space="preserve">Озерецьке л-во: кв.1, 2, 5-7, </t>
  </si>
  <si>
    <t>10-15, 17-20</t>
  </si>
  <si>
    <t>Мульчицький</t>
  </si>
  <si>
    <t>Озерецьке л-во: кв. 33-37, 39,40, 42, 46,47,52</t>
  </si>
  <si>
    <t>Рішення облвикон­кому № 343 від 22.11.83 р. (зі змінами рішення облвиконкому № 98</t>
  </si>
  <si>
    <t>Мульчицьке л-во: кв. 3, 5, 7, 8, 15-18, 23, 24, 27-32;</t>
  </si>
  <si>
    <t>від 18.06.1991 р.)</t>
  </si>
  <si>
    <t>Привітівське л-тво кв. 46, 47, 48, 49</t>
  </si>
  <si>
    <t>Озерецьке л-во (Партизанське л-во): кв. 12, 15, 16,</t>
  </si>
  <si>
    <t>23, 24, 25, 32-40</t>
  </si>
  <si>
    <t>Красносільський</t>
  </si>
  <si>
    <t>Красносільське л-во: кв.15, 24-26, 40-43</t>
  </si>
  <si>
    <t>Рішення облвикон­кому № 98 від 18.06.1991 р.</t>
  </si>
  <si>
    <t>Красносільське л-во: кв. 16,17,28,</t>
  </si>
  <si>
    <t>(зі змінами рішення облради № 322 від 05.03.2004р. та № 584 від 27.05.2005р.</t>
  </si>
  <si>
    <t>44, 51-55</t>
  </si>
  <si>
    <t>Воронківський</t>
  </si>
  <si>
    <t>с. Воронки</t>
  </si>
  <si>
    <t>Воронківська сільська рада</t>
  </si>
  <si>
    <t>Рішення облвикон­кому № 98 від 18.06.1991р. (зі змінами рішення облради № 58 від 29.10.2002р.; № 322 від 05.03.2004р. та № 584 від 27.05.2005р.</t>
  </si>
  <si>
    <t>Урочище “Вижар”</t>
  </si>
  <si>
    <t xml:space="preserve"> с. Довговоля</t>
  </si>
  <si>
    <t>Довговільська сільська рада</t>
  </si>
  <si>
    <t>Центральне л-тво: кв.57 вид. 12, 16</t>
  </si>
  <si>
    <t>ДП СЛАП "Володимирецький держспецлісгосп"</t>
  </si>
  <si>
    <t>Центральне л-тво: кв.59 вид. 1, 2, 3</t>
  </si>
  <si>
    <t>Урочище “Липне”</t>
  </si>
  <si>
    <t xml:space="preserve"> с. Липне</t>
  </si>
  <si>
    <t>Красносільська сільська рада</t>
  </si>
  <si>
    <t>Рішення облвикон-кому № 343 від 22.11.83р. (зі змінами рішення облвиконкому № 98 від 18.06.1991р.)</t>
  </si>
  <si>
    <t>Центральне л-тво: кв.32 вид. 4</t>
  </si>
  <si>
    <t xml:space="preserve">Центральне л-тво: кв.32 вид. 1, 2, 3, 5, 7 </t>
  </si>
  <si>
    <t>Урочище “Озарінь”</t>
  </si>
  <si>
    <t xml:space="preserve"> с. Воронки</t>
  </si>
  <si>
    <t>Центральне л-тво: кв.10</t>
  </si>
  <si>
    <t>Урочище “Потки”</t>
  </si>
  <si>
    <t>Центральне л-тво: кв.13 виділ 44 (3,1 га)</t>
  </si>
  <si>
    <t xml:space="preserve">Центральне л-тво: кв.13 виділи 41-43, 44 (1,6 га), 46, 47 </t>
  </si>
  <si>
    <t>Бабинський ліс</t>
  </si>
  <si>
    <t>Гощанське л-во: квартали 13</t>
  </si>
  <si>
    <t>квартал 14 (за винятком вид.2)</t>
  </si>
  <si>
    <t>Урочище “Бережани”</t>
  </si>
  <si>
    <t>біля с.Кам’яниця</t>
  </si>
  <si>
    <t>Птицька сільська рада</t>
  </si>
  <si>
    <t>Рішення облвикон­кому № 98 від 18.06.91 р.</t>
  </si>
  <si>
    <t>Квітуча гора</t>
  </si>
  <si>
    <t>с. Мильча</t>
  </si>
  <si>
    <t>Мильчанська сільрада</t>
  </si>
  <si>
    <t>кв. 23 вид.1-5, 18</t>
  </si>
  <si>
    <t>ДП СЛАП „Дубенський держспецлісгосп”</t>
  </si>
  <si>
    <t xml:space="preserve">Колобанки </t>
  </si>
  <si>
    <t>с.Копитків</t>
  </si>
  <si>
    <t xml:space="preserve">Копитківська сільська рада </t>
  </si>
  <si>
    <t>№ 787 від 16.11.2012р.</t>
  </si>
  <si>
    <t xml:space="preserve">Корнинський </t>
  </si>
  <si>
    <t>Здолбунівське л-во: кв. 1</t>
  </si>
  <si>
    <t>ДП „Рівненський лісгосп”</t>
  </si>
  <si>
    <t>Рішення облвикон­ко­му № 343 від 22.11.83 р. (зі змінами рішення облвиконкому № 98 від 18.06.1991р. та рішення облради № 784 від 16.11.2012р.)</t>
  </si>
  <si>
    <t>Кунинська дача</t>
  </si>
  <si>
    <t xml:space="preserve">Здолбунівське л-во: кв. 34-38 </t>
  </si>
  <si>
    <t>Заплава річки Збитенка</t>
  </si>
  <si>
    <t>с. Мости</t>
  </si>
  <si>
    <t>Будеразька сільрада</t>
  </si>
  <si>
    <t>Болото Кругляк</t>
  </si>
  <si>
    <t>с. Святе</t>
  </si>
  <si>
    <t>Рокитнянська діброва</t>
  </si>
  <si>
    <t>Костопільське л-во: кв. 42</t>
  </si>
  <si>
    <t>Рішення облвикон­кому № 213 від 13.10.93р.</t>
  </si>
  <si>
    <t>Урочище “Бір”</t>
  </si>
  <si>
    <t>Новомалинське л-во: кв. 1-3, 7, 8 (за винятком вид. 16, 30), 13, 14, 17 (за винятком вид. 22)</t>
  </si>
  <si>
    <t>Рішення облвикон­ко­му № 213 від 13.10.93 р. (зі змінами рішення облради № 322 від 05.03.2004р та № 584 від 27.05.2005р.)</t>
  </si>
  <si>
    <t>Гориньград</t>
  </si>
  <si>
    <t>Олександрійське л-во: кв. 47 вид.17, 18</t>
  </si>
  <si>
    <t>№ 322 від 5.03.04р.</t>
  </si>
  <si>
    <t>Єльнівський</t>
  </si>
  <si>
    <t xml:space="preserve">Єльнівське л-во: кв. 1-10, 12-20, </t>
  </si>
  <si>
    <t xml:space="preserve">кв. 24 вид.1, 2, 4, 6-8, 12, 14-18, 20, 23, 24, 27, 28, 31-40, 42-48; </t>
  </si>
  <si>
    <t>від 22.11.83р.</t>
  </si>
  <si>
    <t xml:space="preserve">кв. 27 вид. 1-11 , 13-19; </t>
  </si>
  <si>
    <t>(зі змінами рішення облвиконкому № 98 від 18.06.1991р. та рішення облради № 1331 від 25.09.2009р.)</t>
  </si>
  <si>
    <t xml:space="preserve">кв. 28 вид. 1-10, 12-24, 26-30, 32-38; </t>
  </si>
  <si>
    <t xml:space="preserve">кв. 30 вид. 1-11, 13-34; </t>
  </si>
  <si>
    <t xml:space="preserve">кв. 31 вид. 1-8, 10-13, 15-27, 29-34, 36-48, 50-58; </t>
  </si>
  <si>
    <t>кв. 39 вид. 1- 13, 15- 20, 22-29;  кв. 40 вид. 1, 2, 4, 5, 7 ,9-19, 21-37, 40-45;</t>
  </si>
  <si>
    <t>кв. 49 вид. 1-3, 5-13, 14-30, 32-35, 37-47;</t>
  </si>
  <si>
    <t xml:space="preserve">кв. 50 вид. 1-16, 18-20, 22-29; </t>
  </si>
  <si>
    <t>кв. 51 вид. 1-9, 11-15, 17-40, 42-50;</t>
  </si>
  <si>
    <t>кв. 52 вид.1-39, 41-59.</t>
  </si>
  <si>
    <t>від 22.11.83р. (зі змінами рішення облвиконкому № 98 від 18.06.1991р. та рішення облради № 1331 від 25.09.2009р.)</t>
  </si>
  <si>
    <t>Глиннівський</t>
  </si>
  <si>
    <t>Глинівське л-во: кв. 12, 13, 21-23, 30-33, 42-45, 48-51, 56, 57</t>
  </si>
  <si>
    <t>Більський</t>
  </si>
  <si>
    <t>Рокитнівське л-во: кв. 65-68, 70, 71, 73-77, 79-84</t>
  </si>
  <si>
    <t xml:space="preserve">Рішення облвикон­кому № 343 від 22.11.83р. (зі змінами рішення облвиконкому № 98 від 18.06.1991р. та рішення облради № 1331 від 25.09.2009р.) </t>
  </si>
  <si>
    <t>Залавський</t>
  </si>
  <si>
    <t>Залавське л-во: кв. 23-25, 29-31,  кв.32 (виділи 1-10, 13, 20-24, 30-32, 35-37), кв. 34 (за винятком виділів 1-4, 9-12, 20, 22-28, 31-35, 39 площею 60,2 га), кв. 35-37, 41-52, 54-56, 59, 62</t>
  </si>
  <si>
    <t>Рішення облвикон­кому № 343 від 22.11.83р. (зі змінами рішення облвиконкому № 98 від 18.06.1991р. та рішень облради № 1331 від 25.09.2009р, № 839 від 21.12.2012р.)</t>
  </si>
  <si>
    <t xml:space="preserve">Залавське л-во, кв.16-22, 26, </t>
  </si>
  <si>
    <t>кв. 28 (за винятком вид. 28, 35, 36), кв. 33 (зв винятком вид. 1-11, 14), кв. 37, 38, кв. 40 (за винятком вид. 8), кв. 53, 58, 61, 63</t>
  </si>
  <si>
    <t>Мушнянський</t>
  </si>
  <si>
    <t>Мушнянське л-во: кв. 2-4, 6-16, 19, 20, 23, 24, 27, 28, 35</t>
  </si>
  <si>
    <t>ДП „Остківський лісгосп”</t>
  </si>
  <si>
    <t>Рішення облвикон­кому № 343 від 22.11.83 р. (зі змінами рішення облвиконкому № 98 від 18.06.1991р. та рішення облради № 784 від 16.11.2012р.)</t>
  </si>
  <si>
    <t>Карпилівська сільська рада</t>
  </si>
  <si>
    <t>Карпилівська  сільрада</t>
  </si>
  <si>
    <t>Карпилівське л-во:</t>
  </si>
  <si>
    <t>ДП "СЛАП "Рокитнівський держспецлісгосп"</t>
  </si>
  <si>
    <t>кв.54 вид.1-10,</t>
  </si>
  <si>
    <t>кв.55 вид. 1, 3-36</t>
  </si>
  <si>
    <t>Плавський</t>
  </si>
  <si>
    <t>Кам’янська  сільська  рада</t>
  </si>
  <si>
    <t>Кам’янська  сільрада</t>
  </si>
  <si>
    <t>Сновидовицьке л-во: кв. 5 вид. 1, 3, 4, 14-36, 39, 41</t>
  </si>
  <si>
    <t>Білинський</t>
  </si>
  <si>
    <t>Біловізьке л-во: кв. 36-38, 40-42</t>
  </si>
  <si>
    <t>Урочище "Солонівське"</t>
  </si>
  <si>
    <t>с. Солонів</t>
  </si>
  <si>
    <t>Пляшевська сільська рада</t>
  </si>
  <si>
    <t>Урочище “Ситенське”</t>
  </si>
  <si>
    <t xml:space="preserve"> с. Ситне</t>
  </si>
  <si>
    <t>Крупецька сільська рада</t>
  </si>
  <si>
    <t>Радивилівське л-во: кв. 104, 105</t>
  </si>
  <si>
    <t>Рішення облвикон­кому № 345 від 16.12.86р. (зі змінами рішення облвиконкому № 98 від 18.06.1991р. та зі змінами рішень облради № 58 від 29.10.2002р і № 784 від 16.11.2012р.)</t>
  </si>
  <si>
    <t>кв. 106 (вид. 1-18, 33-35)</t>
  </si>
  <si>
    <t>Лев’ятинське болото</t>
  </si>
  <si>
    <t>кв.54 вид.5-7, 9-16</t>
  </si>
  <si>
    <t>Урочище “Кишка”</t>
  </si>
  <si>
    <t>кв. 63 вид.7-29;</t>
  </si>
  <si>
    <t>кв.66 вид.1-9;</t>
  </si>
  <si>
    <t>кв.67 вид. 1-8</t>
  </si>
  <si>
    <t>с. Крупець</t>
  </si>
  <si>
    <t>Крупецька сільрада</t>
  </si>
  <si>
    <t>Урочище “Савчуки”</t>
  </si>
  <si>
    <t xml:space="preserve">кв. 24 вид. 1-9 </t>
  </si>
  <si>
    <t xml:space="preserve">Великоозерянський </t>
  </si>
  <si>
    <t>Будимлянське л-во: кв. 40-43</t>
  </si>
  <si>
    <t>Чермельське л-во: кв.1-5, 9-11, 15-17, 22-25, 29-32, 36-47</t>
  </si>
  <si>
    <t>№ 1195 від 27.03.2009р. (зі змінами рішення облради № 784 від 16.11.2012р.)</t>
  </si>
  <si>
    <t>Озерське л-тво: кв. 48-52, 54-63, 65-66, 70-73</t>
  </si>
  <si>
    <t>Грабовещина</t>
  </si>
  <si>
    <t>кв. 19 вид. 29, 30, 34</t>
  </si>
  <si>
    <t>ДП СЛАП “Млинівський держспецлісгосп”</t>
  </si>
  <si>
    <t>№ 1195 від 27.03.2009р.</t>
  </si>
  <si>
    <t>Ботанічні всього: 32372</t>
  </si>
  <si>
    <t xml:space="preserve">Орнітологічні </t>
  </si>
  <si>
    <t>Урочище “Стирське”</t>
  </si>
  <si>
    <t>с. Великі Телковичі</t>
  </si>
  <si>
    <t xml:space="preserve">Великотелковицька сільська рада </t>
  </si>
  <si>
    <t xml:space="preserve">Рішення облвикон­ко­му № 343 </t>
  </si>
  <si>
    <t>с.Біле</t>
  </si>
  <si>
    <t>Біленська сільська рада</t>
  </si>
  <si>
    <t>Білянське л-во: кв. 24, 35, 36</t>
  </si>
  <si>
    <t>Телковицьке л-во: кв. 1, 3, 7, 12, 16, 17, 19, 20</t>
  </si>
  <si>
    <t>Центральне л-тво: кв.1 вид. 1, 2, 4; кв.3 вид.1; кв. 6 вид.17 (0,7 га)</t>
  </si>
  <si>
    <t xml:space="preserve">Центральне л-тво: кв.3; кв. 6 </t>
  </si>
  <si>
    <t>Урочище “Романщина”</t>
  </si>
  <si>
    <t>недалеко від села Дубівка</t>
  </si>
  <si>
    <t>Каноницька сільрада</t>
  </si>
  <si>
    <t>Урочище “Хрінники”</t>
  </si>
  <si>
    <t>Дублянське л-во: кв. 53 вид.10</t>
  </si>
  <si>
    <t>ДП „Млинівський лісгосп”</t>
  </si>
  <si>
    <t>кому № 343 від 22.11.83 р. (зі змінами рішення облвиконкому № 98 від 18.06.1991р.)</t>
  </si>
  <si>
    <t>Урочище “Вичавки”</t>
  </si>
  <si>
    <t>Поблизу с.Вичавки</t>
  </si>
  <si>
    <t>Хрінницька сільрада</t>
  </si>
  <si>
    <t>с.Нобель</t>
  </si>
  <si>
    <t>Нобельська сільрада</t>
  </si>
  <si>
    <t>кому № 343</t>
  </si>
  <si>
    <t>Морочнівське л-тво: кв.17 вид.3, 6, 36, 37</t>
  </si>
  <si>
    <t xml:space="preserve">Моквинське л-во: </t>
  </si>
  <si>
    <t>кв. 25 вид.3, 4, 5, 7-12, 18-20, 21, 23-25, 29, 48-50;</t>
  </si>
  <si>
    <t>кв. 29 вид 5-7, 19-21;</t>
  </si>
  <si>
    <t>кв.30 вид. 1, 2, 5, 6, 25, 26;</t>
  </si>
  <si>
    <t>кв.31 вид. 1, 2, 10, 27, 28</t>
  </si>
  <si>
    <t>Костопільське л-во: кв. 21</t>
  </si>
  <si>
    <t>ДП СЛАП “Костопіль-ський держспецлісгосп”</t>
  </si>
  <si>
    <t xml:space="preserve"> вид. 1-16, 25-28</t>
  </si>
  <si>
    <t xml:space="preserve"> с. Новомалин</t>
  </si>
  <si>
    <t>Підприємець Співак В.М</t>
  </si>
  <si>
    <t>кв.23 вид.32, 33, 37, 38, 41</t>
  </si>
  <si>
    <t>Урочище “Чортове болото”</t>
  </si>
  <si>
    <t>Деражнинське л-во: кв. 26-28</t>
  </si>
  <si>
    <t>Рішення облвикон­кому № 98 від 18.06.91р. (зі змінами рішення облради № 1331 від 25.09.2009р.)</t>
  </si>
  <si>
    <t>Урочище “Вовча гора”</t>
  </si>
  <si>
    <t>Землі запасу водного фонду на території сільради</t>
  </si>
  <si>
    <t>Сарненська міська рада</t>
  </si>
  <si>
    <t>Рішення облвикон­кому № 343 від 22.11.83 р. (зі змінами рішення облвиконкому № 98 від 18.06.1991р. зі змінами рішення облради № 289 від 19.08 2021)</t>
  </si>
  <si>
    <r>
      <t xml:space="preserve">Орнітологічні всього: </t>
    </r>
    <r>
      <rPr>
        <b/>
        <sz val="12"/>
        <color indexed="10"/>
        <rFont val="Times New Roman"/>
        <family val="1"/>
        <charset val="204"/>
      </rPr>
      <t>1581,3</t>
    </r>
  </si>
  <si>
    <t>Рясниківський</t>
  </si>
  <si>
    <t>кв.10 вид. 1-5, 9, 11</t>
  </si>
  <si>
    <t>ДП СЛАП "Гощанський держспецлісгосп"</t>
  </si>
  <si>
    <t>Рішення облвикон­кому № 343 від 22.11.83 р. (зі змінами рішення облвиконкому № 98 від 18.06.1991 р.)</t>
  </si>
  <si>
    <t>М’ятинський</t>
  </si>
  <si>
    <t>кв. 12</t>
  </si>
  <si>
    <t>Рішення облвикон­кому № 343  від 22.11.83 р. (зі змінами рішення облвиконкому № 98 від 18.06.1991 р.)</t>
  </si>
  <si>
    <t>с. М’ятин</t>
  </si>
  <si>
    <t>Посягвівська сільська рада</t>
  </si>
  <si>
    <t>с. Порозове</t>
  </si>
  <si>
    <t xml:space="preserve">с. Озеряни </t>
  </si>
  <si>
    <t>Озерянська сільрада</t>
  </si>
  <si>
    <t>Клинцівський</t>
  </si>
  <si>
    <t xml:space="preserve"> с. Клинці </t>
  </si>
  <si>
    <t>Гірницька сільрада</t>
  </si>
  <si>
    <t>Рішення облвикон­ко­му № 343 від 22.11.83р. (зі змінами рішення облвиконкому № 98 від 18.06.1991р.)</t>
  </si>
  <si>
    <t>Ясинівський</t>
  </si>
  <si>
    <t>кв.45 вид.1-5</t>
  </si>
  <si>
    <t xml:space="preserve">ДП СЛАП "Дубенський держспецлісгосп" </t>
  </si>
  <si>
    <t>Нараївський</t>
  </si>
  <si>
    <t>с. Нараїв</t>
  </si>
  <si>
    <t>Княгининська сільрада</t>
  </si>
  <si>
    <t>Ступнівський</t>
  </si>
  <si>
    <t>кв. 33 вид. 4-8</t>
  </si>
  <si>
    <t>кв.35 вид.20-24</t>
  </si>
  <si>
    <t>кв.37 вид 9</t>
  </si>
  <si>
    <t>Стеблівський</t>
  </si>
  <si>
    <t>кв. 11 вид. 15, 16</t>
  </si>
  <si>
    <t>Коршівський</t>
  </si>
  <si>
    <t>кв. 14 вид. 2-8</t>
  </si>
  <si>
    <t>кв. 47 вид. 24-34</t>
  </si>
  <si>
    <t>кв. 43 вид. 24-27, 60-62</t>
  </si>
  <si>
    <t>кв. 44 вид. 1-7</t>
  </si>
  <si>
    <t>Точевицький</t>
  </si>
  <si>
    <t>кв. 21 вид.17-18</t>
  </si>
  <si>
    <t>ДП СЛАП „Острозький держспецлісгосп”</t>
  </si>
  <si>
    <t>с.Білашів</t>
  </si>
  <si>
    <t>Білашівська сільрада</t>
  </si>
  <si>
    <t>Розвазький</t>
  </si>
  <si>
    <t xml:space="preserve"> с. Хорів</t>
  </si>
  <si>
    <t>Хорівська сільрада</t>
  </si>
  <si>
    <t>Грушвицький</t>
  </si>
  <si>
    <t>Сморжівське л-тво: кв. 61 вид. 8</t>
  </si>
  <si>
    <t>Рішення облвикон­кому № 343 від 22.11.83р. (зі змінами рішення облвиконкому № 98 від 18.06.1991р. та рішення облради № 784 від 16.11.2012р.)</t>
  </si>
  <si>
    <t>Підгірцівський</t>
  </si>
  <si>
    <t xml:space="preserve"> с. Підгірці</t>
  </si>
  <si>
    <t>Колоденський</t>
  </si>
  <si>
    <t xml:space="preserve"> с. Колоденка</t>
  </si>
  <si>
    <t>Корнинська сільрада</t>
  </si>
  <si>
    <t>Ентомологічні всього: 344га</t>
  </si>
  <si>
    <t>Деражненський</t>
  </si>
  <si>
    <t>вздовж р. Горинь від с. Деражно до с. Бечаль</t>
  </si>
  <si>
    <t>Деражненська  сільрада</t>
  </si>
  <si>
    <t>Прип’ятський</t>
  </si>
  <si>
    <t>с.Неньковичі</t>
  </si>
  <si>
    <t>Неньковицька сільрада</t>
  </si>
  <si>
    <t>Рішення облвикон</t>
  </si>
  <si>
    <t xml:space="preserve">Морочнівське л-тво: кв.12 вид.1, 2, 3, 4; кв.13 вид. 1, 2, 3, 25, 26; </t>
  </si>
  <si>
    <t>кв.16 вид. 1; кв.17 вид. 1, 2, 3, 4, 5</t>
  </si>
  <si>
    <t>с.Сенчиці</t>
  </si>
  <si>
    <t>Сенчицька сільрада</t>
  </si>
  <si>
    <t>Іхтіологічні всього: 3255</t>
  </si>
  <si>
    <t>Мізоцький кряж</t>
  </si>
  <si>
    <t>Любомирське л-во: кв. 20, 21, 30-35, 54-57, 132-134, 138-142</t>
  </si>
  <si>
    <t>Рішення облвикон-кому № 343 від 22.11.83р. (зі змінами рішення облвиконкому № 98 від 18.06.1991р.та зі змінами рішеннями облради № 322 від 05.03.2004р. № 584 від 27.05.2005р. та № 1331 від 25.09.2009р.))</t>
  </si>
  <si>
    <t xml:space="preserve">Мостівське л-во: кв. 25-31, 47; </t>
  </si>
  <si>
    <r>
      <t xml:space="preserve">кв. 48 (за винятком вид. 12, 15), кв. 49 (вид. 9, 13), кв. 50 </t>
    </r>
    <r>
      <rPr>
        <b/>
        <sz val="10"/>
        <color indexed="8"/>
        <rFont val="Times New Roman"/>
        <family val="1"/>
        <charset val="204"/>
      </rPr>
      <t>– 544 га</t>
    </r>
  </si>
  <si>
    <t xml:space="preserve">Новомалинське л-во: кв. 46, 47; кв. 48 (вид. 1-7, 9-17, 22-27), </t>
  </si>
  <si>
    <r>
      <t xml:space="preserve">кв. 52,  кв. 53 </t>
    </r>
    <r>
      <rPr>
        <b/>
        <sz val="10"/>
        <color indexed="8"/>
        <rFont val="Times New Roman"/>
        <family val="1"/>
        <charset val="204"/>
      </rPr>
      <t>– 483 га</t>
    </r>
    <r>
      <rPr>
        <sz val="10"/>
        <color indexed="8"/>
        <rFont val="Times New Roman"/>
        <family val="1"/>
        <charset val="204"/>
      </rPr>
      <t xml:space="preserve"> </t>
    </r>
  </si>
  <si>
    <t>Маренинсько-Устянські граніти</t>
  </si>
  <si>
    <t>с. Устя</t>
  </si>
  <si>
    <t>Устянська сільрада</t>
  </si>
  <si>
    <t>с. Маринин Березнівського р-ну</t>
  </si>
  <si>
    <t xml:space="preserve">кв.55 вид. 1, 3, 5 </t>
  </si>
  <si>
    <t>кв. 55 вид. 2, 4, 6-12</t>
  </si>
  <si>
    <t>кв. 59 вид. 8, 9, 10</t>
  </si>
  <si>
    <t>Корецькі  граніти</t>
  </si>
  <si>
    <t>м. Корець</t>
  </si>
  <si>
    <t>Корецька міськрада</t>
  </si>
  <si>
    <t>Яр “Каменярня”, урочище “Біла дебря”</t>
  </si>
  <si>
    <t>Вовковиївське л-тво:  кв. 10 вид.1, 7, 8, 15-19</t>
  </si>
  <si>
    <t>від 22.11.83 р. (зі змінами рішення облвиконкому № 98 від 18.06.1991р.та рішень облради № 1438 від 18.12.2009р. і  № 784 від 16.11.2012р.)</t>
  </si>
  <si>
    <t>Геологічні всього : 2460га</t>
  </si>
  <si>
    <r>
      <t xml:space="preserve">Всього:  площа заказників місцевого </t>
    </r>
    <r>
      <rPr>
        <b/>
        <sz val="12"/>
        <color indexed="10"/>
        <rFont val="Times New Roman"/>
        <family val="1"/>
        <charset val="204"/>
      </rPr>
      <t>значення  50789 га</t>
    </r>
  </si>
  <si>
    <t>Насадження сосни чорної</t>
  </si>
  <si>
    <t>Березнівське л-во: кв. 44 вид.23</t>
  </si>
  <si>
    <t>(зі змінами рішення облвиконкому № 98 від 18.06.1991р. та рішень облради № 1331 від 25.09.2009р. та № 784 від 16.11.2012р.)</t>
  </si>
  <si>
    <t>Балашівське л-во: кв. 31 вид.38</t>
  </si>
  <si>
    <t>веймутової</t>
  </si>
  <si>
    <t>від 22.11.83 р.</t>
  </si>
  <si>
    <t>Вовкова</t>
  </si>
  <si>
    <t>Більчаківське л-во: кв. 30 вид.1,</t>
  </si>
  <si>
    <t xml:space="preserve">7, 10, 16, 19 </t>
  </si>
  <si>
    <t>№ 69 від 13.03.99р.</t>
  </si>
  <si>
    <t>Жовтневе л-во: кв. 19 вид.2, 4, 5;</t>
  </si>
  <si>
    <t>кв. 20 вид.1, 2, 3, 11</t>
  </si>
  <si>
    <t>(зі змінами рішення облради № 584 від 27.05.2005 року)</t>
  </si>
  <si>
    <t>Плющ звичайний</t>
  </si>
  <si>
    <t>Жовтневе л-во: кв. 25 вид.5</t>
  </si>
  <si>
    <t>Сквер в м. Березне</t>
  </si>
  <si>
    <t>Березнівська міськрада</t>
  </si>
  <si>
    <t>Гіркокаштан звичайний</t>
  </si>
  <si>
    <t>Микитина сосна</t>
  </si>
  <si>
    <t>біля хутора Ведмежа</t>
  </si>
  <si>
    <t>Балашівська сільрада</t>
  </si>
  <si>
    <t>Дублянське л-во: кв. 53 вид.21</t>
  </si>
  <si>
    <t>кому № 343 від 22.11.83 р. (зі змінами рішення облвиконкому № 98 від 18.06.1991р. та змінами рішення облради № 584 від 27.05.2005 року)</t>
  </si>
  <si>
    <t xml:space="preserve"> с. Повча</t>
  </si>
  <si>
    <t xml:space="preserve">Повчанська сільська рада </t>
  </si>
  <si>
    <t>СВК "Дружба"</t>
  </si>
  <si>
    <t>Віковічні дуби</t>
  </si>
  <si>
    <t xml:space="preserve">с. Великі озера </t>
  </si>
  <si>
    <t>Великоозерянська сільська рада</t>
  </si>
  <si>
    <t>Землі запасу</t>
  </si>
  <si>
    <t>Псевдотсуга тисолиста</t>
  </si>
  <si>
    <t>с. Мутвиця</t>
  </si>
  <si>
    <t>Морочненська сільська рада</t>
  </si>
  <si>
    <t>300-річні липи</t>
  </si>
  <si>
    <t>с. Дермань</t>
  </si>
  <si>
    <t>Дерманська  Друга сільрада</t>
  </si>
  <si>
    <t>400-річний каштан</t>
  </si>
  <si>
    <t>Дерманська  школа-інтернат</t>
  </si>
  <si>
    <t>Віковічні липи</t>
  </si>
  <si>
    <t>с. Уїздці</t>
  </si>
  <si>
    <t>Уїздецька сільрада</t>
  </si>
  <si>
    <t>Дерманська</t>
  </si>
  <si>
    <t>с. Дермань Друга</t>
  </si>
  <si>
    <t>ЗАТ "Лісовик". Громадяни – власники земельних часток (паїв). ТзОВ "Захід-Агро" – орендар земельних часток (паїв)</t>
  </si>
  <si>
    <t>“Печений Віл”</t>
  </si>
  <si>
    <t>с. Кораблище</t>
  </si>
  <si>
    <t>Кораблищенська сільрада</t>
  </si>
  <si>
    <t>Липа-велетень</t>
  </si>
  <si>
    <t>с. Світанок</t>
  </si>
  <si>
    <t>Світанівська сільрада</t>
  </si>
  <si>
    <t>Віковічний каштан</t>
  </si>
  <si>
    <t>с. Шубків</t>
  </si>
  <si>
    <t>Шубківська сільрада</t>
  </si>
  <si>
    <t>Хвощ великий</t>
  </si>
  <si>
    <t xml:space="preserve"> с. Решуцьк</t>
  </si>
  <si>
    <t>Кустинська  сільрада</t>
  </si>
  <si>
    <t xml:space="preserve"> с. Городок</t>
  </si>
  <si>
    <t>Городоцька сільрада</t>
  </si>
  <si>
    <t>Купринівське дерево</t>
  </si>
  <si>
    <t>с.Кузьмівка</t>
  </si>
  <si>
    <t>Кузьмівська сільрада</t>
  </si>
  <si>
    <t>Рідкісне дерево сосни</t>
  </si>
  <si>
    <t>Руднянське л-во:  кв.111 вид.29</t>
  </si>
  <si>
    <t>Букова алея</t>
  </si>
  <si>
    <t>с. Пугач</t>
  </si>
  <si>
    <t>Клесівська селищна рада</t>
  </si>
  <si>
    <t>№ 213 від 13.10.93р.</t>
  </si>
  <si>
    <t>Дерево гледичії</t>
  </si>
  <si>
    <t>м.Радивилів</t>
  </si>
  <si>
    <t>Відокремлений підрозділ „Рівненська дирекція залізничних перевезень”</t>
  </si>
  <si>
    <t>Вікові дерева сосни</t>
  </si>
  <si>
    <t>Радивилівське л-во: кв. 113 вид.1</t>
  </si>
  <si>
    <t>№ 33 від 28.02.95р. (зі змінами рішення облради № 784 від 16.11.2012р.)</t>
  </si>
  <si>
    <t>Пороховня</t>
  </si>
  <si>
    <t>с. Дружба</t>
  </si>
  <si>
    <t>Бугаївська сільська рада</t>
  </si>
  <si>
    <t>Острів “Замок”</t>
  </si>
  <si>
    <t>с. Козин</t>
  </si>
  <si>
    <t>Іващуківська сільрада</t>
  </si>
  <si>
    <t>Угілецька тополя</t>
  </si>
  <si>
    <t>Поблизу с.Угільці</t>
  </si>
  <si>
    <t xml:space="preserve">Бугринська сільська рада </t>
  </si>
  <si>
    <t>Рішення облради № 263 від 22.04.2011р.</t>
  </si>
  <si>
    <t>Дуб башинський</t>
  </si>
  <si>
    <t>с.Башине</t>
  </si>
  <si>
    <t>Бугринська сільська рада</t>
  </si>
  <si>
    <t>Дуб графині Шувалової</t>
  </si>
  <si>
    <t>м.Дубно</t>
  </si>
  <si>
    <t>Гр..Дудко Л.І.</t>
  </si>
  <si>
    <t>Рішення облради №1227 від 07.12.2018</t>
  </si>
  <si>
    <t>Дуб пана Василя</t>
  </si>
  <si>
    <t>Гр.Коцеба В.В.</t>
  </si>
  <si>
    <t>Дуб Діонісія Міклера</t>
  </si>
  <si>
    <t>Дубенська міськрада</t>
  </si>
  <si>
    <t>218,0234 га</t>
  </si>
  <si>
    <t>Болото-блюдце</t>
  </si>
  <si>
    <t>Жовтневе л-во: кв. 11 вид.11</t>
  </si>
  <si>
    <t>Старі дуби</t>
  </si>
  <si>
    <t>Щекичинське л-во: кв. 25 вид.16</t>
  </si>
  <si>
    <t>№ 322 від 5.03.04р. (зі змінами рішення облради № 784 від 16.11.2012р.)</t>
  </si>
  <si>
    <t>Володимирець</t>
  </si>
  <si>
    <t>смт. Володимирець</t>
  </si>
  <si>
    <t>кий парк</t>
  </si>
  <si>
    <t>Висоцький дендропарк</t>
  </si>
  <si>
    <t>Висоцьке л-тво: кв.79 вид. 2</t>
  </si>
  <si>
    <t>Більський дендропарк</t>
  </si>
  <si>
    <t>Більське л-во: кв. 8 вид. 3</t>
  </si>
  <si>
    <t>Урочище “Жаденське”</t>
  </si>
  <si>
    <t>Жаденське л-во: кв.25 вид.29</t>
  </si>
  <si>
    <t>від 22.11.83 р. (зі змінами рішення облвиконкому № 98 від 18.06.1991р. та рішень облради № 1331 від 25.09.2009р. та № 784 від 16.11.2012р.)</t>
  </si>
  <si>
    <t>Трипутнянський парк</t>
  </si>
  <si>
    <t>Трипутнянське л-во: кв. 8</t>
  </si>
  <si>
    <t>Рішення облвикон­кому № 343 від 22.11.83р. (зі змінами рішення облвиконкому № 98 від 18.06.1991р.та рішення облради № 784 від 16.11.2012р.))</t>
  </si>
  <si>
    <t>вид. 64</t>
  </si>
  <si>
    <t>Дендропарк Острозького держлісгоспу</t>
  </si>
  <si>
    <t>м. Острог</t>
  </si>
  <si>
    <t>Острозька міська рада</t>
  </si>
  <si>
    <t>Рокитнівський дендропарк</t>
  </si>
  <si>
    <t>Масевицьке л-во: кв. 63 вид. 4</t>
  </si>
  <si>
    <t xml:space="preserve">Рішення облвикон­кому № 343 </t>
  </si>
  <si>
    <t>від 22.11.83 р. (зі змінами рішення облвиконкому № 98 від 18.06.1991р. та рішення облради № 784 від 16.11.2012р.))</t>
  </si>
  <si>
    <t>Стоянка партизан</t>
  </si>
  <si>
    <t>Чабельське л-во: кв. 59</t>
  </si>
  <si>
    <t>Дендропарк „Радивилівський”</t>
  </si>
  <si>
    <t>м. Радивилів</t>
  </si>
  <si>
    <t>Радивилівська міська рада</t>
  </si>
  <si>
    <t>Парк „Зарічненський”</t>
  </si>
  <si>
    <t xml:space="preserve">Фтізіо-пульмонологічний  санаторій „Козинський” </t>
  </si>
  <si>
    <t>Іващуківська с/р</t>
  </si>
  <si>
    <t>Сарненський дендропарк</t>
  </si>
  <si>
    <t xml:space="preserve">Сарненське л-во: кв. 78 вид. 9 </t>
  </si>
  <si>
    <t>(зі змінами рішення облвиконкому № 98 від 18.06.1991р. та облради № 1438 від 18.12.2009р.)</t>
  </si>
  <si>
    <t>„Корецькомонастирська”</t>
  </si>
  <si>
    <t>Поблизу с.Гвіздів</t>
  </si>
  <si>
    <t>Гвіздівська сільрада Корецький район</t>
  </si>
  <si>
    <t>Рішення облради №1774 від  21.09.2020</t>
  </si>
  <si>
    <t>Лісове болітце</t>
  </si>
  <si>
    <t>Щекичинське л-во: кв. 50 вид.8,</t>
  </si>
  <si>
    <t>Більчаківське джерело</t>
  </si>
  <si>
    <t>поблизу с.Більчаки</t>
  </si>
  <si>
    <t>Марининська сільська рада</t>
  </si>
  <si>
    <t>Цепцевицьке джерело</t>
  </si>
  <si>
    <t xml:space="preserve"> с. В. Цепцевичі </t>
  </si>
  <si>
    <t>Великоцепцевицька сільська рада</t>
  </si>
  <si>
    <t>Балка Гребельки</t>
  </si>
  <si>
    <t>поблизу с.Підліски</t>
  </si>
  <si>
    <t>Бугринська сільрада</t>
  </si>
  <si>
    <t>Джерело Безодюня</t>
  </si>
  <si>
    <t>с. Бугрин</t>
  </si>
  <si>
    <t>Джерело Медведка</t>
  </si>
  <si>
    <t>поблизу с.Новоставці</t>
  </si>
  <si>
    <t>Дорогобузькі джерела</t>
  </si>
  <si>
    <t>с.Дорогобуж</t>
  </si>
  <si>
    <t>Горбаківська сільрада</t>
  </si>
  <si>
    <t>Рясниківські джерела</t>
  </si>
  <si>
    <t>с. Рясники</t>
  </si>
  <si>
    <t>Рясниківська сільрада</t>
  </si>
  <si>
    <t>Озеро “Мале”</t>
  </si>
  <si>
    <t>Дубрівське л-во: кв. 13 вид. 30</t>
  </si>
  <si>
    <t>№213 від 13.10.93р.</t>
  </si>
  <si>
    <t>Джерело “Батіївка”</t>
  </si>
  <si>
    <t>Дерманська Друга сільрада</t>
  </si>
  <si>
    <t>Джерело Ринва</t>
  </si>
  <si>
    <t>кв. 66 вид. 6, 7, 11-14, 19</t>
  </si>
  <si>
    <t>Природне джерело</t>
  </si>
  <si>
    <t>с. Хотинь, на березі р. Горинь</t>
  </si>
  <si>
    <t>Шпанівська  сільрада</t>
  </si>
  <si>
    <t>Озеро “Карпилівське”</t>
  </si>
  <si>
    <t>Карпилівське л-во: кв. 82 вид.1</t>
  </si>
  <si>
    <t>Башинська криничка</t>
  </si>
  <si>
    <t>59,1 га</t>
  </si>
  <si>
    <t>Базальтові стовпи</t>
  </si>
  <si>
    <t xml:space="preserve">кар’єр № 3 </t>
  </si>
  <si>
    <t>ПАТ „Івано-Долинський</t>
  </si>
  <si>
    <t>Рішення облви­кон­ко­му № 343 від 22.11.83р. (зі змінами рішення облвиконкому № 98 від 18.06.1991р.)</t>
  </si>
  <si>
    <t>спецкар’єр”</t>
  </si>
  <si>
    <t>Кар’єр кембрійських глин</t>
  </si>
  <si>
    <t>поблизу с. Хотинь</t>
  </si>
  <si>
    <r>
      <t xml:space="preserve">Геологічні всього:  </t>
    </r>
    <r>
      <rPr>
        <b/>
        <sz val="12"/>
        <color indexed="8"/>
        <rFont val="Times New Roman"/>
        <family val="1"/>
        <charset val="204"/>
      </rPr>
      <t>2,8</t>
    </r>
  </si>
  <si>
    <t>Макове болото</t>
  </si>
  <si>
    <t xml:space="preserve">Цепцевицьке лісництво: </t>
  </si>
  <si>
    <t>Рішення облради №444 від 17.12.2021</t>
  </si>
  <si>
    <t>кв.55 вид. 26; кв.56 вид. 11,12;</t>
  </si>
  <si>
    <t>кв.57. вид.12,13; кв.58 вид.18,22;</t>
  </si>
  <si>
    <t>кв.62 вид.10; кв.63 вид.1</t>
  </si>
  <si>
    <t>кв.64 вид.1, 2;  кв.65 вид.1</t>
  </si>
  <si>
    <t>Лісівська</t>
  </si>
  <si>
    <t>Лісівське лісництво</t>
  </si>
  <si>
    <t>кв.53 вид.7</t>
  </si>
  <si>
    <t>Крушини</t>
  </si>
  <si>
    <t xml:space="preserve">Літвицьке л-во </t>
  </si>
  <si>
    <t>ДП „Рафалівський лісгосп”</t>
  </si>
  <si>
    <t>Рішення облради №444 від 17.12.2021( зі змінами  рішення облради №556 від 09.09.2022)</t>
  </si>
  <si>
    <t>кв.44 вид 5</t>
  </si>
  <si>
    <r>
      <t xml:space="preserve"> </t>
    </r>
    <r>
      <rPr>
        <sz val="10"/>
        <color indexed="10"/>
        <rFont val="Times New Roman"/>
        <family val="1"/>
        <charset val="204"/>
      </rPr>
      <t>Хіноцьке лісництво:</t>
    </r>
  </si>
  <si>
    <t xml:space="preserve">кв.2 вид. 7, кв.2 вид. 11, кв.4 вид. 32, кв.5 вид. 2, кв.5 вид. 3, кв.5 вид. 4, кв.5 вид. 5, кв.5 вид. 6, кв.5 вид. 7, кв.5 вид. 8, кв.8 вид. 1, кв.8 вид. 2 </t>
  </si>
  <si>
    <t>Бабин Мох</t>
  </si>
  <si>
    <t xml:space="preserve">ДП „Висоцький  лісгосп” </t>
  </si>
  <si>
    <t>Рішення облради №556 від 09.09.2022</t>
  </si>
  <si>
    <t xml:space="preserve">Золотинське  лісництво: </t>
  </si>
  <si>
    <t xml:space="preserve">кв.25 вид. 21,  кв.32 вид. 2,  кв.32 вид. 5,  кв.32 вид. 7, кв.32 вид. 8.1, </t>
  </si>
  <si>
    <t xml:space="preserve">кв.33 вид. 1,  кв.41 вид. 1,  кв.41 вид. 2,  кв.41 вид. 5,  кв.41 вид. 11, </t>
  </si>
  <si>
    <t xml:space="preserve">кв.41 вид. 12, </t>
  </si>
  <si>
    <t>Біловізька</t>
  </si>
  <si>
    <t>Біловізьке  лісництво</t>
  </si>
  <si>
    <t xml:space="preserve">кв.37 вид. 18, кв.38 вид. 29, </t>
  </si>
  <si>
    <t>Дзиниха</t>
  </si>
  <si>
    <t xml:space="preserve">кв.36 вид .17 , кв.40 вид 7 </t>
  </si>
  <si>
    <t>Ботвини</t>
  </si>
  <si>
    <t>Залавське лісництво</t>
  </si>
  <si>
    <t xml:space="preserve">кв.24 вид 29 ; кв.29 вид 9 </t>
  </si>
  <si>
    <t xml:space="preserve">кв.30 вид.1 ; кв.30 вид.2 </t>
  </si>
  <si>
    <t>Липно</t>
  </si>
  <si>
    <t xml:space="preserve">Красносільське лісництво </t>
  </si>
  <si>
    <t xml:space="preserve">кв.25 вид. 3; кв.26 вид. 1, </t>
  </si>
  <si>
    <t xml:space="preserve">кв.26 вид. 2; кв.26 вид. 3, </t>
  </si>
  <si>
    <t>кв.43 вид. 1,</t>
  </si>
  <si>
    <t>Чубино</t>
  </si>
  <si>
    <t xml:space="preserve">Озерецьке лісництво </t>
  </si>
  <si>
    <t xml:space="preserve">кв.45 вид. 24, </t>
  </si>
  <si>
    <t>Носов Ліс</t>
  </si>
  <si>
    <t xml:space="preserve">кв.72 вид. 12, кв.76 вид. 5, </t>
  </si>
  <si>
    <t xml:space="preserve">кв.76 вид. 6, кв.76 вид. 19, </t>
  </si>
  <si>
    <t>Вільхова</t>
  </si>
  <si>
    <t xml:space="preserve">кв.15 вид. 32, кв.15 вид. 35, </t>
  </si>
  <si>
    <t xml:space="preserve">кв.15 вид. 37, кв.15 вид. 38, </t>
  </si>
  <si>
    <t xml:space="preserve">кв.15 вид. 40, кв.15 вид. 41, </t>
  </si>
  <si>
    <t>Матруна</t>
  </si>
  <si>
    <t xml:space="preserve">кв.32 вид.17, </t>
  </si>
  <si>
    <t>Борова</t>
  </si>
  <si>
    <t>Мульчицьке лісництво</t>
  </si>
  <si>
    <t xml:space="preserve">кв.77 вид. 2, кв.77 вид. 6, </t>
  </si>
  <si>
    <t xml:space="preserve">кв.77 вид. 7, </t>
  </si>
  <si>
    <t>га</t>
  </si>
  <si>
    <t>Терентіївські гори</t>
  </si>
  <si>
    <t>лісове</t>
  </si>
  <si>
    <t>с.Терентіїв</t>
  </si>
  <si>
    <t>Синівська сільрада</t>
  </si>
  <si>
    <t>№ 584 від 27.05.05 р</t>
  </si>
  <si>
    <t>Новоставське</t>
  </si>
  <si>
    <t>кв.13</t>
  </si>
  <si>
    <t>Рішення облвикон-кому № 343 від 22.11.83р. (зі змінами рішення облвиконкому № 98 від 18.06.1991р., та рішення облради № 584 від 27.05.2005р.)</t>
  </si>
  <si>
    <t xml:space="preserve"> Бірок</t>
  </si>
  <si>
    <t>Смизьке л-во: кв. 1 вид.1, 2, 4, 8; кв. 2 вид.1, 8, 10, 13</t>
  </si>
  <si>
    <t>Рішення облвикон­кому № 343 від 22.11.83 р. (зі змінами рішення облвиконкому № 98 від 18.06.1991р.та зі змінами рішення облради № 58 від 29.10.2002р.)</t>
  </si>
  <si>
    <t>Олександрівка</t>
  </si>
  <si>
    <t>Мирогощанське л-во: кв.25, 26 (за винятком вид. 4, 12)</t>
  </si>
  <si>
    <t>Дубові насадження</t>
  </si>
  <si>
    <t>Смизьке л-во: кв. 13 вид.19</t>
  </si>
  <si>
    <t xml:space="preserve">Смизьке л-во: кв. 50 вид.23; </t>
  </si>
  <si>
    <t xml:space="preserve">Рішення облвикон­кому № 98 </t>
  </si>
  <si>
    <t>кв. 74 вид.2</t>
  </si>
  <si>
    <t>Ділянка ясеневого лісу</t>
  </si>
  <si>
    <t>кв. 2 вид. 7, 11, 13, 16, 17</t>
  </si>
  <si>
    <t>ДП СЛАП „Демидівський держспецлісгосп”</t>
  </si>
  <si>
    <t>Більське</t>
  </si>
  <si>
    <t>Більське л-во: кв. 44  вид.1</t>
  </si>
  <si>
    <t>Золотинське</t>
  </si>
  <si>
    <t>Золотинське л-во: кв. 36 вид.2</t>
  </si>
  <si>
    <t>Поліська діброва</t>
  </si>
  <si>
    <t>Дубровицьке л-во: кв. 40 вид.1, 34; кв. 28 вид.26-28</t>
  </si>
  <si>
    <t>Урочище “Топець”</t>
  </si>
  <si>
    <t>Річицьке л-во: кв. 26 вид.7, 10, 13, 23, 27, 28</t>
  </si>
  <si>
    <t>Рішення облвикон­ко­му № 343 від 22.11.83 р.</t>
  </si>
  <si>
    <t>Гурби</t>
  </si>
  <si>
    <t xml:space="preserve">Мостівське л-во: кв. 58,59 </t>
  </si>
  <si>
    <t>Рішення облвикон­кому № 343 від 22.11.83 р.</t>
  </si>
  <si>
    <t>вид.1-19, 21-24</t>
  </si>
  <si>
    <t>Нараїв</t>
  </si>
  <si>
    <t>Мостівське л-во: кв. 6</t>
  </si>
  <si>
    <t>(зі змінами рішення облвиконкому № 98 від 18.06.1991р. та рішення облради № 1331 від 25.09.2009р)</t>
  </si>
  <si>
    <t>Спасівське</t>
  </si>
  <si>
    <t xml:space="preserve">Здолбунівське л-во: кв. 39-41, </t>
  </si>
  <si>
    <t>51-53, 55-57</t>
  </si>
  <si>
    <t>Мостівське</t>
  </si>
  <si>
    <t>Мостівське л-во: кв. 52</t>
  </si>
  <si>
    <t>Ділянка букового лісу</t>
  </si>
  <si>
    <t>Здолбунівське л-во: кв. 50 вид.1</t>
  </si>
  <si>
    <t>Урочище “Будки”</t>
  </si>
  <si>
    <t>кв. 66 вид. 8-10, 13, 14</t>
  </si>
  <si>
    <t>Урочище “Пекло”</t>
  </si>
  <si>
    <t xml:space="preserve">Мостівське л-во: кв. 74 вид. 2, 11, 15, 16, 23-25; </t>
  </si>
  <si>
    <t>кв. 76, вид. 10, 12, 13, 22, 23, 27</t>
  </si>
  <si>
    <t>Урочище “Зіньків камінь”</t>
  </si>
  <si>
    <t>Мостівське л-во: кв.63 вид. 2-9, 11-17</t>
  </si>
  <si>
    <t>Урочище “Турова могила”</t>
  </si>
  <si>
    <t>Мостівське л-во: кв. 64 вид. 19</t>
  </si>
  <si>
    <t>Базальтівська дача</t>
  </si>
  <si>
    <t>Базальтівське л-во: кв. 2</t>
  </si>
  <si>
    <t xml:space="preserve"> вид.10, 29</t>
  </si>
  <si>
    <t>Еталонні насадження</t>
  </si>
  <si>
    <t xml:space="preserve">Базальтівське л-во: кв. 9 вид.2 </t>
  </si>
  <si>
    <t>від 22.11.83 р. (зі змінами рішення облвиконкому № 98 від 18.06.1991р. та рішення облради № 1331 від 25.09.2009р.)</t>
  </si>
  <si>
    <t>Базальтівська діброва</t>
  </si>
  <si>
    <t>Базальтівське л-во: кв.13 вид.1, 2</t>
  </si>
  <si>
    <t>Рішення облвикон­кому № 343 від 22.11.83 р. (зі змінами рішення облвиконкому № 98 від 18.06.1991р. та рішення облради № 784 від 16.11.2012р.))</t>
  </si>
  <si>
    <t>Базальтівське л-во: кв.17 вид.15</t>
  </si>
  <si>
    <t>Острівні вікові насадження</t>
  </si>
  <si>
    <t xml:space="preserve">Костопільське л-во: кв.1 вид.1, 14, 15, 18, 26, 27, 30; </t>
  </si>
  <si>
    <t>кв. 2 вид.17, 19, 23</t>
  </si>
  <si>
    <t>Базальтівське л-во: кв.16 вид. 43</t>
  </si>
  <si>
    <t>Дубово-грабові насадження на Поліссі</t>
  </si>
  <si>
    <t>Корчинське л-во: кв.17 вид. 1</t>
  </si>
  <si>
    <t>Соснові насадження</t>
  </si>
  <si>
    <t>Мащанське л-во: кв. 55 вид. 1</t>
  </si>
  <si>
    <t>Мащанське л-во: кв. 48 вид.27</t>
  </si>
  <si>
    <t>Сосново-дубові</t>
  </si>
  <si>
    <t>Мащанське л-во: кв. 54 вид. 5, 7, 8, 11</t>
  </si>
  <si>
    <t>насадження</t>
  </si>
  <si>
    <t>Моквинське л-во: кв. 32 вид.4</t>
  </si>
  <si>
    <t>Моквинське л-во: кв. 50 вид.3</t>
  </si>
  <si>
    <t>Моквинське л-во: кв. 53 вид.14, 43</t>
  </si>
  <si>
    <t>Космачівщина</t>
  </si>
  <si>
    <t>Моквинське л-во: кв. 11 вид.5, 6, 13, 14, 35, 36;</t>
  </si>
  <si>
    <t>кв. 18 вид.1, 13, 15, 20, 43, 44</t>
  </si>
  <si>
    <t>(зі змінами рішення облвиконкому № 98 від 18.06.1991р. та рішення облради № 784 від 16.11.2012р.))</t>
  </si>
  <si>
    <t>Золотолинська дача</t>
  </si>
  <si>
    <t>Стиденське  л-во: кв. 15 вид. 3, 4, 9, 10, 13, 16, 17, 18;</t>
  </si>
  <si>
    <t>кв. 16 вид. 8, 13, 14</t>
  </si>
  <si>
    <t>кв. 17 вид. 11, 12, 18, 20</t>
  </si>
  <si>
    <t>кв. 22 вид. 5, 7, 8, 12</t>
  </si>
  <si>
    <t>кв. 23 вил. 1, 2, 11, 18, 20, 22, 28</t>
  </si>
  <si>
    <t xml:space="preserve">Суська дача </t>
  </si>
  <si>
    <t>Суське л-во: кв. 26, 27</t>
  </si>
  <si>
    <t>Вікові ялинові насадження</t>
  </si>
  <si>
    <t>Костопільське л-во: кв. 26 вид.51</t>
  </si>
  <si>
    <t>№ 213 від 13.10.93р. (зі змінами рішення облради № 784 від 16.11.2012р.)</t>
  </si>
  <si>
    <t>Ялинові насадження</t>
  </si>
  <si>
    <t>Мащанське л-во: кв. 5 вид.15</t>
  </si>
  <si>
    <t>Вікові дубові насадження</t>
  </si>
  <si>
    <t>Грушівське л-тво: кв. 103 вид.23</t>
  </si>
  <si>
    <t>Костопільський військовий лісгосп</t>
  </si>
  <si>
    <t>Козлинське л-тво: кв.51 вид.1</t>
  </si>
  <si>
    <t>Костопільський військовий  лісгосп</t>
  </si>
  <si>
    <t>Козлинське л-тво: кв. 5 вид.3</t>
  </si>
  <si>
    <t>Рішення облвикон­ -     кому № 98</t>
  </si>
  <si>
    <t>Урочище “Берещина”</t>
  </si>
  <si>
    <t>Вовковиївське л-во: кв. 45 вид. 8, 9</t>
  </si>
  <si>
    <t>Рішення облвикон­кому № 98 від 18.06.91р. (зі змінами рішення облради № 1438 від 18.12.2009р.)</t>
  </si>
  <si>
    <t>Урочище “Кароліна”</t>
  </si>
  <si>
    <t>Млинівське л-во: кв. 26 вид.11</t>
  </si>
  <si>
    <t>від 18.06.91р. (зі змінами рішення облради № 1438 від 18.12.2009р.)</t>
  </si>
  <si>
    <t>Урочище “Смордва”</t>
  </si>
  <si>
    <t>Вовковиївське л-во: кв. 55</t>
  </si>
  <si>
    <t>вид. 2, 3, 5</t>
  </si>
  <si>
    <t>Гора Смордва</t>
  </si>
  <si>
    <t>біля с.Смордва</t>
  </si>
  <si>
    <t>ДП СЛАП „Млинівський держспецлісгшосп”</t>
  </si>
  <si>
    <t>Хорівське л-во: кв. 23 вид.2,</t>
  </si>
  <si>
    <t xml:space="preserve"> кв. 29 вид.26, кв. 30 вид.2</t>
  </si>
  <si>
    <t>Новомалинське л-во: кв.43 вид.2, 20, 21;</t>
  </si>
  <si>
    <t xml:space="preserve"> кв.60 вид.4, 6,9, 10</t>
  </si>
  <si>
    <t>№ 213 від 13.10.93р</t>
  </si>
  <si>
    <t>(зі змінами рішень облради № 322 від 05.03.2004р.,</t>
  </si>
  <si>
    <t>№ 584 від 27.05.2005р., № 784 від 16.11.2012р.)</t>
  </si>
  <si>
    <t>Букові  насадження</t>
  </si>
  <si>
    <t>Радивилівське л-во: кв. 119 вид.11, 18, 19</t>
  </si>
  <si>
    <t xml:space="preserve">Радивилівське л-во: кв. 91 вид. 9, 10, 11 </t>
  </si>
  <si>
    <t>(зі змінами рішення облради № 784 від 16.11.2012р.)</t>
  </si>
  <si>
    <t>Радивилівське л-во: кв. 111 вид.7, 13</t>
  </si>
  <si>
    <t>Гора “Цимбал”</t>
  </si>
  <si>
    <t>Дружбівська сільська рада</t>
  </si>
  <si>
    <t>Гора “Красна”</t>
  </si>
  <si>
    <t>кв.96 вид. 1, 2</t>
  </si>
  <si>
    <t>ДП СЛАП "Радивилівський держспецлісгосп"</t>
  </si>
  <si>
    <t>Глинсько</t>
  </si>
  <si>
    <t>Радивилівське л-во: кв. 81 вид.15</t>
  </si>
  <si>
    <t>Радивилівське л-во: кв. 63 вид.11</t>
  </si>
  <si>
    <t>Яценькове озеро</t>
  </si>
  <si>
    <t>Радивилівське л-во: кв. 46 вид.19, 20, кв. 47 вид.6</t>
  </si>
  <si>
    <t>Олександрійська дача</t>
  </si>
  <si>
    <t>Олександрійське л-во: кв. 29 вид.1</t>
  </si>
  <si>
    <t>(зі змінами рішення облвиконкому № 98 від 18.06.1991р. та рішення облради № 1331від 25.09.2009р.)</t>
  </si>
  <si>
    <t>Урочище “Жуківське”</t>
  </si>
  <si>
    <t>Сморжівське л-во: кв. 3 вид. 2, 3, 7, 34</t>
  </si>
  <si>
    <t>№ 98 від 18.06.91р.</t>
  </si>
  <si>
    <t>Урочище “Сморжівське</t>
  </si>
  <si>
    <t>Сморжівське л-во: кв. 14 вид.19</t>
  </si>
  <si>
    <t>№ 98 від 18.06.91 р.</t>
  </si>
  <si>
    <t>Урочище “Покоси”</t>
  </si>
  <si>
    <t>Сморжівське л-во: кв. 24 вид. 9-12</t>
  </si>
  <si>
    <t>№ 98 від 18.06.91р. (зі змінами рішень облради № 1331 від 25.09.2009р. та № 784 від 16.11.2012р.)</t>
  </si>
  <si>
    <t>“Сосонки”</t>
  </si>
  <si>
    <t>м. Рівне, зоопарк</t>
  </si>
  <si>
    <t>Рівненський зоологічний парк</t>
  </si>
  <si>
    <t>“Бармаківське”</t>
  </si>
  <si>
    <t>с. Бармаки</t>
  </si>
  <si>
    <t xml:space="preserve">Великожитинська </t>
  </si>
  <si>
    <t>Рішення облвикон-кому № 343</t>
  </si>
  <si>
    <t xml:space="preserve">(зі змінами рішення облвиконкому № 98 від 18.06.1991р., рішення облради № 322 від 05.03.2004р. та змінами рішення облради № 584 </t>
  </si>
  <si>
    <t>від 27.05.2005 року)</t>
  </si>
  <si>
    <t>Порозівське</t>
  </si>
  <si>
    <t>Здолбунівське л-во: кв. 2 вид. 1-12</t>
  </si>
  <si>
    <t>№ 584 від 27.05.05р (зі змінами рішення облради № 784 від 16.11.2012р.)</t>
  </si>
  <si>
    <t>Урочище “Дуби”</t>
  </si>
  <si>
    <t>Решуцьке л-во: кв. 46 вид. 2, 5, 17</t>
  </si>
  <si>
    <t>Природні соснові насадження</t>
  </si>
  <si>
    <t>Масевицьке л-во: кв. 1 вид.17</t>
  </si>
  <si>
    <t>від 22.11.83 р. (зі змінами рішення облвиконкому № 98 від 18.06.1991 р.)</t>
  </si>
  <si>
    <t>Острівні дубові насадження</t>
  </si>
  <si>
    <t>Масевицьке л-во: кв. 49 вид.45</t>
  </si>
  <si>
    <t>Масевицьке л-во: кв. 43 вид.2, 8, 10, 16, 18, 27, 28, 31</t>
  </si>
  <si>
    <t>Лісонасіннева ділянка соснового лісу</t>
  </si>
  <si>
    <t>Масевицьке л-во: кв. 33 вид.18, 32</t>
  </si>
  <si>
    <t>Еталонні соснові насадження</t>
  </si>
  <si>
    <t>Карпилівське л-во: кв. 40 вид.8</t>
  </si>
  <si>
    <t>Рішення облвикон­кому № 343 від 22.11.83 р. (зі змінами рішення облвиконкому № 98 від 18.06.1991р. та рішень облради № 1331 від 25.09.2009р. і № 784 від 16.11.2012р.)</t>
  </si>
  <si>
    <t>Самити</t>
  </si>
  <si>
    <t>Дубнівське л-во: кв.6 вид.6</t>
  </si>
  <si>
    <t>Франкове</t>
  </si>
  <si>
    <t>Кисорицьке л-во: кв. 23 вид.17-20</t>
  </si>
  <si>
    <t>кв. 24 вид.19</t>
  </si>
  <si>
    <t>Закопища</t>
  </si>
  <si>
    <t xml:space="preserve">Кисорицьке л-во: кв. 27 вид.9, 10, 16 </t>
  </si>
  <si>
    <t>Соловейки</t>
  </si>
  <si>
    <t xml:space="preserve">Мушнянське л-во: кв. 29 вид.21, </t>
  </si>
  <si>
    <t xml:space="preserve">кв. 30 вид.28,  кв. 38 вид.51, </t>
  </si>
  <si>
    <t>кв. 39 вид.1</t>
  </si>
  <si>
    <t>Відпочинок</t>
  </si>
  <si>
    <t>Остківське л-во: кв. 11 вид.8</t>
  </si>
  <si>
    <t>Печорки</t>
  </si>
  <si>
    <t>Остківське л-во: кв. 28 вид.11</t>
  </si>
  <si>
    <t>Ствига</t>
  </si>
  <si>
    <t>Остківське л-во: кв.39 вид.35, 36, 39, 43-46</t>
  </si>
  <si>
    <t>Урочище “Розвилка”</t>
  </si>
  <si>
    <t>Страшівське л-во: кв. 77 вид. 2, 3</t>
  </si>
  <si>
    <t>Рішення облвикон­кому № 343 від 22.11.83 р. (зі змінами рішення облвиконкому № 98 від 18.06.1991р. та облради № 1438 від 18.12.2009р.)</t>
  </si>
  <si>
    <t>Ділянка соснового лісу</t>
  </si>
  <si>
    <t>Федорівське л-во: кв. 48 вид.26, 39, 40</t>
  </si>
  <si>
    <t>Ясногірське л-во: кв. 41 вид.3</t>
  </si>
  <si>
    <t>Урочище “Любонька”</t>
  </si>
  <si>
    <t>Любоньське л-во: кв. 2 вид.24</t>
  </si>
  <si>
    <t>№ 213 від 13.10.93р. (зі змінами рішення облради № 1331 від 25.09.2009р.)</t>
  </si>
  <si>
    <t>Степанське л-во: кв. 29 вид.12, 16</t>
  </si>
  <si>
    <t>Вікові соснові насадження</t>
  </si>
  <si>
    <t>Степанське л-во: кв. 29 вид.1</t>
  </si>
  <si>
    <t>Чорний ліс</t>
  </si>
  <si>
    <t>Кузьмівське л-во: кв. 49 вид.3</t>
  </si>
  <si>
    <t>Поліщукове</t>
  </si>
  <si>
    <t>Кузьмівське л-во: кв. 47 вид.17</t>
  </si>
  <si>
    <t>Букові насадження</t>
  </si>
  <si>
    <t>Кричильське л-во: кв. 33 вид. 9, 10</t>
  </si>
  <si>
    <t>від 18.06.91 р. (зі змінами рішення облради № 1438 від 18.12.2009р.)</t>
  </si>
  <si>
    <t>Дівоча гора</t>
  </si>
  <si>
    <t xml:space="preserve">Здолбунівське л-во: </t>
  </si>
  <si>
    <t xml:space="preserve">Рішення облвикон­кому № 343 від 22.11.83 р. (зі змінами рішення облвиконкому № 98 від 18.06.1991р. та змінами рішень облради № 264 від 22.04.2011р. і № 784 від 16.11.2012р.) </t>
  </si>
  <si>
    <t xml:space="preserve">кв. 16 вид. 1-11 </t>
  </si>
  <si>
    <t xml:space="preserve">кв.17 вид. 1-17, 23, 24 </t>
  </si>
  <si>
    <t>кв. 18 вид. 1-14</t>
  </si>
  <si>
    <t>кв. 19 вид. 1-9, 12-16</t>
  </si>
  <si>
    <t xml:space="preserve">кв. 20 </t>
  </si>
  <si>
    <t>Болотні</t>
  </si>
  <si>
    <t>БЕРЕЗНІВСЬКИЙ РАЙОН</t>
  </si>
  <si>
    <t>Очеретяне</t>
  </si>
  <si>
    <t>болотні</t>
  </si>
  <si>
    <t>Більчаківське л-во: кв. 15 вид.26</t>
  </si>
  <si>
    <t>ВОЛОДИМИРЕЦЬКИЙ  РАЙОН</t>
  </si>
  <si>
    <t>Озеро Воронки</t>
  </si>
  <si>
    <t>Воронківська  сільрада</t>
  </si>
  <si>
    <t>від 18.06.1991 р.</t>
  </si>
  <si>
    <t>ДЕМИДІВСЬКИЙ РАЙОН</t>
  </si>
  <si>
    <t>Урочище “Маївка”</t>
  </si>
  <si>
    <t>с. Вичавки</t>
  </si>
  <si>
    <t>кому № 10 від 23.01.90 р. (зі змінами рішення облвиконкому № 98 від 18.06.1991р.)</t>
  </si>
  <si>
    <t>Вичівське</t>
  </si>
  <si>
    <t>Вичівське л-во: кв.30 вид.1-6</t>
  </si>
  <si>
    <t>(зі змінами рішення облвиконкому № 98 від 18.06.1991р. та рішення облради № 784 від 16.11.2012р.)</t>
  </si>
  <si>
    <t>Чернинське</t>
  </si>
  <si>
    <t>с. Чернини</t>
  </si>
  <si>
    <t>Зарічненська селищна рада</t>
  </si>
  <si>
    <t>КОСТОПIЛЬСЬКИЙ  РАЙОН</t>
  </si>
  <si>
    <t>Стидинська дача</t>
  </si>
  <si>
    <t>Стидинське л-во: кв. 18 вид. 1-33, 35-39</t>
  </si>
  <si>
    <t>кв.19, 20, 30</t>
  </si>
  <si>
    <t>МЛИНIВСЬКИЙ  РАЙОН</t>
  </si>
  <si>
    <t>Урочище “Війницьке”</t>
  </si>
  <si>
    <t>поблизу с. Війниця</t>
  </si>
  <si>
    <t>Війницька сільрада</t>
  </si>
  <si>
    <t>кому № 10</t>
  </si>
  <si>
    <t>від 23.01.90р. (зі змінами рішення облвиконкому № 98 від 18.06.1991р.)</t>
  </si>
  <si>
    <t>РАДИВИЛIВСЬКИЙ  РАЙОН</t>
  </si>
  <si>
    <t>Козацькі могили</t>
  </si>
  <si>
    <t>с. Пляшева, територія навколо краєзнавчого музею “Козацькі могили”</t>
  </si>
  <si>
    <t>Урочище “Пустиця”</t>
  </si>
  <si>
    <t xml:space="preserve">поблизу с. Кам’яна Верба </t>
  </si>
  <si>
    <t>Пустоіваннівська  сільрада</t>
  </si>
  <si>
    <t>від 18.06.91 р.</t>
  </si>
  <si>
    <t>РIВНЕНСЬКИЙ  РАЙОН</t>
  </si>
  <si>
    <t>Урочище “Соломка”</t>
  </si>
  <si>
    <t xml:space="preserve">Олександрійське л-во: </t>
  </si>
  <si>
    <t>кв. 27 вид. 37-33,36, 37;</t>
  </si>
  <si>
    <t>від 22.11.83 р. (зі змінами рішення облвиконкому № 98 від 18.06.1991р. та рішень облради № 1331 від 25.09.2009р та № 784 від 16.11.2012р.)</t>
  </si>
  <si>
    <t>кв. 32 вид. 12-26;</t>
  </si>
  <si>
    <t>кв. 36;</t>
  </si>
  <si>
    <t xml:space="preserve"> кв. 37 вид. 1-13</t>
  </si>
  <si>
    <t>РОКИТНIВСЬКИЙ  РАЙОН</t>
  </si>
  <si>
    <t>Мушнянське</t>
  </si>
  <si>
    <t>Мушнянське л-во: кв. 50</t>
  </si>
  <si>
    <t>вид. 2, 3, 6</t>
  </si>
  <si>
    <r>
      <t>Разом заповідних урочищ</t>
    </r>
    <r>
      <rPr>
        <b/>
        <sz val="11"/>
        <color indexed="8"/>
        <rFont val="Times New Roman"/>
        <family val="1"/>
        <charset val="204"/>
      </rPr>
      <t xml:space="preserve">   </t>
    </r>
    <r>
      <rPr>
        <b/>
        <sz val="12"/>
        <color indexed="8"/>
        <rFont val="Times New Roman"/>
        <family val="1"/>
        <charset val="204"/>
      </rPr>
      <t>3328,6 га</t>
    </r>
  </si>
  <si>
    <t>БЕРЕЗНIВСЬКИЙ РАЙОН</t>
  </si>
  <si>
    <t>Зірненський парк</t>
  </si>
  <si>
    <t>с. Зірне</t>
  </si>
  <si>
    <t>Березнівський лісовий коледж</t>
  </si>
  <si>
    <t>ВОЛОДИМИРЕЦЬКИЙ РАЙОН</t>
  </si>
  <si>
    <t>Парк “Антонівка”</t>
  </si>
  <si>
    <t>с. Антонівка</t>
  </si>
  <si>
    <t>Антонівська сільська рада</t>
  </si>
  <si>
    <t>ГОЩАНСЬКИЙ РАЙОН</t>
  </si>
  <si>
    <t>Тучинський парк</t>
  </si>
  <si>
    <t>с. Тучин</t>
  </si>
  <si>
    <t>Тучинська сільська рада</t>
  </si>
  <si>
    <t>„Горбаківський”</t>
  </si>
  <si>
    <t>с.Горбаків</t>
  </si>
  <si>
    <t>Рішення Рівненської обласної ради №1228 від 07.12.2018</t>
  </si>
  <si>
    <t>ЗДОЛБУНIВСЬКИЙ РАЙОН</t>
  </si>
  <si>
    <t>Мізоцький парк</t>
  </si>
  <si>
    <t>смт. Мізоч</t>
  </si>
  <si>
    <t>Мізоцька селищна рада</t>
  </si>
  <si>
    <t>КОРЕЦЬКИЙ РАЙОН</t>
  </si>
  <si>
    <t>Великомежири</t>
  </si>
  <si>
    <t>с. Великі Межириці</t>
  </si>
  <si>
    <t>Великомежиріцька спеціальна ЗОШ-інтернат</t>
  </si>
  <si>
    <t>цький парк</t>
  </si>
  <si>
    <t>МЛИНIВСЬКИЙ РАЙОН</t>
  </si>
  <si>
    <t>Острожецький парк</t>
  </si>
  <si>
    <t>с. Острожець</t>
  </si>
  <si>
    <t>Острожецька сільрада</t>
  </si>
  <si>
    <t>Млинівський парк</t>
  </si>
  <si>
    <t>смт. Млинів</t>
  </si>
  <si>
    <t>Млинівська селищна рада</t>
  </si>
  <si>
    <t>РIВНЕНСЬКИЙ РАЙОН</t>
  </si>
  <si>
    <t>Городоцький парк</t>
  </si>
  <si>
    <t>с. Городок</t>
  </si>
  <si>
    <t>Рівненсько-Острозька єпархія</t>
  </si>
  <si>
    <t>Клеванський парк</t>
  </si>
  <si>
    <t>смт. Клевань</t>
  </si>
  <si>
    <t>Клеванська селищна рада</t>
  </si>
  <si>
    <t>Новоставський дендропарк</t>
  </si>
  <si>
    <t xml:space="preserve">Новоставське л-во: кв. 39 вид.22 </t>
  </si>
  <si>
    <t>Олександрійський парк</t>
  </si>
  <si>
    <t>с. Олександрія</t>
  </si>
  <si>
    <t>Олександрійська сільрада</t>
  </si>
  <si>
    <t>Дендропарк „Червона калина”</t>
  </si>
  <si>
    <t>На території санаторію „Червона калина”</t>
  </si>
  <si>
    <t>Жобринська сільська рада</t>
  </si>
  <si>
    <t>Рішення Рівненської обласної ради №359 від 04.11.2017</t>
  </si>
  <si>
    <t>"Михайлівська цілина"</t>
  </si>
  <si>
    <t>Сумський р-н: Лебединська міська рада; Роменський р-н: Вільшанська сільська рада</t>
  </si>
  <si>
    <t>ПЗ "Михайлівська цілина" Міндовкілля України</t>
  </si>
  <si>
    <t>Указ Президента України від 11.12.2009 № 1035 "Про створення природного заповідника "Михайлівська цілина"</t>
  </si>
  <si>
    <t>"Гетьманський"</t>
  </si>
  <si>
    <r>
      <t>Охтирський р-н:</t>
    </r>
    <r>
      <rPr>
        <sz val="10"/>
        <color theme="1"/>
        <rFont val="Times New Roman"/>
        <family val="1"/>
        <charset val="204"/>
      </rPr>
      <t xml:space="preserve"> Великописарівська селищ./р, Тростянецька м/р, Кириківська с/р, Охтирська м/р, Чернеччинська с/р, Грунська с/р</t>
    </r>
  </si>
  <si>
    <t>1. Гетьманський НПП  Міндовкілля України</t>
  </si>
  <si>
    <t>Указ Президента України від 27.04.2009 № 273 "Про створення Гетьманського національного природного парку"</t>
  </si>
  <si>
    <t>Немає</t>
  </si>
  <si>
    <r>
      <rPr>
        <sz val="10"/>
        <rFont val="Times New Roman"/>
        <family val="1"/>
        <charset val="204"/>
      </rPr>
      <t>Філія "Тростянецьке лісове господарство" ДП "Ліси України": Тростянецьке лісництво: кв. 1-3, 4 (вид. 1-42), 5, 6, 13, 19, 25, 27, 30, 31, 33, 35-45, 78, 79; Нескучанське лісництво: кв.1-4, 6-13, 17-49, 59, 65, 71 (вид. 1-23), 72 (вид.1-29); Литовське лісництво: кв.1 (вид. 1, 2, 5, 6, 7,12), 2 (вид. 1-25), 3 (вид.1-13), 4-6, 7 (вид.1-10, 12-24), 8,10 (вид.11-20), 11-13,14 (вид. 1-29), 15-27, 69, 70-73, 81-83.</t>
    </r>
    <r>
      <rPr>
        <sz val="10"/>
        <color theme="1"/>
        <rFont val="Times New Roman"/>
        <family val="1"/>
        <charset val="204"/>
      </rPr>
      <t xml:space="preserve">
</t>
    </r>
  </si>
  <si>
    <r>
      <t xml:space="preserve">2. Великописарівська селищна рада                                                                                                                                                                                                                                                                                                                                                                                                    3. Тростянецька міська рада                                                                                                       4. Кириківська сільська рада                                                                                                                    5. Охтирська міська рада                                                                                                                                                                                                                                                                                           6.Чернеччинська сільська рада                                                                   7. Грунська сільська рада             </t>
    </r>
    <r>
      <rPr>
        <sz val="10"/>
        <color rgb="FFFF0000"/>
        <rFont val="Times New Roman"/>
        <family val="1"/>
        <charset val="204"/>
      </rPr>
      <t>8. Філія "Тростянецьке лісове господарство" ДП "Ліси України"                                                                                    9.  Філія "Охтирське лісове господарство" ДП "Ліси України"                                                               10. ДП "Охтирський лісгосп"</t>
    </r>
    <r>
      <rPr>
        <sz val="10"/>
        <color theme="1"/>
        <rFont val="Times New Roman"/>
        <family val="1"/>
        <charset val="204"/>
      </rPr>
      <t xml:space="preserve">                                                                                11. ДП "Тростянецький агролісгосп"                                        13. Громадяни, яким надані землі у власність і користування     </t>
    </r>
  </si>
  <si>
    <t>Філія "Охтирське лісове господарство" ДП "Ліси України": Охтирське лісництво: кв. 1-42, 76, 77; Хухрянське лісництво: кв.22, 27, 28, 38-40, 51-57, 59, 60, 78, 84, 85, 88-92, 97, 98;  Олешнянське лісництво: кв.87; В.-Писарівське лісництво: кв.31-45, 52-66.</t>
  </si>
  <si>
    <t xml:space="preserve">ДП "Охтирський лісгосп" : Охтирський підрозділ −  кв. 54 вид. 25, кв. 92 вид. 1-13, кв. 95 вид. 2-32;  кв. 28 вид. 1-16, 42, кв. 30, кв. 31 вид. 2-9, кв. 50 вид. 1-3, 5-7, кв. 77 вид. 8-28, кв. 78 вид. 6-13, 32, кв. 79, кв. 93 вид. 1-2, кв. 115; Великописарівський підрозділ: кв. 8 вид. 1-3, кв. 9 вид. 11, 14-15, 18-20, кв. 10 вид. 1-4, кв. 26 вид. 1-6, 8-13, 15-17, кв. 29 вид. 1-3, 6-7, 9, кв. 30 вид. 1-14, кв. 31 вид. 1-8, кв. 35 вид. 7, 10-11, 13-15, кв. 42 вид. 1-15, кв. 45 вид. 1-2, 4-6, кв. 47 вид. 1-12, кв. 51 вид. 3-4, кв. 53 вид. 1-27, кв. 62 вид. 1-3 </t>
  </si>
  <si>
    <t>ДП "Тростянецький агролісгосп": кв. 104 ( вид. 1-22), кв. 105 (вид.1-5), кв. 127 (вид. 1-16), кв.128 (вид. 1-10)</t>
  </si>
  <si>
    <t>"Деснянсько-Старогутський"</t>
  </si>
  <si>
    <r>
      <t xml:space="preserve">Шосткинський р-н: </t>
    </r>
    <r>
      <rPr>
        <sz val="10"/>
        <color theme="1"/>
        <rFont val="Times New Roman"/>
        <family val="1"/>
        <charset val="204"/>
      </rPr>
      <t>Зноб-Новгородська селищ./р, Середино-Будська м/р</t>
    </r>
  </si>
  <si>
    <t>1. НПП "Деснянсько-Старогутський" Міндовкілля України</t>
  </si>
  <si>
    <t>Указ Президента України від 23.02.1999 № 196 "Про створення національного природного парку "Деснянсько-Старогутський"</t>
  </si>
  <si>
    <t>Є, 01.11.2004</t>
  </si>
  <si>
    <t xml:space="preserve">Старогутський, Стягайлівський, Очкинський, Нововасилівський, Кривоносівський, Кренидівський с/о; </t>
  </si>
  <si>
    <t>2. С.-Будська міська рада                                                                                                                                                                                3. Зноб-Новгородська  селищна рада                                 4. ДП "С.-Будський агролісгосп"                                                                                 5. Громадяни, яким надані землі у власність і користування</t>
  </si>
  <si>
    <t xml:space="preserve">ДП "С.-Будський агролісгосп": кв. 12, кв.13 (вид. 1-4, 8-32, 34), кв. 14 (вид. 1, 5, 7, 22), кв. 20, кв. 22 (вид. 15-16), кв. 29 (вид 1-14), кв. 51, кв.53 (вид 31-34), кв. 76 (вид. 1-24), кв. 77 (вид. 9-12), кв. 151, кв. 1-10,  кв. 13 (вид. 5-7),  кв. 14 (вид. 2-4, 6, 8-21), кв. 18 (вид. 1-13), кв. 21 (вид. 1-11, 17),  кв. 22 (вид. 1-14), кв. 23 (вид. 1-13),  кв. 29 (вид. 15-33); кв. 31 (вид. 1-40), кв. 52 (вид. 12-48), кв. 53 (вид. 1-27,30), кв. 76 (вид. 25-39), кв. 77 (вид 1-8), кв. 78 (вид 1-21), кв. 80 (вид. 1-20), кв. 81 (вид. 30) </t>
  </si>
  <si>
    <t>Разом НПП, шт.: 2</t>
  </si>
  <si>
    <t>"Шалигинський"</t>
  </si>
  <si>
    <r>
      <t>Шосткинський р-н</t>
    </r>
    <r>
      <rPr>
        <sz val="10"/>
        <color theme="1"/>
        <rFont val="Times New Roman"/>
        <family val="1"/>
        <charset val="204"/>
      </rPr>
      <t>: Шалигінська селищ./р; заплава р. Обести між селами Соснівка, Старикове, Шалигине;    Філія "Шосткинське лісове господарство"  ДП "Ліси України":
Шалигинське лісництво, кв. 1-14, 16-25, 27-42, 26 (вид. 3-5, 11-22)
ДП "Глухівський агролісгосп",  кв. 123 (вид. 1, 2, 10-17, 42), кв. 144 (вид. 1-9)</t>
    </r>
  </si>
  <si>
    <t>1. Шалигинська селищна рада</t>
  </si>
  <si>
    <t>Постанова Ради Міністрів УРСР від 25.02.1980 р. № 132, рішення облради від 13.10.1994 р.***</t>
  </si>
  <si>
    <t>2. Філія "Шосткинське лісове господарство"  ДП "Ліси України"</t>
  </si>
  <si>
    <t>3. ДП "Глухівський агролісгосп"</t>
  </si>
  <si>
    <t>4. Філія "Глухівський райавтодор"</t>
  </si>
  <si>
    <t>"Середньосеймський"</t>
  </si>
  <si>
    <t>Заплава р. Сейм від кордону з Росією до сіл Козлівка, Чаплищи, між селами Бояро-Лежачі, Манухівка- Нові Вирки, Іванівка, Волинцеве-Піски.</t>
  </si>
  <si>
    <t xml:space="preserve">1. Білопільська міська рада;                         2.Новослобідська сільська рада;                                             3. Буринська міська рада; </t>
  </si>
  <si>
    <t>Постанова Ради Міністрів УРСР від 07.01.1987 р. № 2, рішення облради від  13.10.1994 р.***</t>
  </si>
  <si>
    <t>Сумський р-н: Білопільська міська рада, Нововирківський, Рижівський с/о; ДП "Миколаївський агролісгосп", Білопільський підрозділ: кв. 1, 2, 3, 8</t>
  </si>
  <si>
    <t>4. ДП "Миколаївський агролісгосп"</t>
  </si>
  <si>
    <t>Конотопський р-н:                  Буринська  міська рада: Пісківський с/о; ДП "Конотопський лісгосп", Буринський підрозділ:  кв. 14 (вид.1-21).                        Новослобідська с/р: Манухівський, Юрївський, Бояро-Лежачівський, Червоноозерський с/о                  ДП "Кролевецький лісгосп", Путивльський підроізділ:. кв. 108 (вид.1-22), кв.111 (вид. 24-35) ,кв. 115 (вид. 1-9), кв. 119 (вид. 1-20), кв.124 (вид.9-12), кв.129 (вид. 15-30), кв. 133 (вид.1-29), кв.149 (вид. 1)</t>
  </si>
  <si>
    <t>5. ДП "Кролевецький лісгосп"</t>
  </si>
  <si>
    <t>6. ДП "Конотопський лісгосп"</t>
  </si>
  <si>
    <t>"Банний яр"</t>
  </si>
  <si>
    <r>
      <t>Сумський р-н:</t>
    </r>
    <r>
      <rPr>
        <sz val="10"/>
        <color theme="1"/>
        <rFont val="Times New Roman"/>
        <family val="1"/>
        <charset val="204"/>
      </rPr>
      <t xml:space="preserve"> Юнаківська с/р, Могрицький с/о; лісовий масив між  смт. Кияниця та с. Мокриця.
</t>
    </r>
  </si>
  <si>
    <t>Філія "Сумське лісове господарство" ДП  "Ліси України"</t>
  </si>
  <si>
    <t>Постанова Ради Міністрів УРСР від 28.10.1974 р. № 500, рішення облради від 13.10.1994 р. ***</t>
  </si>
  <si>
    <t>Філія "Сумське лісове господарство" ДП  "Ліси України"
 Могрицьке лісництво кв. 26, 42, 43, 52</t>
  </si>
  <si>
    <t>"Журавлиний"</t>
  </si>
  <si>
    <r>
      <t>Сумський р-н:</t>
    </r>
    <r>
      <rPr>
        <sz val="10"/>
        <color theme="1"/>
        <rFont val="Times New Roman"/>
        <family val="1"/>
        <charset val="204"/>
      </rPr>
      <t xml:space="preserve"> Садівська  сільська рада; Низівськский с/о.                                         Лісовий масив на надзаплавній терасі Псла на південний захід від смт. Низи.</t>
    </r>
  </si>
  <si>
    <t>Постанови Ради Міністрів УРСР від 16.12.1982 р. № 617 та  від 12.10.1992 р. № 584</t>
  </si>
  <si>
    <t>Філія "Сумське лісове господарство" ДП  "Ліси України"
Низівське лісництво кв. 41, 48, 57, 62, 69</t>
  </si>
  <si>
    <t>Урочище "Великий бір"</t>
  </si>
  <si>
    <r>
      <t>Шосткинський р-н:</t>
    </r>
    <r>
      <rPr>
        <sz val="10"/>
        <color theme="1"/>
        <rFont val="Times New Roman"/>
        <family val="1"/>
        <charset val="204"/>
      </rPr>
      <t xml:space="preserve"> Шосткнинська міська рада:   Собицька, Тиманівська с/о;  лісовий масив на надзаплавній терасі Десни на південний захід від с. Собич. </t>
    </r>
  </si>
  <si>
    <t>Філія  "Шосткинське лісове господарство" ДП "Ліси України"</t>
  </si>
  <si>
    <t>Постанова Ради Міністрів УРСР від 03.08.1978 р. № 383</t>
  </si>
  <si>
    <t>Філія  "Шосткинське лісове господарство" ДП "Ліси України":
Собицьке лісництво, кв. 25-29, 35, 36, 39-41, 46</t>
  </si>
  <si>
    <t>"Біловодський"</t>
  </si>
  <si>
    <r>
      <t>Роменський р-н:</t>
    </r>
    <r>
      <rPr>
        <sz val="10"/>
        <color theme="1"/>
        <rFont val="Times New Roman"/>
        <family val="1"/>
        <charset val="204"/>
      </rPr>
      <t xml:space="preserve"> Роменська  м/р:  Коржівський,  Біловодський с/о. Андріяшівська с/р: Глинський, Перекопівський, Артюхівський с/о.                   Заплава р. Сули від с. Бобрик до с.Перекопівка. ДП "Роменський агролісгосп": 
кв. 162 (вид. 31-32,34,41-42); кв. 163 (вид. 39-40); кв. 165 (вид. 18-28); кв. 168 (вид. 18, 36-38); кв. 190 (вид. 25-29,35-36, 38-42); кв. 193 (вид. 1-10, 18-25, 36-40); кв. 194 (вид.1-6,8-9,12-13,18,21,33); кв. 209 (вид. 29); кв. 211 (вид. 13-15); кв. 218 (вид. 1-23)
</t>
    </r>
  </si>
  <si>
    <t xml:space="preserve">1. Роменська міська рада                                         2. Андріяшівська сільська рада                                                           3.  ДП "Роменський агролісгосп"                         </t>
  </si>
  <si>
    <t>Постанова Ради Міністрів УРСР від 25.02.1980 р. № 132; рішення облради від 13.10.1994 р.***</t>
  </si>
  <si>
    <t>"Андріяшівсько-Гудимівський"</t>
  </si>
  <si>
    <r>
      <t>Роменський р-н:</t>
    </r>
    <r>
      <rPr>
        <sz val="10"/>
        <color theme="1"/>
        <rFont val="Times New Roman"/>
        <family val="1"/>
        <charset val="204"/>
      </rPr>
      <t xml:space="preserve"> Андріяшівська с/р, Андріяшівський, Глинський с/о;  заплава р. Сули від села Мельники до сіл Гудими – Чеберяки.</t>
    </r>
  </si>
  <si>
    <t>1. Андріяшівська сільська рада</t>
  </si>
  <si>
    <t>Постанова Ради Міністрів УРСР від 19.04.1977  № 198, рішення облради від 13.10.1994 р.***</t>
  </si>
  <si>
    <t>ДП "Роменський агролісгосп": кв. 233 (вид. 1,4-5,13,25-51); кв. 235 (вид. 1-5); кв. 238 (вид. 1-8)</t>
  </si>
  <si>
    <t>2. ДП "Роменський агролісгосп"</t>
  </si>
  <si>
    <t>"Хухрянський"</t>
  </si>
  <si>
    <t>4591,6*</t>
  </si>
  <si>
    <r>
      <t xml:space="preserve">Охтирський р-н: </t>
    </r>
    <r>
      <rPr>
        <sz val="10"/>
        <color theme="1"/>
        <rFont val="Times New Roman"/>
        <family val="1"/>
        <charset val="204"/>
      </rPr>
      <t xml:space="preserve">Чернеччинська с/р: Кардашівський, Чернеччинський,                                                            Хухрянський с/о;                  Грунська с/р:                        Лутищанський,  Куземинський,                  Вязівський с/о;                  заплава р. Ворскла від автодороги Охтирка - Лебедин до межі з Полтавською областю. Філія "Охтирське лісове господарство" ДП "Ліси України": 
кв. 76, 77 Охтирського лісництва; кв. 22, 27, 28, 38-40, 51-54, 56, 57, 59, 60 Хухрянського лісництва. </t>
    </r>
    <r>
      <rPr>
        <u/>
        <sz val="10"/>
        <color theme="1"/>
        <rFont val="Times New Roman"/>
        <family val="1"/>
        <charset val="204"/>
      </rPr>
      <t xml:space="preserve">
</t>
    </r>
  </si>
  <si>
    <t>1. Гетьманський НПП</t>
  </si>
  <si>
    <t>Постанови Ради Міністрів УРСР від 25.02.1980 р. № 132 та від 12.10.1992 р. № 584,  рішення облради від 13.10.1994 р.***</t>
  </si>
  <si>
    <t>(частково у складі Гетьманського НПП)</t>
  </si>
  <si>
    <t>2. Філія "Охтирське лісове господарство" ДП "Ліси України"</t>
  </si>
  <si>
    <t>3. ДП "Охтирський лісгосп"</t>
  </si>
  <si>
    <t>"Бакирівський"</t>
  </si>
  <si>
    <t>2606,0*</t>
  </si>
  <si>
    <r>
      <t xml:space="preserve">Охтирський р-н </t>
    </r>
    <r>
      <rPr>
        <sz val="10"/>
        <color theme="1"/>
        <rFont val="Times New Roman"/>
        <family val="1"/>
        <charset val="204"/>
      </rPr>
      <t xml:space="preserve">Кириківська селищ./р: Кириківський, Катанський с/о. Чернеччинська с/р: Бакирівський с/о; </t>
    </r>
  </si>
  <si>
    <t>Гетьманський НПП</t>
  </si>
  <si>
    <t>(у складі Гетьманського НПП)</t>
  </si>
  <si>
    <t xml:space="preserve"> Тростянецька м/р:         Кам'янський,                   Солдатський с/о.                 Заплава р. Ворскли від сіл Кам’янецьке-Катанське до автодороги Харків - Суми</t>
  </si>
  <si>
    <t>"Климентівський" (у складі Гетьманського НПП)</t>
  </si>
  <si>
    <t>1007,5*</t>
  </si>
  <si>
    <r>
      <t>Охтирський р-н:</t>
    </r>
    <r>
      <rPr>
        <sz val="10"/>
        <color theme="1"/>
        <rFont val="Times New Roman"/>
        <family val="1"/>
        <charset val="204"/>
      </rPr>
      <t xml:space="preserve"> Чернеччинська с/р: Пологівський с/о,                        Охтирська м/:             Староіванівський с/о</t>
    </r>
  </si>
  <si>
    <t>Указ Президента України від 09.12.1998 р. № 1341</t>
  </si>
  <si>
    <t>Заплава Ворскли від автодороги Харків - Суми до м. Охтирка</t>
  </si>
  <si>
    <t>всього заказників, шт.: 10</t>
  </si>
  <si>
    <t>"Яблуня-колонія"</t>
  </si>
  <si>
    <r>
      <t>Конотопський р-н:</t>
    </r>
    <r>
      <rPr>
        <sz val="10"/>
        <color theme="1"/>
        <rFont val="Times New Roman"/>
        <family val="1"/>
        <charset val="204"/>
      </rPr>
      <t xml:space="preserve"> м. Кролевець, вул. Андріївська, 71</t>
    </r>
  </si>
  <si>
    <t>Еколого-натуралістичний відділ Центру позашкільної освіти Кролевецької міської ради</t>
  </si>
  <si>
    <t>Укази Президента України від 09.12.1998 р. № 1341 та від 12.09.2005 р. № 1238</t>
  </si>
  <si>
    <t>"Урочище Боромля"</t>
  </si>
  <si>
    <t>55,0*</t>
  </si>
  <si>
    <r>
      <t>Конотопський р-н:</t>
    </r>
    <r>
      <rPr>
        <sz val="10"/>
        <color theme="1"/>
        <rFont val="Times New Roman"/>
        <family val="1"/>
        <charset val="204"/>
      </rPr>
      <t xml:space="preserve"> Хижківська с/р; в заплаві Сейму нижче с.Камінь.  </t>
    </r>
  </si>
  <si>
    <t>Філія "Конотопське лісове господарство" ДП "Ліси України"</t>
  </si>
  <si>
    <t>Розпорядження Ради Міністрів УРСР від 14.10.1975 р. № 780-Р</t>
  </si>
  <si>
    <t>(у складі РЛП "Сеймський")</t>
  </si>
  <si>
    <t>Філія "Конотопське лісове господарство" ДП "Ліси України": Новомутинське лісництво, кв. 102,  кв. 103 (вид. 1-5, 11)</t>
  </si>
  <si>
    <t>"Озеро Шелехівське"</t>
  </si>
  <si>
    <r>
      <t>Сумський р-н:</t>
    </r>
    <r>
      <rPr>
        <sz val="10"/>
        <color theme="1"/>
        <rFont val="Times New Roman"/>
        <family val="1"/>
        <charset val="204"/>
      </rPr>
      <t xml:space="preserve">  Лебединська м/р:   Межирицький с/о; на північ від с.Межирич.</t>
    </r>
  </si>
  <si>
    <t>Філія "Лебединське лісове господарство" ДП "Ліси України"</t>
  </si>
  <si>
    <t xml:space="preserve">Філія "Лебединське лісове господарство" ДП "Ліси України": 
Межирічське лісництво кв. 97 (вид.19)
</t>
  </si>
  <si>
    <t xml:space="preserve"> всього пам’яток природи,шт.:3</t>
  </si>
  <si>
    <t>"Сумський"</t>
  </si>
  <si>
    <r>
      <t xml:space="preserve">м. Суми, </t>
    </r>
    <r>
      <rPr>
        <sz val="10"/>
        <color theme="1"/>
        <rFont val="Times New Roman"/>
        <family val="1"/>
        <charset val="204"/>
      </rPr>
      <t>Лівий і правий береги ставу в заплаві р. Стрілка, притоки р. Сумка, між подвір’ями Сумського державного педагогічного університету ім. Макаренка, що по вул. Роменська, і Сумського національного аграрного університету, що по вул. Герасима Кондратьєва</t>
    </r>
  </si>
  <si>
    <t>Сумська міська рада</t>
  </si>
  <si>
    <t>Постанова Ради Міністрів УРСР від 07.01.1987 р. № 2</t>
  </si>
  <si>
    <t>всього дендропарків, шт.: 1</t>
  </si>
  <si>
    <t>"Тростянецький"</t>
  </si>
  <si>
    <r>
      <t>Охтирський р-н:</t>
    </r>
    <r>
      <rPr>
        <sz val="10"/>
        <color theme="1"/>
        <rFont val="Times New Roman"/>
        <family val="1"/>
        <charset val="204"/>
      </rPr>
      <t xml:space="preserve">  Тростянецька м/р, Мащанський с/о; Філія "Тростянецьке лісове господарство" ДП "Ліси України":
Нескучанське лісництво,                кв. 5, 14, 15, 16</t>
    </r>
  </si>
  <si>
    <t>Філія "Тростянецьке лісове господарство" ДП "Ліси України"</t>
  </si>
  <si>
    <t xml:space="preserve">Постанова Ради Міністрів УРСР від 29.01.1960 р. № 105 </t>
  </si>
  <si>
    <t>"Кияницький"</t>
  </si>
  <si>
    <r>
      <t>Сумський р-н</t>
    </r>
    <r>
      <rPr>
        <sz val="10"/>
        <color theme="1"/>
        <rFont val="Times New Roman"/>
        <family val="1"/>
        <charset val="204"/>
      </rPr>
      <t>:                  Юнаківська с/р, Кияницький с/о,                        с. Кияниця</t>
    </r>
  </si>
  <si>
    <t>Сумський національний аграрний університет</t>
  </si>
  <si>
    <t>Постанова Ради Міністрів УРСР від 29.01.1960 р. № 105</t>
  </si>
  <si>
    <t>всього ППСПМ, шт.: 2</t>
  </si>
  <si>
    <t>всього територій ПЗФ загально-державного значення, шт.: 19</t>
  </si>
  <si>
    <t>Території та об’єкти природно-заповідного фонду місцевого значення</t>
  </si>
  <si>
    <t>"Сеймський"</t>
  </si>
  <si>
    <t xml:space="preserve">Річкова долина Сейму від мосту в с. Чумакове до межі з Чернігівською областю. </t>
  </si>
  <si>
    <r>
      <t xml:space="preserve">1. Буринська міська рада            2. Попівська сільська рада,  3. Бочечківська сільська рада                                             4. Путивльська міська рада                5. Новослобідська сільська рада                                                 5. Кролевецька міська рада                                                   </t>
    </r>
    <r>
      <rPr>
        <sz val="10"/>
        <color rgb="FFFF0000"/>
        <rFont val="Times New Roman"/>
        <family val="1"/>
        <charset val="204"/>
      </rPr>
      <t>6. Філія "Конотопське лісове господарство" ДП "Ліси України"                                                          7. ДП "Конотопський лісгосп"                                            8. ДП "Кролевецький лісгосп"</t>
    </r>
    <r>
      <rPr>
        <sz val="10"/>
        <color theme="1"/>
        <rFont val="Times New Roman"/>
        <family val="1"/>
        <charset val="204"/>
      </rPr>
      <t xml:space="preserve">                           </t>
    </r>
  </si>
  <si>
    <t>Розпорядження голови облдержадміністрації від 14.12.1995 р. № 237</t>
  </si>
  <si>
    <r>
      <t xml:space="preserve">Конотопський р-н: </t>
    </r>
    <r>
      <rPr>
        <sz val="10"/>
        <color theme="1"/>
        <rFont val="Times New Roman"/>
        <family val="1"/>
        <charset val="204"/>
      </rPr>
      <t xml:space="preserve"> Буринська м/р: Червонослобідський, Олександрівський, Гвинтівський с/о;  Попівська с/р: Кузьківський,  Вирівський, Попівський,  Мельнянський, Присеймівський с/о;                                     Бочечківська с/р: Козацький, Хижківський, Духанівський, Бочечківський с/о.               Путивльська м/р: Волокитинський, Стрільниківський, Яцинський, Бобинський, Сафроніївський, Зіннівський, Октябрський, Чорнобривківський с/о.                                                 Новослобідська с/р: Князівський, Червоноозерський с/о.                   Кролевецька м/р: Зазірківський, Локнянський, Литвиновицький Камінський, Мутинський, Ярівський, Дубовицький, Алтинівський, Червоноранківський, Спаський с/о.                         
</t>
    </r>
  </si>
  <si>
    <t xml:space="preserve"> Філія "Конотопське лісове господасртво" ДП "Ліси України": Новомутинське лісництво, кв. 1-21, кв. 22 (вид.2-9), ка. 23-43, 50-54, 65-70, 81-84, 94-109; Бочечківське л-во кв. 94-96; Путивльське лісництво кв. 25 вид. (1-14), кв. 26, 27, 32 (вид.20-28), кв. 33 (вид.1-17), кв.34 (вид. 21-27), кв. 36 (вид.6-12), кв.42 (вид.1-10, 26), кв.43 (вид.1-12, 22), кв. 44 (вид.1,2,19), кв.48-69, 77-83
Конотопське лісництво кв. 77 (вид.21, 27, 29-30)
</t>
  </si>
  <si>
    <t>ДП "Кролевецький лісгосп": Кролевецьке відділення - Ярославецьке л-во, кв. 45, 47, 48 (вид. 12-22), 49 (вид. 2, 6, 8-24), 50-58; Червоноранківське л-во, кв. 18 (вид. 46-69, 72, 75-77), 20 (вид. 79, 87-91), 29 (вид. 6-15, 30-95), 30, 31 (вид. 16-67, 12), 33, 34 (вид. 45), 35-40, 41 (вид. 19-21), 42-46, 47 (вид. 1-37, 39-51, 55-66), 48-53; Путивльське відділення -  кв. 1-11, 47-51, 56-58,88-104, 114-118, 120, 135, 139, 143, 144, 150-152.</t>
  </si>
  <si>
    <t xml:space="preserve">ДП "Конотопський лісгосп": Буринське відділення -  кв.1 (вид.1-27); кв.2 (вид. 1-12), кв.3 (вид.1-20);  кв.8 (вид.3-16);  кв.9 (вид.1-8); Конотопське відділення - кв. 1 (вид.8-73), кв. 2-4, кв. 11, 12 (вид.35-44), кв. 13 (вид.15-43), кв. 14-16, кв.161, кв. 18-31, кв. 32 (вид.1-31,39-53), кв. 49, кв. 55, кв. 150, кв. 34-36, кв. 44, кв. 107, кв. 144, кв. 38 (вид.1-21), кв. 127, кв. 46, кв. 153, кв.51 (вид.1), кв. 52, кв. 59, кв. 132, кв. 137; кв. 165
      </t>
  </si>
  <si>
    <t>Всього РЛП, шт.: 1</t>
  </si>
  <si>
    <t>"Верхньоесманський"</t>
  </si>
  <si>
    <r>
      <t>Шосткинський р-н:</t>
    </r>
    <r>
      <rPr>
        <sz val="10"/>
        <color theme="1"/>
        <rFont val="Times New Roman"/>
        <family val="1"/>
        <charset val="204"/>
      </rPr>
      <t xml:space="preserve"> Березівська с/р</t>
    </r>
  </si>
  <si>
    <t>1. Березівська сільська рада</t>
  </si>
  <si>
    <t>Рішення облвиконкому від 25.09.1979 р. № 662, рішення облради від 13.10.1994 р.***</t>
  </si>
  <si>
    <t xml:space="preserve">в заплаві р. Есмань, притоки р. Реть Між селами Слоут, Землянка, Гута. Філія "Шосткинське лісове господарство"  ДП "Ліси України": Землянківське лісництво, кв. 18-24, 55-69
Слоутське лісництво, кв. 69-73, 77-81, 83-86
 </t>
  </si>
  <si>
    <t>2.  Філія  "Шосткинське лісове господарство" ДП "Ліси України"</t>
  </si>
  <si>
    <t>ДП "Глухівський агролісгосп": кв. 66 (вид. 5-29), кв. 69 (вид. 1-17, 20-25), кв.70 (вид. 1-30), кв. 79 (вид. 15-16), 80 (вид. 25-26)</t>
  </si>
  <si>
    <t>3. ДП "Глухівський агролісгосп""</t>
  </si>
  <si>
    <t>4. АТ "Сумиобленерго</t>
  </si>
  <si>
    <t>5. Департамент розвитку громад територій та інфраструктури  Сумської ОДА</t>
  </si>
  <si>
    <t>"Ворожбянський"</t>
  </si>
  <si>
    <r>
      <t xml:space="preserve">Сумський р-н: Лебединська м/р,  Садівська с/р; в заплаві річки Псел між селами Шпилівка, Патріотівка, Ворожба. </t>
    </r>
    <r>
      <rPr>
        <u/>
        <sz val="10"/>
        <color theme="1"/>
        <rFont val="Times New Roman"/>
        <family val="1"/>
        <charset val="204"/>
      </rPr>
      <t/>
    </r>
  </si>
  <si>
    <r>
      <t xml:space="preserve">1. Лебединська міська рада         </t>
    </r>
    <r>
      <rPr>
        <sz val="10"/>
        <color rgb="FFFF0000"/>
        <rFont val="Times New Roman"/>
        <family val="1"/>
        <charset val="204"/>
      </rPr>
      <t>2. Філія "Лебединське лісове господарство" ДП "Ліси України"</t>
    </r>
    <r>
      <rPr>
        <sz val="10"/>
        <color theme="1"/>
        <rFont val="Times New Roman"/>
        <family val="1"/>
        <charset val="204"/>
      </rPr>
      <t xml:space="preserve">                                            3. ДП "Лебединський агролісгосп"                                  4. Садівська сільська рада               </t>
    </r>
    <r>
      <rPr>
        <sz val="10"/>
        <color rgb="FFFF0000"/>
        <rFont val="Times New Roman"/>
        <family val="1"/>
        <charset val="204"/>
      </rPr>
      <t>5. Філія "Сумський лісове господарство" ДП "Ліси України"                                                  6. ДП "Миколаївський агролісгосп"</t>
    </r>
  </si>
  <si>
    <t>Рішення облвиконкому від 25.09.1979 р. № 662,  рішення облради від 18.12.2008 р.</t>
  </si>
  <si>
    <t xml:space="preserve">Філія "Лебединське лісове господарство" ДП "Ліси України"": Великовисторопське л-во, кв. 8-10;                             ДП "Лебединський агролісгосп": кв. 35 (вид. 1-37). </t>
  </si>
  <si>
    <t>Філія "Сумський лісове господарство" ДП "Ліси України": Низівське л-во, кв. 15-17, 20-40, 42-47, 49-56, 58-61, 63-68,82;   ДП "Миколаївський агролісгосп": Сумський підрозділ -  кв.105 (вид.71-72), кв. 106 (вид. 30-40), кв. 158 (вид. 8-10)</t>
  </si>
  <si>
    <t>"Єзучський" (у складі              РЛП  "Сеймський")</t>
  </si>
  <si>
    <t>669,3*</t>
  </si>
  <si>
    <r>
      <t>Конотопський р-н:</t>
    </r>
    <r>
      <rPr>
        <sz val="10"/>
        <color theme="1"/>
        <rFont val="Times New Roman"/>
        <family val="1"/>
        <charset val="204"/>
      </rPr>
      <t xml:space="preserve"> Попівськас/р; між населеними пунктами м. Конотоп, с. Вирівка, с. Лисогубівка.</t>
    </r>
  </si>
  <si>
    <t>Попівська сільська рада</t>
  </si>
  <si>
    <t>Рішення облвиконкому від 21.12.1983 р. № 407</t>
  </si>
  <si>
    <t>"Молчанський"</t>
  </si>
  <si>
    <r>
      <t>Конотопський р-н:</t>
    </r>
    <r>
      <rPr>
        <sz val="10"/>
        <color theme="1"/>
        <rFont val="Times New Roman"/>
        <family val="1"/>
        <charset val="204"/>
      </rPr>
      <t xml:space="preserve">  Новослобідська с/р; на р. Горн, притока р. Сейм </t>
    </r>
  </si>
  <si>
    <t>Новослобідська сільска рада</t>
  </si>
  <si>
    <t>"Бочечанський" (у складі РЛП  "Сеймський")</t>
  </si>
  <si>
    <t>97,8*</t>
  </si>
  <si>
    <r>
      <t>Конотопський р-н:</t>
    </r>
    <r>
      <rPr>
        <sz val="10"/>
        <color theme="1"/>
        <rFont val="Times New Roman"/>
        <family val="1"/>
        <charset val="204"/>
      </rPr>
      <t xml:space="preserve"> Бочечківська с/р; на північ від с. Бочечки. ДП "Конотопський лісгосп", кв. 52 (вид. 1)</t>
    </r>
  </si>
  <si>
    <t>1. Бочечківська сільська рада</t>
  </si>
  <si>
    <t>2. ДП "Конотопський лісгосп"</t>
  </si>
  <si>
    <t>"Кочубеївський"</t>
  </si>
  <si>
    <r>
      <t>Конотопський р-н:</t>
    </r>
    <r>
      <rPr>
        <sz val="10"/>
        <rFont val="Times New Roman"/>
        <family val="1"/>
        <charset val="204"/>
      </rPr>
      <t xml:space="preserve"> Кролевецька м/р; Філія "Конотопське лісове господарство" ДП "Ліси України": Грузчанське л-во,кв. 57, кв. 58 (вид. 17-27), кв. 59 (вид. 9-15), кв. 60 (вид. 13,14)</t>
    </r>
  </si>
  <si>
    <t>Рішення облвиконкому від 21.12.1983 р. № 407, рішення облради від 15.10.2010 р.</t>
  </si>
  <si>
    <t>"Битицький"</t>
  </si>
  <si>
    <r>
      <t>Сумський р-н:</t>
    </r>
    <r>
      <rPr>
        <sz val="10"/>
        <color theme="1"/>
        <rFont val="Times New Roman"/>
        <family val="1"/>
        <charset val="204"/>
      </rPr>
      <t xml:space="preserve"> Сумська м/р, Юнаківська с/р;Філія "Сумське лісове господарство" ДП "Ліси України": Сумське л-во, кв. 127-135, 137; Могрицьке л-во, кв. 115-116</t>
    </r>
  </si>
  <si>
    <t>1.Сумська міська рада 2. Філія "Сумське лісове господарство" ДП "Ліси України"</t>
  </si>
  <si>
    <t>Рішення облвиконкому від 21.11.1984 р. №334, рішення облради від 13.10.1994 р., зі змінами згідно  рішення Сумської обласної ради від 10.11.2023  "Про зміни в мережі територій та об'єктів природно-заповідного фонду області"</t>
  </si>
  <si>
    <t>"Лисиця"</t>
  </si>
  <si>
    <r>
      <t>Охтирський р-н:</t>
    </r>
    <r>
      <rPr>
        <sz val="10"/>
        <color theme="1"/>
        <rFont val="Times New Roman"/>
        <family val="1"/>
        <charset val="204"/>
      </rPr>
      <t xml:space="preserve"> Боромлянська с/р; в балці біля с. Боромля. ДП "Тростянецький агролісгосп": кв. 6 (вид. 23), кв.14 (вид. 1-17), кв. 19, кв. 20</t>
    </r>
  </si>
  <si>
    <t>1. Боромлянська сільська рада</t>
  </si>
  <si>
    <t>Розпорядження представника Президента України в області від 28.12.1992 р. № 347</t>
  </si>
  <si>
    <t>2. ДП "Тростянецький агролісгосп"</t>
  </si>
  <si>
    <t>"Діброва"</t>
  </si>
  <si>
    <r>
      <t>Шосткинський р-н:</t>
    </r>
    <r>
      <rPr>
        <sz val="10"/>
        <color theme="1"/>
        <rFont val="Times New Roman"/>
        <family val="1"/>
        <charset val="204"/>
      </rPr>
      <t xml:space="preserve">  Шосткинська м/р; між селами Івотка та Каліївка. </t>
    </r>
  </si>
  <si>
    <t>1. Шосткинська міська рада 2. ДП "Шосткинський агролісгосп"                               3. ТОВ "Авангард-98</t>
  </si>
  <si>
    <t xml:space="preserve">ДП "Шосткинський агролісгосп": кв. 16 (вид. 8-10; 17-18, 20-26), кв. 31 (діл. 4-16; 19-28). </t>
  </si>
  <si>
    <t>"Могрицький"</t>
  </si>
  <si>
    <r>
      <t>Сумський р-н:</t>
    </r>
    <r>
      <rPr>
        <sz val="10"/>
        <color theme="1"/>
        <rFont val="Times New Roman"/>
        <family val="1"/>
        <charset val="204"/>
      </rPr>
      <t xml:space="preserve">                 Юнаківська с/р;  правий корінний берег Псла біля с. Могриця</t>
    </r>
  </si>
  <si>
    <t>Юнаківська сільська рада</t>
  </si>
  <si>
    <t>"Вільшанківський"</t>
  </si>
  <si>
    <r>
      <t>Сумський р-н:</t>
    </r>
    <r>
      <rPr>
        <sz val="10"/>
        <color theme="1"/>
        <rFont val="Times New Roman"/>
        <family val="1"/>
        <charset val="204"/>
      </rPr>
      <t xml:space="preserve">              Сумська м/р; неподалік від дороги с. Велика Чернеччина – с. Ольшанки.</t>
    </r>
  </si>
  <si>
    <t>1. Сумська міська рада</t>
  </si>
  <si>
    <t>ДП "Миколаївський агролісгосп": Сумський підрозділ - кв. 68 (вид. 35-45,48)</t>
  </si>
  <si>
    <t>2. ДП "Миколаївський агролісгосп"</t>
  </si>
  <si>
    <t>"Монастирський ліс"</t>
  </si>
  <si>
    <r>
      <t>Конотопський р-н:</t>
    </r>
    <r>
      <rPr>
        <sz val="10"/>
        <color theme="1"/>
        <rFont val="Times New Roman"/>
        <family val="1"/>
        <charset val="204"/>
      </rPr>
      <t xml:space="preserve">        Новослобідська с/р;  урочище "Монастирський ліс" на південь від с. Нова Слобода. </t>
    </r>
  </si>
  <si>
    <t>Розпорядження голови облдержадміністрації  від 14.12.1995 р. № 237</t>
  </si>
  <si>
    <t>Філія "Конотопське лісове господарство" ДП "Ліси України": Бунякінське л-во, кв 66-77,80-83</t>
  </si>
  <si>
    <t>"Прудищанський"</t>
  </si>
  <si>
    <r>
      <t>Шосткинський р-н:</t>
    </r>
    <r>
      <rPr>
        <sz val="10"/>
        <color theme="1"/>
        <rFont val="Times New Roman"/>
        <family val="1"/>
        <charset val="204"/>
      </rPr>
      <t xml:space="preserve">          Ямпільська селищ./р; в лісовому масиві на захід від с. Прудище.</t>
    </r>
  </si>
  <si>
    <t>Філія "Свеське лісове господарство" ДП "Ліси України"</t>
  </si>
  <si>
    <t>Розпорядження голови облдерж-адміністрації  від 14.12.1995 р. № 237, рішення облради від 25.12.2002 р., зі змінами згідно рішення Сумської обласної ради від 22.12.2021 "Про зміни в мережі територій та об'єктів природно-заповідного фонду області"</t>
  </si>
  <si>
    <t xml:space="preserve">Філія "Свеське лісове господарство" ДП "Ліси України": Прудищанське л-во, кв. 21-72 </t>
  </si>
  <si>
    <t>"Коржівський"</t>
  </si>
  <si>
    <r>
      <t>Роменський р-н:</t>
    </r>
    <r>
      <rPr>
        <sz val="10"/>
        <color theme="1"/>
        <rFont val="Times New Roman"/>
        <family val="1"/>
        <charset val="204"/>
      </rPr>
      <t xml:space="preserve">   Роменська м/р; ДП "Роменський агролісгосп": Андріяшівське л-во, кв. 152 (вид. 7-9)</t>
    </r>
  </si>
  <si>
    <t>ДП "Роменський агролісгосп"</t>
  </si>
  <si>
    <t>Рішення облради від 25.09.2003 р.</t>
  </si>
  <si>
    <t>"Вощилиха"</t>
  </si>
  <si>
    <r>
      <t>Роменський р-н:</t>
    </r>
    <r>
      <rPr>
        <sz val="10"/>
        <color theme="1"/>
        <rFont val="Times New Roman"/>
        <family val="1"/>
        <charset val="204"/>
      </rPr>
      <t xml:space="preserve"> Хмелівська с/р; заплава р. Сула на південний схід від с. Вощилиха. </t>
    </r>
  </si>
  <si>
    <t>1. Хмелівська сільська рада</t>
  </si>
  <si>
    <t>Рішення облради від 29.11.2005 р.</t>
  </si>
  <si>
    <t>ДП "Роменський агролісгосп": кв. 101 (вид. 2, 3, 22, 28-30, 36, 38).</t>
  </si>
  <si>
    <t>"Духанівський"</t>
  </si>
  <si>
    <r>
      <t>Конотопський р-н:</t>
    </r>
    <r>
      <rPr>
        <sz val="10"/>
        <color theme="1"/>
        <rFont val="Times New Roman"/>
        <family val="1"/>
        <charset val="204"/>
      </rPr>
      <t xml:space="preserve"> Бочечківська с/р; за південно-західною околицею с. Духанівка. ДП "Конотопський лісгосп": кв. 39 (вид. 6-15), кв. 40 (вид. 1-18)</t>
    </r>
  </si>
  <si>
    <t>1. ДП "Конотопський лісгосп"</t>
  </si>
  <si>
    <t>Рішення облради від 04.08.2006 р.</t>
  </si>
  <si>
    <t>2. Бочечківська сільська рада</t>
  </si>
  <si>
    <t>"Дібрівка"</t>
  </si>
  <si>
    <r>
      <t>Роменський р-н:</t>
    </r>
    <r>
      <rPr>
        <sz val="10"/>
        <color theme="1"/>
        <rFont val="Times New Roman"/>
        <family val="1"/>
        <charset val="204"/>
      </rPr>
      <t xml:space="preserve"> Недригайлівська селищ./р; місцеве урочище обабіч автодороги смт. Недригайлів-с. Козельне</t>
    </r>
  </si>
  <si>
    <t>Недригайлівська селищна рада</t>
  </si>
  <si>
    <t>Рішення облради від 27.07.2007 р.</t>
  </si>
  <si>
    <t>"Шевців"</t>
  </si>
  <si>
    <r>
      <t>Сумський р-н:</t>
    </r>
    <r>
      <rPr>
        <sz val="10"/>
        <color theme="1"/>
        <rFont val="Times New Roman"/>
        <family val="1"/>
        <charset val="204"/>
      </rPr>
      <t xml:space="preserve"> Краснопільська селищ./р; </t>
    </r>
  </si>
  <si>
    <t>Філія "Краснопільське лісове господарство" ДП "Ліси України"</t>
  </si>
  <si>
    <t>Рішення облради від 27.06.2008 р.</t>
  </si>
  <si>
    <t>Філія "Краснопільське лісове господарство" ДП "Ліси України": Краснопільське л-во, кв. 11-12</t>
  </si>
  <si>
    <t>"Біликів"</t>
  </si>
  <si>
    <t>1. Філія "Краснопільське лісове господарство" ДП "Ліси України"</t>
  </si>
  <si>
    <t xml:space="preserve"> Філія "Краснопільське лісове господарство" ДП "Ліси України": Краснопільське л-во, кв. 10</t>
  </si>
  <si>
    <t>2. Краснопільска селищна рада</t>
  </si>
  <si>
    <t>"Образ"</t>
  </si>
  <si>
    <r>
      <t>Сумський р-н:</t>
    </r>
    <r>
      <rPr>
        <sz val="10"/>
        <color theme="1"/>
        <rFont val="Times New Roman"/>
        <family val="1"/>
        <charset val="204"/>
      </rPr>
      <t xml:space="preserve"> Краснопільска селищ./р;</t>
    </r>
  </si>
  <si>
    <t>Рішення облради від 18.11.2011 р. (створено), Рішення облради від 25.10.2019 (розширено), зі змінами згідно Рішення Сумської обласної ради від 26.02.2021 "Про зміни в мережі територій та об'єктів природно-заповідного фонду області"</t>
  </si>
  <si>
    <t>Філія "Краснопільське лісове господарство" ДП "Ліси України": Великобобрицьке л-во, кв. 37;  ДП "Краснопільський агролісгосп", кв. 75</t>
  </si>
  <si>
    <t>2. ДП "Краснопільський агролісгосп"</t>
  </si>
  <si>
    <t>"Косарівщина"</t>
  </si>
  <si>
    <t>Роменський р-н:        Хмелівська с/р;                    ДП "Роменський агролісгосп", кв. 6 (вид. 1)</t>
  </si>
  <si>
    <t>Рішення облради від 22.02.2013 р</t>
  </si>
  <si>
    <t>"Овлаші"</t>
  </si>
  <si>
    <t xml:space="preserve">Роменський р-н: Роменська м/р; частина балкової системи між селами Москалівщина та Овлаші; ДП "Роменський агролісгосп",  Роменське лісництво,
кв. 125 (вид. 13-17), кв. 126 (вид 1-9).
         </t>
  </si>
  <si>
    <t>1. Роменська міська рада</t>
  </si>
  <si>
    <t>Рішення облради від 22.12.2016</t>
  </si>
  <si>
    <t>"Городище</t>
  </si>
  <si>
    <r>
      <t>Сумський р-н:</t>
    </r>
    <r>
      <rPr>
        <sz val="10"/>
        <color theme="1"/>
        <rFont val="Times New Roman"/>
        <family val="1"/>
        <charset val="204"/>
      </rPr>
      <t xml:space="preserve">  Лебединська м/р; на південному сході с. Кам’яне. ДП "Лебединський агролісгосп": кв. 108 вид. 17-28, 34-39, 44, 45, 47, 89-90
</t>
    </r>
  </si>
  <si>
    <t>1. ДП "Лебединський агролісгосп":</t>
  </si>
  <si>
    <t>Рішення облради від 06.07.2018</t>
  </si>
  <si>
    <t>2. Лебединська міська рада</t>
  </si>
  <si>
    <t>"Великописарівські кургани"</t>
  </si>
  <si>
    <r>
      <t>Охтирський р-н:</t>
    </r>
    <r>
      <rPr>
        <sz val="10"/>
        <color theme="1"/>
        <rFont val="Times New Roman"/>
        <family val="1"/>
        <charset val="204"/>
      </rPr>
      <t xml:space="preserve">  Великописарівська селищ./р; на північ від с. Олександрівка. </t>
    </r>
  </si>
  <si>
    <t>Великописарівська селищна рада</t>
  </si>
  <si>
    <t>Рішення облради від 14.12.2018</t>
  </si>
  <si>
    <t>"Губарівщина"</t>
  </si>
  <si>
    <r>
      <t>Роменський р-н:</t>
    </r>
    <r>
      <rPr>
        <sz val="10"/>
        <color theme="1"/>
        <rFont val="Times New Roman"/>
        <family val="1"/>
        <charset val="204"/>
      </rPr>
      <t xml:space="preserve"> Андріяшівська с/р; у розгалуженій глибокій балці на північний захід від. с. Волошківка</t>
    </r>
  </si>
  <si>
    <t>Андріяшівська сільска рада</t>
  </si>
  <si>
    <t>"Краснопільський"</t>
  </si>
  <si>
    <r>
      <t xml:space="preserve">Сумський р-н: </t>
    </r>
    <r>
      <rPr>
        <sz val="10"/>
        <color theme="1"/>
        <rFont val="Times New Roman"/>
        <family val="1"/>
        <charset val="204"/>
      </rPr>
      <t>Краснопільська селищ./р; біля південно-східної околиці смт. Краснопілля</t>
    </r>
  </si>
  <si>
    <t>Краснопільська селищна рада</t>
  </si>
  <si>
    <t xml:space="preserve">Рішення облради від 22.02.2019 </t>
  </si>
  <si>
    <t>"Довжик"</t>
  </si>
  <si>
    <r>
      <t xml:space="preserve">Сумський р-н: </t>
    </r>
    <r>
      <rPr>
        <sz val="10"/>
        <color theme="1"/>
        <rFont val="Times New Roman"/>
        <family val="1"/>
        <charset val="204"/>
      </rPr>
      <t>Краснопільська селищ./р; біля південної околиці смт Угроїди. Філія "Краснопільське лісове господарство" ДП "Ліси України": Краснопільське л-во, кв. 126</t>
    </r>
  </si>
  <si>
    <t>Рішення облради від 22.02.2019, зі змінами згідно рішення Сумської обласної ради від 26.02.2021 "Про зміни в мережі територій та об'єктів природно-заповідного фонду області"</t>
  </si>
  <si>
    <t>"Перекопівський"</t>
  </si>
  <si>
    <r>
      <t xml:space="preserve">Роменський р-н: </t>
    </r>
    <r>
      <rPr>
        <sz val="10"/>
        <color theme="1"/>
        <rFont val="Times New Roman"/>
        <family val="1"/>
        <charset val="204"/>
      </rPr>
      <t>Андріяшівська с/р; на західній околиці с. Перекопівка. Філія "Сумське лісове господарство"  ДП "Ліси України": Глинське л-во, кв. 24-28</t>
    </r>
  </si>
  <si>
    <t>Філія "Сумське лісове господарство"  ДП "Ліси України"</t>
  </si>
  <si>
    <t>Рішення облради від 22.02.2019</t>
  </si>
  <si>
    <t>"Межирицький"</t>
  </si>
  <si>
    <r>
      <t>Сумська р-н:</t>
    </r>
    <r>
      <rPr>
        <sz val="10"/>
        <color theme="1"/>
        <rFont val="Times New Roman"/>
        <family val="1"/>
        <charset val="204"/>
      </rPr>
      <t xml:space="preserve"> Лебединська м/р; біля північної околиці с. Межиріч </t>
    </r>
  </si>
  <si>
    <t>Лебединська міська рада</t>
  </si>
  <si>
    <t>Рішення облради від 17.05.2019</t>
  </si>
  <si>
    <t>"Княжицький"</t>
  </si>
  <si>
    <r>
      <t>Шосткинський р-н:</t>
    </r>
    <r>
      <rPr>
        <sz val="10"/>
        <color theme="1"/>
        <rFont val="Times New Roman"/>
        <family val="1"/>
        <charset val="204"/>
      </rPr>
      <t xml:space="preserve"> Свеська селищ./р; біля с. Гирине та с. Княжичі</t>
    </r>
  </si>
  <si>
    <t>Свеська селищна рада</t>
  </si>
  <si>
    <t>"Микитівський"</t>
  </si>
  <si>
    <r>
      <t xml:space="preserve">Шосткинський р-н: </t>
    </r>
    <r>
      <rPr>
        <sz val="10"/>
        <color theme="1"/>
        <rFont val="Times New Roman"/>
        <family val="1"/>
        <charset val="204"/>
      </rPr>
      <t>Свеська селищ./р; біля північної та східної межі с. Микитівка</t>
    </r>
  </si>
  <si>
    <t>"Урочище Довжик"</t>
  </si>
  <si>
    <r>
      <t xml:space="preserve">Охтирський р-н: </t>
    </r>
    <r>
      <rPr>
        <sz val="10"/>
        <color theme="1"/>
        <rFont val="Times New Roman"/>
        <family val="1"/>
        <charset val="204"/>
      </rPr>
      <t>Тростянецька м/р, на південний захід від с. Білка</t>
    </r>
  </si>
  <si>
    <t>Тростянецька міська рада</t>
  </si>
  <si>
    <t>Рішення Сумської обласної ради від 26.02.2021 "Про зміни в мережі територій та об'єктів природно-заповідного фонду області"</t>
  </si>
  <si>
    <t>"Деревлянки"</t>
  </si>
  <si>
    <r>
      <t xml:space="preserve">Роменський р-н: </t>
    </r>
    <r>
      <rPr>
        <sz val="10"/>
        <color theme="1"/>
        <rFont val="Times New Roman"/>
        <family val="1"/>
        <charset val="204"/>
      </rPr>
      <t>Андріяшівська с/р,на південному сході та півночі с. Ярошівка; ДП "Роменський агролісгосп": кв. 228 (вид. 21-26),  кв. 229 (вид. 26-28)</t>
    </r>
  </si>
  <si>
    <t>1. ДП "Роменський агролісгосп"                                      2. Андріяшівська сільська рада</t>
  </si>
  <si>
    <t>Рішення Сумської обласної ради від 18.06.2021 "Про зміни в мережі територій та об'єктів природно-заповідного фонду області"</t>
  </si>
  <si>
    <t>"Яснопільський"</t>
  </si>
  <si>
    <r>
      <t xml:space="preserve">Роменський р-н: </t>
    </r>
    <r>
      <rPr>
        <sz val="10"/>
        <color theme="1"/>
        <rFont val="Times New Roman"/>
        <family val="1"/>
        <charset val="204"/>
      </rPr>
      <t>Липоводолинська селищ./р, на північний захід і північ від с. Яснопільщина                   ДП "Недригайлівський лісгосп": Липоводолинський підрозділ -  кв. 65 (вид. 19-22, 24)</t>
    </r>
  </si>
  <si>
    <r>
      <t xml:space="preserve">1. Липоводолинська селищна рада                                                     </t>
    </r>
    <r>
      <rPr>
        <sz val="10"/>
        <color rgb="FFFF0000"/>
        <rFont val="Times New Roman"/>
        <family val="1"/>
        <charset val="204"/>
      </rPr>
      <t xml:space="preserve">2. ДП "Недригайлівський лісгосп" </t>
    </r>
  </si>
  <si>
    <t>Рішення Сумської обласної ради від 22.12.2021 "Про зміни в мережі територій та об'єктів природно-заповідного фонду області"</t>
  </si>
  <si>
    <t>"Скарбище"</t>
  </si>
  <si>
    <r>
      <t xml:space="preserve">Сумський р-н: </t>
    </r>
    <r>
      <rPr>
        <sz val="10"/>
        <color theme="1"/>
        <rFont val="Times New Roman"/>
        <family val="1"/>
        <charset val="204"/>
      </rPr>
      <t>Краснопільська селиш./р, південно-східна околиця смт Краснопілля</t>
    </r>
  </si>
  <si>
    <t>"Урочище Хутірське"</t>
  </si>
  <si>
    <r>
      <t xml:space="preserve">Сумський р-н: </t>
    </r>
    <r>
      <rPr>
        <sz val="10"/>
        <color theme="1"/>
        <rFont val="Times New Roman"/>
        <family val="1"/>
        <charset val="204"/>
      </rPr>
      <t>Краснопільська селиш./р, біля східної околиці смт Краснопілля</t>
    </r>
  </si>
  <si>
    <t>"Урочище Курінне"</t>
  </si>
  <si>
    <t>"Видівський"</t>
  </si>
  <si>
    <r>
      <t xml:space="preserve">Сумський р-н: </t>
    </r>
    <r>
      <rPr>
        <sz val="10"/>
        <color theme="1"/>
        <rFont val="Times New Roman"/>
        <family val="1"/>
        <charset val="204"/>
      </rPr>
      <t>Краснопільська селищ./р; біля північної і східної околиць с. Виднівка</t>
    </r>
  </si>
  <si>
    <t>Краснопільська селищана рада</t>
  </si>
  <si>
    <t>Рішення облради від 25.10.2019</t>
  </si>
  <si>
    <t>"Білі гори"</t>
  </si>
  <si>
    <r>
      <t>Сумський р-н:</t>
    </r>
    <r>
      <rPr>
        <sz val="10"/>
        <color theme="1"/>
        <rFont val="Times New Roman"/>
        <family val="1"/>
        <charset val="204"/>
      </rPr>
      <t xml:space="preserve"> на східній околиці с. Могриця, на території Юнаківської сілької ради</t>
    </r>
  </si>
  <si>
    <t>Юнаківська сілька рада</t>
  </si>
  <si>
    <t>Рішення Сумської обласної ради від 04.04.2023  "Про зміни в мережі територій та об'єктів природно-заповідного фонду області"</t>
  </si>
  <si>
    <t>"Пшінчине"</t>
  </si>
  <si>
    <r>
      <t xml:space="preserve">Роменський р-н: </t>
    </r>
    <r>
      <rPr>
        <sz val="10"/>
        <color theme="1"/>
        <rFont val="Times New Roman"/>
        <family val="1"/>
        <charset val="204"/>
      </rPr>
      <t>між селами Ьасівка і Великі Будки Хмелівської мілької ради</t>
    </r>
  </si>
  <si>
    <t>Хмелівська сільська рада</t>
  </si>
  <si>
    <t>Рішення Сумської обласної ради від 10.11.2023  "Про зміни в мережі територій та об'єктів природно-заповідного фонду області"</t>
  </si>
  <si>
    <t>Всього ландшафтних заказників, шт.: 40</t>
  </si>
  <si>
    <t>"Ушинський"</t>
  </si>
  <si>
    <r>
      <t>Шосткинський р-н:</t>
    </r>
    <r>
      <rPr>
        <sz val="10"/>
        <color theme="1"/>
        <rFont val="Times New Roman"/>
        <family val="1"/>
        <charset val="204"/>
      </rPr>
      <t xml:space="preserve">  Шосткинська м/р; на захід від м. Шостка. Філія "Шосткинське лісове господарство" ДП "Ліси України": Шосткинське л-во, кв. 30-33 </t>
    </r>
  </si>
  <si>
    <t>Філія "Шосткинське лісове господарство" ДП "Ліси України"</t>
  </si>
  <si>
    <t>Рішення облвиконкому від 31.12.1980 р. №704, зі змінами згідно  рішення Сумської обласної ради від 10.11.2023  "Про зміни в мережі територій та об'єктів природно-заповідного фонду області"</t>
  </si>
  <si>
    <t>"Богданівський"</t>
  </si>
  <si>
    <r>
      <t>Шосткинський р-н:</t>
    </r>
    <r>
      <rPr>
        <sz val="10"/>
        <color theme="1"/>
        <rFont val="Times New Roman"/>
        <family val="1"/>
        <charset val="204"/>
      </rPr>
      <t xml:space="preserve">  Шосткинська м/р; на південь від с. Ушинське. Філія "Шосткинське лісове господарство" ДП "Ліси України": Шосткинське л-во, кв. 1-29</t>
    </r>
  </si>
  <si>
    <t>Рішення облвиконкому від 15.04.1975 р. №219</t>
  </si>
  <si>
    <t>"Острів"</t>
  </si>
  <si>
    <r>
      <t xml:space="preserve">Шосткинський р-н: </t>
    </r>
    <r>
      <rPr>
        <sz val="10"/>
        <color theme="1"/>
        <rFont val="Times New Roman"/>
        <family val="1"/>
        <charset val="204"/>
      </rPr>
      <t>Зноб-Новгородська  селищ./р; в заплаві р. Зноба. Філія "Свеське лісове господарство" ДП "Ліси України": Очкинське л-во, кв. 5-12</t>
    </r>
  </si>
  <si>
    <t>Рішення облвиконкому від19.08.1991  р. №138</t>
  </si>
  <si>
    <t>Всього лісових заказників, шт.:3</t>
  </si>
  <si>
    <t>"Мутинський"</t>
  </si>
  <si>
    <t>347,0*</t>
  </si>
  <si>
    <r>
      <t>Конотопський р-н:</t>
    </r>
    <r>
      <rPr>
        <sz val="10"/>
        <color theme="1"/>
        <rFont val="Times New Roman"/>
        <family val="1"/>
        <charset val="204"/>
      </rPr>
      <t xml:space="preserve"> Бочечківська с/р; одна ділянка біля дороги між селами Гута - Жолдаки, друга - на схід від с. Новомутин. Філія "Конотопське лісове господарство" ДП "Ліси України": Новомутинське л-во, кв. 39, 40, 54, 66, 99, 100  </t>
    </r>
  </si>
  <si>
    <t>Рішення облвиконкому від 27.07.1977 р. №430</t>
  </si>
  <si>
    <t>"Андріївський"</t>
  </si>
  <si>
    <r>
      <t>Конотопський р-н:</t>
    </r>
    <r>
      <rPr>
        <sz val="10"/>
        <color theme="1"/>
        <rFont val="Times New Roman"/>
        <family val="1"/>
        <charset val="204"/>
      </rPr>
      <t xml:space="preserve">  Кролевецька м/р; поряд з селом Боцманів. Філія "Конотопське лісове господарство" ДП "Ліси України": Хрещатинське л-во, кв. 90</t>
    </r>
  </si>
  <si>
    <t>"Ставище"</t>
  </si>
  <si>
    <r>
      <t>Конотопський р-н:</t>
    </r>
    <r>
      <rPr>
        <sz val="10"/>
        <color theme="1"/>
        <rFont val="Times New Roman"/>
        <family val="1"/>
        <charset val="204"/>
      </rPr>
      <t xml:space="preserve">  Кролевецька м/р; біля дороги з с. Спаське до с. Алтинівки. Філія "Конотопське лісове господарство" ДП "Ліси України": Кролевецьке л-во, кв.55, (вид.1-5, 7-16)</t>
    </r>
  </si>
  <si>
    <t>"Мариця"</t>
  </si>
  <si>
    <t>14,2*</t>
  </si>
  <si>
    <r>
      <t>Конотопський р-н:</t>
    </r>
    <r>
      <rPr>
        <sz val="10"/>
        <color theme="1"/>
        <rFont val="Times New Roman"/>
        <family val="1"/>
        <charset val="204"/>
      </rPr>
      <t xml:space="preserve">  Путивльська м/р; неподалік від с. Новоселиця.Філія "Конотопське лісове господарство" ДП "Ліси України": Ярославецьке л-во, кв. 48, (вид. 1,5)</t>
    </r>
  </si>
  <si>
    <t>"Борозенківський"</t>
  </si>
  <si>
    <r>
      <t>Роменський р-н:</t>
    </r>
    <r>
      <rPr>
        <sz val="10"/>
        <color theme="1"/>
        <rFont val="Times New Roman"/>
        <family val="1"/>
        <charset val="204"/>
      </rPr>
      <t xml:space="preserve">  Роменська м/р; примикає до автодороги Ромни - Конотоп між селами Гаї - Борозенка. </t>
    </r>
  </si>
  <si>
    <t>Філія "Сумське лісове господарство" ДП "Ліси України"</t>
  </si>
  <si>
    <t>Рішення облвиконкому від 31.12.1980 р. №704</t>
  </si>
  <si>
    <t>Філія "Сумське лісове господарство" ДП "Ліси України"":  Роменське л-во, кв. 34-39</t>
  </si>
  <si>
    <t>"Хмелівський"</t>
  </si>
  <si>
    <r>
      <t>Роменський р-н:</t>
    </r>
    <r>
      <rPr>
        <sz val="10"/>
        <color theme="1"/>
        <rFont val="Times New Roman"/>
        <family val="1"/>
        <charset val="204"/>
      </rPr>
      <t xml:space="preserve">  Хмелівська с/р; у верхів’ї р. Борозенки. </t>
    </r>
  </si>
  <si>
    <t>Філія "Сумське лісове господарство" ДП "Ліси України":  Томашівське л-во, кв. 57</t>
  </si>
  <si>
    <t>"Воронізький"</t>
  </si>
  <si>
    <r>
      <t>Шосткинський р-н:</t>
    </r>
    <r>
      <rPr>
        <sz val="10"/>
        <color theme="1"/>
        <rFont val="Times New Roman"/>
        <family val="1"/>
        <charset val="204"/>
      </rPr>
      <t xml:space="preserve">  Воронізька м/р; поряд з смт.Вороніж.</t>
    </r>
  </si>
  <si>
    <t>Філія  "Шосткинське лісове господарство" ДП "Ліси України": Воронізьке л-во, кв. 5-12</t>
  </si>
  <si>
    <t>"Підліснівський"</t>
  </si>
  <si>
    <r>
      <t>Сумський р-н:</t>
    </r>
    <r>
      <rPr>
        <sz val="10"/>
        <color theme="1"/>
        <rFont val="Times New Roman"/>
        <family val="1"/>
        <charset val="204"/>
      </rPr>
      <t xml:space="preserve">  Степанівська селищ./р; в балці на південь від с. Олександрівка </t>
    </r>
  </si>
  <si>
    <t>Степанівська селищна рада</t>
  </si>
  <si>
    <t>"Саївський"</t>
  </si>
  <si>
    <t>9,5*</t>
  </si>
  <si>
    <r>
      <t>Роменський р-н:</t>
    </r>
    <r>
      <rPr>
        <sz val="10"/>
        <color theme="1"/>
        <rFont val="Times New Roman"/>
        <family val="1"/>
        <charset val="204"/>
      </rPr>
      <t xml:space="preserve">  Вільшанська с/р; у балці між селами Козельне - Саєве</t>
    </r>
  </si>
  <si>
    <t>(у складі ПЗ "Михайлівська цілина")</t>
  </si>
  <si>
    <t>"Голубців"</t>
  </si>
  <si>
    <r>
      <t>Роменський р-н:</t>
    </r>
    <r>
      <rPr>
        <sz val="10"/>
        <color theme="1"/>
        <rFont val="Times New Roman"/>
        <family val="1"/>
        <charset val="204"/>
      </rPr>
      <t xml:space="preserve">  Недригайлівська селищ./р; у балці на околиці смт. Недригайлів</t>
    </r>
  </si>
  <si>
    <t>"Березів яр"</t>
  </si>
  <si>
    <t xml:space="preserve">Охтирський р-н:  Комишанська с/р; урочище "Березів яр". </t>
  </si>
  <si>
    <t>1. Комишанська сільська рада</t>
  </si>
  <si>
    <t>Рішення облради від 28.01.2003 р.</t>
  </si>
  <si>
    <t>ДП "Охтирський лісгосп": кв.40 (вид. 3-4, 28)</t>
  </si>
  <si>
    <t>2. ДП "Охтирський лісгосп"</t>
  </si>
  <si>
    <t>"Лунарієвий"</t>
  </si>
  <si>
    <r>
      <t>Сумський р-н:</t>
    </r>
    <r>
      <rPr>
        <sz val="10"/>
        <color theme="1"/>
        <rFont val="Times New Roman"/>
        <family val="1"/>
        <charset val="204"/>
      </rPr>
      <t xml:space="preserve">  Юнаківська с/р; Філія "Сумське лісове господарство" ДП "Ліси України": Могрицьке л-во, кв. 40, 41, 51, 53-55</t>
    </r>
  </si>
  <si>
    <t>Рішення облради від 25.09.2003 р. та 30.08.2005 р.</t>
  </si>
  <si>
    <t>"Сурмачівський"</t>
  </si>
  <si>
    <r>
      <t>Роменський р-н:</t>
    </r>
    <r>
      <rPr>
        <sz val="10"/>
        <color theme="1"/>
        <rFont val="Times New Roman"/>
        <family val="1"/>
        <charset val="204"/>
      </rPr>
      <t xml:space="preserve">  Андріяшівська с/р; ДП "Роменський агролісгосп": Андріяшівське л-во, кв. 209 (вид. 1-18)</t>
    </r>
  </si>
  <si>
    <t>"Засулля"</t>
  </si>
  <si>
    <r>
      <t>Роменський р-н:</t>
    </r>
    <r>
      <rPr>
        <sz val="10"/>
        <color theme="1"/>
        <rFont val="Times New Roman"/>
        <family val="1"/>
        <charset val="204"/>
      </rPr>
      <t xml:space="preserve">  Роменська м/р; на північ від с. Бобрик, болотний масив між залізницею та автодорогою. </t>
    </r>
  </si>
  <si>
    <t>Роменська міська рада"</t>
  </si>
  <si>
    <t>"Дубинський"</t>
  </si>
  <si>
    <r>
      <t>Роменський р-н:</t>
    </r>
    <r>
      <rPr>
        <sz val="10"/>
        <color theme="1"/>
        <rFont val="Times New Roman"/>
        <family val="1"/>
        <charset val="204"/>
      </rPr>
      <t xml:space="preserve">  Андріяшівська с/р; на південь від села  Дубина. ДП "Роменський агролісгосп": Андріяшівське л-во, кв. 177 (вид. 16-19)</t>
    </r>
  </si>
  <si>
    <t>Рішення облради від 26.05.2004 р.</t>
  </si>
  <si>
    <t>"Громадська дума"</t>
  </si>
  <si>
    <r>
      <t xml:space="preserve">Роменський р-н:  </t>
    </r>
    <r>
      <rPr>
        <sz val="10"/>
        <color theme="1"/>
        <rFont val="Times New Roman"/>
        <family val="1"/>
        <charset val="204"/>
      </rPr>
      <t>Андріяшівська с/р; на північний захід від с. Хоминці. Філія "Сумське лісове господарство" ДП "Ліси України": Глинське л-во, кв. 5 (вид. 5);  ДП "Роменський агролісгосп": Андріяшівське л-во, кв. 176 (вид. 31-32); кв. 178 (вид. 9);  кв. 180 (вид. 1-2,5-14).</t>
    </r>
  </si>
  <si>
    <r>
      <t xml:space="preserve">2. ДП "Роменський агролісгосп"                                   </t>
    </r>
    <r>
      <rPr>
        <sz val="10"/>
        <color rgb="FFFF0000"/>
        <rFont val="Times New Roman"/>
        <family val="1"/>
        <charset val="204"/>
      </rPr>
      <t>3. Філія "Сумське лісове господарство" ДП "Ліси України"</t>
    </r>
  </si>
  <si>
    <t>"Джерельні розсипи"</t>
  </si>
  <si>
    <r>
      <t>Роменський р-н:</t>
    </r>
    <r>
      <rPr>
        <sz val="10"/>
        <color theme="1"/>
        <rFont val="Times New Roman"/>
        <family val="1"/>
        <charset val="204"/>
      </rPr>
      <t xml:space="preserve">  Роменська м/р; заплава р. Сула на південний захід від с. Герасимівка</t>
    </r>
  </si>
  <si>
    <t>Роменська міська рада</t>
  </si>
  <si>
    <t>Рішення облради від  29.11.2005 р.</t>
  </si>
  <si>
    <t>"Ковиловий"</t>
  </si>
  <si>
    <r>
      <t>Роменська р-н:</t>
    </r>
    <r>
      <rPr>
        <sz val="10"/>
        <color theme="1"/>
        <rFont val="Times New Roman"/>
        <family val="1"/>
        <charset val="204"/>
      </rPr>
      <t xml:space="preserve">  Синівська с/р; в балці на північній околиці с. Колядинець</t>
    </r>
  </si>
  <si>
    <t>Синівська сільська рада</t>
  </si>
  <si>
    <t>"Коровинський"</t>
  </si>
  <si>
    <r>
      <t>Роменський р-н:</t>
    </r>
    <r>
      <rPr>
        <sz val="10"/>
        <color theme="1"/>
        <rFont val="Times New Roman"/>
        <family val="1"/>
        <charset val="204"/>
      </rPr>
      <t xml:space="preserve"> Коровинська с/р; болотні угіддя в заплаві р. Сула</t>
    </r>
  </si>
  <si>
    <t>Коровинська сільська рада</t>
  </si>
  <si>
    <t>Рішення облради від 09.07.2009 р.</t>
  </si>
  <si>
    <t>"Катеринівський"</t>
  </si>
  <si>
    <t>773,1*</t>
  </si>
  <si>
    <t>Сумський р-н:  Лебединська м/р; частина охоронної зони відділення УСПЗ "Михайлівська цілина"</t>
  </si>
  <si>
    <t>ПЗ "Михайлівська цілина"</t>
  </si>
  <si>
    <t>(частково у складі ПЗ "Михайлівська цілина")</t>
  </si>
  <si>
    <t xml:space="preserve">"Довге" </t>
  </si>
  <si>
    <t>64,0*</t>
  </si>
  <si>
    <r>
      <t>Сумський р-н:</t>
    </r>
    <r>
      <rPr>
        <sz val="10"/>
        <color theme="1"/>
        <rFont val="Times New Roman"/>
        <family val="1"/>
        <charset val="204"/>
      </rPr>
      <t xml:space="preserve">  Лебединська м/р; частина балки зі збереженою степовою рослинністю. </t>
    </r>
  </si>
  <si>
    <t>1. Лебединська міська рада</t>
  </si>
  <si>
    <t>ДП "Лебединський агролісгоп": кв. 13 (вид. 10-15)</t>
  </si>
  <si>
    <t>2. ДП "Лебединський агролісгосп"</t>
  </si>
  <si>
    <t>"Лозовогрушевий"</t>
  </si>
  <si>
    <r>
      <t>Сумський р-н:</t>
    </r>
    <r>
      <rPr>
        <sz val="10"/>
        <color theme="1"/>
        <rFont val="Times New Roman"/>
        <family val="1"/>
        <charset val="204"/>
      </rPr>
      <t xml:space="preserve">  Лебединська м/р;  частина балки зі збереженою степовою рослинністю. </t>
    </r>
  </si>
  <si>
    <t>ДП "Лебединський агролісгоп": кв. 70 (вид. 2, 19)</t>
  </si>
  <si>
    <t>"Грушевський"</t>
  </si>
  <si>
    <t>1. Лебединська міська  рада</t>
  </si>
  <si>
    <t>ДП "Лебединський агролісгоп": кв. 89 (вид. 22, 23)</t>
  </si>
  <si>
    <t>"Пристайлівський"</t>
  </si>
  <si>
    <r>
      <t>Сумський р-н:</t>
    </r>
    <r>
      <rPr>
        <sz val="10"/>
        <color theme="1"/>
        <rFont val="Times New Roman"/>
        <family val="1"/>
        <charset val="204"/>
      </rPr>
      <t xml:space="preserve">  Лебединська м/р;                                                  ДП "Лебединський агролісгоп": кв. 93 (вид. 1, 5)</t>
    </r>
  </si>
  <si>
    <t>"Ряснянський"</t>
  </si>
  <si>
    <r>
      <t xml:space="preserve">Сумський р-н: </t>
    </r>
    <r>
      <rPr>
        <sz val="10"/>
        <color theme="1"/>
        <rFont val="Times New Roman"/>
        <family val="1"/>
        <charset val="204"/>
      </rPr>
      <t>Краснопільська селищ./р; балка між селами Земляне, Лісне та Майське</t>
    </r>
  </si>
  <si>
    <t>Краснопільська  селищна рада</t>
  </si>
  <si>
    <t>"Куликівський"</t>
  </si>
  <si>
    <r>
      <t xml:space="preserve">Сумський р-н: </t>
    </r>
    <r>
      <rPr>
        <sz val="10"/>
        <color theme="1"/>
        <rFont val="Times New Roman"/>
        <family val="1"/>
        <charset val="204"/>
      </rPr>
      <t>Лебединська м/р; південно-східна околиця с. Кулики; ДП "Лебединський агролісгоп": кв. 74 (вид. 1, 2)</t>
    </r>
  </si>
  <si>
    <t>ДП "Лебединський агролісгосп"</t>
  </si>
  <si>
    <t>Рішення облради від 28.04.2017</t>
  </si>
  <si>
    <t>"Колядинецький"</t>
  </si>
  <si>
    <r>
      <t>Роменський р-н:</t>
    </r>
    <r>
      <rPr>
        <sz val="10"/>
        <color theme="1"/>
        <rFont val="Times New Roman"/>
        <family val="1"/>
        <charset val="204"/>
      </rPr>
      <t xml:space="preserve"> південна околиця с. Вовкове, Синівська с/р; ДП "Недригайлівський лісгосп": Липоводолинський підрозділ - кв.37 (вид. 6-15)</t>
    </r>
  </si>
  <si>
    <t>ДП "Недригайлівський лісгосп"</t>
  </si>
  <si>
    <t>"Холодниківський"</t>
  </si>
  <si>
    <r>
      <t>Роменський р-н:</t>
    </r>
    <r>
      <rPr>
        <sz val="10"/>
        <color theme="1"/>
        <rFont val="Times New Roman"/>
        <family val="1"/>
        <charset val="204"/>
      </rPr>
      <t xml:space="preserve">  Андріяшівська с/р; на північ від с. Холодник.</t>
    </r>
  </si>
  <si>
    <t>Андріяшівська сільська рада</t>
  </si>
  <si>
    <t>"Гутко-Ожинка"</t>
  </si>
  <si>
    <r>
      <t xml:space="preserve">Шосткинський р-н: </t>
    </r>
    <r>
      <rPr>
        <sz val="10"/>
        <color theme="1"/>
        <rFont val="Times New Roman"/>
        <family val="1"/>
        <charset val="204"/>
      </rPr>
      <t>Середино-Будська м/р на північний захід від                с. Жихове, серед заплави р. Свига, включає акваторію річки та прибережну смугу</t>
    </r>
  </si>
  <si>
    <t>Середино-Будська міська рада</t>
  </si>
  <si>
    <t>"Локнянські дуби"</t>
  </si>
  <si>
    <r>
      <t xml:space="preserve">Роменський р-н: </t>
    </r>
    <r>
      <rPr>
        <sz val="10"/>
        <color theme="1"/>
        <rFont val="Times New Roman"/>
        <family val="1"/>
        <charset val="204"/>
      </rPr>
      <t>Андріяшівська с/р, на відстані 150 м від західної околиці с. Дубина</t>
    </r>
  </si>
  <si>
    <t>"Крутий яр"</t>
  </si>
  <si>
    <r>
      <t xml:space="preserve">Роменський р-н: </t>
    </r>
    <r>
      <rPr>
        <sz val="10"/>
        <color theme="1"/>
        <rFont val="Times New Roman"/>
        <family val="1"/>
        <charset val="204"/>
      </rPr>
      <t>Липоводолинська селищ./р, між селами Легуші та Чирвине</t>
    </r>
  </si>
  <si>
    <t>Липоводолинська селищна рада</t>
  </si>
  <si>
    <t>"Чехів яр"</t>
  </si>
  <si>
    <r>
      <t>Охтирський р-н:</t>
    </r>
    <r>
      <rPr>
        <sz val="10"/>
        <color theme="1"/>
        <rFont val="Times New Roman"/>
        <family val="1"/>
        <charset val="204"/>
      </rPr>
      <t xml:space="preserve">  Великописарівська селищ./р; у балковому комплексі на схід від с. Дмитрівка</t>
    </r>
  </si>
  <si>
    <t xml:space="preserve"> Всього ботанічних заказників, шт.: 32</t>
  </si>
  <si>
    <t>3336.18</t>
  </si>
  <si>
    <t>"Ведмежівський"</t>
  </si>
  <si>
    <r>
      <t>Роменський р-н:</t>
    </r>
    <r>
      <rPr>
        <sz val="10"/>
        <color theme="1"/>
        <rFont val="Times New Roman"/>
        <family val="1"/>
        <charset val="204"/>
      </rPr>
      <t xml:space="preserve">  Роменська м/р; за західною околицею с. Ведмеже. </t>
    </r>
  </si>
  <si>
    <t>Рішення облради від 15.10.2010 р.</t>
  </si>
  <si>
    <t>ДП "Роменський агролісгоп": Роменське л-во, кв. 37 (вид. 2,10-11)</t>
  </si>
  <si>
    <t>"Байбачий"</t>
  </si>
  <si>
    <r>
      <t>Роменський р-н:</t>
    </r>
    <r>
      <rPr>
        <sz val="10"/>
        <color theme="1"/>
        <rFont val="Times New Roman"/>
        <family val="1"/>
        <charset val="204"/>
      </rPr>
      <t xml:space="preserve">  Роменська м/р; поблизу с. Піски</t>
    </r>
  </si>
  <si>
    <t>СЗАТ "Україна"</t>
  </si>
  <si>
    <t>Рішення облради від 27.04.2001 р.</t>
  </si>
  <si>
    <t>"Вирівський"</t>
  </si>
  <si>
    <r>
      <t>Сумський р-н:</t>
    </r>
    <r>
      <rPr>
        <sz val="10"/>
        <color theme="1"/>
        <rFont val="Times New Roman"/>
        <family val="1"/>
        <charset val="204"/>
      </rPr>
      <t xml:space="preserve">  Річківська с/р; в заплаві р. Вир між селами Горобівка - Вири.</t>
    </r>
  </si>
  <si>
    <r>
      <t xml:space="preserve">1. Річківська сільська рада                </t>
    </r>
    <r>
      <rPr>
        <sz val="10"/>
        <color rgb="FFFF0000"/>
        <rFont val="Times New Roman"/>
        <family val="1"/>
        <charset val="204"/>
      </rPr>
      <t>2. ДП "Миколаївський агролісгосп"</t>
    </r>
  </si>
  <si>
    <t>Рішення облвиконкому від 23.12.1981 р. №609</t>
  </si>
  <si>
    <t>ДП "Миколаївський агролісгосп": Білопільський підрозділ кв. 78 (вид. 2-10)</t>
  </si>
  <si>
    <t>"Бобровий"</t>
  </si>
  <si>
    <r>
      <t>Сумський р-н:</t>
    </r>
    <r>
      <rPr>
        <sz val="10"/>
        <color theme="1"/>
        <rFont val="Times New Roman"/>
        <family val="1"/>
        <charset val="204"/>
      </rPr>
      <t xml:space="preserve">  Білопільська м/р, Ворожбянська і селищ./р одна ділянка в заплаві Сейму біля с. Рижівка, друга - в заплаві Виру біля м. Ворожба. Філія "Сумське лісове господарство" ДП "Ліси України": Сумське л-во, кв. 85, 93, 95</t>
    </r>
  </si>
  <si>
    <t>"Золотарівський"</t>
  </si>
  <si>
    <r>
      <t>Сумський р-н:</t>
    </r>
    <r>
      <rPr>
        <sz val="10"/>
        <color theme="1"/>
        <rFont val="Times New Roman"/>
        <family val="1"/>
        <charset val="204"/>
      </rPr>
      <t xml:space="preserve">  Хотіньська с/р; біля с. Кіндратівка.  </t>
    </r>
  </si>
  <si>
    <t>1. Хотіньська сільська рада</t>
  </si>
  <si>
    <t xml:space="preserve">  ДП "Миколаївський агролісгосп": Сумський підроізділ  кв. 4, кв. 5 (вид. 4-8)</t>
  </si>
  <si>
    <t>"Русанівський"</t>
  </si>
  <si>
    <r>
      <t xml:space="preserve">Роменський р-н:  </t>
    </r>
    <r>
      <rPr>
        <sz val="10"/>
        <color theme="1"/>
        <rFont val="Times New Roman"/>
        <family val="1"/>
        <charset val="204"/>
      </rPr>
      <t>Липоводолинська селищ./р, Синівська с/р; заплава р. Хорол між селами Русанівка та Лучка. ДП "Недригайлівський лісгосп": Липоводолиснкьий підрозділ кв.72 (вид.10-21,69); кв.74 (вид.12); кв.90 (вид.30-31)</t>
    </r>
  </si>
  <si>
    <t>1. Липоводолинська селищна рада</t>
  </si>
  <si>
    <t>Рішення облради від 01.12.2006 р.</t>
  </si>
  <si>
    <t>2. ДП "Недригайлівський лісгосп"</t>
  </si>
  <si>
    <t>"Карабутівський"</t>
  </si>
  <si>
    <r>
      <t>Конотопський р-н:</t>
    </r>
    <r>
      <rPr>
        <sz val="10"/>
        <color theme="1"/>
        <rFont val="Times New Roman"/>
        <family val="1"/>
        <charset val="204"/>
      </rPr>
      <t xml:space="preserve">  Попівська с/р; заплава р. Ромен</t>
    </r>
  </si>
  <si>
    <t>"Попів Грудок"</t>
  </si>
  <si>
    <r>
      <t>Конотопський р-н:</t>
    </r>
    <r>
      <rPr>
        <sz val="10"/>
        <color theme="1"/>
        <rFont val="Times New Roman"/>
        <family val="1"/>
        <charset val="204"/>
      </rPr>
      <t xml:space="preserve"> Кролевецька м/р;  ДП "Кролевецький лісгосп": Червоноранківське л-во,  кв. 50 (вид. 28-29)</t>
    </r>
  </si>
  <si>
    <t>1. Кролевецька міська рада</t>
  </si>
  <si>
    <t>Рішення облради від 18.11.2011 р.</t>
  </si>
  <si>
    <t>2. ДП "Кролевецький лісгосп"</t>
  </si>
  <si>
    <t>"Оленкин"</t>
  </si>
  <si>
    <r>
      <t>Конотопський р-н:</t>
    </r>
    <r>
      <rPr>
        <sz val="10"/>
        <color theme="1"/>
        <rFont val="Times New Roman"/>
        <family val="1"/>
        <charset val="204"/>
      </rPr>
      <t xml:space="preserve"> Кролевецька м/р;  ДП "Кролевецький лісгосп": Червоноранківське л-во, кв. 50 (вид.16-27)</t>
    </r>
  </si>
  <si>
    <t>"Куданівське болото"</t>
  </si>
  <si>
    <r>
      <t xml:space="preserve">Сумський р-н: </t>
    </r>
    <r>
      <rPr>
        <sz val="10"/>
        <color theme="1"/>
        <rFont val="Times New Roman"/>
        <family val="1"/>
        <charset val="204"/>
      </rPr>
      <t>територія в долині р. Псел на відстані близько 3,5 км на північний схід від міста Лебедин та близько 160 м на південних схід від с. Куданівка</t>
    </r>
  </si>
  <si>
    <t xml:space="preserve"> Лебединська міська  рада</t>
  </si>
  <si>
    <t>Рішення Сумської обласної ради від 28.04.2017</t>
  </si>
  <si>
    <t>Всього загальнозоологічних заказників, шт.:10</t>
  </si>
  <si>
    <t>"Улянівський"</t>
  </si>
  <si>
    <r>
      <t>Сумська р-н:</t>
    </r>
    <r>
      <rPr>
        <sz val="10"/>
        <rFont val="Times New Roman"/>
        <family val="1"/>
        <charset val="204"/>
      </rPr>
      <t xml:space="preserve">  Миколаївська селищ./р, Білопільська м/р; ставки на р. Вир від околиці с. Терещенки до смт. Улянівка.  </t>
    </r>
  </si>
  <si>
    <t>1. Миколаївська селищна рада</t>
  </si>
  <si>
    <t>Рішення облвиконкому від 21.12.1981 р. № 407</t>
  </si>
  <si>
    <t>2. Білопільська міська рада</t>
  </si>
  <si>
    <t>"Озаричанський"</t>
  </si>
  <si>
    <t>173,8*</t>
  </si>
  <si>
    <r>
      <t>Конотопський р-н:</t>
    </r>
    <r>
      <rPr>
        <sz val="10"/>
        <color theme="1"/>
        <rFont val="Times New Roman"/>
        <family val="1"/>
        <charset val="204"/>
      </rPr>
      <t xml:space="preserve">                Попівська с/р; </t>
    </r>
  </si>
  <si>
    <t>1.Попівська сільська рада</t>
  </si>
  <si>
    <t>ріка Сейм та її заплава. ДП "Конотопський лісгосп": Конотопський підрозділ - кв. 16 (вид. 5-12, 26-28), 55 (вид. 4-7)</t>
  </si>
  <si>
    <t>"Озеро Семиверстне"</t>
  </si>
  <si>
    <r>
      <t>Сумський р-н:</t>
    </r>
    <r>
      <rPr>
        <sz val="10"/>
        <color theme="1"/>
        <rFont val="Times New Roman"/>
        <family val="1"/>
        <charset val="204"/>
      </rPr>
      <t xml:space="preserve">  Лебединська м/р; землі водного фонду </t>
    </r>
  </si>
  <si>
    <t>1. Лебединська міська рада               2. ДП "Лебединський агролісгосп"</t>
  </si>
  <si>
    <t>ДП "Лебединський агролісгосп":кв. 115 виділ 1,5</t>
  </si>
  <si>
    <t>"Гайки"</t>
  </si>
  <si>
    <r>
      <t>Конотопський р-н:</t>
    </r>
    <r>
      <rPr>
        <sz val="10"/>
        <color theme="1"/>
        <rFont val="Times New Roman"/>
        <family val="1"/>
        <charset val="204"/>
      </rPr>
      <t xml:space="preserve"> Попівська с/р; верхів’я р. Малий Ромен. ДП "Конотопський лісгосп": Конотопський підрозділ -  кв. 72 (вид. 4)</t>
    </r>
  </si>
  <si>
    <t>1. Попівська сільська рада</t>
  </si>
  <si>
    <t xml:space="preserve"> Всього орнітологічних заказників, шт.: 4</t>
  </si>
  <si>
    <t>"Боромлянський"</t>
  </si>
  <si>
    <r>
      <t>Охтирський р-н:</t>
    </r>
    <r>
      <rPr>
        <sz val="10"/>
        <color theme="1"/>
        <rFont val="Times New Roman"/>
        <family val="1"/>
        <charset val="204"/>
      </rPr>
      <t xml:space="preserve"> Боромлянська с/р; близько від села Мозкове, яруга з прияружною лісосмугою.ДП "Тростянецький агролісгосп": кв. 114 (вид 10-12)</t>
    </r>
  </si>
  <si>
    <t>Рішення облвиконкому від 22.12.1982 р. №497</t>
  </si>
  <si>
    <t>"Комишанський"</t>
  </si>
  <si>
    <r>
      <t>Роменський р-н:</t>
    </r>
    <r>
      <rPr>
        <sz val="10"/>
        <color theme="1"/>
        <rFont val="Times New Roman"/>
        <family val="1"/>
        <charset val="204"/>
      </rPr>
      <t xml:space="preserve"> Вільшанська с/р; на відстані 1 км на північ від села Комишанка. ДП "Недригайлівський лісгосп": Недригайлівський підрозділ - кв. 86 (вид. 53, 54)</t>
    </r>
  </si>
  <si>
    <t>Рішення облвиконкому від 21.11.1984 р. №334</t>
  </si>
  <si>
    <t xml:space="preserve">  Всього ентомологічних заказників, шт.: 2</t>
  </si>
  <si>
    <t>"Камінські піщаники"</t>
  </si>
  <si>
    <t>загально-геологічний</t>
  </si>
  <si>
    <r>
      <t xml:space="preserve">Конотопський р-н:  </t>
    </r>
    <r>
      <rPr>
        <sz val="10"/>
        <color theme="1"/>
        <rFont val="Times New Roman"/>
        <family val="1"/>
        <charset val="204"/>
      </rPr>
      <t>Кролевецька м/р; південна околиця с. Камінь, на березі р. Сейм</t>
    </r>
  </si>
  <si>
    <r>
      <t xml:space="preserve">1.Кролевецька міська рада              </t>
    </r>
    <r>
      <rPr>
        <sz val="10"/>
        <color rgb="FFFF0000"/>
        <rFont val="Times New Roman"/>
        <family val="1"/>
        <charset val="204"/>
      </rPr>
      <t>2. ДП "Кролевецький лісгосп"</t>
    </r>
  </si>
  <si>
    <t>(у складі РЛП  "Сеймський")</t>
  </si>
  <si>
    <t>ДП "Кролевецький лісгосп": Кролевецький підрозділ - кв 52 (вид. 8-9) Червоноранківського л-ва</t>
  </si>
  <si>
    <t>"Грунівська крейда"</t>
  </si>
  <si>
    <t>Сумський р-н: Миропільська с/р, поблизу східної околиці с. Грунівка</t>
  </si>
  <si>
    <t>Миропільська сільська рада</t>
  </si>
  <si>
    <t>"Гора Золотуха"</t>
  </si>
  <si>
    <r>
      <t>Роменський р-н:</t>
    </r>
    <r>
      <rPr>
        <sz val="10"/>
        <color theme="1"/>
        <rFont val="Times New Roman"/>
        <family val="1"/>
        <charset val="204"/>
      </rPr>
      <t xml:space="preserve"> Роменська м/р; на відстані 3 км від м. Ромни близько від дороги Ромни – Суми, біля села Герасимівки</t>
    </r>
  </si>
  <si>
    <t>1. Роменська міська  рада</t>
  </si>
  <si>
    <t>Рішення облвиконкому від 31.12.1980 р. №704; рішення облради від 27.06.2008 р.</t>
  </si>
  <si>
    <t>2. Власники паїв: Чайка Н.М., Ольшевський Г.Г., Ольшевський В.В., Коротушко А.Й., Полуян Н.А., Гоменко Н.І., Тіщенко М.В.</t>
  </si>
  <si>
    <t>Всього загальногеологічних заказників, шт.: 3</t>
  </si>
  <si>
    <t>"Новогребельський"</t>
  </si>
  <si>
    <r>
      <t>Роменський р-н:</t>
    </r>
    <r>
      <rPr>
        <sz val="10"/>
        <color theme="1"/>
        <rFont val="Times New Roman"/>
        <family val="1"/>
        <charset val="204"/>
      </rPr>
      <t xml:space="preserve">  Андріяшівська с/р; ДП "Роменський агролісгоп": Андріяшівське л-во, кв. кв. 230 (вид. 15), кв. 241 (вид. 19-28), кв. 24
(вид. 9-10), кв. 246 (вид. 15), кв. 248 (вид. 11, 16), кв. 249 (вид. 13-20, 24-26, 28, 29)
</t>
    </r>
  </si>
  <si>
    <t>"Верхньосульський"</t>
  </si>
  <si>
    <r>
      <t>Роменський р-н:</t>
    </r>
    <r>
      <rPr>
        <sz val="10"/>
        <color theme="1"/>
        <rFont val="Times New Roman"/>
        <family val="1"/>
        <charset val="204"/>
      </rPr>
      <t xml:space="preserve"> Вільшанська с/р; Сумський р-н: Лебединська м/р; Миколаївська селищ./р.  </t>
    </r>
  </si>
  <si>
    <r>
      <t xml:space="preserve">1. Філія "Сумське лісове господарство" ДП "Ліси України"                                    2. ДП "Недригайлівський лісгосп"                                           </t>
    </r>
    <r>
      <rPr>
        <sz val="10"/>
        <rFont val="Times New Roman"/>
        <family val="1"/>
        <charset val="204"/>
      </rPr>
      <t>3. ДП "Лебединський агролісгосп"</t>
    </r>
    <r>
      <rPr>
        <sz val="10"/>
        <color rgb="FFFF0000"/>
        <rFont val="Times New Roman"/>
        <family val="1"/>
        <charset val="204"/>
      </rPr>
      <t xml:space="preserve">                                   4. ДП "Миколаївський агролісгосп"                                         </t>
    </r>
    <r>
      <rPr>
        <sz val="10"/>
        <rFont val="Times New Roman"/>
        <family val="1"/>
        <charset val="204"/>
      </rPr>
      <t>5 Лебединська міська рада 6.Вільшанська сільська рада           7. Миколаївська селищна рада</t>
    </r>
  </si>
  <si>
    <t>Рішення облвиконкому від 25.12.1979 р. № 662,  рішення облради від 15.10.2010 р.</t>
  </si>
  <si>
    <t>Філія "Сумське лісове господарство" ДП  "Ліси України": Недригайлівське л-во - кв. 111 (вид. 18, 19, 21, 24); кв. 112 (вид. 12-16, 20, 21); кв. 113 (вид. 3-11, 13, 14, 16-24); кв. 119 (вид. 22-24); кв. 121 (вид. 5-38); кв. 122; кв. 133 (вид. 28, 29); кв. 134 (вид. 2, 5-11, 14-17); кв. 135 (вид. 1, 2);  ДП "Недригайлівський лісгосп": Недригайлівський підрозділ - кв. 48 (вид. 27-30, 37, 38); кв. 50 (вид. 6-8); кв. 60 (вид. 32, 33, 35, 37-49); кв. 79 (вид. 1-10, 13-16); кв. 81 (вид. 1-3); кв. 82 (вид. 17-34); кв. 85 (вид. 32-53, 63-65); кв. 86 (вид. 24, 26, 29-36, 52); кв. 87 (вид. 1-4, 6-24, 34); кв. 88 (вид. 1-4, 6-11, 18, 21). ДП "Лебединський агролісгосп": кв. 1 (вид. 1,2); кв. 4 (вид. 1-4, 11, 12). ДП "Миколаївський агролісгосп": Білопільський підрозділ - кв. 54 (вид. 4-20, 27).</t>
  </si>
  <si>
    <t>"Миропільський"</t>
  </si>
  <si>
    <r>
      <t>Сумський р-н:</t>
    </r>
    <r>
      <rPr>
        <sz val="10"/>
        <color theme="1"/>
        <rFont val="Times New Roman"/>
        <family val="1"/>
        <charset val="204"/>
      </rPr>
      <t xml:space="preserve"> Миропільська с/р; заплава р. Псел від кордону з Росією до межі з Сумським районом. </t>
    </r>
  </si>
  <si>
    <t>ДП "Краснопільський агролісгосп"</t>
  </si>
  <si>
    <t>Рішення облвиконкому від 25.12.1979 р. №662</t>
  </si>
  <si>
    <t>ДП "Краснопільський агролісгосп": кв.186 (вид.1-4),  кв.18 (вид. 1), кв. 3 (вид. 1-2), кв. 4 (вид. 1-8), кв 5 (вид.1-6), кв. 164 (вид. 1-6), кв. 185 (вид. 11-14)</t>
  </si>
  <si>
    <t>"Юр'ївський"</t>
  </si>
  <si>
    <r>
      <t xml:space="preserve">Конотопський р-н: </t>
    </r>
    <r>
      <rPr>
        <sz val="10"/>
        <color theme="1"/>
        <rFont val="Times New Roman"/>
        <family val="1"/>
        <charset val="204"/>
      </rPr>
      <t>Новослобідська с/р; під правим корінним берегом Сейму вище дороги Юр’єве – Линове, заплава р. Горн, притоки р.Сейм. ДП "Кролевецький лісгосп": Путивльський підрозділ -  кв.72 (вид. 15-30), кв.73 (вид. 7-23), кв.74 (вид. 8-21, 25)</t>
    </r>
  </si>
  <si>
    <t>ДП "Кролевецький лісгосп"</t>
  </si>
  <si>
    <t>"Перелісківський"</t>
  </si>
  <si>
    <r>
      <t>Сумський р-н:</t>
    </r>
    <r>
      <rPr>
        <sz val="10"/>
        <color theme="1"/>
        <rFont val="Times New Roman"/>
        <family val="1"/>
        <charset val="204"/>
      </rPr>
      <t xml:space="preserve"> Лебединська м/р; на Легані, лівому меліорованому притоку Псла, на південь від с. Великий Вистороп</t>
    </r>
  </si>
  <si>
    <t>Рішення облвиконкому від 21.12.1981 р. №609</t>
  </si>
  <si>
    <t>"Миколаївський"</t>
  </si>
  <si>
    <r>
      <t>Сумський р-н:</t>
    </r>
    <r>
      <rPr>
        <sz val="10"/>
        <color theme="1"/>
        <rFont val="Times New Roman"/>
        <family val="1"/>
        <charset val="204"/>
      </rPr>
      <t xml:space="preserve">  Роменська м/р; в заплаві Ромену, між селами Житнє, Миколаївка. ДП "Роменський агролісгосп": Роменське л-во, кв. 83 (вид.11), кв. 88 (вид. 1-6)</t>
    </r>
  </si>
  <si>
    <t>"Дорошівський"</t>
  </si>
  <si>
    <r>
      <t>Шосткинський р-н:</t>
    </r>
    <r>
      <rPr>
        <sz val="10"/>
        <color theme="1"/>
        <rFont val="Times New Roman"/>
        <family val="1"/>
        <charset val="204"/>
      </rPr>
      <t xml:space="preserve">  Дружбівська с/р; в заплаві притоку Івотки між селами Дорошенкове - Палащенкове. ДП "Ямпільський агролісгосп": кв. 31 (вид. 7, 8)</t>
    </r>
  </si>
  <si>
    <t>ДП "Ямпільський агролісгосп"</t>
  </si>
  <si>
    <t>Рішення облвиконкому від 22.12.1982 р. №494</t>
  </si>
  <si>
    <t>"Ретик"</t>
  </si>
  <si>
    <r>
      <t>Конотопський р-н:</t>
    </r>
    <r>
      <rPr>
        <sz val="10"/>
        <color theme="1"/>
        <rFont val="Times New Roman"/>
        <family val="1"/>
        <charset val="204"/>
      </rPr>
      <t xml:space="preserve"> Кролевецька м/р; в заплаві Ретика, правого притоку Реті, навколо с. Ретик. ДП "Кролевецький лісгосп", Ярославецьке л-во, кв. 3 </t>
    </r>
  </si>
  <si>
    <t>Рішення облвиконкому від 21.12.1981 р. №609, рішення облради від 25.12.2002 р.</t>
  </si>
  <si>
    <t>"Недригайлівський"</t>
  </si>
  <si>
    <r>
      <t>Роменський р-н:</t>
    </r>
    <r>
      <rPr>
        <sz val="10"/>
        <color theme="1"/>
        <rFont val="Times New Roman"/>
        <family val="1"/>
        <charset val="204"/>
      </rPr>
      <t xml:space="preserve"> Коровинська с/р, Недригайлівська селищ./р; в заплаві Сули від Недригайлова до межі з Роменським районом. ДП "Недригайлівський лісгосп": Недригайлівський підрозділ -  кв. 53 (вид. 32-35,39), кв. 62 (вид. 37), кв. 63 (вид. 15-20),  кв. 64 (вид. 34-39, 53-56), кв. 65 (вид. 29, 30, 35, 36), кв. 66 (вид. 1-5, 12, 60-62), кв. 68 (вид. 10-21, 23-28), кв.71  (вид. 1-8, 10-14, 17-20), кв. 72 (вид. 1, 3-6,8).</t>
    </r>
  </si>
  <si>
    <t>1. Коровинська сільська рада</t>
  </si>
  <si>
    <t>Рішення облвиконкому від 25.12.1979 р. №662, рішення облради від 25.12.2002 р.</t>
  </si>
  <si>
    <t>2. Недригайлівська селищна рада</t>
  </si>
  <si>
    <t>3. ДП "Недригайлівський лісгосп"</t>
  </si>
  <si>
    <t>"Присеймський" (у складі РЛП  "Сеймський")</t>
  </si>
  <si>
    <t>101,7*</t>
  </si>
  <si>
    <r>
      <t>Конотопський р-н:</t>
    </r>
    <r>
      <rPr>
        <sz val="10"/>
        <color theme="1"/>
        <rFont val="Times New Roman"/>
        <family val="1"/>
        <charset val="204"/>
      </rPr>
      <t xml:space="preserve"> Попівська с/р; заболочене пониження правобережної надзаплавної тераси Сейму</t>
    </r>
  </si>
  <si>
    <t>Рішення облвиконкому від 21.12.1983 р. №407</t>
  </si>
  <si>
    <t>"Олександрійський"</t>
  </si>
  <si>
    <r>
      <t>Сумський р-н:</t>
    </r>
    <r>
      <rPr>
        <sz val="10"/>
        <color theme="1"/>
        <rFont val="Times New Roman"/>
        <family val="1"/>
        <charset val="204"/>
      </rPr>
      <t xml:space="preserve"> Миропільська с/р; в заплаві р. Псел</t>
    </r>
  </si>
  <si>
    <t>"Тернівський"</t>
  </si>
  <si>
    <r>
      <t>Конотопський р-н:</t>
    </r>
    <r>
      <rPr>
        <sz val="10"/>
        <color theme="1"/>
        <rFont val="Times New Roman"/>
        <family val="1"/>
        <charset val="204"/>
      </rPr>
      <t xml:space="preserve"> Буринська м/р; між селами Вознесенка, Черепівка, Жуківка, Єрчиха</t>
    </r>
  </si>
  <si>
    <t>Буринська міська рада</t>
  </si>
  <si>
    <t>Рішення облвиконкому від 18.12.1985 р. №355</t>
  </si>
  <si>
    <t>"Бобрицький"</t>
  </si>
  <si>
    <r>
      <t>Сумський  р-н: Л</t>
    </r>
    <r>
      <rPr>
        <sz val="10"/>
        <color theme="1"/>
        <rFont val="Times New Roman"/>
        <family val="1"/>
        <charset val="204"/>
      </rPr>
      <t>ебединська м/р; Філія "Лебединське лісове господарство" ДП "Ліси України": Боровенківське л-во, кв. 85 (вид. 19-22), кв. 92 (вид. 7, 8), кв. 97 (вид. (1-3)</t>
    </r>
  </si>
  <si>
    <t>"Гружчанський"</t>
  </si>
  <si>
    <r>
      <t>Конотопський р-н:</t>
    </r>
    <r>
      <rPr>
        <sz val="10"/>
        <color theme="1"/>
        <rFont val="Times New Roman"/>
        <family val="1"/>
        <charset val="204"/>
      </rPr>
      <t xml:space="preserve"> Бочечківська  с/р, Дубов'язівська селищ./р; в заплаві р. Єзуч між селами Бережне, Кросна, Червоний Яр, В’язове. ДП "Конотопський лісгосп": Конотопський підрозділ -  кв. 42 (вид.1-3), кв. 66 (вид. 1-14), кв. 53 (вид. 2-9)</t>
    </r>
  </si>
  <si>
    <t>Рішення облвиконкому від 19.08.1991 р. №138</t>
  </si>
  <si>
    <t>2. Дубов'язівська  селищна рада</t>
  </si>
  <si>
    <t>3. ДП "Конотопський лісгосп"</t>
  </si>
  <si>
    <t>"Шелехівський"</t>
  </si>
  <si>
    <r>
      <t xml:space="preserve">Сумський р-н: </t>
    </r>
    <r>
      <rPr>
        <sz val="10"/>
        <color theme="1"/>
        <rFont val="Times New Roman"/>
        <family val="1"/>
        <charset val="204"/>
      </rPr>
      <t>Лебединська м/р; на північ від с. Межиріч; Філія "Лебединське лісове господарство" ДП "Ліси України": Межирицьке л-во, кв. 91-100</t>
    </r>
  </si>
  <si>
    <t>Рішення облвиконкому від 19.08.1991 р. №138  (створено), рішення облради від 25.10.2019 (змінено площу)</t>
  </si>
  <si>
    <t>"Галине болото"</t>
  </si>
  <si>
    <r>
      <t xml:space="preserve">Сумський р-н: </t>
    </r>
    <r>
      <rPr>
        <sz val="10"/>
        <color theme="1"/>
        <rFont val="Times New Roman"/>
        <family val="1"/>
        <charset val="204"/>
      </rPr>
      <t xml:space="preserve">Лебединська м/р; на відстані 2 км на захід від с. Великий Вистороп. Філія "Лебединське лісове господарство" ДП "Ліси України": Великовисторопське л-во, кв. 30 (вид. 7-15,17), кв. 31 (вид. 8-22, 24), кв. 32 (вид. 9-18), кв. 33 (вид. 15-17, 20, 21, 25), кв. 36 (вид. 1-9), кв. 37 (вид. 1-9), кв. 38 (вид. 1-3, 8, 9, 18), кв. 41 (вид. 1, 2, 7, 8, 10, 11, 16, 22) </t>
    </r>
  </si>
  <si>
    <t>Розпорядження Представника Президента по Сумській області від 28.12.1992 р.  №347</t>
  </si>
  <si>
    <t>"Верхньосульський-2"</t>
  </si>
  <si>
    <r>
      <t>Сумський р-н:</t>
    </r>
    <r>
      <rPr>
        <sz val="10"/>
        <color theme="1"/>
        <rFont val="Times New Roman"/>
        <family val="1"/>
        <charset val="204"/>
      </rPr>
      <t xml:space="preserve"> Садівська с/р; біля сіл Сула та Печище, на витоку р. Сула. ДП "Миколаївський агролісгосп": Сумський підрозділ -  кв. 95 (вид. 10-19), кв. 97 (вид. 31, 32)</t>
    </r>
  </si>
  <si>
    <t>1. Садівська сільська рада</t>
  </si>
  <si>
    <t>Розпорядження Представника Президента по Сумській області від 28.12.1992 р. №347</t>
  </si>
  <si>
    <t>"Ямний"</t>
  </si>
  <si>
    <t>696,7*</t>
  </si>
  <si>
    <r>
      <t>Охтирський р-н:</t>
    </r>
    <r>
      <rPr>
        <sz val="10"/>
        <color theme="1"/>
        <rFont val="Times New Roman"/>
        <family val="1"/>
        <charset val="204"/>
      </rPr>
      <t xml:space="preserve"> Великописарівська селищ./р</t>
    </r>
    <r>
      <rPr>
        <u/>
        <sz val="10"/>
        <color theme="1"/>
        <rFont val="Times New Roman"/>
        <family val="1"/>
        <charset val="204"/>
      </rPr>
      <t xml:space="preserve">; </t>
    </r>
    <r>
      <rPr>
        <sz val="10"/>
        <color theme="1"/>
        <rFont val="Times New Roman"/>
        <family val="1"/>
        <charset val="204"/>
      </rPr>
      <t xml:space="preserve">між селами Вілне, Ямне. В заплаві р.Ворскла. </t>
    </r>
  </si>
  <si>
    <t>1. Гетьманський національний природний парк</t>
  </si>
  <si>
    <t xml:space="preserve">ДП "Охтирський лісгосп": Великпописарівський підрозділ - кв. 25 (вид.6, 7), кв. 46 (вид.11, 12), кв.47 (вид. 13-15)
</t>
  </si>
  <si>
    <t>"Дернівський"</t>
  </si>
  <si>
    <r>
      <t>Сумський р-н:</t>
    </r>
    <r>
      <rPr>
        <sz val="10"/>
        <color theme="1"/>
        <rFont val="Times New Roman"/>
        <family val="1"/>
        <charset val="204"/>
      </rPr>
      <t xml:space="preserve"> Краснопільська селищ./р; в заплаві р. Дернове. ДП "Краснопільський агролісгоп": кв. 135 (вид. 6-11), кв. 134 (вид. 14-32), кв.152 (вид. 1-9)</t>
    </r>
  </si>
  <si>
    <t>"Вовківці"</t>
  </si>
  <si>
    <r>
      <t>Роменський р-н:</t>
    </r>
    <r>
      <rPr>
        <sz val="10"/>
        <color theme="1"/>
        <rFont val="Times New Roman"/>
        <family val="1"/>
        <charset val="204"/>
      </rPr>
      <t xml:space="preserve"> Роменська м/р, Хмелівська с/р</t>
    </r>
  </si>
  <si>
    <t>Рішення облради від 28.11.2005 р.</t>
  </si>
  <si>
    <t xml:space="preserve">між селами Вовківці та Правдюки вздовж русла р. Сула. </t>
  </si>
  <si>
    <t>2. Хмелівська сільська рада</t>
  </si>
  <si>
    <t>ДП "Роменський агролісгосп": Роменське л-во, кв. 135 (вид. 1, 5-7, 11, 12, 15,16, 22-24, 32-36, 47)</t>
  </si>
  <si>
    <t>3. ДП "Роменський агролісгосп"</t>
  </si>
  <si>
    <t>"Пустовійтівський"</t>
  </si>
  <si>
    <r>
      <t>Роменський р-н:</t>
    </r>
    <r>
      <rPr>
        <sz val="10"/>
        <color theme="1"/>
        <rFont val="Times New Roman"/>
        <family val="1"/>
        <charset val="204"/>
      </rPr>
      <t xml:space="preserve"> Роменська м/р, Хмелівська с/р;  заплава р. Сула.</t>
    </r>
  </si>
  <si>
    <t>ДП "Роменський агролісгосп": Роменське л-во, кв. 99 (вид. 2), кв. 100 (вид. 3), кв. 133 (вид. 3-5), кв. 134 вид. (1, 2).</t>
  </si>
  <si>
    <t>"Сульський"</t>
  </si>
  <si>
    <r>
      <t>Роменський р-н:</t>
    </r>
    <r>
      <rPr>
        <sz val="10"/>
        <color theme="1"/>
        <rFont val="Times New Roman"/>
        <family val="1"/>
        <charset val="204"/>
      </rPr>
      <t xml:space="preserve"> Роменська м/р; заплава р. Сула. </t>
    </r>
  </si>
  <si>
    <t xml:space="preserve"> ДП "Роменський агролісгосп": Роменське л-во, кв. 123 (вид. 17), кв. 132 (вид. 1, 2, 13)</t>
  </si>
  <si>
    <t>2. ДП "Роменський агролісгосп"                                    3. АТ "Сумиобленерго"</t>
  </si>
  <si>
    <t>"Подолівський"</t>
  </si>
  <si>
    <r>
      <t>Конотопський р-н:</t>
    </r>
    <r>
      <rPr>
        <sz val="10"/>
        <color theme="1"/>
        <rFont val="Times New Roman"/>
        <family val="1"/>
        <charset val="204"/>
      </rPr>
      <t xml:space="preserve"> Кролевецька м/р; </t>
    </r>
  </si>
  <si>
    <t>заплава р. Реть. ДП "Кролевецький лісгосп": Кролевецький підрозділ - Кролевецьке л-во: кв.37 (вид.1-5, 19), кв.38 (вид. 39-43, 60), кв.44 (вид.1)</t>
  </si>
  <si>
    <t>"Артюхівський"</t>
  </si>
  <si>
    <r>
      <t>Кролевецький р-н:</t>
    </r>
    <r>
      <rPr>
        <sz val="10"/>
        <color theme="1"/>
        <rFont val="Times New Roman"/>
        <family val="1"/>
        <charset val="204"/>
      </rPr>
      <t xml:space="preserve"> Кролевецька м/р; заплава р. Реть. </t>
    </r>
  </si>
  <si>
    <t>ДП "Кролевецький лісгосп": Кролевецький підрозділ - Кролевецьке л-во, кв.39 (вид.12, 13, 18, 31, 34-37)</t>
  </si>
  <si>
    <t>"Шагова"</t>
  </si>
  <si>
    <r>
      <t xml:space="preserve">Сумський р-н: </t>
    </r>
    <r>
      <rPr>
        <sz val="10"/>
        <color theme="1"/>
        <rFont val="Times New Roman"/>
        <family val="1"/>
        <charset val="204"/>
      </rPr>
      <t xml:space="preserve">Глухівська м/р; в заплаві р. Есмань, за північною околицею с. Вікторове </t>
    </r>
  </si>
  <si>
    <t>Глухівська міська рада</t>
  </si>
  <si>
    <t>"Дружба"</t>
  </si>
  <si>
    <r>
      <t xml:space="preserve">Сумський р-н: </t>
    </r>
    <r>
      <rPr>
        <sz val="10"/>
        <color theme="1"/>
        <rFont val="Times New Roman"/>
        <family val="1"/>
        <charset val="204"/>
      </rPr>
      <t>Лебединська м/р став на північному заході села Ворожба</t>
    </r>
  </si>
  <si>
    <t>"Голубівський"</t>
  </si>
  <si>
    <r>
      <t xml:space="preserve">Сумський р-н: </t>
    </r>
    <r>
      <rPr>
        <sz val="10"/>
        <color theme="1"/>
        <rFont val="Times New Roman"/>
        <family val="1"/>
        <charset val="204"/>
      </rPr>
      <t xml:space="preserve">Садівська с/р; ставок між селами Голубінка та Грамине </t>
    </r>
  </si>
  <si>
    <t>Садівська селищна рада</t>
  </si>
  <si>
    <t>"Грузне"</t>
  </si>
  <si>
    <r>
      <t xml:space="preserve">Сумський р-н: </t>
    </r>
    <r>
      <rPr>
        <sz val="10"/>
        <color rgb="FF000000"/>
        <rFont val="Times New Roman"/>
        <family val="1"/>
        <charset val="204"/>
      </rPr>
      <t>Краснопільська селищ./р,  біля північно-західної околиці смт. Краснопілля</t>
    </r>
  </si>
  <si>
    <t>"Максимівський"</t>
  </si>
  <si>
    <r>
      <t xml:space="preserve">Сумський р-н: </t>
    </r>
    <r>
      <rPr>
        <sz val="10"/>
        <color rgb="FF000000"/>
        <rFont val="Times New Roman"/>
        <family val="1"/>
        <charset val="204"/>
      </rPr>
      <t>Річківська с/р; біля північної та північно-західної околиці с. Максимівщина</t>
    </r>
  </si>
  <si>
    <t>Річківська сільська рада</t>
  </si>
  <si>
    <t>"Смирновський"</t>
  </si>
  <si>
    <r>
      <t xml:space="preserve">Сумський р-н: </t>
    </r>
    <r>
      <rPr>
        <sz val="10"/>
        <color rgb="FF000000"/>
        <rFont val="Times New Roman"/>
        <family val="1"/>
        <charset val="204"/>
      </rPr>
      <t>Білопільська м/р; біля с. Москаленки</t>
    </r>
  </si>
  <si>
    <t>Білопільська міська рада</t>
  </si>
  <si>
    <t>"Панський став"</t>
  </si>
  <si>
    <r>
      <t xml:space="preserve">Сумський р-н: </t>
    </r>
    <r>
      <rPr>
        <sz val="10"/>
        <color rgb="FF000000"/>
        <rFont val="Times New Roman"/>
        <family val="1"/>
        <charset val="204"/>
      </rPr>
      <t>Сумська м/р; на південно-східній околиці с. Вільшанка</t>
    </r>
  </si>
  <si>
    <r>
      <t xml:space="preserve">Сумський р-н: </t>
    </r>
    <r>
      <rPr>
        <sz val="10"/>
        <color rgb="FF000000"/>
        <rFont val="Times New Roman"/>
        <family val="1"/>
        <charset val="204"/>
      </rPr>
      <t>Юнаківська с/р; на північній околиці с. Кияниця</t>
    </r>
  </si>
  <si>
    <t>Юнаківська сільска рада</t>
  </si>
  <si>
    <t>"Білківський"</t>
  </si>
  <si>
    <r>
      <t xml:space="preserve">Охтирський р-н: </t>
    </r>
    <r>
      <rPr>
        <sz val="10"/>
        <color rgb="FF000000"/>
        <rFont val="Times New Roman"/>
        <family val="1"/>
        <charset val="204"/>
      </rPr>
      <t>Тростянецька м/р, на південь від с. Боромляі на схід від с. Микитівка та Білка; ДП "Тростянецький агролісгосп": кв. 42 (вид. 62)</t>
    </r>
  </si>
  <si>
    <t>1. ДП "Тростянецький агролісгосп"                                     2. Тростянецька міська рада</t>
  </si>
  <si>
    <t>Рішення Сумської обласної ради від 26.02.2021  "Про зміни в мережі територій та об'єктів природно-заповідного фонду області"</t>
  </si>
  <si>
    <t>"Збицьке"</t>
  </si>
  <si>
    <r>
      <t xml:space="preserve">Сумський р-н: </t>
    </r>
    <r>
      <rPr>
        <sz val="10"/>
        <color rgb="FF000000"/>
        <rFont val="Times New Roman"/>
        <family val="1"/>
        <charset val="204"/>
      </rPr>
      <t xml:space="preserve">Сумська міська рада, на східній околиці с. Стецьківка; Філія "Сумське лісове господарство" ДП "Ліси України" : Піщанське л-во, кв. 67 (вид. 17); ДП "Миколаївський агролісгосп": Сумський підрозділ -кв. 41 (діл. 27, 25, 22, 20, 18)  </t>
    </r>
  </si>
  <si>
    <r>
      <rPr>
        <sz val="10"/>
        <color rgb="FFFF0000"/>
        <rFont val="Times New Roman"/>
        <family val="1"/>
        <charset val="204"/>
      </rPr>
      <t xml:space="preserve">1. Філія "Сумське лісове господарство" ДП "Ліси України"                                          2. ДП "Миколаївський агролісгосп"      </t>
    </r>
    <r>
      <rPr>
        <sz val="10"/>
        <color rgb="FF000000"/>
        <rFont val="Times New Roman"/>
        <family val="1"/>
        <charset val="204"/>
      </rPr>
      <t xml:space="preserve">                           3. Сумська міська рада</t>
    </r>
  </si>
  <si>
    <t>Рішення Сумської обласної ради від 22.12.2021  "Про зміни в мережі територій та об'єктів природно-заповідного фонду області"</t>
  </si>
  <si>
    <t>"Загребельщина"</t>
  </si>
  <si>
    <r>
      <t xml:space="preserve">Сумський р-н </t>
    </r>
    <r>
      <rPr>
        <sz val="10"/>
        <color rgb="FF000000"/>
        <rFont val="Times New Roman"/>
        <family val="1"/>
        <charset val="204"/>
      </rPr>
      <t>Миколаївська с/р,  північна околиця с. Миколаївка</t>
    </r>
  </si>
  <si>
    <t>Миколаївська сільска рада</t>
  </si>
  <si>
    <t>"Понурка"</t>
  </si>
  <si>
    <r>
      <t xml:space="preserve">Шосткинський р-н: </t>
    </r>
    <r>
      <rPr>
        <sz val="10"/>
        <color rgb="FF000000"/>
        <rFont val="Times New Roman"/>
        <family val="1"/>
        <charset val="204"/>
      </rPr>
      <t>Шосткинська м/р; на схід від. с. Собичеве</t>
    </r>
  </si>
  <si>
    <t>Шосткинська міська рада</t>
  </si>
  <si>
    <t>"Лебедева криниця"</t>
  </si>
  <si>
    <r>
      <t xml:space="preserve">Сумський р-н: </t>
    </r>
    <r>
      <rPr>
        <sz val="10"/>
        <color rgb="FF000000"/>
        <rFont val="Times New Roman"/>
        <family val="1"/>
        <charset val="204"/>
      </rPr>
      <t xml:space="preserve">на південній околиці с. Мала Рибиця Миропільської сільської ради </t>
    </r>
  </si>
  <si>
    <t>Всього гідрологічних заказників, шт.: 37</t>
  </si>
  <si>
    <r>
      <t xml:space="preserve">Всього заказників, </t>
    </r>
    <r>
      <rPr>
        <b/>
        <sz val="10"/>
        <color theme="1"/>
        <rFont val="Times New Roman"/>
        <family val="1"/>
        <charset val="204"/>
      </rPr>
      <t>131</t>
    </r>
  </si>
  <si>
    <t>"Глибнянське"</t>
  </si>
  <si>
    <r>
      <t xml:space="preserve">Сумський р-н: </t>
    </r>
    <r>
      <rPr>
        <sz val="10"/>
        <color theme="1"/>
        <rFont val="Times New Roman"/>
        <family val="1"/>
        <charset val="204"/>
      </rPr>
      <t>Краснопільська селищ/р; в лісовому масиві між селами Глибне - Хвойне.Філія "Краснопільське лісове господарство" ДП "Ліси України": Верхньосироватське л-во, кв. 74 (вид. 1)</t>
    </r>
  </si>
  <si>
    <t>Розпорядження облвиконкому від 28.07.1970 р. № 456</t>
  </si>
  <si>
    <t>"Ломленка"</t>
  </si>
  <si>
    <r>
      <t xml:space="preserve">Шосткинський р-н: </t>
    </r>
    <r>
      <rPr>
        <sz val="10"/>
        <color theme="1"/>
        <rFont val="Times New Roman"/>
        <family val="1"/>
        <charset val="204"/>
      </rPr>
      <t>Свеська селищ/р; на північ від с. Ломленка. Філія "Свеське лісове господарство" ДП "Ліси України": Свеське л-во, кв. 108 (вид. 17), кв. 109 (вид. 9), кв. 110 (вид. 3, 5)</t>
    </r>
  </si>
  <si>
    <t>Рішення облради від 22.04.2003 р.</t>
  </si>
  <si>
    <t>"Ділянка лісу-1"</t>
  </si>
  <si>
    <r>
      <t xml:space="preserve">Сумський р-н: </t>
    </r>
    <r>
      <rPr>
        <sz val="10"/>
        <color theme="1"/>
        <rFont val="Times New Roman"/>
        <family val="1"/>
        <charset val="204"/>
      </rPr>
      <t>Краснопільська селищ./р; Філія "Краснопільське лісове господарство" ДП "Ліси України": Краснопільське л-во, кв. 74 (вид. 6)</t>
    </r>
  </si>
  <si>
    <t>Розпорядження облвикон-кому від 28.07.1970 р. № 456, та голови облдержадміні-страції від 21.08.1996 р. № 44</t>
  </si>
  <si>
    <t>"Захаревська дача"</t>
  </si>
  <si>
    <r>
      <t xml:space="preserve">Сумський р-н: </t>
    </r>
    <r>
      <rPr>
        <sz val="10"/>
        <color theme="1"/>
        <rFont val="Times New Roman"/>
        <family val="1"/>
        <charset val="204"/>
      </rPr>
      <t>Краснопільська селищ/р; в лісовому масиві понад 6 км на захід від с. Осоївки. Філія "Краснопільське лісове господарство" ДП "Ліси України": Верхньосироватське л-во, кв. 60 (вид. 3, 9, 12)</t>
    </r>
  </si>
  <si>
    <t>"Ділянка лісу-2"</t>
  </si>
  <si>
    <r>
      <t xml:space="preserve">Сумський р-н: </t>
    </r>
    <r>
      <rPr>
        <sz val="10"/>
        <color theme="1"/>
        <rFont val="Times New Roman"/>
        <family val="1"/>
        <charset val="204"/>
      </rPr>
      <t>Краснопільська селищ./р; Філія "Краснопільське лісове господарство" ДП "Ліси України": Новодмитрівське л-во, кв. 10 (вид. 4)</t>
    </r>
  </si>
  <si>
    <t>"Краснопільське"</t>
  </si>
  <si>
    <r>
      <t xml:space="preserve">Сумський р-н: : </t>
    </r>
    <r>
      <rPr>
        <sz val="10"/>
        <color theme="1"/>
        <rFont val="Times New Roman"/>
        <family val="1"/>
        <charset val="204"/>
      </rPr>
      <t>Краснопільська селищ./р; в лісовому масиві на північ від Краснопілля.Філія "Краснопільське лісове господарство" ДП "Ліси України": Краснопільське л-во, кв. 90 (вид. 14)</t>
    </r>
  </si>
  <si>
    <t>Розпорядження облвиконкому від 28.07.1970 р. № 456, рішення облради від 26.05.2004 р.</t>
  </si>
  <si>
    <t>"Тіпка"</t>
  </si>
  <si>
    <r>
      <t>Конотопський р-н:</t>
    </r>
    <r>
      <rPr>
        <sz val="10"/>
        <color theme="1"/>
        <rFont val="Times New Roman"/>
        <family val="1"/>
        <charset val="204"/>
      </rPr>
      <t xml:space="preserve"> Кролевецька м/р; біля залізниці на перегоні ст. Кролевець - ст. Білогриве. Примикає до заповідного урочища "Ділянка лісу". Філія "Конотопське лісове господарство" ДП "Ліси України" : Грузчанське л-во, кв. 9 (вид.11)</t>
    </r>
  </si>
  <si>
    <t>"Ділянка лісу"</t>
  </si>
  <si>
    <r>
      <t>Конотопський р-н: Кролевецька м/р;</t>
    </r>
    <r>
      <rPr>
        <sz val="10"/>
        <color theme="1"/>
        <rFont val="Times New Roman"/>
        <family val="1"/>
        <charset val="204"/>
      </rPr>
      <t xml:space="preserve"> біля залізниці на перегоні ст. Кролевець -  ст. Білогриве. Біля заповідного урочища "Тіпка". Філія "Конотопське лісове господарство" ДП "Ліси України": Грузчанське л-во, кв. 8 (вид. 7, 9, 15)</t>
    </r>
  </si>
  <si>
    <t>"Білогриве"</t>
  </si>
  <si>
    <r>
      <t>Конотопський р-н:</t>
    </r>
    <r>
      <rPr>
        <sz val="10"/>
        <color theme="1"/>
        <rFont val="Times New Roman"/>
        <family val="1"/>
        <charset val="204"/>
      </rPr>
      <t xml:space="preserve"> Кролевецька м/р; на північ від с. Білогриве.                         ДП "Кролевецький лісгосп": кв. 13 (вид. 1-6, 60)</t>
    </r>
  </si>
  <si>
    <t>Розпорядження облвиконкому від 12.11.1984 р. № 334</t>
  </si>
  <si>
    <t>"Драгомирівщина"</t>
  </si>
  <si>
    <t>6,5*</t>
  </si>
  <si>
    <r>
      <t>Конотопський р-н:</t>
    </r>
    <r>
      <rPr>
        <sz val="10"/>
        <rFont val="Times New Roman"/>
        <family val="1"/>
        <charset val="204"/>
      </rPr>
      <t xml:space="preserve"> Попівська с/р; на відстані близько 5 км від Конотопу. Філія "Конотопське лісове господарство" ДП "Ліси України": Конотопське л-во, кв. 77 (вид. 21, 27, 29-30)</t>
    </r>
  </si>
  <si>
    <t>Розпорядження облвиконкому         від 28.07.1970 р. № 456-р</t>
  </si>
  <si>
    <t>"Нескучанська дача"</t>
  </si>
  <si>
    <t>11,9*</t>
  </si>
  <si>
    <r>
      <t xml:space="preserve">Охтирський р-н: </t>
    </r>
    <r>
      <rPr>
        <sz val="10"/>
        <color theme="1"/>
        <rFont val="Times New Roman"/>
        <family val="1"/>
        <charset val="204"/>
      </rPr>
      <t xml:space="preserve">Тростянецька міська/р; Філія "Тростянецьке лісове господарство" ДП "Ліси України": Нескучанське л-во, кв. 12 (вид. 8-10), кв. 13 (вид. 4, 6, 10, 11) </t>
    </r>
  </si>
  <si>
    <t>Розпорядження облвиконкому         від 28.07.1970 р. № 456, рішення облради від 25.12.2002 р.</t>
  </si>
  <si>
    <t>"Липова алея"</t>
  </si>
  <si>
    <r>
      <t xml:space="preserve">м. Лебедин, </t>
    </r>
    <r>
      <rPr>
        <sz val="10"/>
        <color theme="1"/>
        <rFont val="Times New Roman"/>
        <family val="1"/>
        <charset val="204"/>
      </rPr>
      <t>Філія "Лебединське лісове господарство" ДП "Ліси України": Українське л-во, кв. 32 (вид. 24-25)</t>
    </r>
  </si>
  <si>
    <t>Розпорядження облвиконкому від 28.07.1970 р. № 456, рішення від 19.10.2000 р.</t>
  </si>
  <si>
    <t>"Веселе"</t>
  </si>
  <si>
    <t>36,3*</t>
  </si>
  <si>
    <r>
      <t>Охтирський р-н:</t>
    </r>
    <r>
      <rPr>
        <sz val="10"/>
        <color theme="1"/>
        <rFont val="Times New Roman"/>
        <family val="1"/>
        <charset val="204"/>
      </rPr>
      <t xml:space="preserve"> Тростянецька міська/р; в лісопарковій зоні. </t>
    </r>
  </si>
  <si>
    <t xml:space="preserve">Філія "Тростянецьке лісове господарство" ДП "Ліси України": Тростянецьке л-во, кв. 4 (вид. 10, 12, 15, 19, 20) </t>
  </si>
  <si>
    <t>"Залугове"</t>
  </si>
  <si>
    <t>4,2*</t>
  </si>
  <si>
    <r>
      <t xml:space="preserve">Охтирський р-н: </t>
    </r>
    <r>
      <rPr>
        <sz val="10"/>
        <color theme="1"/>
        <rFont val="Times New Roman"/>
        <family val="1"/>
        <charset val="204"/>
      </rPr>
      <t>Тростянецька міська/р; в лісовому масиві біля залізниці між ст. Смородине - ст. Бакирівка. Філія "Тростянецьке лісове господарство" ДП "Ліси України":                                                                                                                                                                 Тростянецьке л-во, кв. 26 (вид. 4)</t>
    </r>
  </si>
  <si>
    <r>
      <t xml:space="preserve">Охтирський р-н: </t>
    </r>
    <r>
      <rPr>
        <sz val="10"/>
        <color theme="1"/>
        <rFont val="Times New Roman"/>
        <family val="1"/>
        <charset val="204"/>
      </rPr>
      <t>Тростянецька міська/р; в лісовому масиві між селами Смородине - Кам’янка. Філія "Тростянецьке лісове господарство" ДП "Ліси України": Тростянецьке л-во, кв. 29 (вид. 9)</t>
    </r>
  </si>
  <si>
    <t xml:space="preserve">Розпорядження облвиконкому від 28.07.1970 р. № 456, рішення облради від 19.10.2000 </t>
  </si>
  <si>
    <t>"Подівоцько-Чуйківська дача"</t>
  </si>
  <si>
    <r>
      <t xml:space="preserve">Шосткинський р-н: </t>
    </r>
    <r>
      <rPr>
        <sz val="10"/>
        <color theme="1"/>
        <rFont val="Times New Roman"/>
        <family val="1"/>
        <charset val="204"/>
      </rPr>
      <t>Дружбівська міська/р; на відстані близько 3 км на південний схід від с. Чуйківка. Філія "Свеське лісове господарство" ДП "Ліси України": Чуйківське л-во, кв. 32 (вид. 18)</t>
    </r>
  </si>
  <si>
    <t>"Макове"</t>
  </si>
  <si>
    <r>
      <t xml:space="preserve">Охтирський р-н: </t>
    </r>
    <r>
      <rPr>
        <sz val="10"/>
        <color theme="1"/>
        <rFont val="Times New Roman"/>
        <family val="1"/>
        <charset val="204"/>
      </rPr>
      <t>Тростянецька міська/р; в лісовому масиві; примикає до автодороги Тростянець - Суми. Філія "Тростянецьке лісове господарство" ДП "Ліси України": Маківське л-во, кв. 46 (вид. 1-3)</t>
    </r>
  </si>
  <si>
    <t>"Туранівська дача"</t>
  </si>
  <si>
    <r>
      <t xml:space="preserve">Шосткинський р-н: ямпільська селищна/р; </t>
    </r>
    <r>
      <rPr>
        <sz val="10"/>
        <color theme="1"/>
        <rFont val="Times New Roman"/>
        <family val="1"/>
        <charset val="204"/>
      </rPr>
      <t>Філія  "Свеське лісове господарство" ДП "Ліси України": Олінське л-во, кв. 35 (вид. 1)</t>
    </r>
  </si>
  <si>
    <t>Філія  "Свеське лісове господарство" ДП "Ліси України"</t>
  </si>
  <si>
    <r>
      <t xml:space="preserve">Охтирський р-н: </t>
    </r>
    <r>
      <rPr>
        <sz val="10"/>
        <color theme="1"/>
        <rFont val="Times New Roman"/>
        <family val="1"/>
        <charset val="204"/>
      </rPr>
      <t>Тростянецька міська/р; в лісовому масиві неподалік від автодороги Тростянець - Суми. Філія "Тростянецьке лісове господарство" ДП "Ліси України": Маківське л-во, кв. 54 (вид. 7, 11)</t>
    </r>
  </si>
  <si>
    <t>"Красне"</t>
  </si>
  <si>
    <t>16,2*</t>
  </si>
  <si>
    <r>
      <t xml:space="preserve">Охтирський р-н: </t>
    </r>
    <r>
      <rPr>
        <sz val="10"/>
        <color theme="1"/>
        <rFont val="Times New Roman"/>
        <family val="1"/>
        <charset val="204"/>
      </rPr>
      <t>Тростянецька міська/р; примикає до грунтової дороги Тростянець - Мащанка. Філія "Тростянецьке лісове господарство" ДП "Ліси України": Нескучанське л-во, кв. 71 (вид. 13, 15-17, 25)</t>
    </r>
  </si>
  <si>
    <t>"Сумська діброва"</t>
  </si>
  <si>
    <t>22,3*</t>
  </si>
  <si>
    <r>
      <t xml:space="preserve">Охтирський р-н: </t>
    </r>
    <r>
      <rPr>
        <sz val="10"/>
        <color theme="1"/>
        <rFont val="Times New Roman"/>
        <family val="1"/>
        <charset val="204"/>
      </rPr>
      <t>Тростянецька м/р ; неподалік від автодороги Тростянець - Мащанка. Філія "Тростянецьке лісове господарство" ДП "Ліси України":  кв. 38 (вид. 3, 4), кв. 39 (вид. 1, 4, 5, 7-11)</t>
    </r>
  </si>
  <si>
    <t>Розпорядження облвиконкому від 28.07.1970 р. № 456, рішення облради від 19.10.2000 р.</t>
  </si>
  <si>
    <r>
      <t xml:space="preserve">Шосткинський р-н: </t>
    </r>
    <r>
      <rPr>
        <sz val="10"/>
        <color theme="1"/>
        <rFont val="Times New Roman"/>
        <family val="1"/>
        <charset val="204"/>
      </rPr>
      <t>Ямпільська селищ./р; біля автодороги між Ямполем та Дорошівкою. Філія  "Свеське лісове господарство" ДП "Ліси України": Дружбівське л-во, кв. 84 (вид. 2)</t>
    </r>
  </si>
  <si>
    <t>"Кремлянська дача"</t>
  </si>
  <si>
    <r>
      <t xml:space="preserve">Шосткинський р-н: </t>
    </r>
    <r>
      <rPr>
        <sz val="10"/>
        <color theme="1"/>
        <rFont val="Times New Roman"/>
        <family val="1"/>
        <charset val="204"/>
      </rPr>
      <t>Ямпільська селищ./р; біля с. Білиця. Філія  "Свеське лісове господарство" ДП "Ліси України"": Дружбівське л-во, кв. 53 (вид. 6)</t>
    </r>
    <r>
      <rPr>
        <u/>
        <sz val="10"/>
        <color theme="1"/>
        <rFont val="Times New Roman"/>
        <family val="1"/>
        <charset val="204"/>
      </rPr>
      <t xml:space="preserve">. </t>
    </r>
  </si>
  <si>
    <r>
      <t xml:space="preserve">Шосткинський р-н: </t>
    </r>
    <r>
      <rPr>
        <sz val="10"/>
        <color theme="1"/>
        <rFont val="Times New Roman"/>
        <family val="1"/>
        <charset val="204"/>
      </rPr>
      <t>Свеська селищ./р; біля залізниці між ст. Свеса - ст. Дружба. Філія  "Свеське лісове господарство" ДП "Ліси України": Свеське л-во, кв. 57 (вид. 1, 7)</t>
    </r>
  </si>
  <si>
    <t>"Прудищанська дача"</t>
  </si>
  <si>
    <t>3,8*</t>
  </si>
  <si>
    <r>
      <t>Шосткинський р-н:</t>
    </r>
    <r>
      <rPr>
        <sz val="10"/>
        <color theme="1"/>
        <rFont val="Times New Roman"/>
        <family val="1"/>
        <charset val="204"/>
      </rPr>
      <t xml:space="preserve"> Ямпільська селищ./р; на відстані 2 км на захід від с. Прудище.  </t>
    </r>
  </si>
  <si>
    <t>(у складі заказника "Прудищанський")</t>
  </si>
  <si>
    <t>Філія  "Свеське лісове господарство" ДП "Ліси України": Прудищанське л-во, кв.62 (вид. 16)</t>
  </si>
  <si>
    <r>
      <t xml:space="preserve">Шосткинський р-н: </t>
    </r>
    <r>
      <rPr>
        <sz val="10"/>
        <color theme="1"/>
        <rFont val="Times New Roman"/>
        <family val="1"/>
        <charset val="204"/>
      </rPr>
      <t>Свеська селищ./р; біля залізниці між ст. Свеса - ст. Дружба. Примикає до заповідного урочища "Ділянка лісу" - 20,1 га. Філія  "Свеське лісове господарство" ДП "Ліси України": Свеське л-во, кв. 57 (вид. 10)</t>
    </r>
  </si>
  <si>
    <t>Всього заповідних урочищ, шт.: 26</t>
  </si>
  <si>
    <t>"Група екзотичних дерев"</t>
  </si>
  <si>
    <r>
      <t>м. Суми</t>
    </r>
    <r>
      <rPr>
        <sz val="10"/>
        <color theme="1"/>
        <rFont val="Times New Roman"/>
        <family val="1"/>
        <charset val="204"/>
      </rPr>
      <t>, вул. Люблінська, 17; у дворі та біля окружної межі Сумської регіональної державної лабораторії Державної служби України з питань безпечності харчових продуктів та захисту споживачів</t>
    </r>
  </si>
  <si>
    <t>Сумська регіональна державна лабораторія Державної служби України з питань безпечності харчових продуктів та захисту споживачів</t>
  </si>
  <si>
    <t>Рішення облвиконкому від 20.06.1972 р. № 305, рішення облради від 27.06.2008 р.</t>
  </si>
  <si>
    <t>"Дуб на Петропавлівській"</t>
  </si>
  <si>
    <r>
      <t>м. Суми</t>
    </r>
    <r>
      <rPr>
        <sz val="10"/>
        <color theme="1"/>
        <rFont val="Times New Roman"/>
        <family val="1"/>
        <charset val="204"/>
      </rPr>
      <t>, вул Петропавлівська, 102; біля дитсадка</t>
    </r>
  </si>
  <si>
    <t>КП  СМР "Паркінг"</t>
  </si>
  <si>
    <t>"Дерева Паліцина"</t>
  </si>
  <si>
    <r>
      <t>Сумський р-н:</t>
    </r>
    <r>
      <rPr>
        <sz val="10"/>
        <color theme="1"/>
        <rFont val="Times New Roman"/>
        <family val="1"/>
        <charset val="204"/>
      </rPr>
      <t xml:space="preserve"> Верхньосироватська с/р, с.Залізняк.</t>
    </r>
  </si>
  <si>
    <t>Верхньосироватська сільська рада</t>
  </si>
  <si>
    <t>Рішення облради від 19.10.2000</t>
  </si>
  <si>
    <t>"Липові насадження"</t>
  </si>
  <si>
    <r>
      <t>м. Суми,</t>
    </r>
    <r>
      <rPr>
        <sz val="10"/>
        <rFont val="Times New Roman"/>
        <family val="1"/>
        <charset val="204"/>
      </rPr>
      <t xml:space="preserve"> вул. Петропавлівська, від будівельного коледжу до вул. 20 років Перемоги </t>
    </r>
  </si>
  <si>
    <t>"Дубові насадження"</t>
  </si>
  <si>
    <r>
      <t xml:space="preserve">Охтирський р-н:  </t>
    </r>
    <r>
      <rPr>
        <sz val="10"/>
        <color theme="1"/>
        <rFont val="Times New Roman"/>
        <family val="1"/>
        <charset val="204"/>
      </rPr>
      <t>Чернеччинаська с/р; обабіч  дороги Охтирка - Котельва, на південь від  с. Лутище. Філія "Охтирське лісове господарство" ДП "Ліси України":  Хухрянське л-во, кв. 64, 68, 69, 74, 76</t>
    </r>
  </si>
  <si>
    <t>1. Філія "Охтирське лісове господарство" ДП "Ліси України"</t>
  </si>
  <si>
    <t>Рішення облвиконкому від 20.06.1972 р.№ 305</t>
  </si>
  <si>
    <t xml:space="preserve">2.  Служби відновлення та розвитку інфраструктури у Сумській області </t>
  </si>
  <si>
    <t>"Сосна в урочищі Реутинці"</t>
  </si>
  <si>
    <r>
      <t>Конотопський  р-н:</t>
    </r>
    <r>
      <rPr>
        <sz val="10"/>
        <color theme="1"/>
        <rFont val="Times New Roman"/>
        <family val="1"/>
        <charset val="204"/>
      </rPr>
      <t xml:space="preserve">  Кролевецька м/р; за 30 м від автодороги с. Обтове - с. Хрещатик. ДП "Конотопське лісове господарство" ДП "Ліси України": Хрещатинське л-во, кв. 22 (вид. 25)</t>
    </r>
  </si>
  <si>
    <t>Рішення облради від 04.03.1999 р.</t>
  </si>
  <si>
    <t>"Новослобідські дуби"</t>
  </si>
  <si>
    <t>0,04*</t>
  </si>
  <si>
    <r>
      <t>Конотопський р-н:</t>
    </r>
    <r>
      <rPr>
        <sz val="10"/>
        <color theme="1"/>
        <rFont val="Times New Roman"/>
        <family val="1"/>
        <charset val="204"/>
      </rPr>
      <t xml:space="preserve">  Новослобідська с/р; на відстані понад 10 м від зовнішньої стіни монастиря "Софіївська пустинь". </t>
    </r>
  </si>
  <si>
    <t>Рішення облвиконкому від 20.06.1972 р. № 305</t>
  </si>
  <si>
    <t>(у складі заказника "Монастирський ліс")</t>
  </si>
  <si>
    <t>ДП "Конотопське лісове господарство : Бунякінське л-во, кв 75 (вид. 13)</t>
  </si>
  <si>
    <t>"Духовничанські дуби"</t>
  </si>
  <si>
    <t xml:space="preserve">Охтирський р-н:  Чупахівська селищ./р. Філія "Охтирське лісове господарство" ДП "Ліси України: Олешнянське л-во, кв. 45 (вид. 25) </t>
  </si>
  <si>
    <t>Філія "Охтирське лісове господарство" ДП "Ліси України"</t>
  </si>
  <si>
    <t>Рішення Сумської обласної ради від 14.12.2018</t>
  </si>
  <si>
    <t>"Дуб Гаркуші"</t>
  </si>
  <si>
    <r>
      <t>Роменський р-н:</t>
    </r>
    <r>
      <rPr>
        <sz val="10"/>
        <color theme="1"/>
        <rFont val="Times New Roman"/>
        <family val="1"/>
        <charset val="204"/>
      </rPr>
      <t xml:space="preserve">  Хмелівська с/р; в с. Гаї</t>
    </r>
  </si>
  <si>
    <t>Рішення облвиконкому від 20.06.1972 р. № 305, рішення облради від 19.10.2000 р.</t>
  </si>
  <si>
    <t>"Межиріцька шовковиця"</t>
  </si>
  <si>
    <t>Сумський р-н: Лебединська м/р; с. Межиріч</t>
  </si>
  <si>
    <t>Рішення облради від  28.01.2003 р.</t>
  </si>
  <si>
    <t>"Дуб"</t>
  </si>
  <si>
    <r>
      <t>Шосткинський р-н:</t>
    </r>
    <r>
      <rPr>
        <sz val="10"/>
        <color theme="1"/>
        <rFont val="Times New Roman"/>
        <family val="1"/>
        <charset val="204"/>
      </rPr>
      <t xml:space="preserve">  Березівська с/р; на схід від с. Шакутівщина  Філія "Шосткинське лісове господарство" ДП "Ліси України": Слоутське л-во, кв. 12 (вид. 12)</t>
    </r>
  </si>
  <si>
    <t>Рішення облвиконкому від 27.09.1973 р.№ 504</t>
  </si>
  <si>
    <t>"Сосни"</t>
  </si>
  <si>
    <t>0,5*</t>
  </si>
  <si>
    <r>
      <t>Шосткинський р-н:</t>
    </r>
    <r>
      <rPr>
        <sz val="10"/>
        <color theme="1"/>
        <rFont val="Times New Roman"/>
        <family val="1"/>
        <charset val="204"/>
      </rPr>
      <t xml:space="preserve">  Шалигинська с/р; Правий берег р. Обеста.</t>
    </r>
  </si>
  <si>
    <t>(у складі заказника "Шалигинський")</t>
  </si>
  <si>
    <t>Філія "Шосткинське лісове господарство" ДП "Ліси України": Шалигинське л-во, кв. 19 (вид. 25)</t>
  </si>
  <si>
    <t>"Дуби"</t>
  </si>
  <si>
    <r>
      <t xml:space="preserve">Конотопський р-н:  </t>
    </r>
    <r>
      <rPr>
        <sz val="10"/>
        <color theme="1"/>
        <rFont val="Times New Roman"/>
        <family val="1"/>
        <charset val="204"/>
      </rPr>
      <t>Путивльська м/р; на північ від с. Волокитине.                            ДП "Кролевецький лісгосп": Путивльський підрозділ, кв. 5 (вид. 12)</t>
    </r>
  </si>
  <si>
    <t>"Дуб біля с.Кропивинці"</t>
  </si>
  <si>
    <r>
      <t>Роменський р-н:</t>
    </r>
    <r>
      <rPr>
        <sz val="10"/>
        <color theme="1"/>
        <rFont val="Times New Roman"/>
        <family val="1"/>
        <charset val="204"/>
      </rPr>
      <t xml:space="preserve"> Роменська м/р; неподалік від с.Кропивинці</t>
    </r>
  </si>
  <si>
    <t>Роменська міська  рада</t>
  </si>
  <si>
    <t>Рішення облвиконкому від 20.06.1972 р. № 305, рішення облради від 19.10.2000 р., рішення Сумської обласної ради від 06.07.2018</t>
  </si>
  <si>
    <t>"Екзотичні дерева Глухівського педуніверситету"</t>
  </si>
  <si>
    <r>
      <t>Шосткинський р-н:</t>
    </r>
    <r>
      <rPr>
        <sz val="10"/>
        <color theme="1"/>
        <rFont val="Times New Roman"/>
        <family val="1"/>
        <charset val="204"/>
      </rPr>
      <t xml:space="preserve"> м. Глухів; на розі вулиць Київська та Інституцька</t>
    </r>
  </si>
  <si>
    <t>Глухівський державний університет педагогічний університет ім. Олександра Довженка</t>
  </si>
  <si>
    <t>Рішення облради від 04.03.1999 р.,</t>
  </si>
  <si>
    <t>"Гайок"</t>
  </si>
  <si>
    <r>
      <t>Сумський р-н:</t>
    </r>
    <r>
      <rPr>
        <sz val="10"/>
        <color theme="1"/>
        <rFont val="Times New Roman"/>
        <family val="1"/>
        <charset val="204"/>
      </rPr>
      <t xml:space="preserve">  Садівська с/р; на схилі балки поряд з селом</t>
    </r>
  </si>
  <si>
    <t>Садівська сільська рада</t>
  </si>
  <si>
    <t>Рішення облради від 30.08.2005 р. та від 01.12.2006 р.</t>
  </si>
  <si>
    <t>"Гай Цеймерна"</t>
  </si>
  <si>
    <r>
      <t xml:space="preserve">Роменський р-н:  </t>
    </r>
    <r>
      <rPr>
        <sz val="10"/>
        <color theme="1"/>
        <rFont val="Times New Roman"/>
        <family val="1"/>
        <charset val="204"/>
      </rPr>
      <t>Синівська с/р; лісовий масив в околиці с. Великий Ліс. ДП "Недригайлівський лісгосп": Липоводолинський підрозділ -  кв.41 (вид. 29)</t>
    </r>
  </si>
  <si>
    <t>"Кедр сибірський"</t>
  </si>
  <si>
    <r>
      <t>Шосткинський р-н:</t>
    </r>
    <r>
      <rPr>
        <sz val="10"/>
        <color theme="1"/>
        <rFont val="Times New Roman"/>
        <family val="1"/>
        <charset val="204"/>
      </rPr>
      <t xml:space="preserve">  Глухівська м/р, с. Полошки</t>
    </r>
  </si>
  <si>
    <t>Рішення облвиконкому від 23.12.1981 р.№ 609</t>
  </si>
  <si>
    <t>"Тростянецькі липи"</t>
  </si>
  <si>
    <r>
      <t>Охтирський р-н:</t>
    </r>
    <r>
      <rPr>
        <sz val="10"/>
        <color theme="1"/>
        <rFont val="Times New Roman"/>
        <family val="1"/>
        <charset val="204"/>
      </rPr>
      <t xml:space="preserve">  м. Тростянець, вул. Комарова</t>
    </r>
  </si>
  <si>
    <t>КП ТМР "Тростянецькомунсервіс"</t>
  </si>
  <si>
    <t>Рішення облвиконкому від 27.07.1977 р.№ 429, рішення облради від 19.10.2000 р.</t>
  </si>
  <si>
    <t>"Дуби на вул.Миру"</t>
  </si>
  <si>
    <r>
      <t>Охтирський р-н:</t>
    </r>
    <r>
      <rPr>
        <sz val="10"/>
        <color theme="1"/>
        <rFont val="Times New Roman"/>
        <family val="1"/>
        <charset val="204"/>
      </rPr>
      <t xml:space="preserve"> м. Тростянець, вул. Миру, 2</t>
    </r>
  </si>
  <si>
    <t>Рішення облвиконкому від 31.12.1980 р.№ 704, рішення облради від 19.10.2000 р.</t>
  </si>
  <si>
    <t>"Дуб в с. Будилка"</t>
  </si>
  <si>
    <r>
      <t>Сумський р-н:</t>
    </r>
    <r>
      <rPr>
        <sz val="10"/>
        <color theme="1"/>
        <rFont val="Times New Roman"/>
        <family val="1"/>
        <charset val="204"/>
      </rPr>
      <t xml:space="preserve">  Лебединська м/р, с. Будилка</t>
    </r>
  </si>
  <si>
    <t>"Дуб в с. Ширяєве"</t>
  </si>
  <si>
    <r>
      <t>Конотопський р-н:</t>
    </r>
    <r>
      <rPr>
        <sz val="10"/>
        <color theme="1"/>
        <rFont val="Times New Roman"/>
        <family val="1"/>
        <charset val="204"/>
      </rPr>
      <t xml:space="preserve">  Новослобідська с/р; в с. Ширяєве на старому кладовищі</t>
    </r>
  </si>
  <si>
    <t>Новослобідська сільська рада</t>
  </si>
  <si>
    <t>Рішення облвиконкому від 23.12.1981 р. № 609, рішення облради від 26.05.2004 р.</t>
  </si>
  <si>
    <t>"Дуб на вул. Олександра Аніщенка".</t>
  </si>
  <si>
    <r>
      <t>м. Суми;</t>
    </r>
    <r>
      <rPr>
        <sz val="10"/>
        <color theme="1"/>
        <rFont val="Times New Roman"/>
        <family val="1"/>
        <charset val="204"/>
      </rPr>
      <t xml:space="preserve"> вул. Олександра Оніщенка, буд. 3/1 (у дворі біля будинку)</t>
    </r>
  </si>
  <si>
    <t>Рішення облвиконкому від 21.11.1984 р.№ 334, рішення облради від 27.06.2008 р., рішення Сумської обласної ради від 06.07.2018</t>
  </si>
  <si>
    <t>"Репівські дуби"</t>
  </si>
  <si>
    <r>
      <t xml:space="preserve">Сумський р-н: м. Лебедин; </t>
    </r>
    <r>
      <rPr>
        <sz val="10"/>
        <color theme="1"/>
        <rFont val="Times New Roman"/>
        <family val="1"/>
        <charset val="204"/>
      </rPr>
      <t>біля заповідного урочища "Липова алея".  Філія "Лебединське лісове господарство" ДП "Ліси України": Українське л-во, кв.32 (вид. 26), біля контори лісництва</t>
    </r>
  </si>
  <si>
    <t>Рішення облвиконкому від 18.12.1985 р.№ 355, рішення облради від 19.10.2000 р, зі змінами згідно рішення Сумської обласної ради від 22.12.2021  "Про зміни в мережі територій та об'єктів природно-заповідного фонду області"</t>
  </si>
  <si>
    <t>"Дуби біля                             с. Рогинці"</t>
  </si>
  <si>
    <r>
      <t>Роменський р-н:</t>
    </r>
    <r>
      <rPr>
        <sz val="10"/>
        <color theme="1"/>
        <rFont val="Times New Roman"/>
        <family val="1"/>
        <charset val="204"/>
      </rPr>
      <t xml:space="preserve">  Роменська м/р; окремо розташовані дерева дуба в лісовому масиві на північ та схід від села Рогинці. ДП "Роменський агролісгоп": Роменське л-во, кв. 42 (вид. 7),  кв. 45 (вид. 1), кв. 50 (вид. 18)</t>
    </r>
  </si>
  <si>
    <t>Рішення облвиконкому від 10.12.1990 р.№ 227, рішення облради від 19.10.2000 р.</t>
  </si>
  <si>
    <t>"Дуб на вул. Герасима Кондратьєва"</t>
  </si>
  <si>
    <r>
      <t>м. Суми,</t>
    </r>
    <r>
      <rPr>
        <sz val="10"/>
        <color theme="1"/>
        <rFont val="Times New Roman"/>
        <family val="1"/>
        <charset val="204"/>
      </rPr>
      <t xml:space="preserve"> вул. Герасима Кондратьєва, 127, поряд з будинком</t>
    </r>
  </si>
  <si>
    <t>Рішення облвиконкому від 10.12.1990 р. № 227, рішення облради від 27.06.2008 р., рішення Сумської обласної ради від 06.07.2018</t>
  </si>
  <si>
    <t>"Дуб біля школи"</t>
  </si>
  <si>
    <r>
      <t>м. Охтирка</t>
    </r>
    <r>
      <rPr>
        <sz val="10"/>
        <color theme="1"/>
        <rFont val="Times New Roman"/>
        <family val="1"/>
        <charset val="204"/>
      </rPr>
      <t>, на території середньої школи № 5</t>
    </r>
  </si>
  <si>
    <t xml:space="preserve">Охтирська загальноосвітня школа І-ІІІ ступенів №5 Охтирської міськради </t>
  </si>
  <si>
    <t>Рішення облвиконкому від 10.12.1990 р. № 227, рішення облради від 19.10.2000 р.</t>
  </si>
  <si>
    <t>"Дуб заводу медичних меблів"</t>
  </si>
  <si>
    <r>
      <t>м. Охтирка,</t>
    </r>
    <r>
      <rPr>
        <sz val="10"/>
        <color theme="1"/>
        <rFont val="Times New Roman"/>
        <family val="1"/>
        <charset val="204"/>
      </rPr>
      <t xml:space="preserve"> на території колишнього заводу медмеблів</t>
    </r>
  </si>
  <si>
    <t>Охтирська міська рада</t>
  </si>
  <si>
    <t>"Цар-дуб"</t>
  </si>
  <si>
    <r>
      <t>Роменський р-н:</t>
    </r>
    <r>
      <rPr>
        <sz val="10"/>
        <color theme="1"/>
        <rFont val="Times New Roman"/>
        <family val="1"/>
        <charset val="204"/>
      </rPr>
      <t xml:space="preserve">  Синівська с/р; в лісовому урочищі між селами Підставки - Мельникове.  ДП "Сумське лісове господарство": Л.-Долинське л-во, кв. 30 (вид. 35)</t>
    </r>
  </si>
  <si>
    <t>Філія  "Сумське лісове господарство" ДП "Ліси України"</t>
  </si>
  <si>
    <t>Розпорядження Представника Президента України по  області від 28.12.1992 р.№ 347, рішення облради від 26.05.2004 р.</t>
  </si>
  <si>
    <t>"Дуб в с. Підставки"</t>
  </si>
  <si>
    <r>
      <t>Роменський р-н:</t>
    </r>
    <r>
      <rPr>
        <sz val="10"/>
        <color theme="1"/>
        <rFont val="Times New Roman"/>
        <family val="1"/>
        <charset val="204"/>
      </rPr>
      <t xml:space="preserve">  Синівська с/р; в с. Підставки</t>
    </r>
  </si>
  <si>
    <t>Розпорядження Представника Президента України по області від 28.12.1992 р.№ 347, рішення облради від 19.10.2000 р.</t>
  </si>
  <si>
    <t>"Дуб біля                                  с. Миргородцеве"</t>
  </si>
  <si>
    <r>
      <t>Роменський р-н:</t>
    </r>
    <r>
      <rPr>
        <sz val="10"/>
        <color theme="1"/>
        <rFont val="Times New Roman"/>
        <family val="1"/>
        <charset val="204"/>
      </rPr>
      <t xml:space="preserve">  Липоводолинська селищ./р; на південь від колишнього с. Миргородцеві (нині Яснопільшина), у підніжжі схилу глибокої балки</t>
    </r>
  </si>
  <si>
    <t>"Гетьманський дуб"</t>
  </si>
  <si>
    <r>
      <t>м. Глухів,</t>
    </r>
    <r>
      <rPr>
        <sz val="10"/>
        <color theme="1"/>
        <rFont val="Times New Roman"/>
        <family val="1"/>
        <charset val="204"/>
      </rPr>
      <t xml:space="preserve"> на розі вулиць Терещенків та Благодатна</t>
    </r>
  </si>
  <si>
    <t>Рішення облради від 19.10.2000  та від 27.06.2008 р.</t>
  </si>
  <si>
    <t>"Доброславівські дерева"</t>
  </si>
  <si>
    <r>
      <t>Охтирський р-н:</t>
    </r>
    <r>
      <rPr>
        <sz val="10"/>
        <color theme="1"/>
        <rFont val="Times New Roman"/>
        <family val="1"/>
        <charset val="204"/>
      </rPr>
      <t xml:space="preserve">  Чернеччинська с/р, с. Доброславівка</t>
    </r>
  </si>
  <si>
    <t>Чернеччинська сільська рада</t>
  </si>
  <si>
    <t>"Алеї Трудового братства"</t>
  </si>
  <si>
    <r>
      <t>Шосткинський р-н:</t>
    </r>
    <r>
      <rPr>
        <sz val="10"/>
        <color theme="1"/>
        <rFont val="Times New Roman"/>
        <family val="1"/>
        <charset val="204"/>
      </rPr>
      <t xml:space="preserve">  Ямпільська селищ./р; </t>
    </r>
  </si>
  <si>
    <t>на північ від с. Воздвиженське. ДП "Ямпільський агролісгосп": кв. 102 (вид. 47, 48, 51, 53, 56, 57, 58)</t>
  </si>
  <si>
    <t>"Віковий дуб в                      м. Буринь"</t>
  </si>
  <si>
    <r>
      <t>Конотопський р-н:</t>
    </r>
    <r>
      <rPr>
        <sz val="10"/>
        <color theme="1"/>
        <rFont val="Times New Roman"/>
        <family val="1"/>
        <charset val="204"/>
      </rPr>
      <t xml:space="preserve">  м. Буринь, вул. Першотравнева</t>
    </r>
  </si>
  <si>
    <t>Рішення облради від 16.09.2004 р.</t>
  </si>
  <si>
    <t>"Дівоча гора"</t>
  </si>
  <si>
    <r>
      <t>Шосткинський р-н:</t>
    </r>
    <r>
      <rPr>
        <sz val="10"/>
        <color theme="1"/>
        <rFont val="Times New Roman"/>
        <family val="1"/>
        <charset val="204"/>
      </rPr>
      <t xml:space="preserve">  Есманська с/р; на відстані 1,3 км на північний захід від с. Студенок.</t>
    </r>
  </si>
  <si>
    <t>1. ДП "Глухівський агролісгосп"</t>
  </si>
  <si>
    <t>ДП "Глухівський агролісгосп": кв. 117 (вид. 12)</t>
  </si>
  <si>
    <t>2. Есманська селищна рада</t>
  </si>
  <si>
    <t>"Модрина князів Щербатових"</t>
  </si>
  <si>
    <r>
      <t>Роменський р-н:</t>
    </r>
    <r>
      <rPr>
        <sz val="10"/>
        <color theme="1"/>
        <rFont val="Times New Roman"/>
        <family val="1"/>
        <charset val="204"/>
      </rPr>
      <t xml:space="preserve">  Недригайлівська селищ./р, смт. Терни</t>
    </r>
  </si>
  <si>
    <t>"Дуб С.П.Супруна"</t>
  </si>
  <si>
    <r>
      <t>Сумський р-н:</t>
    </r>
    <r>
      <rPr>
        <sz val="10"/>
        <color theme="1"/>
        <rFont val="Times New Roman"/>
        <family val="1"/>
        <charset val="204"/>
      </rPr>
      <t xml:space="preserve">  Річківська с/р, с. Річки</t>
    </r>
  </si>
  <si>
    <t>"Дуб-орел"</t>
  </si>
  <si>
    <r>
      <t>Конотопський р-н:</t>
    </r>
    <r>
      <rPr>
        <sz val="10"/>
        <color theme="1"/>
        <rFont val="Times New Roman"/>
        <family val="1"/>
        <charset val="204"/>
      </rPr>
      <t xml:space="preserve">  Кролевецька м/р; Філія "Конотопське лісове господарство" ДП "Ліси України": Хрещатинське л-во, кв.88 (вид. 33)</t>
    </r>
  </si>
  <si>
    <t>"Синівська"</t>
  </si>
  <si>
    <r>
      <t>Роменський р-н:</t>
    </r>
    <r>
      <rPr>
        <sz val="10"/>
        <color theme="1"/>
        <rFont val="Times New Roman"/>
        <family val="1"/>
        <charset val="204"/>
      </rPr>
      <t xml:space="preserve">  Синівська с/р; в північній околиці с. Синівка</t>
    </r>
  </si>
  <si>
    <t>"Дуб В.Ф.Кайдаша"</t>
  </si>
  <si>
    <r>
      <t>Сумський р-н:</t>
    </r>
    <r>
      <rPr>
        <sz val="10"/>
        <color theme="1"/>
        <rFont val="Times New Roman"/>
        <family val="1"/>
        <charset val="204"/>
      </rPr>
      <t xml:space="preserve">  Білопільська м/р, с. Куянівка</t>
    </r>
  </si>
  <si>
    <t>"Русанівський гай"</t>
  </si>
  <si>
    <r>
      <t>Роменський р-н:</t>
    </r>
    <r>
      <rPr>
        <sz val="10"/>
        <color theme="1"/>
        <rFont val="Times New Roman"/>
        <family val="1"/>
        <charset val="204"/>
      </rPr>
      <t xml:space="preserve">  Липоводолинська селищ./р; на території лікарні с. Русанівка </t>
    </r>
  </si>
  <si>
    <t>"Русанівські дерева"</t>
  </si>
  <si>
    <r>
      <t>Ромеський р-н:</t>
    </r>
    <r>
      <rPr>
        <sz val="10"/>
        <color theme="1"/>
        <rFont val="Times New Roman"/>
        <family val="1"/>
        <charset val="204"/>
      </rPr>
      <t xml:space="preserve">  Липоводолинська селищ./р, с. Русанівка</t>
    </r>
  </si>
  <si>
    <t>Русанівська загальноосвітня школа І-ІІІ ступенів</t>
  </si>
  <si>
    <t>"Петрівські дуби"</t>
  </si>
  <si>
    <r>
      <t>Сумський р-н:</t>
    </r>
    <r>
      <rPr>
        <sz val="10"/>
        <rFont val="Times New Roman"/>
        <family val="1"/>
        <charset val="204"/>
      </rPr>
      <t xml:space="preserve">  Лебединська м/р; біля с. Михайловка.  ДП "Лебединський лісгосп": Лебединське л-во, кв 83 (вид. 7)</t>
    </r>
  </si>
  <si>
    <t>"Алея письменників"</t>
  </si>
  <si>
    <r>
      <t>Конотопський р-н:</t>
    </r>
    <r>
      <rPr>
        <sz val="10"/>
        <color theme="1"/>
        <rFont val="Times New Roman"/>
        <family val="1"/>
        <charset val="204"/>
      </rPr>
      <t xml:space="preserve"> Кролевецька селищ./р; на подвір’ї школи в с. Спаське</t>
    </r>
  </si>
  <si>
    <t>Спаська гімназія Кролевецької міської ради</t>
  </si>
  <si>
    <t>"Дуб Суханових"</t>
  </si>
  <si>
    <r>
      <t>Сумський р-н:</t>
    </r>
    <r>
      <rPr>
        <sz val="10"/>
        <color theme="1"/>
        <rFont val="Times New Roman"/>
        <family val="1"/>
        <charset val="204"/>
      </rPr>
      <t xml:space="preserve">  Степанівська  селищ./р, с. Новосуханівка</t>
    </r>
  </si>
  <si>
    <t>"Глибока"</t>
  </si>
  <si>
    <r>
      <t>Сумський р-н:</t>
    </r>
    <r>
      <rPr>
        <sz val="10"/>
        <color theme="1"/>
        <rFont val="Times New Roman"/>
        <family val="1"/>
        <charset val="204"/>
      </rPr>
      <t xml:space="preserve">  Краснопільська селищ./р; схили яру за західною околицею смт. Угроїди</t>
    </r>
  </si>
  <si>
    <t>"Парк Харитоненків"</t>
  </si>
  <si>
    <r>
      <t>Сумський р-н:</t>
    </r>
    <r>
      <rPr>
        <sz val="10"/>
        <color theme="1"/>
        <rFont val="Times New Roman"/>
        <family val="1"/>
        <charset val="204"/>
      </rPr>
      <t xml:space="preserve">  Краснопільська селищ./р; в північно-східній частині смт. Угроїди; </t>
    </r>
  </si>
  <si>
    <t>1. Краснопільська селищна рада</t>
  </si>
  <si>
    <t>ДП "Краснопільський агролісгосп": кв. 58 (вид. 4)</t>
  </si>
  <si>
    <t>"Ракіта"</t>
  </si>
  <si>
    <r>
      <t>Конотопський р-н:</t>
    </r>
    <r>
      <rPr>
        <sz val="10"/>
        <color theme="1"/>
        <rFont val="Times New Roman"/>
        <family val="1"/>
        <charset val="204"/>
      </rPr>
      <t xml:space="preserve">  Кролевецька м/р;  за південно-західною околицею с. Ярославець</t>
    </r>
  </si>
  <si>
    <t>Кролевецька міська рада</t>
  </si>
  <si>
    <t>"Дуб-Король"</t>
  </si>
  <si>
    <r>
      <t xml:space="preserve">Роменський р-н: </t>
    </r>
    <r>
      <rPr>
        <sz val="10"/>
        <color theme="1"/>
        <rFont val="Times New Roman"/>
        <family val="1"/>
        <charset val="204"/>
      </rPr>
      <t>Роменська м/р; ДП "Роменський агролісгосп": Роменське л-во, кв. 70 (вид. 9)</t>
    </r>
  </si>
  <si>
    <t>Рішення облради від 22.02.2013 р.</t>
  </si>
  <si>
    <t>"Дуб-Велетень"</t>
  </si>
  <si>
    <r>
      <t xml:space="preserve">Шосткинський р-н: </t>
    </r>
    <r>
      <rPr>
        <sz val="10"/>
        <color theme="1"/>
        <rFont val="Times New Roman"/>
        <family val="1"/>
        <charset val="204"/>
      </rPr>
      <t>м. Шостка, вул. Січнева, біля буд. № 4, на території Шосткинської центральної районної лікарні</t>
    </r>
  </si>
  <si>
    <t>Шосткинська центральна районна лікарня</t>
  </si>
  <si>
    <t>"Туранівські ялини"</t>
  </si>
  <si>
    <r>
      <t xml:space="preserve">Шосткинський р-н: </t>
    </r>
    <r>
      <rPr>
        <sz val="10"/>
        <color theme="1"/>
        <rFont val="Times New Roman"/>
        <family val="1"/>
        <charset val="204"/>
      </rPr>
      <t>Ямпільська селищ./р</t>
    </r>
    <r>
      <rPr>
        <u/>
        <sz val="10"/>
        <color theme="1"/>
        <rFont val="Times New Roman"/>
        <family val="1"/>
        <charset val="204"/>
      </rPr>
      <t xml:space="preserve"> </t>
    </r>
    <r>
      <rPr>
        <sz val="10"/>
        <color theme="1"/>
        <rFont val="Times New Roman"/>
        <family val="1"/>
        <charset val="204"/>
      </rPr>
      <t>поряд з автодорогою Глухів – Ямпіль, біля повороту до села Туранівка Воздвиженської с-р</t>
    </r>
  </si>
  <si>
    <t>Служба відновлення та розвитку інфраструктури у Сумській області</t>
  </si>
  <si>
    <t>"Андріяшівський дуб"</t>
  </si>
  <si>
    <r>
      <t xml:space="preserve">Роменський р-н: </t>
    </r>
    <r>
      <rPr>
        <sz val="10"/>
        <color theme="1"/>
        <rFont val="Times New Roman"/>
        <family val="1"/>
        <charset val="204"/>
      </rPr>
      <t>Андріяшівська с/р; біля будівлі церкви в с. Андріяшівка</t>
    </r>
  </si>
  <si>
    <t>"Садовий бульвар"</t>
  </si>
  <si>
    <r>
      <t xml:space="preserve">Шосткинський р-н: </t>
    </r>
    <r>
      <rPr>
        <sz val="10"/>
        <color theme="1"/>
        <rFont val="Times New Roman"/>
        <family val="1"/>
        <charset val="204"/>
      </rPr>
      <t>м. Шостка; на вул. Садовий бульвар</t>
    </r>
  </si>
  <si>
    <t>"Дуб Павла Полуботка"</t>
  </si>
  <si>
    <r>
      <t xml:space="preserve">Сумський р-н: </t>
    </r>
    <r>
      <rPr>
        <sz val="10"/>
        <color theme="1"/>
        <rFont val="Times New Roman"/>
        <family val="1"/>
        <charset val="204"/>
      </rPr>
      <t>Лебединська м/р,центральний міський парк культури і вілпочину м. Лебедин</t>
    </r>
  </si>
  <si>
    <t>Рішення Сумської обласної ради від 26.02.2021 "Про зміни в мережі територій та об'єктів природно-заповідного фонду області</t>
  </si>
  <si>
    <t>"Степова Скіфія"</t>
  </si>
  <si>
    <r>
      <t xml:space="preserve">Роменський р-н: </t>
    </r>
    <r>
      <rPr>
        <sz val="10"/>
        <color theme="1"/>
        <rFont val="Times New Roman"/>
        <family val="1"/>
        <charset val="204"/>
      </rPr>
      <t>Андріяшівська м/р, на відстані близько 35 кілометрів на південний- захід від м. Ромни, неподалік с. Залатиха</t>
    </r>
  </si>
  <si>
    <t>Рішення Сумської обласної ради від 26.02.2021 "Про зміни в мережі територій та об'єктів природно-заповідного фонду області, зі змінами згідно  рішення Сумської обласної ради від 10.11.2023  "Про зміни в мережі територій та об'єктів природно-заповідного фонду області"</t>
  </si>
  <si>
    <t>"Дуб козака Салова"</t>
  </si>
  <si>
    <r>
      <t xml:space="preserve">Роменський р-н: </t>
    </r>
    <r>
      <rPr>
        <sz val="10"/>
        <color theme="1"/>
        <rFont val="Times New Roman"/>
        <family val="1"/>
        <charset val="204"/>
      </rPr>
      <t>Андріяшівська с/р,  Філія "Сумське лісове господарство" ДП "Ліси України": Глинське л-во кв. 10 (вид. 22)</t>
    </r>
  </si>
  <si>
    <t>Рішення Сумської обласної ради від 18.06.2021 "Про зміни в мережі територій та об'єктів природно-заповідного фонду області</t>
  </si>
  <si>
    <t>"Рудня"</t>
  </si>
  <si>
    <r>
      <t xml:space="preserve">Шосткинський р-н: </t>
    </r>
    <r>
      <rPr>
        <sz val="10"/>
        <color theme="1"/>
        <rFont val="Times New Roman"/>
        <family val="1"/>
        <charset val="204"/>
      </rPr>
      <t>Середино-Будська м/р, на північ від с. Рудня, навколо русла р. Свига</t>
    </r>
  </si>
  <si>
    <t>Рішення Сумської обласної ради від 18.06.2021  "Про зміни в мережі територій та об'єктів природно-заповідного фонду області"</t>
  </si>
  <si>
    <t>"Дуб у с. Бездрик"</t>
  </si>
  <si>
    <r>
      <t xml:space="preserve">Сумський р-н: </t>
    </r>
    <r>
      <rPr>
        <sz val="10"/>
        <color theme="1"/>
        <rFont val="Times New Roman"/>
        <family val="1"/>
        <charset val="204"/>
      </rPr>
      <t>Бездрицька с/р, вул. Зарічна, буд. 3 с. Бездрик</t>
    </r>
  </si>
  <si>
    <t>Бездрицька сільська рада</t>
  </si>
  <si>
    <t>"Дуб на вул. Сергія Табали"</t>
  </si>
  <si>
    <r>
      <t>Сумський р-н:</t>
    </r>
    <r>
      <rPr>
        <sz val="10"/>
        <color theme="1"/>
        <rFont val="Times New Roman"/>
        <family val="1"/>
        <charset val="204"/>
      </rPr>
      <t xml:space="preserve"> м. Суми; на вул. Сергія Табали біля будинку 52 А</t>
    </r>
  </si>
  <si>
    <t>Рішення облради від 17.05.2019, зі змінами згідно рішення Сумської обласної ради від 26.02.2021  "Про зміни в мережі територій та об'єктів природно-заповідного фонду області"</t>
  </si>
  <si>
    <t>"Ярошівська липа"</t>
  </si>
  <si>
    <r>
      <t>Роменський р-н:</t>
    </r>
    <r>
      <rPr>
        <sz val="10"/>
        <color theme="1"/>
        <rFont val="Times New Roman"/>
        <family val="1"/>
        <charset val="204"/>
      </rPr>
      <t xml:space="preserve">                  в с. Ярошівка Андріяшівської сільської ради</t>
    </r>
  </si>
  <si>
    <t>"Дуб у с.Білка"</t>
  </si>
  <si>
    <r>
      <t xml:space="preserve">Охтирський р-н: </t>
    </r>
    <r>
      <rPr>
        <sz val="10"/>
        <color theme="1"/>
        <rFont val="Times New Roman"/>
        <family val="1"/>
        <charset val="204"/>
      </rPr>
      <t>в с. Білка по вул. Ткаченка, 1, на території Кролевецької міської ради</t>
    </r>
  </si>
  <si>
    <t>"Великокутський дуб"</t>
  </si>
  <si>
    <r>
      <t xml:space="preserve">Роменський р-н:  </t>
    </r>
    <r>
      <rPr>
        <sz val="10"/>
        <color theme="1"/>
        <rFont val="Times New Roman"/>
        <family val="1"/>
        <charset val="204"/>
      </rPr>
      <t>поблизу с. Рогинці Роменської міської ради; Філія "Сумське лісове господарство" ДП "Ліси України": Роменське лісництво, кв. 20 (вид. 34)</t>
    </r>
  </si>
  <si>
    <t>Філія "Сумське лісове господарство" ДП "Ліси України</t>
  </si>
  <si>
    <t>Рішення Сумської обласної ради від 10.11.2023  "Про зміни в мережі територій та об'єктів природно-заповідного фонду області</t>
  </si>
  <si>
    <r>
      <t xml:space="preserve"> </t>
    </r>
    <r>
      <rPr>
        <b/>
        <sz val="10"/>
        <color theme="1"/>
        <rFont val="Times New Roman"/>
        <family val="1"/>
        <charset val="204"/>
      </rPr>
      <t>Разом ботанічних пам’яток природи, шт.: 63</t>
    </r>
  </si>
  <si>
    <t>"Джерело Вакалівське"</t>
  </si>
  <si>
    <r>
      <t>Сумський р-н:</t>
    </r>
    <r>
      <rPr>
        <sz val="10"/>
        <color theme="1"/>
        <rFont val="Times New Roman"/>
        <family val="1"/>
        <charset val="204"/>
      </rPr>
      <t xml:space="preserve">  Юнаківська с/р; На північ від с.Вакалівщина. Філія "Сумське лісове господарство" ДП "Ліси України: Піщанське л-во, кв. 123 (вид. 17, 25)</t>
    </r>
  </si>
  <si>
    <t>Рішення облвиконкому від 20.06.1972 р.№ 306</t>
  </si>
  <si>
    <t>"Сім джерел"</t>
  </si>
  <si>
    <r>
      <t>Шосткинський  р-н:</t>
    </r>
    <r>
      <rPr>
        <sz val="10"/>
        <color theme="1"/>
        <rFont val="Times New Roman"/>
        <family val="1"/>
        <charset val="204"/>
      </rPr>
      <t xml:space="preserve"> Шалигинська селищ./р; поблизу південно-східної околиці смт.Шалигине, у підніжжя лівого корінного берега р. Лапуга. ДП "Глухівський агролісгосп": кв. 149  (вид. 39)</t>
    </r>
  </si>
  <si>
    <t>ДП "Глухівський агролісгосп"</t>
  </si>
  <si>
    <t>"Джерело біля                        с. Рогинці"</t>
  </si>
  <si>
    <r>
      <t>Роменський р-н:</t>
    </r>
    <r>
      <rPr>
        <sz val="10"/>
        <color theme="1"/>
        <rFont val="Times New Roman"/>
        <family val="1"/>
        <charset val="204"/>
      </rPr>
      <t xml:space="preserve">  Роменська м/р, поблизу північної межі території сільради, на днищі балки, що впадає у верхів’я р. Хмелівка</t>
    </r>
  </si>
  <si>
    <t>Рішення облвиконкому від 27.09.1973 р.№ 504, рішення облради від 19.10.2000 р.</t>
  </si>
  <si>
    <t>"Джерела в                            с. Гришине"</t>
  </si>
  <si>
    <r>
      <t>Роменський р-н:</t>
    </r>
    <r>
      <rPr>
        <sz val="10"/>
        <color theme="1"/>
        <rFont val="Times New Roman"/>
        <family val="1"/>
        <charset val="204"/>
      </rPr>
      <t xml:space="preserve"> Роменська м/р; в південній околиці с. Гришине. ДП "Роменський агролісгосп": Роменське л-во, кв. 109 (вид. 5)</t>
    </r>
  </si>
  <si>
    <t>"Джерело біля  с. М.Бубни"</t>
  </si>
  <si>
    <r>
      <t>Роменський р-н:</t>
    </r>
    <r>
      <rPr>
        <sz val="10"/>
        <color theme="1"/>
        <rFont val="Times New Roman"/>
        <family val="1"/>
        <charset val="204"/>
      </rPr>
      <t xml:space="preserve">  Роменська м/р; між селами Малі Бубни - Бацмани</t>
    </r>
  </si>
  <si>
    <t>"Джерела біля с.Артюхівка"</t>
  </si>
  <si>
    <r>
      <t>Роменський р-н:</t>
    </r>
    <r>
      <rPr>
        <sz val="10"/>
        <color theme="1"/>
        <rFont val="Times New Roman"/>
        <family val="1"/>
        <charset val="204"/>
      </rPr>
      <t xml:space="preserve">  Андріяшівська с/р; ДП "Роменський агролісгосп": Андріяшівське л-во,кв. 187 (вид. 39, 40)</t>
    </r>
  </si>
  <si>
    <t>"Великосамбірська криниця"</t>
  </si>
  <si>
    <r>
      <t>Конотопський р-н:</t>
    </r>
    <r>
      <rPr>
        <sz val="10"/>
        <color theme="1"/>
        <rFont val="Times New Roman"/>
        <family val="1"/>
        <charset val="204"/>
      </rPr>
      <t xml:space="preserve">  Попівська с/р; на південь від с. В. Самбір. ДП "Конотопський лісгосп": Конотопський підрозділ - кв.76 (вид. 26)</t>
    </r>
  </si>
  <si>
    <t>ДП "Конотопський лісгосп"</t>
  </si>
  <si>
    <t>"Синя криниця"</t>
  </si>
  <si>
    <r>
      <t xml:space="preserve">Шосткинський р-н: </t>
    </r>
    <r>
      <rPr>
        <sz val="10"/>
        <color theme="1"/>
        <rFont val="Times New Roman"/>
        <family val="1"/>
        <charset val="204"/>
      </rPr>
      <t>Свеська селищ./р; поряд з смт. Свеса. Філія "Свеське лісове господарство" ДП "Ліси України": Свеське л-во, кв. 80 (вид. 14)</t>
    </r>
  </si>
  <si>
    <t>Рішення облвиконкому від 15.04.1975 р. № 219, рішення облради від 26.05.2004 р.</t>
  </si>
  <si>
    <t>"Ходинські джерела"</t>
  </si>
  <si>
    <r>
      <t>Шосткинський р-н:</t>
    </r>
    <r>
      <rPr>
        <sz val="10"/>
        <color theme="1"/>
        <rFont val="Times New Roman"/>
        <family val="1"/>
        <charset val="204"/>
      </rPr>
      <t xml:space="preserve"> Шалигинська с/р; в с.Ходине</t>
    </r>
  </si>
  <si>
    <t>Шалигинська сільська рада</t>
  </si>
  <si>
    <t>Рішення облвиконкому від 27.09.1973 р. № 504, рішення облради від 19.10.2000 р.</t>
  </si>
  <si>
    <t>"Сварківські джерела"</t>
  </si>
  <si>
    <r>
      <t>Шосткинський р-н:</t>
    </r>
    <r>
      <rPr>
        <sz val="10"/>
        <color theme="1"/>
        <rFont val="Times New Roman"/>
        <family val="1"/>
        <charset val="204"/>
      </rPr>
      <t xml:space="preserve"> Шалигинська с/р; на околиці с. Сваркове</t>
    </r>
  </si>
  <si>
    <t>"Заруцькі джерела"</t>
  </si>
  <si>
    <r>
      <t>Шосткинський р-н:</t>
    </r>
    <r>
      <rPr>
        <sz val="10"/>
        <color theme="1"/>
        <rFont val="Times New Roman"/>
        <family val="1"/>
        <charset val="204"/>
      </rPr>
      <t xml:space="preserve"> Глухівська м/р; на околиці с.Заруцьке</t>
    </r>
  </si>
  <si>
    <t>"Джерело біля с.Вікторове"</t>
  </si>
  <si>
    <t>0,02*</t>
  </si>
  <si>
    <r>
      <t xml:space="preserve">Шосткинський р-н: </t>
    </r>
    <r>
      <rPr>
        <sz val="10"/>
        <color theme="1"/>
        <rFont val="Times New Roman"/>
        <family val="1"/>
        <charset val="204"/>
      </rPr>
      <t>Глухівська м/р; біля квартала 31 Баничського лісництва</t>
    </r>
  </si>
  <si>
    <t>(в складі заказника "Шагова")</t>
  </si>
  <si>
    <r>
      <rPr>
        <u/>
        <sz val="10"/>
        <color theme="1"/>
        <rFont val="Times New Roman"/>
        <family val="1"/>
        <charset val="204"/>
      </rPr>
      <t xml:space="preserve">Шосткинський р-н: </t>
    </r>
    <r>
      <rPr>
        <sz val="10"/>
        <color theme="1"/>
        <rFont val="Times New Roman"/>
        <family val="1"/>
        <charset val="204"/>
      </rPr>
      <t>Глухівська м/р;                      Філія "Шосткинське лісове господарство" ДП "Ліси України"": Слоутське л-во, кв.51  (вид. 1)</t>
    </r>
  </si>
  <si>
    <t>Рішення облвиконкому від 27.07.1977 р.№ 429</t>
  </si>
  <si>
    <t>"Панська криниця"</t>
  </si>
  <si>
    <r>
      <t xml:space="preserve">Шосткинський р-н: </t>
    </r>
    <r>
      <rPr>
        <sz val="10"/>
        <color theme="1"/>
        <rFont val="Times New Roman"/>
        <family val="1"/>
        <charset val="204"/>
      </rPr>
      <t>Зноб-Новгородська селищ./р; с. Очкине</t>
    </r>
  </si>
  <si>
    <t>Зноб-Новгородська селищна рада</t>
  </si>
  <si>
    <t>Рішення облради від 04.03.1999</t>
  </si>
  <si>
    <t>"Озеро Журавлине"</t>
  </si>
  <si>
    <r>
      <t>Сумський р-н:</t>
    </r>
    <r>
      <rPr>
        <sz val="10"/>
        <color theme="1"/>
        <rFont val="Times New Roman"/>
        <family val="1"/>
        <charset val="204"/>
      </rPr>
      <t xml:space="preserve">  Верхньосироватська с/р; 1,5 км на схід від с. Стінки. ДП "Миколаївський агролісгосп":  Сумський пілдрозділ - кв. 90 (вид. 10)</t>
    </r>
  </si>
  <si>
    <t>1. Верхньосироватська сільська рада</t>
  </si>
  <si>
    <t>"Джерело-криниця"</t>
  </si>
  <si>
    <r>
      <t>Конотопський р-н:</t>
    </r>
    <r>
      <rPr>
        <sz val="10"/>
        <color theme="1"/>
        <rFont val="Times New Roman"/>
        <family val="1"/>
        <charset val="204"/>
      </rPr>
      <t xml:space="preserve">  Кролевецька м/р; поряд з автодорогою Кіпті - Бачівськ. Філія "Конотопське лісове господарство ДП "Ліси України": Грузчанське л-во, кв.34 (вид. 8)</t>
    </r>
  </si>
  <si>
    <t>Філія "Конотопське лісове господарство ДП "Ліси України"</t>
  </si>
  <si>
    <t>Рішення облвиконкому від 22.12.1982 р.№ 494</t>
  </si>
  <si>
    <t>"Джерело в                             с. Руднєве"</t>
  </si>
  <si>
    <r>
      <t>Конотопський  р-н:</t>
    </r>
    <r>
      <rPr>
        <sz val="10"/>
        <color theme="1"/>
        <rFont val="Times New Roman"/>
        <family val="1"/>
        <charset val="204"/>
      </rPr>
      <t xml:space="preserve"> Путивльська м/р; в с. Руднєве</t>
    </r>
  </si>
  <si>
    <t>Путивльська міська рада</t>
  </si>
  <si>
    <t>Рішення облвиконкому від 21.12.1983 р.№ 407, рішення облради від 26.05.2004 р.</t>
  </si>
  <si>
    <t>"Джерело Барвінкове-1"</t>
  </si>
  <si>
    <r>
      <t>Сумський р-н:</t>
    </r>
    <r>
      <rPr>
        <sz val="10"/>
        <color theme="1"/>
        <rFont val="Times New Roman"/>
        <family val="1"/>
        <charset val="204"/>
      </rPr>
      <t xml:space="preserve"> Нижньосироватська с/р; урочище "Мамаєвщина", біля с. Барвінкове. ДП "Миколаївський агролісгосп": Сумський підрозділ - кв. 80 (вид. 20)</t>
    </r>
  </si>
  <si>
    <t>ДП "Миколаївський агролісгосп"</t>
  </si>
  <si>
    <t>Рішення облвиконкому від 21.12.1983 р.№ 407, рішення облради від 19.10.2000 р.</t>
  </si>
  <si>
    <t>"Джерело Барвінкове-2"</t>
  </si>
  <si>
    <r>
      <t xml:space="preserve">Сумський р-н: </t>
    </r>
    <r>
      <rPr>
        <sz val="10"/>
        <color theme="1"/>
        <rFont val="Times New Roman"/>
        <family val="1"/>
        <charset val="204"/>
      </rPr>
      <t xml:space="preserve">Нижньосироватська с/р; урочище "Мамаєвщина", біля с. Барвінкове. Філія "Сумське лісове господарство" ДП "Ліси України": Низівське л-во, кв. 79 (вид. 3) </t>
    </r>
    <r>
      <rPr>
        <u/>
        <sz val="10"/>
        <color theme="1"/>
        <rFont val="Times New Roman"/>
        <family val="1"/>
        <charset val="204"/>
      </rPr>
      <t xml:space="preserve"> </t>
    </r>
  </si>
  <si>
    <r>
      <t xml:space="preserve">Охтирський р-н: </t>
    </r>
    <r>
      <rPr>
        <sz val="10"/>
        <color theme="1"/>
        <rFont val="Times New Roman"/>
        <family val="1"/>
        <charset val="204"/>
      </rPr>
      <t>Чернеччинська с/р; Філія "Охтирське лісове господарство" ДП "Ліси України": Охтирське л-во, кв. 71 (вид. 28)</t>
    </r>
  </si>
  <si>
    <t>Рішення облвиконкому від 22.11.1984 р.№ 334</t>
  </si>
  <si>
    <t>"Джерело в ур. Цемкалка"</t>
  </si>
  <si>
    <r>
      <t>Роменський р-н:</t>
    </r>
    <r>
      <rPr>
        <sz val="10"/>
        <color theme="1"/>
        <rFont val="Times New Roman"/>
        <family val="1"/>
        <charset val="204"/>
      </rPr>
      <t xml:space="preserve"> Андріяшівська с/р; на північ від с.Вощилиха. Філія "Сумське лісове господарство" ДП "Ліси України": Томашівське л-во, кв. 12  (вид. 15)</t>
    </r>
  </si>
  <si>
    <t>"Криниця біля                        с. Антоненкове"</t>
  </si>
  <si>
    <r>
      <t xml:space="preserve">Роменський р-н: </t>
    </r>
    <r>
      <rPr>
        <sz val="10"/>
        <color theme="1"/>
        <rFont val="Times New Roman"/>
        <family val="1"/>
        <charset val="204"/>
      </rPr>
      <t>Синівська с/р; над ставком. ДП "Недригайлівський лісгосп": Липоводолинський підрозділ - кв. 5 (вид. 23)</t>
    </r>
  </si>
  <si>
    <t>Розпорядження Представника Президента по Сумській області від 28.12.1995 № 347, рішення облради від 19.10.2000 р.</t>
  </si>
  <si>
    <t>"Джерело в ур. Будилок"</t>
  </si>
  <si>
    <r>
      <t>Ромеський р-н:</t>
    </r>
    <r>
      <rPr>
        <sz val="10"/>
        <color theme="1"/>
        <rFont val="Times New Roman"/>
        <family val="1"/>
        <charset val="204"/>
      </rPr>
      <t xml:space="preserve"> Вільшанська с/р; ДП "Недригайлівський лісгосп": Недригайлівський підрозділ - кв. 86 (вид. 7)</t>
    </r>
  </si>
  <si>
    <t>Розпорядження Представника Президента по Сумській області від 28.12.1995 № 347</t>
  </si>
  <si>
    <t>"Спадщанське озеро" (в складі РЛП  "Сеймський")</t>
  </si>
  <si>
    <t>15,3*</t>
  </si>
  <si>
    <r>
      <t>Конотопський р-н:</t>
    </r>
    <r>
      <rPr>
        <sz val="10"/>
        <color theme="1"/>
        <rFont val="Times New Roman"/>
        <family val="1"/>
        <charset val="204"/>
      </rPr>
      <t xml:space="preserve"> Путивльська м/р, в                     с. Спадщина</t>
    </r>
  </si>
  <si>
    <t>Рішення облвиконкому від 15.04.1975 р. № 219, рішення облради від 19.10.2000 р.</t>
  </si>
  <si>
    <t>"Озеро Червоне"</t>
  </si>
  <si>
    <r>
      <t>Конотопський р-н:</t>
    </r>
    <r>
      <rPr>
        <sz val="10"/>
        <color theme="1"/>
        <rFont val="Times New Roman"/>
        <family val="1"/>
        <charset val="204"/>
      </rPr>
      <t xml:space="preserve"> Новослобідська с/р, в селі Червоне Озеро</t>
    </r>
  </si>
  <si>
    <t>Рішення облвиконкому від 23.12.1981 р. № 609, рішення облради від 19.10.2000 р.</t>
  </si>
  <si>
    <t>"Туранівська криниця"</t>
  </si>
  <si>
    <r>
      <t>Шосткинський р-н:</t>
    </r>
    <r>
      <rPr>
        <sz val="10"/>
        <color theme="1"/>
        <rFont val="Times New Roman"/>
        <family val="1"/>
        <charset val="204"/>
      </rPr>
      <t xml:space="preserve"> Ямпільська селищ./р; неподалік від с.Туранівка. ДП "Ямпільський агролісгосп": кв. 101 (вид. 52)</t>
    </r>
  </si>
  <si>
    <t>"Річківська криниця"</t>
  </si>
  <si>
    <r>
      <t>Сумський р-н:</t>
    </r>
    <r>
      <rPr>
        <sz val="10"/>
        <color theme="1"/>
        <rFont val="Times New Roman"/>
        <family val="1"/>
        <charset val="204"/>
      </rPr>
      <t xml:space="preserve"> Річківська с/р, с. Річки</t>
    </r>
  </si>
  <si>
    <t>"Джерело кремньове" (у складі Гетьманського НПП)</t>
  </si>
  <si>
    <r>
      <t>Охтирський р-н: В.-</t>
    </r>
    <r>
      <rPr>
        <sz val="10"/>
        <color theme="1"/>
        <rFont val="Times New Roman"/>
        <family val="1"/>
        <charset val="204"/>
      </rPr>
      <t>Писарівська селищ./р;  Філія "Охтирське лісове господарство" ДП "Ліси України": В.-Писарівське л-во, кв. 53 (вид. 13)</t>
    </r>
  </si>
  <si>
    <t>"Криничка"</t>
  </si>
  <si>
    <t>Охтирський р-н:                        В.-Писарівська селищ./р;  ДП "В.-Писарівський агролісгосп": кв. 47 (вид. 18)</t>
  </si>
  <si>
    <t>Гетьманський національний природний парк</t>
  </si>
  <si>
    <t>"Гайдукова криниця"</t>
  </si>
  <si>
    <r>
      <t>Конотопський р-н:</t>
    </r>
    <r>
      <rPr>
        <sz val="10"/>
        <color theme="1"/>
        <rFont val="Times New Roman"/>
        <family val="1"/>
        <charset val="204"/>
      </rPr>
      <t xml:space="preserve">  м. Буринь, поблизу вул. Зарічна</t>
    </r>
  </si>
  <si>
    <t>"Чернечі джерела"</t>
  </si>
  <si>
    <r>
      <t xml:space="preserve">Шосткинський р-н: </t>
    </r>
    <r>
      <rPr>
        <sz val="10"/>
        <color theme="1"/>
        <rFont val="Times New Roman"/>
        <family val="1"/>
        <charset val="204"/>
      </rPr>
      <t>м. Глухів; північно-західна околиця</t>
    </r>
  </si>
  <si>
    <t>Рішення облради від 16.09.2004 та від 27.06.2008 р.</t>
  </si>
  <si>
    <t>"Ведмедівська криниця"</t>
  </si>
  <si>
    <r>
      <t>Конотопський р-н:</t>
    </r>
    <r>
      <rPr>
        <sz val="10"/>
        <color theme="1"/>
        <rFont val="Times New Roman"/>
        <family val="1"/>
        <charset val="204"/>
      </rPr>
      <t xml:space="preserve"> Кролевецька м/р; ДП "Кролевецький лісгосп": Кролевецький підрозділ -  кв. 34 (вид. 35)</t>
    </r>
  </si>
  <si>
    <t>"Криниця Д.Г.Голодного"</t>
  </si>
  <si>
    <r>
      <t xml:space="preserve">Сумський р-н: </t>
    </r>
    <r>
      <rPr>
        <sz val="10"/>
        <color theme="1"/>
        <rFont val="Times New Roman"/>
        <family val="1"/>
        <charset val="204"/>
      </rPr>
      <t>Липоводолиська селищ./р;  ДП "Недригайлівський лісгосп": Липоводолинський підрозділ -  кв.4               (вид. 23)</t>
    </r>
  </si>
  <si>
    <t>"Криниця графа Капніста"</t>
  </si>
  <si>
    <r>
      <t xml:space="preserve">Сумський р-н: </t>
    </r>
    <r>
      <rPr>
        <sz val="10"/>
        <color theme="1"/>
        <rFont val="Times New Roman"/>
        <family val="1"/>
        <charset val="204"/>
      </rPr>
      <t>Лебединська м/р; лісовий масив на захід від с. Михайлівка.                            Філія "Лебединське лісове господарство" ДП "Ліси України": Лебединське л-во, кв.16  (вид. 11)</t>
    </r>
  </si>
  <si>
    <t>"Джерела Г.М.Юнака"</t>
  </si>
  <si>
    <r>
      <t>Сумський р-н:</t>
    </r>
    <r>
      <rPr>
        <sz val="10"/>
        <color theme="1"/>
        <rFont val="Times New Roman"/>
        <family val="1"/>
        <charset val="204"/>
      </rPr>
      <t xml:space="preserve"> Степанівська селищ./р; в смт. Степанівка</t>
    </r>
  </si>
  <si>
    <t>"Криниця Свята"</t>
  </si>
  <si>
    <r>
      <t>Роменський р-н:</t>
    </r>
    <r>
      <rPr>
        <sz val="10"/>
        <color theme="1"/>
        <rFont val="Times New Roman"/>
        <family val="1"/>
        <charset val="204"/>
      </rPr>
      <t xml:space="preserve"> Роменська м/р;</t>
    </r>
    <r>
      <rPr>
        <u/>
        <sz val="10"/>
        <color theme="1"/>
        <rFont val="Times New Roman"/>
        <family val="1"/>
        <charset val="204"/>
      </rPr>
      <t xml:space="preserve"> </t>
    </r>
    <r>
      <rPr>
        <sz val="10"/>
        <color theme="1"/>
        <rFont val="Times New Roman"/>
        <family val="1"/>
        <charset val="204"/>
      </rPr>
      <t>частина балки біля адміністративної межі з Чернігівською областю, на відстані близько 2 км на захід від с. Великі Бубни</t>
    </r>
  </si>
  <si>
    <t>"Криниця в Редьчиному яру"</t>
  </si>
  <si>
    <r>
      <t xml:space="preserve">Роменський р-н: </t>
    </r>
    <r>
      <rPr>
        <sz val="10"/>
        <color theme="1"/>
        <rFont val="Times New Roman"/>
        <family val="1"/>
        <charset val="204"/>
      </rPr>
      <t>Роменська м/р; біля західної околиці міста Ромни, що має місцеву назву "Редьчин яр, на території Довгополівської сільської ради"</t>
    </r>
  </si>
  <si>
    <r>
      <t xml:space="preserve">Разом гідрологічних пам’яток природи, шт.: </t>
    </r>
    <r>
      <rPr>
        <b/>
        <sz val="10"/>
        <color theme="1"/>
        <rFont val="Times New Roman"/>
        <family val="1"/>
        <charset val="204"/>
      </rPr>
      <t>37</t>
    </r>
  </si>
  <si>
    <t>"Відслонення пісків Полтавського ярусу"</t>
  </si>
  <si>
    <r>
      <t xml:space="preserve">Сумський р-н: </t>
    </r>
    <r>
      <rPr>
        <sz val="10"/>
        <color theme="1"/>
        <rFont val="Times New Roman"/>
        <family val="1"/>
        <charset val="204"/>
      </rPr>
      <t>Лебединська м/р; на північно-західній околиці с.Михайлівка; ДП "Лебединський агролісгосп": кв. 51 (вид. 49-51)</t>
    </r>
  </si>
  <si>
    <t>Рішення облвиконкому від 20.06.1972 р.№ 305, рішення облради від 26.05.2004 р.</t>
  </si>
  <si>
    <t>"Шпилі Полтавського ярусу"</t>
  </si>
  <si>
    <r>
      <t>Сумський р-н:</t>
    </r>
    <r>
      <rPr>
        <sz val="10"/>
        <color theme="1"/>
        <rFont val="Times New Roman"/>
        <family val="1"/>
        <charset val="204"/>
      </rPr>
      <t xml:space="preserve"> Садівська с/р; на схилі балки вище с. Шпилівка </t>
    </r>
  </si>
  <si>
    <t>1. Садівська сільська рада 2. Філія "Сумське лісове господарство " ДП "Ліси України"</t>
  </si>
  <si>
    <t>Рішення облвиконкому від 20.06.1972 р.№ 305, рішення облради від 26.05.2004 р., зі зіманми згідно рішень Сумської обласної ради від 04.04.2023  "Про зміни в мережі територій та об'єктів природно-заповідного фонду області" та рішення Сумської обласної ради від 04.04.2023  "Про зміни в мережі територій та об'єктів природно-заповідного фонду області"</t>
  </si>
  <si>
    <t>"Попів камінь"</t>
  </si>
  <si>
    <r>
      <t xml:space="preserve">Роменський р-н: </t>
    </r>
    <r>
      <rPr>
        <sz val="10"/>
        <color theme="1"/>
        <rFont val="Times New Roman"/>
        <family val="1"/>
        <charset val="204"/>
      </rPr>
      <t>Л.-Долинська селищ./р; околиці с. Беєве. ДП "Недригайлівський лісгосп": Липоводолинський підрозділ - кв.19 (вид. 24-26)</t>
    </r>
  </si>
  <si>
    <t>"Спаські валуни"</t>
  </si>
  <si>
    <r>
      <t xml:space="preserve">Конотопський р-н: </t>
    </r>
    <r>
      <rPr>
        <sz val="10"/>
        <color theme="1"/>
        <rFont val="Times New Roman"/>
        <family val="1"/>
        <charset val="204"/>
      </rPr>
      <t>Кролевецька м/р; садиба філії станції юних натуралістів в с. Спаське</t>
    </r>
  </si>
  <si>
    <t>"Барилівська"</t>
  </si>
  <si>
    <r>
      <t xml:space="preserve">Сумський р-н: </t>
    </r>
    <r>
      <rPr>
        <sz val="10"/>
        <color theme="1"/>
        <rFont val="Times New Roman"/>
        <family val="1"/>
        <charset val="204"/>
      </rPr>
      <t>Краснопільська селищ./р, між селами Грунівка та Барилівка; Філія "Краснопільське лісове господарство" ДП "Ліси України":  Осоївське л-во, кв. 18 (вид. 9</t>
    </r>
    <r>
      <rPr>
        <u/>
        <sz val="10"/>
        <color theme="1"/>
        <rFont val="Times New Roman"/>
        <family val="1"/>
        <charset val="204"/>
      </rPr>
      <t>)</t>
    </r>
  </si>
  <si>
    <t>"Хоружівські валуни"</t>
  </si>
  <si>
    <r>
      <t xml:space="preserve">Роменський р-н: </t>
    </r>
    <r>
      <rPr>
        <sz val="10"/>
        <color theme="1"/>
        <rFont val="Times New Roman"/>
        <family val="1"/>
        <charset val="204"/>
      </rPr>
      <t>Недригайлівська селищ./р, с.Хоружівка</t>
    </r>
  </si>
  <si>
    <t>"Урочище Крейдище"</t>
  </si>
  <si>
    <r>
      <t xml:space="preserve">Сумський р-н: </t>
    </r>
    <r>
      <rPr>
        <sz val="10"/>
        <color theme="1"/>
        <rFont val="Times New Roman"/>
        <family val="1"/>
        <charset val="204"/>
      </rPr>
      <t xml:space="preserve">на правому корінному березі р. Псел, у межах Сумської міської ради; Філія "Сумське лісове господарство" ДП "Ліси України": Піщанське л-во, кв. 85 (вид. 10-12) </t>
    </r>
  </si>
  <si>
    <t>Філія "Сумське лісове господарство" ДП "Ліси України":</t>
  </si>
  <si>
    <t>Разом геологічних пам’яток природи, шт.: 7</t>
  </si>
  <si>
    <t>"Сквер І.М.Кожедуба"</t>
  </si>
  <si>
    <r>
      <t>Шосткинський р-н:</t>
    </r>
    <r>
      <rPr>
        <sz val="10"/>
        <color theme="1"/>
        <rFont val="Times New Roman"/>
        <family val="1"/>
        <charset val="204"/>
      </rPr>
      <t xml:space="preserve"> Шосткинська м/р, с. Ображіїка</t>
    </r>
  </si>
  <si>
    <t>Рішення облради від 30.08.2005 р.</t>
  </si>
  <si>
    <t>"Козацька могила"</t>
  </si>
  <si>
    <r>
      <t>Конотопський р-н:</t>
    </r>
    <r>
      <rPr>
        <sz val="10"/>
        <color theme="1"/>
        <rFont val="Times New Roman"/>
        <family val="1"/>
        <charset val="204"/>
      </rPr>
      <t xml:space="preserve"> Попівська с/р; с. Шаповалівка</t>
    </r>
  </si>
  <si>
    <t>"Кросна"</t>
  </si>
  <si>
    <r>
      <t>Конотопський р-н:</t>
    </r>
    <r>
      <rPr>
        <sz val="10"/>
        <color theme="1"/>
        <rFont val="Times New Roman"/>
        <family val="1"/>
        <charset val="204"/>
      </rPr>
      <t xml:space="preserve"> Бочечківська с/р; давньослов'янське городище "Кросна". ДП "Конотопський лісгосп": Конотопський підрозділ - кв.37 (вид. 1-2)</t>
    </r>
  </si>
  <si>
    <t>Рішення облради від27.06.2008 р.</t>
  </si>
  <si>
    <r>
      <t>Сумський р-н:</t>
    </r>
    <r>
      <rPr>
        <sz val="10"/>
        <color theme="1"/>
        <rFont val="Times New Roman"/>
        <family val="1"/>
        <charset val="204"/>
      </rPr>
      <t xml:space="preserve"> Білопільська м/р, с. Куянівка</t>
    </r>
  </si>
  <si>
    <t>"Мамонтове"</t>
  </si>
  <si>
    <r>
      <t>Роменський р-н:</t>
    </r>
    <r>
      <rPr>
        <sz val="10"/>
        <color theme="1"/>
        <rFont val="Times New Roman"/>
        <family val="1"/>
        <charset val="204"/>
      </rPr>
      <t xml:space="preserve"> Недригайлівська селищ./р, с. Кулішівка</t>
    </r>
  </si>
  <si>
    <t>"Оксютинські кургани"</t>
  </si>
  <si>
    <r>
      <t xml:space="preserve">Роменський р-н: </t>
    </r>
    <r>
      <rPr>
        <sz val="10"/>
        <color theme="1"/>
        <rFont val="Times New Roman"/>
        <family val="1"/>
        <charset val="204"/>
      </rPr>
      <t>Роменська м/р та Хмелывська с/р</t>
    </r>
  </si>
  <si>
    <r>
      <t xml:space="preserve">Разом комплексних пам’яток природи, шт.: </t>
    </r>
    <r>
      <rPr>
        <b/>
        <sz val="10"/>
        <color theme="1"/>
        <rFont val="Times New Roman"/>
        <family val="1"/>
        <charset val="204"/>
      </rPr>
      <t>6</t>
    </r>
  </si>
  <si>
    <t>"Вали Більського городища"</t>
  </si>
  <si>
    <r>
      <rPr>
        <u/>
        <sz val="10"/>
        <color theme="1"/>
        <rFont val="Times New Roman"/>
        <family val="1"/>
        <charset val="204"/>
      </rPr>
      <t xml:space="preserve">Охтирський р-н: </t>
    </r>
    <r>
      <rPr>
        <sz val="10"/>
        <color theme="1"/>
        <rFont val="Times New Roman"/>
        <family val="1"/>
        <charset val="204"/>
      </rPr>
      <t>на правому корінному березі р. Вороскла, на південному заході від с. Куземин Грунської сільської ради</t>
    </r>
  </si>
  <si>
    <t>Грунська сільска рада</t>
  </si>
  <si>
    <t>Разом зоологічних пам’яток природи, шт.: 1</t>
  </si>
  <si>
    <r>
      <t xml:space="preserve">Разом пам’яток природи, шт.: </t>
    </r>
    <r>
      <rPr>
        <b/>
        <sz val="10"/>
        <color theme="1"/>
        <rFont val="Times New Roman"/>
        <family val="1"/>
        <charset val="204"/>
      </rPr>
      <t>114</t>
    </r>
  </si>
  <si>
    <t>"Ботанічний сад СДПУ ім. А.С.Макаренка"</t>
  </si>
  <si>
    <r>
      <t>м. Суми;</t>
    </r>
    <r>
      <rPr>
        <sz val="10"/>
        <color theme="1"/>
        <rFont val="Times New Roman"/>
        <family val="1"/>
        <charset val="204"/>
      </rPr>
      <t xml:space="preserve"> вул.20 Років Перемоги</t>
    </r>
  </si>
  <si>
    <t>Сумський державний педагогічний університет  ім.. А.С. Макаренка</t>
  </si>
  <si>
    <t>Рішення облвиконкому від 27.09.1973 р.№ 504, рішення від 19.10.2000 р.</t>
  </si>
  <si>
    <t>"Ямпільський"</t>
  </si>
  <si>
    <r>
      <t>Шосткинський р-н;</t>
    </r>
    <r>
      <rPr>
        <sz val="10"/>
        <color theme="1"/>
        <rFont val="Times New Roman"/>
        <family val="1"/>
        <charset val="204"/>
      </rPr>
      <t xml:space="preserve"> Ямпільська селищ./р; в північно-західній околиці смт. Ямпіль</t>
    </r>
  </si>
  <si>
    <t>Ямпільська районна станція юних натуралістів</t>
  </si>
  <si>
    <t>"Юннатівський"</t>
  </si>
  <si>
    <r>
      <t>м. Суми;</t>
    </r>
    <r>
      <rPr>
        <sz val="10"/>
        <color theme="1"/>
        <rFont val="Times New Roman"/>
        <family val="1"/>
        <charset val="204"/>
      </rPr>
      <t xml:space="preserve"> вул. Харківська, 13</t>
    </r>
  </si>
  <si>
    <t>Сумський міський центр еколого-натуралістичної творчості учнівської молоді</t>
  </si>
  <si>
    <t>"Дивосвіт"</t>
  </si>
  <si>
    <r>
      <t xml:space="preserve">Сумський р-н: </t>
    </r>
    <r>
      <rPr>
        <sz val="10"/>
        <color theme="1"/>
        <rFont val="Times New Roman"/>
        <family val="1"/>
        <charset val="204"/>
      </rPr>
      <t>на території Комунального позашкільного закладу Білопільської міської ради "Центр дитячої та юнацької творчості" за адресою: вул. О. Олеся, буд. 10, м. Білопілля</t>
    </r>
  </si>
  <si>
    <t>Комунальний позашкільний заклад Білопільської міської ради "Центр дитячої та юнацької творчості"</t>
  </si>
  <si>
    <t>Разом ботанічних садів, шт.: 4</t>
  </si>
  <si>
    <r>
      <t>Роменський р-н:</t>
    </r>
    <r>
      <rPr>
        <sz val="10"/>
        <color theme="1"/>
        <rFont val="Times New Roman"/>
        <family val="1"/>
        <charset val="204"/>
      </rPr>
      <t xml:space="preserve"> Недригайлівська селищ./р, в смт. Терни</t>
    </r>
  </si>
  <si>
    <t>Рішення облвиконкому від 22.12.1970 р.№ 362</t>
  </si>
  <si>
    <t>"Роменський"</t>
  </si>
  <si>
    <r>
      <t>Роменський р-н; Роменська м/р,</t>
    </r>
    <r>
      <rPr>
        <sz val="10"/>
        <color theme="1"/>
        <rFont val="Times New Roman"/>
        <family val="1"/>
        <charset val="204"/>
      </rPr>
      <t xml:space="preserve"> в центральній частині міста Ромни</t>
    </r>
  </si>
  <si>
    <t>Комунальне підприємство Ільїнський ярмарок" Роменської міської ради</t>
  </si>
  <si>
    <t>"Асмолова"</t>
  </si>
  <si>
    <r>
      <t>м. Суми;</t>
    </r>
    <r>
      <rPr>
        <sz val="10"/>
        <color theme="1"/>
        <rFont val="Times New Roman"/>
        <family val="1"/>
        <charset val="204"/>
      </rPr>
      <t xml:space="preserve"> по провулку Архітекторів Шольців, 14</t>
    </r>
  </si>
  <si>
    <t>Комунальне некомераціне підприємство Сумської обласної ради "Сумський обласний спеціалізований диспансер радіаційного захисту населення"</t>
  </si>
  <si>
    <t>Рішення облвиконкому від 13.07.1971 р.№ 355, рішення облради від 27.06.2008 р.</t>
  </si>
  <si>
    <t>"Басівський"</t>
  </si>
  <si>
    <r>
      <t>м. Суми;</t>
    </r>
    <r>
      <rPr>
        <sz val="10"/>
        <color theme="1"/>
        <rFont val="Times New Roman"/>
        <family val="1"/>
        <charset val="204"/>
      </rPr>
      <t xml:space="preserve"> вул. Санаторна, 2</t>
    </r>
  </si>
  <si>
    <t>1. КП "Зеленбуд"</t>
  </si>
  <si>
    <t>Рішення облвиконкому від 20.06.1973 р.№ 305, рішення облради від 09.07.2009 р.</t>
  </si>
  <si>
    <t>2. КЗ "Обласний клінічний перинатальний центр"</t>
  </si>
  <si>
    <t>3. Сумський державний університет</t>
  </si>
  <si>
    <t>4. Сумська міська рада</t>
  </si>
  <si>
    <t>"Веретенівський"</t>
  </si>
  <si>
    <r>
      <t>м. Суми;</t>
    </r>
    <r>
      <rPr>
        <sz val="10"/>
        <color theme="1"/>
        <rFont val="Times New Roman"/>
        <family val="1"/>
        <charset val="204"/>
      </rPr>
      <t xml:space="preserve"> на території коледжу СНАУ</t>
    </r>
  </si>
  <si>
    <t>Рішення облвиконкому від 20.06.1973 р.№ 305, рішення облради від 27.06.2008 р.</t>
  </si>
  <si>
    <t>"Огнівщина"</t>
  </si>
  <si>
    <r>
      <t>м. Ромни;</t>
    </r>
    <r>
      <rPr>
        <sz val="10"/>
        <color theme="1"/>
        <rFont val="Times New Roman"/>
        <family val="1"/>
        <charset val="204"/>
      </rPr>
      <t xml:space="preserve"> на розі вулиць Горького та Урицького</t>
    </r>
  </si>
  <si>
    <t>"Великобобрицький"</t>
  </si>
  <si>
    <r>
      <t>Роменський р-н:</t>
    </r>
    <r>
      <rPr>
        <sz val="10"/>
        <color theme="1"/>
        <rFont val="Times New Roman"/>
        <family val="1"/>
        <charset val="204"/>
      </rPr>
      <t xml:space="preserve"> Верхньосироватська с/р, в с. Великий Бобрик </t>
    </r>
  </si>
  <si>
    <r>
      <t>Конотопський  р-н:</t>
    </r>
    <r>
      <rPr>
        <sz val="10"/>
        <color theme="1"/>
        <rFont val="Times New Roman"/>
        <family val="1"/>
        <charset val="204"/>
      </rPr>
      <t xml:space="preserve"> Кролевецька м/р, в с. Дубовичі</t>
    </r>
  </si>
  <si>
    <t>"Ярославецький"</t>
  </si>
  <si>
    <r>
      <t>Конотопський р-н:</t>
    </r>
    <r>
      <rPr>
        <sz val="10"/>
        <color theme="1"/>
        <rFont val="Times New Roman"/>
        <family val="1"/>
        <charset val="204"/>
      </rPr>
      <t xml:space="preserve"> Кролевецька м/р, в с. Ярославець</t>
    </r>
  </si>
  <si>
    <t>"Волокитинський"</t>
  </si>
  <si>
    <t>11,0*</t>
  </si>
  <si>
    <r>
      <t>Конотопський р-н:</t>
    </r>
    <r>
      <rPr>
        <sz val="10"/>
        <color theme="1"/>
        <rFont val="Times New Roman"/>
        <family val="1"/>
        <charset val="204"/>
      </rPr>
      <t xml:space="preserve"> Путивльська м/р, в с. Волокитине</t>
    </r>
  </si>
  <si>
    <t>Путивлська міська рада</t>
  </si>
  <si>
    <t>(в складі РЛП "Сеймський")</t>
  </si>
  <si>
    <t>"Низівський"</t>
  </si>
  <si>
    <r>
      <t>Сумський р-н:</t>
    </r>
    <r>
      <rPr>
        <sz val="10"/>
        <color theme="1"/>
        <rFont val="Times New Roman"/>
        <family val="1"/>
        <charset val="204"/>
      </rPr>
      <t xml:space="preserve"> Садівська селищ./р, в смт. Низи</t>
    </r>
  </si>
  <si>
    <t>"Гребениківський"</t>
  </si>
  <si>
    <r>
      <t>Охтирський р-н:</t>
    </r>
    <r>
      <rPr>
        <sz val="10"/>
        <color theme="1"/>
        <rFont val="Times New Roman"/>
        <family val="1"/>
        <charset val="204"/>
      </rPr>
      <t xml:space="preserve"> Боромлянська с/р; в с. Гребениківка. ДП "Тростянецький агролісгосп": кв. 3 (вид. 1)</t>
    </r>
  </si>
  <si>
    <t>1. ДП "Тростянецький агролісгосп"</t>
  </si>
  <si>
    <t>2. Боромлянська сільська рада</t>
  </si>
  <si>
    <t>"Воздвиженський"</t>
  </si>
  <si>
    <r>
      <t>Шосткинський  р-н:</t>
    </r>
    <r>
      <rPr>
        <sz val="10"/>
        <color theme="1"/>
        <rFont val="Times New Roman"/>
        <family val="1"/>
        <charset val="204"/>
      </rPr>
      <t xml:space="preserve"> Ямпільська селищ./р; в с.Воздвиженське. ДП "Ямпільський агролісгосп": кв. 102 (вид. 28-33, 34-39, 69-70, 73)</t>
    </r>
  </si>
  <si>
    <t>1. ДП "Ямпільський агролісгосп"</t>
  </si>
  <si>
    <t>Рішення облвиконкому від 20.06.1972 р.№ 305, рішення облради від 27.04.2001 р.</t>
  </si>
  <si>
    <t>2. Ямпільська селищна  сільська рада</t>
  </si>
  <si>
    <t>"Пивний ліс"</t>
  </si>
  <si>
    <r>
      <t>м. Ромни;</t>
    </r>
    <r>
      <rPr>
        <sz val="10"/>
        <color theme="1"/>
        <rFont val="Times New Roman"/>
        <family val="1"/>
        <charset val="204"/>
      </rPr>
      <t xml:space="preserve"> біля Роменського пивзаводу та заводу "Поліграфмаш"</t>
    </r>
  </si>
  <si>
    <t>"Кириківський"</t>
  </si>
  <si>
    <r>
      <t>Охтирський р-н:</t>
    </r>
    <r>
      <rPr>
        <sz val="10"/>
        <color theme="1"/>
        <rFont val="Times New Roman"/>
        <family val="1"/>
        <charset val="204"/>
      </rPr>
      <t xml:space="preserve"> Кириківська селищ./р; в смт. Кириківка</t>
    </r>
  </si>
  <si>
    <t>Кириківська селищна рада</t>
  </si>
  <si>
    <t>Рішення облвиконкому від 15.04.1975 р.№ 219 (створено), Рішення облради від 25.10.2019 (змінено площу)</t>
  </si>
  <si>
    <t>"Камінський"</t>
  </si>
  <si>
    <t>3,9*</t>
  </si>
  <si>
    <r>
      <t>Конотопський р-н:</t>
    </r>
    <r>
      <rPr>
        <sz val="10"/>
        <color theme="1"/>
        <rFont val="Times New Roman"/>
        <family val="1"/>
        <charset val="204"/>
      </rPr>
      <t xml:space="preserve"> Кролевецька м/р; в с. Камінь</t>
    </r>
  </si>
  <si>
    <t>Рішення облвиконкому від 31.12.1980 р.№ 704</t>
  </si>
  <si>
    <t>"Хотінський"</t>
  </si>
  <si>
    <r>
      <t xml:space="preserve">Сумський р-н: </t>
    </r>
    <r>
      <rPr>
        <sz val="10"/>
        <color theme="1"/>
        <rFont val="Times New Roman"/>
        <family val="1"/>
        <charset val="204"/>
      </rPr>
      <t xml:space="preserve">Хотінська селищ./р; в смт. Хотінь; ДП "Миколаївський агролісгосп": Сумський підрозділ -  кв.19 (вид. 13-17) </t>
    </r>
  </si>
  <si>
    <t>Рішення облвиконкому від 19.10.1989 р.№ 210</t>
  </si>
  <si>
    <t>"Юнаківський"</t>
  </si>
  <si>
    <r>
      <t>Сумський р-н:</t>
    </r>
    <r>
      <rPr>
        <sz val="10"/>
        <color theme="1"/>
        <rFont val="Times New Roman"/>
        <family val="1"/>
        <charset val="204"/>
      </rPr>
      <t xml:space="preserve"> Юнаківська с/р; в с. Юнаківка</t>
    </r>
  </si>
  <si>
    <t>"Княгині Львової"</t>
  </si>
  <si>
    <r>
      <t>Конотопський р-н:</t>
    </r>
    <r>
      <rPr>
        <sz val="10"/>
        <color theme="1"/>
        <rFont val="Times New Roman"/>
        <family val="1"/>
        <charset val="204"/>
      </rPr>
      <t xml:space="preserve"> Бочечківська с/р; в с. Бочечки. </t>
    </r>
  </si>
  <si>
    <t>ДП "Конотопський лісгосп": Конотопський підрозділ - кв. 51 (вид. 11-12)</t>
  </si>
  <si>
    <t>"Будинок-музей А.П.Чехова"</t>
  </si>
  <si>
    <r>
      <t xml:space="preserve">м.Суми, </t>
    </r>
    <r>
      <rPr>
        <sz val="10"/>
        <color theme="1"/>
        <rFont val="Times New Roman"/>
        <family val="1"/>
        <charset val="204"/>
      </rPr>
      <t>в північно-східній частині м. Суми на правому березі р. Псел в історичному мікрорайоні Лука, між вулицями Чехова та Івана Франка</t>
    </r>
  </si>
  <si>
    <t>Комунальний заклад Сумської облради "Меморіальний будинок-музей А.П. Чехова в м.Суми"</t>
  </si>
  <si>
    <t>Рішення облради від 24.01.2014 р.</t>
  </si>
  <si>
    <t>"Воргол"</t>
  </si>
  <si>
    <t>5,7*</t>
  </si>
  <si>
    <t>Конотопський р-н: у уентрі с. Воргол Кролевецької міської ради</t>
  </si>
  <si>
    <r>
      <t xml:space="preserve">Всього ППСПМ, шт.: </t>
    </r>
    <r>
      <rPr>
        <b/>
        <sz val="10"/>
        <color theme="1"/>
        <rFont val="Times New Roman"/>
        <family val="1"/>
        <charset val="204"/>
      </rPr>
      <t>21</t>
    </r>
  </si>
  <si>
    <t>"Дендропарк ім. Й.Х.Мухопада"</t>
  </si>
  <si>
    <r>
      <t>Сумський р-н:</t>
    </r>
    <r>
      <rPr>
        <sz val="10"/>
        <color theme="1"/>
        <rFont val="Times New Roman"/>
        <family val="1"/>
        <charset val="204"/>
      </rPr>
      <t xml:space="preserve"> Ворожбянська  селищ./р; в с. Шкуратівка</t>
    </r>
  </si>
  <si>
    <t>Ворожбянська селищна рада</t>
  </si>
  <si>
    <t>Рішення облвиконкому від 19.08.1991 р. № 138, рішення облради від 26.05.2004 р., рішення Сумської обласної ради від 14.12.2018</t>
  </si>
  <si>
    <t>"Дендропарк Глухівського держлісгоспу"</t>
  </si>
  <si>
    <r>
      <t xml:space="preserve">Шосткинський р-н:  </t>
    </r>
    <r>
      <rPr>
        <sz val="10"/>
        <color theme="1"/>
        <rFont val="Times New Roman"/>
        <family val="1"/>
        <charset val="204"/>
      </rPr>
      <t>м. Глухів;  , подвір'я лісгоспу; Філія "Шосткинське лісове господарство" ДП "Ліси України": Баницьке
л-во кв. 1 (вид. 2)</t>
    </r>
  </si>
  <si>
    <t>Рішення облради від 16.09.2004 р. та від 27.06.2008 р.</t>
  </si>
  <si>
    <t>"Дендропарк Конотопського лісгоспу"</t>
  </si>
  <si>
    <r>
      <t xml:space="preserve">м. Конотоп;  </t>
    </r>
    <r>
      <rPr>
        <sz val="10"/>
        <color theme="1"/>
        <rFont val="Times New Roman"/>
        <family val="1"/>
        <charset val="204"/>
      </rPr>
      <t>Філія "Конотопське лісове господарство" ДП "Ліси України": подвір'я лісгоспу -  Конотопське л-во, кв. 91 (вид. 3).</t>
    </r>
  </si>
  <si>
    <r>
      <t xml:space="preserve">Всього дендрологічних парків, шт.: </t>
    </r>
    <r>
      <rPr>
        <b/>
        <sz val="10"/>
        <color theme="1"/>
        <rFont val="Times New Roman"/>
        <family val="1"/>
        <charset val="204"/>
      </rPr>
      <t>3</t>
    </r>
  </si>
  <si>
    <r>
      <t xml:space="preserve">Всього територій та об’єктів ПЗФ, шт.: 319, на загальній площі </t>
    </r>
    <r>
      <rPr>
        <b/>
        <sz val="10"/>
        <color theme="1"/>
        <rFont val="Times New Roman"/>
        <family val="1"/>
        <charset val="204"/>
      </rPr>
      <t>190702,6825</t>
    </r>
    <r>
      <rPr>
        <sz val="10"/>
        <color theme="1"/>
        <rFont val="Times New Roman"/>
        <family val="1"/>
        <charset val="204"/>
      </rPr>
      <t xml:space="preserve"> –  га; фактична площа ПЗФ – </t>
    </r>
    <r>
      <rPr>
        <b/>
        <sz val="10"/>
        <color theme="1"/>
        <rFont val="Times New Roman"/>
        <family val="1"/>
        <charset val="204"/>
      </rPr>
      <t>179337,542</t>
    </r>
    <r>
      <rPr>
        <sz val="10"/>
        <color theme="1"/>
        <rFont val="Times New Roman"/>
        <family val="1"/>
        <charset val="204"/>
      </rPr>
      <t xml:space="preserve"> га</t>
    </r>
  </si>
  <si>
    <t>Перелік територій та об’єктів  природно-заповідного фонду загальнодержавного та місцевого значення,  розташованих у Сумській області  станом на 01.01.2024 року</t>
  </si>
  <si>
    <t>Перелік територій та об’єктів природно-заповідного фонду загальнодержавного та місцевого значення,</t>
  </si>
  <si>
    <t> № з/п</t>
  </si>
  <si>
    <t>Назва об’єкту ПЗФ</t>
  </si>
  <si>
    <t>Адміністративне розміщення та місцезнаходження об’єкта ПЗФ (в тому числі квартали і виділи)</t>
  </si>
  <si>
    <t>Назва підприємства, організації, установи - землекористувача (землевласника), у віданні якого знаходиться об’єкт ПЗФ</t>
  </si>
  <si>
    <t>Рішення, згідно яких створено (оголошено) даний об’єкт ПЗФ, змінено його площу тощо</t>
  </si>
  <si>
    <t>Природні заповідники </t>
  </si>
  <si>
    <t xml:space="preserve"> «Медобори» </t>
  </si>
  <si>
    <t>Чортківський район /8774,7608 га/: Гримайлівська селищна територіальна громада (5840,6089 га), Гусятинська селищна територіальна громада (2889,34 га),  Тернопільський район (741,8349 га): Скалатська міська територіальна громада (741,8332 га)</t>
  </si>
  <si>
    <t>Адміністрація природного заповідника «Медобори», Держлісагентство України</t>
  </si>
  <si>
    <t xml:space="preserve">Постанова Ради Міністрів УРСР                  вiд 08.02.1990 № 25, із змінами, внесеними указами Президента України від 29.09.2000                                     № 1095/2000, від 20.11.2013                                   № 644/2013 </t>
  </si>
  <si>
    <t>Разом заповідників</t>
  </si>
  <si>
    <t xml:space="preserve"> 1 / 9516,7000</t>
  </si>
  <si>
    <t>«Дністровський каньйон»</t>
  </si>
  <si>
    <t>Адміністрація національного природного парку, Міністерства захисту довкілля та природних ресурсів України, Державне спеціалізоване господарське підприємство «Ліси України» /6974,84 га/, ВАТ «Тернопільобленерго» /250,35 га/, Дністровська ГЕС-1 ПАТ «Укргідроенерго» /73,4 га/, Західноукраїнський національний університет /4,5 га/, Чортківський державний медичний коледж /6,2 га/,  Більче-Золотецька сільська рада /11,0 га/, Служба відновлення та розвитку інфраструктури  у Тернопільській області /2,7 га/, Дочірнє підприємство - оздоровчий комплекс «Лісовий»  ЗАТ по туризму та екскурсіях «Тернопільтурист» /8,558 га/,ПП Юрків В.М./1,71 га/, Бучацький міжгосподарський дитячий заклад «Лісовий дзвіночок» /4,0 га/, ПП «Кромвель» /5,48 га/, Відокремлений підрозділ національного університету біоресурсів і природокористування України «Заліщицький аграрний коледж ім. Є.Храпливого» /245,7 га/, Більче-Золотецька сільська рада /384,4 га/, Борщівська міська рада /28,2 га/, Бучацька міська рада /1039,9 га/, Заліщицька міська рада /3326,67 га/, Золотопотіцька сільська рада (2360,01 га), Іване-Пустинська сільська рада (49,6 га), Коропецька селищна рада (384,2 га), Мельнице-Подільська селищна рада (1817,0 га),  Монастириська міська рада (164,7 га), Товстенська селищна рада (2175,6 га)</t>
  </si>
  <si>
    <t xml:space="preserve">Укази Президента України
 від 03.02.2010 № 96/2010,                          від 17.04.2019 № 147/2019
</t>
  </si>
  <si>
    <t>«Кременецькі гори»</t>
  </si>
  <si>
    <t>6951,20</t>
  </si>
  <si>
    <t xml:space="preserve">Адміністрація національного природного парку Міністерства захисту довкілля та природних ресурсів України /3955,7790 га/,           Державне спеціалізоване господарське підприємство «Ліси України» /2963,9337 га/, інші землекористувачі, які не оформили речові права на земельні ділянки        /31, 4873 га/            </t>
  </si>
  <si>
    <t>Указ Президента України від 11.12.2009 № 1036/2009</t>
  </si>
  <si>
    <t>Разом національних природних парків:</t>
  </si>
  <si>
    <t>2/       18681,4800</t>
  </si>
  <si>
    <t>Заказники  загальнодержавного значення:</t>
  </si>
  <si>
    <t xml:space="preserve">«Касперівський»             </t>
  </si>
  <si>
    <t xml:space="preserve">Чортківський район,  Заліщицька міська територіальна громада (622,1 га) /Касперівці, Винятинці, Новосілка, Блищанка/, Більче-Золотецька сільська територіальна громада (195,90 га) /с. Мишків/, кв. 21 вид. 1, 8,11, 13, 13.1; кв. 27, кв. 31, кв. 32 вид. 1-4, кв. 33 вид. 1-4, 8, кв. 34; кв. 35 вид. 4, 6, 6.1, 6.2, 11, 11.1, 12, кв. 37 вид. 1, 4, 5; кв. 42; кв. 45 вид. 4 - 6, 8; кв. 47 вид. 1 – 3, кв. 48 вид. 1 - 2, 10 – 13, кв. 84, кв. 85 Заліщицького лісництва філії «Чортківське лісове господарство» ДП «Ліси України»; кв. 11, кв. 64 вид. 1 ,38,40,41-46 Наддністрянського лісництва філії «Чортківське лісове господарство» ДП «Ліси України», долина р. Серет з мальовничим водосховищем та прилеглими схилами. Частина території площею 726,9 га увійшла до складу національного природного парку «Дністровський каньйон» </t>
  </si>
  <si>
    <t xml:space="preserve"> Державне спеціалізоване господарське підприємство «Ліси України» /411 га/, Заліщицька міська рада / 153,15 га/ Чортківського району / 91,8 га/), Відкрите акціонерне товариство «Тернопільобленерго» /250,35 га/, Товариство з обмеженою відповідальністю «Росинка» / 2,5 га/</t>
  </si>
  <si>
    <t>Постанова Ради Міністрів УРСР вiд 19.04.1977 № 198</t>
  </si>
  <si>
    <t>«Товтровий степ»</t>
  </si>
  <si>
    <t>Тернопільський район, Скалатська міська територіальна громада Підволочиська селищна територіальна громада,               між с. Галущинці, Жеребки, Колодіївка, фрагмент Товтрової гряди</t>
  </si>
  <si>
    <t>Підволочиська селищна рада /107,4 га/, Скалатська міська рада  /15,8 га/ Тернопільського району</t>
  </si>
  <si>
    <t>Разом ландшафтних заказників:</t>
  </si>
  <si>
    <t>2 / 941,2000</t>
  </si>
  <si>
    <t>Лісові:</t>
  </si>
  <si>
    <t xml:space="preserve">«Дача Галiлея»             </t>
  </si>
  <si>
    <t>лісовий          заказник</t>
  </si>
  <si>
    <t>Чортківський район, Чортківська міська територіальна громада (372,7688га), Нагірянська сільська територіальна громада (797,2899 га), Борщівська міська територіальна громада (182,3014 га),  Заводська селищна територіальна громада (503,6398 га), кв.кв. 29-74 Улашківського лісництва філії «Чортківське лісове господарство» ДП «Ліси України»,  лісове урочище «Дача Галілея» поблизу сіл Росохач, Улашківці,  Сосулівка, Милівці, Заболотівка, Залісся, Озеряни</t>
  </si>
  <si>
    <t xml:space="preserve">Державне спеціалізоване господарське підприємство «Ліси України»                      </t>
  </si>
  <si>
    <t>Постанова Ради Міністрів УРСР вiд 28.10.1974 № 500</t>
  </si>
  <si>
    <t xml:space="preserve">«Суразька дача»            </t>
  </si>
  <si>
    <t xml:space="preserve">Кременецький район, Шумська міська територіальна громада, с. Сураж, с. Андрушівка,  с. Васьківці,  кв.кв. 39-174 Суразькогоо лісництвв філії «Кременецьке лісове господарство» ДП «Ліси України», лісове урочище «Суразька дача»           </t>
  </si>
  <si>
    <t>Державне спеціалізоване господарське підприємство «Ліси України»</t>
  </si>
  <si>
    <t>Постанова Ради Міністрів УРСР вiд 03.08.1978 № 383</t>
  </si>
  <si>
    <t>Разом лісових заказників:</t>
  </si>
  <si>
    <t>2 / 5720,0</t>
  </si>
  <si>
    <t xml:space="preserve">«Жижавський»               </t>
  </si>
  <si>
    <t xml:space="preserve">Чортківський район, Заліщицька міська територіальна громада, с. Зелений Гай лівий схил ріки Дністра, лісове урочище «Жижава», територія національного природного парку «Дністровський каньйон» </t>
  </si>
  <si>
    <t>Відокремлений підрозділ Національного університету біоресурсів і природокористування України «Заліщицького аграрний коледж ім. Є.Храпливого»</t>
  </si>
  <si>
    <t>Постанова Ради Міністрів УРСР       вiд 28.10.1974 № 500</t>
  </si>
  <si>
    <t xml:space="preserve">«Обiжевський»              </t>
  </si>
  <si>
    <t xml:space="preserve">Чортківський район, Заліщицька міська територіальна громада, с. Добрівляни, північна околиця кв. 74 в.1-7; кв. 75 в. 1-8, 18-20; кв. 76 в.1-6.1, 6.2, 7-11; кв. 77 в. 1-11; кв. 78 в.1- 4, 7- 9, 11–15, кв. 79 в.1-5, 12-14, 18, 26 Заліщицького лісництва філії «Чортківське лісове господарство» ДП «Ліси України», лісове урочище «Обіжева», територія національного природного парку «Дністровський каньйон» </t>
  </si>
  <si>
    <t xml:space="preserve">Державне спеціалізоване господарське підприємство «Ліси України»         </t>
  </si>
  <si>
    <t>Постанова Ради Міністрів УРСР     вiд 28.10.1974 № 500</t>
  </si>
  <si>
    <t xml:space="preserve">«Яблунiвський»              </t>
  </si>
  <si>
    <t>Чортківський район, Копичинецька міська територіальна громада, с. Яблунівка,                                       м. Копичинці, с. Федорівка, кв. кв. 1, 6-12, 30-35,46-51, 63-65, 73,74 Яблунівського лісництва, кв.кв. 2-5, 13-16, 36-40, 52-56, 66-70 Копиченецького лісництва філії «Чортківське лісове господарство» ДП «Ліси України», лісове урочище «Дача «Яблунів»</t>
  </si>
  <si>
    <t xml:space="preserve">Державне спеціалізоване господарське підприємство «Ліси України»                    </t>
  </si>
  <si>
    <t>Постанова Ради Міністрів УРСР    вiд 16.12.1982 № 617</t>
  </si>
  <si>
    <t xml:space="preserve">«Шупарський»               </t>
  </si>
  <si>
    <t xml:space="preserve">Чортківський район, Борщівська міська територіальна громада, с. Шупарка  кв. кв. 14-28, кв. 29 вид. 1,2,11 Наддністрянського лісництва філії «Чортківське лісове господарство» ДП «Ліси України», лісове урочище «Шупарка» </t>
  </si>
  <si>
    <t xml:space="preserve">Державне спеціалізоване господарське підприємство «Ліси України»                            </t>
  </si>
  <si>
    <t xml:space="preserve">Постанова Ради Міністрів УРСР вiд 07.01.1987 № 2 </t>
  </si>
  <si>
    <t xml:space="preserve">«Веселiвський»              </t>
  </si>
  <si>
    <t xml:space="preserve">Кременецький район, Кременецька міська територіальна громада, с. Веселівка, кв. 114 вид. 39, кв. 115, 127 Підлісецького лісництва кв. 98 вид. 1, 2 Стіжоцького лісництва, лісове урочище «Антонівці-Свинодебри», територія національного природного парку «Кременецькі гори». </t>
  </si>
  <si>
    <t xml:space="preserve">Адміністрація національного природного парку «Кременецькі гори» Міністерства захисту довкілля та природних ресурсів України  </t>
  </si>
  <si>
    <t>Постанова Ради Міністрів УРСР вiд 16.12.1982 № 617</t>
  </si>
  <si>
    <t>«Довжоцький»</t>
  </si>
  <si>
    <t xml:space="preserve">Кременецький район, Шумська міська територіальна громада, с. Башківці, кв. 114 Підлісецького лісництва, лісове урочище «Антонівці-Свинодебри», територія національного природного парку «Кременецькі гори». </t>
  </si>
  <si>
    <t xml:space="preserve">Адміністрація національного природного парку «Кременецькі гори» Міністерства захисту довкілля та природних ресурсів України </t>
  </si>
  <si>
    <t>«Волощина»</t>
  </si>
  <si>
    <t xml:space="preserve">Тернопільський район, Саранчуківська сільська територіальна громада, с. Божиків, кв. 29           вид. 8.1, кв. 32 вид. 1, 17, 19, 2.1, 18 Підгаєцького лісництва філії «Бережанське лісомисливське господарство» ДП «Ліси України» та кв. 52 вид. 1, 2 Бережанського районного державного агропромислового підприємства «Бережанирайагроліс», </t>
  </si>
  <si>
    <t>Філія «Бережанське лісомисливське господарство» ДП  «Ліси України»/10,0 га/, Бережанське районне державне агропромислове підприємство «Бережанирайагроліс» /32,0 га/</t>
  </si>
  <si>
    <t>Указ Президента України від 17.08.2015 № 477/2015</t>
  </si>
  <si>
    <t xml:space="preserve">«Голицький» </t>
  </si>
  <si>
    <t>Тернопільський район, Нараївська сільська територіальна громада, с. Гутисько, гора «Голиця», схил зх. і пн.-зх. експозиції</t>
  </si>
  <si>
    <t xml:space="preserve">Відокремлений підрозділ національного університету біоресурсів і природокористування України «Бережанський агротехнічний інститут» </t>
  </si>
  <si>
    <t xml:space="preserve">«Урочище «Криве»            </t>
  </si>
  <si>
    <t xml:space="preserve">Чортківський район, Заліщицька міська територіальна громада, с. Касперівці лівий схил меандри р. Дністер, пд. сх. частина від лісового урочища в сторону с. Городок, територія національного природного парку «Дністровський каньйон» </t>
  </si>
  <si>
    <t>Заліщицька міська рада Чортківського району</t>
  </si>
  <si>
    <t>«Ваканци»</t>
  </si>
  <si>
    <t xml:space="preserve">Кременецький райони, Кременецької міська територіальна громада, Шумська міська територіальна громада, с. Чугалі, с. Плоске,       с. Вілія с. Новосілка </t>
  </si>
  <si>
    <t>Кременецька міська рада /18,6 га/ Шумська міська рада /38,28 га/, Кременецьке районне комунальне лісогосподарське підприємство «Кремліс» /2,5 га/</t>
  </si>
  <si>
    <t>«Під конем»</t>
  </si>
  <si>
    <t>Тернопільський район, Підгаєцька міська територіальна громада, в урочищі «Під конем»</t>
  </si>
  <si>
    <t>Підгаєцька міська рада Тернопільського району</t>
  </si>
  <si>
    <t>«Жолоби»</t>
  </si>
  <si>
    <t>Тернопільський район, Нараївська сільська територіальна громада, с.Лапшин кв.15 вид 7,8 Державного агропромислового підприємства «Бережанирайагроліс»</t>
  </si>
  <si>
    <t>Нараївська сільська рада Тернопільського району /46,1 га/ Державне агропромислове підприємство «Бережанирайагроліс» / 13,9 га/</t>
  </si>
  <si>
    <t xml:space="preserve">Указ Президента України від 11.04.2019 № 139/2019 
</t>
  </si>
  <si>
    <t>Разом ботанічних заказників:</t>
  </si>
  <si>
    <t>12 / 3659,3800</t>
  </si>
  <si>
    <t>Гідрологічні:</t>
  </si>
  <si>
    <t xml:space="preserve">«Серетський»              </t>
  </si>
  <si>
    <t>Тернопільський район,  Білецька сільська територіальна громада /с. Плотича, с. Великий Глибочок, с. Івачів Долішній/, Тернопільська міська територіальна громада /с. Малашівці, с. Кобзарівка, с. Чернихів, с. Глядки, с. Городище, с. Носівці/, заболочена заплава р. Серет з Івачівською водоймою та фрагмент заплави р. Лопушанка</t>
  </si>
  <si>
    <t>Білецька сільська рада Тернопільського району /363,4 га/, Тернопільська міська рада /803,34 га/, Державне підприємство «Тернопільводоканал» (0,30 га), Приватний підприємець Бігун Богдан Костянтинович (24,96 га).</t>
  </si>
  <si>
    <t>Постанова Ради Міністрів УРСР вiд 25.02.1980 р. № 132, із змінами внесеними постановою Ради Міністрів УРСР вiд 12.12.1983          № 495</t>
  </si>
  <si>
    <t xml:space="preserve">«Семикiвський»              </t>
  </si>
  <si>
    <t>Тернопільський район, Купчинецька сільська територіальна громада /с. Росоховатець/, Золотниківська сільська територіальна громада /с. Семиківці, с. Соснів/, заболочена заплава р. Студинка</t>
  </si>
  <si>
    <t xml:space="preserve">Купчинецька сільська рада Тернопільського району /49,0 га/, Золотниківська сільська рада Тернопільського району /115,0,0 га/ </t>
  </si>
  <si>
    <t>Постанова Ради Міністрів УРСР вiд 25.02.1980 № 132</t>
  </si>
  <si>
    <t>Разом гідрологічних заказників:</t>
  </si>
  <si>
    <t>2 / 1356,0000</t>
  </si>
  <si>
    <t xml:space="preserve">Орнітологічні: </t>
  </si>
  <si>
    <t xml:space="preserve">«Чистилiвський»             </t>
  </si>
  <si>
    <t>орнітологічний заказник</t>
  </si>
  <si>
    <t>Тернопільський район, Білецька сільська територіальна громада, с. Плотича, с. Чистилів, с. Біла, с. Великий Глибочок, заболочена заплава р. Серет</t>
  </si>
  <si>
    <t>Білецька сільська рада Тернопільського району</t>
  </si>
  <si>
    <t>Разом орнітологічних заказників:</t>
  </si>
  <si>
    <t>1 / 321,0000</t>
  </si>
  <si>
    <t>Разом заказників загальнодержавного значення:</t>
  </si>
  <si>
    <t>19/11977,5800</t>
  </si>
  <si>
    <t>Пам’ятки природи загальнодержавного значення:</t>
  </si>
  <si>
    <t>Ботанічні:</t>
  </si>
  <si>
    <t>«Урочище «Глоди»</t>
  </si>
  <si>
    <t>ботанічна пам’ятка природи</t>
  </si>
  <si>
    <t xml:space="preserve">Чортківський район, Заліщицька міська територіальна громада, с. Колодрібка кв. 56 вид.28 Наддністрянського лісництва філії  «Чортківське лісове господарство» ДП «Ліси України», лісове урочище «Глоди», територія національного природного парку «Дністровський каньйон» </t>
  </si>
  <si>
    <t xml:space="preserve">Державне спеціалізоване господарське підприємство «Ліси України» </t>
  </si>
  <si>
    <t>Розпорядження Ради Міністрів УРСР від 14.10.1975 № 780-р</t>
  </si>
  <si>
    <t>«Урочище «Трубчин»</t>
  </si>
  <si>
    <t xml:space="preserve">Чортківський район, Мельнице-Подільська селищна територіальна громада, с. Трубчин, лівий берег р. Дністер, 400 м нижче села, територія національного природного парку «Дністровський каньйон» </t>
  </si>
  <si>
    <t>Мельнице-Подільська селищна рада Чортківського району</t>
  </si>
  <si>
    <t>Розпорядження Ради Міністрів УРСР від 14.10.1975 №780-р</t>
  </si>
  <si>
    <t>«Урочище «Заліщицька діброва в Шутроминцях»</t>
  </si>
  <si>
    <t xml:space="preserve">Чортківський район, Товстенська селищна територіальна громада, с. Шутроминці,          кв. 23 в.1-32  Дорогичівського лісництва філії «Бережанське лісомисливське господарство» ДП «Ліси України», лісове урочище «Шутроминці», територія національного природного парку «Дністровський каньйон» </t>
  </si>
  <si>
    <t>«Урочище «Подільська бучина в Іванкові»</t>
  </si>
  <si>
    <t>Чортківський район, Борщівська міська територіальна громада (8,2 га), Скала-Подільська селищна територіальна громада (11,8 га), с. Іванків кв. 93 в.6, кв. 94 в.8, 9, кв. 97 в.6, кв. 98 в.1 Скала-Подільського лісництва філії «Чортківське лісове господарство» ДП «Ліси України», лісове урочище «Дача «Скала-Подільська»</t>
  </si>
  <si>
    <t>Разом ботанічних пам’яток природи:</t>
  </si>
  <si>
    <t>4 / 126,000</t>
  </si>
  <si>
    <t>Геологічні:</t>
  </si>
  <si>
    <t>«Печера «Оптимістична»</t>
  </si>
  <si>
    <t xml:space="preserve">геологічна пам’ятка природи </t>
  </si>
  <si>
    <t>_</t>
  </si>
  <si>
    <t>Чортківський район, Борщівська міська територіальна громада, с. Королівка кв. 2 в.7 Наддністрянського  лісництва філії «Чортківське лісове господарство» ДП «Ліси України», лісове урочище «Королівка», вхід до печери розташований на території національного природного парку «Дністровський каньйон»</t>
  </si>
  <si>
    <t>Львівська міська громадська організація - спелеоклуб «Циклоп»</t>
  </si>
  <si>
    <t>Розпорядження Ради Міністрів України від 02.08.1971 №611-р</t>
  </si>
  <si>
    <t>«Печера «Озерна»</t>
  </si>
  <si>
    <t>Чортківський район, Борщівська міська територіальна громада, с. Стрілківці, серед полів, вхід до печери розташований на території національного природного парку «Дністровський каньйон»</t>
  </si>
  <si>
    <t>Тернопільська міська громадська організація «Клуб спелеологів «Поділля»</t>
  </si>
  <si>
    <t>«Печера «Кришталева»</t>
  </si>
  <si>
    <t>Чортківський район, Борщівська міська територіальна громада, с. Кривче, лівий схил долини Циганка, вхід до печери розташований на території національного природного парку «Дністровський каньйон»</t>
  </si>
  <si>
    <t>Тернопільський обласний комунальний центр туризму, краєзнавства, спорту та екскурсій учнівської молоді управління освіти і науки Тернопільської обласної державної адміністрації</t>
  </si>
  <si>
    <t>Розпорядження Ради Міністрів УРСР від 07.08.1963 № 1180-р</t>
  </si>
  <si>
    <t>«Печера «Вертеба»</t>
  </si>
  <si>
    <t>Чортківський район, Більче-Золотецька сільська територіальна громада с. Бiльче-Золоте, в 2-х км на пн.-зх.  від села, вхід до печери розташований на території національного природного парку «Дністровський каньйон»</t>
  </si>
  <si>
    <t>Чортківський обласний комунальний краєзнавчий музей</t>
  </si>
  <si>
    <t>Розпорядження Ради Міністрів УРСР від 02.08.1971 №611-р</t>
  </si>
  <si>
    <t>«Печера «Ювілейна»</t>
  </si>
  <si>
    <t>Чортківський район, Борщівська міська територіальна громада, с. Сапогів, серед полів</t>
  </si>
  <si>
    <t>Борщівська міська рада Чортківського району</t>
  </si>
  <si>
    <t xml:space="preserve">Розпорядження Ради Міністрів УРСР від 02.08.1971 №611-р </t>
  </si>
  <si>
    <t>«Печера «Млинки»</t>
  </si>
  <si>
    <t>Чортківський район, Заводська селищна територіальна громада, с. Залісся правий схил потічка Млинки, верхня тераса</t>
  </si>
  <si>
    <t>Чортківська районна
громадська організація
«Клуб спелеологів Кристал»</t>
  </si>
  <si>
    <t>«Печера «Перлина»</t>
  </si>
  <si>
    <t>Чортківський район, Гримайлівська селищна територіальна громада, с. Крутилів, Краснянське лісництво, кв. 51 в.4</t>
  </si>
  <si>
    <t>Адміністрація природного заповідника «Медобори»</t>
  </si>
  <si>
    <t>«Печера «Опільська»</t>
  </si>
  <si>
    <t>0,20</t>
  </si>
  <si>
    <t>Тернопільський район, Нараївська сільська територіальна громада, с. Підвисоке кв. кв. 71 вид. 5 Бережанського лісництва філії «Бережанське лісомисливське господарство» ДП «Ліси України», лісове урочище «Гутисько»</t>
  </si>
  <si>
    <t>Указ Президента України від                       17.08. 2015 №477/2015</t>
  </si>
  <si>
    <t>Разом геологічних пам’яток природи:</t>
  </si>
  <si>
    <t>8 / 0,2000</t>
  </si>
  <si>
    <t>Разом пам’яток природи загальнодержавного значення:</t>
  </si>
  <si>
    <t>- </t>
  </si>
  <si>
    <t>12/126,2000</t>
  </si>
  <si>
    <t> -</t>
  </si>
  <si>
    <t>Ботанічні сади загальнодержавного значення</t>
  </si>
  <si>
    <t xml:space="preserve">«Кременецький» </t>
  </si>
  <si>
    <t>ботанічний сад</t>
  </si>
  <si>
    <t>Кременецький район, Кременецька міська територіальна громада, м. Кременець,            вул. Ботанічна, 5</t>
  </si>
  <si>
    <t>Адміністрація ботсаду Міністерства захисту довкілля та природних ресурсів України</t>
  </si>
  <si>
    <t>Постанова Ради Міністрів УРСР вiд 17.03.1990 №57</t>
  </si>
  <si>
    <t>Разом ботанічних садів загальнодержавного значення:</t>
  </si>
  <si>
    <t>1 / 200,000</t>
  </si>
  <si>
    <t>Дендрологічні парки загальнодержавного значення:</t>
  </si>
  <si>
    <t xml:space="preserve">«Гермаківський» </t>
  </si>
  <si>
    <t>дендрологічний парк</t>
  </si>
  <si>
    <t>Чортківський район, Іване-Пустенська сільська територіальна громада, с. Гермаківка кв. 15 вид. 17 Гермаківського лісництва філії «Чортківське лісове господарство» ДП «Ліси України», лісове урочище «Дача Романського»</t>
  </si>
  <si>
    <t>Постанова Ради Міністрів УРСР вiд 22.07.1983 №311</t>
  </si>
  <si>
    <t xml:space="preserve">«Хоростківський» </t>
  </si>
  <si>
    <t>Чортківський район, Хоростківська міська територіальна громада, м. Хоростків, вул. Незалежності,19</t>
  </si>
  <si>
    <t xml:space="preserve">Державне підприємство «Дослідне господарство «Подільське» Тернопільської державної сільськогосподарської станції Інституту кормів та сільського господарства Поділля Національної академії аграрних наук України </t>
  </si>
  <si>
    <t>Постанова Ради Міністрів УРСР вiд 22.07.1983 № 311</t>
  </si>
  <si>
    <t>Разом дендрологічних парків загальнодержавного значення:</t>
  </si>
  <si>
    <t>2 / 74,0000</t>
  </si>
  <si>
    <t>Парки-пам’ятки садово-паркового мистецтва загальнодержавного значення:</t>
  </si>
  <si>
    <t>«Раївський парк»</t>
  </si>
  <si>
    <t>парк - пам’ятка садово-паркового мистецтва</t>
  </si>
  <si>
    <t>Тернопільський район, Бережанська міська територіальна громада, с. Рай, кв. 24 в.2 Бережанського лісництва філії «Бережанське лісомисливське господарство» ДП «Ліси України», лісове урочище «Рай»</t>
  </si>
  <si>
    <t>Державне спеціалізоване господарське підприємство «Ліси України»,  Єпархіальне управління Сокальської єпархії УГКЦ - 3,8314 га</t>
  </si>
  <si>
    <t>Постанова Ради Міністрів УРСР вiд 29.01.1960 №105</t>
  </si>
  <si>
    <t>«Скала-Подільський парк»</t>
  </si>
  <si>
    <t>Чортківський район, Скала-Подільська селищна територіальна громада, смт Скала-Подільська, територія оздоровчого комплексу «Збруч»</t>
  </si>
  <si>
    <t>Дитячий оздоровчий комплекс «Збруч» – філії Тернопільського обласного закритого акціонерного товариства по туризму та екскурсіях «Тернопільтурист» /3,3352 га/ Скала-Подільська міська комунальна поліклініка Борщівського району /0,40 га/
ПАТ Плодорозсадник «Скала-Подільська» /1,1300 га/, Скала-Подільська селищна рада /21,1348 га/</t>
  </si>
  <si>
    <t>«Більче-Золотецький парк»</t>
  </si>
  <si>
    <t xml:space="preserve">Чортківський район, Більче-Золотецька сільська територіальна громада, с. Більче-Золоте, територія національного природного парку «Дністровський каньйон» </t>
  </si>
  <si>
    <t>Більче-Золотецька сільська рада Чортківського району</t>
  </si>
  <si>
    <t>«Вишнівецький парк»</t>
  </si>
  <si>
    <t>Кременецький район, Вишнівецька селищна територіальна громада, смт Вишнівець,                  вул. Замкова, 5</t>
  </si>
  <si>
    <t>Вишнівецька селищна рада Тернопільського району /0,3202 га/ Національний заповідник «Замки Тернопілля» /7,6378 га/, кафе «Старт» /(0,0420 га/</t>
  </si>
  <si>
    <t>Разом парків пам’яток садово-паркового мистецтва загальнодержавного значення:</t>
  </si>
  <si>
    <t>4 /65,0000</t>
  </si>
  <si>
    <t>Всього ПЗФ загальнодержавного значення:</t>
  </si>
  <si>
    <t>41 / 40660,96000</t>
  </si>
  <si>
    <t>Регіональні ландшафтні парки:</t>
  </si>
  <si>
    <t>Чортківський район, Бучацька, Борщівська, Заліщицька міські, Коропецька, Мельнице-Подільська, Товстенська селищні, Золотопотіцька, Іване-Пустинська сільські територіальні громади, пн. межа проходить вздовж автошляху між селами Діброва, Коропець, Берем’яни, Свершківці, Хмелева, Дорогичівка, Шутроминці, Нирків, Нагіряни, Торське, Глушка, Бедриківці, Городок, Синьків, Колодрібка, Устя, смт Мельниця-Подільська, селами Дзвиняч, Урожайне, Вигода, Окопи, пд. межа - по р. Дністер, частина території площею 9116,51 га увійшла до складу національного природного парку «Дністровський каньйон»,                                               у т.ч. кв.кв. 50-66, 69-78, 85-87 Язловецького лісництва, кв.кв. 20-30, 71, 80-84 Золотопотіцького лісництва, кв.кв. 83-86 Коропецького лісництва, кв.кв. 5-24, 51-88 Дорогичівського лісництва філії «Бережанське лісомисливське господарство» ДП «Ліси України», кв. 75 вид. 9-116, кв.79 вид. 6-11, 15-17, 19-25, 27, 32, 38-40, кв.кв. 80, 81, кв. 93 Заліщицького лісництва, кв. 37,   кв. 42 вид. 9-27, 49 Наддністрянського лісництва,</t>
  </si>
  <si>
    <t xml:space="preserve">Державне спеціалізоване господарське підприємство «Ліси України» 7335,3 га, Борщівська міська рада (8,3 га), Іване-Пустенська сільська рада (96,59 га), Мельнице-Подільська селищна рада (12767,91 га),  Бучацька міська рада (13,3 га), Золотопотіцька сільська рада (3373,732 га), Заліщицька міська рада (10087,4 га), Товстенська селищна рада (2778,3 га), Коропецька селищна рада (3805,0 га) Чортківського району </t>
  </si>
  <si>
    <t>Рішення виконавчого комітету Тернопільської обласної ради вiд 30.08.1990 №191 та вiд 29.11.1990 №273</t>
  </si>
  <si>
    <t>кв.кв.. 52-61, 80-83, 87, 88, 90-93 Гермаківського лісництва філії «Чортківське лісове господарство» ДП «Ліси України»</t>
  </si>
  <si>
    <t>«Зарваницький»</t>
  </si>
  <si>
    <t>Тернопільський район, Золотниківська сільська територіальна громада, с. Зарваниця, кв. кв. 15-21 Бучацького лісництва філії «Бережанське лісомисливське господарство» ДП «Ліси України», лісове урочище «Вишнівчик», заплава р. Стрипа</t>
  </si>
  <si>
    <t xml:space="preserve">Державне спеціалізоване господарське підприємство «Ліси України» /262,9 га/, Золотниківська сільська рада Тернопільського району /8,69 га/, Тернопільська єпархія Української греко-католицької церкви /11,41 га/ </t>
  </si>
  <si>
    <t>Рішення Тернопільської обласної ради вiд 18. 03. 1994</t>
  </si>
  <si>
    <t>«Загребелля»</t>
  </si>
  <si>
    <t>Тернопільський район, Тернопільська міська територіальна громада, м. Тернопіль, дендропарк по вул. Львівській-Бережанській, лісопарк «Кутківці», лісове урочище «Пронятин» / кв. кв. 15-21 Тернопільського лісництва філії «Кременецьке лісове господарство» ДП «Ліси України»/, став з намитою частиною і гребним каналом,                           кв. кв. 5, 6, 9, 10, 11 лісонасаджень науково-дослідного виробничого господарства «Наука»</t>
  </si>
  <si>
    <t xml:space="preserve">Державне спеціалізоване господарське підприємство «Ліси України» /116,0 га/, Західноукраїнський національний університет /29,2 га /  ВАТ «Зелене господарство» / 18,9 га/, управління капітального будівництва Тернопільської облдержадміністрації /1,504га/,  КП «Тернопільелектротранс» /0,1389 га/, ТОВ «ІНЕКСКОМ» / 0,8726 га/, Приватне підприємство «Давид» /0,1923 га/, Товариство з обмеженою відповідальністю «Бомонд-Україна» /4,2736 га/, рятувально-водолазна служба Тернопільської області /0,2348 га/, приватний підприємець Литвин Петро Мирославович /1,5926 га/, Барановська І.А., Жеграй В.Ф. /0,097 га/, товариство з обмеженою відповідальністю «І.Т.-Березовиця» /0,1448 га/, ФОП Гуда І.Б. /0,0827 га/, Обслуговуючий кооператив «Вінд» /0,0,406га/, Регіональний офіс водних ресурсів у Тернопільській області (0,0072 га), споживчий кооператив «Магнат Хіл» (0,8002 га), Тернопільська міська рада (454,0704 га)                                                 </t>
  </si>
  <si>
    <t>Рішення Тернопільської обласної ради вiд 18. 03. 1994 зі змінами, внесеними рішенням Тернопільської обласної ради      від 23.12.2005 № 517</t>
  </si>
  <si>
    <t>Разом регіональних ландшафтних парків:</t>
  </si>
  <si>
    <t>3 /42997,0000</t>
  </si>
  <si>
    <t>Заказники місцевого значення:</t>
  </si>
  <si>
    <t>Карстово-спелеологічні:</t>
  </si>
  <si>
    <t>«Западина»</t>
  </si>
  <si>
    <t xml:space="preserve">карстово-спелеологічний заказник </t>
  </si>
  <si>
    <t>Чортківський район, Борщівська міська територіальна громада, на захід від села Сапогів в урочищі «Западина»</t>
  </si>
  <si>
    <t>Рішення Тернопільської обласної ради від 26.08.2022 № 605</t>
  </si>
  <si>
    <t>Разом карстово-спелеологічних заказників</t>
  </si>
  <si>
    <t>1/7,0000</t>
  </si>
  <si>
    <t>Ландшафтні:</t>
  </si>
  <si>
    <t>«Киданецькі скелі»</t>
  </si>
  <si>
    <t>Тернопільський район, Збаразька міська територіальна громада, в 2-х км на захід від села Киданці, у межах Товтрової гряди</t>
  </si>
  <si>
    <t>Збаразька міська рада Тернопільського району</t>
  </si>
  <si>
    <t>Рішення Тернопільської обласної ради від 08.09.2006 № 44</t>
  </si>
  <si>
    <t>«Капустинське болото»</t>
  </si>
  <si>
    <t>Тернопільський район, Збаразька міська територіальна громада, с. Капустинці              р. Гнізна,   с. Капустинці, за межами населеного пункту</t>
  </si>
  <si>
    <t>Рішення Тернопільської обласної ради від 30.11.2016 № 428</t>
  </si>
  <si>
    <t>«Верхньосеретський»</t>
  </si>
  <si>
    <t xml:space="preserve">Тернопільський район, Зборівська міська територіальна громада, заболочена заплава          р. Серет Правий на захід від с. Перепельники </t>
  </si>
  <si>
    <t>Зборівська міська рада Тернопільського району</t>
  </si>
  <si>
    <t>Рішення Тернопільської обласної ради від 26.08.2022 № 604</t>
  </si>
  <si>
    <t>«Крутнівська гора»</t>
  </si>
  <si>
    <t>Кременецький район, Лопушненська сільська територіальна громада, північно-східна околиця с. Крутнів, схил південної експозиції</t>
  </si>
  <si>
    <t>Лопушненська сільська рада Кременецького району</t>
  </si>
  <si>
    <t>Рішення Тернопільської обласної ради від 10.02.2016 № 74</t>
  </si>
  <si>
    <t>«Вільшанки»</t>
  </si>
  <si>
    <t>Кременецький район, Почаївська міська територіальна громада, околиця х. Вільшанки,                 в 500 м на схід від лісового урочища «Скит»</t>
  </si>
  <si>
    <t xml:space="preserve">Почаївська міська рада Кременецького району </t>
  </si>
  <si>
    <t>«Витік р. Заломаної»</t>
  </si>
  <si>
    <t xml:space="preserve">ландшафтний
заказник
</t>
  </si>
  <si>
    <t>Кременецький район, Лопушненська сільська територіальна громада, широка заболочена ділянка з джерелом у межах долини р. Заломаної</t>
  </si>
  <si>
    <t>Рішення Тернопільської обласної ради від 04.06.2019 № 1398</t>
  </si>
  <si>
    <t xml:space="preserve">«Полупанівська «Свята гора» </t>
  </si>
  <si>
    <t>Тернопільський район, Скалатська міська територіальна громада, с. Полупанівка, пн.-сх. околиця, схил Товтрової гряди південно-західної експозиції, на південь від церковних споруд (ур. «Свята гора»), між церквою та лісовим урочищем «Грабовник»</t>
  </si>
  <si>
    <t xml:space="preserve">Скалатська міська рада Тернопільського району </t>
  </si>
  <si>
    <t xml:space="preserve">Рішення Тернопільської обласної ради вiд 18.03.1994 </t>
  </si>
  <si>
    <t xml:space="preserve"> «Наші гаї»</t>
  </si>
  <si>
    <t>Тернопільський район, Великогаївська сільська територіальна громада, с. Великі Гаї, лісові масиви у межах населених пунктів</t>
  </si>
  <si>
    <t xml:space="preserve">Великогаївська сільська рада Тернопільського району </t>
  </si>
  <si>
    <t>Рішення Тернопільської обласної ради від 17.06.2010 № 990</t>
  </si>
  <si>
    <t>«Головачеве»</t>
  </si>
  <si>
    <t>Тернопільський район, Великогаївська сільська і Великобірківська селищна територіальні громади, водно-болотний масив між селами Смиківці, Дичків і селищем міського типу Великі Бірки</t>
  </si>
  <si>
    <t>Великогаївська сільська рада Тернопільського району /14,5 га/, Великобірківська селищна рада Тернопільського району /14,1га/</t>
  </si>
  <si>
    <t>«Лошнівська стінка»</t>
  </si>
  <si>
    <t xml:space="preserve">Тернопільський район, Теребовлянська міська територіальна громада, між с. Кровинка та с. Лошнів, кв. 12 вид. 5.1, 8, кв. 14 вид. 2, 6 -8, кв. 16 вид. 3-9, кв. 25, вид. 10-12, кв. 27                 вид. 1-4, кв. 28 вид. 1,2, кв. 29 вид. 1,4, кв. 30 вид. 1-5 Теребовлянського лісництва філії «Кременецьке лісове господарство» ДП «Ліси України» </t>
  </si>
  <si>
    <t>Державне спеціалізоване господарське підприємство «Ліси України» (99,7154 га), Теребовлянська міська рада (24,1846 га)</t>
  </si>
  <si>
    <t>«Кружляк»</t>
  </si>
  <si>
    <t xml:space="preserve">Тернопільський район, Байковецька сільська територіальна громада, заболочена заплава             р. Гніздична на північно-західній околиці              с. Байківці </t>
  </si>
  <si>
    <t xml:space="preserve">Байковецька сільська рада Тернопільського району </t>
  </si>
  <si>
    <t>Рішення Тернопільської обласної ради від 08.12.2017 № 838</t>
  </si>
  <si>
    <t>«Гуштинка»</t>
  </si>
  <si>
    <t>Чортківський район, Скала-Подільська селищна територіальна громада, стрімкий схил річки Збруч біля села Гуштинка Скала-Подільської селищної ради.</t>
  </si>
  <si>
    <t xml:space="preserve">Скала-Подільська селищна рада Чортківського району </t>
  </si>
  <si>
    <t xml:space="preserve">Рішення Тернопільської обласної ради від 15.12.2021 № 397 зі змінами, внесеними рішеннями Тернопільської обласної ради від 30.11.2023 № 868 </t>
  </si>
  <si>
    <t>«Стінка «Улашківська»</t>
  </si>
  <si>
    <t>Чортківський район, Нагірянська сільська територіальна громада, с. Улашківці, кв. 93 вид.1 Улашківського лісництва філії «Чортківське лісове господарство» ДП «Ліси України», лісове урочище «Млинівці»</t>
  </si>
  <si>
    <t>Рішення Тернопільської обласної ради від 15.12.2011 №1291</t>
  </si>
  <si>
    <t>13 / 434,5320</t>
  </si>
  <si>
    <t>«Резерват клонів дуба звичайного»</t>
  </si>
  <si>
    <t>Чортківський район, Чортківська міська територіальна громада, с. Біла, кв. 27 вид. 4-6 Білецького лісництва філії «Чортківське лісове господарство» ДП «Ліси України», лісове урочище «Білобожівка»</t>
  </si>
  <si>
    <t>1/ 30,0000</t>
  </si>
  <si>
    <t xml:space="preserve"> Ботанічні:</t>
  </si>
  <si>
    <t>«Кизилові гаї»</t>
  </si>
  <si>
    <t xml:space="preserve">Тернопільський район, Саранчуківська сільська територіальна громада, с. Божиків,                                     х. Лози, схил північної експозиції гори Вітрова  </t>
  </si>
  <si>
    <t>Саранчуківська сільська рада Тернопільського району</t>
  </si>
  <si>
    <t xml:space="preserve">Рішення виконавчого комітету Тернопільської обласної ради вiд 30.08.1990 № 189                          </t>
  </si>
  <si>
    <t>«Гутянський»</t>
  </si>
  <si>
    <t>Тернопільський район, Нараївська сільська територіальна громада, біля с. Нараїв, кв. 33, вид. 2,4 Нараївського лісництва філії «Бережанське лісомисливське господарство» ДП «Ліси України», глибока балка на захід від садиби лісництва в межах лісового урочища «Дача «Нараїв»</t>
  </si>
  <si>
    <t>Рішення Тернопільської обласної ради вiд 23.12.2005 № 519</t>
  </si>
  <si>
    <t>«Тростянецький №1»</t>
  </si>
  <si>
    <t>Тернопільський район, Саранчуківська сільська територіальна громада, біля с. Діброва, кв. 27 вид. 8, 9 Литвинівського лісництва філії «Бережанське лісомисливське господарство» ДП «Ліси України», лісове урочище «Тростянецька дача», схил північної експозиції</t>
  </si>
  <si>
    <t xml:space="preserve">Рішення виконавчого комітету Тернопільської обласної ради вiд 30.08.1990 № 189 зі змінами, внесеними рішенням Тернопільської обласної ради від 10.10.2021 № 325                            </t>
  </si>
  <si>
    <t>«Тростянецький №2»</t>
  </si>
  <si>
    <t>Тернопільський район, Саранчуківська сільська територіальна громада, біля с. Діброва, кв. 31 вид.1 Литвинівського лісництва філії «Бережанське лісомисливське господарство» ДП «Ліси України», лісове урочище «Тростянецька дача»</t>
  </si>
  <si>
    <t xml:space="preserve">Рішення виконавчого комітету Тернопільської обласної ради вiд 30.08.1990 № 189 зі змінами, внесеними рішенням Тернопільської обласної ради від 10.10.2021 № 325                    </t>
  </si>
  <si>
    <t>«Малоурманський»</t>
  </si>
  <si>
    <t xml:space="preserve">Тернопільський район, Бережанська міська територіальна громада, біля с. Урмань, кв. 55 вид.2, 5, 6 Урманського лісництва філії «Бережанське лісомисливське господарство» ДП «Ліси України», лісове урочище «Мала Урмань»          </t>
  </si>
  <si>
    <t xml:space="preserve">Рішення виконавчого комітету Тернопільської обласної ради вiд 30.08.1990 № 189                            </t>
  </si>
  <si>
    <t>«Урочище «Романського»</t>
  </si>
  <si>
    <t>Чортківський район, Іване-Пустинська сільська територіальна громада /2,7 га/, Скала-Подільська селищна територіальна громада /9,7 га/ біля с. Гермаківка, кв. 9 вид.11-14, кв. 14 вид.21, 23 Гермаківського лісництва філії «Чортківське лісове господарство» ДП «Ліси України» лісове урочище «Дача Романського»</t>
  </si>
  <si>
    <t>Рішення виконавчого комітету Тернопільської обласної ради від 22.07.1977 №360 зі змінами, внесеними рішенням Тернопільської обласної ради від 10.02.2016 №75</t>
  </si>
  <si>
    <t xml:space="preserve">«Сапогівський»          </t>
  </si>
  <si>
    <t>Чортківський район, Борщівська міська територіальна громада (20,7 га), Скала-Подільська селищна територіальні громада (7,3 га), біля с. Сапогів, кв. 64 вид.3 -5, кв. 65 вид.2-4 Борщівського лісництва філії «Чортківське лісове господарство» ДП «Ліси України» лісове урочище «Турильче»</t>
  </si>
  <si>
    <t xml:space="preserve">Рішення виконавчого комітету Тернопільської обласної ради вiд 22.07.1977 № 360  </t>
  </si>
  <si>
    <t>«Королівський»</t>
  </si>
  <si>
    <t>Чортківський район, Борщівська міська територіальна громада, біля с. Сков’ятин,                     кв. 6 вид.3, 5, 6 Наддністрянського лісництва філії «Чортківське лісове господарство» ДП «Ліси України», лісове урочище «Королівка»</t>
  </si>
  <si>
    <t xml:space="preserve">Рішення виконавчого комітету Тернопільської обласної ради вiд 19.11.1984 № 320 зі змінами, внесеними рішенням Тернопільської обласної ради від 10.02.2016 № 75  </t>
  </si>
  <si>
    <t>«Вовковецький»</t>
  </si>
  <si>
    <t xml:space="preserve">Чортківський район, Борщівська міська територіальна громада, біля с. Вовківці, кв. 57  вид.1, 5 Борщівського лісництва філії «Чортківське лісове господарство» ДП «Ліси України», лісове урочище «Турильче»        </t>
  </si>
  <si>
    <t xml:space="preserve">Рішення виконавчого комітету Тернопільської обласної ради від 19.11.1984 №320  </t>
  </si>
  <si>
    <t>«Пищатинський»</t>
  </si>
  <si>
    <t xml:space="preserve">Чортківський район, Борщівська міська територіальна громада, біля с. Вовчківці,                 кв. 31 вид. 1, 2, 4, 5 Борщівського лісництва філії «Чортківське лісове господарство» ДП «Ліси України»,  лісове урочище «Пищатинці»        </t>
  </si>
  <si>
    <t>«Залужжя»</t>
  </si>
  <si>
    <t xml:space="preserve">Кременецький район, Вишнівецька селищна територіальна громада, заболочена заплава р. Горинь між селами Бодаки і Лози </t>
  </si>
  <si>
    <t>Вишнівецька селищна рада Кременецького району</t>
  </si>
  <si>
    <t>«Федорівський»</t>
  </si>
  <si>
    <t>Чортківський район, Копичинецька міська територіальна громада, с. Федорівка, околиця, лівий схил р. Серет</t>
  </si>
  <si>
    <t>Копичинецька міська рада Чортківського району</t>
  </si>
  <si>
    <t xml:space="preserve">Рішення виконавчого комітету Тернопільської обласної ради вiд 22.07.1977 №360 із змінами, внесеними рішенням Тернопільської обласної ради від 27.04.2001 №238 </t>
  </si>
  <si>
    <t>«Урочище «Каштелянка»</t>
  </si>
  <si>
    <t xml:space="preserve">Чортківський район, Заліщицька міська територіальна громада, біля с. Дуплиська,                      кв. кв. 50-52 Заліщицького лісництва філії «Чортківське лісове господарство» ДП «Ліси України» лісове урочище «Каштелянка» </t>
  </si>
  <si>
    <t>«Поточанська гора»</t>
  </si>
  <si>
    <t xml:space="preserve">Тернопільський район, Нараївська сільська територіальна громада, між селами Стриганці, Двірці та лісовим урочищем «Поточани», схил південно-західної експозиції </t>
  </si>
  <si>
    <t>Нараївська сільська рада Тернопільського району</t>
  </si>
  <si>
    <t>«Синьків»</t>
  </si>
  <si>
    <t>Чортківський район, Заліщицька міська територіальна громада, біля с. Вигода,  кв. 45 вид.1 Заліщицького лісництва філії «Чортківське лісове господарство» ДП «Ліси України», лісове урочище «Синьків»</t>
  </si>
  <si>
    <t xml:space="preserve">Рішення виконавчого комітету Тернопільської обласної ради вiд 22.07.1977 № 360 </t>
  </si>
  <si>
    <t>«Урочище «Пожарниця»</t>
  </si>
  <si>
    <t>Тернопільський район, Збаразька міська територіальна громада, біля с. Чумалі, кв. 13 вид.5-25 Збаразького лісництва філії «Кременецьке лісове господарство» ДП «Ліси України», лісове урочище «Пожарниця»</t>
  </si>
  <si>
    <t xml:space="preserve">Рішення виконавчого комітету Тернопільської обласної ради вiд 30.08.1990 № 189 зі змінами, внесеними рішенням Тернопільської обласної ради від 10.02.2016 № 75                              </t>
  </si>
  <si>
    <t>«Залужанський»</t>
  </si>
  <si>
    <t>Тернопільський район, Збаразька міська територіальна громада, біля с. Залужжя, кв. 31 вид.4.1,6, 7 Збаразького лісництва філії «Кременецьке лісове господарство»                            ДП «Ліси України», лісове урочище «Залужжя»</t>
  </si>
  <si>
    <t>Рішення Тернопільської обласної ради від 09.12.2010 № 1097</t>
  </si>
  <si>
    <t>«Урочище «Колодно №1»</t>
  </si>
  <si>
    <t>Тернопільський район, Збаразька міська територіальна громада, біля с. Чорний ліс,                   кв. 52 вид.8, 6, кв. 55 вид.2, 3, 4 Вишнівецького лісництва філії «Кременецьке лісове господарство» ДП «Ліси України», лісове урочище «Чорний ліс»</t>
  </si>
  <si>
    <t xml:space="preserve">Рішення Тернопільської обласної ради вiд 18.03.1994 із змінами внесеними рішенням Тернопільської обласної ради від 27.04.2001 №238 зі змінами, внесеними рішенням Тернопільської обласної ради від 10.02.2016 №75   </t>
  </si>
  <si>
    <t>«Урочище «Колодно №2»</t>
  </si>
  <si>
    <t>Тернопільського район, Збаразька міська територіальна громада, біля с. Чорний ліс,                    кв. 54 вид.1-6 Вишнівецького лісництва філії «Кременецьке лісове господарство»                             ДП «Ліси України» лісове урочище «Чорний ліс»</t>
  </si>
  <si>
    <t xml:space="preserve">Рішення Тернопільської обласної ради вiд 18.03.1994 зі змінами, внесеними рішенням Тернопільської обласної ради від 10.02.2016 № 75   </t>
  </si>
  <si>
    <t>«Білокриницький»</t>
  </si>
  <si>
    <t>Тернопільський район, Залозецька селищна територіальна громада /7,0 га/, Зборівська міська територіальна громада /1,10 га/, біля                       с. Білокриниця, кв. 62 вид.7 Залозецького лісництва філії «Кременецьке лісове господарство» ДП «Ліси України», лісове урочище «Білокриниця»</t>
  </si>
  <si>
    <t>Рішення Тернопільської обласної ради вiд 23.12.2005 №519</t>
  </si>
  <si>
    <t>«Урочище «Олексюки»</t>
  </si>
  <si>
    <t>Кременецький район, Кременецька міська територіальна громада, біля с. Хотівка,  кв. 8 Підлісецького лісництва філії «Кременецьке лісове господарство» ДП «Ліси України» лісове урочище «Олексюки»</t>
  </si>
  <si>
    <t xml:space="preserve">Рішення виконавчого комітету Тернопільської обласної ради вiд 22.07.1977 № 360 зі змінами, внесеними рішенням Тернопільської обласної ради від 10.02.2016 № 75    </t>
  </si>
  <si>
    <t>«Горожанка»</t>
  </si>
  <si>
    <t>Чортківський район, Монастириська міська територіальна громада, поблизу сіл Підлісне та Горожанка, кв. 42 вид.20 Завалівського лісництва філії «Бережанське лісомисливське господарство» ДП «Ліси України», лісове урочище «Горожанка»</t>
  </si>
  <si>
    <t>«Урочище «Угринів»</t>
  </si>
  <si>
    <t>Тернопільський район, Підгаєцька міська територіальна громада, біля с. Угринів,   кв. 50 вид.22 Підгаєцького лісництва філії «Бережанське лісомисливське господарство» ДП «Ліси України», лісове урочище «Буда», територія загальнозоологічного заказника загальнодержавного значення «Буда»</t>
  </si>
  <si>
    <t xml:space="preserve">Рішення виконавчого комітету Тернопільської обласної ради вiд 30.08.1990 №189 зі змінами, внесеними рішенням Тернопільської обласної ради від 10.02.2016 № 75                              </t>
  </si>
  <si>
    <t>«Урочище «Вивірки»</t>
  </si>
  <si>
    <t>Тернопільський район, Підгаєцька міська територіальна громада с. Завалів, кв. 8 вид.7 Завалівського лісництва філії «Бережанське лісомисливське господарство» ДП «Ліси України», лісове урочище «Вивірки»</t>
  </si>
  <si>
    <t>«Мужилівський»</t>
  </si>
  <si>
    <t>Тернопільський район, Підгаєцька міська територіальна громада с. Мужилів, кв. 29                 вид. 7 Підгаєцького лісництва філії «Бережанське лісомисливське господарство» ДП «Ліси України» лісове урочище «Сирота»</t>
  </si>
  <si>
    <t xml:space="preserve">Рішення Тернопільської обласної ради вiд 21.08.2000 № 187  </t>
  </si>
  <si>
    <t>«Довжанський»</t>
  </si>
  <si>
    <t xml:space="preserve">Тернопільський район, Підгороднянська сільська територіальна громада, біля                  с. Підгороднє, західна околиця, кв. 30 Тернопільське лісництва філії «Кременецьке лісове господарство» ДП «Ліси України» лісове урочище «Довжанка» </t>
  </si>
  <si>
    <t>«Шляхтинецький»</t>
  </si>
  <si>
    <t>Тернопільський район, Байковецька сільська територіальна громада, біля х. Гаї Гречані,        кв. 19 Тернопільського лісництва філії «Кременецьке лісове господарство» ДП «Ліси України», лісове урочище «Шляхтинці»</t>
  </si>
  <si>
    <t xml:space="preserve">Рішення виконавчого комітету Тернопільської обласної ради вiд 22.07.1977 № 360 зі змінами, внесеними рішенням виконавчого комітету Тернопільської обласної ради від 19.11.1984 № 320  </t>
  </si>
  <si>
    <t>«Іванівський»</t>
  </si>
  <si>
    <t>Тернопільський район, Підгороднянська сільська територіальна громада, біля                                       с. Підгороднє, кв.кв. 34, 37 Тернопільського лісництва філії «Кременецьке лісове господарство» ДП «Ліси України», лісове урочище «Іванівка»</t>
  </si>
  <si>
    <t xml:space="preserve">Рішення виконавчого комітету Тернопільської обласної ради вiд 22.07.1977 № 360, зі змінами, внесеними рішеннями виконавчого комітету Тернопільської обласної ради від 19.11.1984 № 320, Тернопільської обласної ради від 15.12.2021 № 399   </t>
  </si>
  <si>
    <t>«Стіжоцькі чорниці №1»</t>
  </si>
  <si>
    <t>Кременецький район, Шумська міська територіальна громада, біля с. Стіжок,                   кв.кв. 20, 21 вид.1 Волинського лісництва філії «Кременецьке лісове господарство»                            ДП «Ліси України», лісове урочище «Антонівці-Свинодебри»</t>
  </si>
  <si>
    <t xml:space="preserve">Рішення виконавчого комітету Тернопільської обласної ради вiд 30.08.1990 № 189 зі змінами, внесеними рішенням Тернопільської обласної ради від 27.04.2001 № 238                           </t>
  </si>
  <si>
    <t>«Стіжоцькі чорниці №2»</t>
  </si>
  <si>
    <t>Кременецький район, Шумська міська територіальна громада, біля с. Стіжок, кв. 9 Волинського лісництва філії «Кременецьке лісове господарство»    ДП «Ліси України», лісове урочище «Антонівці-Свинодебри»</t>
  </si>
  <si>
    <t xml:space="preserve"> «Чагарі кутківецькі»</t>
  </si>
  <si>
    <t>м. Тернопіль, західна околиця, кв. 20, 21 Тернопільського лісництва філії «Кременецьке лісове господарство»        ДП «Ліси України», лісове урочище «Чагарі кутківецькі»</t>
  </si>
  <si>
    <t xml:space="preserve">Державне спеціалізоване господарське підприємство «Ліси України» / 84,0 га/, Служба відновлення та розвитку інфраструктури у Тернопільській області /3,0 га/ </t>
  </si>
  <si>
    <t>Рішення виконавчого комітету Тернопільської обласної ради вiд 22.07.1977 № 360</t>
  </si>
  <si>
    <t>«Колоденський»</t>
  </si>
  <si>
    <t>Тернопільський район, Збаразька міська територіальна громада, с. Колодно, водно-болотний масив між селами Колодно і Болязуби, у межах широкої заболоченої балки, що відкривається з правого боку до ріки Гнізна.</t>
  </si>
  <si>
    <t xml:space="preserve">Рішення виконавчого комітету Тернопільської обласної ради вiд 30.08.1990 №189, зі змінами, внесеними рішенням Тернопільської обласної ради від 27.04.2001 № 238                                                     </t>
  </si>
  <si>
    <t>«Добриводський»</t>
  </si>
  <si>
    <t>Тернопільський район, Збаразька міська територіальна громада с. Добриводи, водно-болотний масив вище ставка</t>
  </si>
  <si>
    <t xml:space="preserve">Рішення виконавчого комітету Тернопільської обласної ради вiд 26.12.1983 № 496, зі змінами, внесеними рішенням  Тернопільської обласної ради від 27.04.2001 № 238                            </t>
  </si>
  <si>
    <t>«Мала Андруга»</t>
  </si>
  <si>
    <t>Кременецький район, Кременецька міська територіальна громада, с. Мала Андруга, заплава р. Іква, меліоративна система біля села</t>
  </si>
  <si>
    <t>Кременецька міська рада Кременецького району</t>
  </si>
  <si>
    <t>Рішення виконавчого комітету Тернопільської обласної ради вiд 26.12.1983 № 496</t>
  </si>
  <si>
    <t>«Заплава річки Жирак»</t>
  </si>
  <si>
    <t xml:space="preserve">Кременецький район, Лановецька міська територіальна громада, с. Влащинці, водно-болотний масив між селами Пахиня та Влащинці </t>
  </si>
  <si>
    <t>Лановецька міська рада Кременецького району</t>
  </si>
  <si>
    <t>«Білозірська заплава річки Збруч»</t>
  </si>
  <si>
    <t xml:space="preserve">Кременецький район, Лановецька міська територіальна громада, с. Білозірка, частина лівосторонньої заплави р. Збруч, на межі з Тернопільським районом </t>
  </si>
  <si>
    <t xml:space="preserve">Лановецька міська рада Кременецького району </t>
  </si>
  <si>
    <t>«Кіптиха»</t>
  </si>
  <si>
    <t xml:space="preserve">Кременецький район, Лановецька міська та Борсуківська селищна територіальні громади, водно-болотний масив між с. Нападівка і Красна Лука </t>
  </si>
  <si>
    <t>Лановецька міська рада /60.44 га/, Борсуківська сільська ради /136,27 га/ Кременецького району</t>
  </si>
  <si>
    <t xml:space="preserve">Рішення Тернопільської обласної ради вiд 25.04.1996 № 90 зі змінами, внесеними рішенням Тернопільської обласної ради від 04.12.2014 № 1840                            </t>
  </si>
  <si>
    <t>«Давидківський»</t>
  </si>
  <si>
    <t>Чортківський район, Колиндянська сільська територіальна громада, с. Давидківці, південно-східна околиця, водно-болотний масив</t>
  </si>
  <si>
    <t>Колиндянська сільська рада Чортківського району</t>
  </si>
  <si>
    <t xml:space="preserve">Рішення виконавчого комітету Тернопільської обласної ради вiд 26.12.1983 № 496 зі змінами, внесеними рішенням Тернопільської обласної ради від 27.04.2001 № 238                            </t>
  </si>
  <si>
    <t xml:space="preserve">«Могила»            </t>
  </si>
  <si>
    <t>Тернопільський район, Нараївська сільська територіальна громада, с. Гутисько, піднесення серед полів поряд із горою «Голиця»</t>
  </si>
  <si>
    <t>«Шибалинський»</t>
  </si>
  <si>
    <t>Тернопільський район, Бережанська міська територіальна громада, с. Шибалин, схил північної експозиції, територія загальнозоологічного заказника загальнодержавного значення «Звіринець»</t>
  </si>
  <si>
    <t>Бережанська міська рада Тернопільського району</t>
  </si>
  <si>
    <t xml:space="preserve">Рішення виконавчого комітету Тернопільської обласної ради вiд 22.07.1977 № 360 зі змінами, внесеними рішенням виконавчого комітету Тернопільської обласної ради від 19.11.1984 № 320    </t>
  </si>
  <si>
    <t xml:space="preserve">«Гора «Лисоня»      </t>
  </si>
  <si>
    <t xml:space="preserve">Тернопільський район, Бережанська міська територіальна громада, с. Потутори, околиця села   </t>
  </si>
  <si>
    <t xml:space="preserve">Рішення виконавчого комітету Тернопільської обласної ради вiд 30.08.1990 №189                            </t>
  </si>
  <si>
    <t>«Урочище «Сторожисько»</t>
  </si>
  <si>
    <t xml:space="preserve">Тернопільський район, Бережанська міська територіальна громада, кв. 60 вид. 10 Бережанського районного державного агропромислового підприємства „Бережанирайагроліс”, південно-західна околиця міста м. Бережани    </t>
  </si>
  <si>
    <t xml:space="preserve">Бережанське районне державне агролісогосподарське підприємство «Бережанирайагроліс»      </t>
  </si>
  <si>
    <t>«Комарівський»</t>
  </si>
  <si>
    <t>Тернопільський район, Бережанська міська територіальна громада, с. Комарівка, околиця села, територія загальнозоологічного заказника загальнодержавного значення «Звіринець»</t>
  </si>
  <si>
    <t xml:space="preserve">Рішення Тернопільської обласної ради вiд 18.03.1994, зі змінами, внесеними рішенням Тернопільської обласної ради від 27.04.2001 № 238                            </t>
  </si>
  <si>
    <t>«Урочище «Кривиця»</t>
  </si>
  <si>
    <t>Чортківський район, с. Королівка, кв. 69 вид.16 Борщівського лісництва філії «Чортківське лісове господарство» ДП «Ліси України», лісове урочище «Королівська стінка»</t>
  </si>
  <si>
    <t>Державне підприємство «Чортківське лісове господарство», Держлісагентство України</t>
  </si>
  <si>
    <t>«Урочище «Вівошів»</t>
  </si>
  <si>
    <t xml:space="preserve">Чортківський район, Заліщицька міська територіальна громада, с. Голігради, північна околиця села, глибока балка, що відкривається до р. Серет, територія національного природного парку «Дністровський каньйон» </t>
  </si>
  <si>
    <t>«Урочище «Бубнівка»</t>
  </si>
  <si>
    <t>Чортківський район, Товстенська селищна територіальна громада, с. Шипівці, с. Лисівці, високий берег лівого віддаленого схилу          р. Серет, біля кар’єру</t>
  </si>
  <si>
    <t>Товстенська селищна рада Чортківського району</t>
  </si>
  <si>
    <t xml:space="preserve">Рішення Тернопільської обласної ради вiд 18.03.1994 зі змінами, внесеними рішенням Тернопільської обласної ради від 27.04.2001 № 238                           </t>
  </si>
  <si>
    <t>«Харитонівський»</t>
  </si>
  <si>
    <t>Чортківський район, Заліщицька міська територіальна громада, с. Харитонівка, верхня частина лівого схилу долини р. Тупа</t>
  </si>
  <si>
    <t>«Курилиха»</t>
  </si>
  <si>
    <t>Кременецький район, Лопушненська сільська територіальна громада, с. Лопушне, околиця села, західна експозиція схилу в урочищі «Курилиха»</t>
  </si>
  <si>
    <t xml:space="preserve">Лопушненська сільська рада Кременецького району </t>
  </si>
  <si>
    <t xml:space="preserve">Рішення Тернопільської обласної ради вiд 09.04.2015 № 1912  </t>
  </si>
  <si>
    <t xml:space="preserve"> «Крамарова гора»</t>
  </si>
  <si>
    <t>Тернопільський район, Підгаєцька міська територіальна громада, с. Вербів, в 2 -х км на захід від села, схил південної та південно-західної експозиції в урочищі «Тарасів»</t>
  </si>
  <si>
    <t xml:space="preserve">Підгаєцька міська рада Тернопільського району </t>
  </si>
  <si>
    <t xml:space="preserve">Рішення Тернопільської обласної ради вiд 25.01.2005 № 388  </t>
  </si>
  <si>
    <t>«Підгорянський»</t>
  </si>
  <si>
    <t xml:space="preserve">Тернопільський район, Теребовлянська міська територіальна громада, біля с. Підгора, кв. 104 вид.6 Теребовлянського лісництва філії «Кременецьке лісове господарство» ДП «Ліси України», лісове урочище «Дача «Теребовлянська», в межах кам’янистого схилу на околиці с. Підгора </t>
  </si>
  <si>
    <t>Державне спеціалізоване господарське підприємство «Ліси України» (філія «Кременецьке лісове господарство»)</t>
  </si>
  <si>
    <t>50 / 1435,2699</t>
  </si>
  <si>
    <t>«Велике болото»</t>
  </si>
  <si>
    <t>Тернопільський район, Байковецька сільська територіальна громада,  с. Соборне водно-болотний масив між с. Соборне та с. Охримівці, заплава р. Гнізна</t>
  </si>
  <si>
    <t>Байковецька сільська рада Тернопільського району</t>
  </si>
  <si>
    <t>Рішення Тернопільської обласної ради від 20.08.2010 № 1043</t>
  </si>
  <si>
    <t>«Гнізненський»</t>
  </si>
  <si>
    <t>Тернопільський район, Збаразька міська територіальна громада, заплава р. Гнізна, за межами населеного пункту на території Базаринської сільської ради</t>
  </si>
  <si>
    <t>Рішення Тернопільської обласної ради від 8.12.2017 № 838</t>
  </si>
  <si>
    <t>«Стрипський»</t>
  </si>
  <si>
    <t xml:space="preserve">Тернопільський район, Зборівська міська територіальна громада, с. Вовчківці,                       с. Перепельники, водно-болотний масив у верхів’ї р. Стрипа </t>
  </si>
  <si>
    <t>Рішення Тернопільської обласної ради від 6.03.2012 № 1323</t>
  </si>
  <si>
    <t>«Залозецький став»</t>
  </si>
  <si>
    <t xml:space="preserve">Тернопільський район, Залозецька селищна територіальна громада, смт Залізці, 
став № 5 в долині річки Серет
</t>
  </si>
  <si>
    <t>Залозецька селищна рада Тернопільського району</t>
  </si>
  <si>
    <t>Рішення Тернопільської обласної ради від 3.02.2021 № 57</t>
  </si>
  <si>
    <t>«Горинський»</t>
  </si>
  <si>
    <t>Кременецький район, Вишнівецька селищна територіальна громада (41,6 га) Лопушненська сільська територіальна громада (18,1 1 га), Почаївська міська територіальна громада (46,30 га), села Старий Олексинець, Устечко, Ридомиль, Млинівці, Велика Горинка, заплава                                   р. Горинь</t>
  </si>
  <si>
    <t xml:space="preserve">Вишнівецька селищна рада Кременецького району /41,6 га/, Почаївська міська рада Кременецького району/46,3 га/, Лопушненська сільська рада Кременецького району/18,1 га/ </t>
  </si>
  <si>
    <t xml:space="preserve">Рішення виконавчого комітету Тернопільської обласної ради вiд 26.12.1983 № 496, зі змінами, внесеними рішенням Тернопільської обласної ради від 27.04.2001 № 238                            </t>
  </si>
  <si>
    <t>«Малобережецький»</t>
  </si>
  <si>
    <t>Кременецький район, Кременецька міська територіальна громада, с. Малі Бережці, система ставків</t>
  </si>
  <si>
    <t>Кременецька міська рада Кременецького району /26,5 га/, ЗАТ «Кременецький цукровий завод» /18,0 га/, громадянин Казмірчук В.С. /15,0 га/</t>
  </si>
  <si>
    <t xml:space="preserve">Рішення виконавчого комітету Тернопільської обласної ради вiд 30.08.1990 № 189 зі змінами, внесеними рішенням Тернопільської обласної ради від 10.02.2016 № 75    </t>
  </si>
  <si>
    <t>«Мединський»</t>
  </si>
  <si>
    <t>Тернопільський район, Скориківська сільська територіальна громада, с. Медин, заболочена заплава  р. Самчик, водно-болотний масив вище і нижче ставка</t>
  </si>
  <si>
    <t>Скориківська сільська рада Тернопільського району</t>
  </si>
  <si>
    <t xml:space="preserve">Рішення виконавчого комітету Тернопільської обласної ради вiд 26.12.1983 № 496 </t>
  </si>
  <si>
    <t>«Збручанський»</t>
  </si>
  <si>
    <t>Тернопільський район, Скориківська сільська і Підволочиська селищна територіальні громади, штучно створений протиерозійний став в долині річок Збруч та Самчик, між селами Дорофіївка, Воробіївка та Скорики</t>
  </si>
  <si>
    <t xml:space="preserve">Скориківська сільська  Тернопільського району /129,0 га/ Підволочиська селищна рада Тернопільського району /31,0 га/ </t>
  </si>
  <si>
    <t xml:space="preserve">Рішення Тернопільської обласної ради вiд 25.04.1996 № 90 зі змінами, внесеними рішенням Тернопільської обласної ради від 27.04.2001 № 238                                </t>
  </si>
  <si>
    <t>«Горішньоівачівський»</t>
  </si>
  <si>
    <t>Тернопільський район, Білецька сільська територіальна громада, с. Горішній Івачів, південна частина Івачівської водойми</t>
  </si>
  <si>
    <t xml:space="preserve">Рішення виконавчого комітету Тернопільської обласної ради вiд 26.12.1983 № 496 зі змінами, внесеними рішенням  Тернопільської обласної ради від 10.02.2016 № 75  </t>
  </si>
  <si>
    <t>10.       </t>
  </si>
  <si>
    <t>«На куті»</t>
  </si>
  <si>
    <t>Тернопільський район, Великогаївська сільська територіальна громада, Великобірківська селищна територіальна громада, водно-болотний масив між                          смт Великі Бірки та с. Дичків, заплава              р. Гнізна</t>
  </si>
  <si>
    <t xml:space="preserve">Великобірківська селищна  рада Тернопільського району /12,2 га/, Великогаївська сільська Тернопільського району /4,1 га/ </t>
  </si>
  <si>
    <t>«Кутянський луг»</t>
  </si>
  <si>
    <t xml:space="preserve">Кременецький район, Шумська міська територіальна громада, с. Андрушівка, водно-болотний масив в заплаві р. Кутянка </t>
  </si>
  <si>
    <t>Шумська міська рада Кременецького району /58,88 га/, громадянин Возняк Д.Ф. /7,62 га/</t>
  </si>
  <si>
    <t xml:space="preserve">Рішення виконавчого комітету Тернопільської обласної ради вiд 30.08.1990 № 189 зі змінами, внесеними рішенням Тернопільської обласної ради від 27.04.2001 № 238                                                       </t>
  </si>
  <si>
    <t>11 /803,6621</t>
  </si>
  <si>
    <t>Орнітологічні:</t>
  </si>
  <si>
    <t>«Урочище «Кашталівка»</t>
  </si>
  <si>
    <t>Тернопільський район, Бережанська міська територіальна громада, м. Бережани, пн.-сх. частина Бережанського ставка</t>
  </si>
  <si>
    <t>«Ішківський»</t>
  </si>
  <si>
    <t>Тернопільський район, Купчинецька сільська територіальна громада, пн. Околиця                         с. Дворище, колишні торфорозробки, урочище «Канали»</t>
  </si>
  <si>
    <t>Купчинецька сільська рада Тернопільського району</t>
  </si>
  <si>
    <t>«Канали»</t>
  </si>
  <si>
    <t>Тернопільський район, Купчинецька сільська територіальна громада, с. Купчинці, південна околиця, долина р. Стрипа, колишні торфорозробки, урочище «Канали»</t>
  </si>
  <si>
    <t xml:space="preserve">Рішення Тернопільської обласної ради вiд 30.01.2003 № 96    </t>
  </si>
  <si>
    <t>«Голошинські ями»</t>
  </si>
  <si>
    <t>Тернопільський район, Скориківська сільська територіальна громада, с. Голошинці, Скориківська сільська територіальна громада, південно-східна околиця, долина р. Самчик, колишні торфорозробки, урочище «Ями»</t>
  </si>
  <si>
    <t>«Підволочиський»</t>
  </si>
  <si>
    <t>Тернопільський район, Підволочиська селищна територіальна громада,  смт Підволочиськ, пн.-зх. частина міської зони між коліями залізниці «Тернопіль - Підволочиськ», штучно створений став</t>
  </si>
  <si>
    <t>Підволочиська селищна рада Тернопільського району</t>
  </si>
  <si>
    <t>Рішення Тернопільської обласної ради вiд 25.04.1996 № 90</t>
  </si>
  <si>
    <t>«Скалатський»</t>
  </si>
  <si>
    <t xml:space="preserve">Тернопільський район, Скалатська міська територіальна громада, м. Скалат, південно-західна околиця, між автошляхом «Скалат – Гримайлів» та залізницею, в межах Скалатської водойми на місці колишніх торфорозробок у долині р. Гнила Рудка </t>
  </si>
  <si>
    <t>Скалатська міська рада Тернопільського району</t>
  </si>
  <si>
    <t>«Романівський»</t>
  </si>
  <si>
    <t>Тернопільський район, Теребовлянська міська територіальна громада, с. Романівка, штучно створений став</t>
  </si>
  <si>
    <t xml:space="preserve">Теребовлянська міська рада Тернопільського району </t>
  </si>
  <si>
    <t>Кременецький район, Шумська міська територіальна громада, с. Онишківці, східна околиця, невеликі ліски біля автошляху «Шумськ - Боложівка»</t>
  </si>
  <si>
    <t>Шумська сільська рада Кременецького району</t>
  </si>
  <si>
    <t xml:space="preserve">Рішення Тернопільської обласної ради вiд 18.03.1994 зі змінами, внесеними рішенням Тернопільської обласної ради від 27.04.2001 № 238                               </t>
  </si>
  <si>
    <t>8 / 286,2000</t>
  </si>
  <si>
    <t>Іхтіологічні:</t>
  </si>
  <si>
    <t>«Касперівсько-Городоцький»</t>
  </si>
  <si>
    <t>іхтіологічний заказник</t>
  </si>
  <si>
    <t xml:space="preserve">Чортківський район, Заліщицька міська територіальна громада, р. Серет від Касперівської ГЕС до гирла, територія національного природного парку «Дністровський каньйон» </t>
  </si>
  <si>
    <t xml:space="preserve">Рішення виконавчого комітету Тернопільської обласної ради вiд 19.11.1984 № 320 зі змінами, внесеними рішенням Тернопільської обласної ради від 10.02.2016 № 75    </t>
  </si>
  <si>
    <t>«Городоцько-Добрівлянський»</t>
  </si>
  <si>
    <t xml:space="preserve">Чортківський район, Заліщицька міська територіальна громада, р. Дністер від місця впадіння р. Серет до південної околиці                с. Добрівляни, територія національного природного парку «Дністровський каньйон» </t>
  </si>
  <si>
    <t>«Козівський»</t>
  </si>
  <si>
    <t>Тернопільський район, Козівська селищна територіальна громада, смт Козова, територія Козівської районної організації УТМР</t>
  </si>
  <si>
    <t>Козівська районна організація УТМР</t>
  </si>
  <si>
    <t xml:space="preserve">Рішення Тернопільської обласної ради вiд 18.03.1994 зі змінами, внесеними рішенням Тернопільської обласної ради від 27.04.2001 № 238                              </t>
  </si>
  <si>
    <t>Разом іхтіологічних заказників:</t>
  </si>
  <si>
    <t>3 / 90,2200</t>
  </si>
  <si>
    <t>Загальнозоологічні:</t>
  </si>
  <si>
    <t>«Звіринець»</t>
  </si>
  <si>
    <t>загальнозооло-гічний заказник</t>
  </si>
  <si>
    <t>Тернопільський район, Бережанська міська територіальна громада, с. Шибалин, кв.кв. 48-55 Козівського лісництва філії «Бережанське лісомисливське господарство» ДП «Ліси України», лісове урочище «Звіринець», прилеглі до лісового урочища угіддя</t>
  </si>
  <si>
    <t xml:space="preserve">Державне спеціалізоване господарське підприємство «Ліси України» /457,0,0 га/
інші власники та користувачі земельних ділянок /1845 га/
</t>
  </si>
  <si>
    <t>Рішення виконавчого комітету Тернопільської обласної ради  вiд 30.06.1986 №198</t>
  </si>
  <si>
    <t>«Поточани»</t>
  </si>
  <si>
    <t>Тернопільський район, Нараївська сільська, Бережанська міська територіальні громади, біля с. Поточани, кв.кв. 2-11, кв. 12 всі крім вид.8, кв. 13-15 Урманського лісництва філії «Бережанське лісомисливське господарство» ДП «Ліси України» лісове урочище «Поточани»</t>
  </si>
  <si>
    <t xml:space="preserve">Рішення виконавчого комітету Тернопільської обласної ради вiд 30.06.1986 №198   </t>
  </si>
  <si>
    <t>«Залісся»</t>
  </si>
  <si>
    <t xml:space="preserve">Тернопільський район, Бережанська, Зборівська міські територіальні громади, угіддя між с. Урмань та  с. Розгадів, кв. 9 вид.28,29 РКАЛГП «Зборіврайагроліс», кв.11 вид 1, 12-21 Бережанського РДАПП «Бережанирайагроліс», кв.54 вид.16, кв.62                   вид 1 ,2, 3 Урманського лісництва філії «Бережанське лісомисливське господарство» ДП «Ліси України», прилеглі до лісових урочищ угіддя </t>
  </si>
  <si>
    <t xml:space="preserve">Державне спеціалізоване господарське підприємство «Ліси України» /59,6 га/, Бережанське РДАПП «Бережанирайагроліс» /235,0 га/, РКАЛГП «Зборіврайагроліс» /105,0 га/
</t>
  </si>
  <si>
    <t xml:space="preserve">Рішення виконавчого комітету Тернопільської обласної ради вiд 30.06.1986 № 198, внесеними рішенням Тернопільської обласної ради від 26.02 2019 № 1351     </t>
  </si>
  <si>
    <t>«Озерянський»</t>
  </si>
  <si>
    <t xml:space="preserve">Чортківський район, Борщівська міська територіальна громада, села Озеряни і Пилатківці, Жилинці, кв.кв. 75-84 Улашківського лісництва, кв. 80 Колиндянського лісництва філії «Чортківське лісове господарство» ДП «Ліси України», лісові урочища «Галілея Голубицька», «Констанція», «Липник», прилеглі до лісових урочищ угіддя </t>
  </si>
  <si>
    <t>Державне спеціалізоване господарське підприємство «Ліси України» /391,0 га/, інші власники та користувачі земельних ділянок /3793 га/</t>
  </si>
  <si>
    <t xml:space="preserve">Рішення виконавчого комітету Тернопільської обласної ради вiд 30.06.1986 № 198   </t>
  </si>
  <si>
    <t>«Межеліски»</t>
  </si>
  <si>
    <t>Чортківський район, Бучацька міська територіальна громада, с. Зубрець, кв. 17 Золото-Потіцького лісництва філії «Бережанське лісомисливське господарство» ДП «Ліси України», лісове урочище «Межеліски»</t>
  </si>
  <si>
    <t>«Чемерове»</t>
  </si>
  <si>
    <t>Чортківський район, Бучацька міська територіальна громада, с. Бариш і Зубрець, кв.кв. 7-9,85 Золото-Потіцького лісництва філії «Бережанське лісомисливське господарство» ДП «Ліси України», лісове урочище «Чемерове»</t>
  </si>
  <si>
    <t xml:space="preserve">Рішення виконавчого комітету Тернопільської обласної ради  вiд 30.06.1986 № 198   </t>
  </si>
  <si>
    <t>«Савинське»</t>
  </si>
  <si>
    <t>Чортківський район, Бучацька міська територіальна громада, с. Бариш, с. Зубрець, кв.кв. 10-16 Золото-Потіцького лісництва філії «Бережанське лісомисливське господарство» ДП «Ліси України», лісове урочище «Савинське»</t>
  </si>
  <si>
    <t>«Пулікове»</t>
  </si>
  <si>
    <t>Чортківський район, Бучацька міська територіальна громада, с. Бариш, с. Залісся, кв.кв. 78-86 Бучацького лісництва філії «Бережанське лісомисливське господарство» ДП «Ліси України», лісове урочище «Пулікове»</t>
  </si>
  <si>
    <t xml:space="preserve">Рішення виконавчого комітету Тернопільської обласної ради вiд 30.06.1986 № 198 </t>
  </si>
  <si>
    <t>«За Броварем»</t>
  </si>
  <si>
    <t>Чортківський район, Копичинецька міська територіальна громада, м. Копичинці, села Яблунів та Увислів</t>
  </si>
  <si>
    <t xml:space="preserve">Копичинецька міська рада Чортківського району, інші власники та користувачі земельних ділянок земельних ділянок  </t>
  </si>
  <si>
    <t xml:space="preserve">Рішення виконавчого комітету Тернопільської обласної ради вiд 30.06.1986 № 198 зі змінами, внесеними рішеннями Тернопільської обласної ради від 27.04.2001 № 238, від 10.02.2016           № 75  </t>
  </si>
  <si>
    <t>«Малоберезовицько - Іванчанський»</t>
  </si>
  <si>
    <t xml:space="preserve">Тернопільський район, Збаразька міська територіальна громада, села Мала Березовиця та Іванчани, кв.кв. 4, 6-9, 20 Збаразького лісництва філії «Кременецьке лісове господарство» ДП «Ліси України», лісові урочища «Мала Березовиця, «Іванчани», «Скалка», прилеглі до лісових урочищ угіддя </t>
  </si>
  <si>
    <t>Державне спеціалізоване господарське підприємство «Ліси України» /275 га/, інші власники та користувачі земельних ділянок  /2278 га/</t>
  </si>
  <si>
    <t xml:space="preserve">Рішення виконавчого комітету Тернопільської обласної ради вiд 30.08.1990 № 189, із змінами, внесеними рішенням Тернопільської обласної ради від 26.02 2019 № 1351    </t>
  </si>
  <si>
    <t>«Кобилівський»</t>
  </si>
  <si>
    <t xml:space="preserve">Тернопільський район, Збаразька міська територіальна громада, с. Кобилля, кв.кв. 1-3, 5 Збаразького лісництва філії «Кременецьке лісове господарство»       ДП «Ліси України», лісові урочища «Кобилля», «Лосятин», «Козаччина», прилеглі до лісових урочищ угіддя </t>
  </si>
  <si>
    <t>Державне спеціалізоване господарське підприємство «Ліси України» /106 га/, інші власники та користувачі земельних ділянок /1497 га/</t>
  </si>
  <si>
    <t xml:space="preserve">Рішення виконавчого комітету Тернопільської обласної ради вiд 30.08.1990 № 189, із змінами, внесеними рішенням Тернопільської обласної ради від 26.02 2019 № 1351     </t>
  </si>
  <si>
    <t>«Мільно-Бліхівський»</t>
  </si>
  <si>
    <t>Тернопільський район, Залозецька селищна територіальна громада. с. Мільно, кв.кв. 18-30 Мшанецького лісництва філії «Кременецьке лісове господарство»       ДП «Ліси України», лісові урочища «Бліх», «Мильно», прилеглі до лісового урочища угіддя</t>
  </si>
  <si>
    <t>Державне спеціалізоване господарське підприємство «Ліси України» /534 га/, інші власники та користувачі земельних ділянок /2954 га/</t>
  </si>
  <si>
    <t>Тернопільський район, Купчинецька сільська територіальна громада, с. Ішків, кв.кв. 43-46 Козівського лісництва філії «Бережанське лісомисливське господарство» ДП «Ліси України» лісове урочище «Ішків», прилеглі до лісових урочищ угіддя</t>
  </si>
  <si>
    <t>Державне спеціалізоване господарське підприємство «Ліси України» /160 га/, інші власники та користувачі земельних ділянок /1091 га/</t>
  </si>
  <si>
    <t xml:space="preserve">Рішення виконавчого комітету Тернопільської обласної ради вiд 30.06.1986 № 198 зі змінами, внесеними рішенням Тернопільської обласної ради від 27.04.2001 № 238, від 26.02.2019 № 1351    </t>
  </si>
  <si>
    <t xml:space="preserve">Кременецький район, Кременецька міська територіальна громада, між с. Фещуки та м. Кременець, кв. 97 Стіжоцького лісництва, кв. 107-113 Підлісецького лісництва філії «Кременецьке лісове господарство» ДП «Ліси України», лісове урочище «Білокриниця», територія національного природного парку «Кременецькі гори». </t>
  </si>
  <si>
    <t>Державне спеціалізоване господарське підприємство «Ліси України» /87,0 га/, адміністрація національного природного парку «Кременецькі гори» Міністерства захисту довкілля та природних ресурсів України /370,0 га/</t>
  </si>
  <si>
    <t>«Заброддя»</t>
  </si>
  <si>
    <t>Кременецький район, Кременецька міська територіальна громада, с. Лішня, кв.кв. 85-101 Підлісецького лісництва філії «Кременецьке лісове господарство»       ДП «Ліси України», лісове урочище «Заброддя»</t>
  </si>
  <si>
    <t>«Скит»</t>
  </si>
  <si>
    <t>Кременецький район, Почаївська міська територіальна громада. Старий Тараж, кв.кв. 40-50 Почаївського лісництва філії «Кременецьке лісове господарство»       ДП «Ліси України», лісове урочище «Скит»</t>
  </si>
  <si>
    <t>«Воронуха»</t>
  </si>
  <si>
    <t xml:space="preserve">Кременецький район, Кременецька міська територіальна громада, с. Гаї, кв.кв. 26-35 Кременецького лісництва філії «Кременецьке лісове господарство» ДП «Ліси України», лісове урочище «Воронуха», кв.кв.3-12 Кременецького районного лісогосподарського підприємства «Кремліс», прилеглі до лісових урочищ угіддя </t>
  </si>
  <si>
    <t>Державне спеціалізоване господарське підприємство «Ліси України» /537,0 га/, Кременецьке районне комунальне лісогосподарське підприємство «Кремліс» /685,0 га/, інші власники та користувачі земельних ділянок  /3592 га/</t>
  </si>
  <si>
    <t>«Вербовецько-Заліський»</t>
  </si>
  <si>
    <t>Кременецький район, Лановецька міська територіальна громада, с. Вербовець,                    кв.кв. 31-34 Лановецького лісництва філії «Кременецьке лісове господарство»                                  ДП «Ліси України», лісове урочище «Залісь», прилеглі до лісових урочищ угіддя</t>
  </si>
  <si>
    <t xml:space="preserve">Державне спеціалізоване господарське підприємство «Ліси України» /216,5 га/, інші власники та користувачі земельних ділянок земельних ділянок /2482,5 га/ </t>
  </si>
  <si>
    <t xml:space="preserve">Рішення виконавчого комітету Тернопільської обласної ради вiд 30.06.1986 № 198 зі змінами, внесеними рішенням Тернопільської обласної ради від 26.02 2019 № 1351     </t>
  </si>
  <si>
    <t>«Ковалівський»</t>
  </si>
  <si>
    <t>Чортківський район, Монастириська міська територіальна громада,   с. Ковалівка,                                  кв.кв. 56-63 Криницького лісництва філії «Бережанське лісомисливське господарство» ДП «Ліси України», лісове урочище «Ковалівка», прилеглі до лісового урочища угіддя</t>
  </si>
  <si>
    <t xml:space="preserve">Державне спеціалізоване господарське підприємство «Ліси України» /790,0 га/, інші власники та користувачі земельних ділянок земельних ділянок /2169,0 га/ </t>
  </si>
  <si>
    <t xml:space="preserve">Рішення виконавчого комітету Тернопільської обласної ради вiд 30.06.1986 № 198 із змінами, внесеними рішенням Тернопільської обласної ради від 26.02 2019 № 1351     </t>
  </si>
  <si>
    <t>«Криниця»</t>
  </si>
  <si>
    <t>Чортківський район, Монастириська міська територіальна громада, кв.кв. 13-37 філії «Бережанське лісомисливське господарство» ДП «Ліси України», Криницького лісництва, лісове урочище «Криниця»</t>
  </si>
  <si>
    <t xml:space="preserve">Рішення виконавчого комітету Тернопільської обласної ради вiд 30.06.1986 №198 зі змінами, внесеними рішеннями Тернопільської обласної ради від 10.02.2016 №75, від 26.02.2019            № 1351, від 21.12.22 № 685     </t>
  </si>
  <si>
    <t>«Подільсько-Сороцький»</t>
  </si>
  <si>
    <t>Тернопільський район, Скалатська міська територіальна громада, с. Поділля, кв.кв. 48-49 Скалатського лісництва філії «Кременецьке лісове господарство» ДП «Ліси України», лісове урочище «Сороцьке», прилеглі до лісових урочищ угіддя</t>
  </si>
  <si>
    <t xml:space="preserve">Державне спеціалізоване господарське підприємство «Ліси України» /116,0 га/, інші власники та користувачі земельних ділянок  /2268,0 га/ </t>
  </si>
  <si>
    <t>«Довге»</t>
  </si>
  <si>
    <t>Тернопільський район, Підгаєцька міська територіальна громада, с. Завалів, кв.кв. 3-7 Завалівського лісництва філії «Бережанське лісомисливське господарство» ДП «Ліси України», лісове урочище «Довге»</t>
  </si>
  <si>
    <t>«Рудники»</t>
  </si>
  <si>
    <t>Тернопільський район, Підгаєцька міська територіальна громада, між селами Рудники, Боків, кв.кв. 53, 54, 106-112 Литвинівського лісництва філії «Бережанське лісомисливське господарство» ДП «Ліси України», лісове урочище «Рудники»</t>
  </si>
  <si>
    <t>«Буда»</t>
  </si>
  <si>
    <t>Тернопільський район, Підгаєцька міська територіальна громада, між селами Угринів, Рудники, кв.кв. 44-51 Підгаєцького лісництва філії «Бережанське лісомисливське господарство» ДП «Ліси України», лісове урочище «Буда»</t>
  </si>
  <si>
    <t>«Кобиловолоко-Благівщинський»</t>
  </si>
  <si>
    <t>Тернопільський район, Теребовлянська міська територіальна громада, с. Кобиловолоки,                         кв.кв. 7-11 Буданівського лісництва філії «Кременецьке лісове господарство»                             ДП «Ліси України», лісове урочище «Благівщина», прилеглі до лісового урочища угіддя</t>
  </si>
  <si>
    <t xml:space="preserve">Державне спеціалізоване господарське підприємство «Ліси України» /294,0 га/, інші власники та користувачі земельних ділянок /2926,0 га/ </t>
  </si>
  <si>
    <t xml:space="preserve">Рішення виконавчого комітету Тернопільської обласної ради вiд 30.06.1986 № 198 зі змінами, внесеними рішенням Тернопільської обласної ради від 10.02.2016 № 75     </t>
  </si>
  <si>
    <t>«Звіринець-Білецький»</t>
  </si>
  <si>
    <t>Чортківський район, Чортківська міська, Заводська селищна територіальні громади, між селами Росохач, Бордо, Угринь, кв.кв. 62-71 Білецького лісництва філії «Чортківське лісове господарство» ДП «Ліси України», лісове урочище «Звіринець»</t>
  </si>
  <si>
    <t>«Коцюбинчики»</t>
  </si>
  <si>
    <t>Чортківський район, Гусятинська селищна територіальна громада, села Коцюбинчики, Зелена, Сокиринці, Босири, кв.кв. 68-74 Гусятинського лісництва філії «Чортківське лісове господарство» ДП «Ліси України», лісове урочище «Коцюбинчики», прилеглі до лісового урочища угіддя</t>
  </si>
  <si>
    <t xml:space="preserve">Державне спеціалізоване господарське підприємство «Ліси України» /340,0 га/, інші власники та користувачі земельних ділянок /2865,0 га/ </t>
  </si>
  <si>
    <t>«Котячин-Биківці»</t>
  </si>
  <si>
    <t>Кременецький район, Шумська міська територіальна громада, с. Жолоби, кв.кв. 37-39 Забарівського лісництва філії «Кременецьке лісове господарство»                                                    ДП «Ліси України», лісове урочище «Котячин», «Биковиччина»</t>
  </si>
  <si>
    <t>«Зелений дуб - 2»</t>
  </si>
  <si>
    <t>Кременецький район, Шумська міська територіальна громада, с. Руська Гута,                      кв.кв. 12-31 Суразького лісництва філії «Кременецьке лісове господарство»                          ДП «Ліси України», лісове урочище «Зелений дуб-2»</t>
  </si>
  <si>
    <t>«Волинський»</t>
  </si>
  <si>
    <t xml:space="preserve">Кременецький район, Шумська міська територіальна громада, с. Забара, кв.кв. 62, 63, 71-76, 86-88, 95 Стіжоцького лісництва філії «Кременецьке лісове господарство» ДП «Ліси України», лісове урочище «Антонівці-Свинодебри», територія національного природного парку «Кременецькі гори» </t>
  </si>
  <si>
    <t>«Людвище»</t>
  </si>
  <si>
    <t>Кременецький район, Шумська міська територіальна громада, с. Людвище, нові ліси філії «Кременецьке лісове господарство»                          ДП «Ліси України», кв.кв.31,32 Шумського спеціалізованого комунального лісогосподарського 
та мисливського підприємства  «Волинь», прилеглі до лісових урочищ угіддя</t>
  </si>
  <si>
    <t xml:space="preserve">Державне спеціалізоване господарське підприємство «Ліси України» /201,1837 га/,                    Шумське спеціалізованео комунальне лісогосподарське 
та мисливське підприємства «Волинь»/182,0 га/,                                      інші власники та користувачі земельних ділянок  1696,8163 га/ </t>
  </si>
  <si>
    <t>Разом загальнозоологічних заказників:</t>
  </si>
  <si>
    <t>31 / 47383,0000</t>
  </si>
  <si>
    <t>Зоологічні:</t>
  </si>
  <si>
    <t>«Цеценівський бобрів гай»</t>
  </si>
  <si>
    <t xml:space="preserve">зоологічний </t>
  </si>
  <si>
    <t>Кременецький район, Шумська міська територіальна громада, с. Цеценівка, заплава             р. Вілія у межах населеного пункту</t>
  </si>
  <si>
    <t>Шумська міська рада Кременецького району</t>
  </si>
  <si>
    <t>Рішення Тернопільської обласної ради вiд 18.03.1994 зі змінами, внесеними рішенням Тернопільської обласної ради від 25.01.2005 №382</t>
  </si>
  <si>
    <t>«Рохманівський бобрів гай»</t>
  </si>
  <si>
    <t>Кременецький район, Шумська міська територіальна громада, с. Рохманів, на місці колишніх торфорозробок, заплава р. Вілія</t>
  </si>
  <si>
    <t xml:space="preserve">Шумська міська рада Кременецького району </t>
  </si>
  <si>
    <t>Разом зоологічних заказників:</t>
  </si>
  <si>
    <t>2 / 41,5000</t>
  </si>
  <si>
    <t>Разом заказників місцевого значення:</t>
  </si>
  <si>
    <t>120/ 50502,4920</t>
  </si>
  <si>
    <t>Пам’ятки природи місцевого значення:</t>
  </si>
  <si>
    <t>Комплексні:</t>
  </si>
  <si>
    <t>«Дідівка»</t>
  </si>
  <si>
    <t>комплексна пам’ятка природи</t>
  </si>
  <si>
    <t xml:space="preserve">Чортківський район, Більче-Золотецька сільська територіальна громада, лівий схил долини р. Серет на околиця с. Мушкарів </t>
  </si>
  <si>
    <t>«Мишківський схил»</t>
  </si>
  <si>
    <t>Чортківський район, Більче-Золотецька сільська територіальна громада, стрімкий схил р. Серет біля стрімкого повороту навпроти с. Мушкарів</t>
  </si>
  <si>
    <t>«Олексинська гора»</t>
  </si>
  <si>
    <t>Чортківський район, Більче-Золотецька сільська територіальна Більче-Золотецька сільська територіальна громада, між селами Шершенівка та Олексинці на лівому скелястому схилі р. Серет</t>
  </si>
  <si>
    <t>«Шершенівська стінка»</t>
  </si>
  <si>
    <t>Чортківський район, Більче-Золотецька сільська територіальна громада, кв. 1 вид.5-11 Більче-Золотецького лісництва філії «Кременецьке лісове господарство» ДП «Ліси України», правий стрімкий скелястий схил р. Серет на околиці села Шершенівка</t>
  </si>
  <si>
    <t>«Тимкова скала»</t>
  </si>
  <si>
    <t xml:space="preserve">Чортківський район, Борщівська міська територіальна громада, між селами Бабинці та Кривче, в борті балки правого берега                            р. Циганка                      </t>
  </si>
  <si>
    <t>Рішення Тернопільської обласної ради від 17.06.2014 № 1716</t>
  </si>
  <si>
    <t>«Космиринська травертинова скеля»</t>
  </si>
  <si>
    <t xml:space="preserve">Чортківський район, Золотопотіцька сільська територіальна громада, с. Космирин, на крутому лівому схилі  р. Дністер, кв. 29                    вид. 18, 19 Золото-Потіцького лісництва філії «Бережанське лісомисливське господарство» ДП «Ліси України», лісове урочище «Локичка», територія національного природного парку «Дністровський каньйон» </t>
  </si>
  <si>
    <t>Рішення Тернопільської обласної ради від 18.06.2009 № 620</t>
  </si>
  <si>
    <t>«Порохівська травертинова скеля»</t>
  </si>
  <si>
    <t>Чортківський район, Бучацька міська територіальна громада, с. Порохова, у верхів’ї лівого схилу долини р. Бариш</t>
  </si>
  <si>
    <t>Бучацька міська рада Чортківського району</t>
  </si>
  <si>
    <t>«Ґонтова гора»</t>
  </si>
  <si>
    <t>Тернопільський район, Залозецька селищна територіальна громада, фрагмент Товтрової гряди між с. Мильне та с. Мала Березовиця, територія загальнозоологічного заказника загальнодержавного значення «Мильно-Бліхівський»</t>
  </si>
  <si>
    <t>Рішення Тернопільської обласної ради від 15.12.2011 № 1291</t>
  </si>
  <si>
    <t>«Урочище «Пустельня»</t>
  </si>
  <si>
    <t xml:space="preserve">Чортківський район, Товстенська селищна територіальна громада, біля с. Устечко, кв. 61 вид. 3, 4 Дорогичівського лісництва філії «Бережанське лісомисливське господарство» ДП «Ліси України», територія національного природного парку «Дністровський каньйон» </t>
  </si>
  <si>
    <t>«Урочище «Печерки»</t>
  </si>
  <si>
    <t>Чортківський район, Товстенська селищна територіальна громада, правий схил                              р. Джурин, в 4-х км від гирла, у кв. 47                     вид. правий схил  р. Джурин, в 4-х км від гирла, у   кв. 47 вид. 19, частково вид. 14, 15, 18, 27 Дорогичівського лісництва філії «Бережанське лісомисливське господарство» ДП «Ліси України», в межах лісового урочища «Нирків»</t>
  </si>
  <si>
    <t>11.       </t>
  </si>
  <si>
    <t>«Велике сідло»</t>
  </si>
  <si>
    <t>Тернопільський район,  Скалатська міська територіальна громада, с. Старий Скалат, серед полів, в 1-у кілометрі на захід від села</t>
  </si>
  <si>
    <t>12.       </t>
  </si>
  <si>
    <t>«Прохова скалка»</t>
  </si>
  <si>
    <t>Тернопільський район, Скалатська міська територіальна громада, с. Колодіївка, на відстані 4 км північніше від села, фрагмент Товтрової гряди</t>
  </si>
  <si>
    <t>Рішення Тернопільської обласної ради вiд 14.12.2006 № 105</t>
  </si>
  <si>
    <t>13.       </t>
  </si>
  <si>
    <t>«Музикова скала»</t>
  </si>
  <si>
    <t>Тернопільський район, Скалатська міська територіальна громада, с. Городниця, фрагмент Товтрової гряди</t>
  </si>
  <si>
    <t>Рішення Тернопільської обласної ради від 12.11.2013 № 1520</t>
  </si>
  <si>
    <t>14.       </t>
  </si>
  <si>
    <t>«Дівоча гора»</t>
  </si>
  <si>
    <t>5,00</t>
  </si>
  <si>
    <t>Тернопільський район, Теребовлянська міська територіальна громада, між селами Лошнів та Сущин, крутий схил пд.-сх. експозиції Дівочої гори</t>
  </si>
  <si>
    <t>«Відслонення сармату в с. Великий Глибочок»</t>
  </si>
  <si>
    <t>1,5</t>
  </si>
  <si>
    <t>Тернопільський район,  Білецька сільська територіальна громада, с. Великий Глибочок, у 800 метрах на північ від села у старому недіючому кар’єрі на високому правому березі р. Серет</t>
  </si>
  <si>
    <t>«Урочище «Вавринів»</t>
  </si>
  <si>
    <t>20,00</t>
  </si>
  <si>
    <t>Чортківський район, Чортківська міська територіальна громада, західна околиця                           с. Горішня Вигнанка, крутий схил вздовж                              р. Серет від м. Чортків до с. Горішня Вигнанка</t>
  </si>
  <si>
    <t>Чортківська міська рада Чортківського району</t>
  </si>
  <si>
    <t>«Стінка «Угринська»</t>
  </si>
  <si>
    <t>Чортківський район, Заводська селищна територіальна громада, крутий схил вздовж                    р. Серет від м. Чортків до с. Угринь</t>
  </si>
  <si>
    <t xml:space="preserve">Заводська селищна рада Чортківського району </t>
  </si>
  <si>
    <t>«Останці Подільських Товтр»</t>
  </si>
  <si>
    <t>Тернопільський район, Скалатська міська територіальна громада, с. Новосілка, фрагмент Товтрової гряди</t>
  </si>
  <si>
    <t>Рішення Тернопільської обласної ради від 15.12.2021 № 397</t>
  </si>
  <si>
    <t>Разом комплексних пам’яток природи місцевого значення:</t>
  </si>
  <si>
    <t>18 / 223,56</t>
  </si>
  <si>
    <t>«Печера «Збручанська»</t>
  </si>
  <si>
    <t>геологічна пам’ятка природи</t>
  </si>
  <si>
    <t>Чортківський район, Мельнице-Подільська селищна територіальна громада,                                        с. Збручанське</t>
  </si>
  <si>
    <t xml:space="preserve">Рішення виконавчого комітету Тернопільської обласної ради від 20.12.1968  № 870 зі змінами, внесеними рішеннями виконавчого комітету Тернопільської обласної ради від 14.03.1977 №131, від 19.11.1984 № 320  </t>
  </si>
  <si>
    <t>«Печера «На Хомах»</t>
  </si>
  <si>
    <t>Чортківський район, Борщівська міська територіальна громада, с. Кривче, х. Хоми, лівий схил долини р. Циганка</t>
  </si>
  <si>
    <t xml:space="preserve">Рішення виконавчого комітету Тернопільської обласної ради від 20.12.1968  № 870 зі змінами, внесеними рішеннями виконавчого комітету Тернопільської обласної ради від 14.03.1977 №131, від 19.11.1984 № 320   </t>
  </si>
  <si>
    <t>«Печера «Язичеська»</t>
  </si>
  <si>
    <t xml:space="preserve">Чортківський район, Більче-Золотецька сільська територіальна громада, с. Міжгір’я (Монастирок), високий правий берег р. Серет, територія національного природного парку «Дністровський каньйон» </t>
  </si>
  <si>
    <t xml:space="preserve">Рішення виконавчого комітету Тернопільської обласної ради від 20.12.1968  № 870 зі змінами, внесеними рішенням виконавчого комітету Тернопільської обласної ради від 14.03.1977 №131, від 19.11.1984 № 320  </t>
  </si>
  <si>
    <t>«Печера «Двох озер»</t>
  </si>
  <si>
    <t xml:space="preserve">Чортківський район, Борщівська міська територіальна громада, с. Кривче, кв. 18 вид.12 Гермаківського лісництва філії «Чортківське лісове господарство» ДП «Ліси України», лісове урочище «Муравинець», на дні глибокої балки, територія національного природного парку «Дністровський каньйон» </t>
  </si>
  <si>
    <t xml:space="preserve">Рішення виконавчого комітету Тернопільської обласної ради від 13.12.1971 № 645 зі змінами, внесеними рішенням виконавчого комітету Тернопільської обласної ради від 14.03.1977 № 131, від 19.11.1984 № 320  </t>
  </si>
  <si>
    <t>«Печера «Славка»</t>
  </si>
  <si>
    <t xml:space="preserve">Чортківський район,  Борщівська міська територіальна громада, с. Кривче, кв. 16 вид.1 Гермаківського лісництва філії «Чортківське лісове господарство» ДП «Ліси України», лісове урочище «Муравинець», територія національного природного парку «Дністровський каньйон» </t>
  </si>
  <si>
    <t>Рішення Тернопільської обласної ради від 25.04.1996 № 90</t>
  </si>
  <si>
    <t>«Печера «Жолоби»</t>
  </si>
  <si>
    <t xml:space="preserve">Чортківський район, Золотопотіцька сільська територіальна громада, с. Скоморохи, кв. 69 вид.8 Язловецького лісництва філії «Бережанське лісомисливське господарство» ДП «Ліси України», лісове урочище «Язловець», територія національного природного парку «Дністровський каньйон» </t>
  </si>
  <si>
    <t xml:space="preserve">Рішення виконавчого комітету Тернопільської обласної ради вiд 13.12.1971 № 645 зі змінами, внесеними рішенням виконавчого комітету Тернопільської обласної ради від 14.03.1977 № 131, від 19.11.1984 № 320      </t>
  </si>
  <si>
    <t>«Скелі семи джерел»</t>
  </si>
  <si>
    <t xml:space="preserve">Чортківський район, Золотопотіцька сільська територіальна громада, с. Скоморохи, кв. 56 вид.2 Язловецького лісництва філії «Бережанське лісомисливське господарство» ДП «Ліси України», лісове урочище «Язловець», територія національного природного парку «Дністровський каньйон» </t>
  </si>
  <si>
    <t xml:space="preserve">Рішення виконавчого комітету Тернопільської обласної ради вiд 13.12.1971 № 645 зі змінами, внесеними рішенням виконавчого комітету Тернопільської обласної ради від 14.03.1977 № 131, від 19.11.1984 № 320    </t>
  </si>
  <si>
    <t>«Печера «Джуринська»</t>
  </si>
  <si>
    <t xml:space="preserve">Чортківський район, Товстенська селищна територіальна громада, с. Нагіряни, лівий схил  р. Поросячка, в кар’єрі, територія національного природного парку «Дністровський каньйон» </t>
  </si>
  <si>
    <t>«Карстова лійка «Язвінь»</t>
  </si>
  <si>
    <t>Чортківський район, Заліщицька міська територіальна громада, c. Новосілка, серед полів</t>
  </si>
  <si>
    <t>«Карстова лійка «Мархонівка»</t>
  </si>
  <si>
    <t>Чортківський район, Заліщицька міська територіальна громада, с. Новосілка, серед полів</t>
  </si>
  <si>
    <t>«Касперівські скелі»</t>
  </si>
  <si>
    <t>Чортківський район, Заліщицька міська територіальна громада, с. Касперівці, схил                         р. Тупа, верхня частина, територія національного природного парку «Дністровський каньйон»</t>
  </si>
  <si>
    <t xml:space="preserve">Рішення виконавчого комітету Тернопільської обласної ради вiд 17.11.1969  № 747 зі змінами, внесеними рішенням виконавчого комітету Тернопільської обласної ради від 14.03.1977 № 131, від 19.11.1984 № 320  </t>
  </si>
  <si>
    <t>«Гора «Бабина»</t>
  </si>
  <si>
    <t>Тернопільський район, Збаразька міська територіальна громада, с. Залужжя, правий схил долини р. Гнізна, відрога Товтрової гряди</t>
  </si>
  <si>
    <t>Збаразька міська рада Збаразького району</t>
  </si>
  <si>
    <t xml:space="preserve">Рішення виконавчого комітету Тернопільської обласної ради від 12.12.1971 № 6454, зі змінами, внесеними рішеннями виконавчого комітету 14.03.1977 № 131, від 19.11.1984 № 320 і рішенням Тернопільської обласної ради від 27.04.2001 № 238 </t>
  </si>
  <si>
    <t>«Гора «Довбуша»</t>
  </si>
  <si>
    <t>Тернопільський район, Збаразька міська територіальна громада, околиця с. Залужжя, правий схил долини р. Гнізна, відрога Товтрової гряди, кв. 35 вид.4-10 Збаразького лісництва філії «Кременецьке лісове господарство» ДП «Ліси України», лісове урочище «Залужжя», комунальні ліси Збаразького міського комунального підприємства по благоустрою «Добробут»</t>
  </si>
  <si>
    <t xml:space="preserve">Збаразька міська рада Збаразького району /4,3167 га/,  Державне спеціалізоване господарське підприємство «Ліси України»   /13,5777 га/,                   Збаразьке міське комунальне підприємство по благоустрою «Добробут» (3,939 га), </t>
  </si>
  <si>
    <t>«Карстові лійки в Шумлянах»</t>
  </si>
  <si>
    <t xml:space="preserve">Тернопільський район, Саранчуківська сільська територіальна громада, с. Шумляни, кв. 114 вид. 8 Литвинівського лісництва філії «Бережанське лісомисливське господарство» ДП «Ліси України», лісове урочище «Липник»     </t>
  </si>
  <si>
    <t xml:space="preserve">Державне підприємство «Бережанське лісомисливське господарство» </t>
  </si>
  <si>
    <t>Рішення виконавчого комітету Тернопільської обласної ради від 27.12.1976 № 637 зі змінами, внесеними рішеннями виконавчого комітету Тернопільської обласної ради від 19.11.1984 № 320, Тернопільської обласної ради від 10.02.2016 № 75, від 10.10.2021         № 325</t>
  </si>
  <si>
    <t xml:space="preserve">«Печера «Угринь»        </t>
  </si>
  <si>
    <t xml:space="preserve">Чортківський район, Заводська селищна територіальна громада, с. Угринь, правий схил долини потічка Млинки </t>
  </si>
  <si>
    <t xml:space="preserve">Чортківська районна
громадська організація
«Клуб спелеологів Кристал» </t>
  </si>
  <si>
    <t xml:space="preserve">Рішення виконавчого комітету Тернопільської обласної ради від 20.12.1968 № 870 зі змінами, внесеними рішенням виконавчого комітету Тернопільської обласної ради від 14.03.1977 № 131, від 19.11.1984 № 320 </t>
  </si>
  <si>
    <t>«Печера «Улашківська»</t>
  </si>
  <si>
    <t>Чортківський район, Нагірянська сільська територіальна громада, с. Улашківці, серед полів</t>
  </si>
  <si>
    <t>Нагірянська сільська рада Чортківського району</t>
  </si>
  <si>
    <t xml:space="preserve">Рішення виконавчого комітету Тернопільської обласної ради від 13.12.1971 № 645 зі змінами, внесеними рішенням Тернопільської обласної ради від 10.02.2016 № 75  </t>
  </si>
  <si>
    <t>«Силурійські відклади в Окопах»</t>
  </si>
  <si>
    <t xml:space="preserve">Чортківський район, Мельнице-Подільська селищна територіальна громада, с. Окопи, лівий берег р. Дністер, кв. 88 вид.2, 3 Гермаківського лісництва філії «Чортківське лісове господарство» ДП «Ліси України», лісове урочище «Наддністрянська стінка», територія національного природного парку «Дністровський каньйон» </t>
  </si>
  <si>
    <t xml:space="preserve">Рішення виконавчого комітету Тернопільської обласної ради вiд 14.03.1977 № 131 зі змінами, внесеними рішенням виконавчого комітету Тернопільської обласної ради від 19.11.1984 № 320  </t>
  </si>
  <si>
    <t>«Дзвенигородське відслонення силуру»</t>
  </si>
  <si>
    <t>Чортківський район, Мельнице-Подільська селищна територіальна громада,                 с. Дзвенигород, лівий схил р. Дністер, у старому кар’єрі, територія національного природного парку «Дністровський каньйон»</t>
  </si>
  <si>
    <t xml:space="preserve">Рішення виконавчого комітету Тернопільської обласної ради вiд 19.11.1984 № 320  </t>
  </si>
  <si>
    <t>«Силурійсько-девонські відклади в Дністровому»</t>
  </si>
  <si>
    <t xml:space="preserve">Чортківський район, Мельнице-Подільська селищна територіальна громада,              с. Дністрове, пд.-сх. околиця, кв. 80 вид.20 Гермаківського лісництва філії «Чортківське лісове господарство» ДП «Ліси України», лісове урочище «Дзвінків», лівий схил балки, що відкривається у долину р. Дністер, територія національного природного парку «Дністровський каньйон» </t>
  </si>
  <si>
    <t xml:space="preserve">Рішення виконавчого комітету Тернопільської обласної ради вiд 13.12.1971 № 645 зі змінами, внесеними рішеннями виконавчого комітету Тернопільської обласної ради від 14.03.1977 № 131, від 19.11.1984 № 320  </t>
  </si>
  <si>
    <t>«Відслонення силуру в Скала-Подільській»</t>
  </si>
  <si>
    <t>Чортківський район,  Скала-Подільська селищна територіальна громада, смт Скала-Подільська, правий берег р. Збруч, біля фортеці</t>
  </si>
  <si>
    <t>Скала-Подільська селищна рада Чортківського району</t>
  </si>
  <si>
    <t xml:space="preserve">Рішення Тернопільської обласної ради  вiд 25.04.1996 № 90  </t>
  </si>
  <si>
    <t>«Гусятинське відслонення силуру»</t>
  </si>
  <si>
    <t>Чортківський район, Гусятинська селищна територіальна громада, смт Гусятин,                      вул. Суходільська, стінка в старому кар’єрі</t>
  </si>
  <si>
    <t>Гусятинська селищна рада Чортківського району</t>
  </si>
  <si>
    <t>«Девонські відклади»</t>
  </si>
  <si>
    <t xml:space="preserve">Чортківський район, Борщівська міська територіальна громада, с. Кривче, лівий схил долини Циганка, між печерами «Кришталева»                і «На Хомах», територія національного природного парку «Дністровський каньйон» </t>
  </si>
  <si>
    <t xml:space="preserve">Рішення виконавчого комітету Тернопільської обласної ради вiд 13.12.1971 № 645  </t>
  </si>
  <si>
    <t>«Іване-Золотецький розріз нижнього девону»</t>
  </si>
  <si>
    <t xml:space="preserve">Чортківський район, Заліщицька міська територіальна громада, с. Іване-Золоте, лівий схил р. Дністер нижче від села по течії, територія національного природного парку «Дністровський каньйон» </t>
  </si>
  <si>
    <t xml:space="preserve">Рішення виконавчого комітету Тернопільської обласної ради вiд 23.12.1976 № 637 </t>
  </si>
  <si>
    <t>«Устецький розріз нижнього девону»</t>
  </si>
  <si>
    <t xml:space="preserve">Чортківський район, Товстенська селищна територіальна громада, с. Устечко, кв. 65 вид.15 Дорогичівського лісництва філії «Бережанське лісомисливське господарство» ДП «Ліси України», лісове урочище «Нирків», лівий берег Дністер, територія національного природного парку «Дністровський каньйон» </t>
  </si>
  <si>
    <t xml:space="preserve">Рішення виконавчого комітету Тернопільської обласної ради вiд 17.11.1969 № 747 зі змінами, внесеними рішеннями виконавчого комітету Тернопільської обласної ради від 14.03.1977 3 131, від 19.11.1984 № 320                          </t>
  </si>
  <si>
    <t>«Заліщицький горизонт нижнього девону»</t>
  </si>
  <si>
    <t xml:space="preserve">Чортківський район, Заліщицька міська територіальна громада, м. Заліщики, ділянка схилу р. Дністер протяжністю 200 метрів, вище по течії від паромної переправи, територія регіонального ландшафтного парку «Дністровський каньйон» </t>
  </si>
  <si>
    <t xml:space="preserve">Рішення виконавчого комітету Тернопільської обласної ради від 22.12.1987 № 310               </t>
  </si>
  <si>
    <t>«Відслонення девону в м. Чорткові»</t>
  </si>
  <si>
    <t xml:space="preserve">Чортківський район, Чортківська міська територіальна громада, с. Вигнанка, лівий схил р. Серет, в 1 км вище по течії від м. Чортків, територія комплексної пам’ятки природи місцевого значення «Урочище «Вавринів» </t>
  </si>
  <si>
    <t xml:space="preserve">Рішення виконавчого комітету Тернопільської обласної ради вiд 26.12.1983 № 496 зі змінами, внесеними рішенням виконавчого комітету Тернопільської обласної ради від 19.11.1984 № 320  </t>
  </si>
  <si>
    <t>«Відслонення нижнього девону»</t>
  </si>
  <si>
    <t>Тернопільський район, Великогаївська сільська територіальна громада, с. Грабовець, при дорозі між селами Білоскіркою і Грабовцем, кв. 7 в. 4 Микулинецького лісництва філії «Кременецьке лісове господарство»           ДП «Ліси України», лісове урочище «Білоскірка»</t>
  </si>
  <si>
    <t xml:space="preserve">Рішення Тернопільської обласної ради  вiд 18.03.1994 </t>
  </si>
  <si>
    <t>«Відслонення середнього девону в Коржовій»</t>
  </si>
  <si>
    <t xml:space="preserve">Чортківський район, Монастириська міська територіальна громада, с. Коржова, правий схил р. Золота Липа, у кар`єрі  </t>
  </si>
  <si>
    <t xml:space="preserve">ВАТ «Коржівський спеціалізований гірничо-дробарний кар’єр» </t>
  </si>
  <si>
    <t xml:space="preserve">Рішення виконавчого комітету Тернопільської обласної ради від 27.12.1976 № 637    </t>
  </si>
  <si>
    <t>«Відслонення юрських відкладів»</t>
  </si>
  <si>
    <t xml:space="preserve">Чортківський район, Монастириська міська територіальна громада, с. Лука, на лівому віддаленому схилі р. Дністер, нижче села по течії   </t>
  </si>
  <si>
    <t>Монастириська міська рада Чортківського району</t>
  </si>
  <si>
    <t>«Відслонення крейдової системи в с. Пилипче»</t>
  </si>
  <si>
    <t>Чортківський район,  Іване-Пустенська сільська територіальна громада, с. Пилипче, правий схил р. Нічлава</t>
  </si>
  <si>
    <t>Іване-Пустенська сільська рада Чортківського району</t>
  </si>
  <si>
    <t xml:space="preserve"> Рішення виконавчого комітету Тернопільської обласної ради від 27.12.1976 № 637 зі змінами, внесеними рішеннями виконавчого комітету Тернопільської обласної ради від 14.03.1977 № 131, від 19.11.1984        № 320   </t>
  </si>
  <si>
    <t>«Альбські відклади в Більче-Золотому»</t>
  </si>
  <si>
    <t>Чортківський район, Більче-Золотецька сільська територіальна громада, с. Більче-Золоте, біля джерела</t>
  </si>
  <si>
    <t xml:space="preserve">Рішення виконавчого комітету Тернопільської обласної ради від 27.12.1976 № 637 зі змінами, внесеними рішеннями виконавчого комітету Тернопільської обласної ради від 14.03.1977 3 131, від 19.11.1984 № 320   </t>
  </si>
  <si>
    <t>«Відслонення крейди в Кременці»</t>
  </si>
  <si>
    <t>Кременецький район,  Кременецька міська територіальна громада, м. Кременець,                          у старому кар`єрі</t>
  </si>
  <si>
    <t>ВАТ «Кременецький крейдяний завод»</t>
  </si>
  <si>
    <t xml:space="preserve">Рішення виконавчого комітету Тернопільської обласної ради вiд 27.12.1976 №637   зі змінами, внесеними рішеннями виконавчого комітету Тернопільської обласної ради від 14.03.1977 № 131, від 19.11.1984 № 320                    </t>
  </si>
  <si>
    <t>«Останці Сарматського моря»</t>
  </si>
  <si>
    <t>Тернопільський район, Підволочиська селищна територіальна громада, с. Галущинці, у кар’єрі біля автошляху «Тернопіль - Підволочиськ»</t>
  </si>
  <si>
    <t>ПрАТ «Тернопільський кар’єр»</t>
  </si>
  <si>
    <t xml:space="preserve">Рішення виконавчого комітету Тернопільської обласної ради від 26.12.1983 № 496  зі змінами, внесеними рішенням виконавчого комітету Тернопільської обласної ради від 19.11.1984 № 320  </t>
  </si>
  <si>
    <t>«Відслонення міоценових відкладів у Бучачі»</t>
  </si>
  <si>
    <t>Чортківський район, Бучацька міська територіальна громада, м. Бучач, долина            р. Стрипа, правий берег, вище від залізничного моста по течії</t>
  </si>
  <si>
    <t>Виробничий підрозділ «Чортківська дистанція колія» Регіональної філії «Львівська залізниця»              АТ «Укрзалізниця»</t>
  </si>
  <si>
    <t xml:space="preserve">Рішення виконавчого комітету Тернопільської обласної ради вiд 26.12.1983 № 496 зі змінами, внесеними рішенням виконавчого комітету Тернопільської обласної ради  від 19.11.1984 № 320  </t>
  </si>
  <si>
    <t>«Відслонення міоценових відкладів»</t>
  </si>
  <si>
    <t xml:space="preserve">Чортківський район,  Монастириська міська територіальна громада, с. Чехів, долина             р. Коропець   </t>
  </si>
  <si>
    <t xml:space="preserve">Рішення виконавчого комітету Тернопільської обласної ради вiд 26.12.1983 № 496 зі змінами, внесеними рішеннями виконавчого комітету Тернопільської обласної ради  від 19.11.1984 № 320,  Тернопільської обласної ради від 10.02.2016 № 75  </t>
  </si>
  <si>
    <t>«Буглівський стратотип»</t>
  </si>
  <si>
    <t>Кременецький район, Лановецька міська територіальна громада, с. Огризківці, в яру</t>
  </si>
  <si>
    <t xml:space="preserve">Рішення виконавчого комітету Тернопільської обласної ради вiд 26.12.1983 № 496 зі змінами, внесеними рішенням виконавчого комітету Тернопільської обласної ради, від 19.11.1984 № 320  </t>
  </si>
  <si>
    <t>«Плейстоценові відклади»</t>
  </si>
  <si>
    <t xml:space="preserve">Кременецький район, Лановецька міська територіальна громада, с. Ванжулів, стінка західної експозиції у глиняному кар’єрі   </t>
  </si>
  <si>
    <t>Ванжулівський цегельний завод Кременецького району</t>
  </si>
  <si>
    <t xml:space="preserve">Рішення Тернопільської обласної ради вiд 18.03.1994   </t>
  </si>
  <si>
    <t>«Плейстоценові відклади ґрунтів»</t>
  </si>
  <si>
    <t xml:space="preserve">Тернопільський район, Збаразька міська територіальна громада, м. Збараж,                  вул. Грушевського, північна околиця, глиняний кар`єр   </t>
  </si>
  <si>
    <t>«Відслонення п’ятої тераси Дністра»</t>
  </si>
  <si>
    <t xml:space="preserve">Чортківський район, Заліщицька міська територіальна громада, нижче від села Добрівляни, кв. 80 вид.20 Заліщицького лісництва філії «Чортківське лісове господарство» ДП «Ліси України» лісове урочище «Криве», територія національного природного парку «Дністровський каньйон» </t>
  </si>
  <si>
    <t>«Відслонення шостої тераси Дністра»</t>
  </si>
  <si>
    <t xml:space="preserve">Чортківський район, Заліщицька міська територіальна громада, с. Голігради, біля повороту до села від автошляху «Заліщики - Борщів», в межах старого кар’єру з добування гравію, кв. 64 вид. 2 Заліщицького лісництва філії «Чортківське лісове господарство» ДП «Ліси України», лісове урочище «Самотия», територія національного природного парку «Дністровський каньйон» </t>
  </si>
  <si>
    <t>«Відслонення силуру в Трубчині»</t>
  </si>
  <si>
    <t xml:space="preserve">Чортківський район, Мельнице-Подільська селищна територіальна громада, с. Трубчин, лівий берег р. Дністер, 400 м нижче від села по течії ріки, територія національного природного парку «Дністровський каньйон» </t>
  </si>
  <si>
    <t xml:space="preserve">Рішення виконавчого комітету Тернопільської обласної ради вiд 14.03.1977 №131 зі змінами, внесеними рішенням Тернопільської обласної ради від 10.02.2016 №75  </t>
  </si>
  <si>
    <t>«Силурійські відклади в Кудринцях»</t>
  </si>
  <si>
    <t>Чортківський район,  Мельнице-Подільська селищна територіальна громада, с. Кудринці, лівий берег р. Збруч</t>
  </si>
  <si>
    <t xml:space="preserve">Рішення виконавчого комітету Тернопільської обласної ради вiд 14.03.1977 № 131 зі змінами, внесеними рішенням виконавчого комітету Тернопільської обласної ради  від 19.11.1984 № 320   </t>
  </si>
  <si>
    <t>«Худиківські відслонення нижньокрейдових відкладів»</t>
  </si>
  <si>
    <t xml:space="preserve">Чортківський район, Борщівська міська територіальна громада, с. Худиківці, кв. 53 вид. 22 Гермаківського лісництва філії «Чортківське лісове господарство» ДП «Ліси України», лівий берег р. Дністер, лісове урочище «Худиківська стінка», територія національного природного парку «Дністровський каньйон» </t>
  </si>
  <si>
    <t xml:space="preserve">Рішення виконавчого комітету Тернопільської обласної ради вiд 20.12.1968 № 870 зі змінами, внесеними рішенням Тернопільської обласної ради від 10.02.2016 № 75                </t>
  </si>
  <si>
    <t>«Переволоцькі травертинові скелі»</t>
  </si>
  <si>
    <t xml:space="preserve">Чортківський район, Бучацька міська територіальна громада, с. Переволока, лівий схил потічка, що впадає в р. Стрипа </t>
  </si>
  <si>
    <t xml:space="preserve">Рішення виконавчого комітету Тернопільської обласної ради від 21.12.1974 № 554 зі змінами, внесеними рішенням  Тернопільської обласної ради від 10.02.2016 №75                      </t>
  </si>
  <si>
    <t>«Місце знахідок решток мамонта»</t>
  </si>
  <si>
    <t>Кременецького район,  Вишнівецька селищна територіальна громада, с. Старий Вишнівець, яр біля автошляху «Тернопіль – Кременець», перед селом</t>
  </si>
  <si>
    <t>Служба відновлення та розвитку інфраструктури у Тернопільській області</t>
  </si>
  <si>
    <t>«Яр «Жаб’як»</t>
  </si>
  <si>
    <t>Кременецький район, Вишнівецька селищна територіальна громада, с. Дзвиняча, старий яр</t>
  </si>
  <si>
    <t xml:space="preserve">Рішення виконавчого комітету Тернопільської обласної ради вiд 17.11.1969 № 747,  зі змінами, внесеними рішенням в  Тернопільської обласної ради від 27.04.2001 № 238                        </t>
  </si>
  <si>
    <t>«Залісецький яр»</t>
  </si>
  <si>
    <t>Кременецький район, Вишнівецька селищна територіальна громада, с. Залісці, яр біля дороги до с. Великий Кунинець</t>
  </si>
  <si>
    <t xml:space="preserve">Рішення виконавчого комітету Тернопільської обласної ради вiд 14.03.1977 № 131 зі змінами, внесеними рішенням Тернопільської обласної ради від 27.04.2001 № 238                                             </t>
  </si>
  <si>
    <t>«Міоценові відклади в Добриводах»</t>
  </si>
  <si>
    <t>Тернопільський район, Збаразька міська територіальна громада, с. Добриводи, стінка протяжністю близько 2-х км у старому кар`єрі</t>
  </si>
  <si>
    <t xml:space="preserve">Рішення виконавчого комітету Тернопільської обласної ради вiд 14.03.1977 № 131 зі змінами, внесеними рішенням Тернопільської обласної ради від 10.02.2016 № 75    </t>
  </si>
  <si>
    <t>«Старопочаївський яр»</t>
  </si>
  <si>
    <t>Кременецький район, Почаївська міська територіальна громада, с. Старий Почаїв, правий схил долини р. Почаївка</t>
  </si>
  <si>
    <t>Почаївська міська рада Кременецького району</t>
  </si>
  <si>
    <t xml:space="preserve">Рішення виконавчого комітету Тернопільської обласної ради вiд 14.03.1977 № 131 зі змінами, внесеними рішеннями виконавчого комітету Тернопільської обласної ради  від 19.11.1984 № 320  Тернопільської обласної ради від 27.04.2001 № 238                                              </t>
  </si>
  <si>
    <t>«Відслонення девону в с. Вістря №1»</t>
  </si>
  <si>
    <t>Чортківський район, Коропецька селищна територіальна громада, с. Вістря, лівий берег р. Дністер, в 50 метрах вище від села, територія регіонального ландшафтного парку «Дністровський каньйон»</t>
  </si>
  <si>
    <t>Коропецька селищна рада Чортківського району</t>
  </si>
  <si>
    <t xml:space="preserve">Рішення виконавчого комітету Тернопільської обласної ради від 26.12.1983 № 496  зі змінами, внесеними рішеннями виконавчого комітету Тернопільської обласної ради від 19.11.1984 № 320,  Тернопільської обласної ради від 10.02.2016 № 75   </t>
  </si>
  <si>
    <t>«Відслонення девону в с. Вістря №2»</t>
  </si>
  <si>
    <t>Чортківський район,  Коропецька селищна територіальна громада, с. Вістря, лівий берег р. Дністер, в 100 метрах вище від села по течії, територія регіонального ландшафтного парку «Дністровський каньйон»</t>
  </si>
  <si>
    <t xml:space="preserve">Рішення виконавчого комітету Тернопільської обласної ради вiд 26.12.1983 №496 зі змінами, внесеними рішеннями виконавчого комітету Тернопільської обласної ради від 19.11.1984 № 320  Тернопільської обласної ради від 10.02.2016 №75  </t>
  </si>
  <si>
    <t>«Гора «Пустельна»</t>
  </si>
  <si>
    <t xml:space="preserve">Кременецький район, Шумська міська територіальна громада, с. Іловиця     </t>
  </si>
  <si>
    <t xml:space="preserve">Рішення виконавчого комітету Тернопільської обласної ради вiд 13.12.1971 № 645  зі змінами, внесеними рішеннями виконавчого комітету Тернопільської обласної ради від 14.03.1977 № 131, від 19.11.1984 № 320    </t>
  </si>
  <si>
    <t>«Відслонення крем’яних утворень»</t>
  </si>
  <si>
    <t>Кременецький район, Кременецька міська територіальна громада, м. Кременець,             вул. Джерельна в 100 метрах на схід від крейдяного заводу</t>
  </si>
  <si>
    <t xml:space="preserve">Рішення виконавчого комітету Тернопільської обласної ради вiд 26.12.1983 № 496 зі змінами, внесеними рішеннями виконавчого комітету Тернопільської обласної ради від 19.11.1984 № 320  Тернопільської обласної ради від 10.02.2016 №75  </t>
  </si>
  <si>
    <t>«Скупчення кристалів кальциту в с. Лучка»</t>
  </si>
  <si>
    <t>Тернопільський район, Великоберезовицька селищна територіальна громада, с. Лучка, лівий схил долини р. Серет, в 200 метрах від моста у старому кар’єрі, поблизу лісового урочища «Мишковицька дача»</t>
  </si>
  <si>
    <t>Великоберезовицька селищна Тернопільського району</t>
  </si>
  <si>
    <t xml:space="preserve">Рішення Тернопільської обласної ради вiд 23.12.2005 № 519              </t>
  </si>
  <si>
    <t>«Відслонення нижнього сармату в Залісцях»</t>
  </si>
  <si>
    <t>Кременецький район, Шумська міська територіальна громада, с. Залісці, біля млина, на лівому схилі потічка</t>
  </si>
  <si>
    <t>Шумська міська рада  Кременецького району</t>
  </si>
  <si>
    <t xml:space="preserve">Рішення виконавчого комітету Тернопільської обласної ради вiд 27.12.1976 № 637 зі змінами, внесеними рішеннями виконавчого комітету Тернопільської обласної ради від 14.03.1977 № 131, від 19.11.1984 № 320                     </t>
  </si>
  <si>
    <t>«Дислокації гірських порід на околиці       с. Надрічне Тернопільського району»</t>
  </si>
  <si>
    <t>Тернопільський район, Бережанська міська територіальна громада, східна околиця                           с. Надрічне в 150 м від дороги, що веде до                    с. Конюхи, кв. 12 вид. 11 Бережанського РДАПП «Бережанирайагроліс»</t>
  </si>
  <si>
    <t>Бережанське районне державне агропромислове підприємство «Бережанирайагроліс»</t>
  </si>
  <si>
    <t>Рішення Тернопільської обласної ради від 12.11.2013 № 1523</t>
  </si>
  <si>
    <t>Складка облямування рифових вапняків</t>
  </si>
  <si>
    <t>Тернопільський район, Залозецька селищна територіальна громада, с. Тростянець, кв. 63, вид.6 Залозецького лісництва філії «Кременецьке лісове господарство» ДП «Ліси України», лісове урочище «Білокриниця», правий схил долини р. Лопушанка</t>
  </si>
  <si>
    <t>Рішення Тернопільської обласної ради від 21.01.2009 року № 483</t>
  </si>
  <si>
    <t>«Гравітаційні складки»</t>
  </si>
  <si>
    <t xml:space="preserve">Чортківський район, Заводська селищна територіальна громада, між селами Синяковим і Угринь, лівий схил р. Серет, верхня частина схилу, територія комплексної пам’ятка природи місцевого значення «Стінка «Угринська»    </t>
  </si>
  <si>
    <t>Рішення виконавчого комітету Тернопільської обласної ради від 17.11.1969 № 747 зі змінами, внесеними рішеннями виконавчого комітету Тернопільської обласної ради від 14.03.1977 № 131, від 19.11.1984 № 320</t>
  </si>
  <si>
    <t>«Чортів камінь»</t>
  </si>
  <si>
    <t>Тернопільський район, Бережанська міська територіальна громада, с. Лісники, кв. 13 вид.12 Бережанського лісництва філії «Бережанське лісомисливське господарство» ДП «Ліси України», лісове урочище «Лісники»</t>
  </si>
  <si>
    <t xml:space="preserve">Державне спеціалізоване господарське підприємство «Ліси України»    </t>
  </si>
  <si>
    <t xml:space="preserve">Рішення виконавчого комітету Тернопільської обласної ради вiд 27.12.1976 № 637         </t>
  </si>
  <si>
    <t>«Кур’янівські феномени»</t>
  </si>
  <si>
    <t>Тернопільський район, Нараївська сільська територіальна громада, с. Кур’яни, кв. 68 вид.16 Бережанського лісництва філії «Бережанське лісомисливське господарство» ДП «Ліси України», лісове урочище  «Долина»</t>
  </si>
  <si>
    <t>Рішення виконавчого комітету Тернопільської обласної ради вiд 26.12.1983 № 496 зі змінами, внесеними рішеннями виконавчого комітету Тернопільської обласної ради в від 19.11.1984 № 320  Тернопільської обласної ради від 10.02.2016 № 75</t>
  </si>
  <si>
    <t>«Бабинецький менгір»</t>
  </si>
  <si>
    <t>Чортківський район, Борщівська міська територіальна громада, с. Бабинці, північна околиця, лівий схил долини р. Нічлава</t>
  </si>
  <si>
    <t xml:space="preserve">Рішення виконавчого комітету Тернопільської обласної ради вiд 27.12.1976 № 537   зі змінами, внесеними рішеннями виконавчого комітету Тернопільської обласної ради від 14.03.1977 № 131, від 19.11.1984 № 320  </t>
  </si>
  <si>
    <t>«Кривченська травертинова скеля»</t>
  </si>
  <si>
    <t>Чортківський район, Борщівська міська територіальна громада, с. Кривче, правий схил долини р. Циганка, урочище «Заболотівка»</t>
  </si>
  <si>
    <t>Рішення Тернопільської обласної ради від 14.07.2011 №1 217</t>
  </si>
  <si>
    <t>«Рівна скеля»</t>
  </si>
  <si>
    <t xml:space="preserve">Чортківський район, Золотопотіцька селищна рада, с. Скоморохи, кв. 69 вид.6 Язловецького лісництва філії «Бережанське лісомисливське господарство» ДП «Ліси України», лісове урочище «Язловець», територія національного природного парку «Дністровський каньйон» </t>
  </si>
  <si>
    <t xml:space="preserve">Державне спеціалізоване господарське підприємство «Ліси України»  </t>
  </si>
  <si>
    <t xml:space="preserve">Рішення виконавчого комітету Тернопільської обласної ради від 13.12.1971 № 645 зі змінами, внесеними рішеннями виконавчого комітету Тернопільської обласної ради від 14.03.1977 № 131, від 19.11.1984 № 320  </t>
  </si>
  <si>
    <t>«Монастирська скеля»</t>
  </si>
  <si>
    <t xml:space="preserve">Чортківський район, Золотопотіцька селищна територіальна громада, с. Сокілець, кв. 75 вид.1 Язловецького лісництва філії «Бережанське лісомисливське господарство» ДП «Ліси України», лісове урочище «Язловець», територія національного природного парку «Дністровський каньйон» </t>
  </si>
  <si>
    <t xml:space="preserve">Рішення виконавчого комітету Тернопільської обласної ради вiд 14.03.1977 № 131 зі змінами, внесеним рішеннями виконавчого комітету Тернопільської обласної ради від 19.11.1984 № 320   </t>
  </si>
  <si>
    <t>«Рукомишські скелі»</t>
  </si>
  <si>
    <t xml:space="preserve">Чортківський район, Бучацька міська територіальна громада, с. Рукомиш, при в’їзді до села </t>
  </si>
  <si>
    <t xml:space="preserve">Рішення виконавчого комітету Тернопільської обласної ради вiд 20.12.1968 № 870 зі змінами, внесеними рішеннями виконавчого комітету Тернопільської обласної ради від 14.03.1977 № 131, від 19.11.1984 № 320                </t>
  </si>
  <si>
    <t>«Криницький травертин»</t>
  </si>
  <si>
    <t>Чортківський район, Монастириська міська територіальна громада, на відстані 1200 м на схід від хутора Дубенок, кв.18 вид.7 Криницького лісництва філії «Бережанське лісомисливське господарство» ДП «Ліси України», територія загальнозоологічного заказника загальнодержавного значення «Криниця»</t>
  </si>
  <si>
    <t xml:space="preserve">Рішення Тернопільської обласної ради від 26.122.2022 № 604                </t>
  </si>
  <si>
    <t>«Травертинові скелі»</t>
  </si>
  <si>
    <t>Чортківський район, Товстенська селищна територіальна громада, с. Литяче, лівий берег          р. Дністер, територія регіонального ландшафтного парку «Дністровський каньйон»</t>
  </si>
  <si>
    <t xml:space="preserve">Рішення виконавчого комітету Тернопільської обласної ради від 23.10.1972 № 537 зі змінами, внесеними рішеннями виконавчого комітету Тернопільської обласної ради від 14.03.1977 № 131, від 19.11.1984 № 320,  Тернопільської обласної ради від 10.02.2016 № 75                </t>
  </si>
  <si>
    <t>«Дорогичівські скелі»</t>
  </si>
  <si>
    <t xml:space="preserve">Чортківський район, Товстенська селищна територіальна громада, с. Шутроминці, кв. 16 вид.21 Дорогичівського лісництва філії «Бережанське лісомисливське господарство» ДП «Ліси України», лісове урочище «Нирків», територія національного природного парку «Дністровський каньйон» </t>
  </si>
  <si>
    <t xml:space="preserve">Рішення виконавчого комітету Тернопільської обласної ради вiд 23.10.1972 № 537 зі змінами, внесеними рішеннями виконавчого комітету Тернопільської обласної ради від 14.03.1977 № 131, від 19.11.1984 № 320,  Тернопільської обласної ради від 10.02.2016 № 75   </t>
  </si>
  <si>
    <t>«Дністровські феномени»</t>
  </si>
  <si>
    <t xml:space="preserve">Чортківський район, Заліщицька міська територіальна громада, с. Касперівці, лівий схил  р. Дністер, урочище «Криве», територія національного природного парку «Дністровський каньйон» </t>
  </si>
  <si>
    <t xml:space="preserve">Рішення виконавчого комітету Тернопільської обласної ради вiд 21.12.1974 № 557 зі змінами, внесеними рішеннями виконавчого комітету Тернопільської обласної ради від 14.03.1977 № 131, від 19.11.1984 № 320  </t>
  </si>
  <si>
    <t>«Касперівські сфінкси»</t>
  </si>
  <si>
    <t xml:space="preserve">Чортківський район, Заліщицька міська територіальна громада, між с. Лисичники і        х. Вовчків, правий схил Касперівського водосховища, територія національного природного парку «Дністровський каньйон» </t>
  </si>
  <si>
    <t xml:space="preserve">Рішення виконавчого комітету Тернопільської обласної ради вiд 23.10.1972 № 537 зі змінами, внесеними рішеннями виконавчого комітету Тернопільської обласної ради від 14.03.1977 № 131, від 19.11.1984 № 320  Тернопільської обласної ради від 10.02.2016 № 75    </t>
  </si>
  <si>
    <t>«Сеноманські богатирі»</t>
  </si>
  <si>
    <t xml:space="preserve">Чортківський район, Заліщицька міська територіальна громада, х. Вовчків, правий схил Касперівського водосховища, територія національного природного парку «Дністровський каньйон» </t>
  </si>
  <si>
    <t xml:space="preserve">Рішення виконавчого комітету Тернопільської обласної ради від 27.12.1976 № 637  зі змінами, внесеними рішеннями виконавчого комітету Тернопільської обласної ради від 14.03.1977 № 131, від 19.11.1984 № 320  </t>
  </si>
  <si>
    <t>Тернопільський район, Білецька сільська територіальна громада, с. Мшанець, кв. 49 вид.3 Мшанецького лісництва філії «Кременецьке лісове господарство» ДП «Ліси України» лісове урочище «Мильно»</t>
  </si>
  <si>
    <t xml:space="preserve">Рішення виконавчого комітету Тернопільської обласної ради вiд 30.08.1990 № 189                 </t>
  </si>
  <si>
    <t>«Скелі Словацького»</t>
  </si>
  <si>
    <t xml:space="preserve">Кременецький район, Кременецька міська територіальна громада, м. Кременець, кв. 47 вид.2 Підлісецького лісництва, лісове урочище «Кременець», територія національного природного парку «Кременецькі гори». </t>
  </si>
  <si>
    <t xml:space="preserve">Рішення виконавчого комітету Тернопільської обласної ради від 14.03.1977 № 131 зі змінами, внесеними рішенням виконавчого комітету Тернопільської обласної ради від 19.11.1984 № 320  </t>
  </si>
  <si>
    <t xml:space="preserve">«Гора «Стіжок»       </t>
  </si>
  <si>
    <t xml:space="preserve">Кременецький район, Шумська міська територіальна громада, с. Стіжок, кв. 55            вид.13-16, кв. 56 вид.10-11 Стіжоцького лісництва філії «Кременецьке лісове господарство» ДП «Ліси України», лісове урочище «Антонівці-Свинодебри», територія національного природного парку «Кременецькі гори». </t>
  </si>
  <si>
    <t>«Данилова гора»</t>
  </si>
  <si>
    <t xml:space="preserve">Кременецький район, Шумська міська територіальна громада, с. Антонівці, кв. 92 вид.33, 34, 27-28 Стіжоцького лісництва філії «Кременецьке лісове господарство» ДП «Ліси України», лісове урочище «Антонівці-Свинодебри», територія національного природного парку «Кременецькі гори». </t>
  </si>
  <si>
    <t>«Гора «Червоний камінь»</t>
  </si>
  <si>
    <t xml:space="preserve">Кременецький район, Шумська міська територіальна громада, с. Велика Іловиця,  в 2-х км на північний захід від села, кв. 18 вид.12, кв. 32 вид. 1 Волинського лісництва філії «Кременецьке лісове господарство» ДП «Ліси України», лісове урочище «Антонівці-Свинодебри»  </t>
  </si>
  <si>
    <t xml:space="preserve">«Гора «Уніяс»       </t>
  </si>
  <si>
    <t xml:space="preserve">Кременецький район, Шумська міська територіальна громада, с. Стіжок, кв. 62 вид.9, 10, кв. 63 вид.11, 11.1 Стіжоцького лісництва філії «Кременецьке лісове господарство» ДП «Ліси України», лісове урочище «Антонівці-Свинодебри», територія національного природного парку «Кременецькі гори». </t>
  </si>
  <si>
    <t xml:space="preserve">Рішення виконавчого комітету Тернопільської обласної ради від 19.11.1984 № 320  </t>
  </si>
  <si>
    <t>Разом геологічних пам’яток природи місцевого значення:</t>
  </si>
  <si>
    <t>77 / 123,7100</t>
  </si>
  <si>
    <t>«Червоногородський водоспад»</t>
  </si>
  <si>
    <t xml:space="preserve">гідрологічна пам’ятка природи </t>
  </si>
  <si>
    <t xml:space="preserve">Чортківський район, Товстенська селищна територіальна громада, між селами Нирків і Нагіряни, на р. Джурин, територія національного природного парку «Дністровський каньйон» </t>
  </si>
  <si>
    <t xml:space="preserve">Рішення виконавчого комітету Тернопільської обласної ради від 23.10.1972  № 537 зі змінами, внесеними рішеннями виконавчого комітету Тернопільської обласної ради від 14.03.1977 № 131, від 19.11.1984 № 320  </t>
  </si>
  <si>
    <t>«Каскад русилівських водоспадів»</t>
  </si>
  <si>
    <t xml:space="preserve">Чортківський район, Бучацька міська територіальна громада, с. Русилів, кв. 50 вид.4 Язловецького лісництва філії «Бережанське лісомисливське господарство» ДП «Ліси України» лісове урочище «Язловець», територія національного природного парку «Дністровський каньйон» </t>
  </si>
  <si>
    <t xml:space="preserve">Рішення виконавчого комітету Тернопільської обласної ради від 23.10.1972  № 537 зі змінами, внесеними рішеннями виконавчого комітету Тернопільської обласної ради від 14.03.1977 № 131, від 19.11.1984 № 320  Тернопільської обласної ради від 10.02.2016 № 75                        </t>
  </si>
  <si>
    <t>«Сокілецькі водоспади»</t>
  </si>
  <si>
    <t xml:space="preserve">Чортківський район, Золотопотіцька селищна територіальна громада, с. Сокілець, кв. 75 вид.1 Язловецького лісництва філії «Бережанське лісомисливське господарство» ДП «Ліси України» лісове урочище «Язловець», територія національного природного парку «Дністровський каньйон» </t>
  </si>
  <si>
    <t xml:space="preserve">Рішення виконавчого комітету Тернопільської обласної ради від 21.12.1974 № 557 зі змінами, внесеними рішеннями виконавчого комітету Тернопільської обласної ради від 14.03.1977 № 131, від 19.11.1984 № 320  </t>
  </si>
  <si>
    <t>«Переволоцькі джерела»</t>
  </si>
  <si>
    <t xml:space="preserve">Чортківський район, Бучацька міська територіальна громада, с. Переволока, шість потужних джерел   </t>
  </si>
  <si>
    <t xml:space="preserve">Рішення виконавчого комітету Тернопільської обласної ради від 21.12.1974 № 554 зі змінами, внесеними рішеннями виконавчого комітету Тернопільської обласної ради від 14.03.1977 № 131, від 19.11.1984  № 320,  Тернопільської обласної ради від 10.02.2016 № 75                                           </t>
  </si>
  <si>
    <t>«Джерела в с. Ніще»</t>
  </si>
  <si>
    <t xml:space="preserve">Тернопільський район, Зборівська міська територіальна громада, с. Ніще, витік р. Серет     </t>
  </si>
  <si>
    <t xml:space="preserve">Рішення виконавчого комітету Тернопільської обласної ради від 23.10.1972 № 537 зі змінами, внесеними рішеннями виконавчого комітету Тернопільської обласної ради від 14.03.1977 № 131, від 19.11.1984 № 320  </t>
  </si>
  <si>
    <t xml:space="preserve">«Урочище «Зелена криниця №1»       </t>
  </si>
  <si>
    <t xml:space="preserve">Кременецький район, Лановецька міська територіальна громада, с. Москалівка, на межі із Скориківською сільською територіальною громадою, штучно створене озерце з прилеглими територіями  </t>
  </si>
  <si>
    <t xml:space="preserve">Рішення виконавчого комітету Тернопільської обласної ради вiд 26.12.1983 № 496 з зі змінами, внесеними рішеннями виконавчого комітету Тернопільської обласної ради  від 19.11.1984 № 320,  Тернопільської обласної ради від 10.02.2016 № 75  </t>
  </si>
  <si>
    <t>«Урочище «Зелена криниця №2»</t>
  </si>
  <si>
    <t>Тернопільський район, Скориківська сільська територіальна громада, с. Кошляки, на межі з Лановецькою міською територіальною громадою, штучно створене озерце з прилеглими територіями</t>
  </si>
  <si>
    <t xml:space="preserve">Рішення Тернопільської обласної ради від 18.03.1994 зі змінами, внесеними рішенням Тернопільської обласної ради від 27.04.2001 № 238 зі змінами, внесеними рішенням Тернопільської обласної ради від 10.02.2016 № 75     </t>
  </si>
  <si>
    <t>«Витік річки Нараївка»</t>
  </si>
  <si>
    <t xml:space="preserve">Тернопільський район, Нараївська сільська територіальна громада, с. Нараїв, х. Чверті, у долині потічка  </t>
  </si>
  <si>
    <t xml:space="preserve">Рішення Тернопільської обласної ради  від 18.03.1994 зі змінами, внесеними рішенням Тернопільської обласної ради від 10.02.2016 №75   </t>
  </si>
  <si>
    <t>«Витік річки Горинь»</t>
  </si>
  <si>
    <t>Кременецький район, Лопушненська сільська територіальна громада, с. Волиця, в 150 метрах від автошляху «Кременець-Почаїв», у долині потічка</t>
  </si>
  <si>
    <t xml:space="preserve">Рішення Тернопільської обласної ради  від 21.08.2000  №187 зі змінами, внесеними рішенням Тернопільської обласної ради від 10.02.2016 № 75    </t>
  </si>
  <si>
    <t>«Панські джерела»</t>
  </si>
  <si>
    <t>Тернопільський район, Саранчуківська сільська територіальна громада, с. Вільховець, кв. 42 вид.14 Бережанського лісництва філії «Бережанське лісомисливське господарство» ДП «Ліси України» лісове урочище «Посухів»</t>
  </si>
  <si>
    <t xml:space="preserve">Рішення виконавчого комітету Тернопільської обласної ради від 30.08.1990 №189   </t>
  </si>
  <si>
    <t>«Монастириські джерела»</t>
  </si>
  <si>
    <t xml:space="preserve">Тернопільський район, Бережанська міська територіальна громада, на околиці с. Лісники, два джерела, каскад невисоких штучно створених озерець з прилеглими схилами, ставок із гідротехнічними спорудами  </t>
  </si>
  <si>
    <t>Мале приватне підприємство «Чумацький шлях»</t>
  </si>
  <si>
    <t xml:space="preserve">Рішення Тернопільської обласної ради  від 18.03.1994 зі змінами, внесеними рішенням Тернопільської обласної ради від 15.12.2021 № 400      </t>
  </si>
  <si>
    <t>«Заліські джерела»</t>
  </si>
  <si>
    <t xml:space="preserve">Тернопільський район, Нараївська сільська територіальна громада, х. Колонія Лапшинської сільської ради </t>
  </si>
  <si>
    <t xml:space="preserve">Рішення Тернопільської обласної ради  від 18.03.1994   </t>
  </si>
  <si>
    <t>«Джерело «Зелена криниця»</t>
  </si>
  <si>
    <t xml:space="preserve">Тернопільський район, Нараївська сільська територіальна громада, х. Колонія Лапшинської сільської ради, з правої сторони від автошляху «Бережани - Львів» </t>
  </si>
  <si>
    <t>«Куропатницьке джерело»</t>
  </si>
  <si>
    <t>Тернопільський район, Бережанська міська територіальна громада, с. Куропатники,         кв. 47 вид.6 Конюхівського лісництва філії «Бережанське лісомисливське господарство» ДП «Ліси України», лісове урочище «Куропатники»</t>
  </si>
  <si>
    <t>«Тростянецькі джерела»</t>
  </si>
  <si>
    <t xml:space="preserve">Тернопільський район, Саранчуківська сільська територіальна громада, с. Тростянець  </t>
  </si>
  <si>
    <t xml:space="preserve">Рішення Тернопільської обласної ради  від 18.03.1994 зі змінами, внесеними рішенням Тернопільської обласної ради від 10.02.2016 № 75   </t>
  </si>
  <si>
    <t>«Джерела в Лозах»</t>
  </si>
  <si>
    <t>Тернопільський район, Саранчуківська сільська територіальна громада, х. Лози, в межах урочища «Бунчуків Кут» на лівому опуклому схилі широкої балки, на висоті 20-25 м від днища балки.</t>
  </si>
  <si>
    <t>«Джерела в урочищі «Кривуля»</t>
  </si>
  <si>
    <t>Тернопільський район, Бережанська міська /2,0 га/, Саранчуківська сільська /4,0 га/ територіальні громади, с. Литятин, кв. 25                      вид. 5, 10, 11 (частково), кв. 27 вид. 3, 4  (частково)  Козівського лісництва філії «Бережанське лісомисливське господарство» ДП «Ліси України», лісове урочище «Кривуля»</t>
  </si>
  <si>
    <t>Механівим Ігорем Даниловичем /1,4372 га/, Державне спеціалізоване господарське підприємство «Ліси України» /4,5628 га/</t>
  </si>
  <si>
    <t>«Гутянські джерела»</t>
  </si>
  <si>
    <t>Тернопільський район, Нараївська сільська територіальна громада, х. Гута, кв. 29 вид.8, 10 Нараївського  лісництва філії «Бережанське лісомисливське господарство» ДП «Ліси України», лісове урочище «Нараївська дача»</t>
  </si>
  <si>
    <t>«Каскад Сокілецьких джерел»</t>
  </si>
  <si>
    <t xml:space="preserve">Тернопільський район, Саранчуківська сільська територіальна громада, х. Соколиця </t>
  </si>
  <si>
    <t>«Королівське джерело»</t>
  </si>
  <si>
    <t xml:space="preserve">Чортківський район, Борщівська міська територіальна громада, с. Королівка, долина поряд з автошляхом «Заліщики - Борщів» </t>
  </si>
  <si>
    <t xml:space="preserve">Борщівська міська рада Чортківського району    </t>
  </si>
  <si>
    <t xml:space="preserve">Рішення виконавчого комітету Тернопільської обласної ради від 17.11.1969 № 747 зі змінами, внесеними рішеннями виконавчого комітету Тернопільської обласної ради від 14.03.1977 № 131, від 19.11.1984 № 320, Тернопільської обласної ради від 10.02.2016 № 75  </t>
  </si>
  <si>
    <t>«Пилатківське джерело»</t>
  </si>
  <si>
    <t>Чортківський район, Борщівська міська територіальна громада, с. Пилатківці, територія загальнозоологічного заказника загальнодержавного значення «Озерянський»</t>
  </si>
  <si>
    <t>Борщівська міська рада  Чортківського району</t>
  </si>
  <si>
    <t xml:space="preserve">Рішення виконавчого комітету Тернопільської обласної ради від 17.11.1969 № 747  зі змінами, внесеними рішеннями виконавчого комітету Тернопільської обласної ради від 14.03.1977 № 131, від 19.11.1984 № 320  </t>
  </si>
  <si>
    <t>«Ниврянське джерело»</t>
  </si>
  <si>
    <t xml:space="preserve">Чортківський район, Скала-Подільська селищна територіальна громада, с. Нивра     </t>
  </si>
  <si>
    <t xml:space="preserve">Рішення виконавчого комітету Тернопільської обласної ради від 17.11.1969  № 747 зі змінами, внесеними рішеннями виконавчого комітету Тернопільської обласної ради від 14.03.1977 № 131, від 19.11.1984 № 320   </t>
  </si>
  <si>
    <t>«Вигодське джерело»</t>
  </si>
  <si>
    <t xml:space="preserve">Чортківський район, Мельнице-Подільська селищна територіальна громада, с. Вигода, північна околиця, глибока балка, що відкривається у р. Збруч    </t>
  </si>
  <si>
    <t xml:space="preserve">Рішення виконавчого комітету Тернопільської обласної ради від 17.11.1969 № 747  зі змінами, внесеними рішеннями виконавчого комітету Тернопільської обласної ради від 14.03.1977 № 131, від 19.11.1984 № 320                  </t>
  </si>
  <si>
    <t>«Джерело в урочищі «Бровар»</t>
  </si>
  <si>
    <t xml:space="preserve">Чортківський район, Бучацька міська територіальна громада, с. Броварі, ліва притока р. Вільховець </t>
  </si>
  <si>
    <t xml:space="preserve">Рішення Тернопільської обласної ради від 18.09.2014 № 1761 </t>
  </si>
  <si>
    <t>«Королівська криниця»</t>
  </si>
  <si>
    <t>гідрологічна пам’ятка природи</t>
  </si>
  <si>
    <t xml:space="preserve">Чортківський район, Скала-Подільська селищна територіальна громада,                                                                                        вул. Б. Хмельницького, 
смт Скала-Подільська
</t>
  </si>
  <si>
    <t xml:space="preserve">Рішення Тернопільської обласної ради від 04.06.2019 № 1398 </t>
  </si>
  <si>
    <t>«Джерела «Гуркало»</t>
  </si>
  <si>
    <t>Чортківський район, Бучацька міська територіальна громада, с. Помірці, між Поморецькою горою та гостинцем</t>
  </si>
  <si>
    <t>Рішення Тернопільської обласної ради від 14.04.2011 №1049</t>
  </si>
  <si>
    <t>«Джерело «Біла криниця №2»</t>
  </si>
  <si>
    <t xml:space="preserve">Чортківський район, Васильківська сільська територіальна громада, с. Васильківці, урочище «Юрківці», неподалік ставка </t>
  </si>
  <si>
    <t>Васильковецька сільська рада Чортківського району</t>
  </si>
  <si>
    <t xml:space="preserve">Рішення Тернопільської обласної ради від 21.08.2000 № 187 зі змінами, внесеними рішенням Тернопільської обласної ради від 10.02.2016 № 75  </t>
  </si>
  <si>
    <t>«Гусятинське джерело»</t>
  </si>
  <si>
    <t xml:space="preserve">Чортківський район, Гусятинська селищна територіальна громада, смт Гусятин, у заплаві       р. Збруч   </t>
  </si>
  <si>
    <t xml:space="preserve">Рішення виконавчого комітету Тернопільської обласної ради від 13.12.1971 № 645 зі змінами, внесеними рішеннями виконавчого комітету Тернопільської обласної ради від 14.03.1977 № 131, від 19.11.1984        № 320, Тернопільської обласної ради від 10.02.2016 № 75    </t>
  </si>
  <si>
    <t>«Джерело «Біла криниця№1»</t>
  </si>
  <si>
    <t>Чортківський район, Заліщицька міська територіальна громада, північно-східна околиця с. Угриньківці, долина невеликого потічка, що впадає в р. Тупа з лівої сторони</t>
  </si>
  <si>
    <t xml:space="preserve">Рішення Тернопільської обласної ради  від 18.03.1994 зі змінами, внесеними рішенням Тернопільської обласної ради від 10.02.2016 № 75     </t>
  </si>
  <si>
    <t>«Залозецьке джерело»</t>
  </si>
  <si>
    <t xml:space="preserve">Тернопільський район, Залозецька селищна територіальна громада, смт Залізці, біля кафе «Рибалка»    </t>
  </si>
  <si>
    <t xml:space="preserve">Рішення виконавчого комітету Тернопільської обласної ради від 26.12.1983 № 496 зі змінами, внесеними рішеннями виконавчого комітету Тернопільської обласної ради від 19.11.1984 № 320,  Тернопільської обласної ради від 10.02.2016 № 75   </t>
  </si>
  <si>
    <t>«Джерело під Бемовою горою»</t>
  </si>
  <si>
    <t>Тернопільський район, Зборівська міська територіальна громада, с. Манаїв, неподалік від старої садиби, в 200 метрах від лісу, в межах урочища «Бемова гора»</t>
  </si>
  <si>
    <t>«Джерело Пресвятої Богородиці»</t>
  </si>
  <si>
    <t>Тернопільський район, Озернянська сільська територіальна громада, с. Озерна, при в’їзді в село, біля мосту</t>
  </si>
  <si>
    <t>Озернянська сільська рада Тернопільського району</t>
  </si>
  <si>
    <t>«Долина джерел в Торках»</t>
  </si>
  <si>
    <t xml:space="preserve">Тернопільський район, Козівська селищна територіальна громада, с. Криве, 2 км на захід від села, урочище «Торки»     </t>
  </si>
  <si>
    <t>Козівська селищна рада Тернопільського району</t>
  </si>
  <si>
    <t xml:space="preserve">Рішення виконавчого комітету Тернопільської обласної ради від 30.08.1990 № 189  </t>
  </si>
  <si>
    <t>«Плотицьке джерело»</t>
  </si>
  <si>
    <t xml:space="preserve">Тернопільський район, Козівська селищна територіальна громада, с. Плотича, південна околиця, заплава р. Стрипа  </t>
  </si>
  <si>
    <t xml:space="preserve">Рішення виконавчого комітету Тернопільської обласної ради від 27.12.1976  № 637 зі змінами, внесеними рішеннями виконавчого комітету Тернопільської обласної ради від 14.03.1977 № 131, від 19.11.1984 № 320,  Тернопільської обласної ради від 10.02.2016 № 75    </t>
  </si>
  <si>
    <t>«Джерело Святої Анни»</t>
  </si>
  <si>
    <t>Кременецький район, Кременецька міська територіальна громада, с. Лішня, північно-східна околиця, неподалік ставка</t>
  </si>
  <si>
    <t xml:space="preserve">Рішення Тернопільської обласної ради  від 21.08.2000  № 187  </t>
  </si>
  <si>
    <t>«Джерело «Корито»</t>
  </si>
  <si>
    <t>Кременецький район, Кременецька міська територіальна громада, м. Кременець,             вул. Сичівка, урочище «Звіринець»</t>
  </si>
  <si>
    <t xml:space="preserve">Рішенням Тернопільської обласної ради від 15.10.2015 № 2013 </t>
  </si>
  <si>
    <t>«Передмірське джерело»</t>
  </si>
  <si>
    <t xml:space="preserve">Кременецький район, Борсуківська сільська територіальна громада, с. Передмірка  </t>
  </si>
  <si>
    <t>Борсуківська  сільська рада Кременецького району</t>
  </si>
  <si>
    <t>«Вишгородоцьке джерело»</t>
  </si>
  <si>
    <t>Кременецький район, Лановецька міська територіальна громада, с. Вишгородок, центр села, неподалік автошляху «Тернопіль - Ланівці»</t>
  </si>
  <si>
    <t>«Джерело в Маркові»</t>
  </si>
  <si>
    <t>Чортківський район, Монастириська міська територіальна громада, с. Маркова, кв. 20 вид.6 Монастириського лісництва філії «Бережанське лісомисливське господарство» ДП «Ліси України» лісове урочище «Маркова»</t>
  </si>
  <si>
    <t xml:space="preserve">Рішення виконавчого комітету Тернопільської обласної ради від 14.03.1977 № 131, зі змінами, внесеними рішенням виконавчого комітету Тернопільської обласної ради від 19.11.1984 № 320  </t>
  </si>
  <si>
    <t>«Підволочиське джерело»</t>
  </si>
  <si>
    <t xml:space="preserve">Тернопільський район, Підволочиська селищна територіальна громада, смт Підволочиськ, вул. Данила Галицького, 143  </t>
  </si>
  <si>
    <t xml:space="preserve">Підволочиське управління житлово-комунального господарства   </t>
  </si>
  <si>
    <t xml:space="preserve">Рішення виконавчого комітету Тернопільської обласної ради від 30.08.1990 № 189 </t>
  </si>
  <si>
    <t>«Підгаєцьке джерело»</t>
  </si>
  <si>
    <t>Тернопільський район, Підгаєцька міська територіальна громада, м. Підгайці, при в’їзді зі сторони Тернополя, з правої сторони дороги</t>
  </si>
  <si>
    <t xml:space="preserve">Рішення Тернопільської обласної ради від 26.02.1999 № 50  </t>
  </si>
  <si>
    <t>«Налужанське джерело»</t>
  </si>
  <si>
    <t xml:space="preserve">Тернопільський район, Микулинецька селищна територіальна громада, с. Налужжя, біля садиби Іванишина П.І., урочище «Бросарня»  </t>
  </si>
  <si>
    <t xml:space="preserve">Микулинецька селищна рада Тернопільського району   </t>
  </si>
  <si>
    <t>«Романівське джерело»</t>
  </si>
  <si>
    <t>Тернопільський район, Теребовлянська міська територіальна громада, с. Романівка, в 200 метрах від ферми, долина р. Гнила Рудка</t>
  </si>
  <si>
    <t xml:space="preserve">Теребовлянська міська рада Тернопільського району  </t>
  </si>
  <si>
    <t>«Сущинські джерела»</t>
  </si>
  <si>
    <t xml:space="preserve">Тернопільський район, Теребовлянська міська територіальна громада, с. Сущин, північно-східна околиця в долині потічка Ремезівського  </t>
  </si>
  <si>
    <t xml:space="preserve">Теребовлянська міська  рада Тернопільського району    </t>
  </si>
  <si>
    <t xml:space="preserve">Рішення Тернопільської обласної ради від 18.03.1994 </t>
  </si>
  <si>
    <t>«Сороцьке джерело»</t>
  </si>
  <si>
    <t xml:space="preserve">Тернопільський район,  Іванівська сільська територіальна громада, с. Сороцьке </t>
  </si>
  <si>
    <t xml:space="preserve">Іванівська сільська рада Тернопільського району    </t>
  </si>
  <si>
    <t>«Осталецьке джерело»</t>
  </si>
  <si>
    <t>Тернопільський район, с. Остальці, кв. 1 вид.2 Теребовлянського  лісництва філії «Кременецьке лісове господарство» ДП «Ліси України», лісове урочище «Остальці»</t>
  </si>
  <si>
    <t>«Кам’яна криниця»</t>
  </si>
  <si>
    <t>Тернопільський район, Теребовлянська міська територіальна громада, с. Лошнів, у верхів’ї глибокої балки, біля господарської будівлі</t>
  </si>
  <si>
    <t>Теребовлянська міська рада Тернопільського району</t>
  </si>
  <si>
    <t>«Миролюбівське джерело»</t>
  </si>
  <si>
    <t>Тернопільський район, Великоберезовицька селищна територіальна громада, с. Миролюбівка, 300 метрів на захід, у долині              р. Гнида</t>
  </si>
  <si>
    <t>Великоберезовицька селищна рада Тернопільського району</t>
  </si>
  <si>
    <t>«Острівське джерело»</t>
  </si>
  <si>
    <t xml:space="preserve">Тернопільський район, Великоберезовицька селищна територіальна громада, с. Острів, правий берег р. Серет  </t>
  </si>
  <si>
    <t xml:space="preserve">Великоберезовицька селищна рада  Тернопільського району  </t>
  </si>
  <si>
    <t>«Дубівецьке джерело»</t>
  </si>
  <si>
    <t>Тернопільський район, Байковецька сільська територіальна громада, с. Дубівці, біля правого схилу долини р. Гніздична</t>
  </si>
  <si>
    <t>Рішення Тернопільської обласної ради від 21.08.2000 № 187</t>
  </si>
  <si>
    <t>«Дичківське джерело»</t>
  </si>
  <si>
    <t>Тернопільський район, Байковецька сільська територіальна громада, с. Красівка, кв. 1, в.5 Микулинецького лісництва філії «Кременецьке лісове господарство» ДП «Ліси України», лісове урочище «Красівка»</t>
  </si>
  <si>
    <t>Державне спеціалізоване господарське підприємство «Ліси України</t>
  </si>
  <si>
    <t>Рішення Тернопільської обласної ради від 21.08.2000 № 187, рішення Тернопільської обласної ради від 23.10.2012 № 1448</t>
  </si>
  <si>
    <t>«Джерело Різдва Пресвятої Богородиці»</t>
  </si>
  <si>
    <t>Тернопільський район, Великобірківська селищна територіальна громада, с. Смиківці, центральна частина, в п’яти метрах від урізу води р. Гніздична</t>
  </si>
  <si>
    <t>Великобірківська селищна рада Тернопільського району</t>
  </si>
  <si>
    <t>Рішення Тернопільської обласної ради від 27.08.2009 № 736</t>
  </si>
  <si>
    <t>«Ступківське джерело»</t>
  </si>
  <si>
    <t>Тернопільський район, Байковецька сільська територіальна громада, с. Ступки, західна околиця, 200 метрів від автошляху «Тернопіль - Підволочиськ»</t>
  </si>
  <si>
    <t>«Джерело «Безодня»</t>
  </si>
  <si>
    <t>Тернопільський район, Байковецька сільська територіальна громада, с. Соборне, в 2,5 м від дороги «Тернопіль-Соборне»</t>
  </si>
  <si>
    <t xml:space="preserve">Рішення Тернопільської обласної ради від 20.08.2010 № 1043 </t>
  </si>
  <si>
    <t>«Джерело «В загороді»</t>
  </si>
  <si>
    <t>Тернопільський район, Байковецька сільська територіальна громада, с. Чернелів-Руський,       в 300м від дороги «Тернопіль -Соборне»</t>
  </si>
  <si>
    <t>«Дідова криниця»</t>
  </si>
  <si>
    <t>Тернопільський район, Великогаївська сільська територіальна громада, с. Прошова,             вул. Кринична</t>
  </si>
  <si>
    <t>Великогаївська сільська рада Тернопільський район</t>
  </si>
  <si>
    <t>«Джерело Пресвятої Трійці»</t>
  </si>
  <si>
    <t>Тернопільський район, Великоберезовицька селищна територіальна громада, смт Велика Березовиця,  вул. Зелена, в 100 м на схід від колії</t>
  </si>
  <si>
    <t xml:space="preserve">Рішенням Тернопільської обласної ради від 10.02.2016 № 74 </t>
  </si>
  <si>
    <t>«Джерело Божої любові»</t>
  </si>
  <si>
    <t>Тернопільський район, Великоберезовицька селищна територіальна громада, при в’їзді в                 с. Кипячка</t>
  </si>
  <si>
    <t xml:space="preserve">Рішенням Тернопільської обласної ради від 8.12.2017 № 838 </t>
  </si>
  <si>
    <t>«Живоносне джерело»</t>
  </si>
  <si>
    <t>Тернопільський район, Байковецька сільська територіальна громада, південно-східна околиця с. Гаї Гречинські</t>
  </si>
  <si>
    <t>Релігійна громада парафії Святого Духа с. Гаї-Гречинські УПЦ Київського патріархату</t>
  </si>
  <si>
    <t xml:space="preserve">Рішенням Тернопільської обласної ради від 09.08.2018 № 1155 </t>
  </si>
  <si>
    <t>«Тернопільські джерела»</t>
  </si>
  <si>
    <t xml:space="preserve">Тернопільський район, Тернопільська міська територіальна громада, м. Тернопіль, гідропарк «Топільче», ряд джерел у межах правосторонньої заплави р. Серет </t>
  </si>
  <si>
    <t>Тернопільська міська рада</t>
  </si>
  <si>
    <t>«Тернопільське джерело»</t>
  </si>
  <si>
    <t>м. Тернопіль, Тернопільська міська територіальна громада, парк Національного відродження, біля Співочого поля</t>
  </si>
  <si>
    <t xml:space="preserve">Комунальне підприємство «Об’єднання парків культури і відпочинку м. Тернополя» </t>
  </si>
  <si>
    <t xml:space="preserve">Рішення виконавчого комітету Тернопільської обласної ради від 14.03.1977 № 131  зі змінами, внесеними рішенням виконавчого комітету Тернопільської обласної ради від 19.11.1984 № 320  </t>
  </si>
  <si>
    <t>«Джерело Святого Яна»</t>
  </si>
  <si>
    <t>Чортківський район, Нагірянська сільська територіальна громада, с. Улашківці, біля Василіянського монастиря св. Івана Хрестителя, верхня частина правого віддаленого схилу долини р. Серет</t>
  </si>
  <si>
    <t xml:space="preserve">Рішення Тернопільської обласної ради від 30.01.2003 № 98 </t>
  </si>
  <si>
    <t>«Джерело в урочищі «Лан»</t>
  </si>
  <si>
    <t>Чортківський район, Чортківська міська територіальна громада, с. Росохач, східна околиця, правий високий берег р. Серет</t>
  </si>
  <si>
    <t>«Джерело «Червона криниця»</t>
  </si>
  <si>
    <t>Чортківський район, Білобожницька сільська територіальна громада, с. Базар, біля                              р. Червона</t>
  </si>
  <si>
    <t>Білобожницька сільська рада Чортківського району</t>
  </si>
  <si>
    <t>«Джерело «Дзюрудло»</t>
  </si>
  <si>
    <t xml:space="preserve">Чортківський район, Білобожницька сільська територіальна громада, с. Джурин біля залізничного мосту, долина р. Джурин </t>
  </si>
  <si>
    <t>«Джерело «Прало»</t>
  </si>
  <si>
    <t xml:space="preserve">Чортківський район, Білобожницька сільська територіальна громада, с. Джурин, південна околиця, долина р. Джурин </t>
  </si>
  <si>
    <t xml:space="preserve">Білобожницька сільська рада Чортківського району </t>
  </si>
  <si>
    <t>«Семенів потік»</t>
  </si>
  <si>
    <t>Чортківський район, Білобожницька сільська територіальна громада, с. Базар, на відстані 600 м від церкви та 100 м від млина</t>
  </si>
  <si>
    <t xml:space="preserve">Рішення Тернопільської обласної ради від 10.02.2016 № 74 </t>
  </si>
  <si>
    <t>«Шпакове вікно»</t>
  </si>
  <si>
    <t>Чортківський район, Бучацька міська територіальна громада, с. Верб’ятин зі сторони села Озеряни, з правого боку від автодороги</t>
  </si>
  <si>
    <t>Рішення Тернопільської обласної ради від 14.07.2011 № 1217</t>
  </si>
  <si>
    <t>«Озерця «Вікнини»</t>
  </si>
  <si>
    <t xml:space="preserve">Чортківський район, Гримайлівська селищна територіальна громада, с. Вікно, північно-західна околиця   </t>
  </si>
  <si>
    <t>Гримайлівська селищна рада Чортківського району</t>
  </si>
  <si>
    <t xml:space="preserve">Рішення виконавчого комітету Тернопільської обласної ради від 20.12.1968  №870  зі змінами, внесеними рішеннями виконавчого комітету Тернопільської обласної ради від 14.03.1977 № 131, від 19.11.1984 № 320  </t>
  </si>
  <si>
    <t>«Борухівські озерця»</t>
  </si>
  <si>
    <t>Чортківський район, Борщівська міська територіальна громада, с. Озеряни, х. Борухи,          з правої сторони біля автошляху «Тернопіль-Борщів», територія загальнозоологічного заказника загальнодержавного значення «Озерянський»</t>
  </si>
  <si>
    <t xml:space="preserve">Рішення виконавчого комітету Тернопільської обласної ради від 26.12.1976 № 637 зі змінами, внесеними рішеннями виконавчого комітету Тернопільської обласної ради від 14.03.1977 № 131, від 19.11.1984 № 320  </t>
  </si>
  <si>
    <t>«Урочище «Провалля»</t>
  </si>
  <si>
    <t xml:space="preserve">Тернопільський район, Збаразька міська територіальна громада, с. Новики, східна околиця  </t>
  </si>
  <si>
    <t>«Озерце «Безодня»</t>
  </si>
  <si>
    <t>Тернопільський район, Великоберезовицька селищна територіальна громада,                                              с. Миролюбівка, 500 метрів на захід у долині             р. Гнида</t>
  </si>
  <si>
    <t xml:space="preserve">Рішення Тернопільської обласної ради від 18.03.1994 зі змінами, внесеними рішенням Тернопільської обласної ради від 10.02.2016 № 75   </t>
  </si>
  <si>
    <t>«Болото «Скабор»</t>
  </si>
  <si>
    <t xml:space="preserve">Тернопільський район, Микулинецька селищна територіальна громада, с. Тютьків, серед полів  </t>
  </si>
  <si>
    <t>Микулинецька селищна рада Тернопільського району</t>
  </si>
  <si>
    <t xml:space="preserve">Рішення виконавчого комітету Тернопільської обласної ради від 28.12.1970  № 829 зі змінами, внесеними рішеннями виконавчого комітету Тернопільської обласної ради від 14.03.1977 № 131, від 19.11.1984 № 320   </t>
  </si>
  <si>
    <t>«Скориківське болото»</t>
  </si>
  <si>
    <t>Тернопільський район, Скориківська сільська територіальна громада, с. Скорики, північна околиця, заплава Самчик, від автошляху між селами Скорики і Медин до ставка</t>
  </si>
  <si>
    <t xml:space="preserve">Рішення виконавчого комітету Тернопільської обласної ради від 30.08.1990 № 189, із змінами внесеними рішенням Тернопільської обласної ради від 27.04.2001 № 238 </t>
  </si>
  <si>
    <t>Разом гідрологічних пам’яток природи місцевого значення:</t>
  </si>
  <si>
    <t>74 / 70,9441</t>
  </si>
  <si>
    <t>«Скала-Подільська діброва»</t>
  </si>
  <si>
    <t xml:space="preserve">ботанічна         пам’ятка природи </t>
  </si>
  <si>
    <t>Чортківський район, Борщівська міська територіальна громада, с. Цигани, кв. 74                 вид. 6,10 Скала-Подільського лісництва філії «Чортківське лісове господарство» ДП «Ліси України», лісове урочище «Дача Скала-Подільська»</t>
  </si>
  <si>
    <t xml:space="preserve">Рішення виконавчого комітету Тернопільської обласної ради вiд 05.11.1981  № 589, зі змінами, внесеними рішенням виконавчого комітету Тернопільської обласної ради від 19.11.1984 № 320    </t>
  </si>
  <si>
    <t>«Куртина дуба червоного»</t>
  </si>
  <si>
    <t>Чортківський район, Борщівська міська територіальна громада, с. Цигани, кв. 74 вид.1 Скала-Подільського лісництва філії «Чортківське лісове господарство» ДП «Ліси України» лісове урочище «Дача «Скала-Подільська»</t>
  </si>
  <si>
    <t xml:space="preserve">Рішення виконавчого комітету Тернопільської обласної ради від 14.10.1967  № 734  зі змінами, внесеними рішеннями виконавчого комітету Тернопільської обласної ради від 14.03.1977 № 131, від 19.11.1984 № 320  </t>
  </si>
  <si>
    <t>«Золото-Потіцька дубина»</t>
  </si>
  <si>
    <t>Чортківський район, Золотопотіцька селищна територіальна громада, с. Соколів, кв. 56 вид.16 Золото-Потіцького лісництва філії «Бережанське лісомисливське господарство» ДП «Ліси України», лісове урочище «Сновидів»</t>
  </si>
  <si>
    <t xml:space="preserve">Рішення Тернопільської обласної ради вiд 18.03.1994 зі змінами, внесеними рішенням тернопільської обласної ради від 10.02.2016 № 75                       </t>
  </si>
  <si>
    <t>«Язловецька діброва №1»</t>
  </si>
  <si>
    <t xml:space="preserve">Рішення виконавчого комітету Тернопільської обласної ради вiд 05.11.1981  № 589 зі змінами, внесеними рішеннями виконавчого комітету Тернопільської обласної ради  від 19.11.1984 № 320 Тернопільської обласної ради від 10.02.2016 № 75                        </t>
  </si>
  <si>
    <t>«Язловецька діброва №2»</t>
  </si>
  <si>
    <t>Чортківський район, Бучацька міська територіальна громада, с. Язловець, кв. 33 вид.4 Язловецького лісництва філії «Бережанське лісомисливське господарство» ДП «Ліси України», лісове урочище «Язловець»</t>
  </si>
  <si>
    <t xml:space="preserve">Рішення виконавчого комітету Тернопільської обласної ради вiд 05.11.1981  № 589 зі змінами, внесеними рішеннями виконавчого комітету Тернопільської обласної ради від 19.11.1984 № 320,  Тернопільської обласної ради від 10.02.2016 № 75                        </t>
  </si>
  <si>
    <t>«Дорошівська діброва»</t>
  </si>
  <si>
    <t>Чортківський район, Заліщицька міська територіальна громада, с. Блищанка, кв. 64 вид.1 Заліщицького лісництва філії «Чортківське лісове господарство» ДП «Ліси України», лісове урочище «Дорошево»</t>
  </si>
  <si>
    <t xml:space="preserve">Рішення виконавчого комітету Тернопільської обласної ради вiд 05.11.1981 № 589  зі змінами, внесеними рішенням виконавчого комітету Тернопільської обласної ради від 19.11.1984 № 320   </t>
  </si>
  <si>
    <t>«Луб`янківська дубина»</t>
  </si>
  <si>
    <t>Тернопільський район, Збаразька міська територіальна громада, с. Коршемки, кв. 80 вид.6 Збаразького лісництва філії «Кременецьке лісове господарство»                           ДП «Ліси України», лісове урочище «Луб’янки»</t>
  </si>
  <si>
    <t xml:space="preserve">«Забродівська 
діброва № 1» </t>
  </si>
  <si>
    <t>Кременецький район, Кременецька міська територіальна громада. с. Лішня, кв. 93 вид. 2 Білокриницького лісництва філії «Кременецьке лісове господарство»                                                  ДП «Ліси України», лісове урочище «Заброддя», територія загальнозоологічного заказника загальнодержавного значення «Заброддя»</t>
  </si>
  <si>
    <t xml:space="preserve">Рішення виконавчого комітету Тернопільської обласної ради вiд 05.11.1981 № 589 зі змінами, внесеними рішенням виконавчого комітету Тернопільської обласної ради від 19.11.1984 № 320   </t>
  </si>
  <si>
    <t xml:space="preserve"> «Забродівська 
діброва № 2» </t>
  </si>
  <si>
    <t>Кременецький район, Кременецька міська територіальна громада, с. Лішня, кв. 88 вид.4 Підлісецького лісництва філії «Кременецьке лісове господарство» ДП «Ліси України», лісове урочище «Заброддя», територія загальнозоологічного заказника загальнодержавного значення «Заброддя»</t>
  </si>
  <si>
    <t>«Вістрянська діброва»</t>
  </si>
  <si>
    <t xml:space="preserve">Чортківський район, Коропецька селищна територіальна громада, с. Діброва, кв. 83 в.11, кв. 84 вид.1 Коропецького лісництва філії «Бережанське лісомисливське господарство» ДП «Ліси України» лісове урочище «Вістря», територія національного природного парку «Дністровський каньйон» </t>
  </si>
  <si>
    <t xml:space="preserve">Рішення виконавчого комітету Тернопільської обласної ради вiд 14.03.1977 №131  зі змінами, внесеними рішенням виконавчого комітету Тернопільської обласної ради від 19.11.1984 № 320   </t>
  </si>
  <si>
    <t>«Коропецька діброва»</t>
  </si>
  <si>
    <t>Чортківський район, Монастириська міська територіальна громада, с. Залісся,  кв. 28 вид.5 Коропецького лісництва філії «Бережанське лісомисливське господарство» ДП «Ліси України», лісове урочище «Коропець»</t>
  </si>
  <si>
    <t>Рішення виконавчого комітету Тернопільської обласної ради вiд 14.03.1977 № 131 зі змінами, внесеними рішеннями виконавчого комітету Тернопільської обласної ради від 19.11.1984 № 320,  Тернопільської обласної ради від 21.12.2022 № 685</t>
  </si>
  <si>
    <t>«Мужилівська діброва»</t>
  </si>
  <si>
    <t>Тернопільський район,  Підгаєцька міська територіальна громада, с. Мужилів, кв. 26 вид.7 Підгаєцького лісництва філії «Бережанське лісомисливське господарство» ДП «Ліси України» лісове урочище «Сирота»</t>
  </si>
  <si>
    <t xml:space="preserve">Рішення Тернопільської обласної ради вiд 21.08.2000  № 187  </t>
  </si>
  <si>
    <t>«Папірнянська діброва»</t>
  </si>
  <si>
    <t>Тернопільський район, Білобожницька сільська територіальна громада, с. Папірня,                            кв. 48 вид.4 Буданівського лісництва філії «Чортківське лісове господарство» ДП «Ліси України», урочище «Чорний ліс»</t>
  </si>
  <si>
    <t>«Теребовлянська дубина»</t>
  </si>
  <si>
    <t>Тернопільський район, Микулинецька селищна територіальна громада, с. Струсів, кв. 43 вид. 6 Теребовлянського лісництва філії «Кременецьке лісове господарство»                         ДП «Ліси України», лісове урочище «Теребовлянська дача»</t>
  </si>
  <si>
    <t>«Тернопільська діброва»</t>
  </si>
  <si>
    <t>Тернопільський район, Теребовлянська міська територіальна громада, с. Драганівка, кв. 49 вид. 4 Тернопільського лісництва філії «Кременецьке лісове господарство»                          ДП «Ліси України», лісове урочище «Буцнів»</t>
  </si>
  <si>
    <t>«Діброва «Зелений дуб»</t>
  </si>
  <si>
    <t>Кременецький район, Шумська міська територіальна громада, с. Кутянка, кв. 28 вид. 6 Суразького лісництва філії «Кременецьке лісове господарство» ДП «Ліси України», лісове урочище «Зелений дуб», територія загальнозоологічного заказника загальнодержавного значення «Зелений дуб 2»</t>
  </si>
  <si>
    <t xml:space="preserve">Рішення виконавчого комітету Тернопільської обласної ради вiд 05.11.1981 № 589 зі змінами, внесеними рішенням виконавчого комітету Тернопільської обласної ради від 19.11.1984 № 320  </t>
  </si>
  <si>
    <t>«Бережанська бучина»</t>
  </si>
  <si>
    <t>Тернопільський район, Нараївська сільська територіальна громада, с. Кур’яни, кв. 60, вид. 9 Бережанського лісництва філії «Бережанське лісомисливське господарство» ДП «Ліси України», лісове урочище «Кур’яни»</t>
  </si>
  <si>
    <t>«Кур’янівська бучина»</t>
  </si>
  <si>
    <t>Тернопільський район, Нараївська сільська територіальна громада, с. Кур’яни, кв. 68 вид. 15 Бережанського лісництва філії «Бережанське лісомисливське господарство» ДП «Ліси України», лісове урочище «Кур’яни»</t>
  </si>
  <si>
    <t xml:space="preserve">Рішення Тернопільської обласної ради вiд 18.03.1994 зі змінами, внесеними рішенням Тернопільської обласної ради від 10.02.2016 № 75 </t>
  </si>
  <si>
    <t>«Нараївська бучина»</t>
  </si>
  <si>
    <t>Тернопільський район, Нараївська сільська територіальна громада, с. Рогачин кв. 33 вид.12 Нараївського лісництва філії «Бережанське лісомисливське господарство» ДП «Ліси України», лісове урочище «Нараївська дача»</t>
  </si>
  <si>
    <t xml:space="preserve">Рішення виконавчого комітету Тернопільської обласної ради від 15.06.1964 № 449 зі змінами, внесеними рішеннями виконавчого комітету Тернопільської обласної ради від 14.03.1977 № 131, від 19.11.1984 № 320  </t>
  </si>
  <si>
    <t>«Урманська бучина»</t>
  </si>
  <si>
    <t>Тернопільський район, Бережанська міська територіальна громада, с. Краснопуща, кв. 19 вид. 1, 3 Урманського лісництва філії «Бережанське лісомисливське господарство» ДП «Ліси України» лісове урочище «Урмань»</t>
  </si>
  <si>
    <t>«Шупарська бучина №1»</t>
  </si>
  <si>
    <t>Чортківський район, Борщівська міська територіальна громада, с. Шупарка, кв. 22 вид. 2 Шупарського лісництва філії «Чортківське лісове господарство» ДП «Ліси України», лісове урочище «Дача «Шупарка», територія ботанічного заказника загальнодержавного значення «Шупарський»</t>
  </si>
  <si>
    <t xml:space="preserve">Рішення виконавчого комітету Тернопільської обласної ради вiд 05.11.1981  № 589  зі змінами, внесеними рішенням виконавчого комітету Тернопільської обласної ради  від 19.11.1984 № 320   </t>
  </si>
  <si>
    <t>«Шупарська бучина №2»</t>
  </si>
  <si>
    <t>Чортківський район, Борщівська міська територіальна громада, с. Шупарка, кв. 18            вид. 11 Шупарського лісництва філії «Чортківське лісове господарство» ДП «Ліси України», лісове урочище «Дача «Шупарка», територія ботанічного заказника загальнодержавного значення «Шупарський»</t>
  </si>
  <si>
    <t xml:space="preserve">Рішення виконавчого комітету Тернопільської обласної ради вiд 14.03.1977 № 131, із змінами, внесеними рішеннями виконавчого комітету Тернопільської обласної ради від 19.11.1984 № 320  Тернопільської обласної ради вiд 21.08.2000 № 187, від 10.02.2016 № 75  </t>
  </si>
  <si>
    <t>«Гермаківська бучина»</t>
  </si>
  <si>
    <t>Чортківський район, Скала-Подільська селищна територіальна громада, с. Гермаківка, кв. 2 вид.2 Гермаківського лісництва філії «Чортківське лісове господарство» ДП «Ліси України» лісове урочище «Дача Романського»</t>
  </si>
  <si>
    <t xml:space="preserve">Рішення виконавчого комітету Тернопільської обласної ради вiд 05.11.1981  № 589   зі змінами, внесеними рішенням виконавчого комітету Тернопільської обласної ради від 19.11.1984 № 320  </t>
  </si>
  <si>
    <t>«Мушкатівська бучина»</t>
  </si>
  <si>
    <t>Чортківський район, Борщівська міська територіальна громада, с. Мушкатівка, кв. 7 вид. 3 Борщівського лісництва філії «Чортківське лісове господарство» ДП «Ліси України», лісове урочище «Мушкатівка»</t>
  </si>
  <si>
    <t xml:space="preserve">Рішення виконавчого комітету Тернопільської обласної ради вiд 05.11.1981  № 589  зі змінами, внесеними рішенням виконавчого комітету Тернопільської обласної ради від 19.11.1984 № 320  </t>
  </si>
  <si>
    <t>«Вадівська бучина»</t>
  </si>
  <si>
    <t>Чортківський район, Золотопотіцька селищна територіальна громада, с. Порохова,  кв. 22 вид.17,18 Золото-Потіцьке лісництва філії «Бережанське лісомисливське господарство» ДП «Ліси України», лісове урочище «Вадова», територія регіонального ландшафтного парку «Дністровський каньйон»</t>
  </si>
  <si>
    <t xml:space="preserve">Рішення виконавчого комітету Тернопільської обласної ради вiд 05.11.1981  № 589   зі змінами, внесеними рішенням виконавчого комітету Тернопільської обласної ради  від 19.11.1984 № 320  </t>
  </si>
  <si>
    <t>«Чайчинецька бучина»</t>
  </si>
  <si>
    <t>Кременецький район, Борсуківська сільська територіальна громада, с. Чайчинці, кв. 22 вид.13 Вишнівецького лісництва філії «Кременецьке лісове господарство» ДП «Ліси України», лісове урочище «Чайчинці»</t>
  </si>
  <si>
    <t xml:space="preserve">Рішення виконавчого комітету Тернопільської обласної ради від 14.03.1977 № 131 зі змінами, внесеними рішенням виконавчого комітету Тернопільської обласної ради в від 19.11.1984 № 320    </t>
  </si>
  <si>
    <t>«Кременецька бучина №1»</t>
  </si>
  <si>
    <t xml:space="preserve">Кременецький район, Кременецька міська територіальна громада, с. Жолоби, кв. 51 вид. 12 Підлісецького лісництва, лісове урочище «Кременець», територія національного природного парку «Кременецькі гори». </t>
  </si>
  <si>
    <t xml:space="preserve">Рішення виконавчого комітету Тернопільської обласної ради вiд 14.03.1977 № 131 зі змінами, внесеними рішеннями виконавчого комітету Тернопільської обласної ради  від 19.11.1984 № 320,  Тернопільської обласної ради від 10.02.2016 № 75    </t>
  </si>
  <si>
    <t>«Кременецька бучина №2»</t>
  </si>
  <si>
    <t xml:space="preserve">Кременецький район, Кременецька міська територіальна громада, с. Жолоби, кв. 46 вид.12, кв. 47 вид. 7, 14 Кременецького лісництва, лісове урочище «Кременець», територія національного природного парку «Кременецькі гори». </t>
  </si>
  <si>
    <t xml:space="preserve">Рішення Тернопільської обласної ради від 18.03.1994  </t>
  </si>
  <si>
    <t>Бучина в урочищі «Братерщина»</t>
  </si>
  <si>
    <t>Кременецький район, Борсуківська сільська територіальна громада, с. Борщівка, кв. 22 вид.4 Лановецького лісництва філії «Кременецьке лісове господарство»                          ДП «Ліси України», лісове урочище «Братерщина»</t>
  </si>
  <si>
    <t xml:space="preserve">Рішення Тернопільської обласної ради вiд 21.08.2000 № 187 зі змінами, внесеними рішенням Тернопільської обласної ради від 10.02.2016 № 75    </t>
  </si>
  <si>
    <t>«Огризківські буки»</t>
  </si>
  <si>
    <t>Кременецький район, Лановецька міська територіальна громада, с. Огризківці, колгоспний ліс, лісове урочище «Огризківці»</t>
  </si>
  <si>
    <t xml:space="preserve">Рішення виконавчого комітету Тернопільської обласної ради вiд 13.12.1971 № 645  зі змінами, внесеними рішеннями виконавчого комітету Тернопільської обласної ради від 14.03.1977 № 131, від 19.11.1984  № 320     </t>
  </si>
  <si>
    <t>«Яргорівська бучина №1»</t>
  </si>
  <si>
    <t>Чортківський район,  Монастириська міська територіальна громада, с. Яргорів, кв. 5 вид. 2 Криницького лісництва філії «Бережанське лісомисливське господарство» ДП «Ліси України», лісове урочище «Яргорів»</t>
  </si>
  <si>
    <t xml:space="preserve">Рішення виконавчого комітету Тернопільської обласної ради вiд 26.12.1983 № 496 зі змінами, внесеними рішеннями виконавчого комітету Тернопільської обласної ради від 19.11.1984 № 320  Тернопільської обласної ради від 10.02.2016 № 75  </t>
  </si>
  <si>
    <t>«Яргорівська бучина №2»</t>
  </si>
  <si>
    <t>Чортківський район, Монастириська міська територіальна громада, с. Яргорів, кв. 6 вид.1 Криницького лісництва філії «Бережанське лісомисливське господарство» ДП «Ліси України» лісове урочище «Яргорів»</t>
  </si>
  <si>
    <t xml:space="preserve">Рішення виконавчого комітету Тернопільської обласної ради вiд 05.11.1981  № 589 зі змінами, внесеними рішеннями виконавчого комітету Тернопільської обласної ради від 19.11.1984 № 320,  Тернопільської обласної ради від 10.02.2016 № 75   </t>
  </si>
  <si>
    <t>«Яргорівська бучина №3»</t>
  </si>
  <si>
    <t>Чортківський район, Монастириська міська територіальна громада, с. Яргорів, кв. 71 вид.1 Монастириського лісництва філії «Бережанське лісомисливське господарство» ДП «Ліси України», лісове урочище «Яргорів»</t>
  </si>
  <si>
    <t xml:space="preserve">Рішення виконавчого комітету Тернопільської обласної ради вiд 05.11.1981  № 589 зі змінами, внесеними рішеннями виконавчого комітету Тернопільської обласної ради від 19.11.1984 № 320,  Тернопільської обласної ради від 10.02.2016 № 75    </t>
  </si>
  <si>
    <t>«Марковецька бучина»</t>
  </si>
  <si>
    <t>Чортківський район, Монастириська міська територіальна громада ,с. Маркова, кв. 26 вид. 7 Монастириського лісництва філії «Бережанське лісомисливське господарство» ДП «Ліси України», лісове урочище «Маркова»</t>
  </si>
  <si>
    <t xml:space="preserve">Рішення виконавчого комітету Тернопільської обласної ради вiд 05.11.1981  № 589 зі змінами, внесеними рішенням виконавчого комітету Тернопільської обласної ради  від 19.11.1984 № 320  </t>
  </si>
  <si>
    <t>«Монастириська бучина»</t>
  </si>
  <si>
    <t>Чортківський район, Монастириська міська територіальна громада, с. Завадівка, кв. 23 вид.9 Монастириського лісництва філії «Бережанське лісомисливське господарство» ДП «Ліси України» лісове урочище «Маркова»</t>
  </si>
  <si>
    <t>Рішення Тернопільської обласної ради вiд 25 .04.1996 № 90</t>
  </si>
  <si>
    <t>«Завалівська бучина №1»</t>
  </si>
  <si>
    <t>Тернопільський район, Підгаєцька міська територіальна громада, с. Затурин, кв. 40                     вид. 8 Завалівського лісництва філії «Бережанське лісомисливське господарство» ДП «Ліси України», лісове урочище «Завалів»</t>
  </si>
  <si>
    <t>«Завалівська бучина №2»</t>
  </si>
  <si>
    <t>Тернопільський район, Підгаєцька міська територіальна громада, с. Затурин, кв. 48                 вид. 11 Завалівського лісництва філії «Бережанське лісомисливське господарство» ДП «Ліси України», лісове урочище «Завалів»</t>
  </si>
  <si>
    <t>«Тростянецька бучина»</t>
  </si>
  <si>
    <t>Тернопільський район, Підгаєцька міська територіальна громада, с. Старий Литвинів,                   кв. 80 вид. 2 Литвинівського лісництва філії «Бережанське лісомисливське господарство» ДП «Ліси України», лісове урочище «Тростянецька дача»</t>
  </si>
  <si>
    <t>Рішення виконавчого комітету Тернопільської обласної ради вiд 27.12.1976 № 637, зі змінами, внесеними рішеннями виконавчого комітету Тернопільської обласної ради від 14.03.1977 № 131, від 19.11.1984  № 320, Тернопільської обласної ради від 25.04.1996 № 90, від 10.10.2021 № 325</t>
  </si>
  <si>
    <t>«Рудницька бучина»</t>
  </si>
  <si>
    <t>Тернопільський район, Саранчуківська сільська територіальна громада, с. Шумляни, кв. 106 вид.2 Литвинівського лісництва філії «Бережанське лісомисливське господарство» ДП «Ліси України», лісове урочище «Рудники», територія загальнозоологічного заказника загальнодержавного значення «Рудники»</t>
  </si>
  <si>
    <t>«Лошнівська бучина»</t>
  </si>
  <si>
    <t>Тернопільський район, Теребовлянська міська територіальна громада, с. Лошнів, кв. 25 вид.18 Теребовлянського лісництва філії «Кременецьке лісове господарство»                         ДП «Ліси України», лісове урочище «Дача «Теребовлянська»</t>
  </si>
  <si>
    <t>Рішення Тернопільської обласної ради вiд 30.01.2003 № 98</t>
  </si>
  <si>
    <t>«Теребовлянська бучина №1»</t>
  </si>
  <si>
    <t>Тернопільський район, Микулинецька сільська територіальна громада, с. Струсів, кв. 53                  вид. 2, кв. 63 вид.2 Теребовлянського    лісництва філії «Кременецьке лісове господарство» ДП «Ліси України», лісове урочище «Теребовлянська дача»</t>
  </si>
  <si>
    <t>«Теребовлянська бучина №2»</t>
  </si>
  <si>
    <t>Тернопільський район, Теребовлянська міська територіальна громада, с. Кровинка, кв. 72 вид. 3 Теребовлянського лісництва філії «Кременецьке лісове господарство» ДП «Ліси України», лісове урочище «Дача «Теребовлянська»</t>
  </si>
  <si>
    <t>«Білокриницька бучина №1»</t>
  </si>
  <si>
    <t xml:space="preserve">Кременецький район, Шумська міська територіальна громада, с. Башківці, кв. 136 вид. 18,19, кв. 140 вид.4 Підлісецького лісництва,  лісове урочище «Антонівці-Свинодебри», територія національного природного парку «Кременецькі гори» </t>
  </si>
  <si>
    <t>«Білокриницька бучина №2»</t>
  </si>
  <si>
    <t xml:space="preserve">Кременецький район, Шумська міська територіальна громада, с. Башківці, кв 136 вид.21, кв 140 вид.6 Підлісецького лісництва, лісове урочище «Антонівці-Свинодебри», територія національного природного парку «Кременецькі гори» </t>
  </si>
  <si>
    <t>«Еталон модриново-ясеневого насадження з домішками сосни і дуба звичайного»</t>
  </si>
  <si>
    <t xml:space="preserve">Чортківський район, Борщівська міська територіальна громада, с. Озеряни, кв. 70 вид.1 Улашківського лісництва філії «Чортківське лісове господарство» ДП «Ліси України», лісове урочище «Дача Галілея», територія лісового заказника загальнодержавного значення «Дача Галілея» </t>
  </si>
  <si>
    <t>«Курянівський модринник»</t>
  </si>
  <si>
    <t>Тернопільський район, Нараївська сільська територіальна громада, с. Волиця, кв. 57 вид. 8-11 Нараївського лісництва філії «Бережанське лісомисливське господарство» ДП «Ліси України», лісове урочище «Нараївська дача»</t>
  </si>
  <si>
    <t>Рішення Тернопільської обласної ради вiд 21.08.2000 № 187</t>
  </si>
  <si>
    <t>«Луб’янківський модринник»</t>
  </si>
  <si>
    <t>Тернопільський район, Збаразька міська територіальна громада, с. Луб’янки, кв. 80                       вид. 16 Збаразького лісництва філії «Кременецьке лісове господарство»                         ДП «Ліси України», лісове урочище «Луб’янки»</t>
  </si>
  <si>
    <t xml:space="preserve">Рішення виконавчого комітету Тернопільської обласної ради вiд 14.03.1977 № 131 зі змінами, внесеними рішеннями виконавчого комітету Тернопільської обласної ради від 19.11.1984 № 320,  Тернопільської обласної ради від 10.02.2016 № 75    </t>
  </si>
  <si>
    <t>«Модриново-букове насадження»</t>
  </si>
  <si>
    <t xml:space="preserve">Кременецький район, Кременецька міська територіальна громада, с. Жолоби, кв. 51                   вид. 8, 10 Підлісецького лісництва філії «Кременецьке лісове господарство»                          ДП «Ліси України», лісове урочище «Маслятин», територія національного природного парку «Кременецькі гори». </t>
  </si>
  <si>
    <t xml:space="preserve">Рішення виконавчого комітету Тернопільської обласної ради вiд 14.03.1977 №131 зі змінами, внесеними рішеннями виконавчого комітету Тернопільської обласної ради  від 19.11.1984 № 320,  Тернопільської обласної ради від 10.02.2016 №75    </t>
  </si>
  <si>
    <t>«Модриново-кленове насадження в урочищі «Братерщина»</t>
  </si>
  <si>
    <t xml:space="preserve"> Кременецький район, Борсуківська сільська територіальна громада, с. Борщівка, кв. 18                  вид. 10 Лановецького лісництва філії «Кременецьке лісове господарство»                                     ДП «Ліси України», лісове урочище «Братерщина»</t>
  </si>
  <si>
    <t xml:space="preserve">Рішення виконавчого комітету Тернопільської обласної ради вiд 14.03.1977 № 131 зі змінами, внесеними рішеннями виконавчого комітету Тернопільської обласної ради від 19.11.1984 № 320,   Тернопільської обласної ради від 10.02.2016 № 75    </t>
  </si>
  <si>
    <t>«Лісові культури модрини європейської»</t>
  </si>
  <si>
    <t>Чортківський район, Коропецька селищна територіальна громада, с. Садове, кв. 63 вид.5 Коропецького лісництва філії «Бережанське лісомисливське господарство» ДП «Ліси України», лісове урочище «Коропець»</t>
  </si>
  <si>
    <t xml:space="preserve">Рішення Тернопільської обласної ради вiд 25.04.1996 № 90 зі змінами, внесеними рішенням Тернопільської обласної ради від 21.12.2022 № 685 </t>
  </si>
  <si>
    <t>«Горіх чорний (ділянка №1)»</t>
  </si>
  <si>
    <t>Чортківський район, Мельнице-Подільська селищна територіальна громада, с. Дзвинячка, кв. 67 вид. 3 Гермаківського лісництва філії «Чортківське лісове господарство» ДП «Ліси України», лісове урочище «Дача «Гай»</t>
  </si>
  <si>
    <t xml:space="preserve">Рішення виконавчого комітету Тернопільської обласної ради вiд 14.03.1977 № 131 зі змінами, внесеними рішенням виконавчого комітету Тернопільської обласної ради в від 19.11.1984 № 320  </t>
  </si>
  <si>
    <t>«Горіх чорний (ділянка №2)»</t>
  </si>
  <si>
    <t>Чортківський район, Мельнице-Подільська селищна територіальна громада, с. Дзвинячка, кв. 65 вид. 4 Гермаківського лісництва філії «Чортківське лісове господарство» ДП «Ліси України», лісове урочище «Дача «Гай»</t>
  </si>
  <si>
    <t>«Горіх чорний (ділянка №3)»</t>
  </si>
  <si>
    <t xml:space="preserve">Чортківський район, Мельнице-Подільська селищна територіальна громада, с. Дзвинячка, кв. 80 вид. 30 Гермаківського лісництва філії «Чортківське лісове господарство» ДП «Ліси України», лісове урочище «Дача «Ярки», територія національного природного парку «Дністровський каньйон» </t>
  </si>
  <si>
    <t>Рішення Тернопільської обласної ради вiд 18.03.1994 зі змінами, внесеними рішенням Тернопільської обласної ради від 10.02.2016 № 75</t>
  </si>
  <si>
    <t>«Горіх чорний (ділянка №4)»</t>
  </si>
  <si>
    <t xml:space="preserve">Чортківський район, Мельнице-Подільська селищна територіальна громада, с. Трубчин, кв. 83 вид. 7 Гермаківського лісництва філії «Чортківське лісове господарство» ДП «Ліси України», лісове урочище «Ріжки», територія національного природного парку «Дністровський каньйон» </t>
  </si>
  <si>
    <t>«Горіх чорний (ділянка №5)»</t>
  </si>
  <si>
    <t>Чортківський район, Борщівська міська територіальна громада, с. Констанція,             кв. 81 вид. 4, Улашківського лісництва філії «Чортківське лісове господарство» ДП «Ліси України», лісове урочище «Галілея Голубицька», територія загальнозоологічного заказника загальнодержавного значення «Озерянський»</t>
  </si>
  <si>
    <t xml:space="preserve">Рішення виконавчого комітету Тернопільської обласної ради вiд 26.12.1970 № 829 зі змінами, внесеними рішеннями виконавчого комітету Тернопільської обласної ради від 14.03.1977 № 131, від 19.11.1984 № 320  Тернопільської обласної ради від 10.02.2016 № 75  </t>
  </si>
  <si>
    <t>«Горіх чорний (ділянка №6)»</t>
  </si>
  <si>
    <t>Чортківський район, Товстенська селищна територіальна громада, с. Слобідка, кв. 3                   вид. 3 Дорогичівського лісництва філії «Бережанське лісомисливське господарство» ДП «Ліси України», лісове урочище «Чагар»</t>
  </si>
  <si>
    <t xml:space="preserve">Рішення виконавчого комітету Тернопільської обласної ради вiд 13.12.1971 № 645 зі змінами, внесеними рішеннями виконавчого комітету Тернопільської обласної ради від 14.03.1977 № 131, від 19.11.1984 № 320,  Тернопільської обласної ради від 10.02.2016 № 75       </t>
  </si>
  <si>
    <t>«Берекова діброва в Шутроминцях»</t>
  </si>
  <si>
    <t xml:space="preserve">Чортківський район, Товстенська селищна територіальна громада, с. Шутроминці, кв. 21 вид. 4,5,7,8 Дорогичівського лісництва філії «Бережанське лісомисливське господарство» ДП «Ліси України», лісове урочище «Нирків», територія національного природного парку «Дністровський каньйон» </t>
  </si>
  <si>
    <t xml:space="preserve">Рішення виконавчого комітету Тернопільської обласної ради вiд 17.11.1969 № 747, зі змінами, внесеними рішеннями виконавчого комітету Тернопільської обласної ради від 14.03.1977 № 131, від 19.11.1984 № 320  </t>
  </si>
  <si>
    <t>«Золотопотіцька березина»</t>
  </si>
  <si>
    <t>Чортківський район, Золотопотіцька селищна територіальна громада, с. Золотий Потік,                      кв. 60 вид. 1 Золото-Потіцького лісництва філії «Бережанське лісомисливське господарство» ДП «Ліси України», лісове урочище «Соколів»</t>
  </si>
  <si>
    <t xml:space="preserve">Рішення виконавчого комітету Тернопільської обласної ради вiд 05.11.1981 № 589 зі змінами, внесеними рішеннями виконавчого комітету тернопільської обласної ради від 19.11.1984 №320, Тернопільської обласної ради від 10.02.2016 № 75                        </t>
  </si>
  <si>
    <t>«Коропецька ясенина»</t>
  </si>
  <si>
    <t>Чортківський район, Коропецька селищна територіальна громада, с. Садове, кв. 48 вид. 1 Коропецького лісництва філії «Бережанське лісомисливське господарство» ДП «Ліси України»,  лісове урочище «Коропець»</t>
  </si>
  <si>
    <t xml:space="preserve">Рішення виконавчого комітету Тернопільської обласної ради вiд 05.11.1981 № 589 зі змінами, внесеними рішеннями виконавчого комітету Тернопільської обласної ради від 19.11.1984 № 320, Тернопільської обласної ради від 21.12.2022 № 685   </t>
  </si>
  <si>
    <t>«Коропецька грабина»</t>
  </si>
  <si>
    <t>Чортківський район, Коропецька селищна територіальна громада, с. Коропець, кв. 43 вид.4 Коропецького лісництва філії «Бережанське лісомисливське господарство» ДП «Ліси України», лісове урочище «Коропець»</t>
  </si>
  <si>
    <t xml:space="preserve">Рішення виконавчого комітету Тернопільської обласної ради вiд 05.11.1981 № 589  зі змінами, внесеними рішеннями виконавчого комітету Тернопільської обласної ради від 19.11.1984 № 320 Тернопільської обласної ради від 21.12.2022 № 685     </t>
  </si>
  <si>
    <t>«Колиндянська грабина»</t>
  </si>
  <si>
    <t>Чортківський район, с. Давидківці, кв. 56 вид.7 Колиндянського лісництва філії «Чортківське лісове господарство» ДП «Ліси України», лісове урочище «Колиндянська дача»</t>
  </si>
  <si>
    <t xml:space="preserve">Рішення виконавчого комітету Тернопільської обласної ради вiд 05.11.1981 № 589  зі змінами, внесеними рішенням виконавчого комітету Тернопільської обласної ради від 19.11.1984 № 320  </t>
  </si>
  <si>
    <t xml:space="preserve">«Сосна чорна теребовлянська»            </t>
  </si>
  <si>
    <t>Тернопільський район, Теребовлянська міська територіальна громада, м. Теребовля, біля фортеці, рекреаційна зона</t>
  </si>
  <si>
    <t>Тернопільський комбінат комунальних підприємств</t>
  </si>
  <si>
    <t xml:space="preserve">Рішення виконавчого комітету Тернопільської обласної ради вiд 27.12.1976 № 637 зі змінами, внесеними рішеннями виконавчого комітету Тернопільської обласної ради від 14.03.1977 № 131, від 19.11.1984 № 320  Тернопільської обласної ради від 10.02.2016 № 75   </t>
  </si>
  <si>
    <t xml:space="preserve">«Сосна чорна коропецька №1» </t>
  </si>
  <si>
    <t xml:space="preserve">Чортківський район, Коропецька селищна територіальна громада, с. Діброва, кв. 85                 вид. 1 Коропецького лісництва філії «Бережанське лісомисливське господарство» ДП «Ліси України», лісове урочище «Вістря», територія національного природного парку «Дністровський каньйон» </t>
  </si>
  <si>
    <t xml:space="preserve">Рішення Тернопільської обласної ради вiд 25.04.1996 № 90 зі змінами, Тернопільської обласної ради від 10.02.2016 № 75  </t>
  </si>
  <si>
    <t>«Сосна чорна коропецька №2»</t>
  </si>
  <si>
    <t xml:space="preserve">Чортківський район, Коропецька селищна територіальна громада, с. Діброва, кв. 85                                       вид. 3 Коропецького лісництва філії «Бережанське лісомисливське господарство» ДП «Ліси України», лісове урочище «Вістря», територія національного природного парку «Дністровський каньйон» </t>
  </si>
  <si>
    <t xml:space="preserve">Рішення Тернопільської обласної ради вiд 25.04.1996 № 90 зі змінами, внесеними рішенням Тернопільської обласної ради від 10.02.2016 № 75  </t>
  </si>
  <si>
    <t>«Стіжоцький сосняк»</t>
  </si>
  <si>
    <t>Кременецький район, Шумська міська територіальна громада, с. Стіжок, кв. 54 вид. 1 Стіжоцького лісництва філії «Кременецьке лісове господарство» ДП «Ліси України», лісове урочище «Антонівці-Свинодебри»</t>
  </si>
  <si>
    <t xml:space="preserve">Рішення виконавчого комітету Тернопільської обласної ради вiд 30.08.1990 № 189 зі змінами, внесеними рішеннями Тернопільської обласної ради від 27.04.2001 № 238 і від 10.02.2016       № 75                              </t>
  </si>
  <si>
    <t>«Антонівецький сосняк»</t>
  </si>
  <si>
    <t xml:space="preserve"> Кременецький район, Шумська міська територіальна громада, с. Антонівці, кв. 42 вид. 2 Стіжоцького лісництва філії «Кременецьке лісове господарство» ДП «Ліси України», лісове урочище «Антонівці-Свинодебри»</t>
  </si>
  <si>
    <t>«Гермаківські липи»</t>
  </si>
  <si>
    <t>Чортківський район, Борщівська міська територіальна громада, с. Гермаківка, кв. 11 вид. 5 Гермаківського лісництва філії «Чортківське лісове господарство» ДП «Ліси України», лісове урочище «Дача Романського»</t>
  </si>
  <si>
    <t xml:space="preserve">Рішення виконавчого комітету Тернопільської обласної ради вiд 23.10.1972 № 537 зі змінами, внесеними рішеннями виконавчого комітету Тернопільської обласної ради від 14.03.1977 № 131, від 19.11.1984 № 320  </t>
  </si>
  <si>
    <t xml:space="preserve">Разом резерватів деревно-чагарникових порід: </t>
  </si>
  <si>
    <t>67 / 570,8800</t>
  </si>
  <si>
    <t>«Дуб звичайний                                   (1 дерево)»</t>
  </si>
  <si>
    <t>Тернопільський район, Бережанська міська територіальна громада, с. Урмань, кв. 25 вид.3 Урманського лісництва філії «Бережанське лісомисливське господарство» ДП «Ліси України», лісове урочище «Урмань»</t>
  </si>
  <si>
    <t xml:space="preserve">Рішення виконавчого комітету Тернопільської обласної ради вiд 28.12.1970 №828 зі змінами, внесеними рішеннями виконавчого комітету Тернопільської обласної ради від 14.03.1977 № 131, від 19.11.1984 № 320,  Тернопільської обласної ради від 10.02.2016 №75 </t>
  </si>
  <si>
    <t>«Дуб звичайний           (1 дерево)»</t>
  </si>
  <si>
    <t>Чортківський район, Монастириська міська територіальна громада, с. Велеснів, кв. 29 вид.5 Коропецького лісництва філії «Бережанське лісомисливське господарство» ДП «Ліси України», лісове урочище «Коропець»</t>
  </si>
  <si>
    <t xml:space="preserve">Рішення Тернопільської обласної ради вiд 18.03.1994 зі змінами, внесеними рішенням Тернопільської обласної ради від 21.12.2022 № 685 </t>
  </si>
  <si>
    <t>«Дуб звичайний                       (3 дерева)»</t>
  </si>
  <si>
    <t xml:space="preserve">Рішення Тернопільської обласної ради вiд 18.03.1994 зі змінами, внесеними рішенням Тернопільської обласної ради від 21.12.2022 № 685  </t>
  </si>
  <si>
    <t>«Дуб звичайний                            (1 дерево)»</t>
  </si>
  <si>
    <t>Чортківський район, Монастириська міська територіальна громада, с. Велеснів, кв. 27 вид.1 Коропецького лісництва філії «Бережанське лісомисливське господарство» ДП «Ліси України», лісове урочище «Коропець»</t>
  </si>
  <si>
    <t>«Дуб звичайний                           (1 дерево)»</t>
  </si>
  <si>
    <t>Кременецький район, Шумська міська територіальна громада, с. Вілія, кв. 45 вид. 2 Забарівського лісництва філії «Кременецьке лісове господарство» ДП «Ліси України», лісове урочище «Вілія»</t>
  </si>
  <si>
    <t>«Дуб звичайний                               (1 дерево)»</t>
  </si>
  <si>
    <t>Кременецький район, Шумська міська територіальна громада, с. Вілія, кв. 45 вид. 9 Забарівського лісництва філії «Кременецьке лісове господарство» ДП «Ліси України» лісове урочище «Вілія»</t>
  </si>
  <si>
    <t>«Дуб звичайний                            (8 дерев)»</t>
  </si>
  <si>
    <t>Тернопільський район, Великоберезовицька селищна територіальна громада,                                         с. Мишковичі,  кв. 25 вид. 7, Микулинецького лісництва філії «Кременецьке лісове господарство» ДП «Ліси України», лісове урочище «Мишковицька дача»</t>
  </si>
  <si>
    <t>«Дуб «Король»              (1 дерево)»</t>
  </si>
  <si>
    <t>Тернопільський район, Скалатська міська територіальна громада, с. Качанівка, кв. 33 вид. 3 Скалатського лісництва філії «Кременецьке лісове господарство»                  ДП «Ліси України», лісове урочище «Малинник»</t>
  </si>
  <si>
    <t xml:space="preserve">Рішення виконавчого комітету Тернопільської обласної ради вiд 17.11.1969  № 747 зі змінами, внесеними рішеннями виконавчого комітету Тернопільської обласної ради від 14.03.1977 № 131, від 19.11.1984 № 320  </t>
  </si>
  <si>
    <t>«Дуб звичайний                          (1 дерево)»</t>
  </si>
  <si>
    <t xml:space="preserve">Чортківський район, Заводська селищна територіальна громада, с. Залісся, кв. 51 вид.1 Улашківського лісництва філії «Чортківське лісове господарство» ДП «Ліси України», лісове урочище «Дача Галілея», територія лісового заказника загальнодержавного значення «Дача Галілея» </t>
  </si>
  <si>
    <t xml:space="preserve">Чортківський район, Нагірянська сільська територіальна громада, с. Улашківці, кв. 52 вид. 14, Улашківського лісництва філії «Чортківське лісове господарство» ДП «Ліси України», лісове урочище «Дача Галілея», територія лісового заказника загальнодержавного значення «Дача Галілея» </t>
  </si>
  <si>
    <t>Чортківський район, Заводська селищна територіальна громада, с. Залісся, кв. 53 вид. 1 Улашківського лісництва філії «Чортківське лісове господарство» ДП «Ліси України», лісове урочище «Дача Галілея», територія лісового заказника загальнодержавного значення «Дача Галілея»</t>
  </si>
  <si>
    <t>«Дуб звичайний                             (1 дерево)»</t>
  </si>
  <si>
    <t>Чортківський район, Нагірянська сільська територіальна громада, с. Улашківці, кв. 56 вид. 5 Улашківського лісництва філії «Чортківське лісове господарство» ДП «Ліси України», лісове урочище «Дача Галілея», територія лісового заказника загальнодержавного значення «Дача Галілея»</t>
  </si>
  <si>
    <t>«Дуб звичайний                                 (1 дерево)»</t>
  </si>
  <si>
    <t>Чортківський район, Нагірянська сільська територіальна громада, с. Улашківці, кв. 56 вид. 4 Улашківського лісництва філії «Чортківське лісове господарство» ДП «Ліси України», лісове урочище «Дача Галілея», територія лісового заказника загальнодержавного значення «Дача Галілея»</t>
  </si>
  <si>
    <t>«Дуб звичайний                               (6 дерев)»</t>
  </si>
  <si>
    <t>Чортківський район, Нагірянська сільська територіальна громада, с. Улашківці, кв. 59 вид. 1 Улашківського лісництва філії «Чортківське лісове господарство» ДП «Ліси України», лісове урочище «Дача Галілея», територія лісового заказника загальнодержавного значення «Дача Галілея»</t>
  </si>
  <si>
    <t>Чортківський район, Нагірянська сільська територіальна громада, с. Улашківці, кв. 63 вид. 2 Улашківського лісництва філії «Чортківське лісове господарство» ДП «Ліси України», лісове урочище «Дача Галілея», територія лісового заказника загальнодержавного значення «Дача Галілея»</t>
  </si>
  <si>
    <t>«Дуб звичайний                            (2 дерева)»</t>
  </si>
  <si>
    <t>Чортківський район, Нагірянська сільська територіальна громада, с. Улашківці, кв. 69 вид. 6 Улашківського лісництва філії «Чортківське лісове господарство» ДП «Ліси України», лісове урочище «Дача Галілея», територія лісового заказника загальнодержавного значення «Дача Галілея»</t>
  </si>
  <si>
    <t>Чортківський район, Борщівська міська територіальна громада, с. Цигани, кв. 74 вид. 6 Скала-Подільського лісництва філії «Чортківське лісове господарство» ДП «Ліси України», лісове урочище «Дача «Скала-Подільська», територія ботанічної пам’ятки природи місцевого значення «Скала-Подільська діброва»</t>
  </si>
  <si>
    <t>Чортківський район, Борщівська міська територіальна громада, с. Цигани, кв. 74 вид.10 Скала-Подільського лісництва філії «Чортківське лісове господарство» ДП «Ліси України», лісове урочище «Дача «Скала-Подільська», територія ботанічної пам’ятки природи місцевого значення «Скала-Подільська діброва»</t>
  </si>
  <si>
    <t>«Бук лісовий                                    (1 дерево)»</t>
  </si>
  <si>
    <t>Тернопільський район, Підгаєцька міська територіальна громада, с. Затурин, кв. 40                      вид. 9 Завалівcького лісництва філії «Бережанське лісомисливське господарство» ДП «Ліси України», лісове урочище «Завалів», територія ботанічної пам’ятка природи місцевого значення «Завалівська бучина №1»</t>
  </si>
  <si>
    <t>«Бук лісовий                                   (1 дерево)»</t>
  </si>
  <si>
    <t>Тернопільський район, Нараївська сільська територіальна громада. с. Рогачин, кв. 33        вид. 12 Нараївського лісництва філії «Бережанське лісомисливське господарство» ДП «Ліси України», лісове урочище «Нараївська дача» територія ботанічної пам’ятка природи місцевого значення «Нараївська бучина»</t>
  </si>
  <si>
    <t>«Бук лісовий                                  (1 дерево)»</t>
  </si>
  <si>
    <t>Тернопільський район, Бережанська міська територіальна громада, с. Пліхів, кв. 25 вид.3, Урманського лісництва філії «Бережанське лісомисливське господарство» ДП «Ліси України»,  лісове урочище «Урмань»</t>
  </si>
  <si>
    <t>«Сосна чорна                                  (5 дерев)»</t>
  </si>
  <si>
    <t>Кременецький район, Кременецька міська територіальна громада, с. Хотівка, кв. 12 вид.1 Підлісецького лісництва філії «Кременецьке лісове господарство» ДП «Ліси України», лісове урочище «Тарнобір»</t>
  </si>
  <si>
    <t xml:space="preserve">«Сосна звичайна                   (1 дерево)» </t>
  </si>
  <si>
    <t>Кременецький район, Шумська міська територіальна громада, с. Кутянка, кв. 81 вид.1 Суразького лісництва філії «Кременецьке лісове господарство» ДП «Ліси України», лісове урочище «Суразька дача», територія лісового заказника загальнодержавного значення «Суразька дача»</t>
  </si>
  <si>
    <t>Кременецький район, Шумська міська територіальна громада, с. Кутянка, кв. 81 вид. 2 Суразького лісництва філії «Кременецьке лісове господарство» ДП «Ліси України», лісове урочище «Суразька дача», територія лісового заказника загальнодержавного значення «Суразька дача»</t>
  </si>
  <si>
    <t xml:space="preserve">Рішення виконавчого комітету Тернопільської обласної ради від 14.10.1967 № 737  зі змінами, внесеними рішеннями виконавчого комітету Тернопільської обласної ради від 14.03.1977 № 131, від 19.11.1984 № 320  </t>
  </si>
  <si>
    <t>«Модрина європейська (1 дерево)»</t>
  </si>
  <si>
    <t>Кременецький район, Шумська міська територіальна громада, с. Кутянка, кв. 11                    6 вид. 5 Суразького   лісництва філії «Кременецьке лісове господарство» ДП «Ліси України»,  лісове урочище «Суразька дача», територія лісового заказника загальнодержавного значення «Суразька дача»</t>
  </si>
  <si>
    <t>«Модрина європейська        (6 дерев)»</t>
  </si>
  <si>
    <t>Чортківський район, Борщівська міська територіальна громада, с. Озеряни, кв. 70                  вид. 1 Улашківського лісництва філії «Чортківське лісове господарство» ДП «Ліси України» лісове урочище «Дача Галілея»</t>
  </si>
  <si>
    <t>«Модрина японська          (4 дерева)»</t>
  </si>
  <si>
    <t>Тернопільський район, Збаразька міська територіальна громада, с. Коршемки, кв. 80 вид.16 Збаразького лісництва філії «Кременецьке лісове господарство»  ДП «Ліси України», лісове урочище «Луб’янки», територія ботанічної пам’ятка природи місцевого значення «Луб’янківський модринник»</t>
  </si>
  <si>
    <t xml:space="preserve">Разом плюсових дерев: </t>
  </si>
  <si>
    <t>27 / 0,5800</t>
  </si>
  <si>
    <t>«Дуб                                              Б. Хмельницького»</t>
  </si>
  <si>
    <t>Тернопільський район, Бережанська міська територіальна громада, с. Рай, кв. 24 вид. 2 Бережанського лісництва філії «Бережанське лісомисливське господарство» ДП «Ліси України», територія парку - пам’ятки садово-паркового мистецтва загальнодержавного значення «Раївський парк»</t>
  </si>
  <si>
    <t>«Дуб «Велетень»</t>
  </si>
  <si>
    <t xml:space="preserve">Рішення виконавчого комітету Тернопільської обласної ради від 28.10.1970 № 829 зі змінами, внесеними рішеннями виконавчого комітету Тернопільської обласної ради від 14.03.1977 № 131, від 19.11.1984 № 320       </t>
  </si>
  <si>
    <t>«Дуб «Богатир»</t>
  </si>
  <si>
    <t xml:space="preserve">Рішення виконавчого комітету Тернопільської обласної ради вiд 28.10.1970 № 829 зі змінами, внесеними рішеннями виконавчого комітету Тернопільської обласної ради від 14.03.1977 № 131, від 19.11.1984 № 320       </t>
  </si>
  <si>
    <t>«Дуб «Констанційський»</t>
  </si>
  <si>
    <t>Чортківський район, Борщівська міська територіальна громада, с. Констанція, кв. 82 вид. 2 Улашківського лісництва філії «Чортківське лісове господарство» ДП «Ліси України», лісове урочище «Дача «Констанція», територія загальнозоологічного заказника загальнодержавного значення «Озерянський»</t>
  </si>
  <si>
    <t xml:space="preserve">Рішення виконавчого комітету Тернопільської обласної ради від 21.12.1974 № 554 зі змінами, внесеними рішеннями виконавчого комітету Тернопільської обласної ради від 14.03.1977 № 131, від 19.11.1984 № 320, Тернопільської обласної ради від 10.02.2016 № 75                      </t>
  </si>
  <si>
    <t>«Дуб «Діброви»</t>
  </si>
  <si>
    <t>Чортківський район, Більче-Золотецька сільська територіальна громада, кв.38 вид.1 Заліщицького лісництва філії «Чортківське лісове господарство» ДП «Ліси України», лісове урочище «Діброва», в 0,8 км на південний схід від автомобільної дороги між селами Більче-Золоте і Монастирок</t>
  </si>
  <si>
    <t>Рішення виконавчого комітету Тернопільської обласної ради від 21.12.1974 № 554 зі змінами, внесеними рішенням від 14.03.1977 № 131</t>
  </si>
  <si>
    <t>«Дуб «Скала-Подільський»</t>
  </si>
  <si>
    <t>Чортківський район, Скала-Подільська селищна територіальна громада, смт Скала-Подільська, кв. 70 вид. 4 Скала-Подільського лісництва філії «Чортківське лісове господарство» ДП «Ліси України», лісове урочище  «Дача «Скала-Подільська»</t>
  </si>
  <si>
    <t xml:space="preserve">Рішення виконавчого комітету Тернопільської обласної ради вiд 13.12.1971 № 645 зі змінами, внесеними рішеннями виконавчого комітету Тернопільської обласної ради від 14.03.1977 № 131, від 19.11.1984 № 320, Тернопільської обласної ради від 10.02.2016 № 75     </t>
  </si>
  <si>
    <t>«Дуб «Вигодський»</t>
  </si>
  <si>
    <t>Чортківський район, Мельнице-Подільська селищна територіальна громада, с. Вигода, кв. 86 вид. 4 Гермаківського лісництва філії «Чортківське лісове господарство» ДП «Ліси України», лісове урочище «Окопська стінка»</t>
  </si>
  <si>
    <t xml:space="preserve">Рішення виконавчого комітету Тернопільської обласної ради вiд 14.03.1977 №131 зі змінами, внесеними рішеннями виконавчого комітету Тернопільської обласної ради  від 19.11.1984 № 320,   Тернопільської обласної ради від 10.02.2016 № 75                       </t>
  </si>
  <si>
    <t>«Дзвенигородські дуби»</t>
  </si>
  <si>
    <t>Чортківський район, Мельнице-Подільська селищна територіальна громада,                                             с. Дзенигород, біля школи, територія регіонального ландшафтного парку «Дністровський каньйон»</t>
  </si>
  <si>
    <t xml:space="preserve">Рішення виконавчого комітету Тернопільської обласної ради вiд 21.12.1974 № 554 зі змінами, внесеними рішеннями виконавчого комітету Тернопільської обласної ради від 14.03.1977 № 131, від 19.11.1984 № 320               </t>
  </si>
  <si>
    <t>«Вікові дуби»</t>
  </si>
  <si>
    <t>Чортківський район, Скала-Подільська селищна територіальна громада, кв. 2 вид. 7, 10, кв. 3 вид. 5 Кам’янець-Подільського лісництва Шепетівського військового лісгоспу державного підприємства «Івано-Франківський військовий ліспромкомбінат», поблизу смт Скала-Подільська `</t>
  </si>
  <si>
    <t xml:space="preserve">Шепетівський військовий лісгосп Івано-Франківського лісопромислового комбінату </t>
  </si>
  <si>
    <t>«Дуб «Розсохський»</t>
  </si>
  <si>
    <t>Чортківський район, Мельнице-Подільська селищна територіальна громада, с. Пилипче, кв. 27 вид. 2 Гермаківського лісництва філії «Чортківське лісове господарство» ДП «Ліси України», лісове урочище «Розсоха-I»</t>
  </si>
  <si>
    <t xml:space="preserve">Рішення виконавчого комітету Тернопільської обласної ради вiд 30.08.1990, № 189 зі змінами, внесеними рішенням Тернопільської обласної ради від 10.02.2016 № 75                            </t>
  </si>
  <si>
    <t>«Дуби - брати трьохстовбурні»</t>
  </si>
  <si>
    <t>Чортківський район, Мельнице-Подільська селищна територіальна громада, смт Мельниця-Подільська, кв. 57 вид. 5 Гермаківського лісництва філії «Чортківське лісове господарство» ДП «Ліси України», лісове урочище «Дача «Діброва»</t>
  </si>
  <si>
    <t>Рішення виконавчого комітету Тернопільської обласної ради вiд 14.03.1977 № 131 зі змінами, внесеними рішеннями виконавчого комітету Тернопільської обласної ради від 19.11.1984 № 320  Тернопільської обласної ради від 10.02.2016 № 75</t>
  </si>
  <si>
    <t>«Дуб Сонця»</t>
  </si>
  <si>
    <t>Чортківський район, Борщівська міська територіальна громада, с. Мушкатівка, поряд із залізницею</t>
  </si>
  <si>
    <t xml:space="preserve">Борщівська міська рада Чортківського району </t>
  </si>
  <si>
    <t>«Дуб «Золотопотіцький №1»</t>
  </si>
  <si>
    <t>Чортківський район, Золотопотіцька селищна територіальна громада, смт Золотий Потік,                               кв. 62 вид. 11 Золото-Потіцького лісництва філії «Бережанське лісомисливське господарство» ДП «Ліси України», лісове урочище «Порохова»</t>
  </si>
  <si>
    <t xml:space="preserve">Рішення виконавчого комітету Тернопільської обласної ради вiд 23.12.1974 № 554 зі змінами, внесеними рішеннями виконавчого комітету Тернопільської обласної ради від 14.03.1977 № 131, від 19.11.1984 № 320,  Тернопільської обласної ради від 10.02.2016 № 75    </t>
  </si>
  <si>
    <t>«Дуб «Золотопотіцький №2»</t>
  </si>
  <si>
    <t>Чортківський район, Золотопотіцька селищна територіальна громада, смт Золотий Потік,            вул. Галицька, 79, садиба громадянки Мулик М. В.</t>
  </si>
  <si>
    <t>Громадянка Мулик М. В.</t>
  </si>
  <si>
    <t xml:space="preserve">Рішення виконавчого комітету Тернопільської обласної ради від 30.08.1990 №189 зі змінами, внесеними рішенням Тернопільської обласної ради від 10.02.2016 №75                              </t>
  </si>
  <si>
    <t>«Дуб «Соколівський»</t>
  </si>
  <si>
    <t>Чортківський район, Золотопотіцька селищна територіальна громада смт Золотий Потік, с. Скоморохи, кв. 4 вид. 7 Золото-Потіцького лісництва філії «Бережанське лісомисливське господарство» ДП «Ліси України»,      лісове урочище «Соколів»</t>
  </si>
  <si>
    <t xml:space="preserve">Рішення виконавчого комітету Тернопільської обласної ради вiд 14.03.1977 № 131 зі змінами, внесеними рішеннями виконавчого комітету Тернопільської обласної ради від 19.11.1984 № 320, Тернопільської обласної ради від 10.02.2016 № 75    </t>
  </si>
  <si>
    <t>«Дуб «Вадівський»</t>
  </si>
  <si>
    <t>Чортківський район, Золотопотіцька селищна територіальна громада, с. Порохова, кв. 22 вид .21 Золото-Потіцького лісництва філії «Бережанське лісомисливське господарство» ДП «Ліси України», лісове урочище «Вадова», територія регіонального ландшафтного парку «Дністровський каньйон»</t>
  </si>
  <si>
    <t xml:space="preserve">Рішення виконавчого комітету Тернопільської обласної ради вiд 21.12 1974 № 554 зі змінами, внесеними рішеннями виконавчого комітету Тернопільської обласної ради від 14.03.1977 № 131, від 19.11.1984      № 320, Тернопільської обласної ради від 10.02.2016 № 75    </t>
  </si>
  <si>
    <t>«Дуб 5-ти стовбурний»</t>
  </si>
  <si>
    <t>Чортківський район, Золотопотіцька селищна територіальна громада, смт Золотий Потік                , кв. 56 вид.18 Золото-Потіцького лісництва філії «Бережанське лісомисливське господарство» ДП «Ліси України», лісове урочищі «Порохова»</t>
  </si>
  <si>
    <t>«Дуб «Берем’янський»</t>
  </si>
  <si>
    <t>Чортківський район, Бучацька міська територіальна громада, кв. 77 вид. 6 Язловецького лісництва філії «Бережанське лісомисливське господарство» ДП «Ліси України», у межах лісового урочища «Устя», територія національного природного парку «Дністровський каньйон»</t>
  </si>
  <si>
    <t>«Дуб Т. Г. Шевченка»</t>
  </si>
  <si>
    <t>Чортківський район, Бучацька міська територіальна громада, с. Жизномир, біля сільського клубу</t>
  </si>
  <si>
    <t>«Дуб «Яблунівський»</t>
  </si>
  <si>
    <t>Чортківський район, Копичинецька міська територіальна громада, с. Яблунів, кв. 6        вид. 1 Яблунівського лісництва філії «Чортківське лісове господарство» ДП «Ліси України», лісове урочище «Яблунівська дача», територія ботанічного заказника загальнодержавного значення «Яблунівський»</t>
  </si>
  <si>
    <t xml:space="preserve">Рішення виконавчого комітету Тернопільської обласної ради від 13.12.1971 № 645 зі змінами, внесеними рішеннями виконавчого комітету Тернопільської обласної ради від 14.03.1977 № 131, від 19.11.1984 № 320, Тернопільської обласної ради від 10.02.2016 № 75       </t>
  </si>
  <si>
    <t>«Дуб Трентовського»</t>
  </si>
  <si>
    <t xml:space="preserve">Чортківський район, Копичинецька міська територіальна громада, с. Вигода, колишня садиба лісника, біля садиби громадянки Новосад Н.І. </t>
  </si>
  <si>
    <t>Громадянка Новосад Н.І.</t>
  </si>
  <si>
    <t xml:space="preserve">Рішення виконавчого комітету Тернопільської обласної ради вiд 23.10.1972 № 537 зі змінами, внесеними рішеннями виконавчого комітету Тернопільської обласної ради від 14.03.1977 № 131, від 19.11.1984 № 320, Тернопільської обласної ради від 10.02.2016 № 75                </t>
  </si>
  <si>
    <t>«Дубова алея»</t>
  </si>
  <si>
    <t>Чортківський район, Копичинецька міська територіальна громада, с. Яблунів, садиба санаторію</t>
  </si>
  <si>
    <t>Обласний медичний центр для лікування реабілітації ї учасників АТО</t>
  </si>
  <si>
    <t xml:space="preserve">Рішення виконавчого комітету Тернопільської обласної ради від 13.12.1971 № 645 зі змінами, внесеними рішеннями виконавчого комітету Тернопільської обласної ради від 14.03.1977 № 131, від 19.11.1984      № 320   </t>
  </si>
  <si>
    <t>«Куртина вікових дубів»</t>
  </si>
  <si>
    <t>Чортківський район, Гусятинська селищна територіальна громада, смт Гусятин, кв. 58 вид. 8, 9 Гусятинського лісництва філії «Чортківське лісове господарство» ДП «Ліси України», лісове урочище «Дача «Гусятин»</t>
  </si>
  <si>
    <t>«Дуб «Довбуша»</t>
  </si>
  <si>
    <t>Чортківський район, Заліщицька міська територіальна громада, с. Мишків, кв. 5        вид. 7 Заліщицького лісництва філії «Чортківське лісове господарство» ДП «Ліси України», лісове урочище «Дача «Турин»</t>
  </si>
  <si>
    <t xml:space="preserve">Рішення виконавчого комітету Тернопільської обласної ради від 17.11.1969 № 747 зі змінами, внесеними рішеннями виконавчого комітету Тернопільської обласної ради від 14.03.1977 № 131, від 19.11.1984           № 320                   </t>
  </si>
  <si>
    <t>«Дуб «Литяцький»</t>
  </si>
  <si>
    <t>Чортківський район, Товстенська селищна територіальна громада, с. Литячі, південна околиця села, територія регіонального ландшафтного парку «Дністровський каньйон»</t>
  </si>
  <si>
    <t xml:space="preserve">Рішення виконавчого комітету Тернопільської обласної ради вiд 23.10.1972 № 537 зі змінами, внесеними рішеннями виконавчого комітету Тернопільської обласної ради від 14.03.1977 № 131, від 19.11.1984        № 320, Тернопільської обласної ради від 10.02.2016 № 75                </t>
  </si>
  <si>
    <t>«Шутроминські     дуби»</t>
  </si>
  <si>
    <t>Чортківський район, Товстенська селищна територіальна громада,  с. Шутроминці,         кв. 20 вид. 10 Дорогичівського лісництва філії «Бережанське лісомисливське господарство» ДП «Ліси України», лісове урочище «Шутроминці», територія національного природного парку «Дністровський каньйон»</t>
  </si>
  <si>
    <t xml:space="preserve">Рішення виконавчого комітету Тернопільської обласної ради вiд 14.03.1977 № 131 зі змінами, внесеними рішенням виконавчого комітету Тернопільської обласної ради від 19.11.1984 № 320   </t>
  </si>
  <si>
    <t>«Дуб 4-х стовбурний»</t>
  </si>
  <si>
    <t>Чортківський район, Більче-Золотецька сільська територіальна громада. с. Мишків, кв. 6 вид. 7 Заліщицького лісництва філії «Чортківське лісове господарство» ДП «Ліси України», лісове урочище «Дача Турин»</t>
  </si>
  <si>
    <t>«Дуби Тараса Бульби»</t>
  </si>
  <si>
    <t>Чортківський район,  Заліщицька міська територіальна громада, с. Касперівці, в смузі відводу автодороги «Касперівці – Збручанське» (+ 3 км), неподалік від                                р. Дністер, територія регіонального ландшафтного парку «Дністровський каньйон»</t>
  </si>
  <si>
    <t xml:space="preserve">Рішення виконавчого комітету Тернопільської обласної ради вiд 23.10.1972 № 537 зі змінами, внесеними рішеннями виконавчого комітету Тернопільської обласної ради від 14.03.1977 № 131, від 19.11.1984      № 320               </t>
  </si>
  <si>
    <t>«Дуб колоновидної форми»</t>
  </si>
  <si>
    <t>Чортківський район, Товстенська селищна територіальна громада, с. Литячі, територія старого парку, територія регіонального ландшафтного парку «Дністровський каньйон»</t>
  </si>
  <si>
    <t xml:space="preserve">Рішення виконавчого комітету Тернопільської обласної ради вiд 14.03.1977 №131 зі змінами, внесеними рішенням виконавчого комітету Тернопільської обласної ради від 19.11.1984 № 320  </t>
  </si>
  <si>
    <t>«Дорогичівські дуби»</t>
  </si>
  <si>
    <t>Чортківський район, Товстенська селищна територіальна громада, кв. 16 вид.23 Дорогичівського лісництва філії «Бережанське лісомисливське господарство» ДП «Ліси України» між селами Литяче та Шутроминці, на схилі пд.-зх. експозиції лівого берега р. Дністер, територія національного природного парку «Дністровський каньйон»</t>
  </si>
  <si>
    <t>«Дуб над Дністром»</t>
  </si>
  <si>
    <t>Чортківський район, Заліщицька міська територіальна громада, м. Заліщики, територія парку - пам’ятки садово-паркового мистецтва місцевого значення «Заліщицький парк»</t>
  </si>
  <si>
    <t>Рішення Тернопільської обласної ради від 23.10.2012 № 1448</t>
  </si>
  <si>
    <t>«Дуб Гетьмана»</t>
  </si>
  <si>
    <t>Тернопільський район, Збаразька міська територіальна громада, біля лісового урочища «Іванчани - ІІ», територія загальнозоологічного заказника загальнодержавного значення «Малоберезовицько-Іванчанський»</t>
  </si>
  <si>
    <t>Рішення Тернопільської обласної ради від 6.03.2012 № 323</t>
  </si>
  <si>
    <t xml:space="preserve">«Куртина вікових дубів»                      </t>
  </si>
  <si>
    <t>Тернопільський район, Зборівська міська територіальна громада, с. Ніще, кв. 11 вид. 11 Залозецького   лісництва філії «Кременецьке лісове господарство» ДП «Ліси України», лісове урочище «Ніще»</t>
  </si>
  <si>
    <t xml:space="preserve">Рішення виконавчого комітету Тернопільської обласної ради вiд 23.10.1972 № 537 зі змінами, внесеними рішеннями виконавчого комітету Тернопільської обласної ради від 14.03.1977 № 131, від 19.11.1984 № 320, Тернопільської обласної ради від 10.02.2016 № 75                 </t>
  </si>
  <si>
    <t>«Дуб «Мильнівський»</t>
  </si>
  <si>
    <t>Тернопільський район, Зборівська міська територіальна громада, х. Манюки, кв. 50          вид. 9 Мшанецького лісництва філії «Кременецьке лісове господарство» ДП «Ліси України», біля дитячого лікувального центру «Барвінок», лісове урочище «Мильно»</t>
  </si>
  <si>
    <t xml:space="preserve">Рішення Тернопільської обласної ради вiд 26.02.1999 № 50 зі змінами, внесеними рішенням Тернопільської обласної ради від 10.02.2016 № 75    </t>
  </si>
  <si>
    <t>«Дуб «Конюхівський №1»</t>
  </si>
  <si>
    <t>Тернопільський район, Козівська селищна територіальна громада, с. Залісся, кв. 2 вид.14 Конюхівського лісництва філії «Бережанське лісомисливське господарство» ДП «Ліси України», лісове урочище «Конюхи»</t>
  </si>
  <si>
    <t xml:space="preserve">Рішення виконавчого комітету Тернопільської обласної ради від 14.03.1977 № 131 зі змінами, внесеними рішенням Тернопільської обласної ради від 10.02.2016 № 75    </t>
  </si>
  <si>
    <t>«Дуб «Конюхівський №2»</t>
  </si>
  <si>
    <t>Тернопільський район, Козівська селищна територіальна громада, с. Залісся, кв. 2 вид. 1 Конюхівського лісництва філії «Бережанське лісомисливське господарство» ДП «Ліси України», лісове урочище «Конюхи»</t>
  </si>
  <si>
    <t>«Дуб «Конюхівський №3»</t>
  </si>
  <si>
    <t>Тернопільський район, Козівська селищна територіальна громада, с. Залісся, кв. 1 вид. 6 Конюхівського лісництва філії «Бережанське лісомисливське господарство» ДП «Ліси України», лісове урочище «Конюхи»</t>
  </si>
  <si>
    <t>«Шевченків дуб»</t>
  </si>
  <si>
    <t>Тернопільський район, Зборівська міська територіальна громада, с. Велика Плавуча, поряд з дерев’яною церквою Святого Миколая</t>
  </si>
  <si>
    <t>«Дуб Степана Дудяка»</t>
  </si>
  <si>
    <t xml:space="preserve">Чортківський район, Монастириська міська територіальна громада, кв. 59 вид. 2.1 Криницького лісництва філії «Бережанське лісомисливське господарство» ДП «Ліси України», в межах лісового урочища «Ковалівка», поблизу с. Савелівка, територія загальнозоологічного заказника загальнодержавного значення «Ковалівський» </t>
  </si>
  <si>
    <t>Рішення Тернопільської обласної ради від 14.04.2011 № 1149</t>
  </si>
  <si>
    <t>«Дуб «Полупанівський»</t>
  </si>
  <si>
    <t>Тернопільський район, Підволочиська селищна територіальна громада, с. Хмелиська, кв. 15 в.5 Скалатського лісництва філії «Кременецьке лісове господарство»                         ДП «Ліси України», лісове урочище «Полупанівка»</t>
  </si>
  <si>
    <t xml:space="preserve">Рішення виконавчого комітету Тернопільської обласної ради вiд 26.12.1983 №496 зі змінами, внесеними рішеннями виконавчого комітету Тернопільської обласної ради від 19.11.1984 № 320, Тернопільської обласної ради від 10.02.2016 № 75  </t>
  </si>
  <si>
    <t>«Дуби братів Місулів»</t>
  </si>
  <si>
    <t>0,0242</t>
  </si>
  <si>
    <t>Тернопільський район, Байковецька сільська територіальна громада, с. Байківці, х. Гаї Чумацькі, вул. братів Місулів, садиба        громадянка Бобівник Г.К.</t>
  </si>
  <si>
    <t xml:space="preserve">Рішення Тернопільської обласної ради вiд 18.03.1994 зі змінами, внесеними рішеннями Тернопільської обласної ради від 10.02.2016 №75, від 30.11.2016 №427   </t>
  </si>
  <si>
    <t>«Дуб «Козацький»</t>
  </si>
  <si>
    <t>Тернопільський район, Великогаївська сільська територіальна громада, с. Товстолуг, серед поля на кургані</t>
  </si>
  <si>
    <t>Великогаївська сільська рада Тернопільського району</t>
  </si>
  <si>
    <t>«Дуб «Бичківський»</t>
  </si>
  <si>
    <t>Чортківський район, Чортківська міська територіальна громада, с. Бичківці, кв. 7       вид. 11 Білецького лісництва філії «Чортківське лісове господарство» ДП «Ліси України», лісове урочище «Бичківці»</t>
  </si>
  <si>
    <t xml:space="preserve">Рішення виконавчого комітету Тернопільської обласної ради від 23.10.1972 № 537 зі змінами, внесеними рішеннями виконавчого комітету Тернопільської обласної ради від 14.03.1977 № 131, від 19.11.1984 № 320,  Тернопільської обласної ради від 10.02.2016 №75    </t>
  </si>
  <si>
    <t>«Дуб «Межовий»</t>
  </si>
  <si>
    <t>Чортківський район, Колиндянська сільська територіальна громада, с. Колиндяни, кв. 51 вид.10 Колиндянське лісництва філії «Чортківське лісове господарство» ДП «Ліси України», лісове урочище «Коло дуба»</t>
  </si>
  <si>
    <t xml:space="preserve">Рішення виконавчого комітету Тернопільської обласної ради від 27.12.1976 № 637 зі змінами, внесеними рішеннями виконавчого комітету Тернопільської обласної ради від 14.03.1977 № 131, від 19.11.1984 № 320, Тернопільської обласної ради від 10.02.2016 № 75    </t>
  </si>
  <si>
    <t>«Дуб Шашкевича»</t>
  </si>
  <si>
    <t>Чортківський район, Заводська селищна територіальна громада, с. Шманьківці, поблизу православної церкви</t>
  </si>
  <si>
    <t>Заводська селищна рада Чортківського району</t>
  </si>
  <si>
    <t>«Дуб пірамідальної форми»</t>
  </si>
  <si>
    <t>Чортківський район, Чортківська міська територіальна громада, с. Бичківці, у старому парку біля церкви</t>
  </si>
  <si>
    <t>Чортківська міська рада  Чортківського району</t>
  </si>
  <si>
    <t>«Дуб «Суразький»</t>
  </si>
  <si>
    <t>Кременецький район, Шумська міська територіальна громада. с. Сураж, кв. 173       вид. 1 Суразького лісництва філії «Кременецьке лісове господарство» ДП «Ліси України», лісове урочище «Суразька дача», садиба лісництва, територія лісового заказника загальнодержавного значення «Суразька дача»</t>
  </si>
  <si>
    <t xml:space="preserve">Рішення виконавчого комітету Тернопільської обласної ради вiд 30.08.1990 № 189 зі змінами, внесеними рішенням Тернопільської обласної ради від 10.02.2016 № 75   </t>
  </si>
  <si>
    <t>«Дуби Тараса Шевченка»</t>
  </si>
  <si>
    <t>Кременецький район, Шумська міська територіальна громада, с. Сураж, кв. 173        вид. 1 Суразького лісництва філії «Кременецьке лісове господарство» ДП «Ліси України», лісове урочище «Суразька дача», садиба лісництва, територія лісового заказника загальнодержавного значення «Суразька дача»</t>
  </si>
  <si>
    <t xml:space="preserve">Рішення виконавчого комітету Тернопільської обласної ради від 19.10.1967  № 737 зі змінами, внесеними рішеннями виконавчого комітету Тернопільської обласної ради від 14.03.1977 № 131, від 19.11.1984 № 320,  Тернопільської обласної ради від 10.02.2016 № 75    </t>
  </si>
  <si>
    <t>«Дуб «Тернопільський»</t>
  </si>
  <si>
    <t>Тернопільський район, Тернопільська міська територіальна громада, м. Тернопіль,         вул. Торговиця, 1, біля гуртожитку Тернопільський кооперативний торгівельно-економічний коледж</t>
  </si>
  <si>
    <t xml:space="preserve">Тернопільський кооперативний торгівельно-економічний коледж /0,0081 га/,    Управління житлово-комунального господарства, благоустрою та екології Тернопільської міської ради /0,0019 га/                          </t>
  </si>
  <si>
    <t xml:space="preserve">Рішення виконавчого комітету Тернопільської обласної ради вiд 22.12.1987 № 310 </t>
  </si>
  <si>
    <t>«Шкільний дуб»</t>
  </si>
  <si>
    <t>Чортківський район, Чортківська міська територіальна громада, м. Чортків, вул. Євгена Коновальця, 13, в межах садиби школи-інтернату</t>
  </si>
  <si>
    <t>Рішення Тернопільської обласної ради вiд 08.09.2006 № 44</t>
  </si>
  <si>
    <t>«Сапогівські буки»</t>
  </si>
  <si>
    <t>Чортківський район, Борщівська міська територіальна громада, с. Сапогів, кв. 65       вид. 24 Борщівського лісництва філії «Чортківське лісове господарство» ДП «Ліси України» лісове урочище «Сапогів»</t>
  </si>
  <si>
    <t xml:space="preserve">Рішення виконавчого комітету Тернопільської обласної ради від 13.12.1971 № 645  зі змінами, внесеними рішеннями виконавчого комітету Тернопільської обласної ради від 14.03.1977 № 131, від 19.11.1984 № 320     </t>
  </si>
  <si>
    <t>«Бук-одинак»</t>
  </si>
  <si>
    <t>Чортківський район, Борщівська міська територіальна громада, с. Вовчківці, кв. 50 вид. 2 Борщівського лісництва філії «Чортківське лісове господарство» ДП «Ліси України», лісове урочище «Сапогів»</t>
  </si>
  <si>
    <t xml:space="preserve">Рішення виконавчого комітету Тернопільської обласної ради вiд 13.12.1971 № 645 зі змінами, внесеними рішеннями виконавчого комітету Тернопільської обласної ради від 14.03.1977 № 131, від 19.11.1984 № 320      </t>
  </si>
  <si>
    <t>«Копичинецька бучина»</t>
  </si>
  <si>
    <t>Чортківський район, Копичинецька міська територіальна громада, Яблунів, кв. 40 вид. 5 Копичинецького лісництва філії «Чортківське лісове господарство» ДП «Ліси України», лісове урочище «Яблунівська дача», територія ботанічного заказника загальнодержавного значення «Яблунівський»</t>
  </si>
  <si>
    <t xml:space="preserve">Рішення виконавчого комітету Тернопільської обласної ради вiд 13.12.1971 № 645 зі змінами, внесеними рішеннями виконавчого комітету Тернопільської обласної ради від 14.03.1977 № 131, від 19.11.1984 № 320   </t>
  </si>
  <si>
    <t>Чортківський район,  Гримайлівська селищна територіальна громада, с. Глібів, у старому парку</t>
  </si>
  <si>
    <t>Чортківський район, Хоростківська міська територіальна громада, м. Хоростків, біля будинку культури</t>
  </si>
  <si>
    <t xml:space="preserve">Державне підприємство «Дослідне господарство «Подільське» Тернопільської державної сільськогосподарської станції Інституту кормів та сільського </t>
  </si>
  <si>
    <t xml:space="preserve">Рішення виконавчого комітету Тернопільської обласної ради вiд 13.12.1971 №645 зі змінами, внесеними рішеннями виконавчого комітету Тернопільської обласної ради від 14.03.1977 № 131, від 19.11.1984 № 320  </t>
  </si>
  <si>
    <t>«Біогрупа вікових буків»</t>
  </si>
  <si>
    <t>Тернопільський район, Збаразька міська територіальна громада, с. Зарубинці,           кв. 29 вид. 20 Збаразького лісництва філії «Кременецьке лісове господарство» ДП «Ліси України», лісове урочище «Залужжя»</t>
  </si>
  <si>
    <t>«Чорнокорі буки»</t>
  </si>
  <si>
    <t>Тернопільський район,  Купчинецька сільська територіальна громада, с. Денисів, садиба реабілітаційного відділення соціального захисту населення</t>
  </si>
  <si>
    <t>Денисівське геріатричне реабілітаційне відділення Козівської служби соціального захисту населення</t>
  </si>
  <si>
    <t xml:space="preserve">Рішення виконавчого комітету Тернопільської обласної ради від 23.10.1972 № 537  зі змінами, внесеними рішеннями виконавчого комітету Тернопільської обласної ради від 14.03.1977 № 131, від 19.11.1984 № 320  </t>
  </si>
  <si>
    <t>Кременецький район, Кременецька міська територіальна громада, м. Кременець,                 вул. Б. Харчука, 29</t>
  </si>
  <si>
    <t xml:space="preserve">Рішення виконавчого комітету Тернопільської обласної ради вiд 27.12.1976 № 637 зі змінами, внесеними рішеннями виконавчого комітету Тернопільської обласної ради від 14.03.1977 № 131, від 19.11.1984 № 320  </t>
  </si>
  <si>
    <t>«Полупанівські буки»</t>
  </si>
  <si>
    <t>Тернопільський район, Підволочиська селищна територіальна громада, с. Хмелівка, кв. 12 вид. 1 Скалатського лісництва філії «Кременецьке лісове господарство»                                                 ДП «Ліси України» лісове урочище «Полупанівка»</t>
  </si>
  <si>
    <t>«Микулинецькі буки»</t>
  </si>
  <si>
    <t>Тернопільський район, Микулинецька селищна територіальна громада, смт Микулинці, кв. 4 вид. 11 Микулинецького лісництва філії «Кременецьке лісове господарство» ДП «Ліси України», лісове урочище «Криївка», біля автошляху між селами Микулинці і Струсів</t>
  </si>
  <si>
    <t>«Буданівські буки»</t>
  </si>
  <si>
    <t>Чортківський район, Білобожницька сільська територіальна громада, с. Папірня, кв. 44                         вид. 1, Буданівського лісництва філії «Кременецьке лісове господарство»                          ДП «Ліси України», лісове урочище «Чорний ліс»</t>
  </si>
  <si>
    <t>«Кур'янівська липа»</t>
  </si>
  <si>
    <t>Тернопільський район, Нараївська сільська територіальна громада, с. Куряни, рештки старого парку, неподалік будівель ферми та кузні</t>
  </si>
  <si>
    <t>«Дубівська липа»</t>
  </si>
  <si>
    <t>Чортківський район, Скала-Подільська селищна територіальна громада, с. Дубівка</t>
  </si>
  <si>
    <t>Рішення виконавчого комітету Тернопільської обласної ради вiд 26.12.1983 №496 зі змінами, внесеними рішеннями виконавчого комітету Тернопільської обласної ради від 19.11.1984 № 320,  Тернопільської обласної ради від 10.02.2016 №75</t>
  </si>
  <si>
    <t>«Іванківські липи»</t>
  </si>
  <si>
    <t>Чортківський район, Скала-Подільська селищна територіальна громада, с. Іванків, на околиці села</t>
  </si>
  <si>
    <t>«Золота липа»</t>
  </si>
  <si>
    <t xml:space="preserve">Чортківський район, Бучацька міська територіальна громада, м. Бучач, вул. Степана Бандери,15 </t>
  </si>
  <si>
    <t xml:space="preserve">Рішення виконавчого комітету Тернопільської обласної ради вiд 17.11.1969 № 747 зі змінами, внесеними рішеннями виконавчого комітету Тернопільської обласної ради від 14.03.1977 № 131, від 19.11.1984 № 320                            </t>
  </si>
  <si>
    <t>«Цвітівська липа»</t>
  </si>
  <si>
    <t>Чортківський район,  Трибухівська сільська територіальна громада, с. Цвітова, біля церкви</t>
  </si>
  <si>
    <t>Трибухівська сільська рада Чортківського району</t>
  </si>
  <si>
    <t xml:space="preserve">Рішення виконавчого комітету Тернопільської обласної ради від 21.12.1974 № 554 зі змінами, внесеними рішеннями виконавчого комітету Тернопільської обласної ради від 14.03.1977 № 131, від 19.11.1984 № 320  </t>
  </si>
  <si>
    <t>«Гніздо лип №1»</t>
  </si>
  <si>
    <t>Чортківський район, Бучацька міська територіальна громада, м. Бучач, вул. Степана Бандери, територія міського парку культури і відпочинку</t>
  </si>
  <si>
    <t>«Гніздо лип №2»</t>
  </si>
  <si>
    <t xml:space="preserve">Рішення виконавчого комітету Тернопільської обласної ради від 26.12.1983 № 496 зі змінами, внесеними рішенням виконавчого комітету Тернопільської обласної ради від 19.11.1984 № 320  </t>
  </si>
  <si>
    <t>«Гусятинські вікові липи»</t>
  </si>
  <si>
    <t>Чортківський район, Гусятинська селищна територіальна громада, смт Гусятин, кв. 58 вид. 6 Гусятинського лісництва філії «Чортківське лісове господарство» ДП «Ліси України»,, лісове урочище «Дача «Гусятин»</t>
  </si>
  <si>
    <t>«Яблунівська липа»</t>
  </si>
  <si>
    <t>Чортківський район, Копичинецька міська територіальна громада, с. Яблунів, старий парк</t>
  </si>
  <si>
    <t>Обласний медичний центр для лікування і реабілітації учасників АТО</t>
  </si>
  <si>
    <t>«Лисичниківські липи»</t>
  </si>
  <si>
    <t>Чортківський район, Заліщицька міська територіальна громада, с. Лисичники, в центрі села, біля автобусної зупинки</t>
  </si>
  <si>
    <t>«Кретівські липи»</t>
  </si>
  <si>
    <t>Тернопільський район, Збаразька міська територіальна громада, в межах старого кладовища (7 лип) та пасовища (1 липа), с. Кретівці</t>
  </si>
  <si>
    <t>«Черниховецькі липи»</t>
  </si>
  <si>
    <t>Тернопільський район, Збаразька міська територіальна громада, с. Чернихів в межах кладовища та церкви пресвятої Трійці на кінці вул. Княжа</t>
  </si>
  <si>
    <t>«Липа Богдана Хмельницького»</t>
  </si>
  <si>
    <t>Тернопільський район, Збаразька міська територіальна громада, с. Нижні Луб’янки, біля автошляху «Збараж - Ланівці», при в’їзді в село</t>
  </si>
  <si>
    <t xml:space="preserve">Рішення Тернопільської обласної ради від 23.10.2012 № 1448 зі змінами, внесеними рішенням Тернопільської обласної ради від 10.02.2016 №75  </t>
  </si>
  <si>
    <t>«Ніщенські липи»</t>
  </si>
  <si>
    <t>Тернопільський район,  Зборівська міська територіальна громада, с. Ніще, рештки старовинного парку</t>
  </si>
  <si>
    <t>«Оліївські липи Свободи»</t>
  </si>
  <si>
    <t xml:space="preserve">Тернопільський район, Зборівська міська територіальна громада, с. Оліїв, біля пам’ятника Свободи </t>
  </si>
  <si>
    <t xml:space="preserve">Зборівська міська рада Тернопільського району </t>
  </si>
  <si>
    <t>Рішення Тернопільської обласної ради від 04.12.2014 № 1839 зі змінами, внесеними рішенням обласної ради від 09.04.2015         № 1943</t>
  </si>
  <si>
    <t>«Ратищівські липи»</t>
  </si>
  <si>
    <t>Тернопільський район, Залозецька селищна територіальна громада, с. Ратищі, неподалік школи, коло пам’ятного знака (хреста), поставленого на честь скасування кріпосного права</t>
  </si>
  <si>
    <t>Рішення Тернопільської обласної ради від 16.08.2012 № 1417</t>
  </si>
  <si>
    <t>«Гарбузівська липа»</t>
  </si>
  <si>
    <t>Тернопільський район, Зборівська міська територіальна громада, с. Гарбузів, на церковному подвір’ї</t>
  </si>
  <si>
    <t>«Липа Івана Франка»</t>
  </si>
  <si>
    <t>Тернопільський район, Тернопільська міська територіальна громада, с. Курівці, в 200 метрах від залізничного переїзду, біля магазину</t>
  </si>
  <si>
    <t>Тернопільська міська рада Тернопільського району</t>
  </si>
  <si>
    <t>«Липи Ліпінського»</t>
  </si>
  <si>
    <t>Тернопільський район, Зборівська міська територіальна громада, с. Вірлів, біля могили відомого скрипаля Кароля Ліпінського</t>
  </si>
  <si>
    <t>«Липа Святого Роха»</t>
  </si>
  <si>
    <t>Тернопільський район, Залозецька селищна територіальна громада, смт Залісці,                                 вул. Воїнів УПА</t>
  </si>
  <si>
    <t>Рішення Тернопільської обласної ради від 17.06.2014 № 1714</t>
  </si>
  <si>
    <t>«Липи Свободи»</t>
  </si>
  <si>
    <t>Тернопільський район, Залозецька селищна територіальна громада, с. Бліх, біля пам’ятного знака (хреста) на честь скасування кріпосного права</t>
  </si>
  <si>
    <t>Рішення Тернопільської обласної ради від 09.04.2015 № 1942</t>
  </si>
  <si>
    <t>«Липи біля Святого Миколая»</t>
  </si>
  <si>
    <t>Тернопільський район, Залозецька селищна територіальна громада, с. Мильне, біля пам’ятника Святого Миколая</t>
  </si>
  <si>
    <t>«Озернянські липи»</t>
  </si>
  <si>
    <t>Тернопільський район, Озерянська сільська територіальна громада, с. Озерна, біля костелу</t>
  </si>
  <si>
    <t>Рішення Тернопільської обласної ради від 10.02.2016 №74</t>
  </si>
  <si>
    <t>Тернопільський район, Купчинецька сільська територіальна громада, с. Денисів, кв. 41          вид. 1 Козівського лісництва філії «Бережанське лісомисливське господарство» ДП «Ліси України», старий колгоспний сад</t>
  </si>
  <si>
    <t>Кременецький район, Почаївська міська територіальна громада, м. Почаїв,  вул. Липова</t>
  </si>
  <si>
    <t>Почаївський комбінат комунальних підприємств</t>
  </si>
  <si>
    <t xml:space="preserve">Рішення виконавчого комітету Тернопільської обласної ради від 21.12.1974  №554 зі змінами, внесеними рішеннями виконавчого комітету Тернопільської обласної ради від 14.03.1977 № 131, від 19.11.1984 № 320              </t>
  </si>
  <si>
    <t>«Почаївська липа»</t>
  </si>
  <si>
    <t>Кременецький район, Почаївська міська територіальна громада, м. Почаїв, вул. Липова, біля лісництва</t>
  </si>
  <si>
    <t xml:space="preserve">Рішення виконавчого комітету Тернопільської обласної ради вiд 21.12.1974  № 554  зі змінами, внесеними рішеннями виконавчого комітету Тернопільської обласної ради від 14.03.1977 № 131, від 19.11.1984 № 320             </t>
  </si>
  <si>
    <t>«Шкільна липа»</t>
  </si>
  <si>
    <t>Кременецький район, Кременецька міська територіальна громада, с. Великі Млинівці, біля школи</t>
  </si>
  <si>
    <t xml:space="preserve">Рішення виконавчого комітету Тернопільської обласної ради вiд 21.12.1974 № 554 зі змінами, внесеними рішеннями виконавчого комітету Тернопільської обласної ради від 14.03.1977 № 131, від 19.11.1984 № 320              </t>
  </si>
  <si>
    <t>«Андругівські липи»</t>
  </si>
  <si>
    <t>Кременецькій район, Кременецька міська територіальна громада, вул. Гайова, с. Андруга</t>
  </si>
  <si>
    <t>Рішення Тернопільської обласної ради від 09.08.2018 № 1155</t>
  </si>
  <si>
    <t>«Рожиська липа»</t>
  </si>
  <si>
    <t>Тернопільський район, Підволочиська селищна територіальна громада, с. Рожиськ,                            на території господарського двору</t>
  </si>
  <si>
    <t>Підволочиська міська рада Тернопільського району</t>
  </si>
  <si>
    <t>«Довгівська липа»</t>
  </si>
  <si>
    <t>Тернопільський район, Теребовлянська міська територіальна громада, с. Довге, біля церкви Івана Богослова</t>
  </si>
  <si>
    <t xml:space="preserve">Рішення Тернопільської обласної ради вiд 18.03.1994 зі змінами, внесеними рішенням Тернопільської обласної ради від 10.02.2016 № 75  </t>
  </si>
  <si>
    <t>«Прошівські липи»</t>
  </si>
  <si>
    <t>Тернопільський район, Великогаївська сільська територіальна громада, с. Прошова, біля школи (1 дерево), біля церкви (5 дерев)</t>
  </si>
  <si>
    <t>Рішення Тернопільської обласної ради вiд 04.12.2014 № 1839</t>
  </si>
  <si>
    <t>«Товстолузька липа»</t>
  </si>
  <si>
    <t>Тернопільський район, Великогаївська сільська територіальна громада, с. Товстолуг, вул. Лесі Українки, поряд з пам’ятником святого апостола Івана Богослова</t>
  </si>
  <si>
    <t>Рішення Тернопільської обласної ради вiд 09.04.2015 № 1912</t>
  </si>
  <si>
    <t>«Тернопільська липа»</t>
  </si>
  <si>
    <t>Тернопільський район, Тернопільська міська територіальна громада, м. Тернопіль,                            вул. Листопадова, між будинками № 1-3</t>
  </si>
  <si>
    <t>Управління житлово-комунального господарства, благоустрою та екології виконавчого комітету Тернопільської міської ради</t>
  </si>
  <si>
    <t xml:space="preserve">Рішення виконавчого комітету Тернопільської обласної ради вiд 21.12.1974  № 554 зі змінами, внесеними рішеннями виконавчого комітету Тернопільської обласної ради від 14.03.1977 № 131, від 19.11.1984 № 320              </t>
  </si>
  <si>
    <t>«Липи Ірени та Гелени»</t>
  </si>
  <si>
    <t>Тернопільський район, Байковецька сільська територіальна громада, с. Байківці, біля Байковецької загальноосвітньої школи І-ІІ ступенів</t>
  </si>
  <si>
    <t>Байковецька загальноосвітня школа І-ІІ ступенів</t>
  </si>
  <si>
    <t xml:space="preserve">Рішення Тернопільської обласної ради вiд 3.02.2021 № 57  </t>
  </si>
  <si>
    <t>«Козівська липа»</t>
  </si>
  <si>
    <t xml:space="preserve">Тернопільський район, Козівська селищна територіальна громада, смт Козова, вул. Соборна, 9, територія Козівського ліцею № 1 </t>
  </si>
  <si>
    <t xml:space="preserve">Козівський ліцей №1 </t>
  </si>
  <si>
    <t>Рішення Тернопільської обласної ради вiд 26.08.2022 № 604</t>
  </si>
  <si>
    <t>«Більче-Золотецькі тополі»</t>
  </si>
  <si>
    <t>Чортківський район, Більче-Золотецька сільська територіальна громада, с. Більче-Золоте, західна околиця, біля автошляху</t>
  </si>
  <si>
    <t>«Гусятинська тополя»</t>
  </si>
  <si>
    <t>Чортківський район, Гусятинська селищна територіальна громада, смт Гусятин, кв. 58 вид. 8 Гусятинського лісництва філії «Чортківське лісове господарство» ДП «Ліси України», лісове урочище «Дача «Гусятин»</t>
  </si>
  <si>
    <t>«Верба біла»</t>
  </si>
  <si>
    <t>Кременецький район, Кременецька міська територіальна громада, с. Великі Млинівці</t>
  </si>
  <si>
    <t>«Вікові дерева     модрини»</t>
  </si>
  <si>
    <t>Тернопільський район, Підгороднянська сільська територіальна громада,                                             с. Підгороднє, 49 вид. 3 Тернопільського лісництва філії «Кременецьке лісове господарство» ДП «Ліси України», лісове урочище «Іванівці»</t>
  </si>
  <si>
    <t>«Сосна Лесі Українки»</t>
  </si>
  <si>
    <t>Кременецький район, Шумська міська територіальна громада, с. Малі Садки, кв. 142 вид. 5 Суразького лісництва філії «Кременецьке лісове господарство»                             ДП «Ліси України», лісове урочище «Суразька дача», територія лісового заказника загальнодержавного значення «Суразька дача»</t>
  </si>
  <si>
    <t xml:space="preserve">Рішення виконавчого комітету Тернопільської обласної ради вiд 14.10.1967 № 734 зі змінами, внесеними рішеннями виконавчого комітету Тернопільської обласної ради від 14.03.1977 № 131, від 19.11.1984 № 320  </t>
  </si>
  <si>
    <t>«Сосна пірамідальна звичайна»</t>
  </si>
  <si>
    <t>Кременецький район, Кременецька міська територіальна громада, с. Великі Млинівці,                      кв. 15 в.4 Кременецького лісництва філії «Кременецьке лісове господарство»                            ДП «Ліси України»,, лісове урочище «Тарнобір»</t>
  </si>
  <si>
    <t xml:space="preserve">Рішення виконавчого комітету Тернопільської обласної ради вiд 14.10.1967 № 734 зі змінами, внесеними рішеннями виконавчого комітету Тернопільської обласної ради від 14.03.1977 № 131, від 19.11.1984 № 320,  Тернопільської обласної ради від 10.02.2016 № 75 </t>
  </si>
  <si>
    <t>«Ценівська смерека»</t>
  </si>
  <si>
    <t>Тернопільський район, Козівська селищна територіальна громада, с. Ценів, за межами населеного пункту с. Ценів</t>
  </si>
  <si>
    <t>«Рукомишський явір»</t>
  </si>
  <si>
    <t>Чортківський район, Бучацька міська територіальна громада, с. Рукомиш, біля церкви та травертинових скель</t>
  </si>
  <si>
    <t>«Скала-Подільський ясен»</t>
  </si>
  <si>
    <t>Чортківський район, Скала-Подільська селищна територіальна громада, смт Скала-Подільська, кв. 55 вид .3 Скала-Подільського лісництва філії «Чортківське лісове господарство» ДП «Ліси України», лісове урочище «Дача «Скала-Подільська»</t>
  </si>
  <si>
    <t xml:space="preserve">Рішення виконавчого комітету Тернопільської обласної ради вiд 21.12.1974 № 554 зі змінами, внесеними рішеннями виконавчого комітету Тернопільської обласної ради від 14.03.1977 № 131, від 19.11.1984      № 320  </t>
  </si>
  <si>
    <t>«Ясен Генріха Борковського»</t>
  </si>
  <si>
    <t>Чортківський район, Мельнице-Подільська селищна територіальна громада,                                     смт Мельниця-Подільська, селищний парк, територія регіонального ландшафтного парку «Дністровський каньйон»</t>
  </si>
  <si>
    <t>«Дерево Міцкевича»</t>
  </si>
  <si>
    <t>Чортківський район, Гримайлівська селищна територіальна громада, смт Гримайлів,               вул. Міцкевича, біля пам’ятного знаку</t>
  </si>
  <si>
    <t>«Ясень строкатий»</t>
  </si>
  <si>
    <t>Чортківський район, Хоростківська міська територіальна громада, м. Хоростків, навпроти будинку культури</t>
  </si>
  <si>
    <t>Державне підприємство «Дослідне господарство «Подільське» Тернопільської державної сільськогосподарської станції Інституту кормів та сільського  господарства Поділля</t>
  </si>
  <si>
    <t>«Кальненський ясен»</t>
  </si>
  <si>
    <t>Тернопільський район, Козівська селищна територіальна громада, с. Кальне, поряд з дерев’яною церквою Святого Миколая</t>
  </si>
  <si>
    <t>«Монастириські  ясени»</t>
  </si>
  <si>
    <t>Чортківський район, Монастириська міська територіальна громада, м. Монастириська,                             вул. Шевченка, 69, поряд із Церквою Пресвятої Богородиці Української автокефальної православної церкви</t>
  </si>
  <si>
    <t>Чортківський комбінат комунальних підприємств</t>
  </si>
  <si>
    <t xml:space="preserve">Рішення виконавчого комітету Тернопільської обласної ради вiд 17.11.1969 № 747 зі змінами, внесеними рішеннями виконавчого комітету Тернопільської обласної ради від 14.03.1977 № 131, від 19.11.1984 № 320                           </t>
  </si>
  <si>
    <t>«Косівський ясен»</t>
  </si>
  <si>
    <t>Чортківський район, Білобожницька сільська територіальна громада, с. Косів, між конторою ВАТ «Агропромтехніка» та житлового будинку по вул. Івана Франка</t>
  </si>
  <si>
    <t>ВАТ «Агропромтехніка»</t>
  </si>
  <si>
    <t>«Новосілківські берести»</t>
  </si>
  <si>
    <t>Чортківський район, Заліщицька міська територіальна громада, с. Новосілка, в центрі села на роздоріжжі, біля хреста</t>
  </si>
  <si>
    <t xml:space="preserve">Рішення виконавчого комітету Тернопільської обласної ради вiд 13.12.1971 № 645 зі змінами, внесеними рішеннями виконавчого комітету Тернопільської обласної ради від 14.03.1977 № 131, від 19.11.1984 № 320    </t>
  </si>
  <si>
    <t>«Великомлинівецький берест»</t>
  </si>
  <si>
    <t>Кременецький район, Кременецька міська територіальна громада, с. Великі Млинівці, біля клубу</t>
  </si>
  <si>
    <t xml:space="preserve">Рішення виконавчого комітету Тернопільської обласної ради вiд 21.12.1974 № 554 зі змінами, внесеними рішеннями виконавчого комітету Тернопільської обласної ради від 14.03.1977 № 131, від 19.11.1984 № 320, Тернопільської обласної ради від 10.02.2016 № 75               </t>
  </si>
  <si>
    <t>Разом вікових дерев:</t>
  </si>
  <si>
    <t>113/ 10,3092</t>
  </si>
  <si>
    <t>Чортківський район, Заліщицька міська територіальна громада, м. Заліщики,                   вул. Ольжича, 3а, садиба школи № 2, територія регіонального ландшафтного парку «Дністровський каньйон»</t>
  </si>
  <si>
    <t>Заліщицька загальноосвітня школа I-III ступенів</t>
  </si>
  <si>
    <t>Рішення тернопільської обласної ради від 23.10.2012 № 1448</t>
  </si>
  <si>
    <t>«Бундук канадський»</t>
  </si>
  <si>
    <t xml:space="preserve">Рішення Тернопільської обласної ради вiд 04.06.2019 № 1398             </t>
  </si>
  <si>
    <t>«Софора японська»</t>
  </si>
  <si>
    <t>Чортківський район, Заліщицька міська територіальна громада, м. Заліщики, на кладовищі, в 20 метрах від центрального входу, територія регіонального ландшафтного парку «Дністровський каньйон»</t>
  </si>
  <si>
    <t>Заліщицьке житлово-комунальне підприємство</t>
  </si>
  <si>
    <t xml:space="preserve">Рішення виконавчого комітету Тернопільської обласної ради вiд 23.10.1972 № 537 зі змінами, внесеними рішеннями виконавчого комітету Тернопільської обласної ради від 14.03.1977 № 131, від 19.11.1984  № 320  </t>
  </si>
  <si>
    <t>«Горіх ведмежий №1»</t>
  </si>
  <si>
    <t>Чортківський район, Заліщицька міська територіальна громада, м. Заліщики, біля універмагу, територія регіонального ландшафтного парку «Дністровський каньйон»</t>
  </si>
  <si>
    <t>Рішення виконавчого комітету Тернопільської обласної ради вiд 23.10.1972 № 537 зі змінами, внесеними рішеннями виконавчого комітету Тернопільської обласної ради від 14.03.1977 № 131, від 19.11.1984 № 320,  Тернопільської обласної ради від 10.02.2016 № 75</t>
  </si>
  <si>
    <t>«Горіх ведмежий №2»</t>
  </si>
  <si>
    <t xml:space="preserve">Тернопільський район, Теребовлянська міська територіальна громада, с. Кровінка, кв. 80 вид.12 Теребовлянського лісництва філії «Чортківське лісове господарство» ДП «Ліси України», садиба лісництва </t>
  </si>
  <si>
    <t xml:space="preserve">Рішення Тернопільської обласної ради вiд 26.02.1999 № 50  </t>
  </si>
  <si>
    <t>«Сосна австрійська»</t>
  </si>
  <si>
    <t>Тернопільський район, Микулинецька селищна територіальна громада, с. Струсів, біля будинку школи-інтернату</t>
  </si>
  <si>
    <t xml:space="preserve">Струсівська обласна комунальна загальноосвітня I-III ступенів санаторна школа-інтернат для дітей з захворюванням серцево-судинної системи </t>
  </si>
  <si>
    <t xml:space="preserve">Рішення виконавчого комітету Тернопільської обласної ради вiд 17.11.1969 № 747 зі змінами, внесеними рішеннями виконавчого комітету Тернопільської обласної ради від 14.03.1977 № 131, від 19.11.1984 № 320                          </t>
  </si>
  <si>
    <t>Чортківський район, Копичинецька міська територіальна громада, с. Яблунів, кв. 45         вид. 1 Копичинецького лісництва філії «Чортківське лісове господарство» ДП «Ліси України», лісове урочище «Яблунівська дача»</t>
  </si>
  <si>
    <t xml:space="preserve">Рішення виконавчого комітету Тернопільської обласної ради вiд 17.11.1969 № 747 зі змінами, внесеними рішеннями виконавчого комітету Тернопільської обласної ради від 14.03.1977 № 131, від 19.11.1984 № 320, Тернопільської обласної ради від 10.02.2016 № 75                           </t>
  </si>
  <si>
    <t>Чортківський район, Чортківська міська територіальна громада, м. Чортків, вул. Степана Бандери, 56, біля приміщення КЕЧ</t>
  </si>
  <si>
    <t>«Ясен однолистий плакучої форми»</t>
  </si>
  <si>
    <t>Тернопільський район, Теребовлянська міська територіальна громада, с. Мшанець, неподалік садиби СПП, біля дороги</t>
  </si>
  <si>
    <t>Рішення виконавчого комітету Тернопільської обласної ради вiд 14.03.1977 №131 зі змінами, внесеними рішеннями виконавчого комітету Тернопільської обласної ради від 19.11.1984 № 320  Тернопільської обласної ради від 10.02.2016 № 75</t>
  </si>
  <si>
    <t>«Ясен однолистий»</t>
  </si>
  <si>
    <t>Кременецький район, Кременецька міська територіальна громада, м. Кременець,              вул. Осовиця, південна околиця</t>
  </si>
  <si>
    <t>«Ялиця каліфорнійська»</t>
  </si>
  <si>
    <t>Кременецький район, Кременецька міська територіальна громада, м. Кременець, польський цвинтар</t>
  </si>
  <si>
    <t xml:space="preserve">Кременецька міська рада Кременецького району </t>
  </si>
  <si>
    <t xml:space="preserve">Рішення виконавчого комітету Тернопільської обласної ради вiд 28.12.1970 № 829 зі змінами, внесеними рішеннями виконавчого комітету Тернопільської обласної ради від 14.03.1977 № 131, від 19.11.1984           № 320       </t>
  </si>
  <si>
    <t>«Чортківська катальпа»</t>
  </si>
  <si>
    <t>Чортківський район, Чортківська міська територіальна громада, м. Чортків, вул. Шевченка, 23, у сквері біля адмінбудинку районної ради та райдержадміністрації</t>
  </si>
  <si>
    <t xml:space="preserve">Рішення Тернопільської обласної ради вiд 08.09.2006 № 44             </t>
  </si>
  <si>
    <t>«Група екзотів»</t>
  </si>
  <si>
    <t>Тернопільський район, Теребовлянська міська територіальна громада, с. Лошнів, садиба лікарської амбулаторії</t>
  </si>
  <si>
    <t xml:space="preserve">Рішення виконавчого комітету Тернопільської обласної ради вiд 22.12.1987 № 310   </t>
  </si>
  <si>
    <t>«Карія біла»</t>
  </si>
  <si>
    <t>Чортківський район, Борщівська міська територіальна громада, с. Констанція, кв. 80 вид.3 Улашківського лісництва філії «Чортківське лісове господарство» ДП «Ліси України», лісове урочище «Галілея Голубицька», територія загальнозоологічного заказника загальнодержавного значення «Озерянський»</t>
  </si>
  <si>
    <t xml:space="preserve">Рішення виконавчого комітету Тернопільської обласної ради вiд 28.12.1970 № 829 зі змінами, внесеними рішеннями виконавчого комітету Тернопільської обласної ради від 14.03.1977 № 131, від 19.11.1984 № 320  </t>
  </si>
  <si>
    <t>«Платан лондонський»</t>
  </si>
  <si>
    <t>Кременецький район, Шумська міська територіальна громада, с. Бриків, садиба сільськогосподарського підприємства</t>
  </si>
  <si>
    <t>«Завалівський платан»</t>
  </si>
  <si>
    <t>Тернопільський район, Підгаєцька міська територіальна громада, с. Завалів, садиба селянської спілки</t>
  </si>
  <si>
    <t xml:space="preserve">«Платани                                          ім. З.І. Довгалюка»      </t>
  </si>
  <si>
    <t>Чортківський район, Чортківська міська територіальна громада, м. Чортків,                             вул. Дмитра Пігули, 31-б, у парку біля центрального корпусу Чортківської районної лікарні</t>
  </si>
  <si>
    <t>Чортківська районна комунальна лікарня</t>
  </si>
  <si>
    <t>«Платани-кучерики»</t>
  </si>
  <si>
    <t>Чортківський район, Чортківська міська територіальна громада, м. Чортків,                               вул. Йосипа Сліпого, 2, територія дитячого садка</t>
  </si>
  <si>
    <t>Дошкільний навчальний заклад №3 м. Чортків</t>
  </si>
  <si>
    <t>«Айлант Антона Горбачевського»</t>
  </si>
  <si>
    <t>Чортківський район, Чортківська міська територіальна громада, м. Чортків,                                вул. Степана Бандери, в сквері навпроти                            будинку № 27</t>
  </si>
  <si>
    <t xml:space="preserve">Чортківська міська рада </t>
  </si>
  <si>
    <t>«Збаразькі горіхи чорні»</t>
  </si>
  <si>
    <t>Збаразький район, Збаразька міська територіальна громада, м. Збараж, старий парк</t>
  </si>
  <si>
    <t>Національний заповідник «Замки Тернопілля»</t>
  </si>
  <si>
    <t xml:space="preserve">Рішення виконавчого комітету Тернопільської обласної ради вiд 28.12.1970 № 829 зі змінами, внесеними рішеннями виконавчого комітету Тернопільської обласної ради від 14.03.1977 № 131, від 19.11.1984 № 320,  Тернопільської обласної ради від 10.02.2016 № 75   </t>
  </si>
  <si>
    <t>«Нирківські горіхи чорні»</t>
  </si>
  <si>
    <t>Чортківський район, Товстенська селищна територіальна громада, с. Нирків, кв. 29               вид. 2 Дорогичівського лісництва філії «Бережанське лісомисливське господарство» ДП «Ліси України», лісове урочище «Нирків»</t>
  </si>
  <si>
    <t xml:space="preserve">Рішення виконавчого комітету Тернопільської обласної ради вiд 17.11.1969 № 747 зі змінами, внесеними рішеннями виконавчого комітету Тернопільської обласної ради від 14.03.1977 № 131, від 19.11.1984 № 320,  Тернопільської обласної ради від 10.02.2016 № 75                            </t>
  </si>
  <si>
    <t>«Угриньківські горіхи чорні»</t>
  </si>
  <si>
    <t>Чортківський район, Заліщицька міська територіальна громада, с. Угриньківці, біля            р. Тупи, правий берег, присадибна ділянка школи</t>
  </si>
  <si>
    <t>Угриньківська загальноосвітня школа I-III ступенів Чортківського району</t>
  </si>
  <si>
    <t xml:space="preserve">Рішення виконавчого комітету Тернопільської обласної ради вiд 23.10.1972 № 537 зі змінами, внесеними рішеннями виконавчого комітету Тернопільської обласної ради від 14.03.1977 № 131, від 19.11.1984 № 320 Тернопільської обласної ради від 10.02.2016 № 75  </t>
  </si>
  <si>
    <t>«Гермаківські горіхи чорні»</t>
  </si>
  <si>
    <t>Чортківський район, Іване-Пустенська сільська територіальна громада, с. Гермаківка, кв. 15 вид.13 Гермаківського лісництва філії «Чортківське лісове господарство» ДП «Ліси України», лісове урочище «Дача» Романського»</t>
  </si>
  <si>
    <t>Рішення виконавчого комітету Тернопільської обласної ради вiд 28.12.1970 № 829 зі змінами, внесеними рішеннями виконавчого комітету Тернопільської обласної ради від 14.03.1977 № 131, від 19.11.1984 № 320,  Тернопільської обласної ради від 10.02.2016 № 75</t>
  </si>
  <si>
    <t>«Більче-Золотецькі горіхи чорні»</t>
  </si>
  <si>
    <t>Чортківський район, Більче-Золотецька сільська територіальна громада, с. Більче-Золоте, біля музичної школи</t>
  </si>
  <si>
    <t xml:space="preserve">Більче-Золотецька музична школа </t>
  </si>
  <si>
    <t>Рішення виконавчого комітету Тернопільської обласної ради вiд 28.12.1970 № 829 зі змінами, внесеними рішенням Тернопільської обласної ради від 10.02.2016 № 75</t>
  </si>
  <si>
    <t>«Іванківські горіхи чорні»</t>
  </si>
  <si>
    <t>Тернопільський район, Зборівська міська територіальна громада, с. Іванівці, кв. 91 вид.3 Мшанецького лісництва філії «Кременецьке лісове господарство» ДП «Ліси України», лісове урочище «Янківці»</t>
  </si>
  <si>
    <t xml:space="preserve">Рішення виконавчого комітету Тернопільської обласної ради вiд 28.12.1970 №829 зі змінами, внесеними рішенням Тернопільської обласної ради від 10.02.2016 №75  </t>
  </si>
  <si>
    <t>«Завалівські горіхи чорні»</t>
  </si>
  <si>
    <t>Тернопільський район, Підгаєцька міська територіальна громада, с. Завалів, біля автошляху «Підгайці - Галич»</t>
  </si>
  <si>
    <t xml:space="preserve">Рішення виконавчого комітету Тернопільської обласної ради вiд 28.12.1970 № 829 зі змінами, внесеними рішеннями виконавчого комітету Тернопільської обласної ради від 14.03.1977 № 131, від 19.11.1984 № 320, Тернопільської обласної ради від 10.02.2016 № 75    </t>
  </si>
  <si>
    <t>«Монастирські сосни»</t>
  </si>
  <si>
    <t>Чортківський район, Чортківська міська територіальна громада, м. Чортків,                вул. Монастирська, 1</t>
  </si>
  <si>
    <t>«Улашківські сосни»</t>
  </si>
  <si>
    <t>Чортківський район, Нагірянська сільська територіальна громада, с. Улашківці, кв. 96, вид 11 Улашківського лісництва філії «Чортківське лісове господарство» ДП «Ліси України», лісове урочище «Улашківська стінка»</t>
  </si>
  <si>
    <t>«Тернопільські магнолії»</t>
  </si>
  <si>
    <t>Тернопільський район, Тернопільська міська територіальна громада, м. Тернопіль, проспект С. Бандери, 81, на території Тернопільського обласного комунального дитячого будинку для дітей шкільного віку</t>
  </si>
  <si>
    <t>Тернопільський обласний комунальний дитячий будинок для дітей шкільного віку</t>
  </si>
  <si>
    <t>«Заповідний куточок імені Миколи Чайковського»</t>
  </si>
  <si>
    <t>Тернопільський район, Тернопільська міська територіальна громада, м. Тернопіль,           вул. Винниченка,13, у дворі будинку</t>
  </si>
  <si>
    <t>Управління житлово-комунального господарства, благоустрою та екології Тернопільської міської ради</t>
  </si>
  <si>
    <t xml:space="preserve">Рішення Тернопільської обласної ради вiд 18.03.1994 зі змінами, внесеними рішеннями Тернопільської обласної ради від 12.11.2013 № 1522, від 30.11.2016 № 427   </t>
  </si>
  <si>
    <t xml:space="preserve">Разом екзотичних дерев: </t>
  </si>
  <si>
    <t>32 / 6,0790</t>
  </si>
  <si>
    <t>«Малоурманські  черевички»</t>
  </si>
  <si>
    <t xml:space="preserve">Тернопільський район, Бережанська міська територіальна громада, с. Урмань, кв. 55          вид. 2,3 Урманського лісництва філії «Бережанське лісомисливське господарство» ДП «Ліси України», лісове урочище «Стара Урмань» </t>
  </si>
  <si>
    <t xml:space="preserve">Рішення Тернопільської обласної ради вiд 23.12.2005 № 519 </t>
  </si>
  <si>
    <t>«Шупарський       феномен»</t>
  </si>
  <si>
    <t>Чортківський район, Борщівська міська територіальна громада, с. Шупарка, кв. 15 вид.11 Наддністрянського лісництва філії «Чортківське лісове господарство» ДП «Ліси України», лісове урочище «Шупарка», територія ботанічного заказника загальнодержавного значення «Шупарський»</t>
  </si>
  <si>
    <t>«Циганська ділянка»</t>
  </si>
  <si>
    <t>Чортківський район, Борщівська міська територіальна громада, с. Цигани, кв. 72             вид. 11 Скала-Подільського лісництва філії «Чортківське лісове господарство» ДП «Ліси України», лісове урочище «Скала-Подільська»</t>
  </si>
  <si>
    <t>«Тулин»</t>
  </si>
  <si>
    <t>Чортківський район, Борщівська міська територіальна громада, с. Ланівці, кв. 101 вид.15.1, 3.2 Скала-Подільського лісництва філії «Чортківське лісове господарство» ДП «Ліси України», лісове урочище «Тулин»</t>
  </si>
  <si>
    <t>«Монастириська   ділянка»</t>
  </si>
  <si>
    <t>Чортківський район, Бучацька міська територіальна громада, с. Жизномир, кв. 46 вид. 5 Бучацького лісництва філії «Бережанське лісомисливське господарство» ДП «Ліси України», лісове урочище «Бучач»</t>
  </si>
  <si>
    <t>Рішення виконавчого комітету Тернопільської обласної ради вiд 30.08.1990 № 189</t>
  </si>
  <si>
    <t>«Теребіш»</t>
  </si>
  <si>
    <t>Чортківський район, Коропецька селищна територіальна громада, с. Вербка, кв. 38         вид.11 Монастириського комунального лісогосподарського підприємства, територія регіонального ландшафтного парку «Дністровський каньйон»</t>
  </si>
  <si>
    <t xml:space="preserve">Монастирське комунальне лісогосподарське підприємство </t>
  </si>
  <si>
    <t>«Зеленчанська ділянка»</t>
  </si>
  <si>
    <t>Тернопільський район, Теребовлянська міська територіальна громада, с. Зеленче,              кв. 105 вид. 7 Теребовлянського лісництва філії «Кременецьке лісове господарство» ДП «Ліси України», лісове урочище «Дача «Теребовлянська»</t>
  </si>
  <si>
    <t>Разом резерватів лісової трав’янистої рослинності:</t>
  </si>
  <si>
    <t>8 / 53,0000</t>
  </si>
  <si>
    <t>«Ділянка цілини в ур. «Гутисько»</t>
  </si>
  <si>
    <t>Тернопільський район, Нараївська сільська територіальна громада, с. Гутисько, південна околиця, схил північної експозиції</t>
  </si>
  <si>
    <t>Рішення Тернопільської обласної ради вiд 26.02.1999 № 50</t>
  </si>
  <si>
    <t>«Хвалкова дача»</t>
  </si>
  <si>
    <t>Тернопільський район, Саранчуківська сільська територіальна громада, х. Базниківна, південно-східна околиця</t>
  </si>
  <si>
    <t>«Олексинська ділянка»</t>
  </si>
  <si>
    <t>Чортківський район, Більче-Золотецька сільська територіальна громада, с. Олексинці, кв. 6 вид. 6 Більче-Золотецького лісництва філії «Чортківське лісове господарство»                     ДП «Ліси України», лісове урочище «Мушкарівка», лівий схил долини  р. Серет</t>
  </si>
  <si>
    <t xml:space="preserve">Рішення виконавчого комітету Тернопільської обласної ради вiд 26.12.1976 № 637 зі змінами, внесеними рішеннями виконавчого комітету Тернопільської обласної ради від 14.03.1977 № 131, від 19.11.1984 № 320  </t>
  </si>
  <si>
    <t>«Кривченська степова ділянка»</t>
  </si>
  <si>
    <t>Чортківський район, Борщівська міська територіальна громада, околиця с. Кривче, лівий схил долини р. Циганка, між печерами «Кришталева» та «На Хомах»</t>
  </si>
  <si>
    <t>Рішення виконавчого комітету Тернопільської обласної ради вiд 17.11.1969 № 747 зі змінами, внесеними рішеннями виконавчого комітету Тернопільської обласної ради від 14.03.1977 № 131, від 19.11.1984 № 320, Тернопільської обласної ради від 27.04.2001                    № 238, від 10.02.2016 № 75</t>
  </si>
  <si>
    <t>«Дзвенигородська степова ділянка №1»</t>
  </si>
  <si>
    <t>Чортківський район, Мельнице-Подільська селищна територіальна громада, с. Дзвенигород, кв. 82 вид. 11, кв. 83 вид. 1 Гермаківського лісництва філії «Чортківське лісове господарство» ДП «Ліси України», лісове урочище «Рижки», територія національного природного парку «Дністровський каньйон»</t>
  </si>
  <si>
    <t xml:space="preserve">Рішення виконавчого комітету Тернопільської обласної ради вiд 26.12.1976 № 637 зі змінами, внесеними рішеннями виконавчого комітету Тернопільської обласної ради від 14.03.1977 № 131, від 19.11.1984 № 320,  Тернопільської обласної ради від 10.02.2016 № 75 </t>
  </si>
  <si>
    <t>«Дзвенигородська степова ділянка №2»</t>
  </si>
  <si>
    <t>Чортківський район, Мельнице-Подільська територіальна громада, с. Дзвенигород, південна околиця, схил південної експозиції долини р. Дністер, територія регіонального ландшафтного парку «Дністровський каньйон»</t>
  </si>
  <si>
    <t>Мельнеце-Подільська селищна рада Чортківського району</t>
  </si>
  <si>
    <t>«Мельнице-Подільська стінка»</t>
  </si>
  <si>
    <t>Чортківський район, Мельнице-Подільська селищна територіальна громада, смт Мельнице-Подільська, кв. 60 вид. 24, 41 Гермаківського лісництва філії «Чортківське лісове господарство» ДП «Ліси України», лівий схил долини  р. Дністер, лісове  урочищі «Наддністрянська стінка», територія національного природного парку «Дністровський каньйон»</t>
  </si>
  <si>
    <t>«Устянська ділянка»</t>
  </si>
  <si>
    <t>Чортківський район, Мельнице-Подільська селищна територіальна громада, с. Устя, верхня частина віддаленого схилу долини                            р. Дністер, між старим кар’єром та яром, територія регіонального ландшафтного парку «Дністровський каньйон»</t>
  </si>
  <si>
    <t xml:space="preserve">Мельнице-Подільська селищна рада Чортківського району </t>
  </si>
  <si>
    <t xml:space="preserve">Рішення виконавчого комітету Тернопільської обласної ради від 21.12.1974  № 554 зі змінами, внесеними рішеннями виконавчого комітету Тернопільської обласної ради від 14.03.1977 № 131, від 19.11.1984 № 320              </t>
  </si>
  <si>
    <t>«Надустянська ділянка»</t>
  </si>
  <si>
    <t>Чортківський район, Мельнице-Подільська селищна територіальна громада, с. Устя, лівий високий схил долини р. Дністер, вище по течії від гирла р. Нічлави, територія регіонального ландшафтного парку «Дністровський каньйон»</t>
  </si>
  <si>
    <t xml:space="preserve">Рішення виконавчого комітету Тернопільської обласної ради вiд 14.03.1977 № 131  зі змінами, внесеними рішенням виконавчого комітету Тернопільської обласної ради  від 19.11.1984 № 320  </t>
  </si>
  <si>
    <t>«Більче-Золотецька ділянка №1»</t>
  </si>
  <si>
    <t>Чортківський район, Більче-Золотецька сільська територіальна громада, с. Більче-Золоте, виходи гіпсів на поверхню в одному кілометрі на північний схід від села (серед полів)</t>
  </si>
  <si>
    <t xml:space="preserve">Рішення виконавчого комітету Тернопільської обласної ради вiд 23.12.1976 № 637 зі змінами, внесеними рішеннями виконавчого комітету Тернопільської обласної ради від 14.03.1977 № 131, від 19.11.1984 № 320   </t>
  </si>
  <si>
    <t>«Більче-Золотецька ділянка №2»</t>
  </si>
  <si>
    <t>Чортківський район, Більче-Золотецька сільська територіальна громада, с. Більче-Золоте, виходи гіпсів на поверхню в 1,5 км на північний схід від села (серед полів)</t>
  </si>
  <si>
    <t xml:space="preserve">Рішення виконавчого комітету Тернопільської обласної ради вiд 23.12.1976 № 637 зі змінами, внесеними рішеннями виконавчого комітету Тернопільської обласної ради від 14.03.1977 № 131, від 19.11.1984 № 320  </t>
  </si>
  <si>
    <t>«Урочище «Лисиця»</t>
  </si>
  <si>
    <t xml:space="preserve">Тернопільський район, Нараївська сільська територіальна громада, с. Рогачин, лівий схил західної експозиції долини р. Нараївка </t>
  </si>
  <si>
    <t>«Берем’янська наскельно-степова ділянка»</t>
  </si>
  <si>
    <t>Чортківський район, Бучацька міська територіальна громада, с. Берем’яни, урочище «Червона гора», північний схил долини                          р. Дністер, нижче по течії від гирла  р. Стрипа, територія національного природного парку «Дністровський каньйон»</t>
  </si>
  <si>
    <t>Рішення виконавчого комітету Тернопільської обласної ради вiд 14.03.1977 № 131 зі змінами, внесеними рішеннями виконавчого комітету Тернопільської обласної ради від 19.11.1984 № 320, від 27.04.2001 № 238</t>
  </si>
  <si>
    <t>«Гора «Любовня»</t>
  </si>
  <si>
    <t>Чортківський район, Гримайлівська селищна територіальна громада, с. Вікно, на північний схід від села, відрога Товтрової гряди</t>
  </si>
  <si>
    <t xml:space="preserve">Рішення виконавчого комітету Тернопільської обласної ради вiд 17.11.1969 № 747 зі змінами, внесеними рішеннями виконавчого комітету Тернопільської обласної ради від 14.03.1977 № 131, від 19.11.1984 № 320,  від 27.04.2001 № 238 </t>
  </si>
  <si>
    <t>«Васильківська степова ділянка»</t>
  </si>
  <si>
    <t>Чортківський район, Васильківська сільська територіальна громада, с. Васильківці, урочище «Юрківці»</t>
  </si>
  <si>
    <t xml:space="preserve">Васильківська сільська рада Чортківського району </t>
  </si>
  <si>
    <t>Рішення Тернопільської обласної ради вiд 18.03.1994 зі змінами, внесеними рішенням Тернопільської обласної ради від 27.04.2001 № 238</t>
  </si>
  <si>
    <t>«Синьківська кострицева степова ділянка»</t>
  </si>
  <si>
    <t>Чортківський район, Заліщицька міська територіальна громада, с. Синьків, схил південної експозиції долини р. Дністер біля кар’єру, територія національного природного парку «Дністровський каньйон»</t>
  </si>
  <si>
    <t>«Богданівський степ»</t>
  </si>
  <si>
    <t>Чортківський район, Заліщицька міська територіальна громада, с. Колодрібка, лівий віддалений схил долини р. Дністер, територія національного природного парку «Дністровський каньйон»</t>
  </si>
  <si>
    <t xml:space="preserve">Рішення виконавчого комітету Тернопільської обласної ради вiд 13.12.1971 № 645 зі змінами, внесеними рішеннями виконавчого комітету Тернопільської обласної ради від 14.03.1977 № 131, від 19.11.1984 № 320  Тернопільської обласної ради від 27.04.2001                       № 238, від 10.02.2016 № 75   </t>
  </si>
  <si>
    <t>«Зозулинська степова ділянка №1»</t>
  </si>
  <si>
    <t>Чортківський район, Заліщицька міська територіальна громада, с. Зозулинці,  між селами Зозулинцями і Виноградним, верхня частина схилу р. Дністер, територія національного природного парку «Дністровський каньйон»</t>
  </si>
  <si>
    <t xml:space="preserve">Рішення виконавчого комітету Тернопільської обласної ради вiд 23.10.1972 № 537 зі змінами, внесеними рішеннями виконавчого комітету Тернопільської обласної ради від 14.03.1977 № 131, від 19.11.1984 № 320  Тернопільської обласної ради від 27.04.2001                        № 238, від 10.02.2016 № 75   </t>
  </si>
  <si>
    <t>«Зозулинська степова ділянка №2»</t>
  </si>
  <si>
    <t>Чортківський район, Заліщицька міська територіальна громада, с. Зозулинці, кв. 58 вид. 23 Наддністрянського лісництва філії «Чортківське лісове господарство» ДП «Ліси України», лісове урочище «Зозулинці», територія національного природного парку «Дністровський каньйон»</t>
  </si>
  <si>
    <t>Рішення виконавчого комітету Тернопільської обласної ради вiд 14.03.1977 № 131 зі змінами, внесеними рішеннями виконавчого комітету Тернопільської обласної ради від 19.11.1984 № 320, від 10.02.2016 № 75</t>
  </si>
  <si>
    <t xml:space="preserve">«Стінка «Городок-Костільники» </t>
  </si>
  <si>
    <t>Чортківський район, Заліщицька міська територіальна громада, між с. Городок та                        с. Зозулинці, схил південної експозиції долини           р. Дністер територія національного природного парку «Дністровський каньйон»</t>
  </si>
  <si>
    <t>«Деренівська стінка»</t>
  </si>
  <si>
    <t>Чортківський район, Заліщицька міська територіальна громада, с. Касперівці, кв. 81 вид.2 Заліщицького лісництва філії «Чортківське лісове господарство» ДП «Ліси України», лісове урочище «Деренівка»</t>
  </si>
  <si>
    <t xml:space="preserve">Рішення виконавчого комітету Тернопільської обласної ради від 21.12.1974 № 554 зі змінами, внесеними рішеннями виконавчого комітету Тернопільської обласної ради від 14.03.1977 № 131, від 19.11.1984  № 320 </t>
  </si>
  <si>
    <t>«Стінка- Криве»</t>
  </si>
  <si>
    <t>Чортківський район, Заліщицька міська територіальна громада, с. Бедриківці, кв. 80 Заліщицького лісництва філії «Чортківське лісове господарство» ДП «Ліси України», лісове урочище «Криве», територія національного природного парку «Дністровський каньйон»</t>
  </si>
  <si>
    <t>«Устечківська ділянка»</t>
  </si>
  <si>
    <t>Чортківський район, Товстенська селищна територіальна громада, с. Шутроминці, кв. 65 вид. 6 Дорогичівського лісництва філії «Бережанське лісомисливське господарство» ДП «Ліси України», лісове урочище «Нирків», територія національного природного парку «Дністровський каньйон»</t>
  </si>
  <si>
    <t>«Хмелівська ділянка»</t>
  </si>
  <si>
    <t>Чортківський район, Товстенська селищна територіальна громада, с. Хмелева,  кв. 7          вид. 7 Дорогичівського лісництва філії «Бережанське лісомисливське господарство» ДП «Ліси України», лісове урочище «Свершківці», територія національного природного парку «Дністровський каньйон»</t>
  </si>
  <si>
    <t>Рішення виконавчого комітету Тернопільської обласної ради вiд 14.03.1977 № 131 зі змінами, внесеними рішенням виконкому Тернопільської обласної ради від 19.11.1984. № 320</t>
  </si>
  <si>
    <t>«Збаразька ділянка первоцвіту весняного»</t>
  </si>
  <si>
    <t xml:space="preserve">Тернопільський район, Збаразька міська територіальна громада, с. Базаринці, в придорожній смузі колії «Тернопіль - Ланівці» </t>
  </si>
  <si>
    <t>Виробничий підрозділ «Львівська дистанція захисних лісонасаджень» Регіональної філії «Львівська залізниця» АТ «Укрзалізниця»</t>
  </si>
  <si>
    <t>«Чумацька ділянка»</t>
  </si>
  <si>
    <t>Тернопільський район, Байковецька сільська територіальна громада, с. Романове село, 1,5 кілометра на північний схід від села, урочище «Сапариха»</t>
  </si>
  <si>
    <t>Рішення виконавчого комітету Тернопільської обласної ради 30.08.1990 № 189 зі змінами, внесеними рішенням Тернопільської обласної ради від 27.04.2001 № 238</t>
  </si>
  <si>
    <t>«Оприлівські папороті»</t>
  </si>
  <si>
    <t>Тернопільський район, Збаразька міська територіальна громада, околиця с. Оприлівці, схил західної експозиції, дорога в межах Товтрової гряди</t>
  </si>
  <si>
    <t>«Рогівська ділянка»</t>
  </si>
  <si>
    <t>Тернопільський район, Козівська селищна територіальна громада, північно-східна околиця с. Криве, біля лісового урочища «Криве»</t>
  </si>
  <si>
    <t xml:space="preserve">Рішення виконавчого комітету Тернопільської обласної ради вiд 30.08.1990 № 189 зі змінами, внесеними рішенням Тернопільської обласної ради від 27.04.2001 № 238                          </t>
  </si>
  <si>
    <t>«Степова ділянка «Торки»</t>
  </si>
  <si>
    <t>Тернопільський район, Козівська селищна територіальна громада, с. Криве,               ур. «Торки», схил південної експозиції у долині потічка</t>
  </si>
  <si>
    <t>«Джерельна»</t>
  </si>
  <si>
    <t>Кременецький район, Кременецька міська територіальна громада, м. Кременець.           вул. Сичівка, схил південно-східної експозиції, урочище «Звіринець»</t>
  </si>
  <si>
    <t>«Кам’янківська степова ділянка»</t>
  </si>
  <si>
    <t>Тернопільський район, Підволочиська селищна територіальна громада, с. Кам’янки, при в`їзді до села біля старого кар`єру вапнярки</t>
  </si>
  <si>
    <t>Підволочиське заводоуправління будматеріалів</t>
  </si>
  <si>
    <t>«Скалатська степова ділянка»</t>
  </si>
  <si>
    <t>Тернопільський район, Скалатська міська територіальна громада, с. Городниця, кв. 43 вид. 10, 12 Скалатського лісництва філії «Чортківське лісове господарство» ДП «Ліси України», лісове урочище «Малинник»</t>
  </si>
  <si>
    <t>Рішення виконавчого комітету Тернопільської обласної ради вiд 17.11.1969 № 747 зі змінами, внесеними рішеннями виконавчого комітету Тернопільської обласної ради від 14.03.1977 № 131, від 19.11.1984 № 320,  Тернопільської обласної ради від 10.02.2016 № 75</t>
  </si>
  <si>
    <t>«Степова ділянка «Могила»</t>
  </si>
  <si>
    <t>Кременецький район, Борсуківська сільська територіальна громада, с. Синявці, біля                 х. Заболотці, штучно насипаний курган</t>
  </si>
  <si>
    <t>Колективне господарство «Горинь» Кременецького району</t>
  </si>
  <si>
    <t xml:space="preserve">Рішення виконавчого комітету Тернопільської обласної ради вiд 26.12.1983 №496 зі змінами, внесеними рішенням виконавчого комітету Тернопільської обласної ради від 19.11.1984 № 320  </t>
  </si>
  <si>
    <t>«Оришківська ділянка»</t>
  </si>
  <si>
    <t>Кременецький район, Лановецька міська територіальна громада, с. Оришківці, лівий схил долини р. Буглівка, навпроти комбікормового заводу</t>
  </si>
  <si>
    <t>ПСП «Лановецька» Кременецького району</t>
  </si>
  <si>
    <t>«Деренівська ділянка»</t>
  </si>
  <si>
    <t>Тернопільський район, Теребовлянська міська територіальна громада, околиця                                                     с. Деренівки, схил північної експозиції</t>
  </si>
  <si>
    <t xml:space="preserve">Рішення виконавчого комітету Тернопільської обласної ради вiд 30.08.1990 № 189 </t>
  </si>
  <si>
    <t>«Степова ділянка «Заздрість»</t>
  </si>
  <si>
    <t>Тернопільський район, Микулинецька селищна територіальна громада, с. Заздрість, західна околиця</t>
  </si>
  <si>
    <t>«На могилі»</t>
  </si>
  <si>
    <t>Тернопільський район, Теребовлянська міська територіальна громада, с. Семенів, південна околиця, біля повороту на с. Могильницю</t>
  </si>
  <si>
    <t>Тернопільський район, Великобірківська селищна територіальна громада, смт Великі Бірки, крутий схил балки західної експозиції в урочищі «Лиса гора»</t>
  </si>
  <si>
    <t>«Нездобниця»</t>
  </si>
  <si>
    <t>Кременецький район, Великодедеркальська сільська територіальна громада                             с. Шкроботівка, урочище «Нездобниця», південно-східна частина села</t>
  </si>
  <si>
    <t>Великодедеркальська сільська рада Кременецького району</t>
  </si>
  <si>
    <t>Разом резерватів степової та лучно-степової рослинності:</t>
  </si>
  <si>
    <t>39 / 184,8700</t>
  </si>
  <si>
    <t>«Урочище «Ступник»</t>
  </si>
  <si>
    <t>Тернопільський район, Нараївська сільська територіальна громада, с. Нараїв, заплава                                р. Нараївка</t>
  </si>
  <si>
    <t>«Котюжинська ділянка»</t>
  </si>
  <si>
    <t>Кременецький район, Вишнівецька селищна територіальна громада, с. Котюжини, південна околиця села, фрагмент заплави  р. Горинь</t>
  </si>
  <si>
    <t xml:space="preserve">Рішення виконавчого комітету Тернопільської обласної ради вiд 26.12.1983 № 496 зі змінами, внесеними рішеннями виконавчого комітету Тернопільської обласної ради від 19.11.1984 № 320, Тернопільської обласної ради від 27.04.2001                                                           № 238, від 14.07.2011 № 1217 </t>
  </si>
  <si>
    <t>«Олишковецька     ділянка»</t>
  </si>
  <si>
    <t>Тернопільський район, Збаразька міська територіальна громада, с. Олишківці, водно-болотний масив в межах заплави р. Гнізна між селами Олишківцями та Витківцями</t>
  </si>
  <si>
    <t>Рішення Тернопільської обласної ради вiд 18.03.1994  зі змінами, внесеними рішенням Тернопільської обласної ради від 27.04.2001 № 238</t>
  </si>
  <si>
    <t>«Кобзарівська зозулинцева ділянка»</t>
  </si>
  <si>
    <t>Тернопільський район, Тернопільська міська територіальна громада, с. Кобзарівка, північно-західна околиця, в межах заплави р. Серет, що порізана меліоративними каналами</t>
  </si>
  <si>
    <t>Рішення Тернопільської обласної ради вiд 18.11.2003 № 206</t>
  </si>
  <si>
    <t>«Верховина»</t>
  </si>
  <si>
    <t>Тернопільський район, Білецька сільська територіальна громада, с. Мшанець, в 1 км на захід від села, в межах меліоративних систем в урочищі «Верховина»</t>
  </si>
  <si>
    <t>«Грабарки»</t>
  </si>
  <si>
    <t>Тернопільський район, Білецька сільська територіальна громада, с. Мшанець, південна околиця, в межах меліоративних систем в урочищі «Верховина»</t>
  </si>
  <si>
    <t>«Малокусковецька ділянка»</t>
  </si>
  <si>
    <t>Кременецький район, Лановецька міська територіальна громада, с. Малі Куськівці, в межах меліоративної системи</t>
  </si>
  <si>
    <t xml:space="preserve">Рішення виконавчого комітету Тернопільської обласної ради вiд 26.12.1983 № 496 зі змінами, внесеними рішеннями виконавчого комітету Тернопільської обласної ради від 19.11.1984 № 320,  Тернопільської обласної ради від 27.04.2001 № 238 </t>
  </si>
  <si>
    <t>«Волицька лучно-болотна ділянка»</t>
  </si>
  <si>
    <t>Кременецький район, Лановецька міська територіальна громада, околиця  с. Волиця, заплава р. Жирак, в межах меліоративної системи</t>
  </si>
  <si>
    <t>Рішення Тернопільської обласної ради вiд 17.06.2014 № 1714</t>
  </si>
  <si>
    <t>Разом резерватів водно- та лучно-болотної рослинності:</t>
  </si>
  <si>
    <t>8 / 42,30</t>
  </si>
  <si>
    <t>Разом ботанічних пам’яток природи місцевого значення:</t>
  </si>
  <si>
    <t>294 / 868,0182</t>
  </si>
  <si>
    <t>«Скала-Подільська колонія чапель»</t>
  </si>
  <si>
    <t xml:space="preserve">зоологічна         пам’ятка природи </t>
  </si>
  <si>
    <t>Чортківський район, Борщівська міська територіальна громада, с. Цигани, кв. 85          вид. 1,2 Скала-Подільського лісництва філії «Чортківське лісове господарство» ДП «Ліси України» лісове урочище «Дача «Скала-Подільська»</t>
  </si>
  <si>
    <t xml:space="preserve">Рішення виконавчого комітету Тернопільської обласної ради вiд 13.12.1971 № 645 зі змінами, внесеними рішеннями виконавчого комітету Тернопільської обласної ради від 14.03.1977 № 131, від 19.11.1984 № 320       </t>
  </si>
  <si>
    <t>«Сокілецька колонія чапель»</t>
  </si>
  <si>
    <t>Чортківський район, Бучацька міська територіальна громада, кв. 71 вид. 20, 21, 23, 27  Язловецького лісництва філії «Бережанське лісомисливське господарство» ДП «Ліси України», х. Сокілець, лісове урочище «Язловець», територія національного природного парку «Дністровський каньйон»</t>
  </si>
  <si>
    <t>«Резерват змій»</t>
  </si>
  <si>
    <t>Чортківський район, Білобожницька сільська територіальна громада, с. Буданів, кв. 22          вид. 9 Буданівського лісництва філії «Кременецьке лісове господарство»                            ДП «Ліси України», лісове урочище «Знесіння»</t>
  </si>
  <si>
    <t>Разом зоологічних пам’яток природи місцевого значення:</t>
  </si>
  <si>
    <t>3 / 21,7000</t>
  </si>
  <si>
    <t>Разом пам’яток природи місцевого значення:</t>
  </si>
  <si>
    <t>466 / 1307,9323</t>
  </si>
  <si>
    <t>Заповідні урочища:</t>
  </si>
  <si>
    <t>«Васильківці»</t>
  </si>
  <si>
    <t xml:space="preserve">заповідне урочище </t>
  </si>
  <si>
    <t>Чортківський район, Васильковецька сільська територіальна громада, с. Васильківці,                              кв. кв. 44-55 Гусятинського лісництва філії «Чортківське лісове господарство» ДП «Ліси України», лісове урочище «Васильківці»</t>
  </si>
  <si>
    <t xml:space="preserve">Рішення виконавчого комітету Тернопільської обласної ради вiд 22.12.1987 № 310  </t>
  </si>
  <si>
    <t xml:space="preserve">«Каленикові гори»       </t>
  </si>
  <si>
    <t>Кременецький район, Лановецька міська територіальна громада, с. Бережанка, лісове урочище з фрагментами степової рослинності, поряд із пасікою</t>
  </si>
  <si>
    <t>Рішення виконавчого комітету Тернопільської обласної ради вiд 26.12.1983 № 496 зі змінами, внесеними рішеннями виконавчого комітету Тернопільської обласної ради від 19.11.1984 № 320, Тернопільської обласної ради від 27.04.2001 № 238</t>
  </si>
  <si>
    <t xml:space="preserve">«Березина»      </t>
  </si>
  <si>
    <t xml:space="preserve">Кременецький район, Лановецька міська територіальна громада, с. Волиця, поряд з піщаним кар`єром, схил південно-східної експозиції, кв. 60 вид.1-3 Лановецького лісництва філії «Кременецьке лісове господарство» ДП «Ліси України» </t>
  </si>
  <si>
    <t>Державне спеціалізоване господарське підприємство «Ліси України» /14,5 га/, приватне мале підприємство «Фортуна» /4,75 га/, Лановецька міська рада Кременецького району /1,95 га/</t>
  </si>
  <si>
    <t xml:space="preserve">«Вертеби»       </t>
  </si>
  <si>
    <t xml:space="preserve">Тернопільський район, Зборівська міська територіальна громада, с. Годів, урочище «Вертеби» біля витоку р. Зварич </t>
  </si>
  <si>
    <t xml:space="preserve">Рішення Тернопільської обласної ради від 12.11.2013 № 1521 зі змінами, внесеними рішенням Тернопільської обласної ради від 09.04.2015 № 1944                            </t>
  </si>
  <si>
    <t>«Бобрів гай»</t>
  </si>
  <si>
    <t>Шумській район, Шумська міська територіальна громада, с. Бриків, лісоболотний масив в заплаві  р. Кутянка, у т.ч. кв.39 вид.17-20 Шумського спеціалізованого комунального лісогосподарського та мисливського підприємства .</t>
  </si>
  <si>
    <t xml:space="preserve">Шумське спеціалізоване комунальне лісогосподарське та мисливське підприємство «Волинь» / 37,50 га/
Шумська міська рада Кременецького району   /9,50 га/
</t>
  </si>
  <si>
    <t xml:space="preserve">Рішення виконавчого комітету Тернопільської обласної ради вiд 30.08.1990 № 189 зі змінами, внесеними рішенням Тернопільської обласної ради від 27.04.2001 № 238                            </t>
  </si>
  <si>
    <t>Разом заповідних урочищ:</t>
  </si>
  <si>
    <t>5 / 492,2000</t>
  </si>
  <si>
    <t>Ботанічні сади місцевого значення:</t>
  </si>
  <si>
    <t>«Галицький ботанічний сад лікарських рослин»</t>
  </si>
  <si>
    <t>Тернопільський район, Підгороднянська сільська територіальна громада,                                              с. Підгороднє, поряд з лісовим урочищем «Іванівка» та лижеролерною біатлонною трасою</t>
  </si>
  <si>
    <t>Тернопільський національний медичний університет              ім. І Я. Горбачевського</t>
  </si>
  <si>
    <t xml:space="preserve">Рішення виконавчого комітету Тернопільської обласної ради вiд 26.12.1991 № 303  </t>
  </si>
  <si>
    <t>«Червона калина»</t>
  </si>
  <si>
    <t>Тернопільський район, Теребовлянська міська територіальна громада, с. Лошнів, поруч із Львівською залізницею, територія навчально-оздоровчого комплексу «Червона калина»</t>
  </si>
  <si>
    <t>Разом ботанічних садів місцевого значення:</t>
  </si>
  <si>
    <t>2 / 32,8600</t>
  </si>
  <si>
    <t>«Лановецький зооботсад»</t>
  </si>
  <si>
    <t>зоологічний парк</t>
  </si>
  <si>
    <t>Кременецький район, Лановецька міська територіальна громада, смт Ланівці,                вул. Грушевського, 31а, у межах парку культури та відпочинку</t>
  </si>
  <si>
    <t>Разом зоологічних парків місцевого значення:</t>
  </si>
  <si>
    <t>1 / 10,0000</t>
  </si>
  <si>
    <t>Дендрологічні парки місцевого значення:</t>
  </si>
  <si>
    <t>«Суразький дендропарк ім. Дубровинського»</t>
  </si>
  <si>
    <t>Кременецький район, Шумська міська територіальна громада, с. Сураж, кв. 173            вид. 1,6, Суразького лісництва філії «Кременецьке лісове господарство»                                ДП «Ліси України», лісове урочище «Суразька дача», садиба лісництва</t>
  </si>
  <si>
    <t xml:space="preserve">Рішення виконавчого комітету Тернопільської обласної ради від 14.10.1967 № 734 зі змінами, внесеними рішеннями виконавчого комітету Тернопільської обласної ради від 14.03.1977 № 131, від 19.11.1984 № 320, Тернопільської обласної ради від 10.02.2016 № 75  </t>
  </si>
  <si>
    <t>Кременецький район, Кременецька міська територіальна громада, с. Білокриниця, садиба Кременецького лісотехнічного коледжу</t>
  </si>
  <si>
    <t>Кременецький лісотехнічний коледж</t>
  </si>
  <si>
    <t xml:space="preserve">Рішення виконавчого комітету Тернопільської обласної ради від 20.12.1968 № 870 зі змінами, внесеними рішеннями виконавчого комітету Тернопільської обласної ради від 14.03.1977 № 131, від 19.11.1984 № 320  </t>
  </si>
  <si>
    <t>«Дорошівський»</t>
  </si>
  <si>
    <t>Чортківський район, Заліщицька міська територіальна громада, с. Бедриківці, кв. 68 вид.7 Заліщицького лісництва філії «Чортківське лісове господарство» ДП «Ліси України», лісове урочище «Дорошів»</t>
  </si>
  <si>
    <t xml:space="preserve">Рішення виконавчого комітету Тернопільської обласної ради від 28.12.1970 № 829 зі змінами, внесеними рішеннями виконавчого комітету Тернопільської обласної ради від 14.03.1977 № 131, від 19.11.1984 № 320  </t>
  </si>
  <si>
    <t>«Бережанський»</t>
  </si>
  <si>
    <t>Тернопільський район, Бережанська міська територіальна громада, с. Рай, кв. 24 вид.1 Бережанського лісництва філії «Бережанське лісомисливське господарство» ДП «Ліси України», лісове урочище «Рай»</t>
  </si>
  <si>
    <t xml:space="preserve">Відокремлений підрозділ національного університету біоресурсів і природокористування України «Тернопільський агротехнічний інститут»   </t>
  </si>
  <si>
    <t>«Настасівський»</t>
  </si>
  <si>
    <t xml:space="preserve">Тернопільський район, Великоберезовицька селищна територіальна громада, с. Настасів, садиба школи </t>
  </si>
  <si>
    <t xml:space="preserve">Настасівська загальноосвітня школа  I -III ступенів Тернопільського району         </t>
  </si>
  <si>
    <t>Рішення Тернопільської обласної ради від 27.12.1976  № 637</t>
  </si>
  <si>
    <t>«Заліщицький»</t>
  </si>
  <si>
    <t>Чортківський район, Заліщицька міська територіальна громада, м. Заліщики, садиба державного аграрного коледжу, територія регіонального ландшафтного парку «Дністровський каньйон»</t>
  </si>
  <si>
    <t>Заліщицький державний аграрний коледж ім. Євгена Храпливого, Національного аграрного університету</t>
  </si>
  <si>
    <t xml:space="preserve">Рішення Тернопільської обласної ради від 25.04.1996 № 90 зі змінами, внесеними рішеннями виконавчого комітету Тернопільської обласної ради від 14.03.1977 № 131, від 19.11.1984        № 320  </t>
  </si>
  <si>
    <t>«Козівський дендропарк «Лісова пісня»</t>
  </si>
  <si>
    <t xml:space="preserve">Тернопільський район, Козівська селищна територіальна громада, смт Козова,                         вул. Заводська, 2 </t>
  </si>
  <si>
    <t>Тернопільський районний відділ освіти</t>
  </si>
  <si>
    <t xml:space="preserve">Рішення виконавчого комітету Тернопільської обласної ради від 23.10.1972 № 537 зі змінами, внесеними рішеннями виконавчого комітету Тернопільської обласної ради від 14.03.1977 № 131, від 19.11.1984 № 320,  Тернопільської обласної ради від 10.02.2016 № 75  </t>
  </si>
  <si>
    <t>Разом дендрологічних парків місцевого значення:</t>
  </si>
  <si>
    <t>7 / 35,7000</t>
  </si>
  <si>
    <t>Парки – пам’ятки садово-паркового мистецтва місцевого значення:</t>
  </si>
  <si>
    <t>«Язловецький парк»</t>
  </si>
  <si>
    <t>парк-пам’ятка садово-паркового мистецтва</t>
  </si>
  <si>
    <t>Чортківський район, Бучацька міська територіальна громада, с. Язловець, старовинний парк з прилеглою територією під замком, санаторієм і жіночим монастирем «Згромадження сестер Непорочного Зачаття Пресвятої Діви Марії» Римо-Католицької Церкви</t>
  </si>
  <si>
    <t>Бучацька міська рада, Язловецький обласний протитуберкульозний санаторій / 6,82 га/</t>
  </si>
  <si>
    <t xml:space="preserve">Рішення Тернопільської обласної ради від 15.10.2015 № 2014 </t>
  </si>
  <si>
    <t>«Гримайлівський»</t>
  </si>
  <si>
    <t>Чортківський район, Гримайлівська селищна територіальна громада, смт Гримайлів, територія міського парку культури і відпочинку парк закладений навколо зруйнованого замку-палацу</t>
  </si>
  <si>
    <t>Гримайлівський комбінат комунальних підприємств</t>
  </si>
  <si>
    <t xml:space="preserve">Рішення виконавчого комітету Тернопільської обласної ради від 20.12.1968 № 870 зі змінами, внесеними рішеннями виконавчого комітету Тернопільської обласної ради від 24.09.1972 №228, від 14.03.1977 № 131, від 19.11.1984 № 320  </t>
  </si>
  <si>
    <t xml:space="preserve">«Заліщицький»                      </t>
  </si>
  <si>
    <t>Чортківський район, Заліщицька міська територіальна громада, м. Заліщики, вул. Українська, 5, біля р. Дністер, поряд з палацом барона Бруніцкого, територія регіонального ландшафтного парку «Дністровський каньйон»</t>
  </si>
  <si>
    <t xml:space="preserve">Рішення виконавчого комітету Тернопільської обласної ради від 20.12.1968 № 870 зі змінами, внесеними рішеннями виконавчого комітету Тернопільської обласної ради від 24.09.1972 № 228, від 14.03.1977 № 131, від 19.11.1984 № 320,  Тернопільської обласної ради від 10.02.2016 № 75 </t>
  </si>
  <si>
    <t>«Коропецький»</t>
  </si>
  <si>
    <t xml:space="preserve"> Чортківський район, Коропецька селищна територіальна громада, с. Коропець, садиба школи-інтернату, поруч з палацом графа Бадені, територія регіонального ландшафтного парку «Дністровський каньйон»</t>
  </si>
  <si>
    <t>Коропецька комунальна середня школа-інтернат для дітей-сиріт Чортківського району</t>
  </si>
  <si>
    <t xml:space="preserve">Рішення виконавчого комітету Тернопільської обласної ради від 20.12.1968 № 870 зі змінами, внесеними рішеннями виконавчого комітету Тернопільської обласної ради від 24.09.1972 № 228, від 14.03.1977 № 131, від 19.11.1984 № 320, Тернопільської обласної ради від 27.04.2001 № 238 </t>
  </si>
  <si>
    <t xml:space="preserve">«Плотицький»                   </t>
  </si>
  <si>
    <t xml:space="preserve">Тернопільський район, Білецька сільська територіальна громада, с. Плотича, поруч з палацом дідича Юліана Коритовського, який використовується як приміщення лікарні </t>
  </si>
  <si>
    <t>Комунальне некомерційне підприємство Тернопільська обласна лікарня „Хоспіс”</t>
  </si>
  <si>
    <t xml:space="preserve">Рішення виконавчого комітету Тернопільської обласної ради від 19.11.1984 № 320 зі змінами, внесеними рішенням Тернопільської обласної ради від 23.12.2005 № 518 </t>
  </si>
  <si>
    <t xml:space="preserve">«Залишки старовинного парку в с. Бережанка»              </t>
  </si>
  <si>
    <t>Кременецький район, Лановецька міська територіальна громада, с. Бережанка, садиба школи</t>
  </si>
  <si>
    <t>Бережанківська загальноосвітня школа I-III ступенів    Кременецького району</t>
  </si>
  <si>
    <t xml:space="preserve">Рішення Тернопільської обласної ради від 18.03.1994 зі змінами, внесеними рішенням Тернопільської обласної ради від 10.02.2016 № 75  </t>
  </si>
  <si>
    <t>«Залишки старовинного парку в с. Млиниська»</t>
  </si>
  <si>
    <t>Тернопільський район, Теребовлянська міська територіальна громада, с. Млиниська, західна околиця поряд із лісовим урочищем «Чорний ліс»</t>
  </si>
  <si>
    <t>Рішення Тернопільської обласної ради від 18.03.1994 зі змінами, внесеними рішеннями Тернопільської обласної ради від 27.04.2001 № 238, від 10.02.2016 № 75</t>
  </si>
  <si>
    <t>«Старий парк»</t>
  </si>
  <si>
    <t>Тернопільський район, Тернопільська міська територіальна громада, м. Тернопіль, вулиці: Генерала Шухевича,  Є. Петрушевича, Клінічна, біля центрального міського стадіону</t>
  </si>
  <si>
    <t>Державне комунальне підприємство «Об’єднання парків культури і відпочинку    м. Тернополя»</t>
  </si>
  <si>
    <t xml:space="preserve">Рішення виконавчого комітету Тернопільської обласної ради від 14.03.1977 № 131 зі змінами, внесеними рішенням  Тернопільської обласної ради від 27.04.2001 № 238  </t>
  </si>
  <si>
    <t xml:space="preserve">«Сквер ім. Шевченка»                      </t>
  </si>
  <si>
    <t>Тернопільський район, Тернопільська міська територіальна громада, м. Тернопіль, бульвар Тараса Шевченка, між Тернопільським академічним обласним українським драматичним театром імені Т.Г. Шевченка та центральним універмагом</t>
  </si>
  <si>
    <t xml:space="preserve">Рішення виконавчого комітету Тернопільської обласної ради від 14.03.1977 № 131 зі змінами, внесеними рішенням Тернопільської обласної ради від 15.10.2015 № 2009  </t>
  </si>
  <si>
    <t xml:space="preserve">«Сквер по вул. Чорновола»                    </t>
  </si>
  <si>
    <t xml:space="preserve">Тернопільський район, Тернопільська міська територіальна громада, м. Тернопіль,               вул. В'ячеслава Чорновола </t>
  </si>
  <si>
    <t xml:space="preserve">Рішення виконавчого комітету Тернопільської обласної ради від 14.03.1977 № 131 зі змінами, внесеними рішенням Тернопільської обласної ради від 15.10.2015 № 2009   </t>
  </si>
  <si>
    <t xml:space="preserve">«Сквер Кобзаря»                    </t>
  </si>
  <si>
    <t>Тернопільський район, Тернопільська міська територіальна громада, м. Тернопіль, вул. М. Грушевського, біля Тернопільського академічного обласного українського драматичного театру імені Т.Г. Шевченка</t>
  </si>
  <si>
    <t xml:space="preserve">Рішення виконавчого комітету Тернопільської обласної ради від 09.04.2015 № 1942 </t>
  </si>
  <si>
    <t>Разом парків пам’яток садово-паркового мистецтва місцевого значення:</t>
  </si>
  <si>
    <t>11 / 55,6368</t>
  </si>
  <si>
    <t xml:space="preserve">Всього територій та об’єктів ПЗФ місцевого значення </t>
  </si>
  <si>
    <t>615/ 95442,7131</t>
  </si>
  <si>
    <t xml:space="preserve">Природно-заповідний фонд Тернопільської області містить у своєму складі 656 одиниць території та об’єкти природно-заповідного фонду загальною площею 136103,6730 га.    </t>
  </si>
  <si>
    <r>
      <t xml:space="preserve">Чортківський район, Більче-Золотецька сільська територіальна громада (384,40 га), Борщівська міська територіальна громада (28,20 га), Бучацька міська територіальна громада (1039,90 га), Заліщицька міська територіальна громада (3326,67 га), Золотопотіцька сільська територіальна громада (2360,01 га), Іване-Пустенська селищна територіальна громада (49,60 га), Коропецька селищна територіальна громада (384,20 га), Мельнице-Подільська селищна територіальна громада (1817,00 га), Монастириська міська територіальна громада (164,70 га),   Товстенська селищна територіальна громада (21756,00 га).                                                                  </t>
    </r>
    <r>
      <rPr>
        <b/>
        <i/>
        <u/>
        <sz val="10"/>
        <rFont val="Times New Roman"/>
        <family val="1"/>
        <charset val="204"/>
      </rPr>
      <t xml:space="preserve">Філія «Бережанське лісомисливське господарство» ДП «Ліси України»:        </t>
    </r>
    <r>
      <rPr>
        <sz val="10"/>
        <rFont val="Times New Roman"/>
        <family val="1"/>
        <charset val="204"/>
      </rPr>
      <t xml:space="preserve">
</t>
    </r>
    <r>
      <rPr>
        <b/>
        <sz val="10"/>
        <rFont val="Times New Roman"/>
        <family val="1"/>
        <charset val="204"/>
      </rPr>
      <t xml:space="preserve"> Дорогичівське лісництво:</t>
    </r>
    <r>
      <rPr>
        <sz val="10"/>
        <rFont val="Times New Roman"/>
        <family val="1"/>
        <charset val="204"/>
      </rPr>
      <t xml:space="preserve"> кв. кв. 5-13, 16-24, 49, 50, 55-67, 69, 74, 86-88, у т.ч. (</t>
    </r>
    <r>
      <rPr>
        <b/>
        <i/>
        <u/>
        <sz val="10"/>
        <rFont val="Times New Roman"/>
        <family val="1"/>
        <charset val="204"/>
      </rPr>
      <t>з вилученням:</t>
    </r>
    <r>
      <rPr>
        <i/>
        <u/>
        <sz val="10"/>
        <rFont val="Times New Roman"/>
        <family val="1"/>
        <charset val="204"/>
      </rPr>
      <t xml:space="preserve"> </t>
    </r>
    <r>
      <rPr>
        <sz val="10"/>
        <rFont val="Times New Roman"/>
        <family val="1"/>
        <charset val="204"/>
      </rPr>
      <t>кв.кв. 5, 8, 9, 13, 19, 22, 23, 65, 86, 87;</t>
    </r>
    <r>
      <rPr>
        <b/>
        <i/>
        <u/>
        <sz val="10"/>
        <rFont val="Times New Roman"/>
        <family val="1"/>
        <charset val="204"/>
      </rPr>
      <t xml:space="preserve"> без вилучення</t>
    </r>
    <r>
      <rPr>
        <b/>
        <sz val="10"/>
        <rFont val="Times New Roman"/>
        <family val="1"/>
        <charset val="204"/>
      </rPr>
      <t>:</t>
    </r>
    <r>
      <rPr>
        <sz val="10"/>
        <rFont val="Times New Roman"/>
        <family val="1"/>
        <charset val="204"/>
      </rPr>
      <t xml:space="preserve"> кв.кв. 6, 7, 10-12, 16-18, 20, 21, 49, 50, 55-64, 66, 67, 69, 74, 88) 
</t>
    </r>
    <r>
      <rPr>
        <b/>
        <sz val="10"/>
        <rFont val="Times New Roman"/>
        <family val="1"/>
        <charset val="204"/>
      </rPr>
      <t xml:space="preserve">Язловецьке лісництво: </t>
    </r>
    <r>
      <rPr>
        <sz val="10"/>
        <rFont val="Times New Roman"/>
        <family val="1"/>
        <charset val="204"/>
      </rPr>
      <t>кв. кв. 33, 50-52, 54-66, 69-80, у т.ч. (</t>
    </r>
    <r>
      <rPr>
        <b/>
        <i/>
        <u/>
        <sz val="10"/>
        <rFont val="Times New Roman"/>
        <family val="1"/>
        <charset val="204"/>
      </rPr>
      <t>з вилученням</t>
    </r>
    <r>
      <rPr>
        <b/>
        <i/>
        <sz val="10"/>
        <rFont val="Times New Roman"/>
        <family val="1"/>
        <charset val="204"/>
      </rPr>
      <t>:</t>
    </r>
    <r>
      <rPr>
        <sz val="10"/>
        <rFont val="Times New Roman"/>
        <family val="1"/>
        <charset val="204"/>
      </rPr>
      <t xml:space="preserve"> кв. 33, кв.кв. 51 кв. 52 вид. 8, 11, 12, 15, кв. 54, кв. 55 вид.1-4, 7-20, кв. 56, кв. 57 вид. 1-8, 11-13, кв.кв. 58, 59, кв. 60 вид. 1. 2, 5, 8, 9, 10, 14, кв. 61 вид. 1-5, 7-9, 15, 16, 23-25, кв.кв. 62 63, кв. 64 вид. 1-5, 7, 11, кв. 69 вид. 1, 3, 6, 8, 14-16, кв.кв. 70-73, 75-77, 79, 80; </t>
    </r>
    <r>
      <rPr>
        <b/>
        <i/>
        <u/>
        <sz val="10"/>
        <rFont val="Times New Roman"/>
        <family val="1"/>
        <charset val="204"/>
      </rPr>
      <t>без вилучення</t>
    </r>
    <r>
      <rPr>
        <u/>
        <sz val="10"/>
        <rFont val="Times New Roman"/>
        <family val="1"/>
        <charset val="204"/>
      </rPr>
      <t>:</t>
    </r>
    <r>
      <rPr>
        <sz val="10"/>
        <rFont val="Times New Roman"/>
        <family val="1"/>
        <charset val="204"/>
      </rPr>
      <t xml:space="preserve"> кв. 52 вид. 1-7, 9, 10, 13,14, 16-18, кв. 55 вид. 5, 6, кв. 57 вид. 9, 10, кв. 60 вид. 3, 4, 6, 7, 11-22, кв. 61 вид. 6, 10, 11, 17-22, 24, кв. 64 вид. 6, 8-10, 12-17, кв.кв. 65, 66, кв. 69 вид. 2, 4, 5, 7, 9, 13, 17-28, кв.кв. 74, 78). 
</t>
    </r>
    <r>
      <rPr>
        <b/>
        <sz val="10"/>
        <rFont val="Times New Roman"/>
        <family val="1"/>
        <charset val="204"/>
      </rPr>
      <t>Золото-Потіцьке лісництво</t>
    </r>
    <r>
      <rPr>
        <sz val="10"/>
        <rFont val="Times New Roman"/>
        <family val="1"/>
        <charset val="204"/>
      </rPr>
      <t xml:space="preserve">:  кв. 21 вид. 15-19, кв.кв. 23-30, 71, 80-83, у т.ч.  </t>
    </r>
    <r>
      <rPr>
        <b/>
        <i/>
        <sz val="10"/>
        <rFont val="Times New Roman"/>
        <family val="1"/>
        <charset val="204"/>
      </rPr>
      <t>(</t>
    </r>
    <r>
      <rPr>
        <b/>
        <i/>
        <u/>
        <sz val="10"/>
        <rFont val="Times New Roman"/>
        <family val="1"/>
        <charset val="204"/>
      </rPr>
      <t>з вилученням</t>
    </r>
    <r>
      <rPr>
        <u/>
        <sz val="10"/>
        <rFont val="Times New Roman"/>
        <family val="1"/>
        <charset val="204"/>
      </rPr>
      <t>:</t>
    </r>
    <r>
      <rPr>
        <sz val="10"/>
        <rFont val="Times New Roman"/>
        <family val="1"/>
        <charset val="204"/>
      </rPr>
      <t xml:space="preserve"> кв. 26 вид. 7-14, кв. 27-30, кв.кв. 71, 80-82; </t>
    </r>
    <r>
      <rPr>
        <b/>
        <i/>
        <u/>
        <sz val="10"/>
        <rFont val="Times New Roman"/>
        <family val="1"/>
        <charset val="204"/>
      </rPr>
      <t>без вилучення:</t>
    </r>
    <r>
      <rPr>
        <sz val="10"/>
        <rFont val="Times New Roman"/>
        <family val="1"/>
        <charset val="204"/>
      </rPr>
      <t xml:space="preserve"> кв. 21 вид. 15-19, кв.кв. 23-25, кв. 26 вид.1-6, кв. 83). 
</t>
    </r>
    <r>
      <rPr>
        <b/>
        <sz val="10"/>
        <rFont val="Times New Roman"/>
        <family val="1"/>
        <charset val="204"/>
      </rPr>
      <t>Коропецьке лісництво</t>
    </r>
    <r>
      <rPr>
        <sz val="10"/>
        <rFont val="Times New Roman"/>
        <family val="1"/>
        <charset val="204"/>
      </rPr>
      <t xml:space="preserve">:  кв.кв. 83-86, у т.ч.  </t>
    </r>
    <r>
      <rPr>
        <b/>
        <i/>
        <u/>
        <sz val="10"/>
        <rFont val="Times New Roman"/>
        <family val="1"/>
        <charset val="204"/>
      </rPr>
      <t>(з вилученням:</t>
    </r>
    <r>
      <rPr>
        <sz val="10"/>
        <rFont val="Times New Roman"/>
        <family val="1"/>
        <charset val="204"/>
      </rPr>
      <t xml:space="preserve"> кв. 86 вид. 4-7, 9, 10; </t>
    </r>
    <r>
      <rPr>
        <b/>
        <i/>
        <u/>
        <sz val="10"/>
        <rFont val="Times New Roman"/>
        <family val="1"/>
        <charset val="204"/>
      </rPr>
      <t>без вилучення</t>
    </r>
    <r>
      <rPr>
        <sz val="10"/>
        <rFont val="Times New Roman"/>
        <family val="1"/>
        <charset val="204"/>
      </rPr>
      <t xml:space="preserve">: кв.кв. 83-85, кв. 86 вид.1-3, 8, 11).
</t>
    </r>
    <r>
      <rPr>
        <b/>
        <u/>
        <sz val="10"/>
        <rFont val="Times New Roman"/>
        <family val="1"/>
        <charset val="204"/>
      </rPr>
      <t xml:space="preserve">Філія «Чортківське лісове господарство» ДП «Ліси України»:    </t>
    </r>
    <r>
      <rPr>
        <sz val="10"/>
        <rFont val="Times New Roman"/>
        <family val="1"/>
        <charset val="204"/>
      </rPr>
      <t xml:space="preserve">    
</t>
    </r>
    <r>
      <rPr>
        <b/>
        <sz val="10"/>
        <rFont val="Times New Roman"/>
        <family val="1"/>
        <charset val="204"/>
      </rPr>
      <t xml:space="preserve">Наддністрянське лісництво: </t>
    </r>
    <r>
      <rPr>
        <sz val="10"/>
        <rFont val="Times New Roman"/>
        <family val="1"/>
        <charset val="204"/>
      </rPr>
      <t xml:space="preserve"> кв. 2 вид. 7, 56-62, у т.ч. </t>
    </r>
    <r>
      <rPr>
        <b/>
        <i/>
        <u/>
        <sz val="10"/>
        <rFont val="Times New Roman"/>
        <family val="1"/>
        <charset val="204"/>
      </rPr>
      <t xml:space="preserve"> (з вилученням</t>
    </r>
    <r>
      <rPr>
        <sz val="10"/>
        <rFont val="Times New Roman"/>
        <family val="1"/>
        <charset val="204"/>
      </rPr>
      <t>: кв. 2 вид. 7, кв. 56-62) 
Гермаківське лісництво:  кв.кв. 16 вид. 1, кв.кв. 52-61, 80-83, 90-92, 95, у т.ч.</t>
    </r>
    <r>
      <rPr>
        <b/>
        <i/>
        <u/>
        <sz val="10"/>
        <rFont val="Times New Roman"/>
        <family val="1"/>
        <charset val="204"/>
      </rPr>
      <t xml:space="preserve"> (з вилученням: </t>
    </r>
    <r>
      <rPr>
        <sz val="10"/>
        <rFont val="Times New Roman"/>
        <family val="1"/>
        <charset val="204"/>
      </rPr>
      <t xml:space="preserve">кв.кв. 16 вид. 1, кв.кв. 52-61, 80-83, 90-92, 95).
</t>
    </r>
    <r>
      <rPr>
        <b/>
        <sz val="10"/>
        <rFont val="Times New Roman"/>
        <family val="1"/>
        <charset val="204"/>
      </rPr>
      <t xml:space="preserve"> Заліщицьке лісництво:</t>
    </r>
    <r>
      <rPr>
        <sz val="10"/>
        <rFont val="Times New Roman"/>
        <family val="1"/>
        <charset val="204"/>
      </rPr>
      <t xml:space="preserve"> кв. кв. 21, 27, 31-35, 37, 42, 45-48, 74-78, кв. 79 вид. 1-24, 26-40, кв.кв. 80-85, 93, у т.ч. </t>
    </r>
    <r>
      <rPr>
        <b/>
        <i/>
        <u/>
        <sz val="10"/>
        <rFont val="Times New Roman"/>
        <family val="1"/>
        <charset val="204"/>
      </rPr>
      <t>(з вилученням:</t>
    </r>
    <r>
      <rPr>
        <sz val="10"/>
        <rFont val="Times New Roman"/>
        <family val="1"/>
        <charset val="204"/>
      </rPr>
      <t xml:space="preserve"> кв. кв. 74-78, кв. 79 вид. 1-24, 26-40, кв.кв. 80-85, 93; </t>
    </r>
    <r>
      <rPr>
        <b/>
        <i/>
        <u/>
        <sz val="10"/>
        <rFont val="Times New Roman"/>
        <family val="1"/>
        <charset val="204"/>
      </rPr>
      <t>без вилучення:</t>
    </r>
    <r>
      <rPr>
        <sz val="10"/>
        <rFont val="Times New Roman"/>
        <family val="1"/>
        <charset val="204"/>
      </rPr>
      <t xml:space="preserve">  кв. кв. 21, 27, 31-35, 37, 42, 45-48) філії «Чортківське лісове господарство» ДП «Ліси України»
         </t>
    </r>
  </si>
  <si>
    <r>
      <t xml:space="preserve">Кременецький район, Кременецька міська територіальна громада (284,60 га), Шумська міська територіальна громада (4081,6 га, ) у т.ч.  </t>
    </r>
    <r>
      <rPr>
        <b/>
        <i/>
        <u/>
        <sz val="10"/>
        <rFont val="Times New Roman"/>
        <family val="1"/>
        <charset val="204"/>
      </rPr>
      <t>без вилучення із користування</t>
    </r>
    <r>
      <rPr>
        <b/>
        <i/>
        <sz val="10"/>
        <rFont val="Times New Roman"/>
        <family val="1"/>
        <charset val="204"/>
      </rPr>
      <t>:</t>
    </r>
    <r>
      <rPr>
        <i/>
        <sz val="10"/>
        <rFont val="Times New Roman"/>
        <family val="1"/>
        <charset val="204"/>
      </rPr>
      <t xml:space="preserve"> </t>
    </r>
    <r>
      <rPr>
        <sz val="10"/>
        <rFont val="Times New Roman"/>
        <family val="1"/>
        <charset val="204"/>
      </rPr>
      <t xml:space="preserve"> </t>
    </r>
    <r>
      <rPr>
        <b/>
        <sz val="10"/>
        <rFont val="Times New Roman"/>
        <family val="1"/>
        <charset val="204"/>
      </rPr>
      <t>Стіжоцьке лісництво філії «Кременецьке лісове господарство» ДП «Ліси України»:</t>
    </r>
    <r>
      <rPr>
        <sz val="10"/>
        <rFont val="Times New Roman"/>
        <family val="1"/>
        <charset val="204"/>
      </rPr>
      <t xml:space="preserve">  кв.кв 55 -88; кв. 90 вид. 3, 4, кв. 91 вид. 8, частина 12, вид. 15, частина 16, частина 17, частина 18,вид. 19, 21, 36,  кв. кв. 93,  95, кв. 96 вид. 1, 3-8, 10-18, 20-23, частина вид.24, вид. 25, частина вид. 27, вид. 28, 37, 97- 106. </t>
    </r>
  </si>
  <si>
    <r>
      <t xml:space="preserve">1.      </t>
    </r>
    <r>
      <rPr>
        <b/>
        <i/>
        <sz val="10"/>
        <rFont val="Times New Roman"/>
        <family val="1"/>
        <charset val="204"/>
      </rPr>
      <t> </t>
    </r>
  </si>
  <si>
    <r>
      <t xml:space="preserve">2.      </t>
    </r>
    <r>
      <rPr>
        <b/>
        <i/>
        <sz val="10"/>
        <rFont val="Times New Roman"/>
        <family val="1"/>
        <charset val="204"/>
      </rPr>
      <t> </t>
    </r>
  </si>
  <si>
    <r>
      <t>«Гінкго Ігнатія Браницького</t>
    </r>
    <r>
      <rPr>
        <b/>
        <sz val="10"/>
        <rFont val="Times New Roman"/>
        <family val="1"/>
        <charset val="204"/>
      </rPr>
      <t>»</t>
    </r>
  </si>
  <si>
    <r>
      <t>Зоологічні парки</t>
    </r>
    <r>
      <rPr>
        <sz val="10"/>
        <rFont val="Times New Roman"/>
        <family val="1"/>
        <charset val="204"/>
      </rPr>
      <t> </t>
    </r>
    <r>
      <rPr>
        <b/>
        <sz val="10"/>
        <rFont val="Times New Roman"/>
        <family val="1"/>
        <charset val="204"/>
      </rPr>
      <t>місцевого значення:</t>
    </r>
  </si>
  <si>
    <t xml:space="preserve">розташованих у Тернопільській області станом на 01.01.2024 року. </t>
  </si>
  <si>
    <t>Адміністративне розташування та місцезнаходження об'єкта ПЗФ (в тому числі квартали та виділи)</t>
  </si>
  <si>
    <t>Назва підприємства, організації, установи-землекористувача (землевласника) у віданні якого знаходиться об'єкт ПЗФ</t>
  </si>
  <si>
    <t>Рішення, згідно з яким створено (оголошено) даний об'єкт ПЗФ, змінено його, площу тощо</t>
  </si>
  <si>
    <t>Території та об'єкти природно-заповідного фонду загальнодержавного значення</t>
  </si>
  <si>
    <t>Чорноморський</t>
  </si>
  <si>
    <t xml:space="preserve">75600, м. Гола Пристань, вул. Лермонтова, 1,  Скадовський район, Чулаківська (села Геройське, Рибальче, Садове, Олександрівка) та Бехтерська (села Збур'ївка, Бехтери) сільські територіальні громади </t>
  </si>
  <si>
    <t>НАНУ</t>
  </si>
  <si>
    <t>Указ Президента України від 26.11.93 № 563/93; Указ Президента України від 12.05.98 № 457/98 (розширення); Указ Президента України від 25.02.09 № 100/2009 (розширення)</t>
  </si>
  <si>
    <t>"Асканія Нова" ім. Ф.Е. Фальц Фейна</t>
  </si>
  <si>
    <t xml:space="preserve"> смт. Асканія-Нова, вул. Паркова, 15, Каховський район, Асканія-Нова селищна територіальна громада</t>
  </si>
  <si>
    <t>НААНУ</t>
  </si>
  <si>
    <t>Указ Президента України від 26.11.93 № 563/93</t>
  </si>
  <si>
    <t>Разом БЗ - 133313,4</t>
  </si>
  <si>
    <t>Азово-Сиваський</t>
  </si>
  <si>
    <t>75500, м. Генічеськ, вул. Відродження, 54, Генічеський район, Генічеська міська територіальна громада, м. Генічеськ, вул. Петровського 54 (Новотроїцька селищна та Генічеська міська територіальні громади)</t>
  </si>
  <si>
    <t>Державне управління справами Президента України</t>
  </si>
  <si>
    <t>Указ Президента України від 25.02.93 № 62/93</t>
  </si>
  <si>
    <t>Олешківські піски</t>
  </si>
  <si>
    <t xml:space="preserve"> 75100, м. Олешки, пров. Ракитний, 16, Херсонський район, Новокаховська міська територіальна громада Каховського району, Голопристанська міська територіальна громада Скадовського району, Ювілейна, Великокопанівська та Виноградівська сільські територіальні громади Херсонського району</t>
  </si>
  <si>
    <t>Указ Президента України від 23.02.10 № 221/2010; Указ Президента України від 11.04.19 № 136/2019 (розширення)</t>
  </si>
  <si>
    <t>Джарилгацький</t>
  </si>
  <si>
    <t xml:space="preserve"> 75700, м. Скадовськ, вул. Олександрівська, 3, Скадовський район, Скадовська міська територіальна громада</t>
  </si>
  <si>
    <t>Указ Президента України від 11.12.09 № 1045/2009</t>
  </si>
  <si>
    <t>Нижньодніпровський</t>
  </si>
  <si>
    <t>73000, м. Херсон, вул. Петренко, 18, Чулаківська сільська, Голопристанська міська територіальні громади Скадовського району, Станіславська, Дар'ївська сільські, Білозерська селищна, Олешківська, Херсонська міські територіальні громади Херсонського району, Тягинська  сільська територіальна громада Бериславського району,Новокаховська міська територіальна громада Каховського району</t>
  </si>
  <si>
    <t>Указ Президента України від 24.11.15 № 657/2015</t>
  </si>
  <si>
    <t>Кам'янська Січ</t>
  </si>
  <si>
    <t>74351, Бериславськицй район, Милівська сільська територіальна громада, с. Милове, вул. Бериславська, 33а, ДП "Великоолександрівське" (Новорайська та Милівські територіальні громади)</t>
  </si>
  <si>
    <t>Указ Президента України від 11.04.19 № 140/2019</t>
  </si>
  <si>
    <t>Разом НПП - 166692,7441</t>
  </si>
  <si>
    <t>Озеро Соляне</t>
  </si>
  <si>
    <t>м. Гола Пристань Голопристанської міської територіальної громади Скадовського району</t>
  </si>
  <si>
    <t>Дочірнє підприємство "Санаторій Гопри" закритого акціонерного товариства лікувально-оздоровчих закладів профспілок України «Укрпрофоздоровниця»; Голопристанська міська рада</t>
  </si>
  <si>
    <t>Указ Президента України від 27.07.16 № 312/2016</t>
  </si>
  <si>
    <t>Разом - 120</t>
  </si>
  <si>
    <t>Ягорлицький</t>
  </si>
  <si>
    <t>Орнітологічний заказник</t>
  </si>
  <si>
    <t xml:space="preserve">Буферна зона повідної зони Чорноморського біосферного заповідника, Чулаківська сільска територіальна громада Скадовського району </t>
  </si>
  <si>
    <t>Чорноморський біосферний заповідник НАНУ</t>
  </si>
  <si>
    <t>Постанова Ради Міністрів УРСР від 28.10.74 № 500; Указ Президента України від 26.11.93 № 563/93 (ввійшов до складу Чорноморського біосферного заповідника)</t>
  </si>
  <si>
    <t>Разом - 30300</t>
  </si>
  <si>
    <t>о.Джарилгач, Скадовська міська територіальна громада Скадовського району (кв. 109, 110, 124, 125, ДП "Скадовське ДЛМГ")</t>
  </si>
  <si>
    <t>ДП "Скадовське ДЛМГ"</t>
  </si>
  <si>
    <t>Разом - 300</t>
  </si>
  <si>
    <t>Урочище "Саги"</t>
  </si>
  <si>
    <t>Олешківська міська територіальна громада Херсонскього району (кв.  2-9 Дослідного лісництва ДП "Степовий ім. В.М. Виноградова філіал УкрНДІЛГА")</t>
  </si>
  <si>
    <t>ДП "Степовий ім. В.М. Виноградова філіал УкрНДІЛГА"</t>
  </si>
  <si>
    <t xml:space="preserve">Постанова Ради Міністрів УРСР від 28.10.74 № 500; </t>
  </si>
  <si>
    <t>Станіславський</t>
  </si>
  <si>
    <t>Околиця с. Станіслав Станіславської сільської територіальної громади Херсонскього району</t>
  </si>
  <si>
    <t>Станіславська сільська  рада</t>
  </si>
  <si>
    <t>Указ Президента України від 21.02.02 № 167/2002</t>
  </si>
  <si>
    <t>Олександрівська сільська рада</t>
  </si>
  <si>
    <t>Разом - 2155</t>
  </si>
  <si>
    <t>Бакайський</t>
  </si>
  <si>
    <t>Лісовий заказник</t>
  </si>
  <si>
    <t>Білозерська селищна територіальна громада Херсонскього району (кв 60, 61 Білозерського лісництва ДП "Херсонське ЛМГ" )</t>
  </si>
  <si>
    <t>ДП "Херсонське ЛМГ"</t>
  </si>
  <si>
    <t>Постнова Ради Міністрів УРСР від 28.10.74 № 500</t>
  </si>
  <si>
    <t>Березові колки</t>
  </si>
  <si>
    <t>Чулаківська сільська територіальна громада Скадовського району (кв. 14-16, 23, 24, 28-30 Іванівського лісництва; кв. 28, 34, 40, 41, 
47, 48, 11 вид. 17-19, 21, 22, 24-28, 39, 41-43, 45, 46, 51, 52 
 Рибальчанського лісництва ДП "Збур'ївське ЛМГ")</t>
  </si>
  <si>
    <t>ДП "Збур'ївське ЛМГ"</t>
  </si>
  <si>
    <t>Разом - 1732</t>
  </si>
  <si>
    <t xml:space="preserve">Разом З - 34607 </t>
  </si>
  <si>
    <t>Асканія-Нова</t>
  </si>
  <si>
    <t>смт Асканія-Нова Асканія-Нова селищної територіальної громади  Каховського району</t>
  </si>
  <si>
    <t>Біосферний заповідник "Асканія-Нова" ім. Фальц Фейна</t>
  </si>
  <si>
    <t>Постанова Ради Міністрів УРСР від 22.07.83 № 311</t>
  </si>
  <si>
    <t>Разом ДП - 167,3</t>
  </si>
  <si>
    <t>Всього ПЗФ загальнодержавного значення - 334780,4441</t>
  </si>
  <si>
    <t>Території та об'єкти природно-заповідного фонду місцевого значення</t>
  </si>
  <si>
    <t>Широка балка</t>
  </si>
  <si>
    <t>Південно-східна околиця с. Широка Балка Станіславської сільської територіальної громади Херсонскього району</t>
  </si>
  <si>
    <t>Широкобалківська сільська  рада</t>
  </si>
  <si>
    <t>Рішення Херсонської обласної Ради народних депутатів від 25.06.98 № 27</t>
  </si>
  <si>
    <t>Софіївський</t>
  </si>
  <si>
    <t>Південно-західна околиця с. Софіївка, Станіславської сільської територіальної громади Херсонскього району</t>
  </si>
  <si>
    <t>РішенняХерсонської обласної Ради народних депутатів від 25.06.98 № 27</t>
  </si>
  <si>
    <t>Шаби</t>
  </si>
  <si>
    <t>Чулаківська сільська територіальна громада Скадовського району (кв. 57 вид. 1 Рибальчанське лісництво, ДП "Збур'ївське ЛМГ")</t>
  </si>
  <si>
    <t>Рішення Херсонської обласної Ради народних депутатів від 19.08.83 № 441/16</t>
  </si>
  <si>
    <t>Хрестова сага</t>
  </si>
  <si>
    <t xml:space="preserve">Побережжя Ягорлицької затоки; 0,5 км від Солоно-озерної ділянки Чорноморського біосферного заповідника, Чулаківська сільська територіальна громада Скадовського району </t>
  </si>
  <si>
    <t>Інгулецький лиман</t>
  </si>
  <si>
    <t xml:space="preserve">Східна околиця  с. Микільське, в межах акваторії Інгулецького лиману, Дар'ївська сільська територіальна громада Херсонського району (кв. 22 вид. 13 Токарівського лісництва ДП "Херсонське ЛМГ") </t>
  </si>
  <si>
    <t>Разом - 410</t>
  </si>
  <si>
    <t>Корсунський</t>
  </si>
  <si>
    <t>Загальнозоологічний заказник</t>
  </si>
  <si>
    <t xml:space="preserve">Околиця с. Піщане, Масляне, Обривка, Олешківська та Новокаховська міська територіальна громада Херсонського та Херсонського районів (кв.23 вид.7-18, кв. 24-56 Корсунського лісництва, ДП "Каховське ЛГ") </t>
  </si>
  <si>
    <t>ДП "Каховське ЛГ"</t>
  </si>
  <si>
    <t>Рішення Херсонської обласної Ради народних депутатів від 03.03.78 № 160/5;  Рішення Херсонської обласної Ради народних депутатів від 149.08.83 № 441/16</t>
  </si>
  <si>
    <t>Бакайський жолоб</t>
  </si>
  <si>
    <t>Білозерська селищна етриторіальна громада Херсонського району (кв. 44-46, 52-59 Білозерського лісництва, ДП "Херсонське ЛМГ")</t>
  </si>
  <si>
    <t>Рішення Херсонської Ради народних депутатів від 03.03.78 № 160/5; Рішення Херсонської Ради народних депутатів від 149.08.83 № 441/16</t>
  </si>
  <si>
    <t>Асканійський</t>
  </si>
  <si>
    <t>Буферна зона Біосферного заповідника "Асканія Нова ім. Ф.Е. Фальц-Фейна НААНУ, Асканія-Нова селищна територіальна громада  Каховського району</t>
  </si>
  <si>
    <t>Рішення Херсонської Ради народних депутатів від 149.08.83 № 441/16</t>
  </si>
  <si>
    <t>Разом - 22783</t>
  </si>
  <si>
    <t>Думузла</t>
  </si>
  <si>
    <t xml:space="preserve">Каланчацька селищна територіальна громада Скадовського району </t>
  </si>
  <si>
    <t>Каланчацька районна громадська організація «Ни пуха - ни пера»</t>
  </si>
  <si>
    <t>Рішення Херсонської обласної Ради народних депутатів від 22.12.00 № 326</t>
  </si>
  <si>
    <t>Острів Каланчак</t>
  </si>
  <si>
    <t>Внутрішні морські води України в межах Херсонської області, на південь від півострову Карадай, Каланчацька селищна територіальна громада Скадовського району</t>
  </si>
  <si>
    <t>Товариство з обмеженою відповідальністю «ЕКО-КАРАДАЙ»</t>
  </si>
  <si>
    <t xml:space="preserve">Рішення Херсонської обласної ради від 16.10.2020 № 1855 </t>
  </si>
  <si>
    <t>Разом - 3141,9</t>
  </si>
  <si>
    <t>Інгулець</t>
  </si>
  <si>
    <t>Великоолександрівська селищна територіальна громада Бериславського району (кв. 7-21, 24, 27-29, 33, 35, 41-44, 50, 56, 60-65 Великоолександрівського лісництва ДП "Великоолександрівське ЛМГ")</t>
  </si>
  <si>
    <t>ДП "Великоолександрівське ЛМГ"</t>
  </si>
  <si>
    <t>Рішення Херсонської обласної Ради народних депутатів від 03.03.78 № 160/5; Рішення Херсонської обласної  Ради народних депутатів від 19.08.83 № 441/16</t>
  </si>
  <si>
    <t>Балка Великі Сірогози</t>
  </si>
  <si>
    <t>Нижньосірогозька селищна територіальна громада Генічеського району</t>
  </si>
  <si>
    <t xml:space="preserve">Нижньосірогозька районна комунальна установа «Балка Великі Сірогози» </t>
  </si>
  <si>
    <t>Рішення Херсонської обласної ради від 04.10.07 № 412</t>
  </si>
  <si>
    <t>Боброве Озеро</t>
  </si>
  <si>
    <t>Околиця м. Гола Пристань та о. Білогрудів, Голопристанська міська територіальна громада Скадовського району</t>
  </si>
  <si>
    <t>Голопристанська міська рада</t>
  </si>
  <si>
    <t>Рішення Херсонської обласної ради від 18.03.08 № 557</t>
  </si>
  <si>
    <t>Каїрська балка</t>
  </si>
  <si>
    <t>Гороностаївський район, с. Каїри</t>
  </si>
  <si>
    <t>ПП "С.М. Дроздік"</t>
  </si>
  <si>
    <t>Рішення Херсонської обласної Ради народних депутатів від 26.07.01 № 424</t>
  </si>
  <si>
    <t>Карадай</t>
  </si>
  <si>
    <t>Півострів Карадай, Каланчацька селищна територіальна громада Скадовського району</t>
  </si>
  <si>
    <t>Разом - 3213,84</t>
  </si>
  <si>
    <t>Разом З - 29548,74</t>
  </si>
  <si>
    <t xml:space="preserve">Олешківський сосновий бір </t>
  </si>
  <si>
    <t>Південно-східна околиця м. Олешки Олешківської міської територіальної громади Херсонського району (кв 10 вид.1-15, 17-31, 
кв. 11 вид.1-11, 13-21, кв.12 вид. 9, 10, 13, 15-19, кв. 13 вид. 3-7, 9, 11, 13-17, кв. 14 вид. 2-5, 7-20, 22-32, кв. 15 вид. 1, 3-5, 
7-14, 16-26, кв. 16 вид. 1-7, 13 Дослідного лісництва ДП "Степовий ім. В.М. Виноградова філіал УкрНДІЛГА)</t>
  </si>
  <si>
    <t>ДП "Степовий ім. В.М. Виноградова філіал УкрНДІЛГА</t>
  </si>
  <si>
    <t>Розпорядження виконкому Херсонської обласної Ради депутатів  22.04.64 № 238; Рішення виконкому Херсонської обласної Ради депутатів  02.03.72 № 100/4; Рішення Херсонської обласної Ради народних депутатів від 19.08.83 № 441/16; Рішення Херсонської обласної ради від 18.11.08 № 762 (зміна меж); Рішення Херсонської обласної ради від 22.12.20 № 42 (перейменування)</t>
  </si>
  <si>
    <t>Стояни</t>
  </si>
  <si>
    <t>на території Дудчанської сільської ради, в межах кв. 82 вид. 2, 3, 7, кв. 87 вид. 6, 8 ДП "Великоолександрівське ЛМГ"</t>
  </si>
  <si>
    <t>Старозбур'ївський акацієвий ліс</t>
  </si>
  <si>
    <t>Південно-східна околиця с. Стара Збур'ївка Чулаківської територіальної громади Скадовського району</t>
  </si>
  <si>
    <t>Старозбур'ївська загальноосвітня санаторна школа-інтернат І-ІІ ступенів Херсонської обласної ради</t>
  </si>
  <si>
    <t>Рішення виконкому Херсонської обласної Ради депутатів  02.03.72 № 100/4; Рішення Херсонської обласної Ради народних депутатів від 19.08.83 № 441/16</t>
  </si>
  <si>
    <t>Голопристанський акацієвий ліс</t>
  </si>
  <si>
    <t>м. Гола Пристань Голопристанської міської територіальної громади Скадовського району (кв. 2 вид. 28, кв. 4 вид 32-34 Голопристанського лісництва, ДП "Голопристанське ЛМГ")</t>
  </si>
  <si>
    <t>ДП "Голопристанське ЛМГ"</t>
  </si>
  <si>
    <t>Рішення виконкому Херсонської обласної Ради депутатів  02.03.72 № 100/4; Рішенням Херсонської обласної Ради народних депутатів від 19.08.83 № 441/16</t>
  </si>
  <si>
    <t>Агайманське урочище</t>
  </si>
  <si>
    <t>1 км на південь від с. Агаймани, Іванівська селищна територіальна громада Генчеського району</t>
  </si>
  <si>
    <t>Агайманська сільська рада</t>
  </si>
  <si>
    <t>Рішення Херсонської обласної Ради народних депутатів від 11.01.79 № 14/1; Рішення Херсонської обласної Ради народних депутатів від 19.08.83 № 19.08.83 № 441/16</t>
  </si>
  <si>
    <t>Ліс "Летючі піски"</t>
  </si>
  <si>
    <t>Південно-західна околиця смт Великоолександрівка, Великоолександрівської селищної територіальної громади Бериславського району (кв. 22 вид. 1-11, кв. 23 вид. 1-12, кв. 25 вид 1-28, кв. 26 вид. 1-12 Великоолександрівське лісництво ДП "Великоолександрівське ЛМГ")</t>
  </si>
  <si>
    <t>Розпорядження виконкому Херсонської обласної Ради депутатів  22.04.64 № 238; Рішення Херсонської обласної Ради народних депутатів від 19.08.83 № 441/16</t>
  </si>
  <si>
    <t>Архангельський ліс</t>
  </si>
  <si>
    <t>Околиця смт Архангельське Високопільської селищної територіальної громади Бериславського району (кв 18. вид. 2-9, 11-16, 30-32 Заградівського лісництва ДП "Великоолександрівське ЛМГ")</t>
  </si>
  <si>
    <t>Малокаховський бір</t>
  </si>
  <si>
    <t>Околиця с. Малокаховка, Каховської міської територіальної громади Каховського району (кв. 6, 7 Новокаховського лісництва ДП "Каховське ЛГ")</t>
  </si>
  <si>
    <t>Рішення Херсонської обласної Ради народних депутатів від 11.01.79 № 14/1; Рішення Херсонської обласної Ради народних депутатів від 19.08.83 № 441/16</t>
  </si>
  <si>
    <t>Новодмитрівський ліс</t>
  </si>
  <si>
    <t>с. Новодмитрівка Великоолександрівської селищної територіальної громади Бериславського району (кв. 6 вид. 1-10, 12-17, 19, 20, 22 Великоолександрівського лісництва ДП "Великоолександрівське ЛМГ")</t>
  </si>
  <si>
    <t>Недогірський ліс</t>
  </si>
  <si>
    <t>Південно-західна околиця смт Велика Олександрівка Великоолександрівської селищної територіальної громади Бериславського району (кв. 45-49, 51-55, 57 Великолександівське лісництво ДП "Великоолександрівське ЛМГ")</t>
  </si>
  <si>
    <t>Разом ЗУ - 902</t>
  </si>
  <si>
    <t>Казенний сад</t>
  </si>
  <si>
    <t>м. Херсон, вул. Полтавська, 98</t>
  </si>
  <si>
    <t>КП "Херсонкомунсервіс"</t>
  </si>
  <si>
    <t>Розпорядження виконкому Херсонської обласної Ради депутатів  22.04.64 № 238; Рішення Херсонської обласної Ради народних депутатів від 19.08.83 № 441/16; Рішення Херсонської обласної ради від 22.12.20 № 42 (перейменування)</t>
  </si>
  <si>
    <t>Парк санаторію "Гопри"</t>
  </si>
  <si>
    <t xml:space="preserve">вул. Санаторна, 72, м.Гола Пристань Голопристанської міської територіальної громади Скадовського району </t>
  </si>
  <si>
    <t>Дочірнє підприємство "Санаторій "Гопри" ЗАТ "Укрпрофздоровниця"</t>
  </si>
  <si>
    <t>Дендропарк Каховського лісгоспзагу</t>
  </si>
  <si>
    <t>Північно-східна частина міста м. Каховка, північно-східна частина міста Каховської міської територіальної громади Каховського району</t>
  </si>
  <si>
    <t>Парк с. Хрещенівка</t>
  </si>
  <si>
    <t>с. Хрещенівка Нововоронцовської селищної територіальної громади</t>
  </si>
  <si>
    <t>Хрещенівська сільська рада</t>
  </si>
  <si>
    <t>Дендропарк УкрНДІЗЗу</t>
  </si>
  <si>
    <t>Нна перехресті автотраси Херсон-Каховка та Снігурівка-Олешки в межах с. Надніпрянське, Херсонька міська територіальна громада Херсонського району</t>
  </si>
  <si>
    <t>Інститут зрошувального землеробства Національної академії аграрних наук України</t>
  </si>
  <si>
    <t>Рішення Херсонської обласної Ради трудящих від 04.12.75 № 651/24;  Рішення Херсонської обласної Ради народних депутатів від 19.08.83 № 441/16</t>
  </si>
  <si>
    <t>Парк Скадовського будинку відпочинку</t>
  </si>
  <si>
    <t>м. Скадовськ Скадовської міської територіальної громади Скадовського району</t>
  </si>
  <si>
    <t>Скадовська міська рада</t>
  </si>
  <si>
    <t>Парк "Софіївський"</t>
  </si>
  <si>
    <t>с. Роздольне Каланчацької селищної територіальної громади Скадовського району</t>
  </si>
  <si>
    <t>Роздоленська сільська рада</t>
  </si>
  <si>
    <t>Розпорядження виконкому Херсонської обласної Ради депутатів  27.05.67 № 242/10; Рішенням Херсонської обласної Ради народних депутатів від 19.08.83 № 441/16</t>
  </si>
  <si>
    <t>Парк ім. Мозгового О.П.</t>
  </si>
  <si>
    <t xml:space="preserve"> с. Чулаквівка Чулаківської сільської  територіальної громади Скадовського району</t>
  </si>
  <si>
    <t>Чулаківська сільська рада</t>
  </si>
  <si>
    <t>Дендропарк Нижньодніпровської НДС</t>
  </si>
  <si>
    <t>Олешківська міська територіальна громада (кв. 10 вид. 16, кв. 12 вид.6, кв.13, вид.1, кв.34 
вид. 2 Дослідного лісництва 
 ДП "Степовий ім. В.М. Виноградова філіал УкрНДІЛГА)</t>
  </si>
  <si>
    <t xml:space="preserve">Ботанічний сад Херсонського державного університету </t>
  </si>
  <si>
    <t>Миколаївське шосе, 3, м.Херсон</t>
  </si>
  <si>
    <t>Херсонський державний університет</t>
  </si>
  <si>
    <t xml:space="preserve">Дендропарк Аграрно-економічного університету </t>
  </si>
  <si>
    <t>вул. Стрітенська, 23, м.Херсон</t>
  </si>
  <si>
    <t>Херсонський державний аграрно-економічний університет</t>
  </si>
  <si>
    <t>Рішення виконкому Херсонської обласної Ради депутатів  02.03.72 № 100/4; Рішення Херсонської обласної Ради народних депутатів від 19.08.83 № 441/16; Рішення Херсонської обласної ради від 22.12.20 № 42 (перейменування)</t>
  </si>
  <si>
    <t>Парк  "Південний"</t>
  </si>
  <si>
    <t xml:space="preserve">с. Садове Чулаківської сільскої територіальної громади Скадовського району </t>
  </si>
  <si>
    <t>Дендропарк Ботанічний</t>
  </si>
  <si>
    <t xml:space="preserve">вул. Садова, 1,  с.Плодове, 1 Новокаховської міської ради Каховського району </t>
  </si>
  <si>
    <t xml:space="preserve">Державне підприємство «Дослідне господарство «Новокаховське» Інституту рису Національної академії аграрних наук України» </t>
  </si>
  <si>
    <t>Рішення Херсонської обласної ради від 05.07.06 № 44</t>
  </si>
  <si>
    <t>Разом ППСПМ - 175</t>
  </si>
  <si>
    <t>Козацьке джерело</t>
  </si>
  <si>
    <t>Гідрологічна па'ятка природи</t>
  </si>
  <si>
    <t>200 метрів на захід від автошляху Херсон-Нова Каховка, поблизу південної околиці с. Козацьке Новокаховської міської територіальної громади Каховського району, на південь від маєтку Трубецьких</t>
  </si>
  <si>
    <t>Рішення Херсонської обласної Ради трудящих від 04.12.75 № 651/24; Рішення Херсонської обласної Ради народних депутатів від 19.08.83 № 441/16</t>
  </si>
  <si>
    <t>Джерело Шилової балки</t>
  </si>
  <si>
    <t>З правої сторони автодороги Херсон-Берислав, 300 м на схід від стаціонарного посту поліції неподалік від с. Веселе Новокаховської міської територіальної громади Каховського району</t>
  </si>
  <si>
    <t>Веселівська сільська рада</t>
  </si>
  <si>
    <t>Білозерські джерела</t>
  </si>
  <si>
    <t>На березі оз. Біле, вул. Кооперативна, смт Білозерка Білозерської селищної територіальної громади Херсонскього району</t>
  </si>
  <si>
    <t>Білозерська селищна рада</t>
  </si>
  <si>
    <t>Рішення Херсонської обласної ради народних депутатів від 11.01.79 № 14/1; Рішення Херсонської обласної ради народних депутатів від 19.08.83 № 19.08.83 № 441/16</t>
  </si>
  <si>
    <t>Частина озера "Гопри"</t>
  </si>
  <si>
    <t>Південно-східний берег озера  Соляне, м. Гола Пристань Голопристанської міської територіальної громади Скадовського району</t>
  </si>
  <si>
    <t>Дочірне підприємство "Санаторій Гопри" ЗАТ "Укрпрофздоровниця"</t>
  </si>
  <si>
    <t>Рішення виконкому Херсонської обласної Ради депутатів від 02.03.72 № 100/4; Рішення Херсонської обласної ради народних депутатів від 19.08.83 № 441/16</t>
  </si>
  <si>
    <t>Разом - 5</t>
  </si>
  <si>
    <t>Федорівська печера</t>
  </si>
  <si>
    <t>Геологічна пам'ятка природи</t>
  </si>
  <si>
    <t>Правий берег р. Інгулець, околиця с. Федорівка Дар'ївської сільської територіальної громади</t>
  </si>
  <si>
    <t>Федорівська сільська рада</t>
  </si>
  <si>
    <t>Разом - 0,5</t>
  </si>
  <si>
    <t>Понятівське поселення змій</t>
  </si>
  <si>
    <t>зоологічна пам'ятка природи</t>
  </si>
  <si>
    <t>Рравий берег р. Інгулки, Дар'ївська сільська територіальна громада (кв. 23, вид. 15, 13.1 Токарівського лісництва ДП "Херсонське ЛМГ")</t>
  </si>
  <si>
    <t>Микільське поселення змій</t>
  </si>
  <si>
    <t>Лівий берег в гирлі р. Інгулець Дар'ївської сільської територіальної громади (кв. 22, вид. 17 Токарівського лісництва, ДП "Херсонське ЛМГ")</t>
  </si>
  <si>
    <t>Кринківське поселення бобрів</t>
  </si>
  <si>
    <t>Олешківська міська територіальна громада Херсонського району (кв. 12 вид. 24 Кринківського лісництва ДП "Херсонське ЛМГ")</t>
  </si>
  <si>
    <t>Разом - 14</t>
  </si>
  <si>
    <t>Ботанічна пам'ятка природи</t>
  </si>
  <si>
    <t>Чулаківська сільська територіальна громада Скадовського району (з правої сторони шляху Рибальче-Геройське, 700 м на схід від мисливської бази, кв. 57 вид 1 Рибальчанського лісництва ДП "Збур'ївське ЛМГ")</t>
  </si>
  <si>
    <t>Чулаківська сільська територіальна громада Скадовського району (з правої сторони шляху Рибальче-Геройське, 650 м на схід від мисливської бази, кв. 57 вид. 1 Рибальчанського лісництва ДП "Збур'ївське ЛМГ")</t>
  </si>
  <si>
    <t>Бехтерський дубовий гай</t>
  </si>
  <si>
    <t>Околиця с. Бехтери на північний захід від озера Лиман, Бехтерська сільська територіальна громада Скадовського району</t>
  </si>
  <si>
    <t>Бехтерська сільська територіальна громада</t>
  </si>
  <si>
    <t>Рішення виконкому Херсонської обласної Ради депутатів трудящих 11.06.70 № 257/11; Рішення Херсонської обласної Ради народних депутатів від 19.08.83 № 441/16</t>
  </si>
  <si>
    <t>Куртина дубів</t>
  </si>
  <si>
    <t>Чулаківська сільська територіальна громада Скадовського району (з правої сторони  дороги  Рибальче-Геройське, 2000 м на схід від мисливської бази, кв. 57 вид. 18 Рибальчанського лісництва ДП "Збур'ївське ЛМГ")</t>
  </si>
  <si>
    <t>Чулаківська сільська територіальна громада Скадовського району (з правої сторони шляху Рибальче-Геройське, 300 м на захід від мисливської бази, кв. 57 вид. 25 Рибальчанського лісництва ДП "Збур'ївське ЛМГ")</t>
  </si>
  <si>
    <t>Рішення Херсонської обласної ради трудящих від 04.12.75 № 651/24; Рішення Херсонської обласної ради народних депутатів від 19.08.83 № 441/16</t>
  </si>
  <si>
    <t>Чулаківська сільська територіальна громада Скадовського району ( з лівої сторони шляху Рибальче-Геройське, 200 м на схід від мисливської бази, кв. 5 вид. 13 Рибальчанського лісництва ДП "Збур'ївське ЛМГ")</t>
  </si>
  <si>
    <t xml:space="preserve">Тополі в Старій Збур'ївці </t>
  </si>
  <si>
    <t>Околиця с. Стара Збур'ївка Голопристанської міської територіальної громади Скадовського району</t>
  </si>
  <si>
    <t>Рішення Херсонської обласної Ради трудящих від 04.12.75 № 651/24, перезатв. Рішенням Херсонської обласної Ради народних депутатів від 19.08.83 № 441/16</t>
  </si>
  <si>
    <t>Подвійний дуб черешчатий</t>
  </si>
  <si>
    <t>Чулаківська сільська територіальна громада Скадовського району (з правої сторони шляху Рибальче-Геройське, 450 м на захід від мисливської бази, кв. 57 вид. 25 Рибальчанського лісництва ДП "Збур'ївське ЛМГ")</t>
  </si>
  <si>
    <t>Чулаківська сільська територіальна громада Скадовського району (з правої сторони шляху Рибальче-Геройське, 300 м на схід від мисливської бази, кв. 57 вид. 25 Рибальчанського лісництва ДП "Збур'ївське ЛМГ")</t>
  </si>
  <si>
    <t>Куртина вікових дубів</t>
  </si>
  <si>
    <t>Пвденно-східна оклиця м. Олешки Осешківської міської територіальної громади Херсонського району (кв. 12 вид. 11 Дослідного лісництва ДП "Степовий ім. В.М. Виноградова філіал УкрНДІЛГА)</t>
  </si>
  <si>
    <t>Деревостій акації білої</t>
  </si>
  <si>
    <t>Олешківський район, в межах кв. 19 вид. 10 дослідного лісництва ДП "Степовий ім. В.М. Виноградова філіал УкрНДІЛГА</t>
  </si>
  <si>
    <t>Дуб на "Інтенсивці"</t>
  </si>
  <si>
    <t xml:space="preserve"> Посеред прибудинкової території  багатоповерхових будинків по вул. Робітнича, 76а та вул. Арктична, 18 Корабельного району м. Херсон</t>
  </si>
  <si>
    <t>вул. Ломоносова, 75, м. Херсон</t>
  </si>
  <si>
    <t>Самостійна державна пожежна частина № 14 Корабельного районного відділу м. Херсон</t>
  </si>
  <si>
    <t>Рішення виконкому Херсонської обласної Ради депутатів  02.03.72 № 100/4;  Рішення Херсонської обласної Ради народних депутатів від 19.08.83 № 441/16</t>
  </si>
  <si>
    <t>вул. Преображенська, 31, м. Херсон</t>
  </si>
  <si>
    <t>ЖЕК-2 міськжитло-комунгоспу</t>
  </si>
  <si>
    <t>Рішення Херсонської обласної ради трудящих від 04.12.75 № 651/24; Рішення Херсонської обласної Ради народних депутатів від 19.08.83 № 441/16</t>
  </si>
  <si>
    <r>
      <rPr>
        <sz val="11"/>
        <rFont val="Times New Roman"/>
        <family val="1"/>
        <charset val="204"/>
      </rPr>
      <t>Дуб</t>
    </r>
    <r>
      <rPr>
        <sz val="11"/>
        <color rgb="FFC00000"/>
        <rFont val="Times New Roman"/>
        <family val="1"/>
        <charset val="204"/>
      </rPr>
      <t xml:space="preserve"> </t>
    </r>
  </si>
  <si>
    <t>вул. Соборна, 18, м. Херсон</t>
  </si>
  <si>
    <t>Херсонська дитяча юнацька спортивна школа з шахів і шашок Херсонської міської ради</t>
  </si>
  <si>
    <t>вул. Полтавська, 89, м. Херсон</t>
  </si>
  <si>
    <t>Херсонський ліцей Херсонської обласної ради</t>
  </si>
  <si>
    <t>Дуб Черешчатий</t>
  </si>
  <si>
    <t>Шевченківський парк, м. Херсон</t>
  </si>
  <si>
    <t>Околиця міста м. Гола Пристань Голопристанської міської територіальної громади Скадовського району</t>
  </si>
  <si>
    <t>Територія міського скверу по вул. 1 Травня, 21, м. Гола Пристань Голопристанської міської територіальної громади Скадовського району</t>
  </si>
  <si>
    <t>КП "Міськтеплокомуненерго"</t>
  </si>
  <si>
    <t>Мемориальні дуби</t>
  </si>
  <si>
    <t xml:space="preserve">Паркова зона біля Будинку культури м. Нова Каховка Новокаховської міської територіальної громади Каховського району </t>
  </si>
  <si>
    <t>Комунальне підприємство «НК ЕКОСЕРВІС»</t>
  </si>
  <si>
    <t xml:space="preserve"> Рішення Херсонської обласної Ради народних депутатів від 19.08.83 № 441/16</t>
  </si>
  <si>
    <t>Вікові платани</t>
  </si>
  <si>
    <t xml:space="preserve">Центральний парк відпочинку на березі р. Дніпро у м. Нова Каховка Новокаховської міської територіальної громади Каховського району </t>
  </si>
  <si>
    <t>Розпорядження виконкому Херсонської обласної Ради депутатів  27.05.67 № 242/10; Рішення виконкому Херсонської обласної Ради депутатів  02.03.72 № 100/4;  Рішення Херсонської обласної Ради народних депутатів від 19.08.83 № 441/16</t>
  </si>
  <si>
    <t>вул. Карла Маркса, 50,  м. Гола Пристань,  Голопристанської міської територіальної громади Скадовського району</t>
  </si>
  <si>
    <t xml:space="preserve">Комунальний
заклад «Центр позашкільної освіти» Голопристанської районної ради </t>
  </si>
  <si>
    <t>Рішення Херсонської обласної Ради від 08.04.99 № 81</t>
  </si>
  <si>
    <t>Разом - 6,6</t>
  </si>
  <si>
    <t xml:space="preserve">Разом ПП - 26,1 </t>
  </si>
  <si>
    <t>Всього ПЗФ місцевого значення - 30651,84</t>
  </si>
  <si>
    <t>Всього територій та об'єктів ПЗФ - 365432,2841</t>
  </si>
  <si>
    <t>"Подільські Товтри"</t>
  </si>
  <si>
    <t>НПП загальнодержавного значення</t>
  </si>
  <si>
    <t>Кам’янець-Подільський район</t>
  </si>
  <si>
    <t>Адміністрація НПП «Подільські Товтри»</t>
  </si>
  <si>
    <t>Указ Президента України від 27.06.1996 року №  474/96</t>
  </si>
  <si>
    <t>"Мале Полісся"</t>
  </si>
  <si>
    <t>Шепетівський район</t>
  </si>
  <si>
    <t>Адміністрація НПП «Мале Полісся»</t>
  </si>
  <si>
    <t>Указ Президента України від 02.08.2013 року №  420/2013</t>
  </si>
  <si>
    <t>Кошарнинський</t>
  </si>
  <si>
    <t xml:space="preserve">Урочище Кошарна між                    с. Чорниводи та м. Городок </t>
  </si>
  <si>
    <t xml:space="preserve">ГСЛП „Горліс” </t>
  </si>
  <si>
    <t>Постанова Ради Міністрів УРСР від 29 грудня 1981 року № 646</t>
  </si>
  <si>
    <t>Іванковецький *</t>
  </si>
  <si>
    <t xml:space="preserve">Сатанівське л-во, кв. 17, 20, 23, 26, 30, 34, 36, 38, 39, 42, 45, 50, 52, 54, 60, 62 </t>
  </si>
  <si>
    <t>ДП «Ярмолинецький  лісгосп»</t>
  </si>
  <si>
    <t>Постанова Ради  Міністрів УРСР від 12.12.1983 року № 495 та розширенний рішенням ОВК від 16.10.1991 року № 171</t>
  </si>
  <si>
    <t>Івахновецький *</t>
  </si>
  <si>
    <t xml:space="preserve">Поблизу с. Івахнівці </t>
  </si>
  <si>
    <t>Івахновецька сільська рада</t>
  </si>
  <si>
    <t xml:space="preserve">Постанова Ради Міністрів УРСР від 29.12.1981 року № 646 </t>
  </si>
  <si>
    <t>Кармалюкова гора*</t>
  </si>
  <si>
    <t>Маківське л-во кв. 44, 45,             вид. 4-15, кв.71 вид. 4-9,                  кв. 52, 53, 55, 63, вид. 1-11                         кв. 65 вид. 1-4 кв. 66 вид. 1-6, 48-51, 54, 58, 61, 67, вид. 1-8, 17-31, кв. 69 вид. 8-22, 25-28, кв. 68 вид. 1, 10, 11, кв. 70, на залісненому товаровому кряжі від с. Вербка до с. Колубаївці</t>
  </si>
  <si>
    <t xml:space="preserve">ДП «Кам’янець-Подільський лісгосп» </t>
  </si>
  <si>
    <t xml:space="preserve">Постанова Ради Міністрів УРСР  від 28.10.1974 року № 500, розширений Постановою Ради Міністрів УРСР від 07.01.1985 року  № 5 </t>
  </si>
  <si>
    <t>Совий яр*</t>
  </si>
  <si>
    <t>Заліснені схили долини                      р. Студениці від хутора Крушанівка до пн. Околиці с. Калачківці. Подільське л-во кв. 20-32</t>
  </si>
  <si>
    <t>Постанова Ради Міністрів УРСР від 03.08.1978 року № 383</t>
  </si>
  <si>
    <t xml:space="preserve"> Княжпільський*</t>
  </si>
  <si>
    <t>Панівецьке л-во, кв. 7-25</t>
  </si>
  <si>
    <t xml:space="preserve">Постанова Ради Міністрів УРСР вів 12.12.1983 року № 495, розширений рішенням ОВК від 26.10.1990 року              № 194 </t>
  </si>
  <si>
    <t>Циківський*</t>
  </si>
  <si>
    <t>Маківське л-во кв. 5, 6</t>
  </si>
  <si>
    <t>Сокіл*</t>
  </si>
  <si>
    <t xml:space="preserve">Поблизу с. Цикова </t>
  </si>
  <si>
    <t>Циківська сільська рада</t>
  </si>
  <si>
    <t>Постанова Ради Міністрів УРСР  від 13.02.1989 року № 53</t>
  </si>
  <si>
    <t>Велика і Мала Бугаїха*</t>
  </si>
  <si>
    <t xml:space="preserve">Поблизу с. Голенищево </t>
  </si>
  <si>
    <t>НПП "Подільські Товтри"</t>
  </si>
  <si>
    <t>Рішення ОВК від 15.10.1986 року № 225, Указ Президента України від 20.08.1996 року № 715/96</t>
  </si>
  <si>
    <t>Долина</t>
  </si>
  <si>
    <t>Поблизу смт Летичів, кв. 62 вид. 39 Летичівського СЛКП</t>
  </si>
  <si>
    <t>Летичівська районна рада Українського товариства мисливців та рибалок -                  240,4 га,  Летичівське СЛКП - 15,5 га</t>
  </si>
  <si>
    <t>Указ Президента України від 12.09.2005 року № 1238 / 2005</t>
  </si>
  <si>
    <t>Чапля*</t>
  </si>
  <si>
    <t>Схил р.Тернава на південь від с. Демшин</t>
  </si>
  <si>
    <t>Панівецька дача *</t>
  </si>
  <si>
    <t>Панівецьке л-во кв. 17-31</t>
  </si>
  <si>
    <t>Постанова Ради Міністрів УРСР  від 28.10.1974 року № 500</t>
  </si>
  <si>
    <t>Товтра Вербецька*</t>
  </si>
  <si>
    <t xml:space="preserve">Поблизу с. Гуменці </t>
  </si>
  <si>
    <t>Указ Президента України  від 20.08.1996 року  № 715/96</t>
  </si>
  <si>
    <t>Нижні Патринці*</t>
  </si>
  <si>
    <t>Староушицьке л-во кв. 41 вид. 1-24</t>
  </si>
  <si>
    <t>Довжоцький*</t>
  </si>
  <si>
    <t>Кадієвецьке л-во кв. 48-57, 59-61</t>
  </si>
  <si>
    <t>Карабчіївський*</t>
  </si>
  <si>
    <t xml:space="preserve">Поблизу с. Великий Карабчіїв </t>
  </si>
  <si>
    <t>НПП “Подільські товтри”</t>
  </si>
  <si>
    <t>Указ Президента України від 20.08.1996 року № 715/96</t>
  </si>
  <si>
    <t>кв. 51 вид. 31-33, 37-40, кв. 53-54, кв. 56 вид. 1-7, 9, 17</t>
  </si>
  <si>
    <t>ДП "Ярмолинецький лісгосп"</t>
  </si>
  <si>
    <t>Постановою Ради Міністрів УРСР від 12.12.1983 року № 495</t>
  </si>
  <si>
    <t>Зарудка зелена</t>
  </si>
  <si>
    <t>Дунаєвецьке л-во кв. 58, 59</t>
  </si>
  <si>
    <t>ДП „Кам’янець-Подільський лісгосп”</t>
  </si>
  <si>
    <t>Указ Президента України від 20.08.1996 року № 715 / 96</t>
  </si>
  <si>
    <t>Теребіжі</t>
  </si>
  <si>
    <t>Голицьке лісництво кв. 64, вид. 8, 13, 14, 21, 27, 31, 33, 34</t>
  </si>
  <si>
    <t>ДП „Славутський лісгосп”</t>
  </si>
  <si>
    <t>Сатанівський*</t>
  </si>
  <si>
    <t>Сатанівське л-во, кв. 21, 22, 24, 25, 27, 28, 29, 31-33, 35-37, 40, 41, 43, 44, 46-49, 51, 53,    55-59, 61, 63, 64</t>
  </si>
  <si>
    <t>ДП «Ярмолинецький лісгосп»</t>
  </si>
  <si>
    <t xml:space="preserve">Постанова Ради Міністрів УРСР  від 28.10.1974 року № 500,  рішення облвиконкому від 26.10.1990 року № 194 </t>
  </si>
  <si>
    <t>Моначинський</t>
  </si>
  <si>
    <t xml:space="preserve">Поблизу с. Рябіївка </t>
  </si>
  <si>
    <t xml:space="preserve"> ДПСГЦР "Поділля"</t>
  </si>
  <si>
    <t>Постановою Ради Міністрів УРСР від 25 лютого 1980 року № 132</t>
  </si>
  <si>
    <t>Башта</t>
  </si>
  <si>
    <t xml:space="preserve"> Заплава р. Південний Буг між селами Ставниця, Требухівці та Головчинці</t>
  </si>
  <si>
    <t>Требуховецька сільська рада Летичівського району</t>
  </si>
  <si>
    <t>Моломолинцівський</t>
  </si>
  <si>
    <t xml:space="preserve">Заплава р. Бужок від                           с. Печеське до с. Редвинці </t>
  </si>
  <si>
    <t xml:space="preserve">ДПСГЦР "Поділля", Аркадієвецька с\р, Терешовецька с/р, Печеськівська с/р </t>
  </si>
  <si>
    <t>Михельський</t>
  </si>
  <si>
    <t>Михельське л-во кв. 6</t>
  </si>
  <si>
    <t>ДП «Ізяславський лісгосп»</t>
  </si>
  <si>
    <t>Указом ПрезидентаУкраїни від 20.08.1996 року № 715 / 96</t>
  </si>
  <si>
    <t>Луг і Круглик</t>
  </si>
  <si>
    <t>Поблизу с. Голенищеве</t>
  </si>
  <si>
    <t>ДП «Летичівський лісгосп»</t>
  </si>
  <si>
    <t>Указом Президента України від 21.02.2002 року                    № 167/2002</t>
  </si>
  <si>
    <t>Китайгородське відслонення*</t>
  </si>
  <si>
    <t xml:space="preserve">Поблизу с. Китайгород </t>
  </si>
  <si>
    <t>Китайгородська с/р Кам’янець-Подільського        р-ну</t>
  </si>
  <si>
    <t>Постановою Ради Міністрів Української РСР від 21.03.1984 року № 139</t>
  </si>
  <si>
    <t>Смотрицький каньйон*</t>
  </si>
  <si>
    <t xml:space="preserve">Від  с. Голосків до                            с. Цибулівка </t>
  </si>
  <si>
    <t>Департамент житлової політики доріг та інфраструктури Кам`янець-Подільської м/р</t>
  </si>
  <si>
    <t>Печера «Атлантида»*</t>
  </si>
  <si>
    <t xml:space="preserve">Поблизу с. Завалля </t>
  </si>
  <si>
    <t>Розпорядженням Ради Міністрів УРСР від 14.10.1975 року № 780-р</t>
  </si>
  <si>
    <t>Товтра «Самовита»*</t>
  </si>
  <si>
    <t xml:space="preserve">Поблизу с. Залуччя </t>
  </si>
  <si>
    <t>Залучанська сільська рада</t>
  </si>
  <si>
    <t>Озеро «Святе»</t>
  </si>
  <si>
    <t xml:space="preserve">Михельське лісництво, кв. 3, діл. 20, кв. 8, діл. 8 </t>
  </si>
  <si>
    <t xml:space="preserve">Указом Президента України  від 20.08.1996 року № 715/96       </t>
  </si>
  <si>
    <t xml:space="preserve">Кам’янець-Подільський </t>
  </si>
  <si>
    <t>м.Кам’янець-Подільський, вул. Лесі Українки, 64</t>
  </si>
  <si>
    <t xml:space="preserve">Подільський державний аграрно-технічний університет </t>
  </si>
  <si>
    <t>Розпорядженням Ради Міністрів УРСР від 07.08.1963 року № 1180, постанова Ради Міністрів УРСР від 22.07.1983 року № 311</t>
  </si>
  <si>
    <t>Новоселицький</t>
  </si>
  <si>
    <t xml:space="preserve">с. Новоселиця </t>
  </si>
  <si>
    <t>Новоселицький професійний аграрний ліцей</t>
  </si>
  <si>
    <t>Постановою Ради Міністрів УРСР від 29.01.1960 року № 105</t>
  </si>
  <si>
    <t>Малієвецький</t>
  </si>
  <si>
    <t xml:space="preserve">с. Малієвці </t>
  </si>
  <si>
    <t>Малієвецький обласний дитячий туберкульозний санаторій “Світанок”</t>
  </si>
  <si>
    <t>Постановою Ради Міністрів УРСР від 29.01.1960 року № 105, рішенням ОВК від 21.11.1984 року № 242</t>
  </si>
  <si>
    <t>Михайлівська сільська рада Дунаєвецького р-ну</t>
  </si>
  <si>
    <t>Постановою Ради Міністрів УРСР від 29.01.1960 року № 105 та рішенням ОВК від 21.11.1984 року № 242</t>
  </si>
  <si>
    <t>Голозубинецький</t>
  </si>
  <si>
    <t>с. Голозубинці</t>
  </si>
  <si>
    <t>Обласна протитуберкульозна лікарня с. Голозубинці Дунаєвецького р-ну</t>
  </si>
  <si>
    <t>Антонінський парк</t>
  </si>
  <si>
    <t>смт Антоніни</t>
  </si>
  <si>
    <t>Антонінська селищна рада</t>
  </si>
  <si>
    <t xml:space="preserve">Постановою Ради Міністрів УРСР від 29.01.1960 року № 105, Указом Президента України від 17.08.2015 року № 477/2015  </t>
  </si>
  <si>
    <t>Полонський</t>
  </si>
  <si>
    <t xml:space="preserve">м. Полонне </t>
  </si>
  <si>
    <t>Полонський професійно аграрний ліцей</t>
  </si>
  <si>
    <t>Великоновоселицький</t>
  </si>
  <si>
    <t>с. Новоселиця</t>
  </si>
  <si>
    <t>Новоселицька сільська рада</t>
  </si>
  <si>
    <t>Самчиківський парк</t>
  </si>
  <si>
    <t xml:space="preserve">с. Самчики </t>
  </si>
  <si>
    <t>Державний історико-культурний заповідник "Самчики"</t>
  </si>
  <si>
    <t xml:space="preserve">Постановою Ради Міністрів УРСР від 29.01.1960 року № 105, Указом Президента України від 27.07.2016 року № 312/2016  </t>
  </si>
  <si>
    <t>Сатанівська перлина*</t>
  </si>
  <si>
    <t xml:space="preserve">смт Сатанів </t>
  </si>
  <si>
    <t>Указом Президента Україи від 20.08.1996 року № 715/96</t>
  </si>
  <si>
    <t>Івахновецький ліс*</t>
  </si>
  <si>
    <t>кв. 3 Вишнівчицького лісництва філії "Ярмолинецьке лісове господарство" ДП "Ліси України"</t>
  </si>
  <si>
    <t>філія "Ярмолинецьке лісове господарство" ДП "Ліси України"</t>
  </si>
  <si>
    <t>Рішенням обласної ради народних депутатів від 16.10.1991 року  № 171</t>
  </si>
  <si>
    <t>Сорочинські Товтри*</t>
  </si>
  <si>
    <t xml:space="preserve">В полі між селами Біле та Садове </t>
  </si>
  <si>
    <t>Зіньківський</t>
  </si>
  <si>
    <t xml:space="preserve">Лісове урочище "Станіславів яр" </t>
  </si>
  <si>
    <t>КП "Лісове господарство" Віньковецької районної ради</t>
  </si>
  <si>
    <t>Рішенням сесії обласної ради народних депутатів від 28.10.1994 року № 7</t>
  </si>
  <si>
    <t>Данилівський</t>
  </si>
  <si>
    <t xml:space="preserve">Долина р. Данилова з прилеглими схилами від с. Песець до ІІ гирла </t>
  </si>
  <si>
    <t>філія "Кам'янець-Подільське лісове господарство" ДП "Ліси України"</t>
  </si>
  <si>
    <t>Рішенням облвиконкому від 20.12. 1989 року № 203</t>
  </si>
  <si>
    <t>Дністровський</t>
  </si>
  <si>
    <t>кв. 37 вид. 6, 8, 11, кв. 34-41 Зеленокуриловецького лісництва, кв. 30 вид. 5-6, кв. 32 вид. 11, 13, 14, 15, кв. 37 вид. 1-6, кв. 38 вид. 1-7, 8, 10, 11 Новоушицького лісництва, кв. 44, 45 Струзького лісництва філії "Кам'янець-Подільське лісове господарство" ДП "Ліси України"</t>
  </si>
  <si>
    <t>Калюський</t>
  </si>
  <si>
    <t>ккв. 35, 37 Браїлівського лісництва, кв. 3, 4 Новоушицького декоративно-квітникового розсадника, кв. 1-23, 34-36, 38 (вид. частктво 8, 9) Новоушицького лісництва, кв. 21-24, 31-35, 42, 43 вид. 1-12 Струзького лісництва філії "Кам'янець-Подільське лісове господарство" ДП "Ліси України"</t>
  </si>
  <si>
    <t>Рішенням облвиконкому від 16.10.1991 року № 171</t>
  </si>
  <si>
    <t>Малі і Великі Луки</t>
  </si>
  <si>
    <t>Заплава р. Случ між                    с. Котюрженці і Черніївка</t>
  </si>
  <si>
    <t>ЛКП “Лісовик”, Полонська міська територіальна громада</t>
  </si>
  <si>
    <t>Йосиповецький</t>
  </si>
  <si>
    <t xml:space="preserve">В межах с. Йосипівці і                  с. Мала Боровиця </t>
  </si>
  <si>
    <t>Білогірська селищна територіальна громада</t>
  </si>
  <si>
    <t>Розпорядженням Голови ОДА від 28.09.1995 року  № 67-р</t>
  </si>
  <si>
    <t>Йосиповецькі краєвиди</t>
  </si>
  <si>
    <t>Між селами Йосипівці, Мала Боровиця та Загірці</t>
  </si>
  <si>
    <t>Рішенням обласної ради від 01.11.1996 року № 2</t>
  </si>
  <si>
    <t>Гора над Смотричем</t>
  </si>
  <si>
    <t xml:space="preserve">Південна околиця с. Кузьмин </t>
  </si>
  <si>
    <t>Городоцька міська територіальна громада</t>
  </si>
  <si>
    <t>Лазучинський</t>
  </si>
  <si>
    <t xml:space="preserve">Каньйон безіменної притоки р. Полкви </t>
  </si>
  <si>
    <t>Теофіпольська селищна територіальна громада</t>
  </si>
  <si>
    <t>Розпорядженням Голови ОДА від 28.09.1995 року № 67-р</t>
  </si>
  <si>
    <t>Жердянські каньйони</t>
  </si>
  <si>
    <t xml:space="preserve">Північно-західна частина сіл Воронівці і Немиринці </t>
  </si>
  <si>
    <t>Мислятинський</t>
  </si>
  <si>
    <t xml:space="preserve"> В межах с. Мислятин </t>
  </si>
  <si>
    <t>Ізяславська міська територіальна громада, КП "Сошне" Ізяславської міської ради</t>
  </si>
  <si>
    <t>Устилів</t>
  </si>
  <si>
    <t xml:space="preserve">Між селами Яблунівка та Манятин </t>
  </si>
  <si>
    <t>Берездівська сільська рада</t>
  </si>
  <si>
    <t>Рішенням 13 сесії обласної ради від 25.12.1997 року № 5</t>
  </si>
  <si>
    <t>Теліженецький</t>
  </si>
  <si>
    <t xml:space="preserve">Поблизу села Теліженці </t>
  </si>
  <si>
    <t>громадянин Козлик С.В.</t>
  </si>
  <si>
    <t>Староушицький*</t>
  </si>
  <si>
    <t>Староушицьке л-во кв. 6-11, 14, 15, 19-27, 30-40, 41-47</t>
  </si>
  <si>
    <t>ДП «Кам’янець-Подільський лісгосп»</t>
  </si>
  <si>
    <t>Рішенням сесії обласної ради народних депутатів від 17.12.1993 року № 3</t>
  </si>
  <si>
    <t>Гора «Сокіл»</t>
  </si>
  <si>
    <t>кв. 25 вид. 1-13 лісового масиву КП Дунаєвецької міської ради "Лісовик"</t>
  </si>
  <si>
    <t>КП Дунаєвецької міської ради "Лісовик"</t>
  </si>
  <si>
    <t>Рішенням 9 сесії обласної ради від 11.07.2007 року                         № 23-9/2007</t>
  </si>
  <si>
    <t>Мирутинський</t>
  </si>
  <si>
    <t>В 750 м на північний захід від с. Мирутин</t>
  </si>
  <si>
    <t>Берездівська сільська територіальна громада,                                 філія "Славутське лісове господарство" ДП "Ліси України"</t>
  </si>
  <si>
    <t>Рішенням 24 сесії обласної ради від 18.11.2009 року № 20-24/2009</t>
  </si>
  <si>
    <t>Буковий ліс*</t>
  </si>
  <si>
    <t>Лісове урочище «Середня дубина» кв. 43 вид. 10, кв. 44 вид. 7</t>
  </si>
  <si>
    <t>Чемеровецьке СЛГО                       “Агро ліс”</t>
  </si>
  <si>
    <t>Рішенням обласної ради народних депутатів від 16.10.1991 року № 171</t>
  </si>
  <si>
    <t>Товтри Садова та Деренова*</t>
  </si>
  <si>
    <t>кв. 9 вид. 1, кв. 10 вид. 3, кв. 11 вид. 4, кв. 15 вид. 2, кв. 17 вид. 5 Маківського лісництва філії "Кам'янець-Подільське лісове господарство" ДП "Ліси України"</t>
  </si>
  <si>
    <t>Черчецька Товтра*</t>
  </si>
  <si>
    <t xml:space="preserve">Біля с.Черче </t>
  </si>
  <si>
    <t>Рішенням Хмельницького облвиконкому від 19.10.1988 року  № 153</t>
  </si>
  <si>
    <t>Вільховецькі товтри*</t>
  </si>
  <si>
    <t>За 1 км на захід від                                  с. Вільхівці</t>
  </si>
  <si>
    <t>Вільховецька сільська рада</t>
  </si>
  <si>
    <t>Рішенням сесії обласної ради від 01.11.1996 року № 2</t>
  </si>
  <si>
    <t>Китайгородський ліс*</t>
  </si>
  <si>
    <t>Схил р.Тернави поблизу               с. Китайгород</t>
  </si>
  <si>
    <t>Китайгородська сільська територіальна громада</t>
  </si>
  <si>
    <t>Рішенням облвиконкому від 19.10.1988 року № 153</t>
  </si>
  <si>
    <t>Мукшанський*</t>
  </si>
  <si>
    <t xml:space="preserve">Поблизу с. Жовтневе </t>
  </si>
  <si>
    <t>Слобідко-Кульчиєвецька сільська територіальна громада</t>
  </si>
  <si>
    <t>Устянський*</t>
  </si>
  <si>
    <t>Поблизу с.Устя</t>
  </si>
  <si>
    <t>Нігинська Товтра*</t>
  </si>
  <si>
    <t>Поблизу с. Нігин</t>
  </si>
  <si>
    <t>Нігинська сільська рада Кам’янець-Подільського району</t>
  </si>
  <si>
    <t>Три горби*</t>
  </si>
  <si>
    <t>Від південної околиці с. Княгинин до північної околиці с. Ластівці</t>
  </si>
  <si>
    <t>Рішенням облвиконкому від 26.10.1990 року № 194</t>
  </si>
  <si>
    <t>Лазарево*</t>
  </si>
  <si>
    <t>кв. 1-4 Панівецького лісництва філії "Кам'янець-Подільське лісове господарство" ДП "Ліси України"</t>
  </si>
  <si>
    <t xml:space="preserve">Рішенням облвиконкому від 26.10.1990 року № 194 </t>
  </si>
  <si>
    <t>Наддністрянський*</t>
  </si>
  <si>
    <t>кв. 66-69 Подільського лісництва філії "Кам'янець-Подільське лісове господарство" ДП "Ліси України"</t>
  </si>
  <si>
    <t>Рішенням сесії обласної ради народних депутатів від 25.12.1992 року № 7</t>
  </si>
  <si>
    <t>На валу*</t>
  </si>
  <si>
    <t>кв. 32-35 Панівецького лісництва філії "Кам'янець-Подільське лісове господарство" ДП "Ліси України"</t>
  </si>
  <si>
    <t>Хутірський</t>
  </si>
  <si>
    <t>кв. 31 вид. 29, кв. 40 вид. 4, 13, 14, кв. 41 вид. 2 Городецького лісництва філії "Славутське лісове господарство" ДП "Ліси України"</t>
  </si>
  <si>
    <t>філія "Славутське лісове господарство" ДП "Ліси України"</t>
  </si>
  <si>
    <t>Рішенням 4 сесії обласної ради від 16.12.1998 року № 13</t>
  </si>
  <si>
    <t>Гайдучино</t>
  </si>
  <si>
    <t>кв. 83 вид. 1-8, 10-18, кв. 86 вид. 1-15 Красилівського лісництва філії "Старокостянтинівське лісове господарство" ДП "Ліси України"</t>
  </si>
  <si>
    <t>філія "Старокостянтинівське лісове господарство" ДП "Ліси України", Красилівська міська територіальна громада</t>
  </si>
  <si>
    <t>Шундерова дача</t>
  </si>
  <si>
    <t>Шепетівський військовий лісгосп, кв. 3 вид. 5, 7, 8, 14-21, 33, 35</t>
  </si>
  <si>
    <t>Шепетівський військовий лісгосп</t>
  </si>
  <si>
    <t>Глібівський</t>
  </si>
  <si>
    <t>кв. 6, 9, 10 Браїлівського лісництва</t>
  </si>
  <si>
    <t>ДП «Новоушицький лісгосп»</t>
  </si>
  <si>
    <t>Віньковецький</t>
  </si>
  <si>
    <t>кв. 49 вид. 18 Віньковецького лісництва філії "Ярмолинецьке лісове господарство" ДП "Ліси України"</t>
  </si>
  <si>
    <t>Залісецький</t>
  </si>
  <si>
    <t>кв. 80 Маківського лісництва філії "Кам'янець-Подільське лісове господарство" ДП "Ліси України"</t>
  </si>
  <si>
    <t>Конвалія травнева</t>
  </si>
  <si>
    <t>кв. 30 вид. 15, 16, 18, 22, 29, 39, кв. 42 вид. 1-4, 7-9, 11, 20, 21 Клиновецького лісництва філії "Ізяславське лісове господарства" ДП "Ліси України"</t>
  </si>
  <si>
    <t>філія "Ізяславське лісове господарство" ДП "Ліси України"</t>
  </si>
  <si>
    <t>Рішенням сесії обласної ради народних депутатів від 25.12.1992 року №7</t>
  </si>
  <si>
    <t>КП "Дертка"</t>
  </si>
  <si>
    <t>Рішенням обласної ради народних депутатів від 17.12.1993 року № 3</t>
  </si>
  <si>
    <t>Колонія підсніжника</t>
  </si>
  <si>
    <t>кв. 29 вид. 1 Городецького лісництва філії "Славутське лісове господарство" ДП "Ліси України"</t>
  </si>
  <si>
    <t>Дорогоща</t>
  </si>
  <si>
    <t>Південно-східна околиця м. Нетішин,  кв. 26, 27 вид. 12-15, 18-21, 23, 32, 33, 36 Нетішинського лісництва філії "Славутське лісове господарство" ДП "Ліси України"</t>
  </si>
  <si>
    <t>Урочище "Балки"</t>
  </si>
  <si>
    <t>В 3 км від с. Охримівці</t>
  </si>
  <si>
    <t>Урочище "Зайчики"</t>
  </si>
  <si>
    <t>Поблизу с. Зайчики (у межах кв. 23-26 Волочиського лісництва)</t>
  </si>
  <si>
    <t>філія "Старокостянтинівське лісове господарство" ДП "Ліси України"</t>
  </si>
  <si>
    <t xml:space="preserve">кв. 16-18 Дунаєвецького лісництва філії "Кам'янець-Подільське лісове господарство" ДП "Ліси України" </t>
  </si>
  <si>
    <t>Рішенням облвиконкому від 26.10.1990 року  № 194</t>
  </si>
  <si>
    <t>Рахновецький</t>
  </si>
  <si>
    <t>кв. 26-37 Дунаєвецького лісництва філії "Кам'янець-Подільське лісове господарство" ДП "Ліси України"</t>
  </si>
  <si>
    <t xml:space="preserve">Трибухівський </t>
  </si>
  <si>
    <t>кв. 60 Дунаєвецького лісництва філії "Кам'янець-Подільське лісове господарство" ДП "Ліси України"</t>
  </si>
  <si>
    <t>Красилівський</t>
  </si>
  <si>
    <t>кв. 35 вид. 6, 13, кв. 36 вид. 1, 3-4, 7, кв. 39 вид. 3-6, кв. 40 вид. 1-6, 12, кв. 43 вид. 1-3, 14, кв. 44 вид. 1, 18, Красилівського лісництва філії "Старкостянтинівське лісове господарство" ДП "Ліси України"</t>
  </si>
  <si>
    <t>Западинський</t>
  </si>
  <si>
    <t>Лісовий масив на південно-західній околиці с. Западинці</t>
  </si>
  <si>
    <t xml:space="preserve">ЛСП «Красилівліс»  </t>
  </si>
  <si>
    <t>кв. 33 вид. 7 лісництва Теребіжі філії "Славутське лісове господарство" ДП "Ліси України"</t>
  </si>
  <si>
    <t>кв. 38 вид. 2 лісництва "Теребіжі" філії "Славутське лісове господарство" ДП "Ліси України"</t>
  </si>
  <si>
    <t>кв. 16 вид. 12, 17-18, 24, кв. 17 вид. 1, 7, 11-12, 21, 24, 26-30, кв. 18 вид. 8, 12-13, 16-17, 19-22, 24, кв. 19 вид. 1-10, 12-14, кв. 20 вид. 2-7, 11-14, 17-18, 22, кв. 21 вид. 1-3, 7-8, 27 Самчиківського лісництва</t>
  </si>
  <si>
    <t>філія "Старокостянтинівське лісове господарство", Староостропільська сільська териріальна громада</t>
  </si>
  <si>
    <t>Мацевичський</t>
  </si>
  <si>
    <t>кв. 23 вид. 16, 19, 22 Самчиківського лісництва філії "Старокостянтинівське лісове господарство" ДП "Ліси України"</t>
  </si>
  <si>
    <t>Чорнянський</t>
  </si>
  <si>
    <t>кв. 24 вид. 1-15, кв. 25 вид. 1-22, 26-29 Самчиківського лісництва філії "Старокостянтинівське лісове господарство" ДП "Ліси України"</t>
  </si>
  <si>
    <t>Авратинський</t>
  </si>
  <si>
    <t>кв. 3 Сковородецького лісництва філії "Старокостянтинівське лісове господарство" ДП "Ліси України"</t>
  </si>
  <si>
    <t>Давидковецький</t>
  </si>
  <si>
    <t>Хмельницьке л-во кв. 28-34</t>
  </si>
  <si>
    <t>ДП «Хмельницьке лісомисливське господарство»</t>
  </si>
  <si>
    <t>Осташки</t>
  </si>
  <si>
    <t>Хмельницьке л-во кв. 12-15, близько с. Осташки</t>
  </si>
  <si>
    <t>Бубнівський ліс</t>
  </si>
  <si>
    <t>За 1,5 км від с. Наркевичі (у межах кв. 9-10 Волочиського лісництва)</t>
  </si>
  <si>
    <t>Рішенням обласної ради від 01.11.1996 року № 2 та розширений рішенням обласної ради від 25.12.1997 року № 5</t>
  </si>
  <si>
    <t>Урочище «Піддубне»</t>
  </si>
  <si>
    <t>Вздовж шляху Калюсик-Осламів</t>
  </si>
  <si>
    <t>Заслучненський</t>
  </si>
  <si>
    <t>За 1-1,5 км південніше с. Заслучне Красилівського р-ну</t>
  </si>
  <si>
    <t>ЛСП «Красилівліс»</t>
  </si>
  <si>
    <t>Рішенням 13 сесії обласної ради від 25.12.1997 року  № 5</t>
  </si>
  <si>
    <t>Соколівщина</t>
  </si>
  <si>
    <t>Ярмолинецьке л-во кв. 42-45 Поблизу смт Ярмолинці</t>
  </si>
  <si>
    <t>Евеліна</t>
  </si>
  <si>
    <t>3 км на захід від                      смт Ярмолинці Ярмолинецьке л-во кв. 25-29</t>
  </si>
  <si>
    <t>Поблизу смт Ярмолинці Ярмолинецьке л-во кв. 30-33</t>
  </si>
  <si>
    <t xml:space="preserve">Праліс </t>
  </si>
  <si>
    <t>Південно-східна частина території Нетішинської міської ради,  кв. 15 вид 5, 10-13, 20-27, 33 Нетішинського лісництва філії "Славутське лісове господарство" ДП "Ліси України"</t>
  </si>
  <si>
    <t>Шепетівський</t>
  </si>
  <si>
    <t>В північно-східній частині м. Шепетівка</t>
  </si>
  <si>
    <t>Шепетівська міська рада</t>
  </si>
  <si>
    <t>Рішенням 22 сесії обласної ради від 21.03.2002 року № 11</t>
  </si>
  <si>
    <t>Новиківський</t>
  </si>
  <si>
    <t>Самчиківське л-во кв. 1-7</t>
  </si>
  <si>
    <t>ДП «Старокостянтинівський лісгосп»</t>
  </si>
  <si>
    <t>Рішенням 16 сесії обласної ради від 04.04.2001 року № 10</t>
  </si>
  <si>
    <t>Ладижський</t>
  </si>
  <si>
    <t>кв. 30 вид. 1-6, 8-16, кв. 31-32 Самчиківського лісництва філії "Старокостянтинівське лісове господарство" ДП "Ліси України"</t>
  </si>
  <si>
    <t>Рішенням 11сесії обласної ради від 30.03.2004 року                     № 22-11/2004</t>
  </si>
  <si>
    <t>Лісогринівецький</t>
  </si>
  <si>
    <t xml:space="preserve">Хмельницьке л-во кв. 35, 36 </t>
  </si>
  <si>
    <t>Рішенням облвиконкому від 14.07.1977 року № 213, рішенням 11 сесії облради від 30.03.2004 року № 22-11/2004,  рішенням 28 сесії обласної ради від 26.05.2010 року                      № 18-28/2010</t>
  </si>
  <si>
    <t>Барвінська криниця</t>
  </si>
  <si>
    <t>кв. 5 вид. 1, 4, 6, 7 Прибузького лісництва філії "Хмельницьке лісомисливське господарство" ДП "Ліси України"</t>
  </si>
  <si>
    <t>філії "Хмельницьке лісомисливське господарство" ДП "Ліси України"</t>
  </si>
  <si>
    <t>Рішення обласної ради від 27.09.2023                      № 14-17/2023</t>
  </si>
  <si>
    <t>Шекеринецький</t>
  </si>
  <si>
    <t>В 3 км. на північ від                        с. Шекеринці</t>
  </si>
  <si>
    <t>Плужненська сільська територіальна громада</t>
  </si>
  <si>
    <t>М’якотівський</t>
  </si>
  <si>
    <t>В 4 км на захід від с. М’якоти</t>
  </si>
  <si>
    <t xml:space="preserve">Вишнопільський </t>
  </si>
  <si>
    <t>Між селами Вишнопіль та Малий Вишнопіль</t>
  </si>
  <si>
    <t xml:space="preserve">Вишнопільська сільська рада  </t>
  </si>
  <si>
    <t>Між селами Майдан-Олександрівський та Капустяни</t>
  </si>
  <si>
    <t>Новоушицька селищна об'єднана територіальна громада</t>
  </si>
  <si>
    <t>Ставищанський</t>
  </si>
  <si>
    <t>Біля с.Ставищани</t>
  </si>
  <si>
    <t>Голубі озера</t>
  </si>
  <si>
    <t>Між селами Жижківці і Синітки Шепетівського району</t>
  </si>
  <si>
    <t>Білогірська селищна територіальна громада, СЛКП "Орлан" Білогірської селищної ради</t>
  </si>
  <si>
    <t>Женишковецький</t>
  </si>
  <si>
    <t>Поблизу села Женишківці</t>
  </si>
  <si>
    <t>Віньковецька селищна територіальна громада</t>
  </si>
  <si>
    <t xml:space="preserve">      Рішенням облвиконкому від 04.09.1982 року №  278                                                                                                                                                                                                                                                                                                                                                                                                                                                                                                                                                                                                                            </t>
  </si>
  <si>
    <t>Божиковецький</t>
  </si>
  <si>
    <t xml:space="preserve">Між селами Божиківці і Шелехів </t>
  </si>
  <si>
    <t>Деражнянська міська територіальна громада</t>
  </si>
  <si>
    <t>Хоморські заплави</t>
  </si>
  <si>
    <t>На схід від центральної садиби с. Ліщани</t>
  </si>
  <si>
    <t>Сахновецька сільська територіальна громада</t>
  </si>
  <si>
    <t>Заплавний</t>
  </si>
  <si>
    <t>Заплава р. Калюсик біля              с. Осламів</t>
  </si>
  <si>
    <t xml:space="preserve">В с. Збручівка </t>
  </si>
  <si>
    <t>Волочиська міська об'єднана територіальна громада</t>
  </si>
  <si>
    <t xml:space="preserve">      Рішенням облвиконкому від 04.09.1982 року № 278, рішенням облвинкому від 21.11.1984 року № 242                                                                                                                                                                                                                                                                                                                                                                                                                                                                                                                                                                                                                            </t>
  </si>
  <si>
    <t>Бубнівський</t>
  </si>
  <si>
    <t>В с. Бубнівка</t>
  </si>
  <si>
    <t xml:space="preserve">Наркевицька селищна територіальна громада </t>
  </si>
  <si>
    <t>Юхимовецький</t>
  </si>
  <si>
    <t>В долині р. Мшанець за 1 км від с. Юхимівці</t>
  </si>
  <si>
    <t>Заплава р. Грабарка біля                с. Бальківці і с. Іванівка</t>
  </si>
  <si>
    <t>Шандровський*</t>
  </si>
  <si>
    <t xml:space="preserve">Верхів’я р. Шандрова за 1-1,5 км на схід від с.Іванківці </t>
  </si>
  <si>
    <t>Сатанівська селищна територіальна громада</t>
  </si>
  <si>
    <t>Рішенням сесії обласної ради народних депутатів від 17.12.1993 року № 3, рішенням обласної ради від 28.10.1994 року № 7</t>
  </si>
  <si>
    <t>Радковицький</t>
  </si>
  <si>
    <t>Заплава р. Сорока між селами Креміна та Радковиця</t>
  </si>
  <si>
    <t>Заплава р. Вовк</t>
  </si>
  <si>
    <t>ДП "Поділляторф", Новоселицька, Яблунівська, Коржовецька, Богдановецька сільські ради</t>
  </si>
  <si>
    <t>Рішенням облвиконкому від 04.09.1982 року № 278, розширено площу рішенням сесії обласної ради народних депутатів від 28.10.1994 року № 7</t>
  </si>
  <si>
    <t>Шиїнський</t>
  </si>
  <si>
    <t>Заплава р. Ровець між                    с. Явтухи та с. Слобідка-Шелехівська</t>
  </si>
  <si>
    <t>Рішенням обласної ради народних депутатів від 25.12.1992 року № 4, розширений рішенням сесії обласної ради народних депутатів від 28.10.1994 року № 7</t>
  </si>
  <si>
    <t>Сахнівський</t>
  </si>
  <si>
    <t>Заплава р. Хомори біля               с. Сахнівці</t>
  </si>
  <si>
    <t>Манівецький</t>
  </si>
  <si>
    <t>Заплава р. Ікопоть поблизу с. Манівці</t>
  </si>
  <si>
    <t xml:space="preserve">Великоорлинська сільська рада </t>
  </si>
  <si>
    <t>Безодня</t>
  </si>
  <si>
    <t>Лівобережна притока Південного Бугу</t>
  </si>
  <si>
    <t>Меджибізька селищна територіальна громада</t>
  </si>
  <si>
    <t>Рішенням виконкому обласної ради народних депутатів від 20.09.1979 року № 251</t>
  </si>
  <si>
    <t>Голубе озеро</t>
  </si>
  <si>
    <t>кв. 4 вид. 1, 13-15, 25-28, 30, кв. 5 вид. 14, 25, 33 Стриганського лісництва філії "Славутське лісове господарство" ДП "Ліси України"</t>
  </si>
  <si>
    <t>Великочернятинський</t>
  </si>
  <si>
    <t>Пойма р. Ікопоть біля                         с. Великий Чернятин</t>
  </si>
  <si>
    <t xml:space="preserve">Великочернятинська сільська рада </t>
  </si>
  <si>
    <t>Рішенням обласної ради народних депутатів від 25.12.1992 року № 7</t>
  </si>
  <si>
    <t>Ікопотський</t>
  </si>
  <si>
    <t xml:space="preserve">Заплава р. Ікопоть </t>
  </si>
  <si>
    <t xml:space="preserve">Пашковецька сільська рада </t>
  </si>
  <si>
    <t>Заплава р. Случ, в межах кв. 41 вид. 1-5 Старокостянтинівського лісництва філії "Старокостянтинівське лісове господарство" ДП "Ліси України"</t>
  </si>
  <si>
    <t>філія "Старокостянтинівське лісове господарство", Старокостянтинівська міська територіальна громада</t>
  </si>
  <si>
    <t>Мартинівський</t>
  </si>
  <si>
    <t>На південний схід від                    с. Мартинівка</t>
  </si>
  <si>
    <t xml:space="preserve">Вишнопільська сільська рада </t>
  </si>
  <si>
    <t>Христосівський</t>
  </si>
  <si>
    <t>Біля  смт Стара Синява</t>
  </si>
  <si>
    <t>Старосинявська селищна територіальна громада</t>
  </si>
  <si>
    <t>Човгузівський</t>
  </si>
  <si>
    <t>Верхів’я ставу в 1,5 км від с. Човгузів</t>
  </si>
  <si>
    <t>Грузевицький</t>
  </si>
  <si>
    <t>Пойма р. Південний Буг від м. Хмельницький до                      смт Чорний Острів</t>
  </si>
  <si>
    <t>Грузевицька сільська рада</t>
  </si>
  <si>
    <t xml:space="preserve">      Рішенням облвиконкому від 04.09.1982 року №  278                                                                                                                                                                                                                                                                                                                                                                                                                                                                                                                                                                                                                                                                                                                                                                                                                                                                                                                                                                                                                                                                                                                                                                                                                                                   </t>
  </si>
  <si>
    <t>Купинський</t>
  </si>
  <si>
    <t>кв. 14 вид. 14 Климентовецького лісництва філії "Шепетівське лісове господарство" ДП "Ліси України"</t>
  </si>
  <si>
    <t>філія "Шепетівське лісове господарство" ДП "Ліси України"</t>
  </si>
  <si>
    <t>Рішенням обласної ради народних депутатів від 25.12.1992 року № 4</t>
  </si>
  <si>
    <t>Урочище «Ожигівське»</t>
  </si>
  <si>
    <t xml:space="preserve">За 1,5 км від с. Ожигівці, вздовж автотраси Волочиськ-Авратин </t>
  </si>
  <si>
    <t>Волочиська міська  територіальна громада</t>
  </si>
  <si>
    <t xml:space="preserve">Рішенням обласної ради від 01.11.1996 року № 2 </t>
  </si>
  <si>
    <t>Шпичинецький</t>
  </si>
  <si>
    <t>Східна околиця  с. Шпичинці</t>
  </si>
  <si>
    <t>Сохужинецький</t>
  </si>
  <si>
    <t>За 1 км від с. Сохуженці</t>
  </si>
  <si>
    <t xml:space="preserve">Заплава р. Случ поблизу                    с. Волиця </t>
  </si>
  <si>
    <t>ЛСП "Красилівліс"</t>
  </si>
  <si>
    <t>Волиця</t>
  </si>
  <si>
    <t>В південній частині с. Волиця</t>
  </si>
  <si>
    <t xml:space="preserve">ТзОВ «Волиця» </t>
  </si>
  <si>
    <t xml:space="preserve">Рішенням сесії обласної ради від 25.12.1997 року № 5 </t>
  </si>
  <si>
    <t>Старокостянтинівський</t>
  </si>
  <si>
    <t>Південна околиця                       м. Старокостянтинів</t>
  </si>
  <si>
    <t>ДПСГЦР “Поділля” -                         478,0 га,  сс. ім. Ілліча Старокостянтинівського - 38,4 га, КП «Старокостянтинівська рибоводно-меліоративна станція» - 157,3 га</t>
  </si>
  <si>
    <t>Урочище «Кайтанівка»</t>
  </si>
  <si>
    <t>За 4 км на схід від с. Великий Лазучин</t>
  </si>
  <si>
    <t>Колісецький</t>
  </si>
  <si>
    <t xml:space="preserve">За 1 км від с. Колісець </t>
  </si>
  <si>
    <t>Рішенням обласної ради від  01.11.1996 року № 2</t>
  </si>
  <si>
    <t>Зелений</t>
  </si>
  <si>
    <t>Поблизу хутора Зелений, с. Іванівка</t>
  </si>
  <si>
    <t>Розсошанська сільська територіальна громада</t>
  </si>
  <si>
    <t>Урочище «Бам»</t>
  </si>
  <si>
    <t>Поблизу с. Паплинці</t>
  </si>
  <si>
    <t>Антонінський</t>
  </si>
  <si>
    <t>В межах с. Антоніни заплава  р. Ікопоть</t>
  </si>
  <si>
    <t>Антонінська селищна рада,                                  ДП "Старокостянтинівський лісгосп", ПАТ "Хмельницькрибгосп"</t>
  </si>
  <si>
    <t>Рішенням  22 сесії обласної ради від 21.03.2002 року № 11</t>
  </si>
  <si>
    <t>Росолівецький</t>
  </si>
  <si>
    <t xml:space="preserve">В межах с. Росолівці </t>
  </si>
  <si>
    <t>ПАТ "Хмельницькрибгосп"</t>
  </si>
  <si>
    <t>Княже озеро</t>
  </si>
  <si>
    <t>На правому березі р. Горинь, між с. Крупець та Колом'є</t>
  </si>
  <si>
    <t>Урочище "Клиновецьке"</t>
  </si>
  <si>
    <t>кв. 44, 57-63, 68-72, 78, 79, 81-83, 90-93, 102-105 Плужнянського лісництва філії "Ізяславське лісове господарство" ДП "Ліси України"</t>
  </si>
  <si>
    <t>Рішенням 10 сесії обласної ради від 29.02.2000 року № 10</t>
  </si>
  <si>
    <t xml:space="preserve">Гнилий ріг </t>
  </si>
  <si>
    <t>кв. 27-30, 33-36, 42-43 Лютарського лісництва філії "Ізяславське лісове господарство" ДП "Ліси України"</t>
  </si>
  <si>
    <t>Михиринецький</t>
  </si>
  <si>
    <t xml:space="preserve">На східній околиці                                         с. Михиринці в заплаві                            р. Случ </t>
  </si>
  <si>
    <t>Рішенням 9 сесії обласної ради від 11.07.2007 року № 23-9/2007</t>
  </si>
  <si>
    <t xml:space="preserve">В заплаві р. Грабарка між селами Бальківці та Іванівці </t>
  </si>
  <si>
    <t>Рішенням 9 сесії обласної ради від 11.07.2007 року                  № 23-9/2007</t>
  </si>
  <si>
    <t>Голицький</t>
  </si>
  <si>
    <t>кв. 58 вид. 11, 12, 18, 19, кв. 68 вид. 17 Варварівського лісництва філії "Славутське лісове господарство" ДП "Ліси України"</t>
  </si>
  <si>
    <t>Лютарський</t>
  </si>
  <si>
    <t xml:space="preserve">кв. 31 вид. 1, 9, кв. 33 вид. 20, 22, 23, 25-27, 36-38, 41, 61, кв. 37 вид. 1, 5, 6, 19, 20, 34, 35, 38, 40 Лютарського лісництва філії "Ізяславське лісове господарство" ДП "Ліси України" </t>
  </si>
  <si>
    <t>Чоботарня</t>
  </si>
  <si>
    <t xml:space="preserve">кв. 6-13 Козачанського лісництва філії "Летичівське лісове господарство" ДП "Ліси України" </t>
  </si>
  <si>
    <t>філія "Летичівське лісове господарство" ДП "Ліси України"</t>
  </si>
  <si>
    <t>Рішенням облвиконкому від 20.12.1989 року  № 203</t>
  </si>
  <si>
    <t>Лизнявський</t>
  </si>
  <si>
    <t>кв. 37-40 Романівського лісництва філії "Шепетівське лісове господарство" ДП "Ліси України"</t>
  </si>
  <si>
    <t xml:space="preserve"> Рішенням облвиконкому від 26.10.1990 року № 194</t>
  </si>
  <si>
    <t>Пеньківський</t>
  </si>
  <si>
    <t>За 1,5 км.від с. Драчі, кв. 4-6 Старокостянтинівського  лісництва філії "Старокостянтинівське лісове господарство" ДП "Ліси України"</t>
  </si>
  <si>
    <t>Старокостянтинівська міська територіальна громада, філія "Старокостянтинівське лісове господарство" ДП "Ліси України"</t>
  </si>
  <si>
    <t>Рішенням обласної ради від 01.11.1996 року № 2,  рішенням обласної ради від 25.12.1997 року № 5</t>
  </si>
  <si>
    <t>Андронівський</t>
  </si>
  <si>
    <t>На північній околиці                   с. Андронівка</t>
  </si>
  <si>
    <t>ДП "Старокостянтинівське лісове господарство"</t>
  </si>
  <si>
    <t>Білинщина</t>
  </si>
  <si>
    <t xml:space="preserve">В 3 км на південний захід від с. Підлісний Олексинець     </t>
  </si>
  <si>
    <t>Рішенням сесії обласної ради народних депутатів від 17.12.1993 року  № 3</t>
  </si>
  <si>
    <t>Яцьковецький</t>
  </si>
  <si>
    <t>Біля с. Яцьківці</t>
  </si>
  <si>
    <t>Дунаєвецьке комунальне підприємство «Лісовик», Дунаєвецька міська об'єднана територіальна громада</t>
  </si>
  <si>
    <t xml:space="preserve">Рішенням 7 скликання обласної ради від 24.06.2020 року № 61-33/2020, внесено зміни рішенням від 24.09.2020 року                              № 37-34/2020 </t>
  </si>
  <si>
    <t>Павлові криниці*</t>
  </si>
  <si>
    <t>Поблизу с. Нефедівці</t>
  </si>
  <si>
    <t>Староушицька селищна територіальна громада</t>
  </si>
  <si>
    <t>Рішенням облвиконкому від 18.10.1982 року № 306</t>
  </si>
  <si>
    <t>Брідок*</t>
  </si>
  <si>
    <t>Поблизу с. Крушанівка</t>
  </si>
  <si>
    <t>Рішенням облвиконкому від 18.10.1982 року  № 306,  рішенням облвиконкому від 21.11.1984 року № 242, рішенням обласної ради народних депутатів від 17.12.1993 року № 3</t>
  </si>
  <si>
    <t>Бобровецький</t>
  </si>
  <si>
    <t>Між селами Лисець та                  В. Побійна в долині                      р. Бобровець</t>
  </si>
  <si>
    <t>Дунаєвецька міська територіальна громада - 153,1 га, КП Дунаєвецької міської ради "Лісовик"  - 20,4 га</t>
  </si>
  <si>
    <t xml:space="preserve">      Рішенням облвиконкому від 04.09.1982 року № 306, рішенням обласної ради від 01.11.1996 року № 2                                                                                                                                                                                                                                                                                                                                                                                                                                                                                                                                                                         </t>
  </si>
  <si>
    <t>Тарасівський</t>
  </si>
  <si>
    <t>кв. 1 вид. 17, 18, 20 Сатанівського лісництва філії "Ярмолинецьке лісове господарство" ДП "Ліси України", поблизу с. Тарасівка</t>
  </si>
  <si>
    <t>Плужнянський</t>
  </si>
  <si>
    <t>кв. 60 вид. 11 Плужнянського лісництва філії "Ізяславське лісове господарство" ДП "Ліси України"</t>
  </si>
  <si>
    <t>Щедрівський</t>
  </si>
  <si>
    <t xml:space="preserve">Щедрівське водосховище </t>
  </si>
  <si>
    <t>Летичівська селищна та Требуховецька сільська ради</t>
  </si>
  <si>
    <t>Рішенням Хмельницького облвиконкому від 15.10.1986 року № 225</t>
  </si>
  <si>
    <t>Ярославський</t>
  </si>
  <si>
    <t>між селами Ярославка, Митківці та Редвинці</t>
  </si>
  <si>
    <t>ДПСГЦР " Поділля"</t>
  </si>
  <si>
    <t>Великоберезнянський</t>
  </si>
  <si>
    <t xml:space="preserve">Гирло р. Скрипівка та заплава р. Хомора на південний захід від с. В. Березна </t>
  </si>
  <si>
    <t>ДПСГЦР “Поділля”</t>
  </si>
  <si>
    <t>Миколаївський</t>
  </si>
  <si>
    <t>Заплава р. Іква, на околиці с. Миколаївка</t>
  </si>
  <si>
    <t>Червоноцвітський</t>
  </si>
  <si>
    <t>Климентовецьке л-во кв. 9 вид. 16-17, Мальованське л-во кв. 15 вид. 2-4, 6-8</t>
  </si>
  <si>
    <t>ДП «Шепетівський лісгосп»</t>
  </si>
  <si>
    <t>Кузьминський</t>
  </si>
  <si>
    <t>басейн р. Случ між с. Кузьмин та с. Дружнє</t>
  </si>
  <si>
    <t xml:space="preserve">ПрАТ "Хмельницькрибгосп" - 789,9300 га, Хмельницька обласна державна адміністрація - 128,37 га </t>
  </si>
  <si>
    <t>Денисівський</t>
  </si>
  <si>
    <t xml:space="preserve">В межах с. Денисівка </t>
  </si>
  <si>
    <t xml:space="preserve">Левада </t>
  </si>
  <si>
    <t>2  км на північ від                      с. Горбасів</t>
  </si>
  <si>
    <t>Приватна власність - В.О. Скрипник</t>
  </si>
  <si>
    <t>Рішенням 10 сесії обласної ради від 29.02.2001 року № 10</t>
  </si>
  <si>
    <t>Пам`ятки природи</t>
  </si>
  <si>
    <t>Сковородецькі краєвиди</t>
  </si>
  <si>
    <t xml:space="preserve">комплексна </t>
  </si>
  <si>
    <t>На околиці с. Сковородки, кв. 55 вид. 1-3 Самчиківського лісництва філії "Старокостянтинівське лісове господарство" ДП "Ліси України"</t>
  </si>
  <si>
    <t>Миролюбненська сільська територіальна громада, філія "Старокостянтинівське лісове господарство" ДП "Ліси України"</t>
  </si>
  <si>
    <t>Решнівський</t>
  </si>
  <si>
    <t>Біля с. Решнівка, кв. 31 вид. 1-21, 24 Старокостянтинівського лісництва філії "Старокостянтинівське лісове господарство" ДП "Ліси України"</t>
  </si>
  <si>
    <t xml:space="preserve">філія "Старокостянтинівське лісове господарство" ДП "Ліси України", Старокостянтинівська міська територіальна громада </t>
  </si>
  <si>
    <t>Венеція</t>
  </si>
  <si>
    <t>Біля с. Миролюбне, кв. 43 вид. 1-6 Старокостянтинівського лісництва філії "Старокостянтинівське лісове господарство" ДП "Ліси України"</t>
  </si>
  <si>
    <t>Жердя</t>
  </si>
  <si>
    <t>Між селами  Медисівка та Шибено</t>
  </si>
  <si>
    <t>Рішенням облвиконкому від 20.12.1989 року № 203</t>
  </si>
  <si>
    <t>Левківська</t>
  </si>
  <si>
    <t>На північний захід від                          м. Старокостянтинів, кв. 34 вид. 1-3 Старокостянтинівського лісництва філії "Старокостянтинівське лісове господарство" ДП "Ліси України"</t>
  </si>
  <si>
    <t>філія "Старокостянтинівське лісове господарство" ДП "Ліси України", Староостропільська сільська територіальна громада</t>
  </si>
  <si>
    <t>Розпорядження Хмельницької ОДА від 28.09.1995 року № 67-р</t>
  </si>
  <si>
    <t>Стецьківська</t>
  </si>
  <si>
    <t>На північний захід від                          м. Старокостянтинів (кв. 11 вид. 1-6 Старокостянтинівського лісництва філії "Старокостянтинівське лісове господарство" ДП "Ліси України"</t>
  </si>
  <si>
    <t xml:space="preserve"> філія "Старокостянтинівське лісове господарство" ДП "Ліси України", Старокостянтинівська міська територіальна громада</t>
  </si>
  <si>
    <t>Розпорядження Хмельницької ОДА  від 28.09.1995 року № 67-р</t>
  </si>
  <si>
    <t>Миролюбинська</t>
  </si>
  <si>
    <t>За 1 км на південь від                      м. Старокостянтинів, (кв. 55 вид. 1-5)</t>
  </si>
  <si>
    <t xml:space="preserve">Миролюбинська сільська територіальна громада, філія "Старокостянтинівське лісове господарство" ДП "Ліси України" </t>
  </si>
  <si>
    <t>Лісок Громадський</t>
  </si>
  <si>
    <t xml:space="preserve">В північно-західній частині с. В. Каленичі </t>
  </si>
  <si>
    <t>Адамців гай</t>
  </si>
  <si>
    <t>За 1,5 км на північний схід від с. Коханівка</t>
  </si>
  <si>
    <t>ЛКП “Лісовик”</t>
  </si>
  <si>
    <t>Богданів гайок</t>
  </si>
  <si>
    <t>За 1,5 км на південний західвід с. Новолабунь</t>
  </si>
  <si>
    <t>Гірчуків гайок</t>
  </si>
  <si>
    <t>За 2 км від с. Титьків</t>
  </si>
  <si>
    <t>Печиводська</t>
  </si>
  <si>
    <t>Центр с. Печиводи</t>
  </si>
  <si>
    <t xml:space="preserve">Берездівська сільська рада </t>
  </si>
  <si>
    <t>Урочище «Жолоби»</t>
  </si>
  <si>
    <t>За 1,5 км на південь від            с. Двірець</t>
  </si>
  <si>
    <t>КП "Двірець"</t>
  </si>
  <si>
    <t xml:space="preserve">Калюсецька гора </t>
  </si>
  <si>
    <t>Поблизу с. Калюсик, урочище «Щомб»</t>
  </si>
  <si>
    <t>Рішенням 11 сесії обласної ради  від 25.12.1997 року № 5</t>
  </si>
  <si>
    <t>Северини</t>
  </si>
  <si>
    <t>На околиці с. Северин</t>
  </si>
  <si>
    <t>Рішенням сесії обласної ради від 25.12.1997 року № 5</t>
  </si>
  <si>
    <t>Завадське</t>
  </si>
  <si>
    <t>кв. 16 вид. 10-13 Понінківського лісництва філії "Шепетівське лісове господарство" ДП "Ліси України"</t>
  </si>
  <si>
    <t xml:space="preserve">Рішенням 16 сесії обласної ради від 04.04.2001 року № 10 </t>
  </si>
  <si>
    <t>Врублівецький ліс*</t>
  </si>
  <si>
    <t xml:space="preserve">Лісовий масив поблизу               с. Врублівці </t>
  </si>
  <si>
    <t>КП Кам`янець-Подільської районної ради “Надра Кам`янеччини”</t>
  </si>
  <si>
    <t>Гусикова гора*</t>
  </si>
  <si>
    <t xml:space="preserve">Біля с. Кам'янка </t>
  </si>
  <si>
    <t>Сатанівська селищна рада</t>
  </si>
  <si>
    <t>Рішення Хмельницької обласної ради від 20.12.2019 року № 32-29/2019</t>
  </si>
  <si>
    <t>Дзвінки</t>
  </si>
  <si>
    <t xml:space="preserve">кв. 21 вид. 5 Білогірського лісництва філії "Ізяславське лісове господарство" ДП "Ліси України" </t>
  </si>
  <si>
    <t>Розпорядженням облвиконкому від 11.06.1970 року № 156-р «б»  та рішенням облвиконкому від 21.11.1984 року № 242</t>
  </si>
  <si>
    <t>Вигорне</t>
  </si>
  <si>
    <t>кв. 30 вид. 3 Білогірського лісництва філії "Ізяславське лісове господарство" ДП "Ліси України"</t>
  </si>
  <si>
    <t>Берека звичайна</t>
  </si>
  <si>
    <t>кв. 75 вид. 18 Віньковецького лісництва філії "Ярмолинецьке лісове господарство"</t>
  </si>
  <si>
    <t>Розпорядженням облвиконкому від 11.06.1970 року № 156-р «б» 7</t>
  </si>
  <si>
    <t>кв. 47 вид. 2 Зіньківського лісництва філії "Ярмолинецьке лісове господарство" ДП "Ліси України"</t>
  </si>
  <si>
    <t xml:space="preserve">Розпорядженням облвиконкому від 11.06.1970 року № 156-р «б» </t>
  </si>
  <si>
    <t xml:space="preserve">с. Охрімівці </t>
  </si>
  <si>
    <t>Рішенням облвиконкому від 04.09.1982 року № 278</t>
  </si>
  <si>
    <t xml:space="preserve">Каштан </t>
  </si>
  <si>
    <t>Рішенням облвиконкому від 04.09.1982 року № 278 та рішенням облвиконкому від 21.11.1984 року № 242</t>
  </si>
  <si>
    <t>Липа європейська</t>
  </si>
  <si>
    <t xml:space="preserve">На території парку в                         с. Бубнівка </t>
  </si>
  <si>
    <t>Розпорядженням облвиконкому від 07.12.1972 року № 462-р, рішенням облвиконкому від 21.11.1984 року № 242</t>
  </si>
  <si>
    <t>Липа маньчжурська</t>
  </si>
  <si>
    <t xml:space="preserve">На території парку в                   с. Бубнівка </t>
  </si>
  <si>
    <t>Каштан кінський</t>
  </si>
  <si>
    <t xml:space="preserve">На території парку в                        с. Бубнівка </t>
  </si>
  <si>
    <t>Розпорядженням облвиконкому від 07.12.1972 року № 462-р,  рішенням облвиконкому від 21.11.1984 року № 242</t>
  </si>
  <si>
    <t xml:space="preserve">Ялина колюча </t>
  </si>
  <si>
    <t>Туя пірамідальна</t>
  </si>
  <si>
    <t>В центрі м. Волочиськ</t>
  </si>
  <si>
    <t>Рішенням сесії облради народних депутатів від 25.12.1992 року №7</t>
  </si>
  <si>
    <t>Городоцька дача І</t>
  </si>
  <si>
    <t>кв. 52 вид. 2 Городоцького лісництва філії "Ярмолинецьке лісове господарство" ДП "Ліси України"</t>
  </si>
  <si>
    <t>Рішенням облвиконком від 14.07.1977 року № 213 та рішенням облвиконкому від 21.11.1984 року № 242</t>
  </si>
  <si>
    <t>Городоцька дача ІІ</t>
  </si>
  <si>
    <t>кв. 69 вид. 6 Городоцького лісництва філії "Ярмолинецьке лісове господарство" ДП "Ліси України"</t>
  </si>
  <si>
    <t>Група вікових дерев</t>
  </si>
  <si>
    <t xml:space="preserve">с. Велика Левада </t>
  </si>
  <si>
    <t>Рішенням облвиконкому від 21.11.1984 року № 242</t>
  </si>
  <si>
    <t xml:space="preserve">В центрі м. Городок </t>
  </si>
  <si>
    <t>Рішенням облвиконкому від 16.10.1991 року № 177</t>
  </si>
  <si>
    <t>Урочище “Качанове”</t>
  </si>
  <si>
    <t>В 2.5 км на північ від с. Зверхівці</t>
  </si>
  <si>
    <t>ГСЛП „Горліс”</t>
  </si>
  <si>
    <t>Рішенням сесії облради від 28.10.1994 року № 7</t>
  </si>
  <si>
    <t>Деренівка*</t>
  </si>
  <si>
    <t xml:space="preserve">За 2 км на захід від с. Грицьків </t>
  </si>
  <si>
    <t xml:space="preserve">ГСЛП ”Горліс” </t>
  </si>
  <si>
    <t>Рішенням облради від 1.11.1996 року № 2</t>
  </si>
  <si>
    <t>Берека</t>
  </si>
  <si>
    <t>кв. 1 вид. 14 Урочища "Ковтун" Дунаєвецького лісництва філії "Кам'янець-Подільське лісове господарство" ДП "Ліси України"</t>
  </si>
  <si>
    <t>Розпорядженням облвиконкому від 11.06.1970 року № 156-р «б», рішенням облвиконкому від 21.11.1984 року № 242</t>
  </si>
  <si>
    <t>кв. 67 вид. 5 урочища "Шамово" Малієвецького лісництва філії "Камянець-Подільське лісове господарство" ДП "Ліси України"</t>
  </si>
  <si>
    <t>Морозівська дача</t>
  </si>
  <si>
    <t xml:space="preserve">кв. 34 вид. 9 Малієвецького лісництва філії "Камянець-Подільське лісове господарство" ДП "Ліси України" </t>
  </si>
  <si>
    <t>Алея горіха грецького</t>
  </si>
  <si>
    <t>Вздовж дороги Житомир-Чернівці км 256+630-км 258+730 (ліва сторона) на території Залісцівської сільської ради</t>
  </si>
  <si>
    <t>Служба автомобільних доріг у Хмельницькій області</t>
  </si>
  <si>
    <t>Рішенням облвиконкому від 04.09.1982 року № 278, рішенням облвиконкому від 21.11.1984 року № 242</t>
  </si>
  <si>
    <t>Алея горіха грецького*</t>
  </si>
  <si>
    <t>В межах смуги відводу автомобільної дороги загального окристування державного значення Н-03 Житомир-Чернівці на ділянці км 295+100 - км 298+100 (ліва сторона)</t>
  </si>
  <si>
    <t xml:space="preserve">Рішенням облвиконкому від 04.09.1982 року № 278 та рішенням облвиконкому від 21.11.1984 року № 242         </t>
  </si>
  <si>
    <t>Букові дерева</t>
  </si>
  <si>
    <t xml:space="preserve">с. Залісці </t>
  </si>
  <si>
    <t>Дунаєвецька міська територіальна громада</t>
  </si>
  <si>
    <t>кв. 76 вид. 8 Маківського лісництва філії "Кам'янець-Подільське лісове господарство" ДП "Ліси України"</t>
  </si>
  <si>
    <t>Рішенням сесії облради від 01.11.1996 року № 2</t>
  </si>
  <si>
    <t>кв. 75 вид. 11 Маківського лісництва філії "Кам'янець-Подільське лісове господарство" ДП "Ліси України"</t>
  </si>
  <si>
    <t>Рішенням сесії облради від 1.11.1996 року № 2</t>
  </si>
  <si>
    <t>Плужнянська дача</t>
  </si>
  <si>
    <t xml:space="preserve">кв. 111 вид. 27 Плужнянського лісництва філії "Ізяславське лісове господарство" ДП "Ліси України" </t>
  </si>
  <si>
    <t xml:space="preserve">Розпорядженням облвиконкому від 11.06.1970 року № 156-р- «б» та рішенням облвиконкому від 21.11.1984 року № 242         </t>
  </si>
  <si>
    <t>Міхельська дача І</t>
  </si>
  <si>
    <t xml:space="preserve">кв. 23 вид. 25 Михельського лісництва філії "Ізяславське лісове господарство" ДП "Ліси України" </t>
  </si>
  <si>
    <t>Міхельська дача ІІ</t>
  </si>
  <si>
    <t xml:space="preserve">кв. 25 вид. 7 Михельського лісництва філії "Ізяславське лісове господарство" ДП "Ліси України" </t>
  </si>
  <si>
    <t>кв. 58 вид. 22 Плужнянського лісництва філії "Ізяславське лісове господарство" ДП "Ліси України"</t>
  </si>
  <si>
    <t>кв. 41 вид. 32 Лютарського лісництва філії "Ізяславське лісове господарство" ДП "Ліси України"</t>
  </si>
  <si>
    <t>Рішенням облвиконкому від 15.10.1986 року № 225</t>
  </si>
  <si>
    <t>Садиба Плужненського лісництва (територія Борисівської сільської ради)</t>
  </si>
  <si>
    <t>Рішенням сесії облради від 25.12.1992 року №7</t>
  </si>
  <si>
    <t>на території школи                       с. Сохуженці</t>
  </si>
  <si>
    <t>Розпорядженням облвиконкому від 07.12.1972 року № 462-р</t>
  </si>
  <si>
    <t>Дуб звичайний*</t>
  </si>
  <si>
    <t xml:space="preserve">Зростає в с. Червона діброва  </t>
  </si>
  <si>
    <t>Жванецька сільська територіальна громада</t>
  </si>
  <si>
    <t>Явір*</t>
  </si>
  <si>
    <t xml:space="preserve">Зростає в с. Шустівці біля будинку культури </t>
  </si>
  <si>
    <t>Орининська сільська теритоіральна громада</t>
  </si>
  <si>
    <t>Дуб-велетень*</t>
  </si>
  <si>
    <t xml:space="preserve"> Зростає в с. Тарасівка </t>
  </si>
  <si>
    <t>Слобідсько-Кульчієвецька сільська територіальна громада</t>
  </si>
  <si>
    <t>Гінго дволопатеве</t>
  </si>
  <si>
    <t>Зростає в м. Кам’янець-Подільському на                                            вул. Драй Хмари, 10</t>
  </si>
  <si>
    <t>КП „Кам’янецький парк”</t>
  </si>
  <si>
    <t>Розпорядженням облвиконкому від 22.10.1969 року № 358-р та рішенням облвиконкому від 21.11.1984 року № 242</t>
  </si>
  <si>
    <t xml:space="preserve">Зростає в м. Кам’янець-Подільському на                             вул. Шевченка, 55а  </t>
  </si>
  <si>
    <t xml:space="preserve">Департамент житлової політики доріг та інфраструктури </t>
  </si>
  <si>
    <t>Тюльпанове дерево</t>
  </si>
  <si>
    <t>Зростає в м. Кам’янець-Подільському на                           вул.  Л. Україники, 67</t>
  </si>
  <si>
    <t>Липа кримська</t>
  </si>
  <si>
    <t>Зростає в м.Кам’янець-Подільському по                                вул. Л. Українки, 60</t>
  </si>
  <si>
    <t>Кам'янець-Подільський центр дитячої творчості</t>
  </si>
  <si>
    <t>Розпорядженням облвиконкому від 11.06.1970 року № 156-р”б” та рішення облвиконкому від 21.11.1984 року № 242</t>
  </si>
  <si>
    <t>Липа європейська, форма розсіченолиста</t>
  </si>
  <si>
    <t xml:space="preserve">Зростає в м. Кам’янець-Подільському по                           вул.  Ю. Сіцінського, 2  </t>
  </si>
  <si>
    <t>Обласний дитячий тубдиспансер</t>
  </si>
  <si>
    <t>Розпорядженням облвиконкому від 11.06.1970 року № 156-р”б” та рішенням облвиконкому від 21.11.1984 року № 242</t>
  </si>
  <si>
    <t xml:space="preserve">Зростає в м. Кам’янець-Подільському по                                   вул. Ю. Сіцінського, 2  </t>
  </si>
  <si>
    <t xml:space="preserve">Зростає в м. Кам’янець-Подільському по                      вул.  Ю. Сіцінського, 2  </t>
  </si>
  <si>
    <t>Розпорядженням облвиконкому від 11.06.1970 року № 156-р”б” та Рішення облвиконкому від 21.11.1984 року № 242</t>
  </si>
  <si>
    <t>Туя західна</t>
  </si>
  <si>
    <t xml:space="preserve">Зростає в м. Кам’янець-Подільському по                              вул. Ю. Сіцінського, 2  </t>
  </si>
  <si>
    <t xml:space="preserve">Зростає в м. Кам’янець-Подільському по                             вул. Ю. Сіцінського, 2  </t>
  </si>
  <si>
    <t>Розпорядженням облвиконкому від 11.06.1970 р.оку № 156-р”б” та рішення облвиконкому від 21.11.1984 року № 242</t>
  </si>
  <si>
    <t xml:space="preserve">Зростає в м. Кам’янець-Подільському по                         вул. Ю. Сіцінського, 2  </t>
  </si>
  <si>
    <t>Айлант високий</t>
  </si>
  <si>
    <t xml:space="preserve">Зростає в м. Кам’янець-Подільському по                      вул. Ю. Сіцінського, 2  </t>
  </si>
  <si>
    <t>Зростає в м. Кам’янець-Подільському по                                 вул. Ю. Сіцінського, 2</t>
  </si>
  <si>
    <t xml:space="preserve">Зростає в м. Кам’янець-Подільському по                             вул. Л.Українки, 66 </t>
  </si>
  <si>
    <t>Катальпа японська</t>
  </si>
  <si>
    <t xml:space="preserve">Зростає в м. Кам’янець-Подільському по                          вул. Л.Українки, 50 </t>
  </si>
  <si>
    <t>Біота східна</t>
  </si>
  <si>
    <t xml:space="preserve">Зростає в м. Кам’янець-Подільському по                                  вул. Драй - Хмари , 10  </t>
  </si>
  <si>
    <t>Розпорядженням облвиконкому від 11.06.1970 року № 156-р”б”</t>
  </si>
  <si>
    <t xml:space="preserve">Зростає в м. Кам’янець-Подільському по                                              вул. Драй - Хмари , 22  </t>
  </si>
  <si>
    <t>Бундук канадський</t>
  </si>
  <si>
    <t xml:space="preserve">Зростає в м. Кам’янець-Подільському по                             вул. Л. Українки, 63 </t>
  </si>
  <si>
    <t>Станція юних техніків</t>
  </si>
  <si>
    <t>Ялина колюча (форма  колумбіка)</t>
  </si>
  <si>
    <t>Зростає в м. Кам’янець-Подільському по                              вул. Гунській, 9</t>
  </si>
  <si>
    <t>Ялівець Віргінський</t>
  </si>
  <si>
    <t>Зростає в м. Кам’янець-Подільському по                    вул. Гунській, 5</t>
  </si>
  <si>
    <t>Розпорядженням облвиконкому від 11.06.1970 року   № 156-р”б”</t>
  </si>
  <si>
    <t>Зростає в м. Кам’янець-Подільському по                    вул. Лесі Українки, 40</t>
  </si>
  <si>
    <t>Зростає в м. Кам’янець-Подільському по                               вул. Л. Українки, 63</t>
  </si>
  <si>
    <t>Зростає в м. Кам’янець-Подільському по                       вул. Л. Українки, 48</t>
  </si>
  <si>
    <t>Зростає в м. Кам’янець-Подільському по                               вул. Шевченка, 39</t>
  </si>
  <si>
    <t>Зростає в м. Кам’янець-Подільському по                              вул. Шевченка, 24</t>
  </si>
  <si>
    <t xml:space="preserve">Зростає в м. Кам’янець-Подільському по                           вул. Гагаріна, 77 та по                  вул. Гунській. </t>
  </si>
  <si>
    <t xml:space="preserve"> Департамент житлової політики доріг та інфраструктури </t>
  </si>
  <si>
    <t>Ясен звичайний (форма плакуча)</t>
  </si>
  <si>
    <t>Зростає в м. Кам’янець-Подільському по                                 вул. Суворова, 15</t>
  </si>
  <si>
    <t>Катальпа</t>
  </si>
  <si>
    <t>Зростає в м. Кам’янець-Подільському по                                вул. Суворова, 2</t>
  </si>
  <si>
    <t>Кам'янець-Подільський коледж харчової промисловості</t>
  </si>
  <si>
    <t>Зростає в м. Кам’янець-Подільському по                           вул. Суворова, 2.</t>
  </si>
  <si>
    <t>Липа войлочна</t>
  </si>
  <si>
    <t xml:space="preserve">Зростає в м. Кам’янець-Подільському по                        вул. Соборна, 2 </t>
  </si>
  <si>
    <t>Липа крупнолиста</t>
  </si>
  <si>
    <t>Зростає в м. Кам’янець-Подільському по                        вул. Соборній, 2</t>
  </si>
  <si>
    <t xml:space="preserve">Кам'янець-Поділський коледж харчової промисловості </t>
  </si>
  <si>
    <t>Зростає в м. Кам’янець-Подільському по                             вул. Соборній, 2</t>
  </si>
  <si>
    <t>Зростає в м. Кам’янець-Подільському по                      вул. Суворова, 2</t>
  </si>
  <si>
    <t>Біогрупа екзотичних дерев</t>
  </si>
  <si>
    <t>Зростає в м. Кам’янець-Подільському по                         вул. Шевченка, 26</t>
  </si>
  <si>
    <t>Сквер</t>
  </si>
  <si>
    <t>Розташований в м. Кам’янець-Подільському по                       вул. Шевченка, 13</t>
  </si>
  <si>
    <t>Подільська державна аграрно-технічна академія</t>
  </si>
  <si>
    <t>Розпорядженням облвиконкому від 22.10.1969 року № 358-р</t>
  </si>
  <si>
    <t>Зростає в м. Кам’янець-Подільському по                          вул. Шевченка, 33</t>
  </si>
  <si>
    <t>Ялина колюча (форма сиза)</t>
  </si>
  <si>
    <t>Зростає в м. Кам’янець-Подільському по                                  вул. Л. Українки, 71</t>
  </si>
  <si>
    <t>Комунальний заклад освіти Хмельницької обласної ради "Камянець-Подільська ЗОШ - інтернат I-II ступенів № 2"</t>
  </si>
  <si>
    <t>Зростає в м. Кам’янець-Подільському по                                 вул. Л. Українки, 63</t>
  </si>
  <si>
    <t>Ялина колюча (форма голуба)</t>
  </si>
  <si>
    <t>Зростає в м. Кам’янець-Подільському по                                                вул. Л. Українки, 63</t>
  </si>
  <si>
    <t>Зростає в м. Кам’янець-Подільському по                     вул. Гагенмейстера, 1</t>
  </si>
  <si>
    <t>Зростає в м. Кам’янець-Подільському по                               вул. Панівецькій, 1</t>
  </si>
  <si>
    <t>Біота західна</t>
  </si>
  <si>
    <t>Зростає в м. Кам’янець-Подільському по                                  вул. Панівецькій, 1</t>
  </si>
  <si>
    <t>Ялина колюча</t>
  </si>
  <si>
    <t>Зростає в м. Кам’янець-Подільському по                          вул. Шевченка, 30</t>
  </si>
  <si>
    <t>Зростає в м. Кам’янець-Подільському по                       вул. Хмельницьке шосе, 22</t>
  </si>
  <si>
    <t>Зростає в м. Кам’янець-Подільському по                 вул. Голосківське шосе, 1</t>
  </si>
  <si>
    <t>Зростає в м. Кам’янець-Подільському по                           вул. Соборній, 7</t>
  </si>
  <si>
    <t>Клен гостролистий (форма шаровидна)</t>
  </si>
  <si>
    <t>Зростає в м. Кам’янець-Подільському по                        вул. Соборній, 7</t>
  </si>
  <si>
    <t>Тис ягідний</t>
  </si>
  <si>
    <t>Зростає в м. Кам’янець-Подільському по                                   вул. Л. Українки, 56</t>
  </si>
  <si>
    <t>Біогрупа</t>
  </si>
  <si>
    <t>Зростає в м. Кам’янець-Подільському на майдані Відродження, 1</t>
  </si>
  <si>
    <t>Зростає в м. Кам’янець-Подільському по                     вул. Шевченка в сквері „Молодіжному”</t>
  </si>
  <si>
    <t>Зростає в м. Кам’янець-Подільському по                           вул. Шевченка в сквері „Молодіжному”</t>
  </si>
  <si>
    <t>Зростає в м. Кам’янець-Подільському по                      вул. Шевченка, 16</t>
  </si>
  <si>
    <t>Зростає в м. Кам’янець-Подільському по                                   вул. Л. Українки, 29</t>
  </si>
  <si>
    <t>Зростає в м. Кам’янець-Подільському по                       вул. Уральській в сквері „Водойма”</t>
  </si>
  <si>
    <t>Зростає в м. Кам’янець-Подільському по                               вул. Соборній, 2</t>
  </si>
  <si>
    <t>Зростає в м. Кам’янець-Подільському по                                       вул. Огієнка, 61</t>
  </si>
  <si>
    <t>КПНУ ім. Івана Огієнка</t>
  </si>
  <si>
    <t>Зростає в м. Кам’янець-Подільському по                            вул. Шевченка, 12</t>
  </si>
  <si>
    <t>Розпорядженням голови ОДА від 28.09.1995 року № 67-р</t>
  </si>
  <si>
    <t>Зростає в м. Кам’янець-Подільському по                             вул. Червоноармійській, 17</t>
  </si>
  <si>
    <t>Урочище “Липник І”</t>
  </si>
  <si>
    <t>кв. 78 вид. 8 Красилівського лісництва філії "Старокостянтинівське лісове господарство" ДП "Ліси України"</t>
  </si>
  <si>
    <t>Розпорядженням облвиконкому від 04.09.1982 року № 278 та рішенням облвиконкому від 21.11.1984 року № 242</t>
  </si>
  <si>
    <t>Урочище “Липник ІІ”</t>
  </si>
  <si>
    <t>кв. 78 вид. 7 Красилівського лісництва філії "Старокостянтинівське лісове господарство" ДП "Ліси України"</t>
  </si>
  <si>
    <t>Розпорядженням виконкому обласної ради депутатів трудящих від 30.01.1969 року № 72-р та розпорядженням облвиконкому від 04.09.1982 року № 278 та рішенням облвиконкому від 21.11.1984 року № 242</t>
  </si>
  <si>
    <t>Урочище “Липник”</t>
  </si>
  <si>
    <t>кв. 74 вид. 8 Красилівського лісництва філії "Старокостянтинівське лісове господарство" ДП "Ліси України"</t>
  </si>
  <si>
    <t>Розпорядженням виконкому обласної ради депутатів трудящих від 30.01.1969 року № 72-р   та рішенням облвиконкому від 21.11.1984 року № 242</t>
  </si>
  <si>
    <t>Урочище “Гайдучино ІІ”</t>
  </si>
  <si>
    <t>кв. 80 вид. 7 Красилівського лісництва філії "Старокостянтинівське лісове господарство" ДП "Ліси України"</t>
  </si>
  <si>
    <t>Розпорядженням облвиконкому від 30.01.1969 року № 72-р та рішенням облвиконкому від 21.11.1984 року № 242</t>
  </si>
  <si>
    <t>Урочище “Баймаки І”</t>
  </si>
  <si>
    <t>кв. 50 вид. 12 Красилівського лісництва філії "Старокостянтинівське лісове господарство" ДП "Ліси України"</t>
  </si>
  <si>
    <t>Урочище “Баймаки ІІ”</t>
  </si>
  <si>
    <t>кв. 52 вид. 4 Красилівського лісництва філії "Старокостянтинівське лісове господарство" ДП "Ліси України"</t>
  </si>
  <si>
    <t>Урочище "Шмирки"</t>
  </si>
  <si>
    <t>кв. 4 вид. 32 Красилівського лісництва філії "Старокостянтинівське лісове господарство" ДП "Ліси України"</t>
  </si>
  <si>
    <t>Розпорядженням облвиконкому від 11.06.1970 року № 156-р «б» та рішенням облвиконкому від 21.11.1984 року № 242</t>
  </si>
  <si>
    <t>Урочище “Волиця”</t>
  </si>
  <si>
    <t>кв. 15 вид. 8 Красилівського лісництва філії "Старокостянтинівське лісове господарство" ДП "Ліси України"</t>
  </si>
  <si>
    <t xml:space="preserve">Рішенням облвиконкому від 04.09.1982 року № 278 та рішенням облвиконкому від 21.11.1984 року № 242      </t>
  </si>
  <si>
    <t>Урочище “Кучманівка”</t>
  </si>
  <si>
    <t>кв. 5 вид. 7 Антоніського лісництва філії "Старокостянтинівське лісове господарство" ДП "Ліси України"</t>
  </si>
  <si>
    <t>Алея бука європейського</t>
  </si>
  <si>
    <t>кв. 54 вид. 18 Антоніського лісництва філії "Старокостянтинівське лісове господарство" ДП "Ліси України"</t>
  </si>
  <si>
    <t>Лісовий масив біля с. Велика Салиха</t>
  </si>
  <si>
    <t xml:space="preserve">ЛСП “Красилівліс” </t>
  </si>
  <si>
    <t>Рішенням облради від 16.10.1991 року  № 171</t>
  </si>
  <si>
    <t>Летичівська</t>
  </si>
  <si>
    <t>смт Летичів, міський парк відпочинку</t>
  </si>
  <si>
    <t>Летичівська селищна рада</t>
  </si>
  <si>
    <t>Рішенням 4 сесії обласної ради від 16.12.1998 року № 13,  рішенням 11 сесії обласної ради від 30.03.2004 року                         № 22-11/2004</t>
  </si>
  <si>
    <t>Липова 4-рядна алея</t>
  </si>
  <si>
    <t>У межах автомобільної дороги державного значення М – 12 Стрий – Тернопіль – Кропивницький – Знам’янка км 310+225 – км 312+699 ліва сторона</t>
  </si>
  <si>
    <t xml:space="preserve">Служба автомобільних доріг Хмельницької області </t>
  </si>
  <si>
    <t>Липова алея</t>
  </si>
  <si>
    <t>У межах автомобільної дороги державного значення М – 12 Стрий – Тернопіль – Кропивницький – Знам’янка км 311+710 – км 313+692 ліва сторона</t>
  </si>
  <si>
    <t>Служба автомобільних доріг Хмельницької області</t>
  </si>
  <si>
    <t xml:space="preserve">Рішенням облвиконкому від 04.09.1982 року № 278  </t>
  </si>
  <si>
    <t>Вздовж шляху Віниця-Львів км 82+82+150 (права сторона)</t>
  </si>
  <si>
    <t xml:space="preserve">Требуховецька сільська рада </t>
  </si>
  <si>
    <t>Волосовецька дача</t>
  </si>
  <si>
    <t>Пархомівське л-во кв. 5 вид. 9</t>
  </si>
  <si>
    <t>Модрина європейська</t>
  </si>
  <si>
    <t xml:space="preserve">смт Летичів вул. Панасюка біля приміщення музичної школи </t>
  </si>
  <si>
    <t>кв. 19 вид. 11 Козачанського лісництва філії "Летичівське лісове господарство" ДП "Ліси України"</t>
  </si>
  <si>
    <t>Старий ясен</t>
  </si>
  <si>
    <t>смт Летичів вул. Леніна</t>
  </si>
  <si>
    <t>Підсніжник звичайний</t>
  </si>
  <si>
    <t>кв. 3 вид. 32 Хутірського лісництва філії "Славутське лісове господарство"</t>
  </si>
  <si>
    <t>Рішенням 2 сесії облради від 28.10.1994 року № 7</t>
  </si>
  <si>
    <t>Голицька дача</t>
  </si>
  <si>
    <t>Лісництво Теребіжі кв. 34 вид. 8</t>
  </si>
  <si>
    <t>ДП «Славутський лісгосп»</t>
  </si>
  <si>
    <t>Розпорядженням облвиконкому від 07.12.1972 року  № 462-р</t>
  </si>
  <si>
    <t>кв. 43 вид. 35 лісництва Кряжова Буда філії "Славутське лісове господарство" ДП "Ліси України"</t>
  </si>
  <si>
    <t>Розпорядженням облвиконкому від 11.06.1970 року № 156-р "в"</t>
  </si>
  <si>
    <t>кв. 6 вид. 7 Хутірського лісництва філії "Славутське лісове господарство" ДП "Ліси України"</t>
  </si>
  <si>
    <t>Рішенням облвиконкому  від 16.10.1991 року № 171</t>
  </si>
  <si>
    <t>Рішенням обласної ради народних депутатів від 01.11.1996 року № 2</t>
  </si>
  <si>
    <t xml:space="preserve">Поблизу с. Печиводи </t>
  </si>
  <si>
    <t>Розпорядження голови облдержадміністрації від 28.09.1995 року № 67-р</t>
  </si>
  <si>
    <t>Славутська діброва</t>
  </si>
  <si>
    <t>кв. 34 вид. 16 лісництва Теребіжі</t>
  </si>
  <si>
    <t>Рішенням 11 сесії облради від 30.03.2004 року № 22-11/2004</t>
  </si>
  <si>
    <t>Алея старих лип</t>
  </si>
  <si>
    <t xml:space="preserve">с. Самчинці </t>
  </si>
  <si>
    <t>Миролюбненська сільська теритоіральна громада</t>
  </si>
  <si>
    <t>Розпорядженням облвиконкому від 11.06.1970 року № 156 –р”б”  та рішення облвиконкому від 21.11.1984 року № 242</t>
  </si>
  <si>
    <t>Урочище „Руда”</t>
  </si>
  <si>
    <t>кв. 30 вид. 7 Самчиківського лісництва філії "Старокостянтинівське лісове господарство" ДП "Ліси України"</t>
  </si>
  <si>
    <t>Урочище „Керманівка”</t>
  </si>
  <si>
    <r>
      <t>Антонінське лісництво кв. 5</t>
    </r>
    <r>
      <rPr>
        <sz val="12"/>
        <rFont val="Times New Roman"/>
        <family val="1"/>
        <charset val="204"/>
      </rPr>
      <t xml:space="preserve"> </t>
    </r>
    <r>
      <rPr>
        <sz val="10"/>
        <rFont val="Times New Roman"/>
        <family val="1"/>
        <charset val="204"/>
      </rPr>
      <t>вид. 9</t>
    </r>
  </si>
  <si>
    <t>Рішенням облвиконкому від 04.09.1982 р № 278</t>
  </si>
  <si>
    <t>Урочище „Баглаї”</t>
  </si>
  <si>
    <t>кв. 37 вид. 16 Самчиківського лісництва філії "Старокостянтинівське лісове господарство" ДП "Ліси України"</t>
  </si>
  <si>
    <t>кв. 14 вид. 26 Сковородецького лісництва філії "Старокостянтинівське лісове господарство" ДП "Ліси України"</t>
  </si>
  <si>
    <t>Рішенням облради від 25.12.1992 року № 7</t>
  </si>
  <si>
    <t>кв. 46 вид. 20 Антонінського лісництва філії "Старокостянтинівське лісове господарство" ДП "Ліси України"</t>
  </si>
  <si>
    <t>Біогрупа дерев</t>
  </si>
  <si>
    <t>За 1,5 км від с. Миролюбне, кв. 5 вид. 3</t>
  </si>
  <si>
    <t>Миролюбинська сільська територіальна громада</t>
  </si>
  <si>
    <t>Рішенням 17 сесії облради від 17.12.1993 року № 3</t>
  </si>
  <si>
    <t>Екзотичні дерева</t>
  </si>
  <si>
    <t>За 200 м від с. М. Жеребки</t>
  </si>
  <si>
    <t>Михиринецька сільська рада</t>
  </si>
  <si>
    <t>Віковічні дерева каштана кінського</t>
  </si>
  <si>
    <t>смт Теофіполь на території районної ради фізкультурного товариства</t>
  </si>
  <si>
    <t xml:space="preserve">В південній частині с. Ільківці </t>
  </si>
  <si>
    <t>Рішенням сесії облради від 17.12.1993 року № 3</t>
  </si>
  <si>
    <t>Вікові дерева</t>
  </si>
  <si>
    <t xml:space="preserve">с. Волиця-Польова </t>
  </si>
  <si>
    <t>Рішенням сесії облради від 25.12.1992 року № 7</t>
  </si>
  <si>
    <t>Віковічні дерева</t>
  </si>
  <si>
    <t xml:space="preserve">смт Базалія </t>
  </si>
  <si>
    <t>Група віковічних дерев</t>
  </si>
  <si>
    <t>смт Базалія (сквер в центрі села)</t>
  </si>
  <si>
    <t xml:space="preserve">с. Волиця </t>
  </si>
  <si>
    <t>Волицька сільська рада</t>
  </si>
  <si>
    <t xml:space="preserve">Околиця с. Рідка </t>
  </si>
  <si>
    <t>Лютарівська</t>
  </si>
  <si>
    <t xml:space="preserve">В центрі с. Лютарівка </t>
  </si>
  <si>
    <t>Рішенням 8 сесії облради від 01.11.1996 року № 2</t>
  </si>
  <si>
    <t xml:space="preserve">Зростає в м. Хмельницькому по вулиці Грушевського, 64 </t>
  </si>
  <si>
    <t>Управління охорони здоров’я Хмельницької міської ради</t>
  </si>
  <si>
    <t>Рішення облвиконкому від 21.11.1984 року  № 242</t>
  </si>
  <si>
    <t>Алея каштана</t>
  </si>
  <si>
    <t>Розташований на території приватного акціонерного товариства “Хмельницький обласний пивзавод”                                 м. Хмельницького,                                        по вул. Чорновола, 24</t>
  </si>
  <si>
    <t>ПрАТ “Хмельницький обласний пивзавод”</t>
  </si>
  <si>
    <t xml:space="preserve">Рішенням ОВК від 14.07.1977 року № 213 </t>
  </si>
  <si>
    <t>Бук червоний</t>
  </si>
  <si>
    <t xml:space="preserve">Зростає в м. Хмельницькому на вулицях Гагаріна, 5 та Театральній, 24 </t>
  </si>
  <si>
    <t>КП по зеленому будівництву та благоустрою міста Хмельницького міськвиконкому</t>
  </si>
  <si>
    <t>Рішенням ОВК  від 22.10.1969 року № 358-р</t>
  </si>
  <si>
    <t>Зростає в м. Хмельницькому на вул. Героїв Маріуполя, 3</t>
  </si>
  <si>
    <t>Зростає в м. Хмельницькому на вул. Героїв Майдану, 24</t>
  </si>
  <si>
    <t xml:space="preserve">Зростає в м. Хмельницькому по вулиці Пилипчука, 5 </t>
  </si>
  <si>
    <t>Рішенням ОВК  від 14.07.1977 року № 213 та рішенням облвиконкому від 21.11.1984 року № 242</t>
  </si>
  <si>
    <t xml:space="preserve">На території дитячого садка в с. Райківці  </t>
  </si>
  <si>
    <t>Гвардійська сільська територіальна громада</t>
  </si>
  <si>
    <t xml:space="preserve">Рішенням ОВК від 16.10.1991 року № 171 </t>
  </si>
  <si>
    <t xml:space="preserve">Букові дерева * </t>
  </si>
  <si>
    <t>Зростають в лісовому масиві поблизу с. Кутківці кв. 6                     вид. 13</t>
  </si>
  <si>
    <t xml:space="preserve">ЧСЛО "Агроліс" </t>
  </si>
  <si>
    <t>Рішення 14 сесії облради від 25.12.1992 року № 7</t>
  </si>
  <si>
    <t>Поблизу с. Чорна, урочище «Середня дубина» кв. 43                   вид. 1</t>
  </si>
  <si>
    <t>Циківська дубина*</t>
  </si>
  <si>
    <t>кв. 24 вид. 14 Маківського лісництва філії "Кам'янець-Подільське лісове господарство" ДП "Ліси України"</t>
  </si>
  <si>
    <t>Дубовий ліс *</t>
  </si>
  <si>
    <t xml:space="preserve">Кв. 43 вид. 16, кв. 44 вид. 12, поблизу с. Слобідка-Смотрицька </t>
  </si>
  <si>
    <t>Ялина звичайна</t>
  </si>
  <si>
    <t>кв. 25 вид. 13 Грицівського лісництва філії "Старокостянтинівське лісове господарство" ДП "Ліси України"</t>
  </si>
  <si>
    <t>філія "Старкостянтинівське лісове господарство" ДП "Ліси України"</t>
  </si>
  <si>
    <t>Розпорядженням облвиконкому  від 11.06.1970 року № 156-р "б"</t>
  </si>
  <si>
    <t>кв. 60 вид. 16 Грицівського лісництва філії "Старокостянтинівське лісове господарство" ДП "Ліси України"</t>
  </si>
  <si>
    <t>Розпорядженням облвиконкому від 11.06.1970 року № 156 р-б та рішенням облвиконкому від 21.11.1984 року № 242</t>
  </si>
  <si>
    <t>кв. 18 вид. 13 Грицівського лісництва філії "Старокостянтинівське лісове господарство" ДП "Ліси України"</t>
  </si>
  <si>
    <t xml:space="preserve">Урочище "Вербівці" Грицівське лісництво кв. 25 вид. 121 </t>
  </si>
  <si>
    <t>Розпорядженням облвиконкому від 11.06.1970 року № 156 р-б</t>
  </si>
  <si>
    <t>кв. 29 вид. 12 Кам'янківського лісництва філії "Шепетівське лісове господарство" ДП "Ліси України"</t>
  </si>
  <si>
    <t>кв. 18 вид. 6 Грицівського лісництва філії "Старокостянтинівське лісове господарство" ДП "Ліси України"</t>
  </si>
  <si>
    <t>Розпорядженням облвиконкому від 11.06.1970 року  № 156 р-б</t>
  </si>
  <si>
    <t>Вербовецькі дуби</t>
  </si>
  <si>
    <t>с.  Вербівці</t>
  </si>
  <si>
    <t>Ленковецька сільська територіальна громада</t>
  </si>
  <si>
    <t>Сосна Веймутова</t>
  </si>
  <si>
    <t>Климентовецьке лісництво кв. 71 діл. 23</t>
  </si>
  <si>
    <t>Розпорядженням облвиконкому від 11.06.1970 року № 156 р – б</t>
  </si>
  <si>
    <t xml:space="preserve">Автошлях Любар-Кременець </t>
  </si>
  <si>
    <t>Огрудок</t>
  </si>
  <si>
    <t>В північній частині с. Велика Медведівка в урочищі „Огрудок”</t>
  </si>
  <si>
    <t>Судилківська сільська територіальна громада</t>
  </si>
  <si>
    <t>Рішенням 11 сесії обласної ради від 30.03.2004 року  № 22-11/2004</t>
  </si>
  <si>
    <t>На території Шепетівського міського водозбору в західній частині міста</t>
  </si>
  <si>
    <t>Шепетівське комунальне підприємство водопровідно-каналізаційного господарства</t>
  </si>
  <si>
    <t>Рішенням 11 сесії обласної ради від 30.03.2004 року № 22-11/2004</t>
  </si>
  <si>
    <t>Алея каштана і бука європейського</t>
  </si>
  <si>
    <t xml:space="preserve">с. Скаржинці </t>
  </si>
  <si>
    <t xml:space="preserve">В центрі с. Баламутівка </t>
  </si>
  <si>
    <t xml:space="preserve">с. Стріхівці </t>
  </si>
  <si>
    <t>Солобковецька сільська територіальна громада</t>
  </si>
  <si>
    <t>кв. 20 вид. 4 Михайлівського лісництва філії "Хмельницьке лісомисливське господарство" ДП "Ліси України"</t>
  </si>
  <si>
    <t>Розпорядження облвиконкому від 11.06.1970 року №156-р”б” та рішенням облвиконкому від 21.11.1984 року № 242</t>
  </si>
  <si>
    <t>Михайлівське лісництво кв. 20 діл. 14 Ярмолинецького ДЛГ</t>
  </si>
  <si>
    <t>Розпорядження облвиконкому від 11.06.1970 року № 156-р”б”</t>
  </si>
  <si>
    <t>Берека лікарська</t>
  </si>
  <si>
    <t xml:space="preserve"> За 2,5-3 км на південь від с. Куча</t>
  </si>
  <si>
    <t>СЛМП „Поділля”</t>
  </si>
  <si>
    <t>Рішенням 8 сесії облради від 1.11.1996 року № 2</t>
  </si>
  <si>
    <t xml:space="preserve">Лісовий масив на південно-західній околиці с. Антонівка </t>
  </si>
  <si>
    <t>Струзьське л-во, кв.14, вид. 29</t>
  </si>
  <si>
    <t>ДП „Новоушицький лісгосп</t>
  </si>
  <si>
    <t>Рішенням 17 сесії облради від 17.12.1993.р № 3</t>
  </si>
  <si>
    <t>кв. 1 вид. 30 Новоушицького декоративного розсадника філії "Кам'янець-Подільське лісове господарство" ДП "Ліси України"</t>
  </si>
  <si>
    <t>кв. 36 вид. 7 Струзького лісництва філії "Кам'янець-Подільське лісове господарство" ДП "Ліси України"</t>
  </si>
  <si>
    <t xml:space="preserve">смт Нова Ушиця </t>
  </si>
  <si>
    <t>смт Нова Ушиця парк культури та відпочинку</t>
  </si>
  <si>
    <t>кв. 22 вид. 15 Струзького лісництва філії "Кам'янець-Подільське лісове господарство" ДП "Ліси України"</t>
  </si>
  <si>
    <t>Дубинка</t>
  </si>
  <si>
    <t>смт Понінка</t>
  </si>
  <si>
    <t>Понінківська селищна рада</t>
  </si>
  <si>
    <t>Рішенням виконкому обласної Ради народних депутатів від 26.10.1990 року № 194</t>
  </si>
  <si>
    <t>Дуб скельний</t>
  </si>
  <si>
    <t xml:space="preserve">М. Кам.-Подільський                                            вул. Л. Українки та Драгоманова  </t>
  </si>
  <si>
    <t>Департамент житлової політики доріг та інфраструктури  м. Кам.-Подільського</t>
  </si>
  <si>
    <t>Рішення 9 сесії обласної ради від 11.07.2007 року                                  № 23-9/2007,  рішенням 24 сесії обласної ради від 18.11.2009 року № 20-24/2009</t>
  </si>
  <si>
    <t>Дуб скельний*</t>
  </si>
  <si>
    <t>м. Кам.-Подільський по                         вул. Галицького, 3</t>
  </si>
  <si>
    <t>Рішення 9 сесії обласної ради від 11.07.2007 року                         № 23-9/2007</t>
  </si>
  <si>
    <t>М. Кам.-Подільський на розі вул. Зарванської та Петропавловської , по                      вул.  Татарській, 7</t>
  </si>
  <si>
    <t>М. Кам.-Подільський, сквер «Водойма» по вул. Уральській</t>
  </si>
  <si>
    <t>Рішення 9 сесії обласної ради від 11.07.2007 року № 23-9/2007</t>
  </si>
  <si>
    <t>м. Кам.-Подільський, сквер ім. Васильєва, по                               вул. Соборній</t>
  </si>
  <si>
    <t>М. Кам.-Подільський по                                 вул. Огієнко, 42</t>
  </si>
  <si>
    <t>М. Кам.-Подільський, сквер ім. Васильєва, по вул. Соборній</t>
  </si>
  <si>
    <t>Рішення 9 сесії обласної ради від 11.07.2007 р. № 23-9/2007</t>
  </si>
  <si>
    <t>Біогрупа ялини колючої</t>
  </si>
  <si>
    <t xml:space="preserve">Зі східної сторони парку-пам’ятки садово-паркового мистецтва ЗДЗ «Антонінський» смт Антоніни </t>
  </si>
  <si>
    <t>Антонівська селищна рада</t>
  </si>
  <si>
    <t>Рішення 9 сесії обласної ради від 11.07.2007 року                              № 23-9/2007</t>
  </si>
  <si>
    <t xml:space="preserve">Каштаново-кленова алея </t>
  </si>
  <si>
    <t>Напроти центрального входу до парку-пам’ятки садово-паркового мистецтва ЗДЗ «Антонінський» смт Антоніни Красилівського р-ну</t>
  </si>
  <si>
    <t>Антонінська селищна територіальна громада</t>
  </si>
  <si>
    <t>Рішення 9 сесії обласної ради від 11.07.2007 року                     № 23-9/2007</t>
  </si>
  <si>
    <t>Вільхові насадження</t>
  </si>
  <si>
    <t xml:space="preserve"> кв. 4 вид. 2 лісового масиву КП Дунаєвецької міської ради "Лісовик"</t>
  </si>
  <si>
    <t>Ярмолинецьке лісництво кв. 49 вид. 17</t>
  </si>
  <si>
    <t>Південний схід від с. Карпівці, кв. 58 вид. 12-21 Лісогринівецького лісництва філії "Старокостянтинівське лісове господарство" ДП "Ліси України"</t>
  </si>
  <si>
    <t>Філія "Старокостянтивське лісове господарство" ДП "Ліси України"</t>
  </si>
  <si>
    <t>М. Кам’янець-Подільський в сквері ім. Васильєва,                     вул. Шевченка, 26</t>
  </si>
  <si>
    <t>Рішенням 24 сесії обласної ради від 18.11.2009 року                                 № 20-24/2009</t>
  </si>
  <si>
    <t>М. Кам’янець-Подільський парк Танкістів</t>
  </si>
  <si>
    <t>Рішенням 24 сесії обласної ради від 18.11.2009 року                        № 20-24/2009</t>
  </si>
  <si>
    <t>М. Кам’янець-Подільський вул. Шевченка, 61</t>
  </si>
  <si>
    <t>Клен звичайний</t>
  </si>
  <si>
    <t>м. Кам’янець-Подільський вул. Огієнка, 89</t>
  </si>
  <si>
    <t>Рішенням 12 сесії обласної ради від 17.07.2012 року                               № 5-12/2012</t>
  </si>
  <si>
    <t>м. Кам’янець-Подільський вул. Франка, 9</t>
  </si>
  <si>
    <t>Рішенням 12 сесії обласної ради від 17.07.2012 року                          № 5-12/2012</t>
  </si>
  <si>
    <t>Ясен американський</t>
  </si>
  <si>
    <t>м. Кам’янець-Подільський вул. Огієнка, 84</t>
  </si>
  <si>
    <t>Рішенням 12 сесії обласної ради від 17.07.2012 року                            № 5-12/2012</t>
  </si>
  <si>
    <t>м. Кам’янець-Подільський вул. Огієнка, 93, 95</t>
  </si>
  <si>
    <t>Рішенням 12 сесії обласної ради від 17.07.2012 року                 № 5-12/2012</t>
  </si>
  <si>
    <t>м. Кам’янець-Подільський вул. Данила Галицького, 15</t>
  </si>
  <si>
    <t>Берека Глоговіна</t>
  </si>
  <si>
    <t>м. Кам’янець-Подільський вул. Л. Українки, 74</t>
  </si>
  <si>
    <t>Рішенням 12 сесії обласної ради від 17.07.2012 року № 5-12/2012</t>
  </si>
  <si>
    <t>м. Кам’янець-Подільський вул. Гагаріна (на території КПНУ ім. Огієнка)</t>
  </si>
  <si>
    <t>м. Кам’янець-Подільський вул. Шевченка, 61</t>
  </si>
  <si>
    <t>м. Кам’янець-Подільський вул. Гагаріна, 13</t>
  </si>
  <si>
    <t>Рішенням 12 сесії обласної ради від 17.07.2012 року                              № 5-12/2012</t>
  </si>
  <si>
    <t>Рішенням 12 сесії обласної ради від 17.07.2012 року                  № 5-12/2012</t>
  </si>
  <si>
    <t>м. Кам’янець-Подільський вул. Франка, 30</t>
  </si>
  <si>
    <t>м. Кам’янець-Подільський вул. Гагаріна, 67, 81</t>
  </si>
  <si>
    <t>Рішенням 12 сесії обласної ради від 17.07.2012 року                                № 5-12/2012</t>
  </si>
  <si>
    <t>м. Кам’янець-Подільський вул. Гунська, 16, 18</t>
  </si>
  <si>
    <t xml:space="preserve"> Департамент житлової політики доріг та інфраструктури  м. Кам.-Подільського</t>
  </si>
  <si>
    <t>Дерен справжній</t>
  </si>
  <si>
    <t>м. Кам’янець-Подільський вул. Сіцінського, 2</t>
  </si>
  <si>
    <t>Рішенням 12 сесії обласної ради від 17.07.2012 року                                  № 5-12/2012</t>
  </si>
  <si>
    <t>м. Кам’янець-Подільський вул. Пушкінська, 41, 45, 47, 51</t>
  </si>
  <si>
    <t>Рішенням 12 сесії обласної ради від 17.07.2012 року                                   № 5-12/2012</t>
  </si>
  <si>
    <t>Біологічна група: Ясен звичайний</t>
  </si>
  <si>
    <t>м. Кам’янець-Подільський вул. Л. Українки, 101</t>
  </si>
  <si>
    <t>Рішенням 12 сесії обласної ради від 17.07.2012 року                        № 5-12/2012</t>
  </si>
  <si>
    <t>Біологічна група: Липа серцелиста</t>
  </si>
  <si>
    <t>м. Кам’янець-Подільський вул. Татарська, 14</t>
  </si>
  <si>
    <t>Рішенням 12 сесії обласної ради від 17.07.2012 року                                    № 5-12/2012</t>
  </si>
  <si>
    <t>Біологічна група: Бук Європейський</t>
  </si>
  <si>
    <t>м. Кам’янець-Подільський                                   пров. Грушевського</t>
  </si>
  <si>
    <t>Клен сріблястий</t>
  </si>
  <si>
    <t>Зростає в м. Кам’янець-Подільському по                      вул. Соборній, 1</t>
  </si>
  <si>
    <t>Харчовий технікум</t>
  </si>
  <si>
    <t>Липа Костянтина Острозького</t>
  </si>
  <si>
    <t>В межах с. Попівці</t>
  </si>
  <si>
    <t>Старокостянтинівська міська територіальна громада</t>
  </si>
  <si>
    <t>Рішенням 15 сесії обласної ради від 28.03.2013 року № 36-15/2013</t>
  </si>
  <si>
    <t xml:space="preserve"> Веселий джміль</t>
  </si>
  <si>
    <t>Миролюбненська с/р,                      с. Підгірне</t>
  </si>
  <si>
    <t>Миролюбненська сільська територіальна громада</t>
  </si>
  <si>
    <t>Старокостянтинівська груша</t>
  </si>
  <si>
    <t xml:space="preserve"> Миролюбненська с/р,                      с. Підгірне</t>
  </si>
  <si>
    <t xml:space="preserve"> Миролюбненська сільська територіальна громада</t>
  </si>
  <si>
    <t>Рішенням 15 сесії обласної ради від 28.03.2013 року                  № 36-15/2013</t>
  </si>
  <si>
    <t>Відгомін віків</t>
  </si>
  <si>
    <t>м. Хмельницький вул. Петра Болбочана, 6</t>
  </si>
  <si>
    <t>Управляюча мунципальна компанія "Дубове"</t>
  </si>
  <si>
    <t>Рішенням обласної ради від 24.06.2020 року № 60-33/2020</t>
  </si>
  <si>
    <t>Сад Григорія Сковороди</t>
  </si>
  <si>
    <t>м. Хмельницький                        вул. Ярослава Мудрого, 2</t>
  </si>
  <si>
    <t>Хмельницький інститут соціальних технологій університету "Україна"</t>
  </si>
  <si>
    <t>Рішенням обласної ради від 24.06.2020 року № 60-33/2021</t>
  </si>
  <si>
    <t>Сквер імені Кузьми Скрябіна</t>
  </si>
  <si>
    <t>м. Хмельницький, між готелем "Центральний та хмельницькою обласною філармонією"</t>
  </si>
  <si>
    <t>Рішенням обласної ради від 24.06.2020 року № 60-33/2022</t>
  </si>
  <si>
    <t>Сквер імені Володимира Івасюка</t>
  </si>
  <si>
    <t>м. Хмельницький</t>
  </si>
  <si>
    <t>Рішенням обласної ради від 24.06.2020 року № 60-33/2023</t>
  </si>
  <si>
    <t>Сквер пам'яті героїв та жертв Чорнобиля</t>
  </si>
  <si>
    <t>м. Хмельницький, на перехресті вулиць Кам'янецької та Прибузької</t>
  </si>
  <si>
    <t>Рішенням обласної ради від 24.06.2020 року № 60-33/2024</t>
  </si>
  <si>
    <t>Сквер слави</t>
  </si>
  <si>
    <t>м. Хмельницький, на перехресті вулиць Кам'янецької та Сковороди</t>
  </si>
  <si>
    <t>Спеціалізоване комунальне підприємство "Хмельницька міська ритуальна служба"</t>
  </si>
  <si>
    <t>Рішенням обласної ради від 24.06.2020 року № 60-33/2025</t>
  </si>
  <si>
    <t>Прибузькі сосни</t>
  </si>
  <si>
    <t>м. Хмельницький,                           вул. Кам'янецька, 2</t>
  </si>
  <si>
    <t>КП "Парки і сквери                  м. Хмельницького"</t>
  </si>
  <si>
    <t>Рішенням обласної ради від 24.06.2020 року № 60-33/2026</t>
  </si>
  <si>
    <t>Бук на Володимирській</t>
  </si>
  <si>
    <t>м. Хмельницький,                вул. Володимирська, 74</t>
  </si>
  <si>
    <t>Рішенням обласної ради від 24.06.2020 року № 60-33/2027</t>
  </si>
  <si>
    <t>Тисячі сердець</t>
  </si>
  <si>
    <t>м. Хмельницький,                             вул. Володимирська, 85</t>
  </si>
  <si>
    <t>Рішенням обласної ради від 24.06.2020 року № 60-33/2028</t>
  </si>
  <si>
    <t>Сосни Чорні</t>
  </si>
  <si>
    <t>м. Хмельницький,                                      вул. Пушкіна, 11-13</t>
  </si>
  <si>
    <t>Управляюча мунципальна компанія "Проскурівська"</t>
  </si>
  <si>
    <t>Рішенням обласної ради від 24.06.2020 року № 60-33/2030</t>
  </si>
  <si>
    <t>Два платани</t>
  </si>
  <si>
    <t>м. Хмельницький, вул. Старокостянтинівське шосе (між 12а та 14/1)</t>
  </si>
  <si>
    <t>Рішення обласної ради від 28.06.2023 № 22-16/2023</t>
  </si>
  <si>
    <t>Клен театральний</t>
  </si>
  <si>
    <t>м. Хмельницький, вул. Соборна, 60</t>
  </si>
  <si>
    <t>Клен Гінала</t>
  </si>
  <si>
    <t>м. Кам'янець-Подільський, вул. Суворова, 2</t>
  </si>
  <si>
    <t>Природне джерело*</t>
  </si>
  <si>
    <t>м. Кам’янець-Подільський пров. Музейний, 1</t>
  </si>
  <si>
    <t>Департамент житлової політики доріг та інфраструктури Кам’янець-Подільської міської ради</t>
  </si>
  <si>
    <t>Розпорядженням виконкому обласної ради депутатів трудящих від 22.10.1969 року № 358-р та рішенням облвиконкому від 21.11.1984 року № 242</t>
  </si>
  <si>
    <t>Сірчано-водневе джерело</t>
  </si>
  <si>
    <t>В долині лівої притоки           р. Бованець в межах с. Сарнів</t>
  </si>
  <si>
    <t>Війтовецька селищна територіальна громада</t>
  </si>
  <si>
    <t>Рішенням облвиконкому від 04.09.1982 року  № 278, рішенням облвинкому від 21.11.1984 року № 242</t>
  </si>
  <si>
    <t>Чиста криничка</t>
  </si>
  <si>
    <t>Поблизу с. Слобідка-Шелехівська</t>
  </si>
  <si>
    <t>Українська Православна церква Благочинного Деражнянського округу в особі Протоієрея Георгія Чернятинського</t>
  </si>
  <si>
    <t>Рішенням обласної ради народних депутатів від 16.10.1991 року № 171, рішенням сесії обласної ради  від 28.10.1994 року № 7</t>
  </si>
  <si>
    <t>Подільські криниці</t>
  </si>
  <si>
    <t>Поблизу с. Подільське</t>
  </si>
  <si>
    <t xml:space="preserve"> Руднянська сільська рада </t>
  </si>
  <si>
    <t>Свята криниця</t>
  </si>
  <si>
    <t>кв. 21 вид. 30 Славутського лісництва філії "Славутське лісове гоподарство" ДП "Ліси України"</t>
  </si>
  <si>
    <t xml:space="preserve">Витік р. Утка </t>
  </si>
  <si>
    <t>кв. 32 вид. 9, 10, 12 лісництва Кряжова Буда філії "Славутське лісове господарство" ДП "Ліси України"</t>
  </si>
  <si>
    <t>Міліцейський став</t>
  </si>
  <si>
    <t xml:space="preserve">Біля с. Пільний Олексинець </t>
  </si>
  <si>
    <t>Рішенням сесії обласної ради від 1.11.1996 року № 2</t>
  </si>
  <si>
    <t xml:space="preserve">Три дуби </t>
  </si>
  <si>
    <t>кв. 20 вид. 32 лісництва Кряжова Буда філії "Славутське лісове господарство" ДП "Ліси України"</t>
  </si>
  <si>
    <t>Рішенням сесії обласної ради від  16.12.1998 року № 13</t>
  </si>
  <si>
    <t>Джерело здоров’я</t>
  </si>
  <si>
    <t>Шепетівський військовий лісгосп кв. 9 вид. 2, 3, 10, 11, в радіусі 100 м від джерела</t>
  </si>
  <si>
    <t xml:space="preserve">Шепетівський військовий лісгосп </t>
  </si>
  <si>
    <t>Рішенням сесії обласної ради від  30.03.2004 року № 22-11/2004</t>
  </si>
  <si>
    <t>Караїна</t>
  </si>
  <si>
    <t xml:space="preserve">Вздовж автотраси Теофіполь-Базалія поблизу повороту на с. Гальчинці близько 1 км від с. Караїна </t>
  </si>
  <si>
    <t>Новоіванівська</t>
  </si>
  <si>
    <t xml:space="preserve">За течією р. Случ поблизу сіл Червоний Случ та Новоіванівка </t>
  </si>
  <si>
    <t>Маложеребківська</t>
  </si>
  <si>
    <t xml:space="preserve">Між селами Малі Жеребки та Михиринці </t>
  </si>
  <si>
    <t xml:space="preserve">На південно-західній границі парку-пам’ятки садово-паркового мистецтва ЗДЗ «Антонінський» смт Антоніни </t>
  </si>
  <si>
    <t>Антонінська селищна теритолріальна громада</t>
  </si>
  <si>
    <t>Хоморські граніти</t>
  </si>
  <si>
    <t>центр с. Гриців</t>
  </si>
  <si>
    <t>Грицівська селищна рада</t>
  </si>
  <si>
    <t>Розріз зіньківських шарів</t>
  </si>
  <si>
    <t>с. Зіньків долина р. Ушиця</t>
  </si>
  <si>
    <t xml:space="preserve">Зіньківська сільська рада  </t>
  </si>
  <si>
    <t xml:space="preserve">Рішенням облвиконкому від 04.09.1982 року  № 278          </t>
  </si>
  <si>
    <t>Миньковецький розріз нагірнянської свити верхнього докембрію (вендських комплекс)</t>
  </si>
  <si>
    <t>Поблизу с. Миньківці</t>
  </si>
  <si>
    <t xml:space="preserve">Рішенням облвиконкому від 04.09.1982 року № 278          </t>
  </si>
  <si>
    <t>Миньковецький розріз калюських горизонтів з наявністю первинних фосфоритів</t>
  </si>
  <si>
    <t>Миньковецька сільська рада</t>
  </si>
  <si>
    <t>Виходи травертинів</t>
  </si>
  <si>
    <t xml:space="preserve">Поблизу с. Велика Кужелева </t>
  </si>
  <si>
    <t>Зразок чорнокітових гранитів</t>
  </si>
  <si>
    <t>Поблизу с. Русанівка</t>
  </si>
  <si>
    <t>Відслонення гранітів</t>
  </si>
  <si>
    <t>Поблизу с. Кудинка</t>
  </si>
  <si>
    <t xml:space="preserve">Кудинська сільська рада </t>
  </si>
  <si>
    <t>Розріз верхньої частини нагорнянської свити і нижньої частини канилівської серії</t>
  </si>
  <si>
    <t>На правому березі р. Данилова між селами Пилипи-Хребтіївські і Шебутинці</t>
  </si>
  <si>
    <t>Розріз калюських відкладів</t>
  </si>
  <si>
    <t>У долині р. Калюс між селами Куча і Калюс</t>
  </si>
  <si>
    <t xml:space="preserve">Рішенням облвиконкому від 04.09.1982 року № 278 та рішенням облвиконкому від 21.11.1984 року № 242            </t>
  </si>
  <si>
    <t>Розріз тортонського ярусу з викопною фауною</t>
  </si>
  <si>
    <t xml:space="preserve">Поблизу с. Куча в ярі „Голова” </t>
  </si>
  <si>
    <t xml:space="preserve">Рішенням облвиконкому від 04.09.1982 року № 278 та рішенням облвиконкому від 21.11.1984 року № 242        </t>
  </si>
  <si>
    <t>Розріз джурджівських відкладів</t>
  </si>
  <si>
    <t xml:space="preserve">У долині р. Ушиця в                    с. Джурджівка </t>
  </si>
  <si>
    <t xml:space="preserve">Рішенням облвиконкому від 04.09.1982 року № 278 та рішенням облвиконкому від 21.11.1984 року № 242   </t>
  </si>
  <si>
    <t>Сірі кордієритогранатові граніти і гранатодіорити</t>
  </si>
  <si>
    <t xml:space="preserve">Околиця м. Полонного </t>
  </si>
  <si>
    <t>Полонський комбінат комунальних підприємств</t>
  </si>
  <si>
    <t>Валуни -льодовикового періоду</t>
  </si>
  <si>
    <t>Північно-захіна околиця            с. Селичів</t>
  </si>
  <si>
    <t>Зразок гранато-біотитових відкладів гранітів</t>
  </si>
  <si>
    <t>Між селами Остропіль, Красносілка та Самчики</t>
  </si>
  <si>
    <t>Остропільська сільська рада</t>
  </si>
  <si>
    <t>Скельні виходи пегматитів</t>
  </si>
  <si>
    <t xml:space="preserve">На околиці с. Старий Остропіль </t>
  </si>
  <si>
    <t>Староостропільська сільська рада</t>
  </si>
  <si>
    <t>Гранітні відслонення</t>
  </si>
  <si>
    <t>с. Н.Синявка, лівий берег р. Іква</t>
  </si>
  <si>
    <t>Судилківські граніти</t>
  </si>
  <si>
    <t>Поблизу с. Судилків</t>
  </si>
  <si>
    <t xml:space="preserve">ПрАТ “Шепетівський гранкарєр” “Пронекс” </t>
  </si>
  <si>
    <t>Відслонення мігматитів, біотитових і титаномагматитових гнейсів</t>
  </si>
  <si>
    <t>Поблизу с. Рудня-Новенька</t>
  </si>
  <si>
    <t>Судилківська сільська рада</t>
  </si>
  <si>
    <t>Пегматоїдна жила з великими кристалами польового шпату</t>
  </si>
  <si>
    <t>Вапняк-ракушняк пересічений жилами кальциту</t>
  </si>
  <si>
    <t>Поблизу с. Гриців</t>
  </si>
  <si>
    <t>Мезозой крейдяного періоду</t>
  </si>
  <si>
    <t xml:space="preserve"> південно-західна околиця смт Білогір’я</t>
  </si>
  <si>
    <t>Соколецький розріз канилівської серії верхнього декембрію (вендський комплекс)</t>
  </si>
  <si>
    <t>с. Сокілець правий беріг                  р. Ушиця</t>
  </si>
  <si>
    <t>Розріз тернавської свити яруської серії*</t>
  </si>
  <si>
    <t>Поблизу с. Демшин</t>
  </si>
  <si>
    <t xml:space="preserve">НПП “Подільські товтри” </t>
  </si>
  <si>
    <t>Розріз грінчукської підсвіти рихівської свити малинівецької серії*</t>
  </si>
  <si>
    <t>Поблизу с. Малинівці</t>
  </si>
  <si>
    <t>Розріз нагорнянської свити*</t>
  </si>
  <si>
    <t>Поблизу с. Нагоряни</t>
  </si>
  <si>
    <t xml:space="preserve">Довжоцька сільська рада  </t>
  </si>
  <si>
    <t>Голова Витязя*</t>
  </si>
  <si>
    <t>На лівому березі р. Дністер, в 2,0 км від с. Устя</t>
  </si>
  <si>
    <t>Розріз скальської серії силурійської системи*</t>
  </si>
  <si>
    <t>Поблизу с. Завалля</t>
  </si>
  <si>
    <t>Розріз верхньої частини канилівської серії студеницької свити*</t>
  </si>
  <si>
    <t>Поблизу с. Кривчани</t>
  </si>
  <si>
    <t>Розріз баговицької свити мукшинської підсвити*</t>
  </si>
  <si>
    <t>Лівий беріг р. Дністер нижче гирла р. Мукші. Поблизу             с. Устя</t>
  </si>
  <si>
    <t>Розріз баговицької свити (устівська підсвита)*</t>
  </si>
  <si>
    <t>Околиця с. Велика Слобідка</t>
  </si>
  <si>
    <t>Розріз канилівської свити маниловецької серії (голосківська і шутнівська підсвити) і нижньої частини цвиклівської свити *</t>
  </si>
  <si>
    <t>Поблизу с. Цвіклівці</t>
  </si>
  <si>
    <t>Печера «Малишка-Киянка»*</t>
  </si>
  <si>
    <t>Поблизу с. Завалля північна околиця села</t>
  </si>
  <si>
    <t>Скеля-останець «Голова велетня» *</t>
  </si>
  <si>
    <t>Гора-останець             «Бабин писок» *</t>
  </si>
  <si>
    <t>між селами Колодієвка і Теремці</t>
  </si>
  <si>
    <t>Гора «Теремець»*</t>
  </si>
  <si>
    <t>Розріз субочської свити верхнього ордовика (молодовська серія)*</t>
  </si>
  <si>
    <t>Поблизу с. Наддністрянка</t>
  </si>
  <si>
    <t>Розріз канилівської свити*</t>
  </si>
  <si>
    <t>Скала «Соколів камінь»*</t>
  </si>
  <si>
    <t>За 1,5 км на південний схід від с. Княжпіль, кв. 37 вид. 14 Панівецького лісництва філії "Кам'янець-Подільське лісове господарство" ДП "Ліси України"</t>
  </si>
  <si>
    <t>Повний розріз вехньої частини рихтовської свити (ісаківська підсвита)*</t>
  </si>
  <si>
    <t>Поблизу с. Рихта</t>
  </si>
  <si>
    <t xml:space="preserve">Рихтівська сільська рада </t>
  </si>
  <si>
    <t>Розріз гораївської свити середнього ордовика (молодовська серія)*</t>
  </si>
  <si>
    <t>Поблизу с. Гораївка</t>
  </si>
  <si>
    <t>Залучанська печера*</t>
  </si>
  <si>
    <t>Між селами Залуччя та Нігин</t>
  </si>
  <si>
    <t xml:space="preserve">НПП "Подільські Товтри" </t>
  </si>
  <si>
    <t>Поблизу с. Гуків</t>
  </si>
  <si>
    <t>Гуківська сільська територіальна громада</t>
  </si>
  <si>
    <t>Печера в верхньому тортоні</t>
  </si>
  <si>
    <t>Поблизу с. Пукляки</t>
  </si>
  <si>
    <t>Товтра «Першак» з печерою*</t>
  </si>
  <si>
    <t>Поблизу с. Біла</t>
  </si>
  <si>
    <t>Чемеровецька селищна рада</t>
  </si>
  <si>
    <t>Розріз цвиклівської свити малиновецької серії (сокольська) і бернівська підсвити*</t>
  </si>
  <si>
    <t>По лівому березі яру на околиці с. Слобідка Малиновецька</t>
  </si>
  <si>
    <t>Плужнянська</t>
  </si>
  <si>
    <t>кв. 1 вид. 10, 11, 15, 17, кв. 2 вид. 6, 7, 12, 19, 20 Клиновецького лісництва філії "Ізяславське лісове господарство" ДП "Ліси України"</t>
  </si>
  <si>
    <t>Бахматовецька колонія сірої чаплі</t>
  </si>
  <si>
    <t>кв. 16 вид. 4, 5 Прибузького лісництва філії "Хмельницьке лісомисливське господарство" ДП "Ліси України"</t>
  </si>
  <si>
    <t>філія "Хмельницьке лісомисливське господарство"</t>
  </si>
  <si>
    <t>Чарівська дача</t>
  </si>
  <si>
    <t>кв. 20 вид. 2 Старосинявського лісництва філії "Старокостянтинівське лісове господарство" ДП "Ліси України"</t>
  </si>
  <si>
    <t>філія "Старокостянтинівське лісове господарство"</t>
  </si>
  <si>
    <t>Урочище Ступенці</t>
  </si>
  <si>
    <t xml:space="preserve">Урочище „Ступенці” поблизу с. Маків </t>
  </si>
  <si>
    <t xml:space="preserve">Говорівський </t>
  </si>
  <si>
    <t>с. Говори</t>
  </si>
  <si>
    <t>Територіально віокремлене спеціалізоване відділення        с. Говори ДНЗ Ярмолинецького агропромислового центру професійної освіти</t>
  </si>
  <si>
    <t>Розпорядженням виконкому обласної ради депутатів трудящих від 22.10.1969 року № 358-р</t>
  </si>
  <si>
    <t>Шелехівський</t>
  </si>
  <si>
    <t>с. Слобідка-Шелехівська</t>
  </si>
  <si>
    <t>Маківський</t>
  </si>
  <si>
    <t>с. Маків</t>
  </si>
  <si>
    <t>Маківська сільська територіальна громада</t>
  </si>
  <si>
    <t xml:space="preserve">Розпорядженням виконкому обласної ради депутатів трудящих від 30.01.1969 року № 72-р </t>
  </si>
  <si>
    <t>Околиця с. Плужне</t>
  </si>
  <si>
    <t xml:space="preserve">КП "Плужне" </t>
  </si>
  <si>
    <t>Білецький</t>
  </si>
  <si>
    <t>На околиці с. Білецьке</t>
  </si>
  <si>
    <t>Полонська міська територіальна громада</t>
  </si>
  <si>
    <t>Славутський</t>
  </si>
  <si>
    <t>м. Славута</t>
  </si>
  <si>
    <t>КП "Славута-сервіс" Славутської міської ради, дитячо-юнацька спортивна школа м. Славута, релігійна організація "Релігійна громада (парафія) святої Дороти Камянець-Подільської дієцезії Римсько-католицької церки у м. Славута</t>
  </si>
  <si>
    <t>Ганнопільський</t>
  </si>
  <si>
    <t>с. Ганнопіль</t>
  </si>
  <si>
    <t>Ганнопільська сільська територіальна громада</t>
  </si>
  <si>
    <t>Загінецький</t>
  </si>
  <si>
    <t xml:space="preserve">В центрі села Загінці </t>
  </si>
  <si>
    <t>Кривинський</t>
  </si>
  <si>
    <t xml:space="preserve">с. Старий Кривин </t>
  </si>
  <si>
    <t>Нетішинська міська рада</t>
  </si>
  <si>
    <t>Парк ім.. М. Чекмана</t>
  </si>
  <si>
    <t>м. Хмельницький по                      вул. Курчатова, Олімпійська та Проскурівське Підпілля</t>
  </si>
  <si>
    <t>КП "Парки і сквери              м. Хмельницького"</t>
  </si>
  <si>
    <t>Рішенням обласної ради від 15.05.1975 року № 132, рішенням обласної ради від 16.12.1998 року № 13, рішенням обласної ради від 18.11.2009 року № 20-24/2009</t>
  </si>
  <si>
    <t>Райковецький</t>
  </si>
  <si>
    <t>с. Райківці, кв. 65 вид. 1-2 Лісогринівецького лісництва філії "Старокостянтинівське лісове господарство" ДП "Ліси України"</t>
  </si>
  <si>
    <t>Корчунецький</t>
  </si>
  <si>
    <t>с. Корчунок</t>
  </si>
  <si>
    <t xml:space="preserve">Корчунецька школа-інтернат  </t>
  </si>
  <si>
    <t>Цівківецький</t>
  </si>
  <si>
    <t xml:space="preserve"> с. Цівківці</t>
  </si>
  <si>
    <t>м. Хмельницький                    вул. Свободи, Зарічанська, перемоги, Проспект Миру</t>
  </si>
  <si>
    <t>Рішенням 11 сесії облради від 30.03.2004 року  № 22-11/2004</t>
  </si>
  <si>
    <t>Парк ім.Мацишина</t>
  </si>
  <si>
    <t>Поблизу с. Пирогівці</t>
  </si>
  <si>
    <t>Хмельницький університет управління та права</t>
  </si>
  <si>
    <t>Вербківський</t>
  </si>
  <si>
    <t>с. Вербка</t>
  </si>
  <si>
    <t>Ярмолинецька селищна територіальна громада</t>
  </si>
  <si>
    <t>Рішенням обласної ради народних депутатів від 26.10.1990 року №194</t>
  </si>
  <si>
    <t>Виноградівський</t>
  </si>
  <si>
    <t>с. Виноградівка</t>
  </si>
  <si>
    <t>Винограівський психоневрологічний інтернат</t>
  </si>
  <si>
    <t>Куявський</t>
  </si>
  <si>
    <t xml:space="preserve">Куявський дитячий психоневрологічний санаторій </t>
  </si>
  <si>
    <t>Розпорядженням виконкому обласної ради депутатів трудящих від 30.01.1969 року № 72-р  та рішенням облвиконкому від 21.11.1984 року № 242</t>
  </si>
  <si>
    <t>Лугівський</t>
  </si>
  <si>
    <t>с. Лугове</t>
  </si>
  <si>
    <t>Скаржинецький</t>
  </si>
  <si>
    <t>с. Скаржинці</t>
  </si>
  <si>
    <t>Обласна психіатрична лікарня с. Скаржинці</t>
  </si>
  <si>
    <t>Розпорядженням виконкому обласної ради депутатів трудящих від 30.01.1969 року № 72-р та рішенням облвиконкому від 21.11.1984 року № 242</t>
  </si>
  <si>
    <t>Шарівський</t>
  </si>
  <si>
    <t>с. Шарівка</t>
  </si>
  <si>
    <t>Голосківський*</t>
  </si>
  <si>
    <t>с. Голосків</t>
  </si>
  <si>
    <t xml:space="preserve"> Кам`янець-Подільський педагогічний інститут, Голосківська середня школа </t>
  </si>
  <si>
    <t>Кам’янець-Подільський</t>
  </si>
  <si>
    <t>м.Кам’янець-Подільський по вул. Шевченка</t>
  </si>
  <si>
    <t>Розпорядженням виконкому обласної ради депутатів трудящих від 11.06.1970 року № 156-р- «б» рішенням облвиконкому від 21.11.1984 року № 242</t>
  </si>
  <si>
    <t>Сквер ім. Т.Г. Шевченка</t>
  </si>
  <si>
    <t xml:space="preserve">м. Хмельницький </t>
  </si>
  <si>
    <t>Рішенням 16 сесії обласної ради від 04.04.2001 року № 10,  рішенням 22 сесії обласної ради від 21.03.2002 року № 11</t>
  </si>
  <si>
    <t>Іванковецький</t>
  </si>
  <si>
    <t xml:space="preserve">с. Іванківці </t>
  </si>
  <si>
    <t>Чемеровецький*</t>
  </si>
  <si>
    <t>смт Чемерівці вул. І. Франка</t>
  </si>
  <si>
    <t>Решнівецький</t>
  </si>
  <si>
    <t>с. Решнівка</t>
  </si>
  <si>
    <t>Рішення 24 сесії обласної ради від 18.11.2009 року № 20-24/2009</t>
  </si>
  <si>
    <t>Дендропарк «Поділля»</t>
  </si>
  <si>
    <t>Дендропарк</t>
  </si>
  <si>
    <t>м. Хмельницький на перетині проспекту Миру та Старокостянтинівського шосе</t>
  </si>
  <si>
    <t>Розпорядженням виконкому обласної ради депутатів трудящих від 22.10.1969 року № 358-р,  рішенням сесії обласної ради від 11.07.2007 року № 23-9/2007, рішенням Хмельницької обласної ради від 05.12.2013 року                            № 17-18/2013</t>
  </si>
  <si>
    <t>Дендропарк "Миньковецький"</t>
  </si>
  <si>
    <t>західна частина с. Миньківці кв. 9 вид. 9 Дунаєвецького лісництва філії "Кам'янець-Подільське лісове господарство" ДП "Ліси України"</t>
  </si>
  <si>
    <t>Розпорядженням виконкому обласної ради депутатів трудящих від 30.01.1969 року № 72-р та рішенням сесії обласної ради від 11.07.2007 року № 23-9/2007</t>
  </si>
  <si>
    <t>Отроківський</t>
  </si>
  <si>
    <t xml:space="preserve">Центральна частина с. Отроків </t>
  </si>
  <si>
    <t>Рішенням 10 сесії обласної ради від 29.02.2000 року № 10 та рішенням сесії обласної ради від 11.07.2007 року                 № 23-9/2007</t>
  </si>
  <si>
    <t>Флора</t>
  </si>
  <si>
    <t>с. Пільний Олексинець</t>
  </si>
  <si>
    <t>м. Шепетівка вул. Ватутіна,59</t>
  </si>
  <si>
    <t>Центр еколого-натуралістичної творчості учнівської молоді</t>
  </si>
  <si>
    <t>Рішенням 15 сесії обласної ради від 28.03.2013 року  № 36-15/2013</t>
  </si>
  <si>
    <t>Юннатівський</t>
  </si>
  <si>
    <t>м. Хмельницький                              пров. Шкільний, 8</t>
  </si>
  <si>
    <t>Хмельницький обласний еколого-натуралістичний центр учнівської молоді</t>
  </si>
  <si>
    <t>Жабинецька дача*</t>
  </si>
  <si>
    <t>кв. 1, 4, 5, 8 урочища "Жабинецька дача" філії "Камянець-Подільське лісове господарство" ДП "Ліси України"</t>
  </si>
  <si>
    <t>Рішенням Хмельницького облвиконкому від 19.10.1988 року № 153</t>
  </si>
  <si>
    <t>Запуск</t>
  </si>
  <si>
    <t>За 3 км на південний схід  від  с. Варівці</t>
  </si>
  <si>
    <t>Рішенням сесії обласної ради народних депутатів від 17.12.1993 року №3</t>
  </si>
  <si>
    <t>Поблизу м. Городок</t>
  </si>
  <si>
    <t xml:space="preserve">Городоцька міська територіальна громада </t>
  </si>
  <si>
    <t>Козацький яр</t>
  </si>
  <si>
    <t>Схил р. Тростянець в урочищі «Стара гребля»</t>
  </si>
  <si>
    <t>Липник</t>
  </si>
  <si>
    <t>Ліс біля с. Слобідка-Шелехівська</t>
  </si>
  <si>
    <t xml:space="preserve">СЛКП “Флора” </t>
  </si>
  <si>
    <t>Поблизу с. Плужне</t>
  </si>
  <si>
    <t>КП "Плужне"</t>
  </si>
  <si>
    <t>Радошівське</t>
  </si>
  <si>
    <t>Поблизу с. Радошівка</t>
  </si>
  <si>
    <t>КП "Сошне" Ізяславської міської ради</t>
  </si>
  <si>
    <t>Рішенням 2 сесії обласної ради народних депутатів від 28.10.1994 року № 7</t>
  </si>
  <si>
    <t>Гайок</t>
  </si>
  <si>
    <t>На околиці с. Михля</t>
  </si>
  <si>
    <t xml:space="preserve">КП “Лютарка” </t>
  </si>
  <si>
    <t>Рішенням сесії обласної ради народних депутатів від 25.12.1992 року №7, рішенням сесії обласної ради від 28.10.1994  року № 7</t>
  </si>
  <si>
    <t>Михайлівецьке</t>
  </si>
  <si>
    <t xml:space="preserve">кв. 56-64 Красилівського лісництва філії "Старокостянтинівське лісове господарство" ДП "Ліси </t>
  </si>
  <si>
    <t>філія "Старокостянтинівське лісове господарство" ДП "Ліси України", Щиборівська сільська територіальна громада</t>
  </si>
  <si>
    <t>Радіснянське</t>
  </si>
  <si>
    <t>Околиця с. Радісне</t>
  </si>
  <si>
    <t>Грабарка</t>
  </si>
  <si>
    <t>кв. 54 вид. 2 Козачанського лісництва філії "Летичівське лісове господарство" ДП "Ліси України"</t>
  </si>
  <si>
    <t xml:space="preserve">Рішенням облвиконкому від 04.09.1982 року № 278 , рішенням облвиконкому від 21.11.1984 року  № 242        </t>
  </si>
  <si>
    <t>Козачки</t>
  </si>
  <si>
    <t>кв. 36 вид.  14, 17 Козачанського лісництва філії "Летичівське лісове господарство" ДП "Ліси України"</t>
  </si>
  <si>
    <t>Рішенням облвиконкому від 04.09.1982 року № 278, рішенням облвиконкому від 21.11.1984 року  № 243</t>
  </si>
  <si>
    <t>Морозівське</t>
  </si>
  <si>
    <t xml:space="preserve">Поблизу с. Миролюбне, кв. 57 вид. 1-2 Старокостянтинівського лісництва філії "Старокостянтинівське лісове господарство" ДП "Ліси України"                     </t>
  </si>
  <si>
    <t>філія "Старокостянтинівське лісове господарство", Миролюбненська сільська територіальна громада</t>
  </si>
  <si>
    <t>Корначівський ліс (Проскурівський ліс)</t>
  </si>
  <si>
    <t>Поблизу с. Проскурівка</t>
  </si>
  <si>
    <t>ДП "Дослідне господарство "Проскурівка" Миронівського інституту пшениці імені Р.М. Ремесла Національної академії аграрних наук України"</t>
  </si>
  <si>
    <t xml:space="preserve">Рішенням облвиконкому від 04.09.1982 року № 278, рішенням виконкому обласної ради народних депутатів від 16.10.1991 року № 171   </t>
  </si>
  <si>
    <t>Адамове займисько</t>
  </si>
  <si>
    <t xml:space="preserve">Поблизу с. Радошівка </t>
  </si>
  <si>
    <t>КП "Сошне" Ізяславської міської ради, Ізяславська міська територіальна громада</t>
  </si>
  <si>
    <t>Рішенням 10 сесії облради від 29.02.2000 року № 10</t>
  </si>
  <si>
    <t xml:space="preserve">Вільшина </t>
  </si>
  <si>
    <t>Східна частина м. Нетішин, кв. 3, вид. 2, 15, 17-18, 23-24, 30-33, 41-42, кв. 6 вид. 1-4, 26-27 Кривинського лісництва філії "Славутське лісове господарство" ДП "Ліси України"</t>
  </si>
  <si>
    <t>Рішенням сесії обласної ради від 16.12.1998 року № 13</t>
  </si>
  <si>
    <t>Семенівське</t>
  </si>
  <si>
    <t xml:space="preserve">Заплава р. Семенівка поблизу с. Денисівка </t>
  </si>
  <si>
    <t>Рішенням 22 сесії обласної ради від 21.03.2002 р. № 11</t>
  </si>
  <si>
    <t>Лезнівське</t>
  </si>
  <si>
    <t xml:space="preserve">Хмельницьке л-во кв. 37 </t>
  </si>
  <si>
    <t>Рішенням облвиконкому від 14.07.1977 року № 213, рішення 11 сесії облради від 30.03.2004 року № 22-11/2004</t>
  </si>
  <si>
    <t>Корчі</t>
  </si>
  <si>
    <t>кв. 29 вид. 19-38 Лісогринівецького лісництва філії "Старокостянтинівське лісове господарство" ДП "Ліси України"</t>
  </si>
  <si>
    <t>Березина</t>
  </si>
  <si>
    <t>Ярмолинецьке л-во кв. 34-41</t>
  </si>
  <si>
    <t xml:space="preserve">Рішенням облвиконкому від 14.07.1977 року № 213, рішенням виконкому Хмельницької облради народних депутатів від 21.11.1984 року № 242 </t>
  </si>
  <si>
    <t>Ландшафтний парк</t>
  </si>
  <si>
    <t>“Мальованка”</t>
  </si>
  <si>
    <t>РЛП</t>
  </si>
  <si>
    <t>ДП «Шепетівський лісгосп», СЛКП “Лісовик”,                 ПрАТ "Шепетівський буто-щебеневий кар’єр",                ТОВ "Шепетівський гранкар’єр", Шепетівське РСЛП</t>
  </si>
  <si>
    <t>Рішенням 6 сесії обласної ради від 11.05.1999 року № 21 та рішенням 11 сесії обласної ради від 30.03.2004 року                 № 23-11/2004</t>
  </si>
  <si>
    <t>Ботанічний сад Хмельницького національного університету</t>
  </si>
  <si>
    <t>м. Хмельницький                               вул. Інститутська (територія Хмельницького національного університету)</t>
  </si>
  <si>
    <t>Хмельницький національний університет</t>
  </si>
  <si>
    <t>Рішенням сесії обласної ради від 18.11.2009 року № 20-24/2009</t>
  </si>
  <si>
    <t>Зоологічний парк</t>
  </si>
  <si>
    <t>м. Кам’янець-Подільський вул. Яросла Мудрого, 47</t>
  </si>
  <si>
    <t>Управління освіти і науки                     Кам’янець-Подільської міської ради</t>
  </si>
  <si>
    <t xml:space="preserve">Рішенням обласної ради від 16.12.1998 року № 13 </t>
  </si>
  <si>
    <t>* - дані території увійшли до складу національного природного парку „Подільські Товтри”</t>
  </si>
  <si>
    <t xml:space="preserve">Перелік територій та обєктів природно-заповідного фонду загальнодержавного та місцевого значення </t>
  </si>
  <si>
    <t>на території Черкаської області станом на 01.01.2024</t>
  </si>
  <si>
    <r>
      <t>№ 
п/п</t>
    </r>
    <r>
      <rPr>
        <b/>
        <sz val="14"/>
        <rFont val="Times New Roman"/>
        <family val="1"/>
        <charset val="204"/>
      </rPr>
      <t xml:space="preserve">
</t>
    </r>
  </si>
  <si>
    <t xml:space="preserve">            Тип</t>
  </si>
  <si>
    <t>Постанова, рішення, згідно з якими створено (оголошено) даний об’єкт ПЗФ, змінено його площу, категорію тощо</t>
  </si>
  <si>
    <t>ТЕРИТОРІЇ ТА ОБЄКТИ ПЗФ ЗАГАЛЬНОДЕРЖАВНОГО ЗНАЧЕННЯ</t>
  </si>
  <si>
    <t>Канівський природний заповідник</t>
  </si>
  <si>
    <t xml:space="preserve"> Золотоніський район, Канівська, Піщанська, Ліплявська територіальні громади </t>
  </si>
  <si>
    <t>Державний університет ім.Т.Г.Шевченка</t>
  </si>
  <si>
    <t>Постанова РМ УРСР від 27.11.68 р. № 568, Указ Президента України від 01.01.2010 № 2</t>
  </si>
  <si>
    <r>
      <t>1.</t>
    </r>
    <r>
      <rPr>
        <sz val="7"/>
        <rFont val="Times New Roman"/>
        <family val="1"/>
        <charset val="204"/>
      </rPr>
      <t xml:space="preserve">                   </t>
    </r>
    <r>
      <rPr>
        <sz val="10"/>
        <rFont val="Times New Roman"/>
        <family val="1"/>
        <charset val="204"/>
      </rPr>
      <t> </t>
    </r>
  </si>
  <si>
    <t xml:space="preserve"> Золотоніський район,  Ліплявська територіальна громада </t>
  </si>
  <si>
    <t>НПП Білоозерський</t>
  </si>
  <si>
    <t>Указ Президента України від 11.12.2009 № 1048</t>
  </si>
  <si>
    <r>
      <t>2</t>
    </r>
    <r>
      <rPr>
        <sz val="7"/>
        <rFont val="Times New Roman"/>
        <family val="1"/>
        <charset val="204"/>
      </rPr>
      <t xml:space="preserve">.  </t>
    </r>
    <r>
      <rPr>
        <sz val="10"/>
        <rFont val="Times New Roman"/>
        <family val="1"/>
        <charset val="204"/>
      </rPr>
      <t> </t>
    </r>
  </si>
  <si>
    <t>Золоторніський район, Чорнобаївська, Іркліївська територіальні громади (створено на базі ландшафтного заказника загальнодержавного значення «Сулинський»)</t>
  </si>
  <si>
    <t>Адміністрація НПП Нижньосульський</t>
  </si>
  <si>
    <t>Указ Президента України від 10.02.2010 № 155</t>
  </si>
  <si>
    <t>Холодний Яр</t>
  </si>
  <si>
    <t>Черкаський район Кам`янська, Медведівська та Михайлівська  територіальні громади,  кв.1-25, 27-66, 69-76, 84, 97, 101-103 Креселецького лісництва ДП"Кам`янське ЛГ", кв. 1-30, 34-52 Грушківського лісництва ДП"Кам`янське ЛГ", землі Черкаської обласної державної адміністрації</t>
  </si>
  <si>
    <t>Адміністрація НПП Холодний Яр</t>
  </si>
  <si>
    <t>Указ Президента України від 01.01.2022 № 2</t>
  </si>
  <si>
    <t>Разом національних природних парків</t>
  </si>
  <si>
    <t xml:space="preserve">Заказники </t>
  </si>
  <si>
    <t>Тарасів обрій</t>
  </si>
  <si>
    <r>
      <rPr>
        <sz val="10"/>
        <color indexed="10"/>
        <rFont val="Times New Roman"/>
        <family val="1"/>
        <charset val="204"/>
      </rPr>
      <t>Золотоніський район</t>
    </r>
    <r>
      <rPr>
        <sz val="10"/>
        <rFont val="Times New Roman"/>
        <family val="1"/>
        <charset val="204"/>
      </rPr>
      <t xml:space="preserve"> кв.62 (вид. 1-4), 63, 64 (вид 1-23), кв 65 (вид 1-18), 67 (вид 1-9) кв 68 (вид 1-10), кв 69 (вид 1-20), кв 73 (вид 1-14), кв. 82, 85 Прохорівського л-ва, </t>
    </r>
  </si>
  <si>
    <t>ДП "Золотоніське ЛГ" , Ліплявська ОТГ</t>
  </si>
  <si>
    <t xml:space="preserve">Постанова РМ УРСР від 18.01.90 р. № 4, Указ Президента України від 11.04.2019 № 139/2019 </t>
  </si>
  <si>
    <t>Липівський заказник</t>
  </si>
  <si>
    <t xml:space="preserve"> Золотоніський район,  Золотоніська територіальна громада </t>
  </si>
  <si>
    <t>МГ "Вільхівська дача"</t>
  </si>
  <si>
    <t xml:space="preserve">Постанова РМ УРСР від 28.10.74 р. № 500     Указ Президента України від 27.07.2016 № 312/2016 </t>
  </si>
  <si>
    <t>Русько-Полянський заказник</t>
  </si>
  <si>
    <r>
      <t xml:space="preserve">Черкаський район, Р.-Полянське л-во кв. 106 вид. 6, 9, 10, </t>
    </r>
    <r>
      <rPr>
        <sz val="10"/>
        <color indexed="10"/>
        <rFont val="Times New Roman"/>
        <family val="1"/>
        <charset val="204"/>
      </rPr>
      <t>(11</t>
    </r>
    <r>
      <rPr>
        <sz val="10"/>
        <rFont val="Times New Roman"/>
        <family val="1"/>
        <charset val="204"/>
      </rPr>
      <t xml:space="preserve">) 13, 17, </t>
    </r>
    <r>
      <rPr>
        <sz val="10"/>
        <color indexed="10"/>
        <rFont val="Times New Roman"/>
        <family val="1"/>
        <charset val="204"/>
      </rPr>
      <t>(18,19,20)</t>
    </r>
    <r>
      <rPr>
        <sz val="10"/>
        <rFont val="Times New Roman"/>
        <family val="1"/>
        <charset val="204"/>
      </rPr>
      <t xml:space="preserve"> кв. 107 вид. 1, 2, 143,</t>
    </r>
    <r>
      <rPr>
        <sz val="10"/>
        <color indexed="10"/>
        <rFont val="Times New Roman"/>
        <family val="1"/>
        <charset val="204"/>
      </rPr>
      <t xml:space="preserve"> </t>
    </r>
    <r>
      <rPr>
        <sz val="10"/>
        <rFont val="Times New Roman"/>
        <family val="1"/>
        <charset val="204"/>
      </rPr>
      <t xml:space="preserve">15, 17, 19, 23     </t>
    </r>
    <r>
      <rPr>
        <sz val="10"/>
        <color indexed="10"/>
        <rFont val="Times New Roman"/>
        <family val="1"/>
        <charset val="204"/>
      </rPr>
      <t>(1-3. 14, 20-22)</t>
    </r>
  </si>
  <si>
    <t xml:space="preserve">ДП "Черкаське ЛМГ" </t>
  </si>
  <si>
    <t>Постанова РМ УРСР від 11.09.80 р. № 524</t>
  </si>
  <si>
    <t>Шуляцьке болото</t>
  </si>
  <si>
    <t xml:space="preserve"> Уманський район,  Жашківська територіальна громада </t>
  </si>
  <si>
    <t>ТОВ мисливців та рибалок "Жашківське"</t>
  </si>
  <si>
    <t>Ріш. Обл. ради від 28.04.93 р. № 14-21, Указ Президента України від 20.08.96 р. 715/96</t>
  </si>
  <si>
    <r>
      <rPr>
        <sz val="10"/>
        <color indexed="10"/>
        <rFont val="Times New Roman"/>
        <family val="1"/>
        <charset val="204"/>
      </rPr>
      <t>Золотоніський район,Чорнобаївська, Іркліївська територіальні громади, кв</t>
    </r>
    <r>
      <rPr>
        <sz val="10"/>
        <color indexed="10"/>
        <rFont val="Times New Roman"/>
        <family val="1"/>
        <charset val="204"/>
      </rPr>
      <t xml:space="preserve"> 1-31, кв 32 вид 1-15 Великобурімського л-ва ДП "Золотоніське ЛГ"</t>
    </r>
  </si>
  <si>
    <t>ДП "Золотоніське ЛГ"</t>
  </si>
  <si>
    <t>Указ Президента України від 09.12.98 № 1341/98</t>
  </si>
  <si>
    <t>Закревський бір</t>
  </si>
  <si>
    <r>
      <t xml:space="preserve">85 </t>
    </r>
    <r>
      <rPr>
        <sz val="10"/>
        <color indexed="10"/>
        <rFont val="Times New Roman"/>
        <family val="1"/>
        <charset val="204"/>
      </rPr>
      <t>(105,5)</t>
    </r>
  </si>
  <si>
    <r>
      <rPr>
        <sz val="10"/>
        <color indexed="10"/>
        <rFont val="Times New Roman"/>
        <family val="1"/>
        <charset val="204"/>
      </rPr>
      <t>Черкаський район,</t>
    </r>
    <r>
      <rPr>
        <sz val="10"/>
        <rFont val="Times New Roman"/>
        <family val="1"/>
        <charset val="204"/>
      </rPr>
      <t xml:space="preserve"> кв. 11 </t>
    </r>
    <r>
      <rPr>
        <sz val="10"/>
        <color indexed="10"/>
        <rFont val="Times New Roman"/>
        <family val="1"/>
        <charset val="204"/>
      </rPr>
      <t>(вид 1)</t>
    </r>
    <r>
      <rPr>
        <sz val="10"/>
        <rFont val="Times New Roman"/>
        <family val="1"/>
        <charset val="204"/>
      </rPr>
      <t xml:space="preserve"> Закревського л-ва кв. 1 вид. </t>
    </r>
    <r>
      <rPr>
        <sz val="10"/>
        <color indexed="10"/>
        <rFont val="Times New Roman"/>
        <family val="1"/>
        <charset val="204"/>
      </rPr>
      <t>(2,</t>
    </r>
    <r>
      <rPr>
        <sz val="10"/>
        <rFont val="Times New Roman"/>
        <family val="1"/>
        <charset val="204"/>
      </rPr>
      <t xml:space="preserve"> </t>
    </r>
    <r>
      <rPr>
        <sz val="10"/>
        <color indexed="10"/>
        <rFont val="Times New Roman"/>
        <family val="1"/>
        <charset val="204"/>
      </rPr>
      <t>5),</t>
    </r>
    <r>
      <rPr>
        <sz val="10"/>
        <rFont val="Times New Roman"/>
        <family val="1"/>
        <charset val="204"/>
      </rPr>
      <t xml:space="preserve"> кв. 8 вид. 14, кв 10 вид. 12, </t>
    </r>
    <r>
      <rPr>
        <sz val="10"/>
        <color indexed="10"/>
        <rFont val="Times New Roman"/>
        <family val="1"/>
        <charset val="204"/>
      </rPr>
      <t>(15)</t>
    </r>
    <r>
      <rPr>
        <sz val="10"/>
        <rFont val="Times New Roman"/>
        <family val="1"/>
        <charset val="204"/>
      </rPr>
      <t xml:space="preserve">, кв. 17 вид. 14, </t>
    </r>
    <r>
      <rPr>
        <sz val="10"/>
        <color indexed="10"/>
        <rFont val="Times New Roman"/>
        <family val="1"/>
        <charset val="204"/>
      </rPr>
      <t>(15-18, 24)</t>
    </r>
  </si>
  <si>
    <t>ДП "Черкаське ЛГ"</t>
  </si>
  <si>
    <t>Ріш. Обл ради від 22.05.90 р. № 95, Розпорядж. РМ УРСР від 14.10.75 р. № 780-р</t>
  </si>
  <si>
    <t xml:space="preserve">Зоологічна </t>
  </si>
  <si>
    <t>Урочище “Школа”</t>
  </si>
  <si>
    <t xml:space="preserve"> Золотоніський район,  Степанецька територіальна громада </t>
  </si>
  <si>
    <t>Степанецька отг</t>
  </si>
  <si>
    <t>Розпорядж. РМ УРСР від 14.10.75 р. № 780-р</t>
  </si>
  <si>
    <t>Козацький вал</t>
  </si>
  <si>
    <t xml:space="preserve"> Звенигородський район,  Лисянська територіальна громада </t>
  </si>
  <si>
    <t>Лисянська ОТГ</t>
  </si>
  <si>
    <r>
      <t>2.</t>
    </r>
    <r>
      <rPr>
        <sz val="7"/>
        <rFont val="Times New Roman"/>
        <family val="1"/>
        <charset val="204"/>
      </rPr>
      <t xml:space="preserve">                   </t>
    </r>
    <r>
      <rPr>
        <sz val="10"/>
        <rFont val="Times New Roman"/>
        <family val="1"/>
        <charset val="204"/>
      </rPr>
      <t> </t>
    </r>
  </si>
  <si>
    <t>Мошенська діброва</t>
  </si>
  <si>
    <r>
      <t xml:space="preserve">Черкаський район, кв. 28 Мошенського л-ва </t>
    </r>
    <r>
      <rPr>
        <sz val="10"/>
        <color indexed="10"/>
        <rFont val="Times New Roman"/>
        <family val="1"/>
        <charset val="204"/>
      </rPr>
      <t>(вид.2,8,12,19,23,33)</t>
    </r>
  </si>
  <si>
    <t>ДП " Черкаське ЛГ"</t>
  </si>
  <si>
    <t>Постанова РМ УРСР від 14.10.75 р. № 780-р</t>
  </si>
  <si>
    <r>
      <t>3.</t>
    </r>
    <r>
      <rPr>
        <sz val="7"/>
        <rFont val="Times New Roman"/>
        <family val="1"/>
        <charset val="204"/>
      </rPr>
      <t xml:space="preserve">                   </t>
    </r>
    <r>
      <rPr>
        <sz val="10"/>
        <rFont val="Times New Roman"/>
        <family val="1"/>
        <charset val="204"/>
      </rPr>
      <t> </t>
    </r>
  </si>
  <si>
    <t>“Холодний яр”</t>
  </si>
  <si>
    <r>
      <rPr>
        <sz val="10"/>
        <color indexed="10"/>
        <rFont val="Times New Roman"/>
        <family val="1"/>
        <charset val="204"/>
      </rPr>
      <t xml:space="preserve">Черкаський район, </t>
    </r>
    <r>
      <rPr>
        <sz val="10"/>
        <rFont val="Times New Roman"/>
        <family val="1"/>
        <charset val="204"/>
      </rPr>
      <t>кв.кв. 16, 17, 23, 24, 30, 31,  35, 36, 37, 41, 42, 48, 49, 54, 55, 57, 58, 59, 60 Креселецького л-ва</t>
    </r>
  </si>
  <si>
    <r>
      <t xml:space="preserve">ДП "Кам’янське ЛГ"         </t>
    </r>
    <r>
      <rPr>
        <sz val="10"/>
        <color indexed="10"/>
        <rFont val="Times New Roman"/>
        <family val="1"/>
        <charset val="204"/>
      </rPr>
      <t>ДП "Чигиринське ЛГ"</t>
    </r>
  </si>
  <si>
    <t xml:space="preserve">Розпорядження РМ УРСР від 01.10.68 р. № 1085-р   Указ Президента України від 27.07.2016 № 312/2016 </t>
  </si>
  <si>
    <r>
      <t>4.</t>
    </r>
    <r>
      <rPr>
        <sz val="7"/>
        <rFont val="Times New Roman"/>
        <family val="1"/>
        <charset val="204"/>
      </rPr>
      <t xml:space="preserve">                   </t>
    </r>
    <r>
      <rPr>
        <sz val="10"/>
        <rFont val="Times New Roman"/>
        <family val="1"/>
        <charset val="204"/>
      </rPr>
      <t> </t>
    </r>
  </si>
  <si>
    <t>Урочище “Бурти”</t>
  </si>
  <si>
    <t xml:space="preserve">Золотоніський район,  Іркліївська територіальна громада </t>
  </si>
  <si>
    <t>Іркліївська ОТГ</t>
  </si>
  <si>
    <t>Розпорядж. РМ УРСР від 16.10.75 р. № 780-р</t>
  </si>
  <si>
    <t>Разом пам’яток природи (загальнодержавного значення)</t>
  </si>
  <si>
    <t>“Софіївка”</t>
  </si>
  <si>
    <t xml:space="preserve">Уманський район,    Уманська територіальна громада </t>
  </si>
  <si>
    <t>Національна Академія Наук України</t>
  </si>
  <si>
    <t>Постанова РМ УРСР від 22.07.83 р.№ 311</t>
  </si>
  <si>
    <t>Разом дендрологічних парків</t>
  </si>
  <si>
    <t>Черкаський зоологічний парк</t>
  </si>
  <si>
    <t xml:space="preserve">Черкаський район,    Черкаська територіальна громада </t>
  </si>
  <si>
    <t>Адміністрація Черкаського зоологічного парку</t>
  </si>
  <si>
    <t>Постанова РМ УРСР від 22.07.83 р. № 311</t>
  </si>
  <si>
    <t>Козачанський</t>
  </si>
  <si>
    <t xml:space="preserve">Звенигородський район, Звенигородська територіальна громада </t>
  </si>
  <si>
    <t>Звенигородська ОТГ</t>
  </si>
  <si>
    <t>Постанова РМ УРСР від 29.01.60 р. № 105</t>
  </si>
  <si>
    <t>Парк Декабристів</t>
  </si>
  <si>
    <t xml:space="preserve">Черкаський район, Камянська територіальна громада </t>
  </si>
  <si>
    <t>Історико-культурний заповідник</t>
  </si>
  <si>
    <t>Корсунь-Шевченківський парк</t>
  </si>
  <si>
    <t xml:space="preserve">Черкаський район,    К-Шевченківська територіальна громада </t>
  </si>
  <si>
    <t>Постанова РМ УРСР від 29.01.60 р. № 105, Постанова колегії Держкомприроди УРСР від 30.08.90 р. № 18</t>
  </si>
  <si>
    <t>Тальнівський парк</t>
  </si>
  <si>
    <t>Звенигородський район, Тальнівська територіальна громада,  район, кв 96-106 Потаського л-ва</t>
  </si>
  <si>
    <r>
      <t xml:space="preserve">ДП " Уманське лісове господарство", </t>
    </r>
    <r>
      <rPr>
        <sz val="10"/>
        <color indexed="10"/>
        <rFont val="Times New Roman"/>
        <family val="1"/>
        <charset val="204"/>
      </rPr>
      <t>Тальнівська ОТГ</t>
    </r>
  </si>
  <si>
    <r>
      <t>5.</t>
    </r>
    <r>
      <rPr>
        <sz val="7"/>
        <rFont val="Times New Roman"/>
        <family val="1"/>
        <charset val="204"/>
      </rPr>
      <t xml:space="preserve">                   </t>
    </r>
    <r>
      <rPr>
        <sz val="10"/>
        <rFont val="Times New Roman"/>
        <family val="1"/>
        <charset val="204"/>
      </rPr>
      <t> </t>
    </r>
  </si>
  <si>
    <t>Парк Сосновий бір</t>
  </si>
  <si>
    <t>КП "Дирекція парків"</t>
  </si>
  <si>
    <t>Постанова колегії Держкомприроди УРСР від 27.07.77 р. № 25, постанова Кабінету Міністрів України від 09.10.2020 № 951</t>
  </si>
  <si>
    <r>
      <t>6.</t>
    </r>
    <r>
      <rPr>
        <sz val="7"/>
        <rFont val="Times New Roman"/>
        <family val="1"/>
        <charset val="204"/>
      </rPr>
      <t xml:space="preserve">                   </t>
    </r>
    <r>
      <rPr>
        <sz val="10"/>
        <rFont val="Times New Roman"/>
        <family val="1"/>
        <charset val="204"/>
      </rPr>
      <t> </t>
    </r>
  </si>
  <si>
    <t>Велико-Бурімський парк</t>
  </si>
  <si>
    <r>
      <rPr>
        <sz val="10"/>
        <color indexed="10"/>
        <rFont val="Times New Roman"/>
        <family val="1"/>
        <charset val="204"/>
      </rPr>
      <t>Золотоніський район, кв 14, 15</t>
    </r>
    <r>
      <rPr>
        <sz val="10"/>
        <color indexed="10"/>
        <rFont val="Times New Roman"/>
        <family val="1"/>
        <charset val="204"/>
      </rPr>
      <t xml:space="preserve"> Великобурімського л-ва</t>
    </r>
  </si>
  <si>
    <t xml:space="preserve">ДП «Золотоніське ЛГ», </t>
  </si>
  <si>
    <t>Постанова Держкомприроди УРСР від 26.12.89 р. № 32</t>
  </si>
  <si>
    <t>Разом парків-пам’яток садово-паркового мистецтва</t>
  </si>
  <si>
    <t>ТЕРИТОРІЇ ТА ОБЄКТИ ПЗФ МІСЦЕВОГО ЗНАЧЕННЯ</t>
  </si>
  <si>
    <t>Трахтемирів</t>
  </si>
  <si>
    <t>Золотоніський район, Бобрицька територіальна громада., кв 1-22 Бучацького л-ва ДП "Канівське ЛГ"</t>
  </si>
  <si>
    <t>АТЗТ “Аграрно-Екологічне Об’єднання “Трахтемирів”, ДП Канівське ЛГ</t>
  </si>
  <si>
    <t>Ріш. Обл. ради від 26.02.00 р. № 14-14</t>
  </si>
  <si>
    <t>Разом регіональних ландшафтних парків</t>
  </si>
  <si>
    <t>Валявський</t>
  </si>
  <si>
    <r>
      <rPr>
        <sz val="10"/>
        <color indexed="10"/>
        <rFont val="Times New Roman"/>
        <family val="1"/>
        <charset val="204"/>
      </rPr>
      <t xml:space="preserve">Черкаський район, </t>
    </r>
    <r>
      <rPr>
        <sz val="10"/>
        <rFont val="Times New Roman"/>
        <family val="1"/>
        <charset val="204"/>
      </rPr>
      <t xml:space="preserve">за 5 км відм. Городище, поруч з Мліївською садстанцією  </t>
    </r>
    <r>
      <rPr>
        <sz val="10"/>
        <color indexed="10"/>
        <rFont val="Times New Roman"/>
        <family val="1"/>
        <charset val="204"/>
      </rPr>
      <t>(кв. 89 вид 22)</t>
    </r>
  </si>
  <si>
    <t>ДП "Смілянський лісгосп"</t>
  </si>
  <si>
    <t>Ріш. ОВК від 22.01.82 р. № 12                                          Ріш. ОВК від 21.11.84 р. № 354</t>
  </si>
  <si>
    <t>Городищенський</t>
  </si>
  <si>
    <r>
      <rPr>
        <sz val="10"/>
        <color indexed="10"/>
        <rFont val="Times New Roman"/>
        <family val="1"/>
        <charset val="204"/>
      </rPr>
      <t>Черкаський райо</t>
    </r>
    <r>
      <rPr>
        <sz val="10"/>
        <rFont val="Times New Roman"/>
        <family val="1"/>
        <charset val="204"/>
      </rPr>
      <t>н, кв. 30 вид. 43, 44,</t>
    </r>
    <r>
      <rPr>
        <sz val="10"/>
        <color indexed="10"/>
        <rFont val="Times New Roman"/>
        <family val="1"/>
        <charset val="204"/>
      </rPr>
      <t xml:space="preserve"> (41,42)</t>
    </r>
    <r>
      <rPr>
        <sz val="10"/>
        <rFont val="Times New Roman"/>
        <family val="1"/>
        <charset val="204"/>
      </rPr>
      <t xml:space="preserve"> Городищенського л-ва</t>
    </r>
  </si>
  <si>
    <t>Закревський</t>
  </si>
  <si>
    <r>
      <rPr>
        <sz val="10"/>
        <color indexed="10"/>
        <rFont val="Times New Roman"/>
        <family val="1"/>
        <charset val="204"/>
      </rPr>
      <t>Черкаський район,</t>
    </r>
    <r>
      <rPr>
        <sz val="10"/>
        <rFont val="Times New Roman"/>
        <family val="1"/>
        <charset val="204"/>
      </rPr>
      <t xml:space="preserve">, кв. 35 вид. 1, </t>
    </r>
    <r>
      <rPr>
        <sz val="10"/>
        <color indexed="10"/>
        <rFont val="Times New Roman"/>
        <family val="1"/>
        <charset val="204"/>
      </rPr>
      <t xml:space="preserve">(12) </t>
    </r>
    <r>
      <rPr>
        <sz val="10"/>
        <rFont val="Times New Roman"/>
        <family val="1"/>
        <charset val="204"/>
      </rPr>
      <t>Закревського л-ва</t>
    </r>
  </si>
  <si>
    <t>ДП "Черкаський лісгосп"</t>
  </si>
  <si>
    <t>Чуїхський</t>
  </si>
  <si>
    <r>
      <rPr>
        <sz val="10"/>
        <color indexed="10"/>
        <rFont val="Times New Roman"/>
        <family val="1"/>
        <charset val="204"/>
      </rPr>
      <t>Черкаський район,</t>
    </r>
    <r>
      <rPr>
        <sz val="10"/>
        <rFont val="Times New Roman"/>
        <family val="1"/>
        <charset val="204"/>
      </rPr>
      <t xml:space="preserve"> поруч з Мліївською садстанцією, ур. Чуїха</t>
    </r>
  </si>
  <si>
    <t>Мліївська ОТГ</t>
  </si>
  <si>
    <t>Безбородьківський</t>
  </si>
  <si>
    <t>Золотоніський район, Великохутірська територіальна громада</t>
  </si>
  <si>
    <t>Великохутірська ОТГ</t>
  </si>
  <si>
    <t>Ріш. Обл. ради від 21.12.07.р. № 14-19/V</t>
  </si>
  <si>
    <t>Пехівський</t>
  </si>
  <si>
    <t>Звенигородський район, кв. 43. вид. 1 Пехівського л-ва</t>
  </si>
  <si>
    <t>ДП "Звенигородський лісгосп"</t>
  </si>
  <si>
    <r>
      <t>7.</t>
    </r>
    <r>
      <rPr>
        <sz val="7"/>
        <rFont val="Times New Roman"/>
        <family val="1"/>
        <charset val="204"/>
      </rPr>
      <t xml:space="preserve">                   </t>
    </r>
    <r>
      <rPr>
        <sz val="10"/>
        <rFont val="Times New Roman"/>
        <family val="1"/>
        <charset val="204"/>
      </rPr>
      <t> </t>
    </r>
  </si>
  <si>
    <r>
      <t>Золотоніський район, кв. 10 вид. 15,</t>
    </r>
    <r>
      <rPr>
        <sz val="10"/>
        <color indexed="10"/>
        <rFont val="Times New Roman"/>
        <family val="1"/>
        <charset val="204"/>
      </rPr>
      <t>(11-13)</t>
    </r>
    <r>
      <rPr>
        <sz val="10"/>
        <rFont val="Times New Roman"/>
        <family val="1"/>
        <charset val="204"/>
      </rPr>
      <t xml:space="preserve"> кв. 11 вид. 8, кв. 39 вид. 8, кв. 40 вид. 9</t>
    </r>
    <r>
      <rPr>
        <sz val="10"/>
        <color indexed="10"/>
        <rFont val="Times New Roman"/>
        <family val="1"/>
        <charset val="204"/>
      </rPr>
      <t xml:space="preserve"> (10)</t>
    </r>
    <r>
      <rPr>
        <sz val="10"/>
        <rFont val="Times New Roman"/>
        <family val="1"/>
        <charset val="204"/>
      </rPr>
      <t xml:space="preserve"> Вільхівського л-ва</t>
    </r>
  </si>
  <si>
    <t>ДП "Золотоніське лісове господарство"</t>
  </si>
  <si>
    <t xml:space="preserve">    Ріш. ОВК від 11.03.79 р.№ 136        Ріш. ОВК від 21.11.84 р. № 354</t>
  </si>
  <si>
    <r>
      <t>8.</t>
    </r>
    <r>
      <rPr>
        <sz val="7"/>
        <rFont val="Times New Roman"/>
        <family val="1"/>
        <charset val="204"/>
      </rPr>
      <t xml:space="preserve">                   </t>
    </r>
    <r>
      <rPr>
        <sz val="10"/>
        <rFont val="Times New Roman"/>
        <family val="1"/>
        <charset val="204"/>
      </rPr>
      <t> </t>
    </r>
  </si>
  <si>
    <t>Хлипнівський</t>
  </si>
  <si>
    <t>Звенигородський район, кв. 56 вид. 2 Хлипнівського л-ва</t>
  </si>
  <si>
    <r>
      <t>9.</t>
    </r>
    <r>
      <rPr>
        <sz val="7"/>
        <rFont val="Times New Roman"/>
        <family val="1"/>
        <charset val="204"/>
      </rPr>
      <t xml:space="preserve">                   </t>
    </r>
    <r>
      <rPr>
        <sz val="10"/>
        <rFont val="Times New Roman"/>
        <family val="1"/>
        <charset val="204"/>
      </rPr>
      <t> </t>
    </r>
  </si>
  <si>
    <t>Довгий</t>
  </si>
  <si>
    <r>
      <t>Золотоніський район, кв. 3 вид. 5-15,</t>
    </r>
    <r>
      <rPr>
        <sz val="10"/>
        <color indexed="10"/>
        <rFont val="Times New Roman"/>
        <family val="1"/>
        <charset val="204"/>
      </rPr>
      <t>(13)</t>
    </r>
    <r>
      <rPr>
        <sz val="10"/>
        <rFont val="Times New Roman"/>
        <family val="1"/>
        <charset val="204"/>
      </rPr>
      <t xml:space="preserve"> Вільхівського л-ва</t>
    </r>
  </si>
  <si>
    <t>ДП "Золотоніське лісове господарство</t>
  </si>
  <si>
    <t xml:space="preserve"> Ріш. ОВК від 11.03.79 р.№ 136           Ріш. ОВК від 21.11.84 р. № 354</t>
  </si>
  <si>
    <r>
      <t>10.</t>
    </r>
    <r>
      <rPr>
        <sz val="7"/>
        <rFont val="Times New Roman"/>
        <family val="1"/>
        <charset val="204"/>
      </rPr>
      <t xml:space="preserve">               </t>
    </r>
    <r>
      <rPr>
        <sz val="10"/>
        <rFont val="Times New Roman"/>
        <family val="1"/>
        <charset val="204"/>
      </rPr>
      <t> </t>
    </r>
  </si>
  <si>
    <t>Коробівський</t>
  </si>
  <si>
    <t>Золотоніський район, Золотоніська територіальна громада</t>
  </si>
  <si>
    <t>Золотоніська ОТГ</t>
  </si>
  <si>
    <t>Ріш. ОВК від 14.04.83 р. № 205          Ріш. ОВК від 21.11.84 р. № 354</t>
  </si>
  <si>
    <r>
      <t>11.</t>
    </r>
    <r>
      <rPr>
        <sz val="7"/>
        <rFont val="Times New Roman"/>
        <family val="1"/>
        <charset val="204"/>
      </rPr>
      <t xml:space="preserve">               </t>
    </r>
    <r>
      <rPr>
        <sz val="10"/>
        <rFont val="Times New Roman"/>
        <family val="1"/>
        <charset val="204"/>
      </rPr>
      <t> </t>
    </r>
  </si>
  <si>
    <t>Мар’янівщина</t>
  </si>
  <si>
    <r>
      <t xml:space="preserve">Золотоніський район, кв. 65 вид. 5, </t>
    </r>
    <r>
      <rPr>
        <sz val="10"/>
        <color indexed="10"/>
        <rFont val="Times New Roman"/>
        <family val="1"/>
        <charset val="204"/>
      </rPr>
      <t>(4)</t>
    </r>
    <r>
      <rPr>
        <sz val="10"/>
        <rFont val="Times New Roman"/>
        <family val="1"/>
        <charset val="204"/>
      </rPr>
      <t>Вільхівського л-ва</t>
    </r>
  </si>
  <si>
    <t>Ріш. ОВК від 25.05.90 р. № 95</t>
  </si>
  <si>
    <r>
      <t>12.</t>
    </r>
    <r>
      <rPr>
        <sz val="7"/>
        <rFont val="Times New Roman"/>
        <family val="1"/>
        <charset val="204"/>
      </rPr>
      <t xml:space="preserve">               </t>
    </r>
    <r>
      <rPr>
        <sz val="10"/>
        <rFont val="Times New Roman"/>
        <family val="1"/>
        <charset val="204"/>
      </rPr>
      <t> </t>
    </r>
  </si>
  <si>
    <t>Сушківський</t>
  </si>
  <si>
    <t>Золотоніський район, схили по окраїні с.Бубнова Слобідка</t>
  </si>
  <si>
    <t>Піщанська ОТГ</t>
  </si>
  <si>
    <t>Ріш. ОВК від 08.01.86 р. № 7</t>
  </si>
  <si>
    <r>
      <t>13.</t>
    </r>
    <r>
      <rPr>
        <sz val="7"/>
        <rFont val="Times New Roman"/>
        <family val="1"/>
        <charset val="204"/>
      </rPr>
      <t xml:space="preserve">               </t>
    </r>
    <r>
      <rPr>
        <sz val="10"/>
        <rFont val="Times New Roman"/>
        <family val="1"/>
        <charset val="204"/>
      </rPr>
      <t> </t>
    </r>
  </si>
  <si>
    <t>Томарівський</t>
  </si>
  <si>
    <r>
      <t xml:space="preserve">Золотоніський район, кв. 19 вид. 4 </t>
    </r>
    <r>
      <rPr>
        <sz val="10"/>
        <color indexed="10"/>
        <rFont val="Times New Roman"/>
        <family val="1"/>
        <charset val="204"/>
      </rPr>
      <t>(10)</t>
    </r>
    <r>
      <rPr>
        <sz val="10"/>
        <rFont val="Times New Roman"/>
        <family val="1"/>
        <charset val="204"/>
      </rPr>
      <t>Деньгівського л-ва</t>
    </r>
  </si>
  <si>
    <t>ДП „Золотоніське лісове господарство”</t>
  </si>
  <si>
    <t>Ріш. ОВК від 11.03.79 р. № 136     Ріш. ОВК від 21.11.84 р. № 354</t>
  </si>
  <si>
    <r>
      <t>14.</t>
    </r>
    <r>
      <rPr>
        <sz val="7"/>
        <rFont val="Times New Roman"/>
        <family val="1"/>
        <charset val="204"/>
      </rPr>
      <t xml:space="preserve">               </t>
    </r>
    <r>
      <rPr>
        <sz val="10"/>
        <rFont val="Times New Roman"/>
        <family val="1"/>
        <charset val="204"/>
      </rPr>
      <t> </t>
    </r>
  </si>
  <si>
    <t>Пташині острови</t>
  </si>
  <si>
    <t>Золотоніський район, Золотоніська, Новодмитрівська територіальні громади</t>
  </si>
  <si>
    <t>Золотоніська ОТГ, Новодмитрівська ОТГ</t>
  </si>
  <si>
    <t xml:space="preserve">          Ріш. Обл. ради від 28.08.09 р. № 28-8/V                                            Ріш. Обл. радивід 13.10.12                № 18-5/VI</t>
  </si>
  <si>
    <r>
      <t>15.</t>
    </r>
    <r>
      <rPr>
        <sz val="7"/>
        <rFont val="Times New Roman"/>
        <family val="1"/>
        <charset val="204"/>
      </rPr>
      <t xml:space="preserve">               </t>
    </r>
    <r>
      <rPr>
        <sz val="10"/>
        <rFont val="Times New Roman"/>
        <family val="1"/>
        <charset val="204"/>
      </rPr>
      <t> </t>
    </r>
  </si>
  <si>
    <t>Грушківський</t>
  </si>
  <si>
    <t>Черкаський район, кв. 39 вид. 9 Грушківського л-ва</t>
  </si>
  <si>
    <r>
      <t xml:space="preserve">ДП "Кам’янський лісгосп"                                  </t>
    </r>
    <r>
      <rPr>
        <sz val="10"/>
        <color indexed="10"/>
        <rFont val="Times New Roman"/>
        <family val="1"/>
        <charset val="204"/>
      </rPr>
      <t>ДП "Чигиринське ЛГ"</t>
    </r>
  </si>
  <si>
    <t>Ріш. ОВК від 12.01.82 р. № 12         Ріш. ОВК від 21.11.84 р. № 354</t>
  </si>
  <si>
    <r>
      <t>16.</t>
    </r>
    <r>
      <rPr>
        <sz val="7"/>
        <rFont val="Times New Roman"/>
        <family val="1"/>
        <charset val="204"/>
      </rPr>
      <t xml:space="preserve">               </t>
    </r>
    <r>
      <rPr>
        <sz val="10"/>
        <rFont val="Times New Roman"/>
        <family val="1"/>
        <charset val="204"/>
      </rPr>
      <t> </t>
    </r>
  </si>
  <si>
    <t>Комсомольський</t>
  </si>
  <si>
    <r>
      <t xml:space="preserve">Черкаський район, кв. 3, 18, 57 Комсомольського л-ва </t>
    </r>
    <r>
      <rPr>
        <sz val="10"/>
        <color indexed="10"/>
        <rFont val="Times New Roman"/>
        <family val="1"/>
        <charset val="204"/>
      </rPr>
      <t>(Тимошівське)</t>
    </r>
  </si>
  <si>
    <r>
      <t xml:space="preserve">ДП "Кам’янський лісгосп"                                     </t>
    </r>
    <r>
      <rPr>
        <sz val="10"/>
        <color indexed="10"/>
        <rFont val="Times New Roman"/>
        <family val="1"/>
        <charset val="204"/>
      </rPr>
      <t>ДП "Чигиринське ЛГ"</t>
    </r>
  </si>
  <si>
    <t>Ріш. ОВК від 14.04.83 р. № 205     Ріш. ОВК від 21.11.84 р. № 354</t>
  </si>
  <si>
    <r>
      <t>17.</t>
    </r>
    <r>
      <rPr>
        <sz val="7"/>
        <rFont val="Times New Roman"/>
        <family val="1"/>
        <charset val="204"/>
      </rPr>
      <t xml:space="preserve">               </t>
    </r>
    <r>
      <rPr>
        <sz val="10"/>
        <rFont val="Times New Roman"/>
        <family val="1"/>
        <charset val="204"/>
      </rPr>
      <t> </t>
    </r>
  </si>
  <si>
    <t>Баранів Яр</t>
  </si>
  <si>
    <r>
      <rPr>
        <sz val="10"/>
        <color indexed="10"/>
        <rFont val="Times New Roman"/>
        <family val="1"/>
        <charset val="204"/>
      </rPr>
      <t>Золотоніський район</t>
    </r>
    <r>
      <rPr>
        <sz val="10"/>
        <rFont val="Times New Roman"/>
        <family val="1"/>
        <charset val="204"/>
      </rPr>
      <t xml:space="preserve"> с. Пшеничники </t>
    </r>
    <r>
      <rPr>
        <sz val="10"/>
        <color indexed="10"/>
        <rFont val="Times New Roman"/>
        <family val="1"/>
        <charset val="204"/>
      </rPr>
      <t>Бобрицької територіальної громади</t>
    </r>
  </si>
  <si>
    <t>Бобрицька ОТГ</t>
  </si>
  <si>
    <t>Ріш. ОВК від 11.03.79 р. № 136          Ріш. ОВК від 21.11.84 р. № 354</t>
  </si>
  <si>
    <r>
      <t>18.</t>
    </r>
    <r>
      <rPr>
        <sz val="7"/>
        <rFont val="Times New Roman"/>
        <family val="1"/>
        <charset val="204"/>
      </rPr>
      <t xml:space="preserve">               </t>
    </r>
    <r>
      <rPr>
        <sz val="10"/>
        <rFont val="Times New Roman"/>
        <family val="1"/>
        <charset val="204"/>
      </rPr>
      <t> </t>
    </r>
  </si>
  <si>
    <t>“Ведмеже” і “Березове”</t>
  </si>
  <si>
    <r>
      <rPr>
        <sz val="10"/>
        <color indexed="10"/>
        <rFont val="Times New Roman"/>
        <family val="1"/>
        <charset val="204"/>
      </rPr>
      <t>Золотоніський район</t>
    </r>
    <r>
      <rPr>
        <sz val="10"/>
        <rFont val="Times New Roman"/>
        <family val="1"/>
        <charset val="204"/>
      </rPr>
      <t xml:space="preserve"> с. Курилівка </t>
    </r>
    <r>
      <rPr>
        <sz val="10"/>
        <color indexed="10"/>
        <rFont val="Times New Roman"/>
        <family val="1"/>
        <charset val="204"/>
      </rPr>
      <t>Бобрицької територіальної громади</t>
    </r>
  </si>
  <si>
    <t>Ріш. Обл. ради від 08.04.00 р. № 15-4</t>
  </si>
  <si>
    <r>
      <t>19.</t>
    </r>
    <r>
      <rPr>
        <sz val="7"/>
        <rFont val="Times New Roman"/>
        <family val="1"/>
        <charset val="204"/>
      </rPr>
      <t xml:space="preserve">               </t>
    </r>
    <r>
      <rPr>
        <sz val="10"/>
        <rFont val="Times New Roman"/>
        <family val="1"/>
        <charset val="204"/>
      </rPr>
      <t> </t>
    </r>
  </si>
  <si>
    <t>"Верболози"</t>
  </si>
  <si>
    <r>
      <rPr>
        <sz val="10"/>
        <color indexed="10"/>
        <rFont val="Times New Roman"/>
        <family val="1"/>
        <charset val="204"/>
      </rPr>
      <t>Золотоніський район</t>
    </r>
    <r>
      <rPr>
        <sz val="10"/>
        <rFont val="Times New Roman"/>
        <family val="1"/>
        <charset val="204"/>
      </rPr>
      <t xml:space="preserve"> с. Пекарі </t>
    </r>
    <r>
      <rPr>
        <sz val="10"/>
        <color indexed="10"/>
        <rFont val="Times New Roman"/>
        <family val="1"/>
        <charset val="204"/>
      </rPr>
      <t>Бобрицької територіальної громади</t>
    </r>
  </si>
  <si>
    <t>Канівська ОТГ</t>
  </si>
  <si>
    <t>Ріш. обл. ради від 03.07.02 № 2-8</t>
  </si>
  <si>
    <r>
      <t>20.</t>
    </r>
    <r>
      <rPr>
        <sz val="7"/>
        <rFont val="Times New Roman"/>
        <family val="1"/>
        <charset val="204"/>
      </rPr>
      <t xml:space="preserve">               </t>
    </r>
    <r>
      <rPr>
        <sz val="10"/>
        <rFont val="Times New Roman"/>
        <family val="1"/>
        <charset val="204"/>
      </rPr>
      <t> </t>
    </r>
  </si>
  <si>
    <t>"Гайдарове"</t>
  </si>
  <si>
    <t>Золотоніський район Ліплявськаї територіальна громада</t>
  </si>
  <si>
    <t>Ліплявська ОТГ</t>
  </si>
  <si>
    <r>
      <t>21.</t>
    </r>
    <r>
      <rPr>
        <sz val="7"/>
        <rFont val="Times New Roman"/>
        <family val="1"/>
        <charset val="204"/>
      </rPr>
      <t xml:space="preserve">               </t>
    </r>
    <r>
      <rPr>
        <sz val="10"/>
        <rFont val="Times New Roman"/>
        <family val="1"/>
        <charset val="204"/>
      </rPr>
      <t> </t>
    </r>
  </si>
  <si>
    <t>“Котлован”</t>
  </si>
  <si>
    <r>
      <t>22.</t>
    </r>
    <r>
      <rPr>
        <sz val="7"/>
        <rFont val="Times New Roman"/>
        <family val="1"/>
        <charset val="204"/>
      </rPr>
      <t xml:space="preserve">               </t>
    </r>
    <r>
      <rPr>
        <sz val="10"/>
        <rFont val="Times New Roman"/>
        <family val="1"/>
        <charset val="204"/>
      </rPr>
      <t> </t>
    </r>
  </si>
  <si>
    <t>Курилівський</t>
  </si>
  <si>
    <r>
      <t>23.</t>
    </r>
    <r>
      <rPr>
        <sz val="7"/>
        <rFont val="Times New Roman"/>
        <family val="1"/>
        <charset val="204"/>
      </rPr>
      <t xml:space="preserve">               </t>
    </r>
    <r>
      <rPr>
        <sz val="10"/>
        <rFont val="Times New Roman"/>
        <family val="1"/>
        <charset val="204"/>
      </rPr>
      <t> </t>
    </r>
  </si>
  <si>
    <r>
      <rPr>
        <sz val="10"/>
        <color indexed="10"/>
        <rFont val="Times New Roman"/>
        <family val="1"/>
        <charset val="204"/>
      </rPr>
      <t>Черкаський район</t>
    </r>
    <r>
      <rPr>
        <sz val="10"/>
        <rFont val="Times New Roman"/>
        <family val="1"/>
        <charset val="204"/>
      </rPr>
      <t xml:space="preserve">, кв. 43 </t>
    </r>
    <r>
      <rPr>
        <sz val="10"/>
        <color indexed="10"/>
        <rFont val="Times New Roman"/>
        <family val="1"/>
        <charset val="204"/>
      </rPr>
      <t xml:space="preserve">(вид 1-4) </t>
    </r>
    <r>
      <rPr>
        <sz val="10"/>
        <rFont val="Times New Roman"/>
        <family val="1"/>
        <charset val="204"/>
      </rPr>
      <t>Михайлівського л-ва</t>
    </r>
  </si>
  <si>
    <r>
      <t>ДП "Канівське ЛГ"</t>
    </r>
    <r>
      <rPr>
        <sz val="10"/>
        <color indexed="10"/>
        <rFont val="Times New Roman"/>
        <family val="1"/>
        <charset val="204"/>
      </rPr>
      <t>ДП "К-Шевченківське ЛГ"</t>
    </r>
  </si>
  <si>
    <t>Ріш. ОВК від 11.03.79 р. № 136         Ріш. ОВК від 21.11.84 р. № 354</t>
  </si>
  <si>
    <r>
      <t>24.</t>
    </r>
    <r>
      <rPr>
        <sz val="7"/>
        <rFont val="Times New Roman"/>
        <family val="1"/>
        <charset val="204"/>
      </rPr>
      <t xml:space="preserve">               </t>
    </r>
    <r>
      <rPr>
        <sz val="10"/>
        <rFont val="Times New Roman"/>
        <family val="1"/>
        <charset val="204"/>
      </rPr>
      <t> </t>
    </r>
  </si>
  <si>
    <t>"Руди"</t>
  </si>
  <si>
    <t>ріш. обл. ради від 03.07.02 № 2-8</t>
  </si>
  <si>
    <r>
      <t>25.</t>
    </r>
    <r>
      <rPr>
        <sz val="7"/>
        <rFont val="Times New Roman"/>
        <family val="1"/>
        <charset val="204"/>
      </rPr>
      <t xml:space="preserve">               </t>
    </r>
    <r>
      <rPr>
        <sz val="10"/>
        <rFont val="Times New Roman"/>
        <family val="1"/>
        <charset val="204"/>
      </rPr>
      <t> </t>
    </r>
  </si>
  <si>
    <t>Кайтанівський</t>
  </si>
  <si>
    <r>
      <rPr>
        <sz val="10"/>
        <color indexed="10"/>
        <rFont val="Times New Roman"/>
        <family val="1"/>
        <charset val="204"/>
      </rPr>
      <t>Звенигородський район,</t>
    </r>
    <r>
      <rPr>
        <sz val="10"/>
        <rFont val="Times New Roman"/>
        <family val="1"/>
        <charset val="204"/>
      </rPr>
      <t xml:space="preserve"> кв. 68 вид. 2  Катеринопільського л-ва</t>
    </r>
  </si>
  <si>
    <t>ДП «Звенигородський лісгосп»</t>
  </si>
  <si>
    <t>Ріш. ОВК від 12.01.82 р. № 12             Ріш. ОВК від 21.11.84 р. № 354</t>
  </si>
  <si>
    <r>
      <t>26.</t>
    </r>
    <r>
      <rPr>
        <sz val="7"/>
        <rFont val="Times New Roman"/>
        <family val="1"/>
        <charset val="204"/>
      </rPr>
      <t xml:space="preserve">               </t>
    </r>
    <r>
      <rPr>
        <sz val="10"/>
        <rFont val="Times New Roman"/>
        <family val="1"/>
        <charset val="204"/>
      </rPr>
      <t> </t>
    </r>
  </si>
  <si>
    <t>“Кучерява гора”</t>
  </si>
  <si>
    <r>
      <rPr>
        <sz val="10"/>
        <color indexed="10"/>
        <rFont val="Times New Roman"/>
        <family val="1"/>
        <charset val="204"/>
      </rPr>
      <t>Черкаський район, с.</t>
    </r>
    <r>
      <rPr>
        <sz val="10"/>
        <rFont val="Times New Roman"/>
        <family val="1"/>
        <charset val="204"/>
      </rPr>
      <t xml:space="preserve"> Квітки, </t>
    </r>
    <r>
      <rPr>
        <sz val="10"/>
        <color indexed="10"/>
        <rFont val="Times New Roman"/>
        <family val="1"/>
        <charset val="204"/>
      </rPr>
      <t>Селищенської територіальної громади</t>
    </r>
  </si>
  <si>
    <t>Селищенська ОТГ</t>
  </si>
  <si>
    <t>Ріш. Обл. ради від 23.12.98 р. № 5-3</t>
  </si>
  <si>
    <r>
      <t>27.</t>
    </r>
    <r>
      <rPr>
        <sz val="7"/>
        <rFont val="Times New Roman"/>
        <family val="1"/>
        <charset val="204"/>
      </rPr>
      <t xml:space="preserve">               </t>
    </r>
    <r>
      <rPr>
        <sz val="10"/>
        <rFont val="Times New Roman"/>
        <family val="1"/>
        <charset val="204"/>
      </rPr>
      <t> </t>
    </r>
  </si>
  <si>
    <t>Насадження ялівця</t>
  </si>
  <si>
    <r>
      <rPr>
        <sz val="10"/>
        <color indexed="10"/>
        <rFont val="Times New Roman"/>
        <family val="1"/>
        <charset val="204"/>
      </rPr>
      <t>Черкаський район</t>
    </r>
    <r>
      <rPr>
        <sz val="10"/>
        <rFont val="Times New Roman"/>
        <family val="1"/>
        <charset val="204"/>
      </rPr>
      <t xml:space="preserve">, кв. 59, вид. 3, </t>
    </r>
    <r>
      <rPr>
        <sz val="10"/>
        <color indexed="10"/>
        <rFont val="Times New Roman"/>
        <family val="1"/>
        <charset val="204"/>
      </rPr>
      <t xml:space="preserve"> </t>
    </r>
    <r>
      <rPr>
        <sz val="10"/>
        <rFont val="Times New Roman"/>
        <family val="1"/>
        <charset val="204"/>
      </rPr>
      <t>Корсунь-Шевченківського л-ва</t>
    </r>
  </si>
  <si>
    <t>ДП "К-Шевченківське лісове господарство"</t>
  </si>
  <si>
    <r>
      <t>28.</t>
    </r>
    <r>
      <rPr>
        <sz val="7"/>
        <rFont val="Times New Roman"/>
        <family val="1"/>
        <charset val="204"/>
      </rPr>
      <t xml:space="preserve">               </t>
    </r>
    <r>
      <rPr>
        <sz val="10"/>
        <rFont val="Times New Roman"/>
        <family val="1"/>
        <charset val="204"/>
      </rPr>
      <t> </t>
    </r>
  </si>
  <si>
    <t>“Підсніжник”</t>
  </si>
  <si>
    <r>
      <rPr>
        <sz val="10"/>
        <color indexed="10"/>
        <rFont val="Times New Roman"/>
        <family val="1"/>
        <charset val="204"/>
      </rPr>
      <t>Черкаський район,</t>
    </r>
    <r>
      <rPr>
        <sz val="10"/>
        <rFont val="Times New Roman"/>
        <family val="1"/>
        <charset val="204"/>
      </rPr>
      <t xml:space="preserve"> кв. 36, діл. 14 Квітчанського л-ва,</t>
    </r>
  </si>
  <si>
    <r>
      <t>29.</t>
    </r>
    <r>
      <rPr>
        <sz val="7"/>
        <rFont val="Times New Roman"/>
        <family val="1"/>
        <charset val="204"/>
      </rPr>
      <t xml:space="preserve">               </t>
    </r>
    <r>
      <rPr>
        <sz val="10"/>
        <rFont val="Times New Roman"/>
        <family val="1"/>
        <charset val="204"/>
      </rPr>
      <t> </t>
    </r>
  </si>
  <si>
    <t>Пісківський</t>
  </si>
  <si>
    <r>
      <rPr>
        <sz val="10"/>
        <color indexed="10"/>
        <rFont val="Times New Roman"/>
        <family val="1"/>
        <charset val="204"/>
      </rPr>
      <t>Звенигородський район,</t>
    </r>
    <r>
      <rPr>
        <sz val="10"/>
        <rFont val="Times New Roman"/>
        <family val="1"/>
        <charset val="204"/>
      </rPr>
      <t xml:space="preserve"> Стеблівська виробнича дільниця ДП «Лисянське ЛГ», кв. 12 вид. 1 </t>
    </r>
    <r>
      <rPr>
        <sz val="10"/>
        <color indexed="10"/>
        <rFont val="Times New Roman"/>
        <family val="1"/>
        <charset val="204"/>
      </rPr>
      <t>(кв 13         вид 1)</t>
    </r>
  </si>
  <si>
    <r>
      <t xml:space="preserve">ДП "Лисянське лІсове господарство"                 </t>
    </r>
    <r>
      <rPr>
        <sz val="10"/>
        <color indexed="10"/>
        <rFont val="Times New Roman"/>
        <family val="1"/>
        <charset val="204"/>
      </rPr>
      <t>ДП "К-Шевченківське лісове господарство"</t>
    </r>
  </si>
  <si>
    <t>Ріш. ОВК від 12.01.82 р. № 12            Ріш. ОВК від 21.11.84 р. № 354</t>
  </si>
  <si>
    <r>
      <t>30.</t>
    </r>
    <r>
      <rPr>
        <sz val="7"/>
        <rFont val="Times New Roman"/>
        <family val="1"/>
        <charset val="204"/>
      </rPr>
      <t xml:space="preserve">               </t>
    </r>
    <r>
      <rPr>
        <sz val="10"/>
        <rFont val="Times New Roman"/>
        <family val="1"/>
        <charset val="204"/>
      </rPr>
      <t> </t>
    </r>
  </si>
  <si>
    <t>Крисякове</t>
  </si>
  <si>
    <r>
      <rPr>
        <sz val="10"/>
        <color indexed="10"/>
        <rFont val="Times New Roman"/>
        <family val="1"/>
        <charset val="204"/>
      </rPr>
      <t>Уманський район, с.</t>
    </r>
    <r>
      <rPr>
        <sz val="10"/>
        <rFont val="Times New Roman"/>
        <family val="1"/>
        <charset val="204"/>
      </rPr>
      <t xml:space="preserve"> Дзензелівка, </t>
    </r>
    <r>
      <rPr>
        <sz val="10"/>
        <color indexed="10"/>
        <rFont val="Times New Roman"/>
        <family val="1"/>
        <charset val="204"/>
      </rPr>
      <t>Маньківської територіальної громади</t>
    </r>
  </si>
  <si>
    <t>Маньківська ОТГ</t>
  </si>
  <si>
    <t>Рішення Обо. Ради  від 10.11.06 № 5-9/У</t>
  </si>
  <si>
    <r>
      <t>31.</t>
    </r>
    <r>
      <rPr>
        <sz val="7"/>
        <rFont val="Times New Roman"/>
        <family val="1"/>
        <charset val="204"/>
      </rPr>
      <t xml:space="preserve">               </t>
    </r>
    <r>
      <rPr>
        <sz val="10"/>
        <rFont val="Times New Roman"/>
        <family val="1"/>
        <charset val="204"/>
      </rPr>
      <t> </t>
    </r>
  </si>
  <si>
    <t>Троянове</t>
  </si>
  <si>
    <t>Уманський район, Маньківська територіальна громада</t>
  </si>
  <si>
    <r>
      <t>32.</t>
    </r>
    <r>
      <rPr>
        <sz val="7"/>
        <rFont val="Times New Roman"/>
        <family val="1"/>
        <charset val="204"/>
      </rPr>
      <t xml:space="preserve">               </t>
    </r>
    <r>
      <rPr>
        <sz val="10"/>
        <rFont val="Times New Roman"/>
        <family val="1"/>
        <charset val="204"/>
      </rPr>
      <t> </t>
    </r>
  </si>
  <si>
    <t>Монькове</t>
  </si>
  <si>
    <t>Маньківська селищна рада</t>
  </si>
  <si>
    <t>Ріш. Обл. ради від 07.08.08.р. № 20-16/V</t>
  </si>
  <si>
    <r>
      <t>33.</t>
    </r>
    <r>
      <rPr>
        <sz val="7"/>
        <rFont val="Times New Roman"/>
        <family val="1"/>
        <charset val="204"/>
      </rPr>
      <t xml:space="preserve">               </t>
    </r>
    <r>
      <rPr>
        <sz val="10"/>
        <rFont val="Times New Roman"/>
        <family val="1"/>
        <charset val="204"/>
      </rPr>
      <t> </t>
    </r>
  </si>
  <si>
    <t>Трушове</t>
  </si>
  <si>
    <r>
      <t>34.</t>
    </r>
    <r>
      <rPr>
        <sz val="7"/>
        <rFont val="Times New Roman"/>
        <family val="1"/>
        <charset val="204"/>
      </rPr>
      <t xml:space="preserve">               </t>
    </r>
    <r>
      <rPr>
        <sz val="10"/>
        <rFont val="Times New Roman"/>
        <family val="1"/>
        <charset val="204"/>
      </rPr>
      <t> </t>
    </r>
  </si>
  <si>
    <t>Орхідеї</t>
  </si>
  <si>
    <r>
      <rPr>
        <sz val="10"/>
        <color indexed="10"/>
        <rFont val="Times New Roman"/>
        <family val="1"/>
        <charset val="204"/>
      </rPr>
      <t xml:space="preserve">Черкаський район, </t>
    </r>
    <r>
      <rPr>
        <sz val="10"/>
        <rFont val="Times New Roman"/>
        <family val="1"/>
        <charset val="204"/>
      </rPr>
      <t xml:space="preserve">Сунківське лісництво, кв. 70, вид. 4 </t>
    </r>
  </si>
  <si>
    <t>ДП "Смілянське лісове господарство"</t>
  </si>
  <si>
    <t>Ріш. ОВК від 08.01.86 № 7</t>
  </si>
  <si>
    <r>
      <t>35.</t>
    </r>
    <r>
      <rPr>
        <sz val="7"/>
        <rFont val="Times New Roman"/>
        <family val="1"/>
        <charset val="204"/>
      </rPr>
      <t xml:space="preserve">               </t>
    </r>
    <r>
      <rPr>
        <sz val="10"/>
        <rFont val="Times New Roman"/>
        <family val="1"/>
        <charset val="204"/>
      </rPr>
      <t> </t>
    </r>
  </si>
  <si>
    <t>Собківський</t>
  </si>
  <si>
    <r>
      <t xml:space="preserve">Уманський район, кв. 37 вид. 10 </t>
    </r>
    <r>
      <rPr>
        <sz val="10"/>
        <color indexed="10"/>
        <rFont val="Times New Roman"/>
        <family val="1"/>
        <charset val="204"/>
      </rPr>
      <t xml:space="preserve">(29) </t>
    </r>
    <r>
      <rPr>
        <sz val="10"/>
        <rFont val="Times New Roman"/>
        <family val="1"/>
        <charset val="204"/>
      </rPr>
      <t>Собківського л-ва</t>
    </r>
  </si>
  <si>
    <t>ДП "Уманське лісове господарство"</t>
  </si>
  <si>
    <r>
      <t>36.</t>
    </r>
    <r>
      <rPr>
        <sz val="7"/>
        <rFont val="Times New Roman"/>
        <family val="1"/>
        <charset val="204"/>
      </rPr>
      <t xml:space="preserve">               </t>
    </r>
    <r>
      <rPr>
        <sz val="10"/>
        <rFont val="Times New Roman"/>
        <family val="1"/>
        <charset val="204"/>
      </rPr>
      <t> </t>
    </r>
  </si>
  <si>
    <t>Степківський</t>
  </si>
  <si>
    <r>
      <t xml:space="preserve">Уманський район, правий схилр. Ятрань між с. Ятранівка і с. Степівка, </t>
    </r>
    <r>
      <rPr>
        <sz val="10"/>
        <color indexed="10"/>
        <rFont val="Times New Roman"/>
        <family val="1"/>
        <charset val="204"/>
      </rPr>
      <t>Дмитрушківської територіальної громади</t>
    </r>
  </si>
  <si>
    <t>Дмитрушківська ОТГ</t>
  </si>
  <si>
    <t>Ріш. Обл. ради від 28.04.93 р. № 14-21</t>
  </si>
  <si>
    <r>
      <t>37.</t>
    </r>
    <r>
      <rPr>
        <sz val="7"/>
        <rFont val="Times New Roman"/>
        <family val="1"/>
        <charset val="204"/>
      </rPr>
      <t xml:space="preserve">               </t>
    </r>
    <r>
      <rPr>
        <sz val="10"/>
        <rFont val="Times New Roman"/>
        <family val="1"/>
        <charset val="204"/>
      </rPr>
      <t> </t>
    </r>
  </si>
  <si>
    <t>Журбинка</t>
  </si>
  <si>
    <r>
      <rPr>
        <sz val="10"/>
        <color indexed="10"/>
        <rFont val="Times New Roman"/>
        <family val="1"/>
        <charset val="204"/>
      </rPr>
      <t>Уманський район</t>
    </r>
    <r>
      <rPr>
        <sz val="10"/>
        <rFont val="Times New Roman"/>
        <family val="1"/>
        <charset val="204"/>
      </rPr>
      <t xml:space="preserve">, с. Ятранівка, </t>
    </r>
    <r>
      <rPr>
        <sz val="10"/>
        <color indexed="10"/>
        <rFont val="Times New Roman"/>
        <family val="1"/>
        <charset val="204"/>
      </rPr>
      <t>Ладижинської територіальної громади</t>
    </r>
  </si>
  <si>
    <t>Фермерське господарство „Гарт”</t>
  </si>
  <si>
    <t>Ріш. Обл. ради від 06.06.08 р. № 18-13/V</t>
  </si>
  <si>
    <r>
      <t>38.</t>
    </r>
    <r>
      <rPr>
        <sz val="7"/>
        <rFont val="Times New Roman"/>
        <family val="1"/>
        <charset val="204"/>
      </rPr>
      <t xml:space="preserve">               </t>
    </r>
    <r>
      <rPr>
        <sz val="10"/>
        <rFont val="Times New Roman"/>
        <family val="1"/>
        <charset val="204"/>
      </rPr>
      <t> </t>
    </r>
  </si>
  <si>
    <t>Юрківський</t>
  </si>
  <si>
    <t>Уманський район, кв. 61 вид. 7 Юрківського л-ва</t>
  </si>
  <si>
    <r>
      <t>39.</t>
    </r>
    <r>
      <rPr>
        <sz val="7"/>
        <rFont val="Times New Roman"/>
        <family val="1"/>
        <charset val="204"/>
      </rPr>
      <t xml:space="preserve">               </t>
    </r>
    <r>
      <rPr>
        <sz val="10"/>
        <rFont val="Times New Roman"/>
        <family val="1"/>
        <charset val="204"/>
      </rPr>
      <t> </t>
    </r>
  </si>
  <si>
    <t>Великосевастянівські Яри</t>
  </si>
  <si>
    <r>
      <rPr>
        <sz val="10"/>
        <color indexed="10"/>
        <rFont val="Times New Roman"/>
        <family val="1"/>
        <charset val="204"/>
      </rPr>
      <t>Уманський район</t>
    </r>
    <r>
      <rPr>
        <sz val="10"/>
        <rFont val="Times New Roman"/>
        <family val="1"/>
        <charset val="204"/>
      </rPr>
      <t xml:space="preserve">,     с. Велика Севастянівка, </t>
    </r>
    <r>
      <rPr>
        <sz val="10"/>
        <color indexed="10"/>
        <rFont val="Times New Roman"/>
        <family val="1"/>
        <charset val="204"/>
      </rPr>
      <t>Христинівської територіальної громади</t>
    </r>
  </si>
  <si>
    <t>Христинівська отг</t>
  </si>
  <si>
    <t>Ріш. Обл. ради від 28.12.2010  № 3 - 11/VI</t>
  </si>
  <si>
    <r>
      <t>40.</t>
    </r>
    <r>
      <rPr>
        <sz val="7"/>
        <rFont val="Times New Roman"/>
        <family val="1"/>
        <charset val="204"/>
      </rPr>
      <t xml:space="preserve">               </t>
    </r>
    <r>
      <rPr>
        <sz val="10"/>
        <rFont val="Times New Roman"/>
        <family val="1"/>
        <charset val="204"/>
      </rPr>
      <t> </t>
    </r>
  </si>
  <si>
    <t>«Кам’яний яр»</t>
  </si>
  <si>
    <r>
      <rPr>
        <sz val="10"/>
        <color indexed="10"/>
        <rFont val="Times New Roman"/>
        <family val="1"/>
        <charset val="204"/>
      </rPr>
      <t>Уманський район</t>
    </r>
    <r>
      <rPr>
        <sz val="10"/>
        <rFont val="Times New Roman"/>
        <family val="1"/>
        <charset val="204"/>
      </rPr>
      <t xml:space="preserve">,     с. Ботвинівка, </t>
    </r>
    <r>
      <rPr>
        <sz val="10"/>
        <color indexed="10"/>
        <rFont val="Times New Roman"/>
        <family val="1"/>
        <charset val="204"/>
      </rPr>
      <t>Христинівської територіальної громади</t>
    </r>
  </si>
  <si>
    <t>Ріш. Обл. ради від 26.12.08 № 23-13/V</t>
  </si>
  <si>
    <r>
      <t>41.</t>
    </r>
    <r>
      <rPr>
        <sz val="7"/>
        <rFont val="Times New Roman"/>
        <family val="1"/>
        <charset val="204"/>
      </rPr>
      <t xml:space="preserve">               </t>
    </r>
    <r>
      <rPr>
        <sz val="10"/>
        <rFont val="Times New Roman"/>
        <family val="1"/>
        <charset val="204"/>
      </rPr>
      <t> </t>
    </r>
  </si>
  <si>
    <t>«Красноставське»</t>
  </si>
  <si>
    <r>
      <t>42.</t>
    </r>
    <r>
      <rPr>
        <sz val="7"/>
        <rFont val="Times New Roman"/>
        <family val="1"/>
        <charset val="204"/>
      </rPr>
      <t xml:space="preserve">               </t>
    </r>
    <r>
      <rPr>
        <sz val="10"/>
        <rFont val="Times New Roman"/>
        <family val="1"/>
        <charset val="204"/>
      </rPr>
      <t> </t>
    </r>
  </si>
  <si>
    <t>Дахнівський</t>
  </si>
  <si>
    <r>
      <t xml:space="preserve">Черкаський район, кв. 37, вид. </t>
    </r>
    <r>
      <rPr>
        <sz val="10"/>
        <color indexed="10"/>
        <rFont val="Times New Roman"/>
        <family val="1"/>
        <charset val="204"/>
      </rPr>
      <t>(9)</t>
    </r>
    <r>
      <rPr>
        <sz val="10"/>
        <rFont val="Times New Roman"/>
        <family val="1"/>
        <charset val="204"/>
      </rPr>
      <t>, 10, 11, 14, 16 Дахнівського л-ва</t>
    </r>
  </si>
  <si>
    <t>ДП "Черкаське ЛМГ"</t>
  </si>
  <si>
    <t>Ріш. ОВК від 12.01.82 р. № 12           Ріш. ОВК від 21.11.84 р. № 354</t>
  </si>
  <si>
    <r>
      <t>43.</t>
    </r>
    <r>
      <rPr>
        <sz val="7"/>
        <rFont val="Times New Roman"/>
        <family val="1"/>
        <charset val="204"/>
      </rPr>
      <t xml:space="preserve">               </t>
    </r>
    <r>
      <rPr>
        <sz val="10"/>
        <rFont val="Times New Roman"/>
        <family val="1"/>
        <charset val="204"/>
      </rPr>
      <t> </t>
    </r>
  </si>
  <si>
    <t>Прироські луки</t>
  </si>
  <si>
    <r>
      <t xml:space="preserve">Черкаський район, околиця с.Тубільці, ур. “Лузувате”, “Плашеня”, “Безева, </t>
    </r>
    <r>
      <rPr>
        <sz val="10"/>
        <color indexed="10"/>
        <rFont val="Times New Roman"/>
        <family val="1"/>
        <charset val="204"/>
      </rPr>
      <t>Мошнівської територіальної громади</t>
    </r>
  </si>
  <si>
    <t>Мошнівська отг</t>
  </si>
  <si>
    <t>Ріш. ОВК від 28.11.79 р. № 597     Ріш. ОВК від 21.11.84 р. № 354</t>
  </si>
  <si>
    <r>
      <t>44.</t>
    </r>
    <r>
      <rPr>
        <sz val="7"/>
        <rFont val="Times New Roman"/>
        <family val="1"/>
        <charset val="204"/>
      </rPr>
      <t xml:space="preserve">               </t>
    </r>
    <r>
      <rPr>
        <sz val="10"/>
        <rFont val="Times New Roman"/>
        <family val="1"/>
        <charset val="204"/>
      </rPr>
      <t> </t>
    </r>
  </si>
  <si>
    <t>Сфагнове болото</t>
  </si>
  <si>
    <r>
      <t xml:space="preserve">Черкаський район, кв. 292 </t>
    </r>
    <r>
      <rPr>
        <sz val="10"/>
        <color indexed="10"/>
        <rFont val="Times New Roman"/>
        <family val="1"/>
        <charset val="204"/>
      </rPr>
      <t>(вид. 21)</t>
    </r>
    <r>
      <rPr>
        <sz val="10"/>
        <rFont val="Times New Roman"/>
        <family val="1"/>
        <charset val="204"/>
      </rPr>
      <t xml:space="preserve"> Тясминського л-ва</t>
    </r>
  </si>
  <si>
    <r>
      <t>45.</t>
    </r>
    <r>
      <rPr>
        <sz val="7"/>
        <rFont val="Times New Roman"/>
        <family val="1"/>
        <charset val="204"/>
      </rPr>
      <t xml:space="preserve">               </t>
    </r>
    <r>
      <rPr>
        <sz val="10"/>
        <rFont val="Times New Roman"/>
        <family val="1"/>
        <charset val="204"/>
      </rPr>
      <t> </t>
    </r>
  </si>
  <si>
    <t>“Берестово”</t>
  </si>
  <si>
    <r>
      <rPr>
        <sz val="10"/>
        <color indexed="10"/>
        <rFont val="Times New Roman"/>
        <family val="1"/>
        <charset val="204"/>
      </rPr>
      <t>Черкаський район</t>
    </r>
    <r>
      <rPr>
        <sz val="10"/>
        <rFont val="Times New Roman"/>
        <family val="1"/>
        <charset val="204"/>
      </rPr>
      <t xml:space="preserve">, кв. 92 вид. 9 Чигиринського л-ва, </t>
    </r>
    <r>
      <rPr>
        <sz val="10"/>
        <color indexed="10"/>
        <rFont val="Times New Roman"/>
        <family val="1"/>
        <charset val="204"/>
      </rPr>
      <t>(кв. 43 вид. 9 Богданівського лісництва)</t>
    </r>
  </si>
  <si>
    <t>ДП "Чигиринське ЛГ"</t>
  </si>
  <si>
    <r>
      <t>46.</t>
    </r>
    <r>
      <rPr>
        <sz val="7"/>
        <rFont val="Times New Roman"/>
        <family val="1"/>
        <charset val="204"/>
      </rPr>
      <t xml:space="preserve">               </t>
    </r>
    <r>
      <rPr>
        <sz val="10"/>
        <rFont val="Times New Roman"/>
        <family val="1"/>
        <charset val="204"/>
      </rPr>
      <t> </t>
    </r>
  </si>
  <si>
    <t>Білосніжний</t>
  </si>
  <si>
    <r>
      <rPr>
        <sz val="10"/>
        <color indexed="10"/>
        <rFont val="Times New Roman"/>
        <family val="1"/>
        <charset val="204"/>
      </rPr>
      <t>Черкаський район,</t>
    </r>
    <r>
      <rPr>
        <sz val="10"/>
        <rFont val="Times New Roman"/>
        <family val="1"/>
        <charset val="204"/>
      </rPr>
      <t xml:space="preserve"> кв.17, вид. 2, 11 </t>
    </r>
    <r>
      <rPr>
        <sz val="10"/>
        <color indexed="10"/>
        <rFont val="Times New Roman"/>
        <family val="1"/>
        <charset val="204"/>
      </rPr>
      <t xml:space="preserve">(1) </t>
    </r>
    <r>
      <rPr>
        <sz val="10"/>
        <rFont val="Times New Roman"/>
        <family val="1"/>
        <charset val="204"/>
      </rPr>
      <t>Креселецького лісництва, Кам</t>
    </r>
    <r>
      <rPr>
        <sz val="10"/>
        <rFont val="Symbol"/>
        <family val="1"/>
        <charset val="2"/>
      </rPr>
      <t>¢</t>
    </r>
    <r>
      <rPr>
        <sz val="10"/>
        <rFont val="Times New Roman"/>
        <family val="1"/>
        <charset val="204"/>
      </rPr>
      <t>янський ДЛГ</t>
    </r>
  </si>
  <si>
    <r>
      <t>47.</t>
    </r>
    <r>
      <rPr>
        <sz val="7"/>
        <rFont val="Times New Roman"/>
        <family val="1"/>
        <charset val="204"/>
      </rPr>
      <t xml:space="preserve">               </t>
    </r>
    <r>
      <rPr>
        <sz val="10"/>
        <rFont val="Times New Roman"/>
        <family val="1"/>
        <charset val="204"/>
      </rPr>
      <t> </t>
    </r>
  </si>
  <si>
    <t>Гущівський</t>
  </si>
  <si>
    <r>
      <rPr>
        <sz val="10"/>
        <color indexed="10"/>
        <rFont val="Times New Roman"/>
        <family val="1"/>
        <charset val="204"/>
      </rPr>
      <t>Черкаський район</t>
    </r>
    <r>
      <rPr>
        <sz val="10"/>
        <rFont val="Times New Roman"/>
        <family val="1"/>
        <charset val="204"/>
      </rPr>
      <t xml:space="preserve">, </t>
    </r>
    <r>
      <rPr>
        <sz val="10"/>
        <color indexed="10"/>
        <rFont val="Times New Roman"/>
        <family val="1"/>
        <charset val="204"/>
      </rPr>
      <t xml:space="preserve">кв. 56 вид 1-24 </t>
    </r>
    <r>
      <rPr>
        <sz val="10"/>
        <rFont val="Times New Roman"/>
        <family val="1"/>
        <charset val="204"/>
      </rPr>
      <t>ДП "Чигиринське ЛГ</t>
    </r>
  </si>
  <si>
    <t>Ріш. ОВК від 11.03.76 р. № 136  Ріш. ОВК від 21.11.84 р. № 354</t>
  </si>
  <si>
    <r>
      <t>48.</t>
    </r>
    <r>
      <rPr>
        <sz val="7"/>
        <rFont val="Times New Roman"/>
        <family val="1"/>
        <charset val="204"/>
      </rPr>
      <t xml:space="preserve">               </t>
    </r>
    <r>
      <rPr>
        <sz val="10"/>
        <rFont val="Times New Roman"/>
        <family val="1"/>
        <charset val="204"/>
      </rPr>
      <t> </t>
    </r>
  </si>
  <si>
    <t>Зам’ятницький</t>
  </si>
  <si>
    <r>
      <rPr>
        <sz val="10"/>
        <color indexed="10"/>
        <rFont val="Times New Roman"/>
        <family val="1"/>
        <charset val="204"/>
      </rPr>
      <t>Черкаський район,</t>
    </r>
    <r>
      <rPr>
        <sz val="10"/>
        <rFont val="Times New Roman"/>
        <family val="1"/>
        <charset val="204"/>
      </rPr>
      <t xml:space="preserve"> Сх околиця с. Зам’ятниця, </t>
    </r>
    <r>
      <rPr>
        <sz val="10"/>
        <color indexed="10"/>
        <rFont val="Times New Roman"/>
        <family val="1"/>
        <charset val="204"/>
      </rPr>
      <t>Медведівської територіальної громади</t>
    </r>
  </si>
  <si>
    <t>Медведівська отг</t>
  </si>
  <si>
    <r>
      <t>49.</t>
    </r>
    <r>
      <rPr>
        <sz val="7"/>
        <rFont val="Times New Roman"/>
        <family val="1"/>
        <charset val="204"/>
      </rPr>
      <t xml:space="preserve">               </t>
    </r>
    <r>
      <rPr>
        <sz val="10"/>
        <rFont val="Times New Roman"/>
        <family val="1"/>
        <charset val="204"/>
      </rPr>
      <t> </t>
    </r>
  </si>
  <si>
    <t>Зубівський</t>
  </si>
  <si>
    <r>
      <rPr>
        <sz val="10"/>
        <color indexed="10"/>
        <rFont val="Times New Roman"/>
        <family val="1"/>
        <charset val="204"/>
      </rPr>
      <t>Черкаський район</t>
    </r>
    <r>
      <rPr>
        <sz val="10"/>
        <rFont val="Times New Roman"/>
        <family val="1"/>
        <charset val="204"/>
      </rPr>
      <t xml:space="preserve">, кв. 2 вид. 3 </t>
    </r>
    <r>
      <rPr>
        <sz val="10"/>
        <color indexed="10"/>
        <rFont val="Times New Roman"/>
        <family val="1"/>
        <charset val="204"/>
      </rPr>
      <t xml:space="preserve">(1) </t>
    </r>
    <r>
      <rPr>
        <sz val="10"/>
        <rFont val="Times New Roman"/>
        <family val="1"/>
        <charset val="204"/>
      </rPr>
      <t>Креселецького л-ва</t>
    </r>
  </si>
  <si>
    <t>Ріш. ОВК від 14.04.83 р. № 205 Ріш. ОВК від 21.11.84 р. № 354</t>
  </si>
  <si>
    <r>
      <t>50.</t>
    </r>
    <r>
      <rPr>
        <sz val="7"/>
        <rFont val="Times New Roman"/>
        <family val="1"/>
        <charset val="204"/>
      </rPr>
      <t xml:space="preserve">               </t>
    </r>
    <r>
      <rPr>
        <sz val="10"/>
        <rFont val="Times New Roman"/>
        <family val="1"/>
        <charset val="204"/>
      </rPr>
      <t> </t>
    </r>
  </si>
  <si>
    <t>“Оля ”</t>
  </si>
  <si>
    <r>
      <rPr>
        <sz val="10"/>
        <color indexed="10"/>
        <rFont val="Times New Roman"/>
        <family val="1"/>
        <charset val="204"/>
      </rPr>
      <t>Черкаський район,</t>
    </r>
    <r>
      <rPr>
        <sz val="10"/>
        <rFont val="Times New Roman"/>
        <family val="1"/>
        <charset val="204"/>
      </rPr>
      <t xml:space="preserve"> кв. 2 вид. 23 </t>
    </r>
    <r>
      <rPr>
        <sz val="10"/>
        <color indexed="10"/>
        <rFont val="Times New Roman"/>
        <family val="1"/>
        <charset val="204"/>
      </rPr>
      <t xml:space="preserve">(2) </t>
    </r>
    <r>
      <rPr>
        <sz val="10"/>
        <rFont val="Times New Roman"/>
        <family val="1"/>
        <charset val="204"/>
      </rPr>
      <t>Креселецького л-ва</t>
    </r>
  </si>
  <si>
    <r>
      <t>51.</t>
    </r>
    <r>
      <rPr>
        <sz val="7"/>
        <rFont val="Times New Roman"/>
        <family val="1"/>
        <charset val="204"/>
      </rPr>
      <t xml:space="preserve">               </t>
    </r>
    <r>
      <rPr>
        <sz val="10"/>
        <rFont val="Times New Roman"/>
        <family val="1"/>
        <charset val="204"/>
      </rPr>
      <t> </t>
    </r>
  </si>
  <si>
    <t>Тюльпан дібровний</t>
  </si>
  <si>
    <r>
      <rPr>
        <sz val="10"/>
        <color indexed="10"/>
        <rFont val="Times New Roman"/>
        <family val="1"/>
        <charset val="204"/>
      </rPr>
      <t>Чигиринський район</t>
    </r>
    <r>
      <rPr>
        <sz val="10"/>
        <rFont val="Times New Roman"/>
        <family val="1"/>
        <charset val="204"/>
      </rPr>
      <t xml:space="preserve">, , кв. 17, вид. 13 </t>
    </r>
    <r>
      <rPr>
        <sz val="10"/>
        <color indexed="10"/>
        <rFont val="Times New Roman"/>
        <family val="1"/>
        <charset val="204"/>
      </rPr>
      <t>(2, 11, 12)</t>
    </r>
    <r>
      <rPr>
        <sz val="10"/>
        <rFont val="Times New Roman"/>
        <family val="1"/>
        <charset val="204"/>
      </rPr>
      <t xml:space="preserve"> Креселецького лісництва</t>
    </r>
  </si>
  <si>
    <r>
      <t>52.</t>
    </r>
    <r>
      <rPr>
        <sz val="7"/>
        <rFont val="Times New Roman"/>
        <family val="1"/>
        <charset val="204"/>
      </rPr>
      <t xml:space="preserve">               </t>
    </r>
    <r>
      <rPr>
        <sz val="10"/>
        <rFont val="Times New Roman"/>
        <family val="1"/>
        <charset val="204"/>
      </rPr>
      <t> </t>
    </r>
  </si>
  <si>
    <t>Яничанський**</t>
  </si>
  <si>
    <r>
      <rPr>
        <sz val="10"/>
        <color indexed="10"/>
        <rFont val="Times New Roman"/>
        <family val="1"/>
        <charset val="204"/>
      </rPr>
      <t>Чигиринський район</t>
    </r>
    <r>
      <rPr>
        <sz val="10"/>
        <rFont val="Times New Roman"/>
        <family val="1"/>
        <charset val="204"/>
      </rPr>
      <t xml:space="preserve">, кв. 37 </t>
    </r>
    <r>
      <rPr>
        <sz val="10"/>
        <color indexed="10"/>
        <rFont val="Times New Roman"/>
        <family val="1"/>
        <charset val="204"/>
      </rPr>
      <t>(вид. 3)</t>
    </r>
    <r>
      <rPr>
        <sz val="10"/>
        <rFont val="Times New Roman"/>
        <family val="1"/>
        <charset val="204"/>
      </rPr>
      <t xml:space="preserve">, 38 </t>
    </r>
    <r>
      <rPr>
        <sz val="10"/>
        <color indexed="10"/>
        <rFont val="Times New Roman"/>
        <family val="1"/>
        <charset val="204"/>
      </rPr>
      <t xml:space="preserve">(вид.8, 2) </t>
    </r>
    <r>
      <rPr>
        <sz val="10"/>
        <rFont val="Times New Roman"/>
        <family val="1"/>
        <charset val="204"/>
      </rPr>
      <t>Яничанського л-ва</t>
    </r>
  </si>
  <si>
    <t xml:space="preserve">ДП "Чигиринське ЛГ" </t>
  </si>
  <si>
    <t>Ріш. ОВК від 11.03.79 р. № 136 Ріш. ОВК від 21.11.84 р. № 354</t>
  </si>
  <si>
    <r>
      <t>53.</t>
    </r>
    <r>
      <rPr>
        <sz val="7"/>
        <rFont val="Times New Roman"/>
        <family val="1"/>
        <charset val="204"/>
      </rPr>
      <t xml:space="preserve">               </t>
    </r>
    <r>
      <rPr>
        <sz val="10"/>
        <rFont val="Times New Roman"/>
        <family val="1"/>
        <charset val="204"/>
      </rPr>
      <t> </t>
    </r>
  </si>
  <si>
    <t>Бобухівщина</t>
  </si>
  <si>
    <r>
      <rPr>
        <sz val="10"/>
        <color indexed="10"/>
        <rFont val="Times New Roman"/>
        <family val="1"/>
        <charset val="204"/>
      </rPr>
      <t>Золотоніський район,</t>
    </r>
    <r>
      <rPr>
        <sz val="10"/>
        <rFont val="Times New Roman"/>
        <family val="1"/>
        <charset val="204"/>
      </rPr>
      <t xml:space="preserve"> Пд-Сх околиця с. Іркліїв, Сх колишнього с. Скородистик, </t>
    </r>
    <r>
      <rPr>
        <sz val="10"/>
        <color indexed="10"/>
        <rFont val="Times New Roman"/>
        <family val="1"/>
        <charset val="204"/>
      </rPr>
      <t>Іркліївської територіальної громади</t>
    </r>
  </si>
  <si>
    <t>СКВ “Міжгір’я”</t>
  </si>
  <si>
    <r>
      <t>54.</t>
    </r>
    <r>
      <rPr>
        <sz val="7"/>
        <rFont val="Times New Roman"/>
        <family val="1"/>
        <charset val="204"/>
      </rPr>
      <t xml:space="preserve">               </t>
    </r>
    <r>
      <rPr>
        <sz val="10"/>
        <rFont val="Times New Roman"/>
        <family val="1"/>
        <charset val="204"/>
      </rPr>
      <t> </t>
    </r>
  </si>
  <si>
    <t>Джулайка</t>
  </si>
  <si>
    <r>
      <rPr>
        <sz val="10"/>
        <color indexed="10"/>
        <rFont val="Times New Roman"/>
        <family val="1"/>
        <charset val="204"/>
      </rPr>
      <t>Золотоніський район,</t>
    </r>
    <r>
      <rPr>
        <sz val="10"/>
        <rFont val="Times New Roman"/>
        <family val="1"/>
        <charset val="204"/>
      </rPr>
      <t xml:space="preserve">  с. Придніпровське, </t>
    </r>
    <r>
      <rPr>
        <sz val="10"/>
        <color indexed="10"/>
        <rFont val="Times New Roman"/>
        <family val="1"/>
        <charset val="204"/>
      </rPr>
      <t>Ікліївської територіальної громади</t>
    </r>
    <r>
      <rPr>
        <sz val="10"/>
        <rFont val="Times New Roman"/>
        <family val="1"/>
        <charset val="204"/>
      </rPr>
      <t xml:space="preserve">, кв. 48, вид. 23 </t>
    </r>
    <r>
      <rPr>
        <sz val="10"/>
        <color indexed="10"/>
        <rFont val="Times New Roman"/>
        <family val="1"/>
        <charset val="204"/>
      </rPr>
      <t>(кв. 47, вид. 23)</t>
    </r>
  </si>
  <si>
    <t xml:space="preserve">ДП "Золотоніське ЛГ" </t>
  </si>
  <si>
    <t>Ріш.Обл.ради від 17.08.04 №17-6/ІУ</t>
  </si>
  <si>
    <r>
      <t>55.</t>
    </r>
    <r>
      <rPr>
        <sz val="7"/>
        <rFont val="Times New Roman"/>
        <family val="1"/>
        <charset val="204"/>
      </rPr>
      <t xml:space="preserve">               </t>
    </r>
    <r>
      <rPr>
        <sz val="10"/>
        <rFont val="Times New Roman"/>
        <family val="1"/>
        <charset val="204"/>
      </rPr>
      <t> </t>
    </r>
  </si>
  <si>
    <t>Іркліївський</t>
  </si>
  <si>
    <r>
      <rPr>
        <sz val="10"/>
        <color indexed="10"/>
        <rFont val="Times New Roman"/>
        <family val="1"/>
        <charset val="204"/>
      </rPr>
      <t>Золотоніський район,</t>
    </r>
    <r>
      <rPr>
        <sz val="10"/>
        <rFont val="Times New Roman"/>
        <family val="1"/>
        <charset val="204"/>
      </rPr>
      <t xml:space="preserve">  </t>
    </r>
    <r>
      <rPr>
        <sz val="10"/>
        <color indexed="10"/>
        <rFont val="Times New Roman"/>
        <family val="1"/>
        <charset val="204"/>
      </rPr>
      <t>Ікліївська територіальна громада</t>
    </r>
  </si>
  <si>
    <r>
      <t>56.</t>
    </r>
    <r>
      <rPr>
        <sz val="7"/>
        <rFont val="Times New Roman"/>
        <family val="1"/>
        <charset val="204"/>
      </rPr>
      <t xml:space="preserve">               </t>
    </r>
    <r>
      <rPr>
        <sz val="10"/>
        <rFont val="Times New Roman"/>
        <family val="1"/>
        <charset val="204"/>
      </rPr>
      <t> </t>
    </r>
  </si>
  <si>
    <t>Червонохиженський</t>
  </si>
  <si>
    <r>
      <t xml:space="preserve">Чорнобаївський район, Червонохиженська балка бл. 800 м від дороги Золотоноша-Іркліїв, </t>
    </r>
    <r>
      <rPr>
        <sz val="10"/>
        <color indexed="10"/>
        <rFont val="Times New Roman"/>
        <family val="1"/>
        <charset val="204"/>
      </rPr>
      <t>Іркліївської територіальної громади</t>
    </r>
  </si>
  <si>
    <t>Іркліївська отг</t>
  </si>
  <si>
    <t>Землянки</t>
  </si>
  <si>
    <r>
      <rPr>
        <sz val="10"/>
        <color indexed="10"/>
        <rFont val="Times New Roman"/>
        <family val="1"/>
        <charset val="204"/>
      </rPr>
      <t>Черкаський район,</t>
    </r>
    <r>
      <rPr>
        <sz val="10"/>
        <rFont val="Times New Roman"/>
        <family val="1"/>
        <charset val="204"/>
      </rPr>
      <t xml:space="preserve"> Креселецьке лісництво кв. 39</t>
    </r>
  </si>
  <si>
    <r>
      <t xml:space="preserve">ДП "Кам'янське лісове господарство" </t>
    </r>
    <r>
      <rPr>
        <sz val="10"/>
        <color indexed="10"/>
        <rFont val="Times New Roman"/>
        <family val="1"/>
        <charset val="204"/>
      </rPr>
      <t>ДП "Чигиринське ЛГ"</t>
    </r>
  </si>
  <si>
    <t>Ріш обл. ради від 22.12.2017      № 19-23/УІІ</t>
  </si>
  <si>
    <t>Тимошівський</t>
  </si>
  <si>
    <r>
      <rPr>
        <sz val="10"/>
        <color indexed="10"/>
        <rFont val="Times New Roman"/>
        <family val="1"/>
        <charset val="204"/>
      </rPr>
      <t xml:space="preserve">Черкаський район, </t>
    </r>
    <r>
      <rPr>
        <sz val="10"/>
        <rFont val="Times New Roman"/>
        <family val="1"/>
        <charset val="204"/>
      </rPr>
      <t>Тимошівське лісництво кв. 13</t>
    </r>
  </si>
  <si>
    <t>Гульбище</t>
  </si>
  <si>
    <r>
      <rPr>
        <sz val="10"/>
        <color indexed="10"/>
        <rFont val="Times New Roman"/>
        <family val="1"/>
        <charset val="204"/>
      </rPr>
      <t xml:space="preserve">Черкаський район, </t>
    </r>
    <r>
      <rPr>
        <sz val="10"/>
        <rFont val="Times New Roman"/>
        <family val="1"/>
        <charset val="204"/>
      </rPr>
      <t>Креселецьке лісництво кв. 33, 39</t>
    </r>
  </si>
  <si>
    <t>Касьянове</t>
  </si>
  <si>
    <r>
      <rPr>
        <sz val="10"/>
        <color indexed="10"/>
        <rFont val="Times New Roman"/>
        <family val="1"/>
        <charset val="204"/>
      </rPr>
      <t xml:space="preserve">Черкаський район, </t>
    </r>
    <r>
      <rPr>
        <sz val="10"/>
        <rFont val="Times New Roman"/>
        <family val="1"/>
        <charset val="204"/>
      </rPr>
      <t>Креселецьке лісництво кв. 5</t>
    </r>
  </si>
  <si>
    <r>
      <t xml:space="preserve">ДП "Кам'янське лісове господарство" </t>
    </r>
    <r>
      <rPr>
        <sz val="10"/>
        <color indexed="10"/>
        <rFont val="Times New Roman"/>
        <family val="1"/>
        <charset val="204"/>
      </rPr>
      <t>ДП "Чигиринське ЛГ</t>
    </r>
    <r>
      <rPr>
        <sz val="10"/>
        <rFont val="Times New Roman"/>
        <family val="1"/>
        <charset val="204"/>
      </rPr>
      <t>"</t>
    </r>
  </si>
  <si>
    <t>Ріш обл. ради від 22.12.2017              № 19-23/УІІ</t>
  </si>
  <si>
    <t>Грушевий Яр</t>
  </si>
  <si>
    <r>
      <rPr>
        <sz val="10"/>
        <color indexed="10"/>
        <rFont val="Times New Roman"/>
        <family val="1"/>
        <charset val="204"/>
      </rPr>
      <t>Черкаський район,</t>
    </r>
    <r>
      <rPr>
        <sz val="10"/>
        <rFont val="Times New Roman"/>
        <family val="1"/>
        <charset val="204"/>
      </rPr>
      <t xml:space="preserve"> адміністративні межі Баландинської сільської ради, </t>
    </r>
    <r>
      <rPr>
        <sz val="10"/>
        <color indexed="10"/>
        <rFont val="Times New Roman"/>
        <family val="1"/>
        <charset val="204"/>
      </rPr>
      <t>Камянської територіальної громади</t>
    </r>
  </si>
  <si>
    <t>Камянська отг</t>
  </si>
  <si>
    <t>Ріш обл. ради від 25.10.2019                   № 32-41/VІІ</t>
  </si>
  <si>
    <r>
      <rPr>
        <sz val="10"/>
        <color indexed="10"/>
        <rFont val="Times New Roman"/>
        <family val="1"/>
        <charset val="204"/>
      </rPr>
      <t>Золотоніський район</t>
    </r>
    <r>
      <rPr>
        <sz val="10"/>
        <rFont val="Times New Roman"/>
        <family val="1"/>
        <charset val="204"/>
      </rPr>
      <t xml:space="preserve"> адміністративні межі Остапівської сільської ради, між селами Остапівка та Ковтунівка, </t>
    </r>
    <r>
      <rPr>
        <sz val="10"/>
        <color indexed="10"/>
        <rFont val="Times New Roman"/>
        <family val="1"/>
        <charset val="204"/>
      </rPr>
      <t xml:space="preserve">Шрамківської територіальної громади </t>
    </r>
    <r>
      <rPr>
        <sz val="10"/>
        <color indexed="10"/>
        <rFont val="Times New Roman"/>
        <family val="1"/>
        <charset val="204"/>
      </rPr>
      <t>(кв. 15 вид 7.1 Прохорівського л-ва ДП "Золотоніське ЛГ")</t>
    </r>
  </si>
  <si>
    <r>
      <rPr>
        <sz val="10"/>
        <color indexed="10"/>
        <rFont val="Times New Roman"/>
        <family val="1"/>
        <charset val="204"/>
      </rPr>
      <t>Шрамківська отг,</t>
    </r>
    <r>
      <rPr>
        <sz val="10"/>
        <rFont val="Times New Roman"/>
        <family val="1"/>
        <charset val="204"/>
      </rPr>
      <t xml:space="preserve"> ДП "Золотоніське ЛГ" (1,0 га)</t>
    </r>
  </si>
  <si>
    <t>Ріш обл. ради від 25.10.2019              № 32-41/VІІ</t>
  </si>
  <si>
    <t>Дзендзіри</t>
  </si>
  <si>
    <t>Звенигородський район, Катеринопільська селищна територіальна громада, між смт. Катеринопіль                     та с. Шостакове</t>
  </si>
  <si>
    <t>Катеринопільська отг</t>
  </si>
  <si>
    <t>Ріш обл. ради від 02.12.2022             № 15-34/VІІІ</t>
  </si>
  <si>
    <t>Плескачівські первоцвіти</t>
  </si>
  <si>
    <t>Черкаськийрайон, Березняківська територіальна громада,                               с. Плескачівка</t>
  </si>
  <si>
    <t>Березняківська отг</t>
  </si>
  <si>
    <t>Ріш обл. ради від 26.05.2023             № 19-38/VІІІ</t>
  </si>
  <si>
    <t xml:space="preserve">Гідрологічні </t>
  </si>
  <si>
    <t>Козацьке</t>
  </si>
  <si>
    <r>
      <rPr>
        <sz val="10"/>
        <color indexed="10"/>
        <rFont val="Times New Roman"/>
        <family val="1"/>
        <charset val="204"/>
      </rPr>
      <t>Золотоніський район</t>
    </r>
    <r>
      <rPr>
        <sz val="10"/>
        <rFont val="Times New Roman"/>
        <family val="1"/>
        <charset val="204"/>
      </rPr>
      <t xml:space="preserve">, адмінмежі Остапівської сільської ради, </t>
    </r>
    <r>
      <rPr>
        <sz val="10"/>
        <color indexed="10"/>
        <rFont val="Times New Roman"/>
        <family val="1"/>
        <charset val="204"/>
      </rPr>
      <t>Шрамківської територіальної громади</t>
    </r>
  </si>
  <si>
    <t>Шрамківська отг</t>
  </si>
  <si>
    <t>Заплавський</t>
  </si>
  <si>
    <r>
      <rPr>
        <sz val="10"/>
        <color indexed="10"/>
        <rFont val="Times New Roman"/>
        <family val="1"/>
        <charset val="204"/>
      </rPr>
      <t>Золотоніський район,</t>
    </r>
    <r>
      <rPr>
        <sz val="10"/>
        <rFont val="Times New Roman"/>
        <family val="1"/>
        <charset val="204"/>
      </rPr>
      <t xml:space="preserve"> с.Великий Хутір</t>
    </r>
  </si>
  <si>
    <t>Великохутірська сільська рада</t>
  </si>
  <si>
    <t>Степанківський</t>
  </si>
  <si>
    <r>
      <rPr>
        <sz val="10"/>
        <color indexed="10"/>
        <rFont val="Times New Roman"/>
        <family val="1"/>
        <charset val="204"/>
      </rPr>
      <t>Золотоніський район,</t>
    </r>
    <r>
      <rPr>
        <sz val="10"/>
        <rFont val="Times New Roman"/>
        <family val="1"/>
        <charset val="204"/>
      </rPr>
      <t xml:space="preserve"> с.Степанівка, </t>
    </r>
    <r>
      <rPr>
        <sz val="10"/>
        <color indexed="10"/>
        <rFont val="Times New Roman"/>
        <family val="1"/>
        <charset val="204"/>
      </rPr>
      <t>Великохутірської територіальної громади</t>
    </r>
  </si>
  <si>
    <t>Білоусівський</t>
  </si>
  <si>
    <r>
      <rPr>
        <sz val="10"/>
        <color indexed="10"/>
        <rFont val="Times New Roman"/>
        <family val="1"/>
        <charset val="204"/>
      </rPr>
      <t>Золотоніський район</t>
    </r>
    <r>
      <rPr>
        <sz val="10"/>
        <rFont val="Times New Roman"/>
        <family val="1"/>
        <charset val="204"/>
      </rPr>
      <t xml:space="preserve">, В адмінмежах Білоусівської сільської ради </t>
    </r>
    <r>
      <rPr>
        <sz val="10"/>
        <color indexed="10"/>
        <rFont val="Times New Roman"/>
        <family val="1"/>
        <charset val="204"/>
      </rPr>
      <t>Драбівської територіальної громади</t>
    </r>
  </si>
  <si>
    <t>Драбівська отг</t>
  </si>
  <si>
    <t>Ріш. Обл. ради від 21.12.07.р. № 14-19/V   Рішення Черкаської обласної ради від 25.03.2016 № 4-13/VІІ</t>
  </si>
  <si>
    <t>Старорічище</t>
  </si>
  <si>
    <r>
      <rPr>
        <sz val="10"/>
        <color indexed="10"/>
        <rFont val="Times New Roman"/>
        <family val="1"/>
        <charset val="204"/>
      </rPr>
      <t>Золотоніський район</t>
    </r>
    <r>
      <rPr>
        <sz val="10"/>
        <rFont val="Times New Roman"/>
        <family val="1"/>
        <charset val="204"/>
      </rPr>
      <t xml:space="preserve">, В адмінмежах Митлашівської сільської ради </t>
    </r>
    <r>
      <rPr>
        <sz val="10"/>
        <color indexed="10"/>
        <rFont val="Times New Roman"/>
        <family val="1"/>
        <charset val="204"/>
      </rPr>
      <t>Драбівської територіальної громади</t>
    </r>
    <r>
      <rPr>
        <sz val="10"/>
        <rFont val="Times New Roman"/>
        <family val="1"/>
        <charset val="204"/>
      </rPr>
      <t xml:space="preserve"> </t>
    </r>
    <r>
      <rPr>
        <sz val="10"/>
        <color indexed="10"/>
        <rFont val="Times New Roman"/>
        <family val="1"/>
        <charset val="204"/>
      </rPr>
      <t>(кв 17 вид 8-11 Прохорівського л-ва ДП Золотоніське ЛГ)</t>
    </r>
  </si>
  <si>
    <r>
      <rPr>
        <sz val="10"/>
        <color indexed="10"/>
        <rFont val="Times New Roman"/>
        <family val="1"/>
        <charset val="204"/>
      </rPr>
      <t xml:space="preserve">Драбвська отг, </t>
    </r>
    <r>
      <rPr>
        <sz val="10"/>
        <rFont val="Times New Roman"/>
        <family val="1"/>
        <charset val="204"/>
      </rPr>
      <t>ДП Золотоніське ЛГ</t>
    </r>
  </si>
  <si>
    <t>Свічківський</t>
  </si>
  <si>
    <r>
      <rPr>
        <sz val="10"/>
        <color indexed="10"/>
        <rFont val="Times New Roman"/>
        <family val="1"/>
        <charset val="204"/>
      </rPr>
      <t>Золотоніський район</t>
    </r>
    <r>
      <rPr>
        <sz val="10"/>
        <rFont val="Times New Roman"/>
        <family val="1"/>
        <charset val="204"/>
      </rPr>
      <t>, в адмінмежах Свічківської сільської ради,</t>
    </r>
    <r>
      <rPr>
        <sz val="10"/>
        <color indexed="10"/>
        <rFont val="Times New Roman"/>
        <family val="1"/>
        <charset val="204"/>
      </rPr>
      <t xml:space="preserve"> Шрамківської територіальної громади</t>
    </r>
  </si>
  <si>
    <t>Ріш. Обл. ради від 28.08.09 р. № 28-8/V</t>
  </si>
  <si>
    <t>Конельське болото</t>
  </si>
  <si>
    <r>
      <rPr>
        <sz val="10"/>
        <color indexed="10"/>
        <rFont val="Times New Roman"/>
        <family val="1"/>
        <charset val="204"/>
      </rPr>
      <t xml:space="preserve">Уманський район, </t>
    </r>
    <r>
      <rPr>
        <sz val="10"/>
        <rFont val="Times New Roman"/>
        <family val="1"/>
        <charset val="204"/>
      </rPr>
      <t xml:space="preserve">с.Конельська Попівка, </t>
    </r>
    <r>
      <rPr>
        <sz val="10"/>
        <color indexed="10"/>
        <rFont val="Times New Roman"/>
        <family val="1"/>
        <charset val="204"/>
      </rPr>
      <t xml:space="preserve">Жашківської територіальної громади </t>
    </r>
  </si>
  <si>
    <t>Лебедине озеро</t>
  </si>
  <si>
    <r>
      <rPr>
        <sz val="10"/>
        <color indexed="10"/>
        <rFont val="Times New Roman"/>
        <family val="1"/>
        <charset val="204"/>
      </rPr>
      <t xml:space="preserve">Уманський район,     </t>
    </r>
    <r>
      <rPr>
        <sz val="10"/>
        <rFont val="Times New Roman"/>
        <family val="1"/>
        <charset val="204"/>
      </rPr>
      <t xml:space="preserve">с. Соколівка, Попівка, </t>
    </r>
    <r>
      <rPr>
        <sz val="10"/>
        <color indexed="10"/>
        <rFont val="Times New Roman"/>
        <family val="1"/>
        <charset val="204"/>
      </rPr>
      <t xml:space="preserve">Жашківської територіальної громади </t>
    </r>
  </si>
  <si>
    <t>Жашківська отг</t>
  </si>
  <si>
    <t>Охматівський</t>
  </si>
  <si>
    <r>
      <rPr>
        <sz val="10"/>
        <color indexed="10"/>
        <rFont val="Times New Roman"/>
        <family val="1"/>
        <charset val="204"/>
      </rPr>
      <t xml:space="preserve">Уманський район,     </t>
    </r>
    <r>
      <rPr>
        <sz val="10"/>
        <rFont val="Times New Roman"/>
        <family val="1"/>
        <charset val="204"/>
      </rPr>
      <t xml:space="preserve">с. Охматів, </t>
    </r>
    <r>
      <rPr>
        <sz val="10"/>
        <color indexed="10"/>
        <rFont val="Times New Roman"/>
        <family val="1"/>
        <charset val="204"/>
      </rPr>
      <t xml:space="preserve">Жашківської територіальної громади </t>
    </r>
  </si>
  <si>
    <t>Сабадаський</t>
  </si>
  <si>
    <r>
      <rPr>
        <sz val="10"/>
        <color indexed="10"/>
        <rFont val="Times New Roman"/>
        <family val="1"/>
        <charset val="204"/>
      </rPr>
      <t xml:space="preserve">Уманський район,     </t>
    </r>
    <r>
      <rPr>
        <sz val="10"/>
        <rFont val="Times New Roman"/>
        <family val="1"/>
        <charset val="204"/>
      </rPr>
      <t xml:space="preserve">с. Сабадаш, </t>
    </r>
    <r>
      <rPr>
        <sz val="10"/>
        <color indexed="10"/>
        <rFont val="Times New Roman"/>
        <family val="1"/>
        <charset val="204"/>
      </rPr>
      <t xml:space="preserve">Жашківської територіальної громади </t>
    </r>
  </si>
  <si>
    <t>Рішення ОР від 10.11.06 № 5-9/У, ріш обл. ради від 08.09.2017 № 16-35/УІІ</t>
  </si>
  <si>
    <t>11.    </t>
  </si>
  <si>
    <t>Острожанський</t>
  </si>
  <si>
    <t>Ріш. Обл. ради від 15.11.07.р. № 13-17/V</t>
  </si>
  <si>
    <r>
      <rPr>
        <sz val="10"/>
        <color indexed="10"/>
        <rFont val="Times New Roman"/>
        <family val="1"/>
        <charset val="204"/>
      </rPr>
      <t xml:space="preserve">Звенигородський район,     </t>
    </r>
    <r>
      <rPr>
        <sz val="10"/>
        <rFont val="Times New Roman"/>
        <family val="1"/>
        <charset val="204"/>
      </rPr>
      <t xml:space="preserve">с. Тарасівка, </t>
    </r>
    <r>
      <rPr>
        <sz val="10"/>
        <color indexed="10"/>
        <rFont val="Times New Roman"/>
        <family val="1"/>
        <charset val="204"/>
      </rPr>
      <t xml:space="preserve">Шевченківської територіальної громади </t>
    </r>
  </si>
  <si>
    <t>Шевченківська отг</t>
  </si>
  <si>
    <t>13.   </t>
  </si>
  <si>
    <t>Тарасів Яр</t>
  </si>
  <si>
    <t xml:space="preserve">Звенигородський район,   Звенигородська територіальної громади </t>
  </si>
  <si>
    <t>Звенигородська отг</t>
  </si>
  <si>
    <t>14. </t>
  </si>
  <si>
    <r>
      <rPr>
        <sz val="10"/>
        <color indexed="10"/>
        <rFont val="Times New Roman"/>
        <family val="1"/>
        <charset val="204"/>
      </rPr>
      <t xml:space="preserve">Звенигородський район,     </t>
    </r>
    <r>
      <rPr>
        <sz val="10"/>
        <rFont val="Times New Roman"/>
        <family val="1"/>
        <charset val="204"/>
      </rPr>
      <t xml:space="preserve">с. Боровикове, </t>
    </r>
    <r>
      <rPr>
        <sz val="10"/>
        <color indexed="10"/>
        <rFont val="Times New Roman"/>
        <family val="1"/>
        <charset val="204"/>
      </rPr>
      <t xml:space="preserve">Шевченківської територіальної громади </t>
    </r>
  </si>
  <si>
    <t>Банихівський</t>
  </si>
  <si>
    <t>Звенигородський район,   Звенигородська територіальна громада</t>
  </si>
  <si>
    <t>Барабашківський</t>
  </si>
  <si>
    <t>Звенигородський район,   Водяницька територіальна громада</t>
  </si>
  <si>
    <t>Водяницька отг</t>
  </si>
  <si>
    <t>Ріш. ОВК від 28.11.79 р. № 597</t>
  </si>
  <si>
    <t>Бучиківський</t>
  </si>
  <si>
    <t>Звенигородський район, кв. 45 вид. 1 Хлипнівського л-ва</t>
  </si>
  <si>
    <t>“Гільків”</t>
  </si>
  <si>
    <t>Фермер Мельник В.П.</t>
  </si>
  <si>
    <t>"Графський"</t>
  </si>
  <si>
    <t>Релігійна громада церкви Євангель-ських Християн Бабтистів с.Рижанівка</t>
  </si>
  <si>
    <t>Губський</t>
  </si>
  <si>
    <r>
      <t xml:space="preserve">5,4 </t>
    </r>
    <r>
      <rPr>
        <sz val="10"/>
        <color indexed="10"/>
        <rFont val="Times New Roman"/>
        <family val="1"/>
        <charset val="204"/>
      </rPr>
      <t>(6,5)**</t>
    </r>
  </si>
  <si>
    <t>Звенигородський район, кв. 40 вид. 6, кв. 41 вид. 12 Хлипнівського л-ва</t>
  </si>
  <si>
    <t>Ріш. ОВК від 28.11.79 р. № 597 Ріш. ОВК від 21.11.84 р. № 354</t>
  </si>
  <si>
    <t>Гудзівський</t>
  </si>
  <si>
    <t>СПД Каюк Я.А.</t>
  </si>
  <si>
    <t>Гризлове</t>
  </si>
  <si>
    <t>Звенигородський район,   Ватутінська територіальна громада</t>
  </si>
  <si>
    <t>Ватутінська ОТГ</t>
  </si>
  <si>
    <t>“Джерело”</t>
  </si>
  <si>
    <r>
      <rPr>
        <sz val="10"/>
        <color indexed="10"/>
        <rFont val="Times New Roman"/>
        <family val="1"/>
        <charset val="204"/>
      </rPr>
      <t xml:space="preserve">Звенигородський район,     </t>
    </r>
    <r>
      <rPr>
        <sz val="10"/>
        <rFont val="Times New Roman"/>
        <family val="1"/>
        <charset val="204"/>
      </rPr>
      <t xml:space="preserve"> </t>
    </r>
    <r>
      <rPr>
        <sz val="10"/>
        <color indexed="10"/>
        <rFont val="Times New Roman"/>
        <family val="1"/>
        <charset val="204"/>
      </rPr>
      <t xml:space="preserve">Шевченківська територіальна громада </t>
    </r>
  </si>
  <si>
    <t>Заобрудомський</t>
  </si>
  <si>
    <t>Водяницька сільська рада</t>
  </si>
  <si>
    <t>“Звенигора”</t>
  </si>
  <si>
    <t>“Курниковий”</t>
  </si>
  <si>
    <r>
      <t xml:space="preserve">Звенигородський район,   </t>
    </r>
    <r>
      <rPr>
        <sz val="10"/>
        <rFont val="Times New Roman"/>
        <family val="1"/>
        <charset val="204"/>
      </rPr>
      <t>с. Чижівка,</t>
    </r>
    <r>
      <rPr>
        <sz val="10"/>
        <color indexed="10"/>
        <rFont val="Times New Roman"/>
        <family val="1"/>
        <charset val="204"/>
      </rPr>
      <t xml:space="preserve"> Водяницька територіальна громада</t>
    </r>
  </si>
  <si>
    <t>“Мельників”</t>
  </si>
  <si>
    <r>
      <t>Звенигородський район,</t>
    </r>
    <r>
      <rPr>
        <sz val="10"/>
        <rFont val="Times New Roman"/>
        <family val="1"/>
        <charset val="204"/>
      </rPr>
      <t xml:space="preserve"> с. Гусоков</t>
    </r>
    <r>
      <rPr>
        <sz val="10"/>
        <color indexed="10"/>
        <rFont val="Times New Roman"/>
        <family val="1"/>
        <charset val="204"/>
      </rPr>
      <t>е  Звенигородська територіальна громада</t>
    </r>
  </si>
  <si>
    <t>СФГ "Поляна"голова – Вареник А.А.</t>
  </si>
  <si>
    <t>Мизинівський</t>
  </si>
  <si>
    <r>
      <t xml:space="preserve">Звенигородський район,   </t>
    </r>
    <r>
      <rPr>
        <sz val="10"/>
        <rFont val="Times New Roman"/>
        <family val="1"/>
        <charset val="204"/>
      </rPr>
      <t>с. Мизинівка,</t>
    </r>
    <r>
      <rPr>
        <sz val="10"/>
        <color indexed="10"/>
        <rFont val="Times New Roman"/>
        <family val="1"/>
        <charset val="204"/>
      </rPr>
      <t xml:space="preserve"> Водяницька територіальна громада</t>
    </r>
  </si>
  <si>
    <t>“Морин”</t>
  </si>
  <si>
    <r>
      <t xml:space="preserve">Звенигородський район,   </t>
    </r>
    <r>
      <rPr>
        <sz val="10"/>
        <rFont val="Times New Roman"/>
        <family val="1"/>
        <charset val="204"/>
      </rPr>
      <t>с.Моринці,</t>
    </r>
    <r>
      <rPr>
        <sz val="10"/>
        <color indexed="10"/>
        <rFont val="Times New Roman"/>
        <family val="1"/>
        <charset val="204"/>
      </rPr>
      <t xml:space="preserve"> Звенигородська територіальна громада</t>
    </r>
  </si>
  <si>
    <t>Мурзинівський</t>
  </si>
  <si>
    <r>
      <t xml:space="preserve">Звенигородський район,   </t>
    </r>
    <r>
      <rPr>
        <sz val="10"/>
        <rFont val="Times New Roman"/>
        <family val="1"/>
        <charset val="204"/>
      </rPr>
      <t>с .Мурзинці,</t>
    </r>
    <r>
      <rPr>
        <sz val="10"/>
        <color indexed="10"/>
        <rFont val="Times New Roman"/>
        <family val="1"/>
        <charset val="204"/>
      </rPr>
      <t xml:space="preserve"> Звенигородська територіальна громада</t>
    </r>
  </si>
  <si>
    <t>“Наливайкове”</t>
  </si>
  <si>
    <t>Низівський</t>
  </si>
  <si>
    <r>
      <t xml:space="preserve">Звенигородський район,   </t>
    </r>
    <r>
      <rPr>
        <sz val="10"/>
        <rFont val="Times New Roman"/>
        <family val="1"/>
        <charset val="204"/>
      </rPr>
      <t>с.Кобиляки,</t>
    </r>
    <r>
      <rPr>
        <sz val="10"/>
        <color indexed="10"/>
        <rFont val="Times New Roman"/>
        <family val="1"/>
        <charset val="204"/>
      </rPr>
      <t xml:space="preserve"> Звенигородська територіальна громада</t>
    </r>
  </si>
  <si>
    <t>СТОВ “Злагода”</t>
  </si>
  <si>
    <t>Обарівшинський</t>
  </si>
  <si>
    <r>
      <t xml:space="preserve">Звенигородський район,   </t>
    </r>
    <r>
      <rPr>
        <sz val="10"/>
        <rFont val="Times New Roman"/>
        <family val="1"/>
        <charset val="204"/>
      </rPr>
      <t>с .Вільзівець,</t>
    </r>
    <r>
      <rPr>
        <sz val="10"/>
        <color indexed="10"/>
        <rFont val="Times New Roman"/>
        <family val="1"/>
        <charset val="204"/>
      </rPr>
      <t xml:space="preserve"> Звенигородська територіальна громада</t>
    </r>
  </si>
  <si>
    <t>“Озеро”</t>
  </si>
  <si>
    <t>Звенигородський район,с. Шевченкове</t>
  </si>
  <si>
    <t>Панський</t>
  </si>
  <si>
    <r>
      <t xml:space="preserve">Звенигородський район,   </t>
    </r>
    <r>
      <rPr>
        <sz val="10"/>
        <rFont val="Times New Roman"/>
        <family val="1"/>
        <charset val="204"/>
      </rPr>
      <t>с .Михайлівка,</t>
    </r>
    <r>
      <rPr>
        <sz val="10"/>
        <color indexed="10"/>
        <rFont val="Times New Roman"/>
        <family val="1"/>
        <charset val="204"/>
      </rPr>
      <t xml:space="preserve"> Звенигородська територіальна громада</t>
    </r>
  </si>
  <si>
    <t>СФГ "Яблунька"</t>
  </si>
  <si>
    <t>Питовник</t>
  </si>
  <si>
    <r>
      <t xml:space="preserve">Звенигородський район,   </t>
    </r>
    <r>
      <rPr>
        <sz val="10"/>
        <rFont val="Times New Roman"/>
        <family val="1"/>
        <charset val="204"/>
      </rPr>
      <t>с .Козацьке,</t>
    </r>
    <r>
      <rPr>
        <sz val="10"/>
        <color indexed="10"/>
        <rFont val="Times New Roman"/>
        <family val="1"/>
        <charset val="204"/>
      </rPr>
      <t xml:space="preserve"> Звенигородська територіальна громада</t>
    </r>
  </si>
  <si>
    <t>Рішення ОР від 10.11.06 № 5-9/У</t>
  </si>
  <si>
    <t>Попівський</t>
  </si>
  <si>
    <r>
      <t xml:space="preserve">Звенигородський район,   </t>
    </r>
    <r>
      <rPr>
        <sz val="10"/>
        <rFont val="Times New Roman"/>
        <family val="1"/>
        <charset val="204"/>
      </rPr>
      <t>с. Стара Буда,</t>
    </r>
    <r>
      <rPr>
        <sz val="10"/>
        <color indexed="10"/>
        <rFont val="Times New Roman"/>
        <family val="1"/>
        <charset val="204"/>
      </rPr>
      <t xml:space="preserve"> Водяницька територіальна громада</t>
    </r>
  </si>
  <si>
    <t>Приворотський</t>
  </si>
  <si>
    <t>Звенигородський район, кв. 47 вид. 1 Вільхівецького л-ва</t>
  </si>
  <si>
    <t>ДП "Звенигородське ЛГ"</t>
  </si>
  <si>
    <t>Птахоферма</t>
  </si>
  <si>
    <t>Рудьково</t>
  </si>
  <si>
    <t>Свяченський</t>
  </si>
  <si>
    <r>
      <t xml:space="preserve">Звенигородський район,   </t>
    </r>
    <r>
      <rPr>
        <sz val="10"/>
        <rFont val="Times New Roman"/>
        <family val="1"/>
        <charset val="204"/>
      </rPr>
      <t>с .Козацьке,</t>
    </r>
    <r>
      <rPr>
        <sz val="10"/>
        <color indexed="10"/>
        <rFont val="Times New Roman"/>
        <family val="1"/>
        <charset val="204"/>
      </rPr>
      <t xml:space="preserve"> Шевченківська територіальна громада</t>
    </r>
  </si>
  <si>
    <t>Скалеватський</t>
  </si>
  <si>
    <r>
      <t xml:space="preserve">Звенигородський район,  </t>
    </r>
    <r>
      <rPr>
        <sz val="10"/>
        <color indexed="10"/>
        <rFont val="Times New Roman"/>
        <family val="1"/>
        <charset val="204"/>
      </rPr>
      <t xml:space="preserve"> Ватутінська</t>
    </r>
    <r>
      <rPr>
        <sz val="10"/>
        <color indexed="10"/>
        <rFont val="Times New Roman"/>
        <family val="1"/>
        <charset val="204"/>
      </rPr>
      <t xml:space="preserve"> територіальна громада</t>
    </r>
  </si>
  <si>
    <t>ДКВП “Водока-нал” м. Ватутіно</t>
  </si>
  <si>
    <t>Скороходівський</t>
  </si>
  <si>
    <r>
      <t xml:space="preserve">Звенигородський район,   </t>
    </r>
    <r>
      <rPr>
        <sz val="10"/>
        <rFont val="Times New Roman"/>
        <family val="1"/>
        <charset val="204"/>
      </rPr>
      <t>с .Тарасівка,</t>
    </r>
    <r>
      <rPr>
        <sz val="10"/>
        <color indexed="10"/>
        <rFont val="Times New Roman"/>
        <family val="1"/>
        <charset val="204"/>
      </rPr>
      <t xml:space="preserve"> Шевченківська територіальна громада</t>
    </r>
  </si>
  <si>
    <t>Старобудівський</t>
  </si>
  <si>
    <r>
      <t xml:space="preserve">Звенигородський район,   </t>
    </r>
    <r>
      <rPr>
        <sz val="10"/>
        <rFont val="Times New Roman"/>
        <family val="1"/>
        <charset val="204"/>
      </rPr>
      <t>Водяницька</t>
    </r>
    <r>
      <rPr>
        <sz val="10"/>
        <color indexed="10"/>
        <rFont val="Times New Roman"/>
        <family val="1"/>
        <charset val="204"/>
      </rPr>
      <t xml:space="preserve"> територіальна громада</t>
    </r>
  </si>
  <si>
    <t>Стецівський</t>
  </si>
  <si>
    <r>
      <t xml:space="preserve">Звенигородський район,  </t>
    </r>
    <r>
      <rPr>
        <sz val="10"/>
        <color indexed="10"/>
        <rFont val="Times New Roman"/>
        <family val="1"/>
        <charset val="204"/>
      </rPr>
      <t xml:space="preserve"> с. Стецівка, Ватутінська</t>
    </r>
    <r>
      <rPr>
        <sz val="10"/>
        <color indexed="10"/>
        <rFont val="Times New Roman"/>
        <family val="1"/>
        <charset val="204"/>
      </rPr>
      <t xml:space="preserve"> територіальна громада</t>
    </r>
  </si>
  <si>
    <t>Ватутніська отг</t>
  </si>
  <si>
    <t>Хуторянський</t>
  </si>
  <si>
    <r>
      <t xml:space="preserve">Звенигородський район,  с. Попівка,  </t>
    </r>
    <r>
      <rPr>
        <sz val="10"/>
        <color indexed="10"/>
        <rFont val="Times New Roman"/>
        <family val="1"/>
        <charset val="204"/>
      </rPr>
      <t>Водяницька територіальна</t>
    </r>
    <r>
      <rPr>
        <sz val="10"/>
        <color indexed="10"/>
        <rFont val="Times New Roman"/>
        <family val="1"/>
        <charset val="204"/>
      </rPr>
      <t xml:space="preserve"> громада</t>
    </r>
  </si>
  <si>
    <t>Ріш. Обл.. ради від 23.12.98 р. № 5-3</t>
  </si>
  <si>
    <t>Шахтарський</t>
  </si>
  <si>
    <t>Шахтінський</t>
  </si>
  <si>
    <r>
      <t xml:space="preserve">Звенигородський район,   </t>
    </r>
    <r>
      <rPr>
        <sz val="10"/>
        <rFont val="Times New Roman"/>
        <family val="1"/>
        <charset val="204"/>
      </rPr>
      <t>с .Богачівка,</t>
    </r>
    <r>
      <rPr>
        <sz val="10"/>
        <color indexed="10"/>
        <rFont val="Times New Roman"/>
        <family val="1"/>
        <charset val="204"/>
      </rPr>
      <t xml:space="preserve"> Звенигородська територіальна громада</t>
    </r>
  </si>
  <si>
    <t>Яличанський</t>
  </si>
  <si>
    <r>
      <t xml:space="preserve">Звенигородський район,   </t>
    </r>
    <r>
      <rPr>
        <sz val="10"/>
        <rFont val="Times New Roman"/>
        <family val="1"/>
        <charset val="204"/>
      </rPr>
      <t>с .Майданівка,</t>
    </r>
    <r>
      <rPr>
        <sz val="10"/>
        <color indexed="10"/>
        <rFont val="Times New Roman"/>
        <family val="1"/>
        <charset val="204"/>
      </rPr>
      <t xml:space="preserve"> Звенигородська територіальна громада</t>
    </r>
  </si>
  <si>
    <t>Громадський</t>
  </si>
  <si>
    <r>
      <t xml:space="preserve">Звенигородський район,   </t>
    </r>
    <r>
      <rPr>
        <sz val="10"/>
        <rFont val="Times New Roman"/>
        <family val="1"/>
        <charset val="204"/>
      </rPr>
      <t>с Боровикове,</t>
    </r>
    <r>
      <rPr>
        <sz val="10"/>
        <color indexed="10"/>
        <rFont val="Times New Roman"/>
        <family val="1"/>
        <charset val="204"/>
      </rPr>
      <t xml:space="preserve"> Шевченківська територіальна громада</t>
    </r>
  </si>
  <si>
    <t>Павловський</t>
  </si>
  <si>
    <r>
      <t xml:space="preserve">Звенигородський район,   </t>
    </r>
    <r>
      <rPr>
        <sz val="10"/>
        <rFont val="Times New Roman"/>
        <family val="1"/>
        <charset val="204"/>
      </rPr>
      <t>с .Рижанівка,</t>
    </r>
    <r>
      <rPr>
        <sz val="10"/>
        <color indexed="10"/>
        <rFont val="Times New Roman"/>
        <family val="1"/>
        <charset val="204"/>
      </rPr>
      <t xml:space="preserve"> Водяницька територіальна громада</t>
    </r>
  </si>
  <si>
    <t>Ріш. Обл. ради від 23.06.10 р. № 34-9/V</t>
  </si>
  <si>
    <t>Кононівський (3 ділянки)</t>
  </si>
  <si>
    <r>
      <t xml:space="preserve">Золотоніський район,   </t>
    </r>
    <r>
      <rPr>
        <sz val="10"/>
        <rFont val="Times New Roman"/>
        <family val="1"/>
        <charset val="204"/>
      </rPr>
      <t>с .Кононівка,</t>
    </r>
    <r>
      <rPr>
        <sz val="10"/>
        <color indexed="10"/>
        <rFont val="Times New Roman"/>
        <family val="1"/>
        <charset val="204"/>
      </rPr>
      <t xml:space="preserve"> Канівська територіальна громада</t>
    </r>
  </si>
  <si>
    <t>Канівська отг</t>
  </si>
  <si>
    <r>
      <t xml:space="preserve">Золотоніський район,   </t>
    </r>
    <r>
      <rPr>
        <sz val="10"/>
        <rFont val="Times New Roman"/>
        <family val="1"/>
        <charset val="204"/>
      </rPr>
      <t>с .Мартинівка,</t>
    </r>
    <r>
      <rPr>
        <sz val="10"/>
        <color indexed="10"/>
        <rFont val="Times New Roman"/>
        <family val="1"/>
        <charset val="204"/>
      </rPr>
      <t xml:space="preserve"> Степанецька територіальна громада</t>
    </r>
  </si>
  <si>
    <t>Сажалківський</t>
  </si>
  <si>
    <r>
      <t xml:space="preserve">Золотоніський район,   </t>
    </r>
    <r>
      <rPr>
        <sz val="10"/>
        <rFont val="Times New Roman"/>
        <family val="1"/>
        <charset val="204"/>
      </rPr>
      <t>с .Черниші,</t>
    </r>
    <r>
      <rPr>
        <sz val="10"/>
        <color indexed="10"/>
        <rFont val="Times New Roman"/>
        <family val="1"/>
        <charset val="204"/>
      </rPr>
      <t xml:space="preserve"> Бобрицька територіальна громада</t>
    </r>
  </si>
  <si>
    <t>Бобрицька отг</t>
  </si>
  <si>
    <t>Синявський</t>
  </si>
  <si>
    <r>
      <t xml:space="preserve">Золотоніський район,   </t>
    </r>
    <r>
      <rPr>
        <sz val="10"/>
        <rFont val="Times New Roman"/>
        <family val="1"/>
        <charset val="204"/>
      </rPr>
      <t>с .Синівка,</t>
    </r>
    <r>
      <rPr>
        <sz val="10"/>
        <color indexed="10"/>
        <rFont val="Times New Roman"/>
        <family val="1"/>
        <charset val="204"/>
      </rPr>
      <t xml:space="preserve"> Бобрицька територіальна громада</t>
    </r>
  </si>
  <si>
    <t>Чернишівський</t>
  </si>
  <si>
    <r>
      <t>57.</t>
    </r>
    <r>
      <rPr>
        <sz val="7"/>
        <rFont val="Times New Roman"/>
        <family val="1"/>
        <charset val="204"/>
      </rPr>
      <t xml:space="preserve">               </t>
    </r>
    <r>
      <rPr>
        <sz val="10"/>
        <rFont val="Times New Roman"/>
        <family val="1"/>
        <charset val="204"/>
      </rPr>
      <t> </t>
    </r>
  </si>
  <si>
    <t>Став</t>
  </si>
  <si>
    <r>
      <t xml:space="preserve">Черкаський район,      </t>
    </r>
    <r>
      <rPr>
        <sz val="10"/>
        <rFont val="Times New Roman"/>
        <family val="1"/>
        <charset val="204"/>
      </rPr>
      <t>с .Радиванівка,</t>
    </r>
    <r>
      <rPr>
        <sz val="10"/>
        <color indexed="10"/>
        <rFont val="Times New Roman"/>
        <family val="1"/>
        <charset val="204"/>
      </rPr>
      <t xml:space="preserve"> Камянсьа територіальна громада</t>
    </r>
  </si>
  <si>
    <t>Ріш. Обл. ради від 28.12.2010  № 3 - 11/VІ</t>
  </si>
  <si>
    <r>
      <t>58.</t>
    </r>
    <r>
      <rPr>
        <sz val="7"/>
        <rFont val="Times New Roman"/>
        <family val="1"/>
        <charset val="204"/>
      </rPr>
      <t xml:space="preserve">               </t>
    </r>
    <r>
      <rPr>
        <sz val="10"/>
        <rFont val="Times New Roman"/>
        <family val="1"/>
        <charset val="204"/>
      </rPr>
      <t> </t>
    </r>
  </si>
  <si>
    <t>Олійниківка</t>
  </si>
  <si>
    <r>
      <rPr>
        <sz val="10"/>
        <color indexed="10"/>
        <rFont val="Times New Roman"/>
        <family val="1"/>
        <charset val="204"/>
      </rPr>
      <t>Звенигородський район</t>
    </r>
    <r>
      <rPr>
        <sz val="10"/>
        <rFont val="Times New Roman"/>
        <family val="1"/>
        <charset val="204"/>
      </rPr>
      <t>, в адмінмежах Мокрокалигірської сільської ради</t>
    </r>
  </si>
  <si>
    <t>Мокрокалигірська сільська рада</t>
  </si>
  <si>
    <r>
      <t>59.</t>
    </r>
    <r>
      <rPr>
        <sz val="7"/>
        <rFont val="Times New Roman"/>
        <family val="1"/>
        <charset val="204"/>
      </rPr>
      <t xml:space="preserve">               </t>
    </r>
    <r>
      <rPr>
        <sz val="10"/>
        <rFont val="Times New Roman"/>
        <family val="1"/>
        <charset val="204"/>
      </rPr>
      <t> </t>
    </r>
  </si>
  <si>
    <t>Бродецький</t>
  </si>
  <si>
    <r>
      <rPr>
        <sz val="10"/>
        <color indexed="10"/>
        <rFont val="Times New Roman"/>
        <family val="1"/>
        <charset val="204"/>
      </rPr>
      <t>Звенигородський район</t>
    </r>
    <r>
      <rPr>
        <sz val="10"/>
        <rFont val="Times New Roman"/>
        <family val="1"/>
        <charset val="204"/>
      </rPr>
      <t xml:space="preserve">, в адмінмежах Бродецької сільської ради, </t>
    </r>
    <r>
      <rPr>
        <sz val="10"/>
        <color indexed="10"/>
        <rFont val="Times New Roman"/>
        <family val="1"/>
        <charset val="204"/>
      </rPr>
      <t>Катеринопільської територіальної громади</t>
    </r>
  </si>
  <si>
    <r>
      <t>60.</t>
    </r>
    <r>
      <rPr>
        <sz val="7"/>
        <rFont val="Times New Roman"/>
        <family val="1"/>
        <charset val="204"/>
      </rPr>
      <t xml:space="preserve">               </t>
    </r>
    <r>
      <rPr>
        <sz val="10"/>
        <rFont val="Times New Roman"/>
        <family val="1"/>
        <charset val="204"/>
      </rPr>
      <t> </t>
    </r>
  </si>
  <si>
    <t>Мокрокалигірський</t>
  </si>
  <si>
    <r>
      <rPr>
        <sz val="10"/>
        <color indexed="10"/>
        <rFont val="Times New Roman"/>
        <family val="1"/>
        <charset val="204"/>
      </rPr>
      <t>Звенигородський район</t>
    </r>
    <r>
      <rPr>
        <sz val="10"/>
        <rFont val="Times New Roman"/>
        <family val="1"/>
        <charset val="204"/>
      </rPr>
      <t xml:space="preserve">, адмінмежі Мокрокалигірської сільської ради </t>
    </r>
  </si>
  <si>
    <t>Мокрокалигірська отг</t>
  </si>
  <si>
    <t>Ріш. Обл. ради від 23.01.09 № 25-3/V</t>
  </si>
  <si>
    <r>
      <t>61.</t>
    </r>
    <r>
      <rPr>
        <sz val="7"/>
        <rFont val="Times New Roman"/>
        <family val="1"/>
        <charset val="204"/>
      </rPr>
      <t xml:space="preserve">               </t>
    </r>
    <r>
      <rPr>
        <sz val="10"/>
        <rFont val="Times New Roman"/>
        <family val="1"/>
        <charset val="204"/>
      </rPr>
      <t> </t>
    </r>
  </si>
  <si>
    <t>Єрківський</t>
  </si>
  <si>
    <r>
      <rPr>
        <sz val="10"/>
        <color indexed="10"/>
        <rFont val="Times New Roman"/>
        <family val="1"/>
        <charset val="204"/>
      </rPr>
      <t>Звенигородський район</t>
    </r>
    <r>
      <rPr>
        <sz val="10"/>
        <rFont val="Times New Roman"/>
        <family val="1"/>
        <charset val="204"/>
      </rPr>
      <t xml:space="preserve">, адмінмежі Єрківської селищної ради </t>
    </r>
  </si>
  <si>
    <t>Єрківська отг</t>
  </si>
  <si>
    <r>
      <t>62.</t>
    </r>
    <r>
      <rPr>
        <sz val="7"/>
        <rFont val="Times New Roman"/>
        <family val="1"/>
        <charset val="204"/>
      </rPr>
      <t xml:space="preserve">               </t>
    </r>
    <r>
      <rPr>
        <sz val="10"/>
        <rFont val="Times New Roman"/>
        <family val="1"/>
        <charset val="204"/>
      </rPr>
      <t> </t>
    </r>
  </si>
  <si>
    <t>Волова балка</t>
  </si>
  <si>
    <r>
      <rPr>
        <sz val="10"/>
        <color indexed="10"/>
        <rFont val="Times New Roman"/>
        <family val="1"/>
        <charset val="204"/>
      </rPr>
      <t>Звенигородський район</t>
    </r>
    <r>
      <rPr>
        <sz val="10"/>
        <rFont val="Times New Roman"/>
        <family val="1"/>
        <charset val="204"/>
      </rPr>
      <t xml:space="preserve">, с. Пальчик, </t>
    </r>
    <r>
      <rPr>
        <sz val="10"/>
        <color indexed="10"/>
        <rFont val="Times New Roman"/>
        <family val="1"/>
        <charset val="204"/>
      </rPr>
      <t>Катеринопільської територіальної громади</t>
    </r>
  </si>
  <si>
    <r>
      <t>63.</t>
    </r>
    <r>
      <rPr>
        <sz val="7"/>
        <rFont val="Times New Roman"/>
        <family val="1"/>
        <charset val="204"/>
      </rPr>
      <t xml:space="preserve">               </t>
    </r>
    <r>
      <rPr>
        <sz val="10"/>
        <rFont val="Times New Roman"/>
        <family val="1"/>
        <charset val="204"/>
      </rPr>
      <t> </t>
    </r>
  </si>
  <si>
    <t>Катеринопільський</t>
  </si>
  <si>
    <r>
      <rPr>
        <sz val="10"/>
        <color indexed="10"/>
        <rFont val="Times New Roman"/>
        <family val="1"/>
        <charset val="204"/>
      </rPr>
      <t>Звенигородський район</t>
    </r>
    <r>
      <rPr>
        <sz val="10"/>
        <rFont val="Times New Roman"/>
        <family val="1"/>
        <charset val="204"/>
      </rPr>
      <t xml:space="preserve">,  </t>
    </r>
    <r>
      <rPr>
        <sz val="10"/>
        <color indexed="10"/>
        <rFont val="Times New Roman"/>
        <family val="1"/>
        <charset val="204"/>
      </rPr>
      <t>Катеринопільської територіальної громади</t>
    </r>
  </si>
  <si>
    <r>
      <t>64.</t>
    </r>
    <r>
      <rPr>
        <sz val="7"/>
        <rFont val="Times New Roman"/>
        <family val="1"/>
        <charset val="204"/>
      </rPr>
      <t xml:space="preserve">               </t>
    </r>
    <r>
      <rPr>
        <sz val="10"/>
        <rFont val="Times New Roman"/>
        <family val="1"/>
        <charset val="204"/>
      </rPr>
      <t> </t>
    </r>
  </si>
  <si>
    <t>“Казберова криниця”</t>
  </si>
  <si>
    <r>
      <rPr>
        <sz val="10"/>
        <color indexed="10"/>
        <rFont val="Times New Roman"/>
        <family val="1"/>
        <charset val="204"/>
      </rPr>
      <t>Черкаський район,</t>
    </r>
    <r>
      <rPr>
        <sz val="10"/>
        <rFont val="Times New Roman"/>
        <family val="1"/>
        <charset val="204"/>
      </rPr>
      <t xml:space="preserve"> кв. 32 вид. 15 </t>
    </r>
    <r>
      <rPr>
        <sz val="10"/>
        <color indexed="10"/>
        <rFont val="Times New Roman"/>
        <family val="1"/>
        <charset val="204"/>
      </rPr>
      <t>(21)</t>
    </r>
    <r>
      <rPr>
        <sz val="10"/>
        <rFont val="Times New Roman"/>
        <family val="1"/>
        <charset val="204"/>
      </rPr>
      <t xml:space="preserve"> Квітчанського л-ва ДП Корсунь-Шевченківське ЛГ</t>
    </r>
  </si>
  <si>
    <r>
      <t>65.</t>
    </r>
    <r>
      <rPr>
        <sz val="7"/>
        <rFont val="Times New Roman"/>
        <family val="1"/>
        <charset val="204"/>
      </rPr>
      <t xml:space="preserve">               </t>
    </r>
    <r>
      <rPr>
        <sz val="10"/>
        <rFont val="Times New Roman"/>
        <family val="1"/>
        <charset val="204"/>
      </rPr>
      <t> </t>
    </r>
  </si>
  <si>
    <t>Боярський</t>
  </si>
  <si>
    <r>
      <rPr>
        <sz val="10"/>
        <color indexed="10"/>
        <rFont val="Times New Roman"/>
        <family val="1"/>
        <charset val="204"/>
      </rPr>
      <t>Звенигородський район</t>
    </r>
    <r>
      <rPr>
        <sz val="10"/>
        <rFont val="Times New Roman"/>
        <family val="1"/>
        <charset val="204"/>
      </rPr>
      <t xml:space="preserve">,  </t>
    </r>
    <r>
      <rPr>
        <sz val="10"/>
        <color indexed="10"/>
        <rFont val="Times New Roman"/>
        <family val="1"/>
        <charset val="204"/>
      </rPr>
      <t>Лисянськаої територіальної громади</t>
    </r>
  </si>
  <si>
    <t>Лисянська отг</t>
  </si>
  <si>
    <t>Ріш. ОВК від 28.11.79 р.№ 597     Ріш. ОВК від 21.11.84 р. № 354</t>
  </si>
  <si>
    <r>
      <t>66.</t>
    </r>
    <r>
      <rPr>
        <sz val="7"/>
        <rFont val="Times New Roman"/>
        <family val="1"/>
        <charset val="204"/>
      </rPr>
      <t xml:space="preserve">               </t>
    </r>
    <r>
      <rPr>
        <sz val="10"/>
        <rFont val="Times New Roman"/>
        <family val="1"/>
        <charset val="204"/>
      </rPr>
      <t> </t>
    </r>
  </si>
  <si>
    <t>Босівський</t>
  </si>
  <si>
    <r>
      <rPr>
        <sz val="10"/>
        <color indexed="10"/>
        <rFont val="Times New Roman"/>
        <family val="1"/>
        <charset val="204"/>
      </rPr>
      <t xml:space="preserve">Звенигородський район, </t>
    </r>
    <r>
      <rPr>
        <sz val="10"/>
        <rFont val="Times New Roman"/>
        <family val="1"/>
        <charset val="204"/>
      </rPr>
      <t xml:space="preserve">с. Босівка </t>
    </r>
    <r>
      <rPr>
        <sz val="10"/>
        <color indexed="10"/>
        <rFont val="Times New Roman"/>
        <family val="1"/>
        <charset val="204"/>
      </rPr>
      <t>(кв 33 вид 25, 26, 28)</t>
    </r>
  </si>
  <si>
    <t>Лисянська отг, ДП К-Шевченківське ЛГ</t>
  </si>
  <si>
    <r>
      <t>67.</t>
    </r>
    <r>
      <rPr>
        <sz val="7"/>
        <rFont val="Times New Roman"/>
        <family val="1"/>
        <charset val="204"/>
      </rPr>
      <t xml:space="preserve">               </t>
    </r>
    <r>
      <rPr>
        <sz val="10"/>
        <rFont val="Times New Roman"/>
        <family val="1"/>
        <charset val="204"/>
      </rPr>
      <t> </t>
    </r>
  </si>
  <si>
    <t>Бужанський</t>
  </si>
  <si>
    <r>
      <rPr>
        <sz val="10"/>
        <color indexed="10"/>
        <rFont val="Times New Roman"/>
        <family val="1"/>
        <charset val="204"/>
      </rPr>
      <t>Звенигородський район</t>
    </r>
    <r>
      <rPr>
        <sz val="10"/>
        <rFont val="Times New Roman"/>
        <family val="1"/>
        <charset val="204"/>
      </rPr>
      <t>, с. Бужанка</t>
    </r>
  </si>
  <si>
    <t>Бужанська отг</t>
  </si>
  <si>
    <t>Ріш. ОВК від 28.11.79 р.№ 597</t>
  </si>
  <si>
    <r>
      <t>68.</t>
    </r>
    <r>
      <rPr>
        <sz val="7"/>
        <rFont val="Times New Roman"/>
        <family val="1"/>
        <charset val="204"/>
      </rPr>
      <t xml:space="preserve">               </t>
    </r>
    <r>
      <rPr>
        <sz val="10"/>
        <rFont val="Times New Roman"/>
        <family val="1"/>
        <charset val="204"/>
      </rPr>
      <t> </t>
    </r>
  </si>
  <si>
    <t>Виноградський</t>
  </si>
  <si>
    <r>
      <rPr>
        <sz val="10"/>
        <color indexed="10"/>
        <rFont val="Times New Roman"/>
        <family val="1"/>
        <charset val="204"/>
      </rPr>
      <t>Звенигородський район</t>
    </r>
    <r>
      <rPr>
        <sz val="10"/>
        <rFont val="Times New Roman"/>
        <family val="1"/>
        <charset val="204"/>
      </rPr>
      <t>, с. Виноград</t>
    </r>
  </si>
  <si>
    <t>Виноградська отг</t>
  </si>
  <si>
    <r>
      <t>69.</t>
    </r>
    <r>
      <rPr>
        <sz val="7"/>
        <rFont val="Times New Roman"/>
        <family val="1"/>
        <charset val="204"/>
      </rPr>
      <t xml:space="preserve">               </t>
    </r>
    <r>
      <rPr>
        <sz val="10"/>
        <rFont val="Times New Roman"/>
        <family val="1"/>
        <charset val="204"/>
      </rPr>
      <t> </t>
    </r>
  </si>
  <si>
    <t>Войтилівський</t>
  </si>
  <si>
    <r>
      <rPr>
        <sz val="10"/>
        <color indexed="10"/>
        <rFont val="Times New Roman"/>
        <family val="1"/>
        <charset val="204"/>
      </rPr>
      <t>Звенигородський район,</t>
    </r>
    <r>
      <rPr>
        <sz val="10"/>
        <rFont val="Times New Roman"/>
        <family val="1"/>
        <charset val="204"/>
      </rPr>
      <t xml:space="preserve"> с. Вотилівка, </t>
    </r>
    <r>
      <rPr>
        <sz val="10"/>
        <color indexed="10"/>
        <rFont val="Times New Roman"/>
        <family val="1"/>
        <charset val="204"/>
      </rPr>
      <t>Виноградська територіальна громада</t>
    </r>
  </si>
  <si>
    <t>Ріш. ОВК від 28.11.79 р.№ 597     Ріш. ОВК від 21.11.84 р. № 354       Ріш. Обл. ради від 03.07.02 р. № 2-8</t>
  </si>
  <si>
    <r>
      <t>70.</t>
    </r>
    <r>
      <rPr>
        <sz val="7"/>
        <rFont val="Times New Roman"/>
        <family val="1"/>
        <charset val="204"/>
      </rPr>
      <t xml:space="preserve">               </t>
    </r>
    <r>
      <rPr>
        <sz val="10"/>
        <rFont val="Times New Roman"/>
        <family val="1"/>
        <charset val="204"/>
      </rPr>
      <t> </t>
    </r>
  </si>
  <si>
    <t>Кам’янобродський</t>
  </si>
  <si>
    <r>
      <rPr>
        <sz val="10"/>
        <color indexed="10"/>
        <rFont val="Times New Roman"/>
        <family val="1"/>
        <charset val="204"/>
      </rPr>
      <t>Звенигородський район</t>
    </r>
    <r>
      <rPr>
        <sz val="10"/>
        <rFont val="Times New Roman"/>
        <family val="1"/>
        <charset val="204"/>
      </rPr>
      <t xml:space="preserve">, с. Камяний Брід </t>
    </r>
    <r>
      <rPr>
        <sz val="10"/>
        <color indexed="10"/>
        <rFont val="Times New Roman"/>
        <family val="1"/>
        <charset val="204"/>
      </rPr>
      <t>Бужанська територіальна громада</t>
    </r>
  </si>
  <si>
    <r>
      <t>71.</t>
    </r>
    <r>
      <rPr>
        <sz val="7"/>
        <rFont val="Times New Roman"/>
        <family val="1"/>
        <charset val="204"/>
      </rPr>
      <t xml:space="preserve">               </t>
    </r>
    <r>
      <rPr>
        <sz val="10"/>
        <rFont val="Times New Roman"/>
        <family val="1"/>
        <charset val="204"/>
      </rPr>
      <t> </t>
    </r>
  </si>
  <si>
    <t>“Карлзбад”</t>
  </si>
  <si>
    <r>
      <rPr>
        <sz val="10"/>
        <color indexed="10"/>
        <rFont val="Times New Roman"/>
        <family val="1"/>
        <charset val="204"/>
      </rPr>
      <t>Звенигородський район</t>
    </r>
    <r>
      <rPr>
        <sz val="10"/>
        <rFont val="Times New Roman"/>
        <family val="1"/>
        <charset val="204"/>
      </rPr>
      <t xml:space="preserve">,  </t>
    </r>
    <r>
      <rPr>
        <sz val="10"/>
        <color indexed="10"/>
        <rFont val="Times New Roman"/>
        <family val="1"/>
        <charset val="204"/>
      </rPr>
      <t>Лисянської територіальної громади</t>
    </r>
  </si>
  <si>
    <r>
      <t>72.</t>
    </r>
    <r>
      <rPr>
        <sz val="7"/>
        <rFont val="Times New Roman"/>
        <family val="1"/>
        <charset val="204"/>
      </rPr>
      <t xml:space="preserve">               </t>
    </r>
    <r>
      <rPr>
        <sz val="10"/>
        <rFont val="Times New Roman"/>
        <family val="1"/>
        <charset val="204"/>
      </rPr>
      <t> </t>
    </r>
  </si>
  <si>
    <t>Лисянський</t>
  </si>
  <si>
    <t>Ріш. ОВК від 28.11.79 р. № 597      Ріш. ОВК від 21.11.84 р. № 354</t>
  </si>
  <si>
    <r>
      <t>73.</t>
    </r>
    <r>
      <rPr>
        <sz val="7"/>
        <rFont val="Times New Roman"/>
        <family val="1"/>
        <charset val="204"/>
      </rPr>
      <t xml:space="preserve">               </t>
    </r>
    <r>
      <rPr>
        <sz val="10"/>
        <rFont val="Times New Roman"/>
        <family val="1"/>
        <charset val="204"/>
      </rPr>
      <t> </t>
    </r>
  </si>
  <si>
    <t>Лисянський -   ІІ</t>
  </si>
  <si>
    <t>Ріш. Обл. ради від 28.04.93 р.№ 14-21</t>
  </si>
  <si>
    <r>
      <t>74.</t>
    </r>
    <r>
      <rPr>
        <sz val="7"/>
        <rFont val="Times New Roman"/>
        <family val="1"/>
        <charset val="204"/>
      </rPr>
      <t xml:space="preserve">               </t>
    </r>
    <r>
      <rPr>
        <sz val="10"/>
        <rFont val="Times New Roman"/>
        <family val="1"/>
        <charset val="204"/>
      </rPr>
      <t> </t>
    </r>
  </si>
  <si>
    <r>
      <rPr>
        <sz val="10"/>
        <color indexed="10"/>
        <rFont val="Times New Roman"/>
        <family val="1"/>
        <charset val="204"/>
      </rPr>
      <t>Звенигородський район</t>
    </r>
    <r>
      <rPr>
        <sz val="10"/>
        <rFont val="Times New Roman"/>
        <family val="1"/>
        <charset val="204"/>
      </rPr>
      <t xml:space="preserve">,  </t>
    </r>
    <r>
      <rPr>
        <sz val="10"/>
        <color indexed="10"/>
        <rFont val="Times New Roman"/>
        <family val="1"/>
        <charset val="204"/>
      </rPr>
      <t>Виноградської територіальної громади</t>
    </r>
  </si>
  <si>
    <t>СТОВ "Торговий дім "Лисянка Агро"</t>
  </si>
  <si>
    <r>
      <t>75.</t>
    </r>
    <r>
      <rPr>
        <sz val="7"/>
        <rFont val="Times New Roman"/>
        <family val="1"/>
        <charset val="204"/>
      </rPr>
      <t xml:space="preserve">               </t>
    </r>
    <r>
      <rPr>
        <sz val="10"/>
        <rFont val="Times New Roman"/>
        <family val="1"/>
        <charset val="204"/>
      </rPr>
      <t> </t>
    </r>
  </si>
  <si>
    <t>Площівський</t>
  </si>
  <si>
    <r>
      <rPr>
        <sz val="10"/>
        <color indexed="10"/>
        <rFont val="Times New Roman"/>
        <family val="1"/>
        <charset val="204"/>
      </rPr>
      <t xml:space="preserve">Звенигородський район, </t>
    </r>
    <r>
      <rPr>
        <sz val="10"/>
        <rFont val="Times New Roman"/>
        <family val="1"/>
        <charset val="204"/>
      </rPr>
      <t xml:space="preserve">кв. 6 вид. 1 Почапинської виробн. дільниці Лисянського ДЛГ     </t>
    </r>
    <r>
      <rPr>
        <sz val="10"/>
        <color indexed="10"/>
        <rFont val="Times New Roman"/>
        <family val="1"/>
        <charset val="204"/>
      </rPr>
      <t>(кв 4 вид 3 Лисянського л-ва)</t>
    </r>
  </si>
  <si>
    <r>
      <t xml:space="preserve">ДП " Лисянське ЛГ" </t>
    </r>
    <r>
      <rPr>
        <sz val="10"/>
        <color indexed="10"/>
        <rFont val="Times New Roman"/>
        <family val="1"/>
        <charset val="204"/>
      </rPr>
      <t>ДП "К-Шевченківське ЛГ"</t>
    </r>
  </si>
  <si>
    <r>
      <t>76.</t>
    </r>
    <r>
      <rPr>
        <sz val="7"/>
        <rFont val="Times New Roman"/>
        <family val="1"/>
        <charset val="204"/>
      </rPr>
      <t xml:space="preserve">               </t>
    </r>
    <r>
      <rPr>
        <sz val="10"/>
        <rFont val="Times New Roman"/>
        <family val="1"/>
        <charset val="204"/>
      </rPr>
      <t> </t>
    </r>
  </si>
  <si>
    <t>Почапинський</t>
  </si>
  <si>
    <r>
      <t>77.</t>
    </r>
    <r>
      <rPr>
        <sz val="7"/>
        <rFont val="Times New Roman"/>
        <family val="1"/>
        <charset val="204"/>
      </rPr>
      <t xml:space="preserve">               </t>
    </r>
    <r>
      <rPr>
        <sz val="10"/>
        <rFont val="Times New Roman"/>
        <family val="1"/>
        <charset val="204"/>
      </rPr>
      <t> </t>
    </r>
  </si>
  <si>
    <t>Ріпківський</t>
  </si>
  <si>
    <r>
      <rPr>
        <sz val="10"/>
        <color indexed="10"/>
        <rFont val="Times New Roman"/>
        <family val="1"/>
        <charset val="204"/>
      </rPr>
      <t>Звенигородський район</t>
    </r>
    <r>
      <rPr>
        <sz val="10"/>
        <rFont val="Times New Roman"/>
        <family val="1"/>
        <charset val="204"/>
      </rPr>
      <t xml:space="preserve">,  с. Ріпки, </t>
    </r>
    <r>
      <rPr>
        <sz val="10"/>
        <color indexed="10"/>
        <rFont val="Times New Roman"/>
        <family val="1"/>
        <charset val="204"/>
      </rPr>
      <t>Виноградівської територіальної громади</t>
    </r>
  </si>
  <si>
    <t>Виноградівська отг</t>
  </si>
  <si>
    <r>
      <t>78.</t>
    </r>
    <r>
      <rPr>
        <sz val="7"/>
        <rFont val="Times New Roman"/>
        <family val="1"/>
        <charset val="204"/>
      </rPr>
      <t xml:space="preserve">               </t>
    </r>
    <r>
      <rPr>
        <sz val="10"/>
        <rFont val="Times New Roman"/>
        <family val="1"/>
        <charset val="204"/>
      </rPr>
      <t> </t>
    </r>
  </si>
  <si>
    <t>Семенівський</t>
  </si>
  <si>
    <r>
      <rPr>
        <sz val="10"/>
        <color indexed="10"/>
        <rFont val="Times New Roman"/>
        <family val="1"/>
        <charset val="204"/>
      </rPr>
      <t>Звенигородський район</t>
    </r>
    <r>
      <rPr>
        <sz val="10"/>
        <rFont val="Times New Roman"/>
        <family val="1"/>
        <charset val="204"/>
      </rPr>
      <t xml:space="preserve">,  с. Семенівка, </t>
    </r>
    <r>
      <rPr>
        <sz val="10"/>
        <color indexed="10"/>
        <rFont val="Times New Roman"/>
        <family val="1"/>
        <charset val="204"/>
      </rPr>
      <t>Лисянської територіальної громади</t>
    </r>
  </si>
  <si>
    <r>
      <t>79.</t>
    </r>
    <r>
      <rPr>
        <sz val="7"/>
        <rFont val="Times New Roman"/>
        <family val="1"/>
        <charset val="204"/>
      </rPr>
      <t xml:space="preserve">               </t>
    </r>
    <r>
      <rPr>
        <sz val="10"/>
        <rFont val="Times New Roman"/>
        <family val="1"/>
        <charset val="204"/>
      </rPr>
      <t> </t>
    </r>
  </si>
  <si>
    <t>Чаплинський</t>
  </si>
  <si>
    <r>
      <rPr>
        <sz val="10"/>
        <color indexed="10"/>
        <rFont val="Times New Roman"/>
        <family val="1"/>
        <charset val="204"/>
      </rPr>
      <t>Звенигородський район</t>
    </r>
    <r>
      <rPr>
        <sz val="10"/>
        <rFont val="Times New Roman"/>
        <family val="1"/>
        <charset val="204"/>
      </rPr>
      <t xml:space="preserve">,  с. Чаплинка, </t>
    </r>
    <r>
      <rPr>
        <sz val="10"/>
        <color indexed="10"/>
        <rFont val="Times New Roman"/>
        <family val="1"/>
        <charset val="204"/>
      </rPr>
      <t>Лисянської територіальної громади</t>
    </r>
  </si>
  <si>
    <r>
      <t>80.</t>
    </r>
    <r>
      <rPr>
        <sz val="7"/>
        <rFont val="Times New Roman"/>
        <family val="1"/>
        <charset val="204"/>
      </rPr>
      <t xml:space="preserve">               </t>
    </r>
    <r>
      <rPr>
        <sz val="10"/>
        <rFont val="Times New Roman"/>
        <family val="1"/>
        <charset val="204"/>
      </rPr>
      <t> </t>
    </r>
  </si>
  <si>
    <t>Хиженський</t>
  </si>
  <si>
    <r>
      <rPr>
        <sz val="10"/>
        <color indexed="10"/>
        <rFont val="Times New Roman"/>
        <family val="1"/>
        <charset val="204"/>
      </rPr>
      <t>Звенигородський район</t>
    </r>
    <r>
      <rPr>
        <sz val="10"/>
        <rFont val="Times New Roman"/>
        <family val="1"/>
        <charset val="204"/>
      </rPr>
      <t xml:space="preserve">,  с. Хиженці, </t>
    </r>
    <r>
      <rPr>
        <sz val="10"/>
        <color indexed="10"/>
        <rFont val="Times New Roman"/>
        <family val="1"/>
        <charset val="204"/>
      </rPr>
      <t>Лисянської територіальної громади</t>
    </r>
  </si>
  <si>
    <r>
      <t>81.</t>
    </r>
    <r>
      <rPr>
        <sz val="7"/>
        <rFont val="Times New Roman"/>
        <family val="1"/>
        <charset val="204"/>
      </rPr>
      <t xml:space="preserve">               </t>
    </r>
    <r>
      <rPr>
        <sz val="10"/>
        <rFont val="Times New Roman"/>
        <family val="1"/>
        <charset val="204"/>
      </rPr>
      <t> </t>
    </r>
  </si>
  <si>
    <t>Шестеринський</t>
  </si>
  <si>
    <r>
      <rPr>
        <sz val="10"/>
        <color indexed="10"/>
        <rFont val="Times New Roman"/>
        <family val="1"/>
        <charset val="204"/>
      </rPr>
      <t>Звенигородський район</t>
    </r>
    <r>
      <rPr>
        <sz val="10"/>
        <rFont val="Times New Roman"/>
        <family val="1"/>
        <charset val="204"/>
      </rPr>
      <t xml:space="preserve">,  с. Шестеринці, </t>
    </r>
    <r>
      <rPr>
        <sz val="10"/>
        <color indexed="10"/>
        <rFont val="Times New Roman"/>
        <family val="1"/>
        <charset val="204"/>
      </rPr>
      <t>Лисянської територіальної громади</t>
    </r>
  </si>
  <si>
    <r>
      <t>82.</t>
    </r>
    <r>
      <rPr>
        <sz val="7"/>
        <rFont val="Times New Roman"/>
        <family val="1"/>
        <charset val="204"/>
      </rPr>
      <t xml:space="preserve">               </t>
    </r>
    <r>
      <rPr>
        <sz val="10"/>
        <rFont val="Times New Roman"/>
        <family val="1"/>
        <charset val="204"/>
      </rPr>
      <t> </t>
    </r>
  </si>
  <si>
    <r>
      <rPr>
        <sz val="10"/>
        <color indexed="10"/>
        <rFont val="Times New Roman"/>
        <family val="1"/>
        <charset val="204"/>
      </rPr>
      <t>Звенигородський район</t>
    </r>
    <r>
      <rPr>
        <sz val="10"/>
        <rFont val="Times New Roman"/>
        <family val="1"/>
        <charset val="204"/>
      </rPr>
      <t xml:space="preserve">,  с. Яблунівка, </t>
    </r>
    <r>
      <rPr>
        <sz val="10"/>
        <color indexed="10"/>
        <rFont val="Times New Roman"/>
        <family val="1"/>
        <charset val="204"/>
      </rPr>
      <t>Бужанської територіальної громади</t>
    </r>
  </si>
  <si>
    <t>Бужанськаа отг</t>
  </si>
  <si>
    <r>
      <t>83.</t>
    </r>
    <r>
      <rPr>
        <sz val="7"/>
        <rFont val="Times New Roman"/>
        <family val="1"/>
        <charset val="204"/>
      </rPr>
      <t xml:space="preserve">               </t>
    </r>
    <r>
      <rPr>
        <sz val="10"/>
        <rFont val="Times New Roman"/>
        <family val="1"/>
        <charset val="204"/>
      </rPr>
      <t> </t>
    </r>
  </si>
  <si>
    <t>Гнилий Тікич</t>
  </si>
  <si>
    <r>
      <rPr>
        <sz val="10"/>
        <color indexed="10"/>
        <rFont val="Times New Roman"/>
        <family val="1"/>
        <charset val="204"/>
      </rPr>
      <t>Звенигородський район</t>
    </r>
    <r>
      <rPr>
        <sz val="10"/>
        <rFont val="Times New Roman"/>
        <family val="1"/>
        <charset val="204"/>
      </rPr>
      <t xml:space="preserve">, </t>
    </r>
    <r>
      <rPr>
        <sz val="10"/>
        <color indexed="10"/>
        <rFont val="Times New Roman"/>
        <family val="1"/>
        <charset val="204"/>
      </rPr>
      <t>Лисянської територіальної громади</t>
    </r>
  </si>
  <si>
    <t>Ріш. Обл. ради від 26.06.09 р. № 27-10/V</t>
  </si>
  <si>
    <r>
      <t>84.</t>
    </r>
    <r>
      <rPr>
        <sz val="7"/>
        <rFont val="Times New Roman"/>
        <family val="1"/>
        <charset val="204"/>
      </rPr>
      <t xml:space="preserve">               </t>
    </r>
    <r>
      <rPr>
        <sz val="10"/>
        <rFont val="Times New Roman"/>
        <family val="1"/>
        <charset val="204"/>
      </rPr>
      <t> </t>
    </r>
  </si>
  <si>
    <t>Мартинів</t>
  </si>
  <si>
    <r>
      <rPr>
        <sz val="10"/>
        <color indexed="10"/>
        <rFont val="Times New Roman"/>
        <family val="1"/>
        <charset val="204"/>
      </rPr>
      <t>Уманський район</t>
    </r>
    <r>
      <rPr>
        <sz val="10"/>
        <rFont val="Times New Roman"/>
        <family val="1"/>
        <charset val="204"/>
      </rPr>
      <t xml:space="preserve">, </t>
    </r>
    <r>
      <rPr>
        <sz val="10"/>
        <color indexed="10"/>
        <rFont val="Times New Roman"/>
        <family val="1"/>
        <charset val="204"/>
      </rPr>
      <t>Маньківська територіальна громада</t>
    </r>
  </si>
  <si>
    <t>Маньківська отг</t>
  </si>
  <si>
    <t>Ріш. Обл. ради від 22.11.2011 р.  № 9-9/VІ</t>
  </si>
  <si>
    <r>
      <t>85.</t>
    </r>
    <r>
      <rPr>
        <sz val="7"/>
        <rFont val="Times New Roman"/>
        <family val="1"/>
        <charset val="204"/>
      </rPr>
      <t xml:space="preserve">               </t>
    </r>
    <r>
      <rPr>
        <sz val="10"/>
        <rFont val="Times New Roman"/>
        <family val="1"/>
        <charset val="204"/>
      </rPr>
      <t> </t>
    </r>
  </si>
  <si>
    <t>Любительський</t>
  </si>
  <si>
    <r>
      <t>86.</t>
    </r>
    <r>
      <rPr>
        <sz val="7"/>
        <rFont val="Times New Roman"/>
        <family val="1"/>
        <charset val="204"/>
      </rPr>
      <t xml:space="preserve">               </t>
    </r>
    <r>
      <rPr>
        <sz val="10"/>
        <rFont val="Times New Roman"/>
        <family val="1"/>
        <charset val="204"/>
      </rPr>
      <t> </t>
    </r>
  </si>
  <si>
    <t>Бабків ставок</t>
  </si>
  <si>
    <t>Ріш. ОВК № 14 - 6 від 17.12.03</t>
  </si>
  <si>
    <r>
      <t>87.</t>
    </r>
    <r>
      <rPr>
        <sz val="7"/>
        <rFont val="Times New Roman"/>
        <family val="1"/>
        <charset val="204"/>
      </rPr>
      <t xml:space="preserve">               </t>
    </r>
    <r>
      <rPr>
        <sz val="10"/>
        <rFont val="Times New Roman"/>
        <family val="1"/>
        <charset val="204"/>
      </rPr>
      <t> </t>
    </r>
  </si>
  <si>
    <t>Вікторівський</t>
  </si>
  <si>
    <r>
      <t>88.</t>
    </r>
    <r>
      <rPr>
        <sz val="7"/>
        <rFont val="Times New Roman"/>
        <family val="1"/>
        <charset val="204"/>
      </rPr>
      <t xml:space="preserve">               </t>
    </r>
    <r>
      <rPr>
        <sz val="10"/>
        <rFont val="Times New Roman"/>
        <family val="1"/>
        <charset val="204"/>
      </rPr>
      <t> </t>
    </r>
  </si>
  <si>
    <t>Кинашівський</t>
  </si>
  <si>
    <r>
      <t>89.</t>
    </r>
    <r>
      <rPr>
        <sz val="7"/>
        <rFont val="Times New Roman"/>
        <family val="1"/>
        <charset val="204"/>
      </rPr>
      <t xml:space="preserve">               </t>
    </r>
    <r>
      <rPr>
        <sz val="10"/>
        <rFont val="Times New Roman"/>
        <family val="1"/>
        <charset val="204"/>
      </rPr>
      <t> </t>
    </r>
  </si>
  <si>
    <t>Кислинський</t>
  </si>
  <si>
    <r>
      <rPr>
        <sz val="10"/>
        <color indexed="10"/>
        <rFont val="Times New Roman"/>
        <family val="1"/>
        <charset val="204"/>
      </rPr>
      <t>Уманський район</t>
    </r>
    <r>
      <rPr>
        <sz val="10"/>
        <rFont val="Times New Roman"/>
        <family val="1"/>
        <charset val="204"/>
      </rPr>
      <t xml:space="preserve">, </t>
    </r>
    <r>
      <rPr>
        <sz val="10"/>
        <color indexed="10"/>
        <rFont val="Times New Roman"/>
        <family val="1"/>
        <charset val="204"/>
      </rPr>
      <t>Буцька територіальна громада</t>
    </r>
  </si>
  <si>
    <t>Буцька отг</t>
  </si>
  <si>
    <r>
      <t>90.</t>
    </r>
    <r>
      <rPr>
        <sz val="7"/>
        <rFont val="Times New Roman"/>
        <family val="1"/>
        <charset val="204"/>
      </rPr>
      <t xml:space="preserve">               </t>
    </r>
    <r>
      <rPr>
        <sz val="10"/>
        <rFont val="Times New Roman"/>
        <family val="1"/>
        <charset val="204"/>
      </rPr>
      <t> </t>
    </r>
  </si>
  <si>
    <t>Красноставський</t>
  </si>
  <si>
    <r>
      <t>91.</t>
    </r>
    <r>
      <rPr>
        <sz val="7"/>
        <rFont val="Times New Roman"/>
        <family val="1"/>
        <charset val="204"/>
      </rPr>
      <t xml:space="preserve">               </t>
    </r>
    <r>
      <rPr>
        <sz val="10"/>
        <rFont val="Times New Roman"/>
        <family val="1"/>
        <charset val="204"/>
      </rPr>
      <t> </t>
    </r>
  </si>
  <si>
    <t>Свячене</t>
  </si>
  <si>
    <r>
      <t>92.</t>
    </r>
    <r>
      <rPr>
        <sz val="7"/>
        <rFont val="Times New Roman"/>
        <family val="1"/>
        <charset val="204"/>
      </rPr>
      <t xml:space="preserve">               </t>
    </r>
    <r>
      <rPr>
        <sz val="10"/>
        <rFont val="Times New Roman"/>
        <family val="1"/>
        <charset val="204"/>
      </rPr>
      <t> </t>
    </r>
  </si>
  <si>
    <t>Болото Руда</t>
  </si>
  <si>
    <r>
      <t>93.</t>
    </r>
    <r>
      <rPr>
        <sz val="7"/>
        <rFont val="Times New Roman"/>
        <family val="1"/>
        <charset val="204"/>
      </rPr>
      <t xml:space="preserve">               </t>
    </r>
    <r>
      <rPr>
        <sz val="10"/>
        <rFont val="Times New Roman"/>
        <family val="1"/>
        <charset val="204"/>
      </rPr>
      <t> </t>
    </r>
  </si>
  <si>
    <t>Курбатівський</t>
  </si>
  <si>
    <t>Ріш. ОВК від 21.11.84 р. № 354</t>
  </si>
  <si>
    <r>
      <t>94.</t>
    </r>
    <r>
      <rPr>
        <sz val="7"/>
        <rFont val="Times New Roman"/>
        <family val="1"/>
        <charset val="204"/>
      </rPr>
      <t xml:space="preserve">               </t>
    </r>
    <r>
      <rPr>
        <sz val="10"/>
        <rFont val="Times New Roman"/>
        <family val="1"/>
        <charset val="204"/>
      </rPr>
      <t> </t>
    </r>
  </si>
  <si>
    <t>Кутівський</t>
  </si>
  <si>
    <r>
      <rPr>
        <sz val="10"/>
        <color indexed="10"/>
        <rFont val="Times New Roman"/>
        <family val="1"/>
        <charset val="204"/>
      </rPr>
      <t>Уманський район</t>
    </r>
    <r>
      <rPr>
        <sz val="10"/>
        <rFont val="Times New Roman"/>
        <family val="1"/>
        <charset val="204"/>
      </rPr>
      <t xml:space="preserve">, с. Кути, </t>
    </r>
    <r>
      <rPr>
        <sz val="10"/>
        <color indexed="10"/>
        <rFont val="Times New Roman"/>
        <family val="1"/>
        <charset val="204"/>
      </rPr>
      <t>Буцька територіальна громада</t>
    </r>
  </si>
  <si>
    <r>
      <t>95.</t>
    </r>
    <r>
      <rPr>
        <sz val="7"/>
        <rFont val="Times New Roman"/>
        <family val="1"/>
        <charset val="204"/>
      </rPr>
      <t xml:space="preserve">               </t>
    </r>
    <r>
      <rPr>
        <sz val="10"/>
        <rFont val="Times New Roman"/>
        <family val="1"/>
        <charset val="204"/>
      </rPr>
      <t> </t>
    </r>
  </si>
  <si>
    <t>Полківничий</t>
  </si>
  <si>
    <r>
      <rPr>
        <sz val="10"/>
        <color indexed="10"/>
        <rFont val="Times New Roman"/>
        <family val="1"/>
        <charset val="204"/>
      </rPr>
      <t>Уманський район</t>
    </r>
    <r>
      <rPr>
        <sz val="10"/>
        <rFont val="Times New Roman"/>
        <family val="1"/>
        <charset val="204"/>
      </rPr>
      <t xml:space="preserve">, </t>
    </r>
    <r>
      <rPr>
        <sz val="10"/>
        <color indexed="10"/>
        <rFont val="Times New Roman"/>
        <family val="1"/>
        <charset val="204"/>
      </rPr>
      <t>Іваньківська територіальна громада</t>
    </r>
  </si>
  <si>
    <t>Іваньківська отг</t>
  </si>
  <si>
    <r>
      <t>96.</t>
    </r>
    <r>
      <rPr>
        <sz val="7"/>
        <rFont val="Times New Roman"/>
        <family val="1"/>
        <charset val="204"/>
      </rPr>
      <t xml:space="preserve">               </t>
    </r>
    <r>
      <rPr>
        <sz val="10"/>
        <rFont val="Times New Roman"/>
        <family val="1"/>
        <charset val="204"/>
      </rPr>
      <t> </t>
    </r>
  </si>
  <si>
    <t>Рогівський</t>
  </si>
  <si>
    <r>
      <t>97.</t>
    </r>
    <r>
      <rPr>
        <sz val="7"/>
        <rFont val="Times New Roman"/>
        <family val="1"/>
        <charset val="204"/>
      </rPr>
      <t xml:space="preserve">               </t>
    </r>
    <r>
      <rPr>
        <sz val="10"/>
        <rFont val="Times New Roman"/>
        <family val="1"/>
        <charset val="204"/>
      </rPr>
      <t> </t>
    </r>
  </si>
  <si>
    <t>Русалівський</t>
  </si>
  <si>
    <r>
      <rPr>
        <sz val="10"/>
        <color indexed="10"/>
        <rFont val="Times New Roman"/>
        <family val="1"/>
        <charset val="204"/>
      </rPr>
      <t>Уманський район</t>
    </r>
    <r>
      <rPr>
        <sz val="10"/>
        <rFont val="Times New Roman"/>
        <family val="1"/>
        <charset val="204"/>
      </rPr>
      <t xml:space="preserve">,      с. Русалівка, </t>
    </r>
    <r>
      <rPr>
        <sz val="10"/>
        <color indexed="10"/>
        <rFont val="Times New Roman"/>
        <family val="1"/>
        <charset val="204"/>
      </rPr>
      <t>Буцька територіальна громада</t>
    </r>
  </si>
  <si>
    <r>
      <t>98.</t>
    </r>
    <r>
      <rPr>
        <sz val="7"/>
        <rFont val="Times New Roman"/>
        <family val="1"/>
        <charset val="204"/>
      </rPr>
      <t xml:space="preserve">               </t>
    </r>
    <r>
      <rPr>
        <sz val="10"/>
        <rFont val="Times New Roman"/>
        <family val="1"/>
        <charset val="204"/>
      </rPr>
      <t> </t>
    </r>
  </si>
  <si>
    <t>Цибулівський</t>
  </si>
  <si>
    <r>
      <rPr>
        <sz val="10"/>
        <color indexed="10"/>
        <rFont val="Times New Roman"/>
        <family val="1"/>
        <charset val="204"/>
      </rPr>
      <t>Уманський район</t>
    </r>
    <r>
      <rPr>
        <sz val="10"/>
        <rFont val="Times New Roman"/>
        <family val="1"/>
        <charset val="204"/>
      </rPr>
      <t xml:space="preserve">,     с. Цибулів, </t>
    </r>
    <r>
      <rPr>
        <sz val="10"/>
        <color indexed="10"/>
        <rFont val="Times New Roman"/>
        <family val="1"/>
        <charset val="204"/>
      </rPr>
      <t>Монастирищенська територіальна громада</t>
    </r>
  </si>
  <si>
    <t>Монастирищенська отг</t>
  </si>
  <si>
    <r>
      <t>99.</t>
    </r>
    <r>
      <rPr>
        <sz val="7"/>
        <rFont val="Times New Roman"/>
        <family val="1"/>
        <charset val="204"/>
      </rPr>
      <t xml:space="preserve">               </t>
    </r>
    <r>
      <rPr>
        <sz val="10"/>
        <rFont val="Times New Roman"/>
        <family val="1"/>
        <charset val="204"/>
      </rPr>
      <t> </t>
    </r>
  </si>
  <si>
    <r>
      <rPr>
        <sz val="10"/>
        <color indexed="10"/>
        <rFont val="Times New Roman"/>
        <family val="1"/>
        <charset val="204"/>
      </rPr>
      <t>Уманський район</t>
    </r>
    <r>
      <rPr>
        <sz val="10"/>
        <rFont val="Times New Roman"/>
        <family val="1"/>
        <charset val="204"/>
      </rPr>
      <t xml:space="preserve">,     с. Шарнопіль, </t>
    </r>
    <r>
      <rPr>
        <sz val="10"/>
        <color indexed="10"/>
        <rFont val="Times New Roman"/>
        <family val="1"/>
        <charset val="204"/>
      </rPr>
      <t>Монастирищенська територіальна громада</t>
    </r>
  </si>
  <si>
    <r>
      <t>100.</t>
    </r>
    <r>
      <rPr>
        <sz val="7"/>
        <rFont val="Times New Roman"/>
        <family val="1"/>
        <charset val="204"/>
      </rPr>
      <t xml:space="preserve">            </t>
    </r>
    <r>
      <rPr>
        <sz val="10"/>
        <rFont val="Times New Roman"/>
        <family val="1"/>
        <charset val="204"/>
      </rPr>
      <t> </t>
    </r>
  </si>
  <si>
    <t>Степівська Руда</t>
  </si>
  <si>
    <r>
      <rPr>
        <sz val="10"/>
        <color indexed="10"/>
        <rFont val="Times New Roman"/>
        <family val="1"/>
        <charset val="204"/>
      </rPr>
      <t>Уманський район</t>
    </r>
    <r>
      <rPr>
        <sz val="10"/>
        <rFont val="Times New Roman"/>
        <family val="1"/>
        <charset val="204"/>
      </rPr>
      <t xml:space="preserve">,     с. Степівка, </t>
    </r>
    <r>
      <rPr>
        <sz val="10"/>
        <color indexed="10"/>
        <rFont val="Times New Roman"/>
        <family val="1"/>
        <charset val="204"/>
      </rPr>
      <t>Монастирищенська територіальна громада</t>
    </r>
  </si>
  <si>
    <r>
      <t>101.</t>
    </r>
    <r>
      <rPr>
        <sz val="7"/>
        <rFont val="Times New Roman"/>
        <family val="1"/>
        <charset val="204"/>
      </rPr>
      <t xml:space="preserve">            </t>
    </r>
    <r>
      <rPr>
        <sz val="10"/>
        <rFont val="Times New Roman"/>
        <family val="1"/>
        <charset val="204"/>
      </rPr>
      <t> </t>
    </r>
  </si>
  <si>
    <t>Сунківський</t>
  </si>
  <si>
    <r>
      <rPr>
        <sz val="10"/>
        <color indexed="10"/>
        <rFont val="Times New Roman"/>
        <family val="1"/>
        <charset val="204"/>
      </rPr>
      <t>Черкаський район</t>
    </r>
    <r>
      <rPr>
        <sz val="10"/>
        <rFont val="Times New Roman"/>
        <family val="1"/>
        <charset val="204"/>
      </rPr>
      <t>, с. Сунки кв. 3 вид.6 Смілянського лісництва</t>
    </r>
  </si>
  <si>
    <t>ДП Смілянське ЛГ</t>
  </si>
  <si>
    <r>
      <t>102.</t>
    </r>
    <r>
      <rPr>
        <sz val="7"/>
        <rFont val="Times New Roman"/>
        <family val="1"/>
        <charset val="204"/>
      </rPr>
      <t xml:space="preserve">            </t>
    </r>
    <r>
      <rPr>
        <sz val="10"/>
        <rFont val="Times New Roman"/>
        <family val="1"/>
        <charset val="204"/>
      </rPr>
      <t> </t>
    </r>
  </si>
  <si>
    <t>Ірдинське болото</t>
  </si>
  <si>
    <r>
      <rPr>
        <sz val="10"/>
        <color indexed="10"/>
        <rFont val="Times New Roman"/>
        <family val="1"/>
        <charset val="204"/>
      </rPr>
      <t xml:space="preserve">Черкаський район: </t>
    </r>
    <r>
      <rPr>
        <sz val="10"/>
        <rFont val="Times New Roman"/>
        <family val="1"/>
        <charset val="204"/>
      </rPr>
      <t xml:space="preserve">Пн-Сх околиця м.Сміли, землі КСП–126,0 га, Смілянське л-во ДП "Смілянське ЛГ"–246,9 га; Черкаський район: кв. 297-300, 303 Тясминського л-ва ДП "Черкаське ЛГ"–484,6 га  </t>
    </r>
    <r>
      <rPr>
        <sz val="10"/>
        <color indexed="10"/>
        <rFont val="Times New Roman"/>
        <family val="1"/>
        <charset val="204"/>
      </rPr>
      <t>(491,2 га)</t>
    </r>
  </si>
  <si>
    <r>
      <t xml:space="preserve">ДП "Смілянське ЛГ"         </t>
    </r>
    <r>
      <rPr>
        <sz val="10"/>
        <color indexed="10"/>
        <rFont val="Times New Roman"/>
        <family val="1"/>
        <charset val="204"/>
      </rPr>
      <t>( кв 1 вид  17 , кв 25 вид 2, кв 4 вид 3, кв 7 вид 6, кв 14 вид 2. 5, 6, кв 18 вид 3, кв 24 вид 2, кв 25 вид 1, кв 27 вид 1-4, кв 32 вид 3, кв 33 вид 1, кв 26 вид 1-5, кв 28 вид 4-7  Смілянського л-ва)</t>
    </r>
    <r>
      <rPr>
        <sz val="10"/>
        <rFont val="Times New Roman"/>
        <family val="1"/>
        <charset val="204"/>
      </rPr>
      <t xml:space="preserve">, ДП " Черкаське ЛГ" </t>
    </r>
    <r>
      <rPr>
        <sz val="10"/>
        <color indexed="10"/>
        <rFont val="Times New Roman"/>
        <family val="1"/>
        <charset val="204"/>
      </rPr>
      <t>(кв 297-3299, кв 303, кв 300 вид 1, 7, 12)</t>
    </r>
  </si>
  <si>
    <r>
      <t>103.</t>
    </r>
    <r>
      <rPr>
        <sz val="7"/>
        <rFont val="Times New Roman"/>
        <family val="1"/>
        <charset val="204"/>
      </rPr>
      <t xml:space="preserve">            </t>
    </r>
    <r>
      <rPr>
        <sz val="10"/>
        <rFont val="Times New Roman"/>
        <family val="1"/>
        <charset val="204"/>
      </rPr>
      <t> </t>
    </r>
  </si>
  <si>
    <t>Урочище Одая</t>
  </si>
  <si>
    <r>
      <rPr>
        <sz val="10"/>
        <color indexed="10"/>
        <rFont val="Times New Roman"/>
        <family val="1"/>
        <charset val="204"/>
      </rPr>
      <t>Уманський район</t>
    </r>
    <r>
      <rPr>
        <sz val="10"/>
        <rFont val="Times New Roman"/>
        <family val="1"/>
        <charset val="204"/>
      </rPr>
      <t xml:space="preserve">,     с. Лісове, </t>
    </r>
    <r>
      <rPr>
        <sz val="10"/>
        <color indexed="10"/>
        <rFont val="Times New Roman"/>
        <family val="1"/>
        <charset val="204"/>
      </rPr>
      <t>Тальнівська територіальна громада</t>
    </r>
  </si>
  <si>
    <t>Тальнівська отг</t>
  </si>
  <si>
    <t>Ріш. Обл. ради від 15.02.2011 № 4 - 13/VI</t>
  </si>
  <si>
    <r>
      <t>104.</t>
    </r>
    <r>
      <rPr>
        <sz val="7"/>
        <rFont val="Times New Roman"/>
        <family val="1"/>
        <charset val="204"/>
      </rPr>
      <t xml:space="preserve">            </t>
    </r>
    <r>
      <rPr>
        <sz val="10"/>
        <rFont val="Times New Roman"/>
        <family val="1"/>
        <charset val="204"/>
      </rPr>
      <t> </t>
    </r>
  </si>
  <si>
    <t>"Озерце біленьке"</t>
  </si>
  <si>
    <r>
      <rPr>
        <sz val="10"/>
        <color indexed="10"/>
        <rFont val="Times New Roman"/>
        <family val="1"/>
        <charset val="204"/>
      </rPr>
      <t>Черкаський район</t>
    </r>
    <r>
      <rPr>
        <sz val="10"/>
        <rFont val="Times New Roman"/>
        <family val="1"/>
        <charset val="204"/>
      </rPr>
      <t xml:space="preserve">, кв. 19, вид. 11 </t>
    </r>
    <r>
      <rPr>
        <sz val="10"/>
        <color indexed="10"/>
        <rFont val="Times New Roman"/>
        <family val="1"/>
        <charset val="204"/>
      </rPr>
      <t>(18)</t>
    </r>
    <r>
      <rPr>
        <sz val="10"/>
        <rFont val="Times New Roman"/>
        <family val="1"/>
        <charset val="204"/>
      </rPr>
      <t>Чигиринського лісництва</t>
    </r>
  </si>
  <si>
    <r>
      <t>105.</t>
    </r>
    <r>
      <rPr>
        <sz val="7"/>
        <rFont val="Times New Roman"/>
        <family val="1"/>
        <charset val="204"/>
      </rPr>
      <t xml:space="preserve">            </t>
    </r>
    <r>
      <rPr>
        <sz val="10"/>
        <rFont val="Times New Roman"/>
        <family val="1"/>
        <charset val="204"/>
      </rPr>
      <t> </t>
    </r>
  </si>
  <si>
    <t>Старотясминський</t>
  </si>
  <si>
    <r>
      <rPr>
        <sz val="10"/>
        <color indexed="10"/>
        <rFont val="Times New Roman"/>
        <family val="1"/>
        <charset val="204"/>
      </rPr>
      <t>Черкаський район</t>
    </r>
    <r>
      <rPr>
        <sz val="10"/>
        <rFont val="Times New Roman"/>
        <family val="1"/>
        <charset val="204"/>
      </rPr>
      <t xml:space="preserve">,     с. Худоліївае, </t>
    </r>
    <r>
      <rPr>
        <sz val="10"/>
        <color indexed="10"/>
        <rFont val="Times New Roman"/>
        <family val="1"/>
        <charset val="204"/>
      </rPr>
      <t>Медведівська територіальна громада</t>
    </r>
  </si>
  <si>
    <r>
      <t>106.</t>
    </r>
    <r>
      <rPr>
        <sz val="7"/>
        <rFont val="Times New Roman"/>
        <family val="1"/>
        <charset val="204"/>
      </rPr>
      <t xml:space="preserve">            </t>
    </r>
    <r>
      <rPr>
        <sz val="10"/>
        <rFont val="Times New Roman"/>
        <family val="1"/>
        <charset val="204"/>
      </rPr>
      <t> </t>
    </r>
  </si>
  <si>
    <t>Загородищанський</t>
  </si>
  <si>
    <r>
      <rPr>
        <sz val="10"/>
        <color indexed="10"/>
        <rFont val="Times New Roman"/>
        <family val="1"/>
        <charset val="204"/>
      </rPr>
      <t>Золотоніський район</t>
    </r>
    <r>
      <rPr>
        <sz val="10"/>
        <rFont val="Times New Roman"/>
        <family val="1"/>
        <charset val="204"/>
      </rPr>
      <t xml:space="preserve">, с.Загородище, </t>
    </r>
    <r>
      <rPr>
        <sz val="10"/>
        <color indexed="10"/>
        <rFont val="Times New Roman"/>
        <family val="1"/>
        <charset val="204"/>
      </rPr>
      <t>Іркліївська територіальна громада</t>
    </r>
  </si>
  <si>
    <r>
      <t>107.</t>
    </r>
    <r>
      <rPr>
        <sz val="7"/>
        <rFont val="Times New Roman"/>
        <family val="1"/>
        <charset val="204"/>
      </rPr>
      <t xml:space="preserve">            </t>
    </r>
    <r>
      <rPr>
        <sz val="10"/>
        <rFont val="Times New Roman"/>
        <family val="1"/>
        <charset val="204"/>
      </rPr>
      <t> </t>
    </r>
  </si>
  <si>
    <t>Савківський</t>
  </si>
  <si>
    <r>
      <rPr>
        <sz val="10"/>
        <color indexed="10"/>
        <rFont val="Times New Roman"/>
        <family val="1"/>
        <charset val="204"/>
      </rPr>
      <t>Золотоніський район</t>
    </r>
    <r>
      <rPr>
        <sz val="10"/>
        <rFont val="Times New Roman"/>
        <family val="1"/>
        <charset val="204"/>
      </rPr>
      <t xml:space="preserve">, с.Савківка, </t>
    </r>
    <r>
      <rPr>
        <sz val="10"/>
        <color indexed="10"/>
        <rFont val="Times New Roman"/>
        <family val="1"/>
        <charset val="204"/>
      </rPr>
      <t>Чорнобаївська територіальна громада</t>
    </r>
  </si>
  <si>
    <t>Чорнобаївська отг</t>
  </si>
  <si>
    <r>
      <t>108.</t>
    </r>
    <r>
      <rPr>
        <sz val="7"/>
        <rFont val="Times New Roman"/>
        <family val="1"/>
        <charset val="204"/>
      </rPr>
      <t xml:space="preserve">            </t>
    </r>
    <r>
      <rPr>
        <sz val="10"/>
        <rFont val="Times New Roman"/>
        <family val="1"/>
        <charset val="204"/>
      </rPr>
      <t> </t>
    </r>
  </si>
  <si>
    <t>Ревбинський</t>
  </si>
  <si>
    <r>
      <rPr>
        <sz val="10"/>
        <color indexed="10"/>
        <rFont val="Times New Roman"/>
        <family val="1"/>
        <charset val="204"/>
      </rPr>
      <t>Золотоніський район</t>
    </r>
    <r>
      <rPr>
        <sz val="10"/>
        <rFont val="Times New Roman"/>
        <family val="1"/>
        <charset val="204"/>
      </rPr>
      <t xml:space="preserve">, с.Ревбинці, </t>
    </r>
    <r>
      <rPr>
        <sz val="10"/>
        <color indexed="10"/>
        <rFont val="Times New Roman"/>
        <family val="1"/>
        <charset val="204"/>
      </rPr>
      <t>Іркліївська територіальна громада</t>
    </r>
  </si>
  <si>
    <r>
      <t>109.</t>
    </r>
    <r>
      <rPr>
        <sz val="7"/>
        <rFont val="Times New Roman"/>
        <family val="1"/>
        <charset val="204"/>
      </rPr>
      <t xml:space="preserve">            </t>
    </r>
    <r>
      <rPr>
        <sz val="10"/>
        <rFont val="Times New Roman"/>
        <family val="1"/>
        <charset val="204"/>
      </rPr>
      <t> </t>
    </r>
  </si>
  <si>
    <t>Котів яр</t>
  </si>
  <si>
    <r>
      <rPr>
        <sz val="10"/>
        <color indexed="10"/>
        <rFont val="Times New Roman"/>
        <family val="1"/>
        <charset val="204"/>
      </rPr>
      <t>Звенигородський район</t>
    </r>
    <r>
      <rPr>
        <sz val="10"/>
        <rFont val="Times New Roman"/>
        <family val="1"/>
        <charset val="204"/>
      </rPr>
      <t xml:space="preserve">, с.Сигнаївка, </t>
    </r>
    <r>
      <rPr>
        <sz val="10"/>
        <color indexed="10"/>
        <rFont val="Times New Roman"/>
        <family val="1"/>
        <charset val="204"/>
      </rPr>
      <t>Шполянська територіальна громада</t>
    </r>
  </si>
  <si>
    <t>Шполянська отг</t>
  </si>
  <si>
    <t>110. </t>
  </si>
  <si>
    <t>Митницький</t>
  </si>
  <si>
    <r>
      <rPr>
        <sz val="10"/>
        <color indexed="10"/>
        <rFont val="Times New Roman"/>
        <family val="1"/>
        <charset val="204"/>
      </rPr>
      <t>Звенигородський район</t>
    </r>
    <r>
      <rPr>
        <sz val="10"/>
        <rFont val="Times New Roman"/>
        <family val="1"/>
        <charset val="204"/>
      </rPr>
      <t xml:space="preserve">, с.Лебедин, </t>
    </r>
    <r>
      <rPr>
        <sz val="10"/>
        <color indexed="10"/>
        <rFont val="Times New Roman"/>
        <family val="1"/>
        <charset val="204"/>
      </rPr>
      <t>Шполянська територіальна громада</t>
    </r>
  </si>
  <si>
    <r>
      <t>111.</t>
    </r>
    <r>
      <rPr>
        <sz val="7"/>
        <rFont val="Times New Roman"/>
        <family val="1"/>
        <charset val="204"/>
      </rPr>
      <t xml:space="preserve">            </t>
    </r>
    <r>
      <rPr>
        <sz val="10"/>
        <rFont val="Times New Roman"/>
        <family val="1"/>
        <charset val="204"/>
      </rPr>
      <t> </t>
    </r>
  </si>
  <si>
    <r>
      <rPr>
        <sz val="10"/>
        <color indexed="10"/>
        <rFont val="Times New Roman"/>
        <family val="1"/>
        <charset val="204"/>
      </rPr>
      <t>Звенигородський район</t>
    </r>
    <r>
      <rPr>
        <sz val="10"/>
        <rFont val="Times New Roman"/>
        <family val="1"/>
        <charset val="204"/>
      </rPr>
      <t xml:space="preserve">, с.Журавка, </t>
    </r>
    <r>
      <rPr>
        <sz val="10"/>
        <color indexed="10"/>
        <rFont val="Times New Roman"/>
        <family val="1"/>
        <charset val="204"/>
      </rPr>
      <t>Шполянська територіальна громада</t>
    </r>
  </si>
  <si>
    <t>112. </t>
  </si>
  <si>
    <t>Совгирів</t>
  </si>
  <si>
    <r>
      <rPr>
        <sz val="10"/>
        <color indexed="10"/>
        <rFont val="Times New Roman"/>
        <family val="1"/>
        <charset val="204"/>
      </rPr>
      <t>Звенигородський район</t>
    </r>
    <r>
      <rPr>
        <sz val="10"/>
        <rFont val="Times New Roman"/>
        <family val="1"/>
        <charset val="204"/>
      </rPr>
      <t xml:space="preserve">, с.Товмач, </t>
    </r>
    <r>
      <rPr>
        <sz val="10"/>
        <color indexed="10"/>
        <rFont val="Times New Roman"/>
        <family val="1"/>
        <charset val="204"/>
      </rPr>
      <t>Шполянська територіальна громада</t>
    </r>
  </si>
  <si>
    <t>113 .</t>
  </si>
  <si>
    <t>Шостачка, Ракові верби</t>
  </si>
  <si>
    <r>
      <rPr>
        <sz val="10"/>
        <color indexed="10"/>
        <rFont val="Times New Roman"/>
        <family val="1"/>
        <charset val="204"/>
      </rPr>
      <t>Звенигородський район</t>
    </r>
    <r>
      <rPr>
        <sz val="10"/>
        <rFont val="Times New Roman"/>
        <family val="1"/>
        <charset val="204"/>
      </rPr>
      <t xml:space="preserve">, с. Матусів, </t>
    </r>
    <r>
      <rPr>
        <sz val="10"/>
        <color indexed="10"/>
        <rFont val="Times New Roman"/>
        <family val="1"/>
        <charset val="204"/>
      </rPr>
      <t>Матусівська територіальна громада</t>
    </r>
  </si>
  <si>
    <t>Матусівська отг</t>
  </si>
  <si>
    <t>Джумів</t>
  </si>
  <si>
    <t xml:space="preserve">            Ріш обл. ради від 21.08.12 р. № 17-5/VI</t>
  </si>
  <si>
    <t>Маслове</t>
  </si>
  <si>
    <r>
      <rPr>
        <sz val="10"/>
        <color indexed="10"/>
        <rFont val="Times New Roman"/>
        <family val="1"/>
        <charset val="204"/>
      </rPr>
      <t>Звенигородський район</t>
    </r>
    <r>
      <rPr>
        <sz val="10"/>
        <rFont val="Times New Roman"/>
        <family val="1"/>
        <charset val="204"/>
      </rPr>
      <t xml:space="preserve">, с. Боровикове, </t>
    </r>
    <r>
      <rPr>
        <sz val="10"/>
        <color indexed="10"/>
        <rFont val="Times New Roman"/>
        <family val="1"/>
        <charset val="204"/>
      </rPr>
      <t>Звенигородська територіальна громада</t>
    </r>
  </si>
  <si>
    <t xml:space="preserve">            Ріш обл. ради від 03.02.2017  № 12-9/VIІ</t>
  </si>
  <si>
    <t>Панське болото</t>
  </si>
  <si>
    <r>
      <rPr>
        <sz val="10"/>
        <color indexed="10"/>
        <rFont val="Times New Roman"/>
        <family val="1"/>
        <charset val="204"/>
      </rPr>
      <t>Уманський район</t>
    </r>
    <r>
      <rPr>
        <sz val="10"/>
        <rFont val="Times New Roman"/>
        <family val="1"/>
        <charset val="204"/>
      </rPr>
      <t xml:space="preserve">,     с. Панський Міст, </t>
    </r>
    <r>
      <rPr>
        <sz val="10"/>
        <color indexed="10"/>
        <rFont val="Times New Roman"/>
        <family val="1"/>
        <charset val="204"/>
      </rPr>
      <t>Монастирищенська територіальна громада</t>
    </r>
  </si>
  <si>
    <t>Загребля-Попове-Турське</t>
  </si>
  <si>
    <t xml:space="preserve">            Ріш обл. ради від 09.06.2017 № 15-40/VIІ</t>
  </si>
  <si>
    <t>Бубирова гребля</t>
  </si>
  <si>
    <r>
      <rPr>
        <sz val="10"/>
        <color indexed="10"/>
        <rFont val="Times New Roman"/>
        <family val="1"/>
        <charset val="204"/>
      </rPr>
      <t>Золотоніський район</t>
    </r>
    <r>
      <rPr>
        <sz val="10"/>
        <rFont val="Times New Roman"/>
        <family val="1"/>
        <charset val="204"/>
      </rPr>
      <t xml:space="preserve">, с. Великі Канівці, </t>
    </r>
    <r>
      <rPr>
        <sz val="10"/>
        <color indexed="10"/>
        <rFont val="Times New Roman"/>
        <family val="1"/>
        <charset val="204"/>
      </rPr>
      <t>Чорнобаївська територіальна громада</t>
    </r>
  </si>
  <si>
    <t>Ріш.  обл. ради від 06.07.2018                № 23-12/VІІ</t>
  </si>
  <si>
    <t>Ганничі</t>
  </si>
  <si>
    <r>
      <rPr>
        <sz val="10"/>
        <color indexed="10"/>
        <rFont val="Times New Roman"/>
        <family val="1"/>
        <charset val="204"/>
      </rPr>
      <t>Золотоніський район</t>
    </r>
    <r>
      <rPr>
        <sz val="10"/>
        <rFont val="Times New Roman"/>
        <family val="1"/>
        <charset val="204"/>
      </rPr>
      <t xml:space="preserve">, с. Малі Канівці, </t>
    </r>
    <r>
      <rPr>
        <sz val="10"/>
        <color indexed="10"/>
        <rFont val="Times New Roman"/>
        <family val="1"/>
        <charset val="204"/>
      </rPr>
      <t>Чорнобаївська територіальна громада</t>
    </r>
  </si>
  <si>
    <t>Ріш.  обл. ради від 21.09.2018              № 24-51/VІІ</t>
  </si>
  <si>
    <t>Джерела живої та мертвої води</t>
  </si>
  <si>
    <r>
      <rPr>
        <sz val="10"/>
        <color indexed="10"/>
        <rFont val="Times New Roman"/>
        <family val="1"/>
        <charset val="204"/>
      </rPr>
      <t>Уманський район</t>
    </r>
    <r>
      <rPr>
        <sz val="10"/>
        <rFont val="Times New Roman"/>
        <family val="1"/>
        <charset val="204"/>
      </rPr>
      <t xml:space="preserve">,     с. Глибочок, </t>
    </r>
    <r>
      <rPr>
        <sz val="10"/>
        <color indexed="10"/>
        <rFont val="Times New Roman"/>
        <family val="1"/>
        <charset val="204"/>
      </rPr>
      <t>Тальнівська територіальна громада</t>
    </r>
  </si>
  <si>
    <t>Ріш.  обл. ради від 05.03.2019                № 29-48/VІІ</t>
  </si>
  <si>
    <t>Журавлине болото</t>
  </si>
  <si>
    <r>
      <rPr>
        <sz val="10"/>
        <color indexed="10"/>
        <rFont val="Times New Roman"/>
        <family val="1"/>
        <charset val="204"/>
      </rPr>
      <t>Уманський район</t>
    </r>
    <r>
      <rPr>
        <sz val="10"/>
        <rFont val="Times New Roman"/>
        <family val="1"/>
        <charset val="204"/>
      </rPr>
      <t xml:space="preserve">,     с. Киселівка, </t>
    </r>
    <r>
      <rPr>
        <sz val="10"/>
        <color indexed="10"/>
        <rFont val="Times New Roman"/>
        <family val="1"/>
        <charset val="204"/>
      </rPr>
      <t>Мокрокалигірська територіальна громада</t>
    </r>
  </si>
  <si>
    <t>Ріш.  обл. ради від 12.06.2020 № 37-41/VІІ</t>
  </si>
  <si>
    <t>Пугачів став</t>
  </si>
  <si>
    <t>Монастирський</t>
  </si>
  <si>
    <r>
      <rPr>
        <sz val="10"/>
        <color indexed="10"/>
        <rFont val="Times New Roman"/>
        <family val="1"/>
        <charset val="204"/>
      </rPr>
      <t xml:space="preserve">Черкаський район, </t>
    </r>
    <r>
      <rPr>
        <sz val="10"/>
        <rFont val="Times New Roman"/>
        <family val="1"/>
        <charset val="204"/>
      </rPr>
      <t xml:space="preserve">околиця м. Городище </t>
    </r>
    <r>
      <rPr>
        <sz val="10"/>
        <color indexed="10"/>
        <rFont val="Times New Roman"/>
        <family val="1"/>
        <charset val="204"/>
      </rPr>
      <t>(кв. 79 вид 37)</t>
    </r>
  </si>
  <si>
    <t xml:space="preserve">ДП "Смілянське ЛГ"          </t>
  </si>
  <si>
    <t>Жашківський</t>
  </si>
  <si>
    <r>
      <t xml:space="preserve">Черкаський район, околиця м.Жашків, </t>
    </r>
    <r>
      <rPr>
        <sz val="10"/>
        <color indexed="10"/>
        <rFont val="Times New Roman"/>
        <family val="1"/>
        <charset val="204"/>
      </rPr>
      <t>Жашківська територіальна громада</t>
    </r>
  </si>
  <si>
    <t>Гусаківський</t>
  </si>
  <si>
    <r>
      <rPr>
        <sz val="10"/>
        <color indexed="10"/>
        <rFont val="Times New Roman"/>
        <family val="1"/>
        <charset val="204"/>
      </rPr>
      <t>Звенигородський район</t>
    </r>
    <r>
      <rPr>
        <sz val="10"/>
        <rFont val="Times New Roman"/>
        <family val="1"/>
        <charset val="204"/>
      </rPr>
      <t xml:space="preserve">,     с. Гусакове, </t>
    </r>
    <r>
      <rPr>
        <sz val="10"/>
        <color indexed="10"/>
        <rFont val="Times New Roman"/>
        <family val="1"/>
        <charset val="204"/>
      </rPr>
      <t>Звенигородська територіальна громада</t>
    </r>
  </si>
  <si>
    <t>Стебнівський</t>
  </si>
  <si>
    <r>
      <rPr>
        <sz val="10"/>
        <color indexed="10"/>
        <rFont val="Times New Roman"/>
        <family val="1"/>
        <charset val="204"/>
      </rPr>
      <t>Звенигородський район</t>
    </r>
    <r>
      <rPr>
        <sz val="10"/>
        <rFont val="Times New Roman"/>
        <family val="1"/>
        <charset val="204"/>
      </rPr>
      <t xml:space="preserve">,      </t>
    </r>
    <r>
      <rPr>
        <sz val="10"/>
        <color indexed="10"/>
        <rFont val="Times New Roman"/>
        <family val="1"/>
        <charset val="204"/>
      </rPr>
      <t>Звенигородська територіальна громада</t>
    </r>
  </si>
  <si>
    <t>Рішення облвиконкому від 14.04.83 № 205                                       Ріш. ОВК від 21.11.84 р. № 354                            Ріш облради від 03.07.2002 № 2-8</t>
  </si>
  <si>
    <t>Тарапунський</t>
  </si>
  <si>
    <r>
      <t xml:space="preserve">Черкаський район, х. Червона Діброва </t>
    </r>
    <r>
      <rPr>
        <sz val="10"/>
        <color indexed="10"/>
        <rFont val="Times New Roman"/>
        <family val="1"/>
        <charset val="204"/>
      </rPr>
      <t>кв 91 вид 2, 3 Тимошівського л-ва</t>
    </r>
  </si>
  <si>
    <r>
      <t xml:space="preserve">ДП "Кам’янський лісгосп" </t>
    </r>
    <r>
      <rPr>
        <sz val="10"/>
        <color indexed="10"/>
        <rFont val="Times New Roman"/>
        <family val="1"/>
        <charset val="204"/>
      </rPr>
      <t>ДП "Чигиринське ЛГ"</t>
    </r>
  </si>
  <si>
    <t>Тікичський</t>
  </si>
  <si>
    <r>
      <rPr>
        <sz val="10"/>
        <color indexed="10"/>
        <rFont val="Times New Roman"/>
        <family val="1"/>
        <charset val="204"/>
      </rPr>
      <t>Звенигородський район</t>
    </r>
    <r>
      <rPr>
        <sz val="10"/>
        <rFont val="Times New Roman"/>
        <family val="1"/>
        <charset val="204"/>
      </rPr>
      <t xml:space="preserve">,      </t>
    </r>
    <r>
      <rPr>
        <sz val="10"/>
        <color indexed="10"/>
        <rFont val="Times New Roman"/>
        <family val="1"/>
        <charset val="204"/>
      </rPr>
      <t>Ккатеринопільська територіальна громада</t>
    </r>
  </si>
  <si>
    <t>Будищанський</t>
  </si>
  <si>
    <t>Звенигородський район, Будищенська територіальна громада</t>
  </si>
  <si>
    <t>Будищанська отг</t>
  </si>
  <si>
    <t>Ріш. ОВК від 14.04.83 р. № 205</t>
  </si>
  <si>
    <t>Стрілецький</t>
  </si>
  <si>
    <t>Уманський район, с. Кищенці, Маньківська територіальна громада</t>
  </si>
  <si>
    <t>Гончарів яр</t>
  </si>
  <si>
    <r>
      <rPr>
        <sz val="10"/>
        <color indexed="10"/>
        <rFont val="Times New Roman"/>
        <family val="1"/>
        <charset val="204"/>
      </rPr>
      <t>Уманський район</t>
    </r>
    <r>
      <rPr>
        <sz val="10"/>
        <rFont val="Times New Roman"/>
        <family val="1"/>
        <charset val="204"/>
      </rPr>
      <t xml:space="preserve">,     с. Халаїдове, </t>
    </r>
    <r>
      <rPr>
        <sz val="10"/>
        <color indexed="10"/>
        <rFont val="Times New Roman"/>
        <family val="1"/>
        <charset val="204"/>
      </rPr>
      <t>Монастирищенська територіальна громада</t>
    </r>
  </si>
  <si>
    <t>Орадівський</t>
  </si>
  <si>
    <r>
      <rPr>
        <sz val="10"/>
        <color indexed="10"/>
        <rFont val="Times New Roman"/>
        <family val="1"/>
        <charset val="204"/>
      </rPr>
      <t>Уманський район</t>
    </r>
    <r>
      <rPr>
        <sz val="10"/>
        <rFont val="Times New Roman"/>
        <family val="1"/>
        <charset val="204"/>
      </rPr>
      <t xml:space="preserve">,     с. Орадівка, </t>
    </r>
    <r>
      <rPr>
        <sz val="10"/>
        <color indexed="10"/>
        <rFont val="Times New Roman"/>
        <family val="1"/>
        <charset val="204"/>
      </rPr>
      <t>Монастирищенська територіальна громада</t>
    </r>
  </si>
  <si>
    <t>Підгірський</t>
  </si>
  <si>
    <r>
      <rPr>
        <sz val="10"/>
        <color indexed="10"/>
        <rFont val="Times New Roman"/>
        <family val="1"/>
        <charset val="204"/>
      </rPr>
      <t>Золотоныський район</t>
    </r>
    <r>
      <rPr>
        <sz val="10"/>
        <rFont val="Times New Roman"/>
        <family val="1"/>
        <charset val="204"/>
      </rPr>
      <t xml:space="preserve">, с. Крутьки, </t>
    </r>
    <r>
      <rPr>
        <sz val="10"/>
        <color indexed="10"/>
        <rFont val="Times New Roman"/>
        <family val="1"/>
        <charset val="204"/>
      </rPr>
      <t>Ырклыъвська територіальна громада</t>
    </r>
  </si>
  <si>
    <t>Ырклыъвська отг</t>
  </si>
  <si>
    <r>
      <rPr>
        <sz val="10"/>
        <color indexed="10"/>
        <rFont val="Times New Roman"/>
        <family val="1"/>
        <charset val="204"/>
      </rPr>
      <t>Звенигородський район</t>
    </r>
    <r>
      <rPr>
        <sz val="10"/>
        <rFont val="Times New Roman"/>
        <family val="1"/>
        <charset val="204"/>
      </rPr>
      <t xml:space="preserve">, с.Ярославка, </t>
    </r>
    <r>
      <rPr>
        <sz val="10"/>
        <color indexed="10"/>
        <rFont val="Times New Roman"/>
        <family val="1"/>
        <charset val="204"/>
      </rPr>
      <t>Шполянська територіальна громада</t>
    </r>
  </si>
  <si>
    <t xml:space="preserve">Загальнозоологічні </t>
  </si>
  <si>
    <r>
      <rPr>
        <sz val="10"/>
        <color indexed="10"/>
        <rFont val="Times New Roman"/>
        <family val="1"/>
        <charset val="204"/>
      </rPr>
      <t>Черкаський район</t>
    </r>
    <r>
      <rPr>
        <sz val="10"/>
        <rFont val="Times New Roman"/>
        <family val="1"/>
        <charset val="204"/>
      </rPr>
      <t xml:space="preserve">, </t>
    </r>
    <r>
      <rPr>
        <sz val="10"/>
        <color indexed="10"/>
        <rFont val="Times New Roman"/>
        <family val="1"/>
        <charset val="204"/>
      </rPr>
      <t>Городищзенська територіальна громада</t>
    </r>
  </si>
  <si>
    <t>Всеукраїнська громадська організація «Асоціація рибалок України»</t>
  </si>
  <si>
    <r>
      <t xml:space="preserve">Звенигородський район, </t>
    </r>
    <r>
      <rPr>
        <sz val="10"/>
        <color indexed="10"/>
        <rFont val="Times New Roman"/>
        <family val="1"/>
        <charset val="204"/>
      </rPr>
      <t>Звенигородська територыальна громада</t>
    </r>
  </si>
  <si>
    <t>Фермерське господарство “Мудрого”</t>
  </si>
  <si>
    <t>“Вітове”</t>
  </si>
  <si>
    <t>Золотоныський район, Золотоныська територыальна громада</t>
  </si>
  <si>
    <t>Дослідне господарство “Золотоніське”</t>
  </si>
  <si>
    <t>Колонія річкових бобрів</t>
  </si>
  <si>
    <r>
      <rPr>
        <sz val="10"/>
        <color indexed="10"/>
        <rFont val="Times New Roman"/>
        <family val="1"/>
        <charset val="204"/>
      </rPr>
      <t>Золотоныський  район</t>
    </r>
    <r>
      <rPr>
        <sz val="10"/>
        <rFont val="Times New Roman"/>
        <family val="1"/>
        <charset val="204"/>
      </rPr>
      <t xml:space="preserve">, кв. 1 </t>
    </r>
    <r>
      <rPr>
        <sz val="10"/>
        <color indexed="10"/>
        <rFont val="Times New Roman"/>
        <family val="1"/>
        <charset val="204"/>
      </rPr>
      <t>(вид 1)</t>
    </r>
    <r>
      <rPr>
        <sz val="10"/>
        <rFont val="Times New Roman"/>
        <family val="1"/>
        <charset val="204"/>
      </rPr>
      <t xml:space="preserve"> Михайлів-ського лісництва ДП «Канівське лісове господарство»</t>
    </r>
  </si>
  <si>
    <r>
      <t xml:space="preserve">ДП «Канівське лісове господарство» </t>
    </r>
    <r>
      <rPr>
        <sz val="10"/>
        <color indexed="10"/>
        <rFont val="Times New Roman"/>
        <family val="1"/>
        <charset val="204"/>
      </rPr>
      <t>ДП "К-Шевченківське ЛГ"</t>
    </r>
  </si>
  <si>
    <t>Виграївський</t>
  </si>
  <si>
    <t>Черкаський район, кв. 23-26, 16-21, 27, 69, 70 К-Шевченківського лісництва, кв. 12-35, 36 (крім вид. 4,6,7,8), кв. 36 (крім вид. 11, 14), кв. 38-45, 46 (крім вид. 1,3,4,6,7,10) кв. 56, 57 Виграївського лісництва, кв. 40 вид. 8-35, кв. 41, 42 вид 1-31 Стеблівського лісництва</t>
  </si>
  <si>
    <t xml:space="preserve">ДП "К-Шевченківське лісове господарство" </t>
  </si>
  <si>
    <t>Ріш. ОВК від 22.05.90 р. № 95, ріш. Обл. ради від 19.04.2017 № 13-51/УІІ</t>
  </si>
  <si>
    <r>
      <rPr>
        <sz val="10"/>
        <color indexed="10"/>
        <rFont val="Times New Roman"/>
        <family val="1"/>
        <charset val="204"/>
      </rPr>
      <t>Черкаський район,</t>
    </r>
    <r>
      <rPr>
        <sz val="10"/>
        <rFont val="Times New Roman"/>
        <family val="1"/>
        <charset val="204"/>
      </rPr>
      <t xml:space="preserve"> Стеблівське водоймище, </t>
    </r>
    <r>
      <rPr>
        <sz val="10"/>
        <color indexed="10"/>
        <rFont val="Times New Roman"/>
        <family val="1"/>
        <charset val="204"/>
      </rPr>
      <t>К-Шевченкывська територыальна громада</t>
    </r>
  </si>
  <si>
    <t>К-Шевченківська райрада УТМР</t>
  </si>
  <si>
    <t>Імшан</t>
  </si>
  <si>
    <r>
      <rPr>
        <sz val="10"/>
        <color indexed="10"/>
        <rFont val="Times New Roman"/>
        <family val="1"/>
        <charset val="204"/>
      </rPr>
      <t>Черкаський район</t>
    </r>
    <r>
      <rPr>
        <sz val="10"/>
        <rFont val="Times New Roman"/>
        <family val="1"/>
        <charset val="204"/>
      </rPr>
      <t>, кв. 45, 54, 63, 64, 70, 76, 80 Яснозірського л-ва, околиця с. Яснозір’я</t>
    </r>
  </si>
  <si>
    <t>ДП « К-ШевченківськиеЛГ»</t>
  </si>
  <si>
    <t>Ріш. ОВК від 19.03.76 р. № 177     Ріш. ОВК від 21.11.84 р. № 354</t>
  </si>
  <si>
    <t>Мошнівський охоронна зона (280)</t>
  </si>
  <si>
    <r>
      <rPr>
        <sz val="10"/>
        <color indexed="10"/>
        <rFont val="Times New Roman"/>
        <family val="1"/>
        <charset val="204"/>
      </rPr>
      <t>Черкаський район,</t>
    </r>
    <r>
      <rPr>
        <sz val="10"/>
        <rFont val="Times New Roman"/>
        <family val="1"/>
        <charset val="204"/>
      </rPr>
      <t xml:space="preserve"> 300 м не доїжджаючи до поворота на звірогосподарство по автомагісталі Черкаси-Канів (озерце), </t>
    </r>
    <r>
      <rPr>
        <sz val="10"/>
        <color indexed="10"/>
        <rFont val="Times New Roman"/>
        <family val="1"/>
        <charset val="204"/>
      </rPr>
      <t>кв 19 вид 26 Мошнівського л-ва</t>
    </r>
  </si>
  <si>
    <t>Плавучий</t>
  </si>
  <si>
    <r>
      <t xml:space="preserve">Острів „Плавучий”, в адмінмежах Тубільцівської сільської ради Черкаського району, </t>
    </r>
    <r>
      <rPr>
        <sz val="10"/>
        <color indexed="10"/>
        <rFont val="Times New Roman"/>
        <family val="1"/>
        <charset val="204"/>
      </rPr>
      <t>Мошнівська територіальна громада</t>
    </r>
  </si>
  <si>
    <t>Осокінські острови</t>
  </si>
  <si>
    <r>
      <t xml:space="preserve">Острови та акваторія Кременчуцького водосховища в адмінмежах Свидівоцької сільської ради Черкаського району, </t>
    </r>
    <r>
      <rPr>
        <sz val="10"/>
        <color indexed="10"/>
        <rFont val="Times New Roman"/>
        <family val="1"/>
        <charset val="204"/>
      </rPr>
      <t>Будищкенська територіальна громада</t>
    </r>
  </si>
  <si>
    <t>Будищенська отг</t>
  </si>
  <si>
    <t xml:space="preserve">Іхтіологічний </t>
  </si>
  <si>
    <t>Роський</t>
  </si>
  <si>
    <r>
      <t xml:space="preserve">Черкаський район Держзапас. Акваторія від гирла р.Рось до с.Межиріч, </t>
    </r>
    <r>
      <rPr>
        <sz val="10"/>
        <color indexed="10"/>
        <rFont val="Times New Roman"/>
        <family val="1"/>
        <charset val="204"/>
      </rPr>
      <t>Канівська територіальна громада</t>
    </r>
  </si>
  <si>
    <t xml:space="preserve">Ландшафтні </t>
  </si>
  <si>
    <t>Бабарська оболонь</t>
  </si>
  <si>
    <r>
      <t xml:space="preserve">В адмінмежах Жорнокльовівсь-кої сільської ради Золотоніського району, </t>
    </r>
    <r>
      <rPr>
        <sz val="10"/>
        <color indexed="10"/>
        <rFont val="Times New Roman"/>
        <family val="1"/>
        <charset val="204"/>
      </rPr>
      <t>кв 21 вид 10-14 Прохорівського л-ва ДП "Золотоніське ЛГ</t>
    </r>
  </si>
  <si>
    <t>Неморозький</t>
  </si>
  <si>
    <r>
      <t xml:space="preserve">Звенигородський район, с.Неморож, </t>
    </r>
    <r>
      <rPr>
        <sz val="10"/>
        <color indexed="10"/>
        <rFont val="Times New Roman"/>
        <family val="1"/>
        <charset val="204"/>
      </rPr>
      <t>Звенигородська територіальна громада</t>
    </r>
  </si>
  <si>
    <t>Ріш. Обл. ради від 10.04.2009 № 26-15/V</t>
  </si>
  <si>
    <t xml:space="preserve">Садиба козака Максима </t>
  </si>
  <si>
    <r>
      <rPr>
        <sz val="10"/>
        <color indexed="10"/>
        <rFont val="Times New Roman"/>
        <family val="1"/>
        <charset val="204"/>
      </rPr>
      <t>Черкаський район,</t>
    </r>
    <r>
      <rPr>
        <sz val="10"/>
        <rFont val="Times New Roman"/>
        <family val="1"/>
        <charset val="204"/>
      </rPr>
      <t xml:space="preserve"> кв.59 Прохоріського л-ва Золотоніського ДЛГ </t>
    </r>
    <r>
      <rPr>
        <sz val="10"/>
        <color indexed="10"/>
        <rFont val="Times New Roman"/>
        <family val="1"/>
        <charset val="204"/>
      </rPr>
      <t>(кв. 59 вид. 1-15)</t>
    </r>
  </si>
  <si>
    <t>Рішення Черкаської обл. ради від 6.07.01. № 20-12</t>
  </si>
  <si>
    <t>"Тальбергова дача"</t>
  </si>
  <si>
    <r>
      <rPr>
        <sz val="10"/>
        <color indexed="10"/>
        <rFont val="Times New Roman"/>
        <family val="1"/>
        <charset val="204"/>
      </rPr>
      <t>Черкаський район</t>
    </r>
    <r>
      <rPr>
        <sz val="10"/>
        <rFont val="Times New Roman"/>
        <family val="1"/>
        <charset val="204"/>
      </rPr>
      <t xml:space="preserve">,      с. Бобриця </t>
    </r>
  </si>
  <si>
    <t>Велика Вись</t>
  </si>
  <si>
    <r>
      <t xml:space="preserve">Звенигородський район с.Єлизаветка, </t>
    </r>
    <r>
      <rPr>
        <sz val="10"/>
        <color indexed="10"/>
        <rFont val="Times New Roman"/>
        <family val="1"/>
        <charset val="204"/>
      </rPr>
      <t>Мокрокалигірська територіальна громада</t>
    </r>
  </si>
  <si>
    <t>Березняк</t>
  </si>
  <si>
    <t>Звенигородський район, Бужанська територіальна громада</t>
  </si>
  <si>
    <t>Медова долина</t>
  </si>
  <si>
    <r>
      <t xml:space="preserve">Звенигородський район, </t>
    </r>
    <r>
      <rPr>
        <sz val="10"/>
        <rFont val="Times New Roman"/>
        <family val="1"/>
        <charset val="204"/>
      </rPr>
      <t>с. Журжинці,</t>
    </r>
    <r>
      <rPr>
        <sz val="10"/>
        <color indexed="10"/>
        <rFont val="Times New Roman"/>
        <family val="1"/>
        <charset val="204"/>
      </rPr>
      <t xml:space="preserve"> Лисянська територіальна громада</t>
    </r>
  </si>
  <si>
    <t>ФГ «Медова долина»</t>
  </si>
  <si>
    <t>Чорнокам’янський притікичський каньйон</t>
  </si>
  <si>
    <t>Уманський район, с. Чорна Камянка, Іваньківська територіальна громада</t>
  </si>
  <si>
    <t>Іванькеівська отг</t>
  </si>
  <si>
    <t>Садиба пана Даховського</t>
  </si>
  <si>
    <r>
      <rPr>
        <sz val="10"/>
        <color indexed="10"/>
        <rFont val="Times New Roman"/>
        <family val="1"/>
        <charset val="204"/>
      </rPr>
      <t>Уманський район</t>
    </r>
    <r>
      <rPr>
        <sz val="10"/>
        <rFont val="Times New Roman"/>
        <family val="1"/>
        <charset val="204"/>
      </rPr>
      <t xml:space="preserve">,     с. Леськове, </t>
    </r>
    <r>
      <rPr>
        <sz val="10"/>
        <color indexed="10"/>
        <rFont val="Times New Roman"/>
        <family val="1"/>
        <charset val="204"/>
      </rPr>
      <t>Монастирищенська територіальна громада</t>
    </r>
  </si>
  <si>
    <t>КЕКВ Біла Церква</t>
  </si>
  <si>
    <t>Сунківський-1</t>
  </si>
  <si>
    <r>
      <rPr>
        <sz val="10"/>
        <color indexed="10"/>
        <rFont val="Times New Roman"/>
        <family val="1"/>
        <charset val="204"/>
      </rPr>
      <t xml:space="preserve">Черкаський район, </t>
    </r>
    <r>
      <rPr>
        <sz val="10"/>
        <rFont val="Times New Roman"/>
        <family val="1"/>
        <charset val="204"/>
      </rPr>
      <t>Сунківське л-во кв. 37, 38, 43, 44, 48, 49, 52, 54, 58-60, 65, 67, 73, 78</t>
    </r>
  </si>
  <si>
    <t>Теклінська лісова дача</t>
  </si>
  <si>
    <r>
      <rPr>
        <sz val="10"/>
        <color indexed="10"/>
        <rFont val="Times New Roman"/>
        <family val="1"/>
        <charset val="204"/>
      </rPr>
      <t xml:space="preserve">Черкаський район </t>
    </r>
    <r>
      <rPr>
        <sz val="10"/>
        <rFont val="Times New Roman"/>
        <family val="1"/>
        <charset val="204"/>
      </rPr>
      <t>кв. 54, 55, 57-66 Смілянського л-ва</t>
    </r>
  </si>
  <si>
    <t>Ріш. ОВК від 8.01.86 р. № 7</t>
  </si>
  <si>
    <t>Синюський</t>
  </si>
  <si>
    <r>
      <t xml:space="preserve">16 </t>
    </r>
    <r>
      <rPr>
        <sz val="10"/>
        <color indexed="10"/>
        <rFont val="Times New Roman"/>
        <family val="1"/>
        <charset val="204"/>
      </rPr>
      <t>(13,1)**</t>
    </r>
  </si>
  <si>
    <r>
      <rPr>
        <sz val="10"/>
        <color indexed="10"/>
        <rFont val="Times New Roman"/>
        <family val="1"/>
        <charset val="204"/>
      </rPr>
      <t xml:space="preserve">Уманський район, </t>
    </r>
    <r>
      <rPr>
        <sz val="10"/>
        <rFont val="Times New Roman"/>
        <family val="1"/>
        <charset val="204"/>
      </rPr>
      <t xml:space="preserve">гирло р.Тікич і Велика Вись в р-ні с.Чеснопіль на межі з Кіровоградською обл. </t>
    </r>
    <r>
      <rPr>
        <sz val="10"/>
        <color indexed="10"/>
        <rFont val="Times New Roman"/>
        <family val="1"/>
        <charset val="204"/>
      </rPr>
      <t>кв 163 вид 5-10 Потаського л-ва</t>
    </r>
  </si>
  <si>
    <t>Мошнівський</t>
  </si>
  <si>
    <r>
      <t xml:space="preserve">Черкаський район, кв. 28 </t>
    </r>
    <r>
      <rPr>
        <sz val="10"/>
        <color indexed="10"/>
        <rFont val="Times New Roman"/>
        <family val="1"/>
        <charset val="204"/>
      </rPr>
      <t xml:space="preserve">(вид. 1, 4-7, 9-11, 13, 15-17, 20-22, 24-32, 34-38, 40-43) </t>
    </r>
    <r>
      <rPr>
        <sz val="10"/>
        <rFont val="Times New Roman"/>
        <family val="1"/>
        <charset val="204"/>
      </rPr>
      <t>Мошнівського л-ва</t>
    </r>
  </si>
  <si>
    <t>Мошногірський</t>
  </si>
  <si>
    <r>
      <t xml:space="preserve">Черкаський район, кв. 42 – 87 га, 48 – 58 га, 49 – 67 га, 50 – 123 га, 53 – 113 га, 57 – 115 га                      </t>
    </r>
    <r>
      <rPr>
        <sz val="10"/>
        <color indexed="10"/>
        <rFont val="Times New Roman"/>
        <family val="1"/>
        <charset val="204"/>
      </rPr>
      <t>(кв 54)</t>
    </r>
    <r>
      <rPr>
        <sz val="10"/>
        <rFont val="Times New Roman"/>
        <family val="1"/>
        <charset val="204"/>
      </rPr>
      <t xml:space="preserve"> Мошенського л-ва</t>
    </r>
  </si>
  <si>
    <t>Русько-Полянський приболотний</t>
  </si>
  <si>
    <t>Черкаський район, кв. 146 вид. 1 Русько-Полянського л-ва</t>
  </si>
  <si>
    <t>Старий Тясмин</t>
  </si>
  <si>
    <r>
      <rPr>
        <sz val="10"/>
        <color indexed="10"/>
        <rFont val="Times New Roman"/>
        <family val="1"/>
        <charset val="204"/>
      </rPr>
      <t xml:space="preserve">Черкаський район, </t>
    </r>
    <r>
      <rPr>
        <sz val="10"/>
        <rFont val="Times New Roman"/>
        <family val="1"/>
        <charset val="204"/>
      </rPr>
      <t xml:space="preserve">Колишнє русло р.Тясмин, Пд-Зх окр. с. Чорнявки, </t>
    </r>
    <r>
      <rPr>
        <sz val="10"/>
        <color indexed="10"/>
        <rFont val="Times New Roman"/>
        <family val="1"/>
        <charset val="204"/>
      </rPr>
      <t>Леськівська територіальна громада</t>
    </r>
  </si>
  <si>
    <t>СТОВ “Чорнявка”</t>
  </si>
  <si>
    <r>
      <t xml:space="preserve">Черкаський район, між старою дорогою на Бузуківський кар’єр та землями КСП ім. Ватутіна, </t>
    </r>
    <r>
      <rPr>
        <sz val="10"/>
        <color indexed="10"/>
        <rFont val="Times New Roman"/>
        <family val="1"/>
        <charset val="204"/>
      </rPr>
      <t>Степанківська територіальна громада</t>
    </r>
  </si>
  <si>
    <t>СКП «РАЙЛІС»</t>
  </si>
  <si>
    <t>Попівка</t>
  </si>
  <si>
    <r>
      <t xml:space="preserve">Звенигородський район с. Пединівка, </t>
    </r>
    <r>
      <rPr>
        <sz val="10"/>
        <color indexed="10"/>
        <rFont val="Times New Roman"/>
        <family val="1"/>
        <charset val="204"/>
      </rPr>
      <t>(кв. 107 вид 3-12 Шевченківського л-ва ДП Лисянське ЛГ) Шевченківська територріальна громада</t>
    </r>
  </si>
  <si>
    <r>
      <rPr>
        <sz val="10"/>
        <color indexed="10"/>
        <rFont val="Times New Roman"/>
        <family val="1"/>
        <charset val="204"/>
      </rPr>
      <t>Шевченківська отг</t>
    </r>
    <r>
      <rPr>
        <sz val="10"/>
        <rFont val="Times New Roman"/>
        <family val="1"/>
        <charset val="204"/>
      </rPr>
      <t xml:space="preserve">, </t>
    </r>
    <r>
      <rPr>
        <sz val="10"/>
        <color indexed="10"/>
        <rFont val="Times New Roman"/>
        <family val="1"/>
        <charset val="204"/>
      </rPr>
      <t>ДП "К-Шевченківське ЛГ"</t>
    </r>
    <r>
      <rPr>
        <sz val="10"/>
        <rFont val="Times New Roman"/>
        <family val="1"/>
        <charset val="204"/>
      </rPr>
      <t xml:space="preserve"> (25,1 га)</t>
    </r>
  </si>
  <si>
    <t>ріш. Обл. ради від 19.02.2016 № 3-24/VІІ</t>
  </si>
  <si>
    <t>“Рогозинські острови”</t>
  </si>
  <si>
    <t>В адмінмежах Будищанської сільської ради Черкаського району</t>
  </si>
  <si>
    <t>Солонці</t>
  </si>
  <si>
    <r>
      <rPr>
        <sz val="10"/>
        <color indexed="10"/>
        <rFont val="Times New Roman"/>
        <family val="1"/>
        <charset val="204"/>
      </rPr>
      <t xml:space="preserve">Золотоніський район, </t>
    </r>
    <r>
      <rPr>
        <sz val="10"/>
        <rFont val="Times New Roman"/>
        <family val="1"/>
        <charset val="204"/>
      </rPr>
      <t>адміністративні межі Іркліївської сільської ради, за межами населеного пункту</t>
    </r>
  </si>
  <si>
    <t>Ріш. Обл. ради від 25.10.19 № 32-41/VІІ</t>
  </si>
  <si>
    <t>Лихолітський</t>
  </si>
  <si>
    <r>
      <rPr>
        <sz val="10"/>
        <color indexed="10"/>
        <rFont val="Times New Roman"/>
        <family val="1"/>
        <charset val="204"/>
      </rPr>
      <t>Золотоніський район,</t>
    </r>
    <r>
      <rPr>
        <sz val="10"/>
        <rFont val="Times New Roman"/>
        <family val="1"/>
        <charset val="204"/>
      </rPr>
      <t xml:space="preserve"> адміністративні межі Лихолітської сільської ради, за межами населеного пункту </t>
    </r>
    <r>
      <rPr>
        <sz val="10"/>
        <color indexed="10"/>
        <rFont val="Times New Roman"/>
        <family val="1"/>
        <charset val="204"/>
      </rPr>
      <t>Іркліївська територіальна громада</t>
    </r>
  </si>
  <si>
    <t>Довжанський</t>
  </si>
  <si>
    <r>
      <rPr>
        <sz val="10"/>
        <color indexed="10"/>
        <rFont val="Times New Roman"/>
        <family val="1"/>
        <charset val="204"/>
      </rPr>
      <t>Золотоніський район</t>
    </r>
    <r>
      <rPr>
        <sz val="10"/>
        <rFont val="Times New Roman"/>
        <family val="1"/>
        <charset val="204"/>
      </rPr>
      <t xml:space="preserve">,                           с. Хрестителеве, </t>
    </r>
    <r>
      <rPr>
        <sz val="10"/>
        <color indexed="10"/>
        <rFont val="Times New Roman"/>
        <family val="1"/>
        <charset val="204"/>
      </rPr>
      <t>Чорнобаївська територіальна громада</t>
    </r>
  </si>
  <si>
    <t>Ріш. Обл. ради від 11.09.2020 № 38-20/VІІ</t>
  </si>
  <si>
    <t>Мацькова гора</t>
  </si>
  <si>
    <r>
      <rPr>
        <sz val="10"/>
        <color indexed="10"/>
        <rFont val="Times New Roman"/>
        <family val="1"/>
        <charset val="204"/>
      </rPr>
      <t xml:space="preserve">Золотоніський  район, </t>
    </r>
    <r>
      <rPr>
        <sz val="10"/>
        <rFont val="Times New Roman"/>
        <family val="1"/>
        <charset val="204"/>
      </rPr>
      <t>адміністративні межі Іркліївської сільської ради, за межами населеного пункту</t>
    </r>
  </si>
  <si>
    <t>Іркліївська сільська об'єднана територіальна громада</t>
  </si>
  <si>
    <t>Бабунін Яр</t>
  </si>
  <si>
    <r>
      <rPr>
        <sz val="10"/>
        <color indexed="10"/>
        <rFont val="Times New Roman"/>
        <family val="1"/>
        <charset val="204"/>
      </rPr>
      <t>Уманськитй район,</t>
    </r>
    <r>
      <rPr>
        <sz val="10"/>
        <rFont val="Times New Roman"/>
        <family val="1"/>
        <charset val="204"/>
      </rPr>
      <t xml:space="preserve"> кв. 39 вид. 1-4 Жашківського лісництва</t>
    </r>
  </si>
  <si>
    <t>ДП Уманське лісове господарство</t>
  </si>
  <si>
    <t>Ріш. Обл. ради від 10.09.2021 №8-32/VІІІ</t>
  </si>
  <si>
    <t>Буцький ліс</t>
  </si>
  <si>
    <r>
      <rPr>
        <sz val="10"/>
        <color indexed="10"/>
        <rFont val="Times New Roman"/>
        <family val="1"/>
        <charset val="204"/>
      </rPr>
      <t xml:space="preserve">Уманськитй район, </t>
    </r>
    <r>
      <rPr>
        <sz val="10"/>
        <rFont val="Times New Roman"/>
        <family val="1"/>
        <charset val="204"/>
      </rPr>
      <t>кв. 48, вид 6,8,9,10,18,19 Жашківського лісництва</t>
    </r>
  </si>
  <si>
    <t>Дзензелівський</t>
  </si>
  <si>
    <r>
      <t xml:space="preserve">Уманський район, за межами с. Дзензелівка </t>
    </r>
    <r>
      <rPr>
        <sz val="10"/>
        <color indexed="10"/>
        <rFont val="Times New Roman"/>
        <family val="1"/>
        <charset val="204"/>
      </rPr>
      <t>Маньківської територіальної громади</t>
    </r>
  </si>
  <si>
    <t>Ріш. Обл. ради від 23.04.2021№6-35/VІІІ</t>
  </si>
  <si>
    <t>Тясминські краєвиди</t>
  </si>
  <si>
    <t>Черкаський район, адмінмеді Степанківської сільської ради</t>
  </si>
  <si>
    <t>Степанківська тг</t>
  </si>
  <si>
    <t>Ріш. Обл. ради від 19.02.2021№5-39/VІІІ</t>
  </si>
  <si>
    <t>Білі Обрії</t>
  </si>
  <si>
    <t xml:space="preserve">Звенигородський район, Тальнівська територіальна громада, між селами Лісове та Шаулиха </t>
  </si>
  <si>
    <t>Ріш. Обл. ради від 26.05.2023               № 19-37/VІІІ</t>
  </si>
  <si>
    <r>
      <t xml:space="preserve">Кв. 75 </t>
    </r>
    <r>
      <rPr>
        <sz val="10"/>
        <color indexed="10"/>
        <rFont val="Times New Roman"/>
        <family val="1"/>
        <charset val="204"/>
      </rPr>
      <t xml:space="preserve">(вид. 1, 2, 27) </t>
    </r>
    <r>
      <rPr>
        <sz val="10"/>
        <rFont val="Times New Roman"/>
        <family val="1"/>
        <charset val="204"/>
      </rPr>
      <t>Мліївського л-ва</t>
    </r>
  </si>
  <si>
    <t>Стебнянський</t>
  </si>
  <si>
    <r>
      <t xml:space="preserve">Звенигородський район, с. Стебне, </t>
    </r>
    <r>
      <rPr>
        <sz val="10"/>
        <color indexed="10"/>
        <rFont val="Times New Roman"/>
        <family val="1"/>
        <charset val="204"/>
      </rPr>
      <t>Звенигородська територіальна громада</t>
    </r>
  </si>
  <si>
    <t>Бубнівські Сосни</t>
  </si>
  <si>
    <r>
      <t xml:space="preserve">Золотоніський район, с.Бубнова Слобідка </t>
    </r>
    <r>
      <rPr>
        <sz val="10"/>
        <color indexed="10"/>
        <rFont val="Times New Roman"/>
        <family val="1"/>
        <charset val="204"/>
      </rPr>
      <t>кв. 126 вид 12-17 Вільхівського лісництва</t>
    </r>
  </si>
  <si>
    <r>
      <t xml:space="preserve">ДП "Золотоніське лісове господарство" (33,1 га), </t>
    </r>
    <r>
      <rPr>
        <sz val="10"/>
        <color indexed="10"/>
        <rFont val="Times New Roman"/>
        <family val="1"/>
        <charset val="204"/>
      </rPr>
      <t>Піщанська отг</t>
    </r>
  </si>
  <si>
    <t>Озеро Широке</t>
  </si>
  <si>
    <r>
      <t xml:space="preserve">Золотоніський район, с. Бубнова Слобідка, пойма р. Дніпро, </t>
    </r>
    <r>
      <rPr>
        <sz val="10"/>
        <color indexed="10"/>
        <rFont val="Times New Roman"/>
        <family val="1"/>
        <charset val="204"/>
      </rPr>
      <t>Піщанська отг</t>
    </r>
  </si>
  <si>
    <t>Піщанська отг</t>
  </si>
  <si>
    <t>Ріш. ОВК від 08.01.86 р. № 7                           Рішення Облради від 23.06.2010 № 34-9/V</t>
  </si>
  <si>
    <t>“Стави”</t>
  </si>
  <si>
    <r>
      <t xml:space="preserve">Золотоніський район, Басейн р. Кропивни, </t>
    </r>
    <r>
      <rPr>
        <sz val="10"/>
        <color indexed="10"/>
        <rFont val="Times New Roman"/>
        <family val="1"/>
        <charset val="204"/>
      </rPr>
      <t>Золотоніська територіальна громада</t>
    </r>
  </si>
  <si>
    <t>Золотоніська отг</t>
  </si>
  <si>
    <t>Ведмежий горіх</t>
  </si>
  <si>
    <r>
      <t xml:space="preserve">Золотоніський район, </t>
    </r>
    <r>
      <rPr>
        <sz val="10"/>
        <color indexed="10"/>
        <rFont val="Times New Roman"/>
        <family val="1"/>
        <charset val="204"/>
      </rPr>
      <t>Драбівська територіальна громада</t>
    </r>
  </si>
  <si>
    <t>Ріш. ОВК від 26.06.72 р. № 367     Ріш. ОВК від 21.11.84 р. № 354</t>
  </si>
  <si>
    <r>
      <t xml:space="preserve">Уманський район, Садиба ВАТ “Росток” </t>
    </r>
    <r>
      <rPr>
        <sz val="10"/>
        <color indexed="10"/>
        <rFont val="Times New Roman"/>
        <family val="1"/>
        <charset val="204"/>
      </rPr>
      <t>Жашківська територіальна громада</t>
    </r>
  </si>
  <si>
    <r>
      <t xml:space="preserve">Звенигородський район, с.Вільхівець, ур “Спорне”, </t>
    </r>
    <r>
      <rPr>
        <sz val="10"/>
        <color indexed="10"/>
        <rFont val="Times New Roman"/>
        <family val="1"/>
        <charset val="204"/>
      </rPr>
      <t>кв 88 вид 1 Вільхівецького л-ва</t>
    </r>
  </si>
  <si>
    <t>ДП «Звенигородське ЛГ»</t>
  </si>
  <si>
    <t>Ріш. ОВК від 12.01.82 р. № 12     Ріш. ОВК від 21.11.84 р. № 354</t>
  </si>
  <si>
    <t>Вікові дерева бука і каштана</t>
  </si>
  <si>
    <t>Звенигородський район, кв. 105, 108 Хлипнівського л-ва</t>
  </si>
  <si>
    <t>Ріш. ОВК від 13.05.75 р. № 288     Ріш. ОВК від 21.11.84 р. № 354</t>
  </si>
  <si>
    <t>Вікове дерево в’яза</t>
  </si>
  <si>
    <r>
      <t xml:space="preserve">Звенигородський район, </t>
    </r>
    <r>
      <rPr>
        <sz val="10"/>
        <color indexed="10"/>
        <rFont val="Times New Roman"/>
        <family val="1"/>
        <charset val="204"/>
      </rPr>
      <t xml:space="preserve">Звенигородська територіальна громада </t>
    </r>
  </si>
  <si>
    <t>Звенигородська міська рада</t>
  </si>
  <si>
    <t>Дуби Правди</t>
  </si>
  <si>
    <t>Ріш. ОВК від 27.06.72 р. № 367     Ріш. ОВК від 21.11.84 р. № 354</t>
  </si>
  <si>
    <t>Дуби Т.Г.Шевченка</t>
  </si>
  <si>
    <t>Звенигородський район, с.Будище, садиба Шевченківського с/г коледжу</t>
  </si>
  <si>
    <t>Шевченківський с/г коледж</t>
  </si>
  <si>
    <t>Дуб Т.Г.Шевченка</t>
  </si>
  <si>
    <r>
      <t xml:space="preserve">Звенигородський район, с.Моринці, кв. 90 вид </t>
    </r>
    <r>
      <rPr>
        <sz val="10"/>
        <color indexed="10"/>
        <rFont val="Times New Roman"/>
        <family val="1"/>
        <charset val="204"/>
      </rPr>
      <t>13</t>
    </r>
    <r>
      <rPr>
        <sz val="10"/>
        <rFont val="Times New Roman"/>
        <family val="1"/>
        <charset val="204"/>
      </rPr>
      <t xml:space="preserve"> Шевченківського лісництва</t>
    </r>
  </si>
  <si>
    <r>
      <t xml:space="preserve">Шевченківське л-во ДП "Лисянське ЛГ", </t>
    </r>
    <r>
      <rPr>
        <sz val="10"/>
        <color indexed="10"/>
        <rFont val="Times New Roman"/>
        <family val="1"/>
        <charset val="204"/>
      </rPr>
      <t>ДП "К-Шевченківське  ЛГ"</t>
    </r>
  </si>
  <si>
    <t>Ріш. ОВК від 27.06.72 р. № 367   Ріш. ОВК від 21.11.84 р. № 354</t>
  </si>
  <si>
    <t>Ясень звичайний (2 дерева)</t>
  </si>
  <si>
    <r>
      <t xml:space="preserve">Шевченківське л-во </t>
    </r>
    <r>
      <rPr>
        <sz val="10"/>
        <color indexed="10"/>
        <rFont val="Times New Roman"/>
        <family val="1"/>
        <charset val="204"/>
      </rPr>
      <t>(кв 64 вид 12)</t>
    </r>
    <r>
      <rPr>
        <sz val="10"/>
        <rFont val="Times New Roman"/>
        <family val="1"/>
        <charset val="204"/>
      </rPr>
      <t xml:space="preserve"> ДП "Лисянського ЛГ"</t>
    </r>
  </si>
  <si>
    <r>
      <t xml:space="preserve">Шевченківське л-во ДП "Лисянського ЛГ" </t>
    </r>
    <r>
      <rPr>
        <sz val="10"/>
        <color indexed="10"/>
        <rFont val="Times New Roman"/>
        <family val="1"/>
        <charset val="204"/>
      </rPr>
      <t>ДП "К-Шевченківське  ЛГ"</t>
    </r>
  </si>
  <si>
    <t>Думний дуб</t>
  </si>
  <si>
    <t>В адмінмежах Будищанської сільської ради Звенигородського району, територія Шевченківського коледжу Уманського ДАУ</t>
  </si>
  <si>
    <t>Шевченківський коледж Уманського ДАУ</t>
  </si>
  <si>
    <t>Дерева софори японської</t>
  </si>
  <si>
    <t>Золотоніський район, м.Золотоноша, вул. Петровського, 17, садиба держ. насін. станції</t>
  </si>
  <si>
    <t>Державна насіннева станція</t>
  </si>
  <si>
    <t>Ріш. ОВК від 14.04.83 р. № 205   Ріш. ОВК від 21.11.84 р. № 354</t>
  </si>
  <si>
    <t>м.Золотоноша, вул Баха</t>
  </si>
  <si>
    <t>Золотоніська с/ш №6</t>
  </si>
  <si>
    <t>Липа Максимовича</t>
  </si>
  <si>
    <r>
      <t xml:space="preserve">Золотоніський район, с.Богуславец, </t>
    </r>
    <r>
      <rPr>
        <sz val="10"/>
        <color indexed="10"/>
        <rFont val="Times New Roman"/>
        <family val="1"/>
        <charset val="204"/>
      </rPr>
      <t>Вознесенська територіальна громадаь</t>
    </r>
  </si>
  <si>
    <t>Вознесенська отг</t>
  </si>
  <si>
    <t>Насадження верби плакучої</t>
  </si>
  <si>
    <t>Золотоніський район, Околиця м.Золотоноша, р-н шпалопросочувано-го заводу</t>
  </si>
  <si>
    <t>Управління меліоративних і осушувальних систем</t>
  </si>
  <si>
    <t>Оцтові дерева</t>
  </si>
  <si>
    <t>м.Золотоноша, вул. Благовіщенська, 96а</t>
  </si>
  <si>
    <t>Золотоніська загальноосвітня школа № 6</t>
  </si>
  <si>
    <t>м.Золотоноша, сш № 6</t>
  </si>
  <si>
    <t>Тирса</t>
  </si>
  <si>
    <t>2км на північ від с.Драбівці, Золотоніського р-ну</t>
  </si>
  <si>
    <t>Новодмитрівська отг</t>
  </si>
  <si>
    <t>Хвилів дуб</t>
  </si>
  <si>
    <t>Золотоніський район, с.Хвилівка</t>
  </si>
  <si>
    <t>Ріш. ОВК від 13.05.75 р. № 288   Ріш. ОВК від 21.11.84 р. № 354</t>
  </si>
  <si>
    <t xml:space="preserve">Тростянка </t>
  </si>
  <si>
    <r>
      <t xml:space="preserve">Околиця м.Кам’янка, </t>
    </r>
    <r>
      <rPr>
        <sz val="10"/>
        <color indexed="10"/>
        <rFont val="Times New Roman"/>
        <family val="1"/>
        <charset val="204"/>
      </rPr>
      <t>(кв 75 вид 1 Грушківського л-ва)</t>
    </r>
  </si>
  <si>
    <t>Ріш. ОВК від 27.06.72 р.№ 367   Ріш. ОВК від 21.11.84 р. № 354</t>
  </si>
  <si>
    <t>Козацькі майдани</t>
  </si>
  <si>
    <r>
      <t>Кам</t>
    </r>
    <r>
      <rPr>
        <sz val="10"/>
        <color indexed="10"/>
        <rFont val="Agency FB"/>
        <family val="2"/>
      </rPr>
      <t>’</t>
    </r>
    <r>
      <rPr>
        <sz val="10"/>
        <color indexed="10"/>
        <rFont val="Times New Roman"/>
        <family val="1"/>
        <charset val="204"/>
      </rPr>
      <t>янська отг</t>
    </r>
  </si>
  <si>
    <t>Непівська балка (сад)</t>
  </si>
  <si>
    <r>
      <t>В адмінмежах Косарської сільської ради Кам</t>
    </r>
    <r>
      <rPr>
        <sz val="10"/>
        <rFont val="Agency FB"/>
        <family val="2"/>
      </rPr>
      <t>’</t>
    </r>
    <r>
      <rPr>
        <sz val="10"/>
        <rFont val="Times New Roman"/>
        <family val="1"/>
        <charset val="204"/>
      </rPr>
      <t xml:space="preserve">янського району, Грушківське лісництво, кв. 81, вид. 6 </t>
    </r>
  </si>
  <si>
    <r>
      <t xml:space="preserve">ДП „Кам’янський лісгосп” </t>
    </r>
    <r>
      <rPr>
        <sz val="10"/>
        <color indexed="10"/>
        <rFont val="Times New Roman"/>
        <family val="1"/>
        <charset val="204"/>
      </rPr>
      <t>ДП "Чигиринське ЛГ"</t>
    </r>
  </si>
  <si>
    <t>Верба Т.Г.Шевченка</t>
  </si>
  <si>
    <r>
      <rPr>
        <sz val="10"/>
        <color indexed="10"/>
        <rFont val="Times New Roman"/>
        <family val="1"/>
        <charset val="204"/>
      </rPr>
      <t xml:space="preserve">Черкаський район, </t>
    </r>
    <r>
      <rPr>
        <sz val="10"/>
        <rFont val="Times New Roman"/>
        <family val="1"/>
        <charset val="204"/>
      </rPr>
      <t>територія Шевченківсього національного заповідника</t>
    </r>
  </si>
  <si>
    <t>Шевченківський національний заповідник</t>
  </si>
  <si>
    <r>
      <rPr>
        <sz val="10"/>
        <color indexed="10"/>
        <rFont val="Times New Roman"/>
        <family val="1"/>
        <charset val="204"/>
      </rPr>
      <t xml:space="preserve">Черкаський район, </t>
    </r>
    <r>
      <rPr>
        <sz val="10"/>
        <rFont val="Times New Roman"/>
        <family val="1"/>
        <charset val="204"/>
      </rPr>
      <t xml:space="preserve">с.Межиріч, </t>
    </r>
    <r>
      <rPr>
        <sz val="10"/>
        <color indexed="10"/>
        <rFont val="Times New Roman"/>
        <family val="1"/>
        <charset val="204"/>
      </rPr>
      <t>Канівської територіальної громади</t>
    </r>
  </si>
  <si>
    <t>Черкаський  район, кв. 39 вид. 4 Канівського л-ва</t>
  </si>
  <si>
    <t>Черкаський район, кв. 56 вид. 1 Михайлівського л-ва</t>
  </si>
  <si>
    <t xml:space="preserve">Черкаський район, кв. 36 вид. 8 Бучацького лісництва </t>
  </si>
  <si>
    <t>Вікове дерево дуба</t>
  </si>
  <si>
    <r>
      <t xml:space="preserve">Черкаський район, с.Горобіївка, </t>
    </r>
    <r>
      <rPr>
        <sz val="10"/>
        <color indexed="10"/>
        <rFont val="Times New Roman"/>
        <family val="1"/>
        <charset val="204"/>
      </rPr>
      <t>Степанецька отг</t>
    </r>
  </si>
  <si>
    <t>Ділянка вікових дубів</t>
  </si>
  <si>
    <r>
      <t xml:space="preserve">Черкаський район, кв. 46  </t>
    </r>
    <r>
      <rPr>
        <sz val="10"/>
        <color indexed="10"/>
        <rFont val="Times New Roman"/>
        <family val="1"/>
        <charset val="204"/>
      </rPr>
      <t>(вид. 4)</t>
    </r>
    <r>
      <rPr>
        <sz val="10"/>
        <rFont val="Times New Roman"/>
        <family val="1"/>
        <charset val="204"/>
      </rPr>
      <t xml:space="preserve"> Михайлівського л-ва</t>
    </r>
  </si>
  <si>
    <r>
      <t xml:space="preserve">ДП «Канівське ЛГ»             </t>
    </r>
    <r>
      <rPr>
        <sz val="10"/>
        <color indexed="10"/>
        <rFont val="Times New Roman"/>
        <family val="1"/>
        <charset val="204"/>
      </rPr>
      <t>ДП "К-Шевченківське ЛГ"</t>
    </r>
  </si>
  <si>
    <t>Вікове дерево груші</t>
  </si>
  <si>
    <t>Вікове дерево липи</t>
  </si>
  <si>
    <t xml:space="preserve">Черкаський район, с. Пекарі </t>
  </si>
  <si>
    <r>
      <t xml:space="preserve">Черкаський район, ур. “Михайлова гора ” с.Прохорівка </t>
    </r>
    <r>
      <rPr>
        <sz val="10"/>
        <color indexed="10"/>
        <rFont val="Times New Roman"/>
        <family val="1"/>
        <charset val="204"/>
      </rPr>
      <t>Ліплявська отг</t>
    </r>
  </si>
  <si>
    <t>Санаторій "Жовтень"</t>
  </si>
  <si>
    <t>Черкаський район, територія Шевченківського національного заповідника</t>
  </si>
  <si>
    <r>
      <rPr>
        <sz val="10"/>
        <color indexed="10"/>
        <rFont val="Times New Roman"/>
        <family val="1"/>
        <charset val="204"/>
      </rPr>
      <t>Черкаськийй  райо</t>
    </r>
    <r>
      <rPr>
        <sz val="10"/>
        <rFont val="Times New Roman"/>
        <family val="1"/>
        <charset val="204"/>
      </rPr>
      <t>н, територія Шевченківського національного заповідника</t>
    </r>
  </si>
  <si>
    <t>Дуб О.Кошевого</t>
  </si>
  <si>
    <t>Черкаський район, Канівська отг</t>
  </si>
  <si>
    <t>Канівська міська рада</t>
  </si>
  <si>
    <t>Ріш. ОВК від 12.01.82 р. № 12   Ріш. ОВК від 21.11.84 р. № 354</t>
  </si>
  <si>
    <t>Дуб-красень</t>
  </si>
  <si>
    <r>
      <t xml:space="preserve">Черкаський район, кв. 28 </t>
    </r>
    <r>
      <rPr>
        <sz val="10"/>
        <color indexed="10"/>
        <rFont val="Times New Roman"/>
        <family val="1"/>
        <charset val="204"/>
      </rPr>
      <t xml:space="preserve">вид 1 </t>
    </r>
    <r>
      <rPr>
        <sz val="10"/>
        <rFont val="Times New Roman"/>
        <family val="1"/>
        <charset val="204"/>
      </rPr>
      <t>Таганчанського л-ва</t>
    </r>
  </si>
  <si>
    <t>ДП «К-Шевченківський ЛГ»</t>
  </si>
  <si>
    <t>Ріш. ОВК від 28.11.79 р. № 597   Ріш. ОВК від 21.11.84 р. № 354</t>
  </si>
  <si>
    <t>Мартинівська липа</t>
  </si>
  <si>
    <t>Черкаський район, Спепанецька отг</t>
  </si>
  <si>
    <t>Валки</t>
  </si>
  <si>
    <r>
      <rPr>
        <sz val="10"/>
        <color indexed="10"/>
        <rFont val="Times New Roman"/>
        <family val="1"/>
        <charset val="204"/>
      </rPr>
      <t>Черкаський</t>
    </r>
    <r>
      <rPr>
        <sz val="10"/>
        <rFont val="Times New Roman"/>
        <family val="1"/>
        <charset val="204"/>
      </rPr>
      <t xml:space="preserve"> район, с. Бобриця</t>
    </r>
  </si>
  <si>
    <t>Бобрицька сільська рада</t>
  </si>
  <si>
    <t>Насадження горіха манжурського</t>
  </si>
  <si>
    <r>
      <t xml:space="preserve">Черкаський район, кв. 17 </t>
    </r>
    <r>
      <rPr>
        <sz val="10"/>
        <color indexed="10"/>
        <rFont val="Times New Roman"/>
        <family val="1"/>
        <charset val="204"/>
      </rPr>
      <t>(вид 12)</t>
    </r>
    <r>
      <rPr>
        <sz val="10"/>
        <rFont val="Times New Roman"/>
        <family val="1"/>
        <charset val="204"/>
      </rPr>
      <t xml:space="preserve"> Таганчанського л-ва К-Шевченківського ДЛГ</t>
    </r>
  </si>
  <si>
    <t>ДП «К-Шевченківське ЛГ»</t>
  </si>
  <si>
    <t>Сосна М.В.Гоголя</t>
  </si>
  <si>
    <r>
      <t xml:space="preserve">Черкаський район, с.Прохорівка, “Михайлова гора”, </t>
    </r>
    <r>
      <rPr>
        <sz val="10"/>
        <color indexed="10"/>
        <rFont val="Times New Roman"/>
        <family val="1"/>
        <charset val="204"/>
      </rPr>
      <t>Ліплявська отг</t>
    </r>
  </si>
  <si>
    <t>Вікове дерево верби</t>
  </si>
  <si>
    <r>
      <t xml:space="preserve">Черкаський район, с.Дацьки </t>
    </r>
    <r>
      <rPr>
        <sz val="10"/>
        <color indexed="10"/>
        <rFont val="Times New Roman"/>
        <family val="1"/>
        <charset val="204"/>
      </rPr>
      <t>Стеблівська отг</t>
    </r>
  </si>
  <si>
    <t>Стеблівська отг</t>
  </si>
  <si>
    <t>Вікові дерева груші  2 шт.</t>
  </si>
  <si>
    <r>
      <t xml:space="preserve">Черкаський район, с.Комарівка </t>
    </r>
    <r>
      <rPr>
        <sz val="10"/>
        <color indexed="10"/>
        <rFont val="Times New Roman"/>
        <family val="1"/>
        <charset val="204"/>
      </rPr>
      <t>Стеблівська отг</t>
    </r>
  </si>
  <si>
    <t>Вікове дерево липи звичайної</t>
  </si>
  <si>
    <t>Вікові яблуні графа Енгельгардта</t>
  </si>
  <si>
    <t>Вікове дерево ясеня  2 шт.</t>
  </si>
  <si>
    <r>
      <t xml:space="preserve">Черкаський район, с.Квітки </t>
    </r>
    <r>
      <rPr>
        <sz val="10"/>
        <color indexed="10"/>
        <rFont val="Times New Roman"/>
        <family val="1"/>
        <charset val="204"/>
      </rPr>
      <t>Селищенська отг</t>
    </r>
  </si>
  <si>
    <t>Селищенська отг</t>
  </si>
  <si>
    <t>Гайдамацький дуб</t>
  </si>
  <si>
    <r>
      <t xml:space="preserve">Черкаськийрайон, Селищанське л-во ур. Дідова гора кв 32 вид 17 </t>
    </r>
    <r>
      <rPr>
        <sz val="10"/>
        <color indexed="10"/>
        <rFont val="Times New Roman"/>
        <family val="1"/>
        <charset val="204"/>
      </rPr>
      <t>(18)</t>
    </r>
  </si>
  <si>
    <t>Ріш. ОВК від 22.05.90 р. № 95</t>
  </si>
  <si>
    <t>Дерево дуба</t>
  </si>
  <si>
    <t>Дерево липи</t>
  </si>
  <si>
    <r>
      <t xml:space="preserve">Черкаський район, с.Сидорівка </t>
    </r>
    <r>
      <rPr>
        <sz val="10"/>
        <color indexed="10"/>
        <rFont val="Times New Roman"/>
        <family val="1"/>
        <charset val="204"/>
      </rPr>
      <t>Стеблівська отг</t>
    </r>
  </si>
  <si>
    <t>Дерево липи звичайної</t>
  </si>
  <si>
    <t>Дерево ялини звичайної</t>
  </si>
  <si>
    <r>
      <t xml:space="preserve">Черкаськийрайон, кв. 58 </t>
    </r>
    <r>
      <rPr>
        <sz val="10"/>
        <color indexed="10"/>
        <rFont val="Times New Roman"/>
        <family val="1"/>
        <charset val="204"/>
      </rPr>
      <t xml:space="preserve">(вид. 10) </t>
    </r>
    <r>
      <rPr>
        <sz val="10"/>
        <rFont val="Times New Roman"/>
        <family val="1"/>
        <charset val="204"/>
      </rPr>
      <t>К-Шевченківського л-ва, ур. Гончариха</t>
    </r>
  </si>
  <si>
    <t>Дуб Д.М.Карбишева</t>
  </si>
  <si>
    <r>
      <t>Черкаський район, с. Шендерівка</t>
    </r>
    <r>
      <rPr>
        <sz val="10"/>
        <color indexed="10"/>
        <rFont val="Times New Roman"/>
        <family val="1"/>
        <charset val="204"/>
      </rPr>
      <t>Стеблівська отг</t>
    </r>
  </si>
  <si>
    <t>Дуб - красень</t>
  </si>
  <si>
    <t>Алея дубів</t>
  </si>
  <si>
    <t>смт. Маньківка</t>
  </si>
  <si>
    <t xml:space="preserve">Уманський район, с.Дзензелівка </t>
  </si>
  <si>
    <t>Ріш. Обл. ради від 22.11.2011 р.  № 9-9/VI</t>
  </si>
  <si>
    <t>Уманський район, с.Дзензелівка ур. “Поляна”</t>
  </si>
  <si>
    <t>Вікові дерева груші і дуба</t>
  </si>
  <si>
    <t xml:space="preserve"> с.Вікторівка ур. “Рогова”</t>
  </si>
  <si>
    <t>, с.Роги ур. “Грушківка”</t>
  </si>
  <si>
    <t>Липова алея (11 шт.)</t>
  </si>
  <si>
    <t xml:space="preserve"> с.Роги ур. “Грушківка”</t>
  </si>
  <si>
    <r>
      <rPr>
        <sz val="10"/>
        <color indexed="10"/>
        <rFont val="Times New Roman"/>
        <family val="1"/>
        <charset val="204"/>
      </rPr>
      <t>Уманський район</t>
    </r>
    <r>
      <rPr>
        <sz val="10"/>
        <rFont val="Times New Roman"/>
        <family val="1"/>
        <charset val="204"/>
      </rPr>
      <t xml:space="preserve">,     </t>
    </r>
    <r>
      <rPr>
        <sz val="10"/>
        <color indexed="10"/>
        <rFont val="Times New Roman"/>
        <family val="1"/>
        <charset val="204"/>
      </rPr>
      <t>Монастирищенська територіальна громада</t>
    </r>
  </si>
  <si>
    <t>Алея горіха чорного</t>
  </si>
  <si>
    <t>Черкаський район, с.Балаклея</t>
  </si>
  <si>
    <t>Балаклеївська отг</t>
  </si>
  <si>
    <t>Насадження бука</t>
  </si>
  <si>
    <r>
      <t xml:space="preserve">Чкеркаський район, кв. 45 вид.16 </t>
    </r>
    <r>
      <rPr>
        <sz val="10"/>
        <color indexed="10"/>
        <rFont val="Times New Roman"/>
        <family val="1"/>
        <charset val="204"/>
      </rPr>
      <t xml:space="preserve">( кв 16 вид 1 ) </t>
    </r>
    <r>
      <rPr>
        <sz val="10"/>
        <rFont val="Times New Roman"/>
        <family val="1"/>
        <charset val="204"/>
      </rPr>
      <t>Будянського л-ва</t>
    </r>
  </si>
  <si>
    <t>Насадження сосни Веймутової</t>
  </si>
  <si>
    <r>
      <t xml:space="preserve">Уманський район, кв. 36 </t>
    </r>
    <r>
      <rPr>
        <sz val="10"/>
        <color indexed="10"/>
        <rFont val="Times New Roman"/>
        <family val="1"/>
        <charset val="204"/>
      </rPr>
      <t xml:space="preserve">вид 14 </t>
    </r>
    <r>
      <rPr>
        <sz val="10"/>
        <rFont val="Times New Roman"/>
        <family val="1"/>
        <charset val="204"/>
      </rPr>
      <t>Поташського л-ва</t>
    </r>
  </si>
  <si>
    <t>ДП " Уманське лісове господарство"</t>
  </si>
  <si>
    <t>Насадження сосни кримської</t>
  </si>
  <si>
    <r>
      <t xml:space="preserve">Уманський  район, кв.97 </t>
    </r>
    <r>
      <rPr>
        <sz val="10"/>
        <color indexed="10"/>
        <rFont val="Times New Roman"/>
        <family val="1"/>
        <charset val="204"/>
      </rPr>
      <t>вид 4</t>
    </r>
    <r>
      <rPr>
        <sz val="10"/>
        <rFont val="Times New Roman"/>
        <family val="1"/>
        <charset val="204"/>
      </rPr>
      <t xml:space="preserve"> </t>
    </r>
    <r>
      <rPr>
        <sz val="10"/>
        <color indexed="10"/>
        <rFont val="Times New Roman"/>
        <family val="1"/>
        <charset val="204"/>
      </rPr>
      <t xml:space="preserve"> </t>
    </r>
    <r>
      <rPr>
        <sz val="10"/>
        <rFont val="Times New Roman"/>
        <family val="1"/>
        <charset val="204"/>
      </rPr>
      <t xml:space="preserve">Поташського лісництва </t>
    </r>
  </si>
  <si>
    <t>Одинокі дерева бука</t>
  </si>
  <si>
    <r>
      <t xml:space="preserve">Уманський район, кв. 15 </t>
    </r>
    <r>
      <rPr>
        <sz val="10"/>
        <color indexed="10"/>
        <rFont val="Times New Roman"/>
        <family val="1"/>
        <charset val="204"/>
      </rPr>
      <t>(150)</t>
    </r>
    <r>
      <rPr>
        <sz val="10"/>
        <rFont val="Times New Roman"/>
        <family val="1"/>
        <charset val="204"/>
      </rPr>
      <t xml:space="preserve"> </t>
    </r>
    <r>
      <rPr>
        <sz val="10"/>
        <color indexed="10"/>
        <rFont val="Times New Roman"/>
        <family val="1"/>
        <charset val="204"/>
      </rPr>
      <t xml:space="preserve">вид 2 </t>
    </r>
    <r>
      <rPr>
        <sz val="10"/>
        <rFont val="Times New Roman"/>
        <family val="1"/>
        <charset val="204"/>
      </rPr>
      <t xml:space="preserve">Поташського л-ва </t>
    </r>
    <r>
      <rPr>
        <sz val="10"/>
        <color indexed="10"/>
        <rFont val="Times New Roman"/>
        <family val="1"/>
        <charset val="204"/>
      </rPr>
      <t>(Маньківське)</t>
    </r>
  </si>
  <si>
    <t>Одинокі дерева софори</t>
  </si>
  <si>
    <r>
      <t xml:space="preserve">Уманський район, </t>
    </r>
    <r>
      <rPr>
        <sz val="10"/>
        <color indexed="10"/>
        <rFont val="Times New Roman"/>
        <family val="1"/>
        <charset val="204"/>
      </rPr>
      <t xml:space="preserve">кв. 98 вид 6 </t>
    </r>
    <r>
      <rPr>
        <sz val="10"/>
        <rFont val="Times New Roman"/>
        <family val="1"/>
        <charset val="204"/>
      </rPr>
      <t>Поташського л-ва</t>
    </r>
  </si>
  <si>
    <r>
      <t xml:space="preserve">Уманський район, кв. 132 вид. 4 </t>
    </r>
    <r>
      <rPr>
        <sz val="10"/>
        <color indexed="10"/>
        <rFont val="Times New Roman"/>
        <family val="1"/>
        <charset val="204"/>
      </rPr>
      <t xml:space="preserve">(кв. 37 вид   29 ) </t>
    </r>
    <r>
      <rPr>
        <sz val="10"/>
        <rFont val="Times New Roman"/>
        <family val="1"/>
        <charset val="204"/>
      </rPr>
      <t>Собківського л-ва</t>
    </r>
  </si>
  <si>
    <t>Ландшафтне насадження дуба</t>
  </si>
  <si>
    <t>м. Черкаси, “Соснівка”, колишній кв. 24 Дахнівського л-ва</t>
  </si>
  <si>
    <t>Ландшафтне насадження вікової сосни</t>
  </si>
  <si>
    <t>м. Черкаси, “Соснівка”, колишній кв. 23 Дахнівського л-ва</t>
  </si>
  <si>
    <t>м. Черкаси, територія Черкаської міської СЕС</t>
  </si>
  <si>
    <t>Черкаська міська санітар-но-епідеміоло-гічна станція</t>
  </si>
  <si>
    <r>
      <t>Черкаський район, кв. 10 в</t>
    </r>
    <r>
      <rPr>
        <sz val="10"/>
        <color indexed="10"/>
        <rFont val="Times New Roman"/>
        <family val="1"/>
        <charset val="204"/>
      </rPr>
      <t>ид 9</t>
    </r>
    <r>
      <rPr>
        <sz val="10"/>
        <rFont val="Times New Roman"/>
        <family val="1"/>
        <charset val="204"/>
      </rPr>
      <t xml:space="preserve"> Софіївського л-ва</t>
    </r>
  </si>
  <si>
    <t>Вікове дерево каштана</t>
  </si>
  <si>
    <r>
      <t xml:space="preserve">Черкаський район, центральна площа с.Дубіївка, </t>
    </r>
    <r>
      <rPr>
        <sz val="10"/>
        <color indexed="10"/>
        <rFont val="Times New Roman"/>
        <family val="1"/>
        <charset val="204"/>
      </rPr>
      <t>Р-Полянська отг</t>
    </r>
  </si>
  <si>
    <t>Русько-Полянська отг</t>
  </si>
  <si>
    <t>Високопродуктивне насадження дуба</t>
  </si>
  <si>
    <t>Черкаський район, кв. 224 вид. 24 Тясминського л-ва</t>
  </si>
  <si>
    <t>Високопродуктивне насадження сосни</t>
  </si>
  <si>
    <t>Черкаський район, кв. 116 вид. 1, 21, 22  Дахнівського л-ва</t>
  </si>
  <si>
    <t>ДП " Черкаське ЛМГ"</t>
  </si>
  <si>
    <t>Черкаський район, кв. 159, вид. 1, 2, 10 Дубіївського л-ва</t>
  </si>
  <si>
    <t>Високопродуктивне насадження сосни з дубом</t>
  </si>
  <si>
    <r>
      <t xml:space="preserve">Черкаський район, кв. 139 вид. 1, 7, 11, 19,  </t>
    </r>
    <r>
      <rPr>
        <sz val="10"/>
        <color indexed="10"/>
        <rFont val="Times New Roman"/>
        <family val="1"/>
        <charset val="204"/>
      </rPr>
      <t>(20),</t>
    </r>
    <r>
      <rPr>
        <sz val="10"/>
        <rFont val="Times New Roman"/>
        <family val="1"/>
        <charset val="204"/>
      </rPr>
      <t xml:space="preserve"> 21, 23, </t>
    </r>
    <r>
      <rPr>
        <sz val="10"/>
        <color indexed="10"/>
        <rFont val="Times New Roman"/>
        <family val="1"/>
        <charset val="204"/>
      </rPr>
      <t>(24, 32, 33),</t>
    </r>
    <r>
      <rPr>
        <sz val="10"/>
        <rFont val="Times New Roman"/>
        <family val="1"/>
        <charset val="204"/>
      </rPr>
      <t xml:space="preserve"> 34, 35, 36 </t>
    </r>
    <r>
      <rPr>
        <sz val="10"/>
        <color indexed="10"/>
        <rFont val="Times New Roman"/>
        <family val="1"/>
        <charset val="204"/>
      </rPr>
      <t xml:space="preserve">(38) </t>
    </r>
    <r>
      <rPr>
        <sz val="10"/>
        <rFont val="Times New Roman"/>
        <family val="1"/>
        <charset val="204"/>
      </rPr>
      <t>Р-Полянського л-ва</t>
    </r>
  </si>
  <si>
    <t>Група вікових дубів</t>
  </si>
  <si>
    <r>
      <t xml:space="preserve">Черкаський район, кв. 301 </t>
    </r>
    <r>
      <rPr>
        <sz val="10"/>
        <color indexed="10"/>
        <rFont val="Times New Roman"/>
        <family val="1"/>
        <charset val="204"/>
      </rPr>
      <t>(вид 15),</t>
    </r>
    <r>
      <rPr>
        <sz val="10"/>
        <rFont val="Times New Roman"/>
        <family val="1"/>
        <charset val="204"/>
      </rPr>
      <t xml:space="preserve"> 304 Тясминського л-ва</t>
    </r>
  </si>
  <si>
    <t>Група вікових ялин (10 шт.)</t>
  </si>
  <si>
    <r>
      <t xml:space="preserve">Черкаський район, кв. 39 </t>
    </r>
    <r>
      <rPr>
        <sz val="10"/>
        <color indexed="10"/>
        <rFont val="Times New Roman"/>
        <family val="1"/>
        <charset val="204"/>
      </rPr>
      <t>(вид 18)</t>
    </r>
    <r>
      <rPr>
        <sz val="10"/>
        <rFont val="Times New Roman"/>
        <family val="1"/>
        <charset val="204"/>
      </rPr>
      <t xml:space="preserve"> Мошенського л-ва</t>
    </r>
  </si>
  <si>
    <t>Дерево вільхи з дубом</t>
  </si>
  <si>
    <r>
      <t xml:space="preserve">Черкаський район, кв. 42 вид. 7 </t>
    </r>
    <r>
      <rPr>
        <sz val="10"/>
        <color indexed="10"/>
        <rFont val="Times New Roman"/>
        <family val="1"/>
        <charset val="204"/>
      </rPr>
      <t xml:space="preserve">(26) </t>
    </r>
    <r>
      <rPr>
        <sz val="10"/>
        <rFont val="Times New Roman"/>
        <family val="1"/>
        <charset val="204"/>
      </rPr>
      <t>Свидівського л-ва по трасі Черкаси-Канів</t>
    </r>
  </si>
  <si>
    <t>Дерево горіха чорного</t>
  </si>
  <si>
    <t>Черкаський район, кв. 139 вид. 10 Р-Полянського л-ва</t>
  </si>
  <si>
    <t>Дерево “Сосни-сестри”</t>
  </si>
  <si>
    <r>
      <t xml:space="preserve">Черкаський район, кв. 14 вид. </t>
    </r>
    <r>
      <rPr>
        <sz val="10"/>
        <color indexed="10"/>
        <rFont val="Times New Roman"/>
        <family val="1"/>
        <charset val="204"/>
      </rPr>
      <t>10</t>
    </r>
    <r>
      <rPr>
        <sz val="10"/>
        <rFont val="Times New Roman"/>
        <family val="1"/>
        <charset val="204"/>
      </rPr>
      <t xml:space="preserve"> Софіївського л-ва</t>
    </r>
  </si>
  <si>
    <r>
      <t xml:space="preserve">Черкаський район, кв. 39 вид. 24 </t>
    </r>
    <r>
      <rPr>
        <sz val="10"/>
        <color indexed="10"/>
        <rFont val="Times New Roman"/>
        <family val="1"/>
        <charset val="204"/>
      </rPr>
      <t xml:space="preserve">(33) </t>
    </r>
    <r>
      <rPr>
        <sz val="10"/>
        <rFont val="Times New Roman"/>
        <family val="1"/>
        <charset val="204"/>
      </rPr>
      <t>Свидівського л-ва</t>
    </r>
  </si>
  <si>
    <t>“Дубина”</t>
  </si>
  <si>
    <r>
      <t xml:space="preserve">Черкаський район, кв. 35 вид. </t>
    </r>
    <r>
      <rPr>
        <sz val="10"/>
        <color indexed="10"/>
        <rFont val="Times New Roman"/>
        <family val="1"/>
        <charset val="204"/>
      </rPr>
      <t xml:space="preserve">10 </t>
    </r>
    <r>
      <rPr>
        <sz val="10"/>
        <rFont val="Times New Roman"/>
        <family val="1"/>
        <charset val="204"/>
      </rPr>
      <t xml:space="preserve"> Софіївського л-ва</t>
    </r>
  </si>
  <si>
    <t>“Дядюші”</t>
  </si>
  <si>
    <t>Черкаський район, кв. 224 вид. 33 Тясминського л-ва</t>
  </si>
  <si>
    <t xml:space="preserve">Ландшафтне насадження дуба </t>
  </si>
  <si>
    <r>
      <t>Черкаський район, кв. 43 вид. 3, 5</t>
    </r>
    <r>
      <rPr>
        <sz val="10"/>
        <color indexed="10"/>
        <rFont val="Times New Roman"/>
        <family val="1"/>
        <charset val="204"/>
      </rPr>
      <t xml:space="preserve"> (6, 7)</t>
    </r>
    <r>
      <rPr>
        <sz val="10"/>
        <rFont val="Times New Roman"/>
        <family val="1"/>
        <charset val="204"/>
      </rPr>
      <t xml:space="preserve"> Свидівського л-ва</t>
    </r>
  </si>
  <si>
    <t>Лісові масиви сосни з дубом</t>
  </si>
  <si>
    <r>
      <t xml:space="preserve">Черкаський район, кв. 214 вид. 21 </t>
    </r>
    <r>
      <rPr>
        <sz val="10"/>
        <color indexed="10"/>
        <rFont val="Times New Roman"/>
        <family val="1"/>
        <charset val="204"/>
      </rPr>
      <t>(14)</t>
    </r>
    <r>
      <rPr>
        <sz val="10"/>
        <rFont val="Times New Roman"/>
        <family val="1"/>
        <charset val="204"/>
      </rPr>
      <t xml:space="preserve"> Білозірського л-ва</t>
    </r>
  </si>
  <si>
    <t>Лісове насадження вікових дубів</t>
  </si>
  <si>
    <r>
      <t xml:space="preserve">Черкаський район, кв. 44 вид. 43 </t>
    </r>
    <r>
      <rPr>
        <sz val="10"/>
        <color indexed="10"/>
        <rFont val="Times New Roman"/>
        <family val="1"/>
        <charset val="204"/>
      </rPr>
      <t>(21, 43)</t>
    </r>
    <r>
      <rPr>
        <sz val="10"/>
        <rFont val="Times New Roman"/>
        <family val="1"/>
        <charset val="204"/>
      </rPr>
      <t xml:space="preserve"> Свидівського л-ва</t>
    </r>
  </si>
  <si>
    <t>Лісові насадження дуба</t>
  </si>
  <si>
    <t>Черкаський район, кв. 9 вид. 51, 54 Дахнівського л-ва</t>
  </si>
  <si>
    <t>Лісові насадження сосни з дубом</t>
  </si>
  <si>
    <t>Черкаський район, кв. 19 вид. 6, 7 Дахнівського л-ва</t>
  </si>
  <si>
    <t>"Мати лісу"</t>
  </si>
  <si>
    <t>Черкаський район, кв. 34, вид. 2 Чорнявського лісництва</t>
  </si>
  <si>
    <t>Насадження дуба</t>
  </si>
  <si>
    <t>Черкаський район, кв. 22 вид. 6 Софіївського л-ва</t>
  </si>
  <si>
    <t>Черкаський район, кв. 61 вид. 1, 2, 3, 25, 30 Дахнівського л-ва</t>
  </si>
  <si>
    <t>Черкаський район, кв. 147 вид. 15-18 Р-Полянського л-ва</t>
  </si>
  <si>
    <t>Плантація бархата амурського</t>
  </si>
  <si>
    <t>Черкаський район, кв. 40 вид. 3 Мошенського л-ва</t>
  </si>
  <si>
    <t>Сосна “Відьмина мітла”</t>
  </si>
  <si>
    <r>
      <t xml:space="preserve">Черкаський район, кв. 192 вид. 2 </t>
    </r>
    <r>
      <rPr>
        <sz val="10"/>
        <color indexed="10"/>
        <rFont val="Times New Roman"/>
        <family val="1"/>
        <charset val="204"/>
      </rPr>
      <t xml:space="preserve">(1) </t>
    </r>
    <r>
      <rPr>
        <sz val="10"/>
        <rFont val="Times New Roman"/>
        <family val="1"/>
        <charset val="204"/>
      </rPr>
      <t>Дубіївського л-ва по дорозі Черкаси-Ірдинь</t>
    </r>
  </si>
  <si>
    <t>Шестистовбурне дерево дуба</t>
  </si>
  <si>
    <t>Черкаський район, кв. 13 вид. 14 Свидівського л-ва</t>
  </si>
  <si>
    <t>Артанія</t>
  </si>
  <si>
    <t>В адмінмежах Геронимівської сільської ради Черкаського району, Р-Полянська отг</t>
  </si>
  <si>
    <t>Дуб Максима Залізняка</t>
  </si>
  <si>
    <r>
      <t xml:space="preserve">Черкаський район, х.Буда, </t>
    </r>
    <r>
      <rPr>
        <sz val="10"/>
        <color indexed="10"/>
        <rFont val="Times New Roman"/>
        <family val="1"/>
        <charset val="204"/>
      </rPr>
      <t>Медведівська отг</t>
    </r>
  </si>
  <si>
    <t>НІКЗ "Чигирин"</t>
  </si>
  <si>
    <t>Кам’яне дерево</t>
  </si>
  <si>
    <t>Черкаський район, Чиргиринська отг</t>
  </si>
  <si>
    <t>Чигиринська отг</t>
  </si>
  <si>
    <t xml:space="preserve">Сквер учасників партизанського руху </t>
  </si>
  <si>
    <r>
      <rPr>
        <sz val="10"/>
        <color indexed="10"/>
        <rFont val="Times New Roman"/>
        <family val="1"/>
        <charset val="204"/>
      </rPr>
      <t>Черкаський район</t>
    </r>
    <r>
      <rPr>
        <sz val="10"/>
        <rFont val="Times New Roman"/>
        <family val="1"/>
        <charset val="204"/>
      </rPr>
      <t>, кв. 36, вид. 1,2 Креселецького лісництва</t>
    </r>
  </si>
  <si>
    <r>
      <t xml:space="preserve">ДП "Кам’янське ЛГ" </t>
    </r>
    <r>
      <rPr>
        <sz val="10"/>
        <color indexed="10"/>
        <rFont val="Times New Roman"/>
        <family val="1"/>
        <charset val="204"/>
      </rPr>
      <t>ДП "Чигиринське ЛГ"</t>
    </r>
  </si>
  <si>
    <t>Дерева-сестри</t>
  </si>
  <si>
    <r>
      <t xml:space="preserve">Золотоніський район, </t>
    </r>
    <r>
      <rPr>
        <sz val="10"/>
        <rFont val="Times New Roman"/>
        <family val="1"/>
        <charset val="204"/>
      </rPr>
      <t>с.Крутьки, ур. Кропивне</t>
    </r>
  </si>
  <si>
    <t xml:space="preserve">Алея Старицького </t>
  </si>
  <si>
    <t xml:space="preserve">с.Кліщинці </t>
  </si>
  <si>
    <t>Топильнянський велетень</t>
  </si>
  <si>
    <r>
      <t xml:space="preserve">Черкаський район, Шполягнська отг         </t>
    </r>
    <r>
      <rPr>
        <sz val="10"/>
        <rFont val="Times New Roman"/>
        <family val="1"/>
        <charset val="204"/>
      </rPr>
      <t xml:space="preserve">с. Топильна, </t>
    </r>
  </si>
  <si>
    <t>Алея липи дрібнолистої</t>
  </si>
  <si>
    <r>
      <t xml:space="preserve">Черкаський район, Шполягнська отг         </t>
    </r>
    <r>
      <rPr>
        <sz val="10"/>
        <rFont val="Times New Roman"/>
        <family val="1"/>
        <charset val="204"/>
      </rPr>
      <t>с. Кримки</t>
    </r>
  </si>
  <si>
    <r>
      <rPr>
        <sz val="10"/>
        <color indexed="10"/>
        <rFont val="Times New Roman"/>
        <family val="1"/>
        <charset val="204"/>
      </rPr>
      <t>Черкаський район</t>
    </r>
    <r>
      <rPr>
        <sz val="10"/>
        <rFont val="Times New Roman"/>
        <family val="1"/>
        <charset val="204"/>
      </rPr>
      <t>, кв. 39 вид. 10 Шполянського л-ва</t>
    </r>
  </si>
  <si>
    <t>ДП " Звенигородське ЛГ"</t>
  </si>
  <si>
    <t>Ріш. ОВК від 27.06.72 р. № 367  Ріш. ОВК від 21.11.84 р. № 354</t>
  </si>
  <si>
    <r>
      <rPr>
        <sz val="10"/>
        <color indexed="10"/>
        <rFont val="Times New Roman"/>
        <family val="1"/>
        <charset val="204"/>
      </rPr>
      <t>Черкаський район,</t>
    </r>
    <r>
      <rPr>
        <sz val="10"/>
        <rFont val="Times New Roman"/>
        <family val="1"/>
        <charset val="204"/>
      </rPr>
      <t xml:space="preserve"> кв. 35 вид. 10 </t>
    </r>
    <r>
      <rPr>
        <sz val="10"/>
        <color indexed="10"/>
        <rFont val="Times New Roman"/>
        <family val="1"/>
        <charset val="204"/>
      </rPr>
      <t>(7)</t>
    </r>
    <r>
      <rPr>
        <sz val="10"/>
        <rFont val="Times New Roman"/>
        <family val="1"/>
        <charset val="204"/>
      </rPr>
      <t xml:space="preserve"> Шполянського л-ва</t>
    </r>
  </si>
  <si>
    <t>ДП" Звенигородське ЛГ"</t>
  </si>
  <si>
    <t>Дерево бука</t>
  </si>
  <si>
    <r>
      <rPr>
        <sz val="10"/>
        <color indexed="10"/>
        <rFont val="Times New Roman"/>
        <family val="1"/>
        <charset val="204"/>
      </rPr>
      <t>Черкаський район</t>
    </r>
    <r>
      <rPr>
        <sz val="10"/>
        <rFont val="Times New Roman"/>
        <family val="1"/>
        <charset val="204"/>
      </rPr>
      <t xml:space="preserve">, кв. 137 вид. 11 </t>
    </r>
    <r>
      <rPr>
        <sz val="10"/>
        <color indexed="10"/>
        <rFont val="Times New Roman"/>
        <family val="1"/>
        <charset val="204"/>
      </rPr>
      <t xml:space="preserve">(8) </t>
    </r>
    <r>
      <rPr>
        <sz val="10"/>
        <rFont val="Times New Roman"/>
        <family val="1"/>
        <charset val="204"/>
      </rPr>
      <t>Шполянського л-ва</t>
    </r>
  </si>
  <si>
    <r>
      <rPr>
        <sz val="10"/>
        <color indexed="10"/>
        <rFont val="Times New Roman"/>
        <family val="1"/>
        <charset val="204"/>
      </rPr>
      <t xml:space="preserve">Черкаський район </t>
    </r>
    <r>
      <rPr>
        <sz val="10"/>
        <rFont val="Times New Roman"/>
        <family val="1"/>
        <charset val="204"/>
      </rPr>
      <t>кв. 137 Шполянського л-ва</t>
    </r>
  </si>
  <si>
    <t xml:space="preserve">Спеціальна загальноосвітня  школа-інтернат м.Шпола </t>
  </si>
  <si>
    <t>Урочище Вільхове</t>
  </si>
  <si>
    <r>
      <t xml:space="preserve">Уманський район, с. Поташ, </t>
    </r>
    <r>
      <rPr>
        <sz val="10"/>
        <color indexed="10"/>
        <rFont val="Times New Roman"/>
        <family val="1"/>
        <charset val="204"/>
      </rPr>
      <t>Маньківська отг</t>
    </r>
  </si>
  <si>
    <t>Ріш. Обл. ради від 22.03.2013 № 21-16/VI</t>
  </si>
  <si>
    <t>Дуби на Тарасовій горі</t>
  </si>
  <si>
    <t>Загородищенський старожил</t>
  </si>
  <si>
    <t>Чорнобаєвський район, Іркліївська сільськарада, с. Загородище, вул. Героїв Крут</t>
  </si>
  <si>
    <t>Ріш обл. ради від 03.02.2017      № 12-9/УІІ</t>
  </si>
  <si>
    <t>Тарасова калина</t>
  </si>
  <si>
    <t>Звенигородський район, с. Шевченкове</t>
  </si>
  <si>
    <t>Ріш. Обл. ради від 06.07.2018      № 23-12/VІІ</t>
  </si>
  <si>
    <t>Багатовікові дерева дуба звичайного</t>
  </si>
  <si>
    <t>Черкаський район, Смілянська отг</t>
  </si>
  <si>
    <t>Загальноосвітня школа І-ІІІ ст. № 3 колегіум</t>
  </si>
  <si>
    <t>Ріш. Обл. ради від 21.09.2018      № 24-51/VІІ</t>
  </si>
  <si>
    <t>Графський дуб-красень</t>
  </si>
  <si>
    <t>Смілянська отг</t>
  </si>
  <si>
    <t>Віковий дуб Якова Водяного</t>
  </si>
  <si>
    <t>Одеська залізниця</t>
  </si>
  <si>
    <t>Софіївські дуби</t>
  </si>
  <si>
    <t>кв. 16 вид. 2 Вільхівецького лісництва</t>
  </si>
  <si>
    <t>ДП Звенигородський лісгосп</t>
  </si>
  <si>
    <t>Ріш. Обл. ради від 10.09.2021 №8-31/VІІІ</t>
  </si>
  <si>
    <t>Ольжині дуби</t>
  </si>
  <si>
    <t>кв. 3 вид 1 Вільхівецького лісництва</t>
  </si>
  <si>
    <t>Чижів дуб</t>
  </si>
  <si>
    <t>0.01</t>
  </si>
  <si>
    <t>кв.32 вид 2 Вільхівецького лісництва</t>
  </si>
  <si>
    <t xml:space="preserve"> ДП Звенигородський лісгосп</t>
  </si>
  <si>
    <t>Гора Янталка</t>
  </si>
  <si>
    <t>Черкаський район, м. Корсунь-Шевченківський</t>
  </si>
  <si>
    <t>Корсунь-Шевченківський заповідник</t>
  </si>
  <si>
    <t>Каштан Шевченка</t>
  </si>
  <si>
    <t>Шафран сітчастий</t>
  </si>
  <si>
    <t>Звенигородський район, Селищенська отг, с. Карашина</t>
  </si>
  <si>
    <t>Ріш. Обл. ради від 02.12.2022           № 15-32/VІІІ</t>
  </si>
  <si>
    <t>Степові ділянки</t>
  </si>
  <si>
    <t>Звенигородський район, Стеблівська отг, смт. Стеблів</t>
  </si>
  <si>
    <t>Ріш. Обл. ради від 02.12.2022           № 15-34/VІІІ</t>
  </si>
  <si>
    <t>Степові схили</t>
  </si>
  <si>
    <t>Балка біля села Великі Канівці</t>
  </si>
  <si>
    <t>Золотоніський район, Чорнобаївська отг,          с. Великі Канівці</t>
  </si>
  <si>
    <t>Ріш. Обл. ради від 02.12.2022           № 15-36/VІІІ</t>
  </si>
  <si>
    <t>Степова балка</t>
  </si>
  <si>
    <t>Золотоніський район, Новодмитрівська отг, 
с. Антипівка</t>
  </si>
  <si>
    <t>Глибочок-1</t>
  </si>
  <si>
    <t>Звенигородський район, Тальнівська отг</t>
  </si>
  <si>
    <t>Ріш обл. ради від 26.05.2023           № 19-36/VІІІ</t>
  </si>
  <si>
    <t>Глибочок-2</t>
  </si>
  <si>
    <t>Тарасівська</t>
  </si>
  <si>
    <t>Степ біля села Коржова</t>
  </si>
  <si>
    <t>Уманський район, Бабанська отг</t>
  </si>
  <si>
    <t>Бабанська отг</t>
  </si>
  <si>
    <t>Черкаський район,     К-Шевченківська отг</t>
  </si>
  <si>
    <t>К-Шевченківська отг</t>
  </si>
  <si>
    <t>Буцькові косарики</t>
  </si>
  <si>
    <t>адмінмежі с. Кислин Буцької територіальної громади Уманського району</t>
  </si>
  <si>
    <t>Буцька ТГ Уманського району</t>
  </si>
  <si>
    <t>Ріш. обл. ради від  17.11.2023 
№ 21-42/VIII</t>
  </si>
  <si>
    <t>Гора Варшавка</t>
  </si>
  <si>
    <t>в адмінмежах Степанецької територіальної громади Черкаського району 
(біля с. Пилява)</t>
  </si>
  <si>
    <t xml:space="preserve"> Степанецька ТГ Черкаського району</t>
  </si>
  <si>
    <t>Ріш.обл. ради від 17.11.2023 
№ 21-43/VIII</t>
  </si>
  <si>
    <t>Хлистунівське відслонення № 1</t>
  </si>
  <si>
    <t>Черкаський район, околиця с.Хлистунівка</t>
  </si>
  <si>
    <t>Хлистунівська отг</t>
  </si>
  <si>
    <t>Ріш. ОВК від 14.04.83 р. № 205  Ріш. ОВК від 21.11.84 р. № 354</t>
  </si>
  <si>
    <t>Хлистунівське відслонення № 2</t>
  </si>
  <si>
    <t>Околиця м. Городище</t>
  </si>
  <si>
    <t>Городищенська отг</t>
  </si>
  <si>
    <t>Городищенське відслонення іризуючих анортозитів</t>
  </si>
  <si>
    <t>В адмінмежах Городищенської міської ради</t>
  </si>
  <si>
    <t>Звенигородські конгломерати</t>
  </si>
  <si>
    <t>Пд околиця м. Звенигородка</t>
  </si>
  <si>
    <t>“Городище”</t>
  </si>
  <si>
    <r>
      <t xml:space="preserve">Золотоніський район, Пд-Зх схил р.Кропивна </t>
    </r>
    <r>
      <rPr>
        <sz val="10"/>
        <color indexed="10"/>
        <rFont val="Times New Roman"/>
        <family val="1"/>
        <charset val="204"/>
      </rPr>
      <t>Золотоніська отг</t>
    </r>
  </si>
  <si>
    <t>Лузанівський розріз</t>
  </si>
  <si>
    <t>Черкаський район, Сх околиця с.Лузанівки на лівому березі р.Сирий Ташлик</t>
  </si>
  <si>
    <t>Скеля О.С.Пушкіна</t>
  </si>
  <si>
    <r>
      <t xml:space="preserve">Околиця м.Кам’янки на р.Тясмин, </t>
    </r>
    <r>
      <rPr>
        <sz val="10"/>
        <color indexed="10"/>
        <rFont val="Times New Roman"/>
        <family val="1"/>
        <charset val="204"/>
      </rPr>
      <t>Камянська отг</t>
    </r>
  </si>
  <si>
    <t>Кам’янський державний історико-культурний заповідник</t>
  </si>
  <si>
    <t>Ріш. ОВК від 27.06.72 р. № 367       Ріш. ОВК від 21.11.84 р. № 354</t>
  </si>
  <si>
    <t>Веселий шпиль</t>
  </si>
  <si>
    <r>
      <rPr>
        <sz val="10"/>
        <color indexed="10"/>
        <rFont val="Times New Roman"/>
        <family val="1"/>
        <charset val="204"/>
      </rPr>
      <t>Черкаський район</t>
    </r>
    <r>
      <rPr>
        <sz val="10"/>
        <rFont val="Times New Roman"/>
        <family val="1"/>
        <charset val="204"/>
      </rPr>
      <t>, кв. 5 Григорівського л-ва, 350 м на Сх від с.Трахтемирів, гора “В’язники” береговий уступ до водосховища</t>
    </r>
  </si>
  <si>
    <t>Ріш. ОВК від 28.11.79 р. № 597  Ріш. ОВК від 21.11.84 р. № 354</t>
  </si>
  <si>
    <t>Заводищанські куполи</t>
  </si>
  <si>
    <r>
      <t xml:space="preserve">Черкаський район, середина Заводищанського яру, південніше від с.Пекарі (відрізок від 2,2 до 3 км гирла), Канівське л-во </t>
    </r>
    <r>
      <rPr>
        <sz val="10"/>
        <color indexed="10"/>
        <rFont val="Times New Roman"/>
        <family val="1"/>
        <charset val="204"/>
      </rPr>
      <t>(кв 44 вид 3)</t>
    </r>
  </si>
  <si>
    <t>Канівські діапіри</t>
  </si>
  <si>
    <t>Черкаський  район, правий борт Синелового яру, 600 м на захід від с.Хмільна</t>
  </si>
  <si>
    <t>Канівські луски</t>
  </si>
  <si>
    <r>
      <t xml:space="preserve">Черкаський район, кв. 41 </t>
    </r>
    <r>
      <rPr>
        <sz val="10"/>
        <color indexed="10"/>
        <rFont val="Times New Roman"/>
        <family val="1"/>
        <charset val="204"/>
      </rPr>
      <t xml:space="preserve">(кв 1 вид 21) </t>
    </r>
    <r>
      <rPr>
        <sz val="10"/>
        <rFont val="Times New Roman"/>
        <family val="1"/>
        <charset val="204"/>
      </rPr>
      <t>Канівського л-ва,правий схил Костянецького яру на Сх від вул.Костянець, 1,2 км в бік Дніпра від шоссе</t>
    </r>
  </si>
  <si>
    <t>Канівські куести</t>
  </si>
  <si>
    <r>
      <t xml:space="preserve">Кв.10 </t>
    </r>
    <r>
      <rPr>
        <sz val="10"/>
        <color indexed="10"/>
        <rFont val="Times New Roman"/>
        <family val="1"/>
        <charset val="204"/>
      </rPr>
      <t xml:space="preserve">(кв 2 вид 19) </t>
    </r>
    <r>
      <rPr>
        <sz val="10"/>
        <rFont val="Times New Roman"/>
        <family val="1"/>
        <charset val="204"/>
      </rPr>
      <t>Канівського л-ва 750 м від околиці м.Канів, правий схил верхнього правого відгалудження Сухого Потоку</t>
    </r>
  </si>
  <si>
    <t>Канівські світа</t>
  </si>
  <si>
    <t>Черкаський  район, 300 м на схід від околиці с.Монастирок. береговий уступ водосховища. Гора “Костівщина”</t>
  </si>
  <si>
    <t>Костівщина</t>
  </si>
  <si>
    <t>Черкаський район, с.Монастирок, стіни яру і схил гори “Костівщина” з боку Дніпра</t>
  </si>
  <si>
    <t>Ріш. ОВК від 12.01.82 р. № 12  Ріш. ОВК від 21.11.84 р. № 354</t>
  </si>
  <si>
    <t>Пам’ятник “Перемога праці”</t>
  </si>
  <si>
    <t>Черкаський район, с.Межиріч над шляхом Черкаси-Канів</t>
  </si>
  <si>
    <t>Тростянецький тріас</t>
  </si>
  <si>
    <t>Черкаський  район, лівий схил яру “Маньова” (“Поруб”) між селом і його другим відгалудженням в 200 м від півн. околиці с.Тростянець</t>
  </si>
  <si>
    <t>СКООП “Весна”</t>
  </si>
  <si>
    <t>"Хмільнянський яр"</t>
  </si>
  <si>
    <t xml:space="preserve">Черкаський район, с. Хмільна </t>
  </si>
  <si>
    <t>“Великий курган”</t>
  </si>
  <si>
    <t>Черкаський район, с.Моринці</t>
  </si>
  <si>
    <t>Моринська отг</t>
  </si>
  <si>
    <t>“Гора Могура”</t>
  </si>
  <si>
    <t>Черкаський район, с.Хильки</t>
  </si>
  <si>
    <t>“Козацькі могили”</t>
  </si>
  <si>
    <t>Черкаський район, с.Виграїв</t>
  </si>
  <si>
    <t>Острів “Зелений”</t>
  </si>
  <si>
    <t>100 м нижче мосту на р.Рось м.К-Шевченківський</t>
  </si>
  <si>
    <t>Ріш. ОВК від 13.06.75 р. № 288  Ріш. ОВК від 21.11.84 р. № 354</t>
  </si>
  <si>
    <t>Скеля “Бурлачка”</t>
  </si>
  <si>
    <t>Черкаський район, околиця с.Стеблів на р.Рось</t>
  </si>
  <si>
    <t>Скеля Адама Міцкевича</t>
  </si>
  <si>
    <t>Скеля “Козак-камінь”</t>
  </si>
  <si>
    <t>Кар’єроуправління “Сівач”</t>
  </si>
  <si>
    <t>Скеля “Сфінкс”</t>
  </si>
  <si>
    <t>Стеблівська прядильно-бавовняна фабрика</t>
  </si>
  <si>
    <t>Скеля І.С.Нечуя-Левицького</t>
  </si>
  <si>
    <t>Музей І.С.Нечуя-Левицького</t>
  </si>
  <si>
    <t>“Скеля”</t>
  </si>
  <si>
    <t>Уманський  район, с.Юрпіль, р.Гнилий Тікич</t>
  </si>
  <si>
    <t>Скеля “Радіонова”</t>
  </si>
  <si>
    <t>Уманський  район, с.Буки на р.Гнилий Тікич</t>
  </si>
  <si>
    <t>Березняківський кар’єр</t>
  </si>
  <si>
    <t>Черкаський район, с.Березняки 600 м на південний захід від залізничної платформи, прав. берег р.Тясмин</t>
  </si>
  <si>
    <t>Самгородський кар’єр</t>
  </si>
  <si>
    <t>Черкаський район, с.Самгорок</t>
  </si>
  <si>
    <t>Ротмістрівська отг</t>
  </si>
  <si>
    <t>Джерело “Криниця”</t>
  </si>
  <si>
    <r>
      <t xml:space="preserve">Черкаський район, с.Жаботин, ур. Кропивна, </t>
    </r>
    <r>
      <rPr>
        <sz val="10"/>
        <color indexed="10"/>
        <rFont val="Times New Roman"/>
        <family val="1"/>
        <charset val="204"/>
      </rPr>
      <t>Михайлівська отг</t>
    </r>
  </si>
  <si>
    <t>СТОВ “Завадівське”</t>
  </si>
  <si>
    <t>Ріш. ОВК від 28.11.1979 р. № 597  Ріш. ОВК від 21.11.84 р. № 354</t>
  </si>
  <si>
    <t>Тарасова криниця</t>
  </si>
  <si>
    <r>
      <t xml:space="preserve">Околиця с.Михайлівки, </t>
    </r>
    <r>
      <rPr>
        <sz val="10"/>
        <color indexed="10"/>
        <rFont val="Times New Roman"/>
        <family val="1"/>
        <charset val="204"/>
      </rPr>
      <t>кв 63 вид 37 Грушківського л-ва</t>
    </r>
  </si>
  <si>
    <t>Ріш. ОВК від 12.01.83 р.  № 12  Ріш. ОВК від 21.11.84 р. № 354</t>
  </si>
  <si>
    <t>Маляреве</t>
  </si>
  <si>
    <t>ДП„Кам’янський лісгосп”вид. 3,1 кв. 25,26</t>
  </si>
  <si>
    <t>Ріш. Обл. ради від 21.12.07 р. № 14-19/V</t>
  </si>
  <si>
    <t>Гиричеве</t>
  </si>
  <si>
    <r>
      <t xml:space="preserve">Креселецьке лісництво кв. 86 вид. 20, 21 </t>
    </r>
    <r>
      <rPr>
        <sz val="10"/>
        <color indexed="10"/>
        <rFont val="Times New Roman"/>
        <family val="1"/>
        <charset val="204"/>
      </rPr>
      <t>(1,2,3)</t>
    </r>
    <r>
      <rPr>
        <sz val="10"/>
        <rFont val="Times New Roman"/>
        <family val="1"/>
        <charset val="204"/>
      </rPr>
      <t xml:space="preserve"> Кам’янський район</t>
    </r>
  </si>
  <si>
    <t>“Княжа криниця”</t>
  </si>
  <si>
    <t>Черкаський й район, с.Козарівка</t>
  </si>
  <si>
    <t>Криниця “Середня”</t>
  </si>
  <si>
    <t>Черкаський район, с.Горобіївка</t>
  </si>
  <si>
    <t>Криниця “Холодна”</t>
  </si>
  <si>
    <t>Черкаський район, с.Буда-Горобіївська</t>
  </si>
  <si>
    <t>Лисяче джерело</t>
  </si>
  <si>
    <r>
      <t xml:space="preserve">Черкаський район, кв. 13  </t>
    </r>
    <r>
      <rPr>
        <sz val="10"/>
        <color indexed="10"/>
        <rFont val="Times New Roman"/>
        <family val="1"/>
        <charset val="204"/>
      </rPr>
      <t xml:space="preserve">(кв. 40 вид 2) </t>
    </r>
    <r>
      <rPr>
        <sz val="10"/>
        <rFont val="Times New Roman"/>
        <family val="1"/>
        <charset val="204"/>
      </rPr>
      <t>Бучацької виробничої дільниці ДП "Канівське ЛГ"</t>
    </r>
  </si>
  <si>
    <t>Ріш. ОВК від 13.05.75 р. № 288  Ріш. ОВК від 21.11.84 р. № 354</t>
  </si>
  <si>
    <t>“Мельниківська криниця”</t>
  </si>
  <si>
    <t>Черкаський район, с.Мельники</t>
  </si>
  <si>
    <t>Рожина криниця</t>
  </si>
  <si>
    <r>
      <t xml:space="preserve">Черкаський район, кв. 9 </t>
    </r>
    <r>
      <rPr>
        <sz val="10"/>
        <color indexed="10"/>
        <rFont val="Times New Roman"/>
        <family val="1"/>
        <charset val="204"/>
      </rPr>
      <t>(кв 39 вид 8)</t>
    </r>
    <r>
      <rPr>
        <sz val="10"/>
        <rFont val="Times New Roman"/>
        <family val="1"/>
        <charset val="204"/>
      </rPr>
      <t xml:space="preserve"> Бучацької виробничої дільниці с. Бучак</t>
    </r>
  </si>
  <si>
    <t>Морозівщина</t>
  </si>
  <si>
    <t>Бобрицька сільська рада Черкаський район</t>
  </si>
  <si>
    <t>Три джерела</t>
  </si>
  <si>
    <t>Звенигородський район, с.Гуляй-Поле, ур. Гринівка</t>
  </si>
  <si>
    <t>Криниця “Сотника”</t>
  </si>
  <si>
    <t>“Наливайкова криниця”</t>
  </si>
  <si>
    <t>Черкаський район, с.Нова Буда</t>
  </si>
  <si>
    <t>Черкаський район, с.Шендерівка</t>
  </si>
  <si>
    <t>“Попова криниця”</t>
  </si>
  <si>
    <t>“Тарасівка”</t>
  </si>
  <si>
    <t>“Шимонова криниця”</t>
  </si>
  <si>
    <t>“Шиш-вода”</t>
  </si>
  <si>
    <t>Черкаський район, с.Квітки</t>
  </si>
  <si>
    <t>Джерело “Громова вода”</t>
  </si>
  <si>
    <r>
      <t xml:space="preserve">смт. Лисянка на р.Гнилий Тікич </t>
    </r>
    <r>
      <rPr>
        <sz val="10"/>
        <color indexed="10"/>
        <rFont val="Times New Roman"/>
        <family val="1"/>
        <charset val="204"/>
      </rPr>
      <t>(кв. 34 вид 8 Лисянського л-ва)</t>
    </r>
  </si>
  <si>
    <r>
      <t>ДП "Лисянськее ЛГ"</t>
    </r>
    <r>
      <rPr>
        <sz val="10"/>
        <color indexed="10"/>
        <rFont val="Times New Roman"/>
        <family val="1"/>
        <charset val="204"/>
      </rPr>
      <t>ДП "К-Шевченківське ЛГ"</t>
    </r>
  </si>
  <si>
    <t>Джерело “Калиновий кущ”</t>
  </si>
  <si>
    <t>Звенигородський  район, 3-й км шляху Лисянка-Київ</t>
  </si>
  <si>
    <t>Районна шляхова ремонтна будівельна дільниця</t>
  </si>
  <si>
    <t>Водопад “Вир”</t>
  </si>
  <si>
    <t>Уманський район, біля мосту на шляху Буки-Київ</t>
  </si>
  <si>
    <t>Буцька сільська рада</t>
  </si>
  <si>
    <t>Джерело “Лисячі кринички”</t>
  </si>
  <si>
    <t>Уманський район, с.Кищенці</t>
  </si>
  <si>
    <t>Ставок</t>
  </si>
  <si>
    <t>Джерело</t>
  </si>
  <si>
    <t>Черккаський район, с. М.Смілянка</t>
  </si>
  <si>
    <t>Дослідне господарство “Еліта”</t>
  </si>
  <si>
    <t>Ріш. ОР від 08.04.00 р. № 15-4</t>
  </si>
  <si>
    <t>Черкаський район, с.Ташлик</t>
  </si>
  <si>
    <t>В адмінмежах Макіївської сільської ради Черкаського району</t>
  </si>
  <si>
    <t>Березіль</t>
  </si>
  <si>
    <t>В адмінмежах Березняківської сільської ради  Черкаського району</t>
  </si>
  <si>
    <t>Каскад лісових озер</t>
  </si>
  <si>
    <t>Черкаський район, територія звірогосподарства Облспоживспілки</t>
  </si>
  <si>
    <t>Облспоживспілка</t>
  </si>
  <si>
    <t>Підземне джерело</t>
  </si>
  <si>
    <r>
      <t xml:space="preserve">Черкаський район, кв. 20 </t>
    </r>
    <r>
      <rPr>
        <sz val="10"/>
        <color indexed="10"/>
        <rFont val="Times New Roman"/>
        <family val="1"/>
        <charset val="204"/>
      </rPr>
      <t>(вид  4)</t>
    </r>
    <r>
      <rPr>
        <sz val="10"/>
        <rFont val="Times New Roman"/>
        <family val="1"/>
        <charset val="204"/>
      </rPr>
      <t xml:space="preserve"> Мошенського л-ва, ліва сторона шляху Черкаси-Мошни</t>
    </r>
  </si>
  <si>
    <t>“Дзюркало”</t>
  </si>
  <si>
    <t>Черкаський район, с.Мельники, автотраса Медведівка – Мельники, зупинка</t>
  </si>
  <si>
    <t>“Залізнякова криниця”</t>
  </si>
  <si>
    <t>Черкаський район, с.Медведівка</t>
  </si>
  <si>
    <t>Монастирське джерело</t>
  </si>
  <si>
    <t>Черкаський район, кв. 31 вид. 4 Креселецького лісництва</t>
  </si>
  <si>
    <r>
      <t>ДП "Кам’янське ЛГ" Д</t>
    </r>
    <r>
      <rPr>
        <sz val="10"/>
        <color indexed="10"/>
        <rFont val="Times New Roman"/>
        <family val="1"/>
        <charset val="204"/>
      </rPr>
      <t>П "Чигиринське ЛГ"</t>
    </r>
  </si>
  <si>
    <t>Черкаський район, с. Суботів</t>
  </si>
  <si>
    <t xml:space="preserve">Зоологічні </t>
  </si>
  <si>
    <t>Совина ялина</t>
  </si>
  <si>
    <t>м. Черкаси, територія в/ч А 3640</t>
  </si>
  <si>
    <t>в/ч А 3640</t>
  </si>
  <si>
    <t>Колоніальне поселення сови вухатої</t>
  </si>
  <si>
    <t>м. Черкаси, територія ВАТ "Хімволокно"</t>
  </si>
  <si>
    <t>ВАТ "Хімволокно"</t>
  </si>
  <si>
    <t xml:space="preserve">Комплексні </t>
  </si>
  <si>
    <t>Тясминський каньйон</t>
  </si>
  <si>
    <t>Околиця м.Кам’янки на р.Тясмин</t>
  </si>
  <si>
    <t>Ріш. ОВК від 13.05.75 р. № 288 Ріш. ОВК від 21.11.84 р. № 354</t>
  </si>
  <si>
    <t>Урочища «Маяк» та «Вороного»</t>
  </si>
  <si>
    <t>В адмінмежах Лубенської сільської ради Черкаського району</t>
  </si>
  <si>
    <t>Костянецький Яр</t>
  </si>
  <si>
    <r>
      <t>Черкаський район, кв. 1 (</t>
    </r>
    <r>
      <rPr>
        <sz val="10"/>
        <color indexed="10"/>
        <rFont val="Times New Roman"/>
        <family val="1"/>
        <charset val="204"/>
      </rPr>
      <t xml:space="preserve">вид 5) </t>
    </r>
    <r>
      <rPr>
        <sz val="10"/>
        <rFont val="Times New Roman"/>
        <family val="1"/>
        <charset val="204"/>
      </rPr>
      <t>Канівського л-ва</t>
    </r>
  </si>
  <si>
    <t>Ріш. ОВК від 13.05.79 р. № 298  Ріш. ОВК від 21.11.84 р. № 354</t>
  </si>
  <si>
    <t>“Чумацький шлях”</t>
  </si>
  <si>
    <t>Черкаський район, с.Козарівка</t>
  </si>
  <si>
    <t>Гора “Дівиця”</t>
  </si>
  <si>
    <r>
      <t xml:space="preserve">Черкаський район, Кв. 13 </t>
    </r>
    <r>
      <rPr>
        <sz val="10"/>
        <color indexed="10"/>
        <rFont val="Times New Roman"/>
        <family val="1"/>
        <charset val="204"/>
      </rPr>
      <t xml:space="preserve">(кв. 75 вид 30,31) </t>
    </r>
    <r>
      <rPr>
        <sz val="10"/>
        <rFont val="Times New Roman"/>
        <family val="1"/>
        <charset val="204"/>
      </rPr>
      <t>Сахнівського л-ва за 3 км на північ від с.Сахнівка</t>
    </r>
  </si>
  <si>
    <t>Ріш. ОВК від 13.06.75 р.№ 288  Ріш. ОВК від 21.11.84 р. № 354</t>
  </si>
  <si>
    <t>Гора “Пастушка”</t>
  </si>
  <si>
    <r>
      <t xml:space="preserve">Черкаський район, кв. 31 </t>
    </r>
    <r>
      <rPr>
        <sz val="10"/>
        <color indexed="10"/>
        <rFont val="Times New Roman"/>
        <family val="1"/>
        <charset val="204"/>
      </rPr>
      <t xml:space="preserve">(кв 75 вид 28,29) </t>
    </r>
    <r>
      <rPr>
        <sz val="10"/>
        <rFont val="Times New Roman"/>
        <family val="1"/>
        <charset val="204"/>
      </rPr>
      <t>Сахнівського л-ва</t>
    </r>
  </si>
  <si>
    <t>Буцький каньйон</t>
  </si>
  <si>
    <t>Уманський район, околиця смт. Буки на р.Гірський Тікич (800 м нижче греблі ГЕС)</t>
  </si>
  <si>
    <t>Долина Миколи Чудотворця</t>
  </si>
  <si>
    <r>
      <t xml:space="preserve">В адмінмежах Коржовокутської сільської ради Уманського району, </t>
    </r>
    <r>
      <rPr>
        <sz val="10"/>
        <color indexed="10"/>
        <rFont val="Times New Roman"/>
        <family val="1"/>
        <charset val="204"/>
      </rPr>
      <t>Бабанська отг</t>
    </r>
  </si>
  <si>
    <t>Урочище «Сухі колодки»</t>
  </si>
  <si>
    <t>В адмінмежах Стецівської сільської ради Черкаського району</t>
  </si>
  <si>
    <t>Національний історико-культурний заповідник «Чигирин»</t>
  </si>
  <si>
    <t>Тарасові явори</t>
  </si>
  <si>
    <r>
      <t xml:space="preserve">с. Будище, Будищенська сільська рада Звенигородського  району </t>
    </r>
    <r>
      <rPr>
        <sz val="10"/>
        <color indexed="10"/>
        <rFont val="Times New Roman"/>
        <family val="1"/>
        <charset val="204"/>
      </rPr>
      <t>(кв 74 вид 56-58 Лисянського л-ва)</t>
    </r>
  </si>
  <si>
    <r>
      <rPr>
        <sz val="10"/>
        <color indexed="10"/>
        <rFont val="Times New Roman"/>
        <family val="1"/>
        <charset val="204"/>
      </rPr>
      <t>Будищенська отг,</t>
    </r>
    <r>
      <rPr>
        <sz val="10"/>
        <rFont val="Times New Roman"/>
        <family val="1"/>
        <charset val="204"/>
      </rPr>
      <t xml:space="preserve"> , ДП "Лисянське ЛГ" (1,1 га) </t>
    </r>
    <r>
      <rPr>
        <sz val="10"/>
        <color indexed="10"/>
        <rFont val="Times New Roman"/>
        <family val="1"/>
        <charset val="204"/>
      </rPr>
      <t>ДП "К-Шевченківське ЛГ"</t>
    </r>
  </si>
  <si>
    <t>Рішення Черкаської обласної ради від 25.06.2015 № 41-9/VІ</t>
  </si>
  <si>
    <t>Вергунове</t>
  </si>
  <si>
    <t>Черкаський район, с.Хлистунівка</t>
  </si>
  <si>
    <t>“Довжик”</t>
  </si>
  <si>
    <t>Черкаський район, с.Ксаверове</t>
  </si>
  <si>
    <t>“Монастирок”</t>
  </si>
  <si>
    <r>
      <t xml:space="preserve">2-й км на схід від м. Городище </t>
    </r>
    <r>
      <rPr>
        <sz val="10"/>
        <color indexed="10"/>
        <rFont val="Times New Roman"/>
        <family val="1"/>
        <charset val="204"/>
      </rPr>
      <t>(кв. 78 вид 21, 22 Городищенського л-ва</t>
    </r>
  </si>
  <si>
    <t>ДП " Смілянське лісове господарство"</t>
  </si>
  <si>
    <t>“Хвилинка”</t>
  </si>
  <si>
    <r>
      <t xml:space="preserve">Східна околиця м.Городище </t>
    </r>
    <r>
      <rPr>
        <sz val="10"/>
        <color indexed="10"/>
        <rFont val="Times New Roman"/>
        <family val="1"/>
        <charset val="204"/>
      </rPr>
      <t>(кв. 85 вид 1-9, кв 86 вид 1-10 Городищенського л-ва)</t>
    </r>
  </si>
  <si>
    <t>Ріш. ОВК від 26.06.72 р. № 367  Ріш. ОВК від 21.11.84 р. № 354</t>
  </si>
  <si>
    <t>“Цареві яри”</t>
  </si>
  <si>
    <r>
      <t xml:space="preserve">м. Городище </t>
    </r>
    <r>
      <rPr>
        <sz val="10"/>
        <color indexed="10"/>
        <rFont val="Times New Roman"/>
        <family val="1"/>
        <charset val="204"/>
      </rPr>
      <t>(кв 83 вид 1, 4, 7, 8, 9) Мліївського л-ва</t>
    </r>
  </si>
  <si>
    <r>
      <t xml:space="preserve">ДП " Смілянське лісове господарство"(49,1), </t>
    </r>
    <r>
      <rPr>
        <sz val="10"/>
        <color indexed="10"/>
        <rFont val="Times New Roman"/>
        <family val="1"/>
        <charset val="204"/>
      </rPr>
      <t>Городищенська отг</t>
    </r>
    <r>
      <rPr>
        <sz val="10"/>
        <rFont val="Times New Roman"/>
        <family val="1"/>
        <charset val="204"/>
      </rPr>
      <t xml:space="preserve"> (0,9)</t>
    </r>
  </si>
  <si>
    <t>“Комарів яр”</t>
  </si>
  <si>
    <r>
      <t xml:space="preserve">Звенигородський район, с.Боровикове </t>
    </r>
    <r>
      <rPr>
        <sz val="10"/>
        <color indexed="10"/>
        <rFont val="Times New Roman"/>
        <family val="1"/>
        <charset val="204"/>
      </rPr>
      <t>Шевченківської отг</t>
    </r>
  </si>
  <si>
    <t>Бакаївське</t>
  </si>
  <si>
    <r>
      <t xml:space="preserve">Золотоніський район, х. Бакаївка, </t>
    </r>
    <r>
      <rPr>
        <sz val="10"/>
        <color indexed="10"/>
        <rFont val="Times New Roman"/>
        <family val="1"/>
        <charset val="204"/>
      </rPr>
      <t>Новодмитрівська отг</t>
    </r>
  </si>
  <si>
    <t>ВАТ ПЗДГ “Золотоніське”</t>
  </si>
  <si>
    <t>Ріш. ОВК від 19.03.76 р. №177  Ріш. ОВК від 21.11.84 р. № 354</t>
  </si>
  <si>
    <t>Згар-Гришківське</t>
  </si>
  <si>
    <r>
      <t xml:space="preserve">Золотоніський район, Пн околиця х.Згарь, </t>
    </r>
    <r>
      <rPr>
        <sz val="10"/>
        <color indexed="10"/>
        <rFont val="Times New Roman"/>
        <family val="1"/>
        <charset val="204"/>
      </rPr>
      <t>Золотоніська отг</t>
    </r>
  </si>
  <si>
    <t>Макортить</t>
  </si>
  <si>
    <t>В адмінмежах Райгородської сільської ради Черкаського району</t>
  </si>
  <si>
    <t>Михайлівська отг</t>
  </si>
  <si>
    <t>Великі валки</t>
  </si>
  <si>
    <t>Черкаський район, кв. 3 Григорівського л-ва, Пн-Сх околиця с.Трахтемирів</t>
  </si>
  <si>
    <t>“Гайдамацьке”</t>
  </si>
  <si>
    <t>Черкаський район,с. Поташня Черкаський район</t>
  </si>
  <si>
    <t>Григорівські горби</t>
  </si>
  <si>
    <t>Черкаський район, кв. 22 Григорівського л-ва. Ділянка між Пн околицею с.Григорівки і Чернечим Яром. Ур. “Чернече”, гори “Лисуха”,  “Свізір”</t>
  </si>
  <si>
    <t>АТЗТ " АЕО" Трахтемирів "</t>
  </si>
  <si>
    <t>Канівські гори</t>
  </si>
  <si>
    <t>Черкаський район, кв. 41 пл. 24 га, садиба музею Т.Г.Шевченка (18 га). Ділянка правобережжя Дніпра між Тарасовою горою і Холодним яром</t>
  </si>
  <si>
    <t>Ріш. ОВК від 28.11.79 р. № 597  Ріш. ОВК від 21.11.84 р. № 354, Ріш обл. ради від 02.12.2022 № 15-36/VІІІ</t>
  </si>
  <si>
    <t>Карапиші</t>
  </si>
  <si>
    <t>Черкаський район, Сх околиця с.Кононча зліва від шляху на с.Хмільна, проти мосту</t>
  </si>
  <si>
    <t>"Козацьке"</t>
  </si>
  <si>
    <t>Черкаський район, с. Таганча</t>
  </si>
  <si>
    <t>“Кратове”</t>
  </si>
  <si>
    <t xml:space="preserve">Черкаський район, с. Поташня  </t>
  </si>
  <si>
    <t>Лупинин яр</t>
  </si>
  <si>
    <t>Черкаський район, Сх околиця с.Кононча між Лупининим і Сидоровим ярами</t>
  </si>
  <si>
    <t>Майчина гора</t>
  </si>
  <si>
    <t>Черкаський район, схил Пд експозиції до глибокої балки між селами Лука і Горобіївка</t>
  </si>
  <si>
    <t>Малий курган</t>
  </si>
  <si>
    <t>Черкаський район, Пд-Зх схил пагорба на захід від с.Пекарі</t>
  </si>
  <si>
    <t>"Монахове провалля"</t>
  </si>
  <si>
    <t xml:space="preserve">Черкаський район, с. Мельники </t>
  </si>
  <si>
    <t>Мушина гора</t>
  </si>
  <si>
    <t>Черкаський район, кв. 5 Григорівського л-ва. Пд схил пагорба справа від шляху при в’їзді в с.Трахтемирів</t>
  </si>
  <si>
    <t>Південно-східне Таганчанське</t>
  </si>
  <si>
    <t>Черкаський район, кв. 37, 38, 39, 42 Таганчанського л-ва, 5-й км на південний схід с.Таганча</t>
  </si>
  <si>
    <t>ДП "К-Шевченківське ЛГ"</t>
  </si>
  <si>
    <t xml:space="preserve"> Ріш. ОВК від 21.11.84 р. № 354</t>
  </si>
  <si>
    <t>Південне Таганчанське</t>
  </si>
  <si>
    <t>Черкаський район, кв. 11-16, 18-20, 22, 28-32 Таганчанського л-ва. Південна околиця с.Таганча</t>
  </si>
  <si>
    <t>Ріш.ОВК від 19.03.76 р.№ 177  Ріш. ОВК від 21.11.84 р. № 354</t>
  </si>
  <si>
    <t>“Перегонівка”</t>
  </si>
  <si>
    <t xml:space="preserve">Черкаський район, с. Поташня </t>
  </si>
  <si>
    <t>"Перуни"</t>
  </si>
  <si>
    <r>
      <t xml:space="preserve">Черкаський район, кв. 82 вид. 1 </t>
    </r>
    <r>
      <rPr>
        <sz val="10"/>
        <color indexed="10"/>
        <rFont val="Times New Roman"/>
        <family val="1"/>
        <charset val="204"/>
      </rPr>
      <t>(кв 82 вид 3)</t>
    </r>
    <r>
      <rPr>
        <sz val="10"/>
        <rFont val="Times New Roman"/>
        <family val="1"/>
        <charset val="204"/>
      </rPr>
      <t xml:space="preserve"> Михайлівсько-го лісництва </t>
    </r>
  </si>
  <si>
    <r>
      <t>ДП "Канівське ЛГ"</t>
    </r>
    <r>
      <rPr>
        <sz val="10"/>
        <color indexed="10"/>
        <rFont val="Times New Roman"/>
        <family val="1"/>
        <charset val="204"/>
      </rPr>
      <t>ДП "К-Шевченківське ЛГ</t>
    </r>
    <r>
      <rPr>
        <sz val="10"/>
        <rFont val="Times New Roman"/>
        <family val="1"/>
        <charset val="204"/>
      </rPr>
      <t>"</t>
    </r>
  </si>
  <si>
    <t>"Старий цвинтар"</t>
  </si>
  <si>
    <t xml:space="preserve">Черкаський район, с. Степанці </t>
  </si>
  <si>
    <t>"Старослов’янське городище"</t>
  </si>
  <si>
    <t xml:space="preserve">Черкаський район, с.Пекарі </t>
  </si>
  <si>
    <t>Яремина гора</t>
  </si>
  <si>
    <t xml:space="preserve">Черкаський район, с. Кононча. Зліва від шляху на с.Хмільна, зліва від електролінії </t>
  </si>
  <si>
    <t>“Баня”</t>
  </si>
  <si>
    <t>Черкаський район, с.Петрушки</t>
  </si>
  <si>
    <t>Карашинська отг</t>
  </si>
  <si>
    <t>“Ганзик”</t>
  </si>
  <si>
    <t>Черкаський район,с.Моринці</t>
  </si>
  <si>
    <t>“Гатки”</t>
  </si>
  <si>
    <t>“Горіхова діброва”</t>
  </si>
  <si>
    <t>Черкаський район, с. Виграїв</t>
  </si>
  <si>
    <t>“Іванівське”</t>
  </si>
  <si>
    <t>Наливайкове</t>
  </si>
  <si>
    <r>
      <t xml:space="preserve">Черкаський район, кв. 32 </t>
    </r>
    <r>
      <rPr>
        <sz val="10"/>
        <color indexed="10"/>
        <rFont val="Times New Roman"/>
        <family val="1"/>
        <charset val="204"/>
      </rPr>
      <t xml:space="preserve">(вид 15, 17 кв.38 вид 1) </t>
    </r>
    <r>
      <rPr>
        <sz val="10"/>
        <rFont val="Times New Roman"/>
        <family val="1"/>
        <charset val="204"/>
      </rPr>
      <t>Квітчанського  л-ва с. Квітки</t>
    </r>
  </si>
  <si>
    <t>“Олеськове урочище”</t>
  </si>
  <si>
    <t>Черкаський  район, с.Петрушки</t>
  </si>
  <si>
    <t>Різаний Яр</t>
  </si>
  <si>
    <t>Черкаський район, околиця с.Виграїв, лісові масиви кв. 23-26 Корсуньського л-ва</t>
  </si>
  <si>
    <t>Ріш. ОВК від 19.03.76 р. № 117  Ріш. ОВК від 21.11.84 р. № 354</t>
  </si>
  <si>
    <t>“Романове”</t>
  </si>
  <si>
    <t>Корсунь-Шевченківський район, с.Селище</t>
  </si>
  <si>
    <t>Селищанська отг</t>
  </si>
  <si>
    <t xml:space="preserve">Бурти </t>
  </si>
  <si>
    <t>Звенигородський район, с.Чаплинка</t>
  </si>
  <si>
    <t>“Герман”</t>
  </si>
  <si>
    <r>
      <t xml:space="preserve">Уманський район, Пд-Сх частина смт. Маньківка і Пн с. Поташ, </t>
    </r>
    <r>
      <rPr>
        <sz val="10"/>
        <color indexed="10"/>
        <rFont val="Times New Roman"/>
        <family val="1"/>
        <charset val="204"/>
      </rPr>
      <t>кв 28-35 Маньківського л-ва</t>
    </r>
  </si>
  <si>
    <t>ДП "Уманське ЛГ"</t>
  </si>
  <si>
    <t>Урочище “Великий ліс”</t>
  </si>
  <si>
    <r>
      <t xml:space="preserve">Уманський район, с.Паланочка, кв. 92, вид. 3–10 га, </t>
    </r>
    <r>
      <rPr>
        <sz val="10"/>
        <color indexed="10"/>
        <rFont val="Times New Roman"/>
        <family val="1"/>
        <charset val="204"/>
      </rPr>
      <t>(3)</t>
    </r>
    <r>
      <rPr>
        <sz val="10"/>
        <rFont val="Times New Roman"/>
        <family val="1"/>
        <charset val="204"/>
      </rPr>
      <t xml:space="preserve"> кв. 102 вид. 5 – 5,6 га Маньківського л-ва</t>
    </r>
  </si>
  <si>
    <t>Юрова гора</t>
  </si>
  <si>
    <t>Пн околиця м.Сміли, кв. 28, 35, 41 Смілянського л-ва</t>
  </si>
  <si>
    <t>“Шаєва гора”</t>
  </si>
  <si>
    <t>Черкаський район, с.Гуляй-Городок</t>
  </si>
  <si>
    <t>Степанківська отг</t>
  </si>
  <si>
    <t>„Шарпіно”</t>
  </si>
  <si>
    <t>В адмінмежах Пастирської сільської ради Черкаський район</t>
  </si>
  <si>
    <t>Тернівська отг</t>
  </si>
  <si>
    <t xml:space="preserve">Іванькове </t>
  </si>
  <si>
    <t>В адмінмежах Макіївської сільської ради Черкаський район</t>
  </si>
  <si>
    <t>Макіївське „Городище ”</t>
  </si>
  <si>
    <t>“Берези”</t>
  </si>
  <si>
    <r>
      <t xml:space="preserve">Уманський  район, с.Білашки </t>
    </r>
    <r>
      <rPr>
        <sz val="10"/>
        <color indexed="10"/>
        <rFont val="Times New Roman"/>
        <family val="1"/>
        <charset val="204"/>
      </rPr>
      <t>(кв 146 вид 1-13)</t>
    </r>
  </si>
  <si>
    <t>Ріш. Ол. Ради від 08.04.00 р. № 15-4</t>
  </si>
  <si>
    <t>Діброва Ф.І.Дубковецького</t>
  </si>
  <si>
    <r>
      <t xml:space="preserve">Уманський район, околиця м.Тальне </t>
    </r>
    <r>
      <rPr>
        <sz val="10"/>
        <color indexed="10"/>
        <rFont val="Times New Roman"/>
        <family val="1"/>
        <charset val="204"/>
      </rPr>
      <t>(кв 147 вид 1-4)</t>
    </r>
  </si>
  <si>
    <r>
      <t xml:space="preserve">80 </t>
    </r>
    <r>
      <rPr>
        <sz val="10"/>
        <color indexed="10"/>
        <rFont val="Times New Roman"/>
        <family val="1"/>
        <charset val="204"/>
      </rPr>
      <t>(67,3)**</t>
    </r>
  </si>
  <si>
    <r>
      <t xml:space="preserve">Уманський район, с.Папужинці, </t>
    </r>
    <r>
      <rPr>
        <sz val="10"/>
        <color indexed="10"/>
        <rFont val="Times New Roman"/>
        <family val="1"/>
        <charset val="204"/>
      </rPr>
      <t>кв 118 вид 1-16, кв 119 вид 1-19 Потаського л-ва</t>
    </r>
  </si>
  <si>
    <t>ДП " Уманське лісове господарство" , Папужинська сільська рада</t>
  </si>
  <si>
    <t>Ріш обл. ради від 08.04.00 р. № 15-4</t>
  </si>
  <si>
    <t>Атаманський парк</t>
  </si>
  <si>
    <r>
      <t xml:space="preserve">Черкаський район, кв. 68-76, 78 </t>
    </r>
    <r>
      <rPr>
        <sz val="10"/>
        <color indexed="10"/>
        <rFont val="Times New Roman"/>
        <family val="1"/>
        <charset val="204"/>
      </rPr>
      <t>(кв 68-76)</t>
    </r>
    <r>
      <rPr>
        <sz val="10"/>
        <rFont val="Times New Roman"/>
        <family val="1"/>
        <charset val="204"/>
      </rPr>
      <t xml:space="preserve"> Креселецького л-ва</t>
    </r>
  </si>
  <si>
    <t>Дар'ївське</t>
  </si>
  <si>
    <t>Черкаський район, кв. 137 Шполянського л-ва</t>
  </si>
  <si>
    <t>Ріш. ОВК від 13.05.76 р. № 288  Ріш. ОВК від 21.11.84 р. № 354</t>
  </si>
  <si>
    <t>Плосково-Зуєво</t>
  </si>
  <si>
    <t>Черкаський  район, кв. 23, 25 Шполянського л-ва</t>
  </si>
  <si>
    <t>Гупалівщина</t>
  </si>
  <si>
    <t>Звенигородський район, Будищанська сільська рада</t>
  </si>
  <si>
    <t>Ріш обл. ради від 21.08.12 р.     № 17-5/VI</t>
  </si>
  <si>
    <t>Дендропарк Мліївської дослідної станції</t>
  </si>
  <si>
    <r>
      <t xml:space="preserve">Черкаський район, с.Мліїв, </t>
    </r>
    <r>
      <rPr>
        <sz val="10"/>
        <color indexed="10"/>
        <rFont val="Times New Roman"/>
        <family val="1"/>
        <charset val="204"/>
      </rPr>
      <t>Мліївська отг</t>
    </r>
  </si>
  <si>
    <t>Інститут помології ім. Л.П. Симиренка УААН</t>
  </si>
  <si>
    <t>Драбівський парк</t>
  </si>
  <si>
    <r>
      <t xml:space="preserve">смт. Драбів, північна околиця </t>
    </r>
    <r>
      <rPr>
        <sz val="10"/>
        <color indexed="10"/>
        <rFont val="Times New Roman"/>
        <family val="1"/>
        <charset val="204"/>
      </rPr>
      <t>Золотоніський район</t>
    </r>
  </si>
  <si>
    <t>Будищанський парк</t>
  </si>
  <si>
    <t>Звенигородський район, с.Будище</t>
  </si>
  <si>
    <t>Міський парк</t>
  </si>
  <si>
    <t>Звенигородський район, м. Ватутіно</t>
  </si>
  <si>
    <t>ВУ ЖКГ м.Ватутіно</t>
  </si>
  <si>
    <t xml:space="preserve">Ріш. ОВК від 27.06.72 р. № 367  Ріш. ОВК від 21.11.84 р. № 354 Ріш. Обл. ради від 17.12.03 р. № 14-6 </t>
  </si>
  <si>
    <t>м.Звенигородка, Сх околиця</t>
  </si>
  <si>
    <t>Парк “Перемога”</t>
  </si>
  <si>
    <t>м.Звенигородка</t>
  </si>
  <si>
    <t>Сквер „Пам’ять”</t>
  </si>
  <si>
    <t>Звенигородський район, м.Ватутіне</t>
  </si>
  <si>
    <t>Ватутінська отг</t>
  </si>
  <si>
    <t>м.Золотоноша, вул. Баха</t>
  </si>
  <si>
    <t>Золотоніська санаторна школа-інтернат</t>
  </si>
  <si>
    <t>Меморіальний парк</t>
  </si>
  <si>
    <t>м.Золотоноша</t>
  </si>
  <si>
    <t>ВАТ “Веста”</t>
  </si>
  <si>
    <t>Ріш. Обл. ради від 08.04.00 р. № 15-4, від 21.08.12 № 17-5/VI</t>
  </si>
  <si>
    <t>Природно-історичний комплекс Г.С.Сковороди</t>
  </si>
  <si>
    <t>Золотоніський район, с.Каврай</t>
  </si>
  <si>
    <t>Гельмязівська отг</t>
  </si>
  <si>
    <t>Ріш. ОВК від 13.05.75 р. № 288.  Ріш. ОВК від 21.11.84 р. № 354.
Ріш. обл. ради від 26.05.2023 № 19-39/VIII (зміна меж без зміни заг. площі)</t>
  </si>
  <si>
    <t>Сквер декоративного садівництва</t>
  </si>
  <si>
    <t>м. Золотоноша, вул. Скрипника, 20</t>
  </si>
  <si>
    <t>СФГ "Ромашка"</t>
  </si>
  <si>
    <t>Михайлова гора</t>
  </si>
  <si>
    <r>
      <t xml:space="preserve">Черкаський район, с.Прохорівка, Прохорівське л-во Золотоніського ДЛГ </t>
    </r>
    <r>
      <rPr>
        <sz val="10"/>
        <color indexed="10"/>
        <rFont val="Times New Roman"/>
        <family val="1"/>
        <charset val="204"/>
      </rPr>
      <t>Ліплявська отг</t>
    </r>
  </si>
  <si>
    <t>Санатрій "Жовтень"</t>
  </si>
  <si>
    <t>Таганчанський парк</t>
  </si>
  <si>
    <t>Черкаський район, с.Таганча</t>
  </si>
  <si>
    <t>Ріш. Обл. ради від 23.1298 р. № 5-3</t>
  </si>
  <si>
    <t xml:space="preserve">Парк </t>
  </si>
  <si>
    <t>Звенигородський район, с.Мокра Калигірка</t>
  </si>
  <si>
    <t>Алея княгині Лопухіної</t>
  </si>
  <si>
    <t>Черкаський район, ур.“Гончариха”, кв. 43 вид. 21 Корсуньського л-ва</t>
  </si>
  <si>
    <t>Сидорівський парк</t>
  </si>
  <si>
    <t>Черкаський район, с.Сидорівка</t>
  </si>
  <si>
    <t>Звенигородський район, с.Рубаний міст</t>
  </si>
  <si>
    <t>Околиця смт.Монастирище, кв. 58 Монастирищенського л-ва</t>
  </si>
  <si>
    <t>Ріш. ОВК від 27.06.72 р. № 367, пост. РМ УРСР № 609, наказ Мінлісгоспу від 24.08.77 р. № 258</t>
  </si>
  <si>
    <t>Сільський парк</t>
  </si>
  <si>
    <t>Уманський район, с.Бачкурино</t>
  </si>
  <si>
    <t>м.Сміла, лівий берег р.Тясмин</t>
  </si>
  <si>
    <t>«Сквер ім. Т.Г. Шевченка»</t>
  </si>
  <si>
    <t>В адмінмежах Балаклеївської сільської ради Черкаського району</t>
  </si>
  <si>
    <t>Дендропарк “Дружба”</t>
  </si>
  <si>
    <t>Уманський район, кв. 84 вид 3  Синицького л-ва</t>
  </si>
  <si>
    <t>ДП "Уманське лг"</t>
  </si>
  <si>
    <t>Синицький парк</t>
  </si>
  <si>
    <t>Уманський район, с.Синиця</t>
  </si>
  <si>
    <t>Паланська отг</t>
  </si>
  <si>
    <t>Шельпахівський парк</t>
  </si>
  <si>
    <t>Уманськийрайон, с.Шельпахівка</t>
  </si>
  <si>
    <t>Ягубецький парк</t>
  </si>
  <si>
    <t>Уманський район, с.Ягубець</t>
  </si>
  <si>
    <t>Подих Дніпра</t>
  </si>
  <si>
    <t>м. Черкаси, мікрорайон "Митниця" по вул. Героїв Сталінграду (вздовж будинків № 38, 40 та 42)</t>
  </si>
  <si>
    <t>Черкаська міська рада</t>
  </si>
  <si>
    <t>Ріш. Обл. ради від 28.12.2010  № 3 - 11/VI, Ріш. Обл. ради від 12.03.2020 № 36-55/VIІ</t>
  </si>
  <si>
    <t>Дружба</t>
  </si>
  <si>
    <t>м. Черкаси,  по вул. Косовського (вздовж будинків № 97 та 99)</t>
  </si>
  <si>
    <t>Ріш. Обл. ради від 28.12.2010  № 3 - 11/VI, Ріш. Обл. ради від 12.06.2020 № 36-55/VIІ</t>
  </si>
  <si>
    <t xml:space="preserve">Соснівський </t>
  </si>
  <si>
    <t>м. Черкаси, мікрорайон "Соснівка", між вулицями Золотоніська, Мініна і Пожарського, Грузиненка, Ціолковського</t>
  </si>
  <si>
    <t>Ріш. Обл. ради від 15.02.2011 № 4 - 13/VI   Рішення Черкаської обласної ради від 16.09.2016 № 8-8/VІІ</t>
  </si>
  <si>
    <t>Ботанічний сад ЧНУ ім.Б.Хмельницького</t>
  </si>
  <si>
    <t xml:space="preserve">м. Черкаси, вул. Громова </t>
  </si>
  <si>
    <t>Черкаський університет</t>
  </si>
  <si>
    <t>м.Черкаси, “Сосновка”</t>
  </si>
  <si>
    <t>м.Черкаси, вул. 30-річчя Перемоги/вул. Смілянська</t>
  </si>
  <si>
    <t>Міський відділ культури</t>
  </si>
  <si>
    <t>Ріш. ОВК від від 12.01.82 р. № 12  Ріш. ОВК від 21.11.84 р. № 354</t>
  </si>
  <si>
    <t>Парк першої міської лікарні</t>
  </si>
  <si>
    <t>м.Черкаси, “Соснівка”</t>
  </si>
  <si>
    <t>Перша міська лікарня</t>
  </si>
  <si>
    <t>Парк ім. Б.Хмельниць-кого</t>
  </si>
  <si>
    <t xml:space="preserve"> м. Черкаси, вул. О. Дашкевича</t>
  </si>
  <si>
    <t>ЧНУ ім.Б.Хмельницького</t>
  </si>
  <si>
    <t>Ріш. ОВК від 27.06.72 р. № 367</t>
  </si>
  <si>
    <t>Долина троянд</t>
  </si>
  <si>
    <t>м. Черкаси, вул.Гагаріна, навпроти меморіального комплексу „Пагорб слави”</t>
  </si>
  <si>
    <t>Черкаська міська рада, КП "Дирекція парків"</t>
  </si>
  <si>
    <t>Ріш. Обл. ради від 21.12.07.р. № 14-19/V, від 21.08.12 № 17-5/VI  Рішення Черкаської обласної ради від 16.09.2016 № 8-8/VІІ</t>
  </si>
  <si>
    <t>Парк Хіміків</t>
  </si>
  <si>
    <t>м. Черкаси. Займає квартал між вулицями Чіковані, Р.Люксембург, Енгельса та проспектом Хіміків</t>
  </si>
  <si>
    <t>Ріш. Обл. ради від 21.12.07.р. № 14-19/V Рішення Черкаської обласної ради від 16.09.2016 № 8-8/VІІ</t>
  </si>
  <si>
    <t>Юність</t>
  </si>
  <si>
    <t>м. Черкаси</t>
  </si>
  <si>
    <t>Ріш. Обл. ради від 23.01.09 № 25-3/V  Рішення Черкаської обласної ради від 16.09.2016 № 8-8/VІІ</t>
  </si>
  <si>
    <t>Сквер Обласної ради</t>
  </si>
  <si>
    <t>м. Черкаси, по вулиці 30 років Перемоги біля пологового будинку № 2</t>
  </si>
  <si>
    <t>Ріш. Обл. ради від 23.06.10 р. № 34-9/V, Ріш. Обл. ради від 12.03.2020 № 36-55/VІІ</t>
  </si>
  <si>
    <r>
      <t xml:space="preserve">Пам’ять </t>
    </r>
    <r>
      <rPr>
        <sz val="10"/>
        <color indexed="10"/>
        <rFont val="Times New Roman"/>
        <family val="1"/>
        <charset val="204"/>
      </rPr>
      <t>(Сквер Пам'яті)</t>
    </r>
  </si>
  <si>
    <t>м. Черкаси, мікрорайон «Дахнівський», на розі вулиць Канівська - Карбишева</t>
  </si>
  <si>
    <t>Ріш. Обл. ради від 23.06.10 р. № 34-9/V, рішення обл ради від 23.04.2021 3 6-35/VІІІ</t>
  </si>
  <si>
    <t>Імені Сержанта Смірнова</t>
  </si>
  <si>
    <t>м. Черкаси, мікрорайон «Митниця», на розі вулиць Сержанта Смірнова- Гагаріна</t>
  </si>
  <si>
    <t>Ріш. Обл. ради від 23.06.10 р. № 34-9/V, Ріш. Обл. ради від 25.10.2019 № 32-41/VII</t>
  </si>
  <si>
    <t>Дніпровський</t>
  </si>
  <si>
    <t>м. Черкаси, мікрорайон «Митниця», по вулиці Г.Сталінграду, будинки №№ 16-18</t>
  </si>
  <si>
    <t>Спортивний</t>
  </si>
  <si>
    <t>м. Черкаси, в районі вул. Ярослава Галана</t>
  </si>
  <si>
    <t>Ріш. Обл. ради від 27.11.2014 № 35-6/VІ, Ріш. Обл. ради від 12.03.2020 № 36-55/VIІ</t>
  </si>
  <si>
    <t>Зелений гай</t>
  </si>
  <si>
    <t>м. Черкаси, в районі вул. Дахнівська та вул. Курортна</t>
  </si>
  <si>
    <t>Ріш. Обл. ради від 27.11.2014 № 35-6/VІ, Ріш. Обл. ради від 12.06.2020 № 37-41/VIІ</t>
  </si>
  <si>
    <t>Водограй</t>
  </si>
  <si>
    <t>м. Черкаси, на розі вул. Гетьмана Сагайдачного)та вул. М. Залізняка)</t>
  </si>
  <si>
    <t>Ріш. Обл. ради від 27.11.2014 № 35-6/VІ</t>
  </si>
  <si>
    <t>Козацький</t>
  </si>
  <si>
    <t>м. Черкаси, мікрорайон «Митниця», між будинком № 7 по вулиці Козацькій та будинком №12/2 по вулиці Г.Сталінграду</t>
  </si>
  <si>
    <t>Ріш. Обл. ради від 23.06.10 р. № 34-9/V, Ріш. Обл. ради від 12.06.2020 № 37-41/VIІ</t>
  </si>
  <si>
    <t>Замкова гора Б.Хмельницького</t>
  </si>
  <si>
    <t>Черкасьукий район, м.Чигирин</t>
  </si>
  <si>
    <t>НІКЗ “Чигирин”</t>
  </si>
  <si>
    <t>Ріш. ОВК від 19.03.76 р. № 177  Ріш. ОВК від 21.11.84 р. № 354</t>
  </si>
  <si>
    <t>Колгоспний дендропарк</t>
  </si>
  <si>
    <t>Золотоніський район, с. Васютенці</t>
  </si>
  <si>
    <t>Ріш. ОВК від 12.01.82 р. № 12  Ріш. ОВК від 21.11.84 р. № 354 Ріш. Обл. ради від 22.03.2013 № 21-16/VI</t>
  </si>
  <si>
    <t>Лозоватський парк</t>
  </si>
  <si>
    <t>Черкаський район, с.Лозоватка</t>
  </si>
  <si>
    <t>Сквер Героїв Прикордонників (стара назва - Сквер на площі 700-річчя міста)</t>
  </si>
  <si>
    <t>м. Черкаси в районі бульв. Шевченка та вул. Добровольського</t>
  </si>
  <si>
    <t>Рішення Черкаської обласної ради від 25.06.2015 № 41-9/VІ;
Ріш. обл. ради від 03.03.2023  № 17-45/VIII</t>
  </si>
  <si>
    <t>Дитячий парк м. Звенигородка</t>
  </si>
  <si>
    <t>м. Звенигородка, вул.Чорновола, 31-А</t>
  </si>
  <si>
    <t>Парк Європейський</t>
  </si>
  <si>
    <t>м. Черкаси, в районі вул. Гагаріна та Жужоми</t>
  </si>
  <si>
    <t>ріш. Обл. ради від 19.02.2016 №3-24  /VІІ</t>
  </si>
  <si>
    <t>Героїв Чорнобиля</t>
  </si>
  <si>
    <t>м. Черкаси, вул.Ярославська</t>
  </si>
  <si>
    <t>Рішення Черкаської обласної ради від 16.12.2016 № 10-10/VІІ</t>
  </si>
  <si>
    <t>Сонячний</t>
  </si>
  <si>
    <t>м. Черкаси, вул. Академіка Корольова, біля будинків №24 та № 32</t>
  </si>
  <si>
    <t>КП "Черкасиінвестбуд"</t>
  </si>
  <si>
    <t>Рішення Черкаської обласної ради від 03.02.2017 № 12-9/VІІ</t>
  </si>
  <si>
    <t>Сквер “Молодіжний”</t>
  </si>
  <si>
    <t>Черкаський район, с. Геронимівка</t>
  </si>
  <si>
    <t>Руськополянська сільська об'єднана територіальна громада</t>
  </si>
  <si>
    <t>Рішення Черкаської обласної ради від 05.03.2019 № 29-48/VII</t>
  </si>
  <si>
    <t>Лісова пісня</t>
  </si>
  <si>
    <t>Сквер “Троянд”</t>
  </si>
  <si>
    <t>Черкаський район, адміністративні межі Руськополянської сільської ради, с. Геронимівка</t>
  </si>
  <si>
    <t>Рішення Черкаської обласної ради від 25.10.2019 № 32-41/VII</t>
  </si>
  <si>
    <t xml:space="preserve">Сосновий ліс </t>
  </si>
  <si>
    <t>Уманський район, адміністративні межі Лоташівської сільської ради, в межах населеного пункту с. Піщана</t>
  </si>
  <si>
    <t>Молодіжний</t>
  </si>
  <si>
    <t>м. Черкаси, вулиця Гагаріна (ліворуч від парку "Долина троянд)</t>
  </si>
  <si>
    <t>Рішення Черкаської обласної ради від 12.03.2020 № 36-55/VII</t>
  </si>
  <si>
    <t>Дахнівський лісопарк</t>
  </si>
  <si>
    <t>м. Черкаси, в районі вулиць Канівської, Карбишева, Спиридона Кириченка та Нової</t>
  </si>
  <si>
    <t>Сквер Надія</t>
  </si>
  <si>
    <t>Золотоніський район, Новодмитрівська отг, с. Подільське</t>
  </si>
  <si>
    <t>Рішення Черкаської обласної ради від 02.12.2022 № 15-33/VIIІ</t>
  </si>
  <si>
    <t>Тарасова гора</t>
  </si>
  <si>
    <t>Черкаський район,         м. Канів, територія Шевченківського національного заповідника</t>
  </si>
  <si>
    <t>Рішення Черкаської обласної ради від 02.12.2022 № 15-35/VIIІ</t>
  </si>
  <si>
    <t>Співоче поле</t>
  </si>
  <si>
    <t>м. Черкаси, мікрорайон "Дахнівка"</t>
  </si>
  <si>
    <t>Ріш обл. ради від 03.03.2023         № 17-44/VІІІ</t>
  </si>
  <si>
    <t>* - червоним кольором зазначені місця розташування об'єктів природно-заповідного фонду, які змінилися в зв'язку з проведенням базового лісовпорядкування за даними Черкаського обласного управління лісового та мисливського господарства та у зввязку зі змінами в адміністративно-територіальномук устрої;</t>
  </si>
  <si>
    <t>** - об'єкти природно-заповідного фонду, межі яких змінилися (площа, конфігурація) згідно представлених матеріалів лісовпорядкування та потребують проведення процедури визначеної статтями 51-54 Закону України "Про природно-заповідний фонд України" за даними Центрального лісового офісу</t>
  </si>
  <si>
    <t>Чернівецька область</t>
  </si>
  <si>
    <t>Перелік територій та об`єктів природно-запвідного фонду загальнодержавного та місцевого значення станом на 01.01.2024</t>
  </si>
  <si>
    <t>№ з.п.</t>
  </si>
  <si>
    <t>Назва території чи об’єкта ПЗФ</t>
  </si>
  <si>
    <t xml:space="preserve">Категорія </t>
  </si>
  <si>
    <t>Місце розташування  території чи об`єкту ПЗФ</t>
  </si>
  <si>
    <t>Місце розташування  території чи об`єкту ПЗФ (в разі зміни)</t>
  </si>
  <si>
    <t>Назва установи, підпрємства, організації, землекористувача (землевласника), у віданні якого знаходиться територія чи об’єкт ПЗФ</t>
  </si>
  <si>
    <t>Назва установи, підпрємства, організації, землекористувача (землевласника), у віданні якого знаходиться територія чи об’єкт ПЗФ (в разі зміни)</t>
  </si>
  <si>
    <t>Рішення, згідно з яким створено (змінено) дану територію чи об’єкт ПЗФ</t>
  </si>
  <si>
    <t>Вижницький</t>
  </si>
  <si>
    <t>Вижницький район</t>
  </si>
  <si>
    <t>Адміністрація національного природного парку</t>
  </si>
  <si>
    <t>Указ Президента України від 30.08.1995 № 810/95; Указ Президента України від 04.09.2007 № 818/2007; Указ Президента України від 02.01.2022 № 6/2022</t>
  </si>
  <si>
    <t>Черемоський</t>
  </si>
  <si>
    <t>Путильський  район:</t>
  </si>
  <si>
    <t>Указ Президента України від 11.12.09. № 1043/2009</t>
  </si>
  <si>
    <t>Хотинський</t>
  </si>
  <si>
    <t>Хотинський, Кельменецький , Сокирянський райони</t>
  </si>
  <si>
    <t>Дністровський район</t>
  </si>
  <si>
    <t>Указ Президента України від 22.01.2010.№ 56/2010</t>
  </si>
  <si>
    <t>Цецино</t>
  </si>
  <si>
    <t>Кіцманський район:ДП «Чернівецький лісгосп» Ревнянське л-во кв.21-25</t>
  </si>
  <si>
    <t>філія «Чернівецьке лісове господарство» ДП "Ліси України"</t>
  </si>
  <si>
    <t>Чорний Діл</t>
  </si>
  <si>
    <t>Путильський район: ДП «Путильський лісгосп» Перкалабське лісництво кв.2-6, 8, 14-18</t>
  </si>
  <si>
    <t xml:space="preserve">філія  «Путильське лісове господарство» ДП "Ліси України" </t>
  </si>
  <si>
    <t>Постанова Ради Міністрів УРСР від 25.02.80  № 132, рішення 17-ї сесії обласної ради XXIII скл. Від 20.12.2001 № 171-17/01</t>
  </si>
  <si>
    <t>Кадубівська стінка</t>
  </si>
  <si>
    <t xml:space="preserve">Заставнівський район  с.Веренчанка </t>
  </si>
  <si>
    <t>Чернівецький район</t>
  </si>
  <si>
    <t xml:space="preserve">Веренчанська сільська рада </t>
  </si>
  <si>
    <t>Веренчанська громада</t>
  </si>
  <si>
    <t xml:space="preserve">Указ Президента України від 10.12.94  № 750/94                                                                                                                         </t>
  </si>
  <si>
    <t>Совицькі болота</t>
  </si>
  <si>
    <t>Кіцманський район с.Кліводин пл.72,6 га, Заставнівський район с.Веренчанкапл.32,4 га</t>
  </si>
  <si>
    <t xml:space="preserve">Кліводинська сільська рада,  Веренчанська сільська рада </t>
  </si>
  <si>
    <t>Кіцманська громада, Веренчанська громада</t>
  </si>
  <si>
    <t xml:space="preserve">Указ Президента Українивід 10.12.94  № 750/94                                                                                                                               </t>
  </si>
  <si>
    <t>Товтрівська стінка</t>
  </si>
  <si>
    <t>Заставнівський район с.Товтри</t>
  </si>
  <si>
    <t>Товтрівська сільська рада</t>
  </si>
  <si>
    <t>Вікнянська громада</t>
  </si>
  <si>
    <t xml:space="preserve">Указ Президента України від 10.12.94  № 750/94                                                                                                              </t>
  </si>
  <si>
    <t>Лунківський</t>
  </si>
  <si>
    <t>Сторожинецький район:ДП «Сторожинецький лісгосп» Красноїльське л-во кв.28 вид.7-9, 11-13</t>
  </si>
  <si>
    <t>філія "Чернівецьке лісове господарство" ДП "Ліси України"</t>
  </si>
  <si>
    <t>Постанова Ради Міністрів УРСР від 28.10.74№ 500</t>
  </si>
  <si>
    <t>Петрівецький</t>
  </si>
  <si>
    <t xml:space="preserve"> Сторожинецький район:ДП «Сторожинецький лісгосп»  В-Петрівецьке лісництво кв. 55, 67</t>
  </si>
  <si>
    <t>Постанова Ради Міністрів УРСР від 12.12.83№ 495</t>
  </si>
  <si>
    <t>Драницький</t>
  </si>
  <si>
    <t>Новоселицький район с.Драниця</t>
  </si>
  <si>
    <t>Драницька сільська рада</t>
  </si>
  <si>
    <t>Мамалигівська громада</t>
  </si>
  <si>
    <t>Постанова  Ради Міністрів УРСР від 02.11.84 № 434</t>
  </si>
  <si>
    <t>Молочнобратський карстовий масив</t>
  </si>
  <si>
    <t>карстово-спелеологічний</t>
  </si>
  <si>
    <t>Путильський район: ДП «Путильський лісгосп» Перкалабське лісництво кв.17 вид.1, 3-10</t>
  </si>
  <si>
    <t xml:space="preserve">Указ Президента Українивід 10.12.94 № 750/94 </t>
  </si>
  <si>
    <t>Чорнопотоцький</t>
  </si>
  <si>
    <t>Заставнівський район між  селами Погорилівка і Юрківці:Погорилівська сільська рада- 19,2 га;Юрковецька сільська рада- 5,2 га;Боянчуцька сільська рада – 24,6 га.</t>
  </si>
  <si>
    <t>Погорилівська, Юрковецька та Боянчуцька сільські ради</t>
  </si>
  <si>
    <t>Юрковецька громада</t>
  </si>
  <si>
    <t xml:space="preserve">Указ Президента Українивід 10.12.94 № 750/94   </t>
  </si>
  <si>
    <t>Разом заказників  карстово-спелеологічних</t>
  </si>
  <si>
    <t>Всього  заказників загальнодержавного значення</t>
  </si>
  <si>
    <t>Борівецька</t>
  </si>
  <si>
    <t>пам`ятка природи</t>
  </si>
  <si>
    <t>Кіцманський район с.Борівці</t>
  </si>
  <si>
    <t>Борівецька сільська рада</t>
  </si>
  <si>
    <t xml:space="preserve">Указ Президента Українивід  20.08.96№ 715/96 </t>
  </si>
  <si>
    <t>Шилівський ліс</t>
  </si>
  <si>
    <t>Хотинський район: ДП «Хотинський лісгосп» Колінківське лісництво кв.60 вид.1</t>
  </si>
  <si>
    <t>філія "Сокирянське лісове господарство" державного спеціалізованого господарського підприємства "Ліси України"</t>
  </si>
  <si>
    <t>розпорядження Ради Міністрів УРСР від 14.10.1975 № 780 - р</t>
  </si>
  <si>
    <t>Рухотинський ліс</t>
  </si>
  <si>
    <t>Хотинський район: ДП «Хотинський лісгосп» Рухотинське л-во кв.55   вид.8</t>
  </si>
  <si>
    <t>філія "Сокирянське лісове господарство" ДСГП "Ліси України"</t>
  </si>
  <si>
    <t>Тисовий  яр</t>
  </si>
  <si>
    <t>Сторожинецький район:ДП «Чернівецький лісгосп»Кучурівське лісництвокв. 10  вид.16, кв.11  вид.1</t>
  </si>
  <si>
    <t>Постанова Ради Міністрів УРСР від 30.03.81№ 145 -Р</t>
  </si>
  <si>
    <t>Урочище «Білка»</t>
  </si>
  <si>
    <t>Сторожинецький район с. Панка</t>
  </si>
  <si>
    <t>Панківська сільська рада</t>
  </si>
  <si>
    <t>Сторожинецька громада</t>
  </si>
  <si>
    <t>Постанова Ради Міністрів УРСР від 30.03.81 № 145Р</t>
  </si>
  <si>
    <t>Печера «Буковинка»</t>
  </si>
  <si>
    <t>Новоселицький район, с. Стальнівці</t>
  </si>
  <si>
    <t>Стальнівецька сільська рада</t>
  </si>
  <si>
    <t xml:space="preserve">Постанова Ради Міністрів УРСР від 30.03.81  № 145 </t>
  </si>
  <si>
    <t>Печера «Попелюшка»</t>
  </si>
  <si>
    <t>Новоселицький район, с. Подвірне</t>
  </si>
  <si>
    <t>Сільськогосподарський виробничий кооператив ім.Суворова</t>
  </si>
  <si>
    <t>Постанова Ради Міністрів УРСР від 30.03.1981 № 145; Указ Президента України від 09.12.1998  №1341/98</t>
  </si>
  <si>
    <t>Печера «Баламутівська»</t>
  </si>
  <si>
    <t>Заставнівський район, с.Баламутівка</t>
  </si>
  <si>
    <t>Баламутівська сільська рада</t>
  </si>
  <si>
    <t xml:space="preserve">розпорядження  Ради Міністрів УРСР від  14.10.1975 № 780-р </t>
  </si>
  <si>
    <t>Печера «Піонерка»</t>
  </si>
  <si>
    <t>Заставнівський район с. Погорилівка</t>
  </si>
  <si>
    <t>Погорилівська сільська рада</t>
  </si>
  <si>
    <t xml:space="preserve">Постанова Ради Міністріввід 30.03 81 № 145 </t>
  </si>
  <si>
    <t>Всього пам»яток природи загальнодержавного значення</t>
  </si>
  <si>
    <t>Сторожинецький</t>
  </si>
  <si>
    <t>Сторожинецький район  м. Сторожинець</t>
  </si>
  <si>
    <t>Сторожинецький лісовий коледж</t>
  </si>
  <si>
    <t xml:space="preserve">Рішення облвиконкому від 24.02.1964 № 80/5; розпорядження Ради Міністрів УРСР від 01.11.1968 № 1085; Постанова РМ УРСР від 22.07.1983 № 311 </t>
  </si>
  <si>
    <t>Чернівецький</t>
  </si>
  <si>
    <t xml:space="preserve">м. Чернівці  вул.Коцюбинського, 2  </t>
  </si>
  <si>
    <t>ЧНУ ім. Ю. Федьковича</t>
  </si>
  <si>
    <t xml:space="preserve">Рішення облвиконкому від 24.02.1964 № 80/5;  Постанова РМ УРСР від 22.07.1983 № 311 </t>
  </si>
  <si>
    <t>Всього дендрологічних парків загальнодержавного значення</t>
  </si>
  <si>
    <t>м. Чернівці  вул. Федьковича, 11</t>
  </si>
  <si>
    <t>розпорядження Ради Міністрів УРСР від 07.08.1963 № 1180-р; постанова РМ УРСР від 22.07.1983 № 311</t>
  </si>
  <si>
    <t xml:space="preserve">Сторожинецький район: (5775 га)   ДП «Сторожинецький лісгосп»: Сторожинецьке лісництво кв.1-35- 3026,0 гаСторожинецький держспецлісгосп АПК:Сторожинецьке лісництвокв.1-18,кв.19 вид.1-12,20,кв.28 вид.1, 4, 12, 14, 32-46 – 1608,0 гаДП «Чернівецький лісгосп»:Кучурівське л-во кв. 1-17- 1141,0 га.Глибоцький район:(3539га)ДП «Чернівецький лісгосп»:Кузьминське лісництвокв. 1-42, 44-54 крім кв.35 л.д.1 і кв.48 л.д.3- 2599,0га.Кучурівське л-во кв. 18-36- 940,0 га.Кіцманський район: (3487га)ДП «Чернівецький лісгосп»:Ревнянське лісництво кв.1-20,26,27- 2123,0гаДП «Кіцманський ліс АПК»Кіцманське лісництвокв.9-11 – 222,0 гаДрачинецьке лісництво кв.12-24 – 1142,0 гаЗаставнівський район: (5989га)ДП «Чернівецький лісгосп»:Чорнівське лісництво кв. 1-89,90 -   4917,0 га                                                      Садгірське лісництвокв.1-20.- 1072,0 гаНовоселицький район:         (242га)Садгірське лісництвокв.61-64.- 242,0 гаЧернівецька міська рада:(2505 га)  2455,5Ревнянське лісництво  кв.21-25- 430,0га(Чорнівське лісництво кв. 90 -   149,0 га)Садгірське лісництвокв.21-60.- 1926,0 га                               </t>
  </si>
  <si>
    <t>Розпоряд-ження облдержадміністрації від 08.02.96 № 87-р; рішення 20-ї сесії обласної ради ІV скликання від 28.04.05.№ 66-20/05; рішення 14-ї сесії обласної ради ХХІV скликання від 10.06.04 № 65-14/04та рішення 7-ї сесії обласної ради V скликання від 16.10.06 № 105-7/06</t>
  </si>
  <si>
    <t>Черемошський</t>
  </si>
  <si>
    <t>Путильський район:ДП «Путильський лісгосп»,Перкалабське  лісницт-во  пл. 4699,0 га,Усть-Путильське лісництво пл. 690,0 га,Путильське лісництво пл. 1305,0 га,Сергіївське лісництво пл. 1054,0 га,Плосківське лісництво пл. 2174,0 га,Селятинське лісництво пл. 1557,0 га,Шепітське лісництво пл. 2943,0 га,Черемоське лісництвопл. 2776,0 га, Яблуницьке лісництво пл. 1487,0 га..Карпатський  держспецлісгосп АПК:Ялівецьке лісництво,Шурдинське лісництво,Путильське лісництво,Карпатське лісництво,Конятинське лісництво, пл.. 3445, 3 га.</t>
  </si>
  <si>
    <t>ДП «Путильський лісгосп», Карпатський держспецлісгосп АПК</t>
  </si>
  <si>
    <t>Розпоряд-ження облдержадміністрації від 04.03.97№ 124-р;рішення 15-ї сесії обласної ради ІV скликаннявід 12.08.04№ 103-15/04</t>
  </si>
  <si>
    <t>Шебутинський яр</t>
  </si>
  <si>
    <t>Сокирянський район: ДП «Сокирянський лісгосп» Романківське лісництво кв. 10-17,19, 21-22, 26-28,66, 68</t>
  </si>
  <si>
    <t>Рішення 2-ї сесії обласної ради XXII скликання від 16.12.94</t>
  </si>
  <si>
    <t>Галицька стінка</t>
  </si>
  <si>
    <t>Сокирянський район: ДП «Сокирянський лісгосп» Ломачинське лісництво кв. 1 вид.1-7кв.2 вид.1-2 кв.3 вид.1-3кв. 4 вид.1-2, 4, 6-10 кв.5 вид.11-13 кв.6 вид.9-10 кв.8 вид.3-6</t>
  </si>
  <si>
    <t>Василівський яр</t>
  </si>
  <si>
    <t>Сокирянський район: ДП «Сокирянський лісгосп» Сокирянське лісництво кв. 6, 7, 14-19, 72</t>
  </si>
  <si>
    <t>Рішення 2-ї сесії обласної ради XXII скликання  від 16.12.94</t>
  </si>
  <si>
    <t>Бабинська стінка</t>
  </si>
  <si>
    <t>Кельменецький район:ДП «Сокирянський лісгосп»Кельменецьке лісництво кв. 1-28, 31, 55, 56</t>
  </si>
  <si>
    <t xml:space="preserve">Рішення облвиконкому  від 16.01.91 № 22, рішення 17-ї сесії обласної ради ХХІІІ скликання від 20.12.01. № 171-17/01 </t>
  </si>
  <si>
    <t>Молодівський яр</t>
  </si>
  <si>
    <t>Кельменецький,Сокирянський райони:  ДП «Сокирянський лісгосп»Іванівецьке лісництво кв.55-56 кв.8 вид.2, 3; кв.6</t>
  </si>
  <si>
    <t>Поливанів яр</t>
  </si>
  <si>
    <t>Кельменецький район:ДП «Сокирянський лісгосп» Іванівецьке лісництвокв.1-5, 58</t>
  </si>
  <si>
    <t>Гриняцька стінка -1</t>
  </si>
  <si>
    <t>Хотинський район с.Гринячка Хотинське держспецлісництво  АПК кв.6 вид.1-4</t>
  </si>
  <si>
    <t>Гриняцька стінка -2</t>
  </si>
  <si>
    <t>Хотинський район с. Зелена Липа Хотинське   держспецлісництво АПК кв.4 вид.1-5</t>
  </si>
  <si>
    <t>Прутська заплава</t>
  </si>
  <si>
    <t>Новоселицький район: с.с. Костичани, Драниця,Тарасівці,Ванчиківці, Мамалига,Новоселицьке  держспецлісництво АПК</t>
  </si>
  <si>
    <t xml:space="preserve">Рішення 18-ї сесії обласної ради XXI скликання від 12.12.93,рішення 17-ї сесії обласної ради ХХІІІ від 20.12.01№ 171-17/01 </t>
  </si>
  <si>
    <t>Баламутівська стінка</t>
  </si>
  <si>
    <t>Заставнівський район:Баламутівська сільська рада пл.35,0 га.Хотинський район:с.  ПеребиківціХотинське  ДСП АПК пл. 43,7 га.</t>
  </si>
  <si>
    <t xml:space="preserve">Баламутівська сільська рада ; Хотинське  держспецлісництво АПК </t>
  </si>
  <si>
    <t>Рішення 18-ї сесії обласної ради XXI скликання від 12.12.93</t>
  </si>
  <si>
    <t xml:space="preserve">Совицький рів </t>
  </si>
  <si>
    <t>Кіцманський район с.Кліводин</t>
  </si>
  <si>
    <t>Кліводинська сільська рада</t>
  </si>
  <si>
    <t>Кіцманська громада</t>
  </si>
  <si>
    <t>Рішення Облвиконкому  від 17.03.92 № 72</t>
  </si>
  <si>
    <t>Буковинські водоспади</t>
  </si>
  <si>
    <t xml:space="preserve">Путильський район  с.Розтоки </t>
  </si>
  <si>
    <t>Розтоківська сільська рада</t>
  </si>
  <si>
    <t>Усть-Путильська громада</t>
  </si>
  <si>
    <t>Рішення Облвиконкому  від 16.01.91 № 22</t>
  </si>
  <si>
    <t>Гарячий  Урбан</t>
  </si>
  <si>
    <t xml:space="preserve">м. Чернівці, вул. Січових Стрільців,  чоловічий монастир Різдва Пресвятої Богородиці «Горєча» - пл.20,0 га ; департамент інфраструктури та благоустрою міськради -  пл.88,0 га .                                                                                                                                                                                                                                                                                                                                                                                                                                                                                                                                                                                                                                                                                                                                                                                                                                                                                                                                                                                                                                                                                                                                                                                                                          </t>
  </si>
  <si>
    <t>Чоловічий монастир Різдва Пресвятої Богородиці «Горєча»,  департамент інфраструктури та благоустрою міськради</t>
  </si>
  <si>
    <t xml:space="preserve">Рішення 6-ї сесії обласної ради ХХІІІ скликання від 10.03.99№ 14-6/99 </t>
  </si>
  <si>
    <t>Хотинська фортеця</t>
  </si>
  <si>
    <t xml:space="preserve">м. Хотин Державний історико-архітектурний заповідник «Хотинська фортеця» </t>
  </si>
  <si>
    <t>Адміністрація держ. архітектурного заповідника «Хотинська фортеця»</t>
  </si>
  <si>
    <t xml:space="preserve">Рішення 14-ї сесії обласної ради ХХІV скликаннявід 10.06.04 № 65-14/04 </t>
  </si>
  <si>
    <t>Красноїльський</t>
  </si>
  <si>
    <t>Сторожинецькийрайон: Сторожинецький держспецлісгосп АПК Красноїльське лісництво, кв.21 вид.1-13,кв.27 вид. 1-14 пл.134,0 га;ДП  «Сторожинецький лісгосп» Красноїльське лісництво  кв.4, 5, 7-11, 13, 14 пл.995,0 га</t>
  </si>
  <si>
    <t xml:space="preserve">Рішення 7-ї сесії обласної ради V скликання від 16.10.06 № 105-7/06 </t>
  </si>
  <si>
    <t>Бернівський острів</t>
  </si>
  <si>
    <t>Кельменецький район, с.Берново</t>
  </si>
  <si>
    <t>Дністровський район, Кельменецька громада, с. Берново</t>
  </si>
  <si>
    <t>Басейнове управління водних ресурсів річок Прут і Сірет</t>
  </si>
  <si>
    <t>Роз поряд-ження облвикон-кому від 08.02.96 № 87-р</t>
  </si>
  <si>
    <t>Дарабанське плесо</t>
  </si>
  <si>
    <t xml:space="preserve">Хотинський район  с. Анадоли </t>
  </si>
  <si>
    <t>Анадольська сільська рада</t>
  </si>
  <si>
    <t>Хотинська громада</t>
  </si>
  <si>
    <t>Орестовський</t>
  </si>
  <si>
    <t>Хотинський   район:  с.Орестівка, с.Пригородок</t>
  </si>
  <si>
    <t>Пригородоцька сільська рада</t>
  </si>
  <si>
    <t>Рукшинська громада</t>
  </si>
  <si>
    <t>Рішення 17-ї сесії обласної ради ХХІІІ скликання від 20.12.01 № 171-17/01</t>
  </si>
  <si>
    <t>Василівська вирва</t>
  </si>
  <si>
    <t>Заставнівський район, с.Василів</t>
  </si>
  <si>
    <t>Василівська сільська рада</t>
  </si>
  <si>
    <t>Кадубовецька громада</t>
  </si>
  <si>
    <t>Рішення облвиконкому від 17.03.92 № 72</t>
  </si>
  <si>
    <t>Репужинські острови</t>
  </si>
  <si>
    <t xml:space="preserve">Заставнівський район, с.Репужинці </t>
  </si>
  <si>
    <t>Репужинецька сільська рада</t>
  </si>
  <si>
    <t>Митківський</t>
  </si>
  <si>
    <t>Заставнівський район: с.Митків-109га, с.Мосорівка-150га, с.Самушин-110га</t>
  </si>
  <si>
    <t>Митківська, Мосорівська,Самушинська сільські ради</t>
  </si>
  <si>
    <t>Непоротівський</t>
  </si>
  <si>
    <t xml:space="preserve">Сокирянський район с.Непоротове </t>
  </si>
  <si>
    <t>Куютинський</t>
  </si>
  <si>
    <t>Сокирянський район, с.Ломачинці</t>
  </si>
  <si>
    <t>Сіретський</t>
  </si>
  <si>
    <t xml:space="preserve">Ділянка р.Сірет з притоками від с.Панка Сторожинецького району вгору по течії в межах Чернівецької області.Вижницький район -1095,0га, Сторожинецький район - 3924,0га. </t>
  </si>
  <si>
    <t>Чернівецький, Вижницький райони</t>
  </si>
  <si>
    <t>Сторожинецький район:сільські ради сіл: Ст. Жадова, Панка, Комарівці, Ропча, Н.Бросківці, Чудей, Ст.Бросківці, Банилів- Підгірний, Давидівці, Буденець, Н.Петрівці, В.Петрівці, Іжівці,Красноїльськ;Вижницький район:сільські ради сіл:Берегомет,Долішній Шепіт, Мигово, Лукавці</t>
  </si>
  <si>
    <t>Сторожинецька громада, Чудейська громада,  Вижницька громада</t>
  </si>
  <si>
    <t>Рішення 17-ї сесії обласної ради ХХІІІ скликання від 20.12.01№ 171-17/01</t>
  </si>
  <si>
    <t>Вижницький район: ділянка р.Черемош з притоками від м. Вижниця  вгору по течії  в межах Чернівецької області</t>
  </si>
  <si>
    <t>Вижницький район: Вижницька міська рада; Путильський район: сільські ради сіл Підзахаричі, Розтоки, Мариничі, Усть-Путила, Довгопілля, Конятин, Яблуниця</t>
  </si>
  <si>
    <t>Вижницька громада, Усть-Путильська громада, Конятинська громада</t>
  </si>
  <si>
    <t>Неполоківецький</t>
  </si>
  <si>
    <t>Кіцманський район:ділянка р.Прут  в місці впадіння р.Черемош в межах с. Неполо-ківці</t>
  </si>
  <si>
    <t>Неполоківецька селищна рада</t>
  </si>
  <si>
    <t>Неполоківецька громада</t>
  </si>
  <si>
    <t>Рішення 6-ї сесії обласної ради ХХІV скликаннявід 27.12. 02№ 127-6/02</t>
  </si>
  <si>
    <t>Глиницький</t>
  </si>
  <si>
    <t xml:space="preserve">Кіцманський район:ділянка р.Прут в межах с .Коростувата </t>
  </si>
  <si>
    <t>Глиницька сільська рада</t>
  </si>
  <si>
    <t>Мамаївська громада</t>
  </si>
  <si>
    <t>Рішення 6-ї сесії обласної ради ХХІV скликаннявід 27.12. 02 № 127-6/02</t>
  </si>
  <si>
    <t>Разом заказників іхтіологічних</t>
  </si>
  <si>
    <t>Хотинський район:ДП «Хотинський лісгосп»Рухотинське лісництвокв.18 вид.15</t>
  </si>
  <si>
    <t>Рішення облвиконкому від 19.01.83№  15,від 17.10.84 № 216</t>
  </si>
  <si>
    <t>Заставнівський район  с.Бабин</t>
  </si>
  <si>
    <t>Бабинська сільська рада</t>
  </si>
  <si>
    <t>Кельменецька громада</t>
  </si>
  <si>
    <t>Рішення облвиконкому від 17.10.84 № 216</t>
  </si>
  <si>
    <t>Кліводинський</t>
  </si>
  <si>
    <t>Кіцманський район:залізничний перегінКіцмань-Кліводинкм.81, ПК 7-км.82, ПК 5</t>
  </si>
  <si>
    <t>Чернівецька дистанція захисних лісонасаджень Львівської залізниці</t>
  </si>
  <si>
    <t xml:space="preserve">Рішення облвиконкому від 19.01.83№ 15,від 17.10.84 № 216 </t>
  </si>
  <si>
    <t>Чорний лелека</t>
  </si>
  <si>
    <t>Сторожинецький район: Чернівецький військовий лісгосп  кв.12 вид.5, кв.23 вид.1</t>
  </si>
  <si>
    <t>Чернівецьке військове лісництво</t>
  </si>
  <si>
    <t xml:space="preserve">Розпоряд-ження облдержад-міністраціївід 08.02.96№ 87-р </t>
  </si>
  <si>
    <t>Кіцманський район:с.ЧорторияТзОВ «Либідь»-пл.50,28 га;Брусницька сільська рада-пл.7,62 га..</t>
  </si>
  <si>
    <t>Брусницька сільська рада</t>
  </si>
  <si>
    <t>Брусницька громада</t>
  </si>
  <si>
    <t xml:space="preserve">Рішення 6-ї сесії обласної ради ХХІІІ скликання від 10.03. 99№ 14-6/99 </t>
  </si>
  <si>
    <t>Василишине</t>
  </si>
  <si>
    <t>Новоселицький район  с.Рідківці</t>
  </si>
  <si>
    <t>Рідківська сільська рада</t>
  </si>
  <si>
    <t>Магальська громада</t>
  </si>
  <si>
    <t>Рішення 6-ї сесії обласної ради ХХІІІ скликання від 10.03. 99 № 14-6/99</t>
  </si>
  <si>
    <t>Юрківський карст</t>
  </si>
  <si>
    <t>Заставнівський район, с.Юрківці</t>
  </si>
  <si>
    <t>Юрковецька сільська рада</t>
  </si>
  <si>
    <t>Рішення облвиконкому від 16.01.91 № 22</t>
  </si>
  <si>
    <t>Разом заказників карстово-спелелогічних</t>
  </si>
  <si>
    <t>Глибоцький район: ДП «Чернівецький лісгосп», Кузьмінське л-во кв.9 вид.1, 3, 7, 8,  кв.10 , 15, 18</t>
  </si>
  <si>
    <t>Рішення облвикон-комувід 17.10.84 № 216</t>
  </si>
  <si>
    <t>Еталонне насадження бука</t>
  </si>
  <si>
    <t>Сторожинецький район: Чернівецький військовий лісгосп кв.20, вид.3,кв.22, вид 1,2,3,4,5,кв.23, вид 3</t>
  </si>
  <si>
    <t>Розпорядження облдержадміністрації від 08.02.96 № 87-р, рішення 17-ї сесії обласної ради ХХІІІ скликання від 20.12.01  № 171-17/01</t>
  </si>
  <si>
    <t>Боргиня</t>
  </si>
  <si>
    <t xml:space="preserve">Путильський район: ДП «Путильський лісгосп» Плосківське л-во кв. 1-4 </t>
  </si>
  <si>
    <t>філія "Путильське лісове господарство" ДП "Ліси України"</t>
  </si>
  <si>
    <t xml:space="preserve">Рішення облвиконкому від 17.10.84№ 216 </t>
  </si>
  <si>
    <t>Зарожанська дача</t>
  </si>
  <si>
    <t>Хотинський район: ДП «Хотинський лісгосп» Клішківське л-во кв. 39 вид.6, 7  кв. 46 вид. 2,3,  кв. 50 вид. 2</t>
  </si>
  <si>
    <t>Словач</t>
  </si>
  <si>
    <t xml:space="preserve">Герцаївський район, ДП «Герцаївське держспецлісництво АПК», кв.37, л.д.7 </t>
  </si>
  <si>
    <t>Рішення 22-ї сесії обласної ради V скликання від 24.09.08 № 229-22/08</t>
  </si>
  <si>
    <t>Монастирський ліс</t>
  </si>
  <si>
    <t>Герцаївський район, ДП «Герцаївське держспецлісництво АПК», кв.5, л.д.1-10, урочище «Банчени»</t>
  </si>
  <si>
    <t>Рішення облвиконкому від 30.05.79  № 198; рішення 22-ї сесії обласної ради V скликання від 24.09.08 № 229-22/08</t>
  </si>
  <si>
    <t>Білка</t>
  </si>
  <si>
    <t>Сторожинецький район: Сторожинецький держспецлісгосп АПК Комарівське лісництво кв.17 вид. 1-5</t>
  </si>
  <si>
    <t>Мальованка</t>
  </si>
  <si>
    <t>Сторожинецький район с. Заволока</t>
  </si>
  <si>
    <t>Кам’янська сільська рада</t>
  </si>
  <si>
    <r>
      <t>Кам</t>
    </r>
    <r>
      <rPr>
        <sz val="10"/>
        <color theme="1"/>
        <rFont val="Calibri"/>
        <family val="2"/>
        <charset val="204"/>
      </rPr>
      <t>’</t>
    </r>
    <r>
      <rPr>
        <sz val="10"/>
        <color theme="1"/>
        <rFont val="Times New Roman"/>
        <family val="1"/>
        <charset val="204"/>
      </rPr>
      <t>янська громада</t>
    </r>
  </si>
  <si>
    <t>Рішення облвиконкому від 16.01.91 № 22, рішення 6-ї сесії обласної ради ХХІІІ скликання від 10.03.99№ 14-6/99</t>
  </si>
  <si>
    <t>Брендуша</t>
  </si>
  <si>
    <t>Герцаївський район с. Тернавка</t>
  </si>
  <si>
    <t>Тернавська сільська рада</t>
  </si>
  <si>
    <t>Герцаївська громада</t>
  </si>
  <si>
    <t xml:space="preserve">Рішення 2-ї сесії обласної ради XXII скликання від 16.12.94, рішення 6-ї сесії обласної ради ХХІІІ скликання від 10.03.99№ 14-6/99 </t>
  </si>
  <si>
    <t>Анкер</t>
  </si>
  <si>
    <t xml:space="preserve">Рішення сесії обласної ради від 21.12.93,  рішення 6-ї сесії обласної ради ХХІІІ скликання від 10.03.99№ 14-6/99 </t>
  </si>
  <si>
    <t>Мальовничадіброва</t>
  </si>
  <si>
    <t>Кіцманський район ДП «Кіцманський ліс АПК", Кіцманське лісництво, кв.2, л.д.2,3</t>
  </si>
  <si>
    <t>Рішення 29-ї сесії обласної ради V скликання від 17.06.09 № 148-29/09</t>
  </si>
  <si>
    <t>Зубровиця</t>
  </si>
  <si>
    <t xml:space="preserve">ДП «Сторожинецький лісгосп» : 10921,0  Банилівське лісництво пл.1817,9га.кв. 1 вид. 5,6,1,2,3,8,10,14,18,19,9,12,11,16,22,13, пл. 56,5га.кв. 2 вид. 1,5-8,21,2-4,9-15,18-20,23-26,22,17, пл. 74,6га.кв. 3 вид. 1-15, пл. 146га.кв. 4 вид. 1-14, пл. 136га.кв. 5 вид. 1,10,11, пл. 0,4га.кв. 6 вид. 1-3,7-9,13-15,12 пл. 10,8га.кв. 7 вид. 1-6, пл. 53га.кв. 8 вид. 1,5,8,10,12-14,2 пл. 33,2га.кв. 9 вид. 1,2,4,6,9,10,13,15-18,7,8,11,5,8,12 пл. 75,9га.кв. 10 вид. 3,5-7, пл. 25га.кв. 11 вид. 2,4,6,7,10,12-21,3,11, пл. 57,9га.кв. 12 вид. 3,5-7,9,10,12,14-16, пл. 24,7га.кв. 13 вид. 3-5,7,9,10,12-18,20-22,8,11 пл. 36га.кв. 14 вид. 1,2,4-6,9-11,3,7, пл. 64га.кв. 15 вид. 1-5,7-10,13,19,20,18,16 пл. 62,8га.кв. 16 вид. 7-10,2, пл. 6,2га.кв. 17 вид. 1,2,6,7,10,11,14,15,20-22,16, пл. 29,9га.кв. 18 вид. 1,6,8-13,17,21-24,26-29,16,14,15,19,20,18,4, пл. 60,8га.кв. 19 вид. 1,2,4-13,17,18,22,28-30,32,33,20,25,26,27,29,31,34,36,15,37-48, пл.101,6га.кв. 20 вид. 1,2,4,6-10,12-14,19-21,23,28-30,15-17,25, пл. 46га.кв. 21 вид. 3,4,2,1, пл. 2,5га.кв. 22 вид. 1,3-7,9,11,13,14,16-23, пл. 50,4га.кв. 23 вид. 4,6-10,12,13,15-18, пл. 82га.кв. 24 вид. 1,3,6,7,9,12-17,5,11, пл. 84га.кв. 25 вид. 3-6,9,12,13,23-25, пл. 29,1га.кв. 26 вид. 7,11-16,2,10,4,6, пл. 26,4га.кв. 27 вид. 1-5,7,11,13,15,17-28,31-38,9,16,12,29, пл. 137,9га.кв. 28 вид. 1-3,5-8,12-14,10,11, пл. 62,4га.кв. 29 вид. 4,7-15,2,5, пл. 60,2га.кв. 30 вид. 2,4,6,7,9,16,1,8,11,13, пл. 46,7га.кв. 31 вид. 2,6,7, пл. 5,4га.кв. 32 вид. 8-10,3-5, пл. 14,6га.кв. 33 вид. 1,6,7, пл. 2,3га.кв. 34 вид. 4,5,2, пл. 4,4га.кв. 35 вид. 1-3,5,9,11,12,4, пл. 58,4га.кв. 36 вид. 1,2,5,8,9,11,13-16,3,4,7, пл. 49,2га.Чудейське лісництво :  пл.1467га.кв. 1 вид. 1-4,6,8-11, пл.57,8га.кв. 2 вид. 1-8,14-18,20-24,9,10,13, пл. 81,1га.кв. 3 вид. 1,3-11, пл. 99га.кв. 4 вид. 1-3,5-17,4, пл. 94,7га.кв. 5 вид. 1-5,7-11,6, пл. 62,5га.кв. 6 вид. 2,4,6,9,11,13-16,10,3 пл. 25,1га.кв. 7 вид. 1-3,6-16,18-22,17, пл. 55,8га.кв. 8 вид. 1,2,5,7-18,20,24-27,6 пл. 55,4га.кв. 9 вид. 5,7,10,14,15,2,4,6,9,12пл. 32,5га.кв. 10 вид. 3-7,10,11,13,14,1,2, пл. 52,9га.кв. 11 вид. 1,5-10,4, пл. 40,6га.кв. 12 вид. 2-12, пл. 42,6га.кв. 13 вид. 1-3,5-7,9-11,4 пл. 43,3га.кв. 14 вид. 3-6,9-13,2, пл. 65,9га.кв. 15 вид. 6-9,13,14,19-23,2-5,10,15,17,18,11,16 пл. 73,8га.кв. 16 вид. 1,3,5-9,4, пл. 55,8га.кв. 17 вид. 1,4,8,10,14-16,2,7,12,11, пл. 24,9га.кв. 18 вид. 1,2,5,6,7,10-12, пл. 60,8га.кв. 19 вид. 1,5,7-11,15-17,2,6,14,12,4, пл. 54га.кв. 20 вид. 1,3-8, пл. 44,6га.кв. 21 вид. 1-4,9-13, 5,7,8, пл. 87,7га.кв. 22 вид. 1,2,5,7,8,11-14,4, пл. 44,9га.кв. 23 вид. 2-8,11-13, пл. 45,7га.кв. 24 вид. 1,2,4-6,8,11-13,3,9 пл. 55,2га.кв. 25 вид. 4,6,8,9,3 пл. 25,7га.кв. 26 вид. 4,6,8,9,13-17,5 пл. 16,5га.кв. 27 вид. 5,8,10,15-17,6,9,11, пл. 26га.кв. 28 вид. 1,3,7,10,16-20,2,8,15, пл. 42,2га.Красноїльське лісництво :  пл.2980,7га.кв. 1 вид. 3,4,5,6,7,9,11,13,15,19,20,21,22,1,2,8,12 пл.146,5га.кв. 2 вид. 1,2,3,5,6,7,8,9, пл. 66га.кв. 3 вид. 1,2,3,4,5,7,9,10,11,12,13,6, пл. 71,4га.кв. 4 вид. 1-13, пл. 95га.кв. 5 вид. 1-10, пл. 137га.кв. 6 вид. 1,2,8,11-13,15,16,18-20,6,10 пл. 62,4га.кв. 7 вид. 1-26, пл. 127га.кв. 8 вид. 1-14 пл. 72га.кв. 9 вид. 1-17 пл. 95га.кв. 10 вид. 1-6 пл. 45га.кв. 11 вид. 1-16, пл. 116га.кв. 12 вид. 1,6,7-10,13,14,17-19,11 пл. 77,2га.кв. 13 вид. 1 1-21 пл. 174га.кв. 14 вид. 1-19, пл.134га.кв. 15 вид. 4,6,9,10,11,13-16,18-26,8,17,1,7 пл. 115,1га.кв. 16 вид. 1-3,6,8,9,5 пл. 45,3га.кв. 17 вид. 1,3,5,7,9,14-16,13,8,12,10,2,11 пл. 52,5га.кв. 18 вид. 1,3-6,12,14-22, 2,8,10,7,11 пл. 49,3га.кв. 19 вид. 6,10,11,17-20,4,13,1,3,15,12 пл.38,5га.кв. 20 вид. 7,26,3-6,8-21,24,25,27,29-31,28 пл. 237,6га.кв. 21 вид. 3-8,10,11-13,1 пл. 102,7га.кв. 22 вид. 4,5,7,8, пл. 11га.кв. 23 вид. 2 4-6,8-12,14-23,25,26,28-32,13,2,1,27 пл. 173,2га.кв. 24 вид. 8,9,17,24,26,27,2-7,10-16,22,28-31,20,21,19,23 пл. 144га.кв. 25 вид. 3,2,8,1,5,7,9-11 пл. 124,3га.кв. 26 вид. 1,5,8,3,9,10,11-13,4 пл. 57,3га.кв. 27 вид. 12,1,3-6,9-11,15,18,20,22,23,24-26,13,14,7,2,16 пл. 130,3га.кв. 28 вид. 1-5,7-13,15,16-19,14 пл. 182,9га.кв. 29 вид. 1,2,4,3,6,7,8 пл. 98,2га.Гільчанське  лісництво : .2029,7га.кв. 1 вид. 25-37,1,5,6,9,11-15,17-23 пл.68,8га.кв. 2 вид. 1,2,3,6,10,12,14-16,20,27-29, пл. 46,2га.кв. 3 вид. 33-44,1-3,5,7-10,12-21,23-25,27-32,22,11 пл. 77,6га.кв. 4 вид. 23-33,1,2,11-15,17,19-22,3 пл.42,3га.кв. 5 вид. 2,4,7,9,15,17,18,19,22-24,26,27,30-32, пл. 41,3га.кв. 6 вид. 1-18 пл. 130га.кв. 7 вид. 22-36,1,4,7,9,12,14,17,21,37,11 пл. 55,3га.кв. 8 вид. 1,3,6,7-9,10-14,4,5 пл.53,6га.кв. 9 вид. 1-3,5,7,9,12-14,10,8 пл. 143,9га.кв. 10 вид. 12-18,1,2,5,9-11,19,4,6 пл. 56,5га.кв. 11 вид. 14-22,1-13, пл. 160га.кв. 12 вид. 1-10 пл. 126га.кв. 13 вид. 28-44,3,4,6-9,11-14,16,17,19,21,25-27,5,1,15,10 пл. 179,1га.кв. 14 вид. 28-53,3,4,8,9-11,13-14,16,17,19,21,25-27,5,12,22,6,1,23 пл.138,8га.кв. 15 вид. 15-25,1,3,5,6,9,13,14,26,7,10,4,8 пл. 107,3га.кв. 16 вид. 1,2,6,8,9,10,12-14,16-22,26-28,5,3,25,24 пл.86,4га.кв. 17 вид. 1,2,4,6,8,13,14,3,11,5,7, пл. 29,5га.кв. 18 вид. 1,3-5,6-8,11,15,17-19,21,23-25,12,2,16,9,20 пл. 73,7га.кв. 19 вид. 2-4,12-14,21,22,1,7,10,16,19,17,20,9,18 пл.62,5га.кв. 20 вид. 16-18,2,4,6,8-10,1315,3,5,1 пл. 42,5га.кв. 21 вид. 6-8, 4,1,2,9 пл. 32,1га.кв. 22 вид. 1-9,11,24-26, 13,10,16 пл. 33га.кв. 23 вид. 1,4,5,7,8,11,14,15,18-20 пл. 24,6га.кв. 24 вид. 4-6,11,12, 9,2 пл. 17,4га.кв. 25 вид. 4-6,12,15-17, 7,9 пл. 16,3га.кв. 26 вид. 1,3,4,11,14-16,17, 8,6,9,5,13,7 пл. 37,9га.кв. 27 вид. 3-5,7,8,13-15, 2,1,6 пл. 56,6га.кв. 28 вид. 1,2,6,10,13-15, 12,3,9 пл.30,6га.кв. 29 вид. 3,5,13,17-19, 4,6,16,1,15 пл. 68,9га.Лаурське  лісництво :  пл.2625,7га.кв. 1 вид. 4,11,13,14. пл.1,6га.кв. 2 вид. 4,6,7,8,11,10,12,13, пл. 13,5га.кв. 3 вид. 3,4,6,8,9,10,11,13,14,15,16,19,21,22,23,24,26,28,29,31,32,33,35,36,37,38,39,40,41,16,2 пл. 48,5га.кв. 4 вид. 1,3,4,5,8,9,10,11,13,14,15,16,17,18, пл.98,6га.кв. 5 вид. 1,4,5,11,13,14,18,19,20,23,26,27,28,29,30,31,32,33,34,36,37,39,40,41,42,43,44,45,24,10,27,40,24,8,21,38,10,8, пл. 110,7га.кв. 6 вид. 3,5,7,8,12,13,14,15,19,24,25,6,10,11,20,21,22,23, 18,9,4,2,1, пл. 157,3га.кв. 7 вид. 1,2,3,5,6,8,9,11,12,13,14,15,16,17,18,19,20,21,22,23,24,4,7 пл. 252,7га.кв. 8 вид. 1,2,4-8,10-19,22,23,25-30,32,33, 3,21,20,30,7 пл.145,8га.кв. 9 вид. 12,14-17,20,23,1,2,6,9,10,19,22,24, 5,4,7 пл. 69,4га.кв. 10 вид. 9-13,1,6,7,15,16,14  пл.24,8га.кв. 11 вид. 7,1,2,4,5,10,13,14,17,22,24,25,19, 3,11 пл. 142,1га.кв. 12 вид. 21-25,30-33,1-6,9,10,12-14,17-20,26-29,11 пл.90,4га.кв. 13 вид. 1,2,4-6,8-11,14-18,7 пл. 46,9га.кв. 14 вид. 1,2,4-11 пл.40,1га.кв. 15 вид. 1,5,8,10-14,6 пл.50,7га.кв. 16 вид. 1,5,6-15,4 пл.38га.кв. 17 вид. 2,3,5,13,17,27,28,33,34,1,8-12,19-21,24,31-33, 25,15,17,28,16,23 пл. 102,2га.кв. 18 вид. 1-10,12,13,15,17-28 пл. 87,5га.кв. 19 вид. 1-16 пл.97га.кв. 20 вид. 2,1,3-5-11,13,15-17,19-23, 14,12 пл. 119,3га.кв. 21 вид. 12,21-23,33-36,45-47,2-9,11,13,15,17,18,20,24,26,30,43,44, 1,2,14,27,28,32,39 пл. 78,8га.кв. 22 вид. 7,8 пл. 0,3га.кв. 23 вид. 1,2,5-11,13,15-19,21,26,27,29-31,3 пл. 87,4га.кв. 24 вид. 3,11,15,16,18,19,2,12,13,21,22, 14,17,1,4,20 пл. 51,3га.кв. 25 вид. 1,2,8-10,12,14,23,24, 11-13,15,7 пл. 53,1га.кв. 26 вид. 1,3,4,8-10,13,14,18,19пл. 39,9га.кв. 27 вид. 1-5,7-10,12,17,18-21,23-26,32-35,37-39 пл. 129,8га.кв. 28 вид. 2,4,5,6,8-20,22,31,32, 1,3,7 пл.100,1га.кв. 29 вид. 1-10,33,34,38,39,12,14-20,22,35-37,23,25,30,11,27,26,13,32 пл. 137,1га.кв. 30 вид. 1,3,19-20,21,24,25,28,6-12,14,16-18,22,23,26,27, 13,4,5,15 пл. 77га.кв. 31 вид. 1,3,4,6,17,20,24,25,8,10,12,13,15,22,23, 18,2,16 пл.43,2га.кв. 32 вид. 3-7,2,1 пл. 52,6га.кв. 33 вид. 1,3,6-8,,2 пл. 15,5га.кв. 34 вид. 1,2,5,14, пл. 22,5га.ДП «Путильський лісгосп»  Усть-Путильське лісництво :  пл.226га.кв. 43 вид. 1-7, 8,9,10,11,13 пл. 47,6га.кв. 44 вид. 1-8,23,24, 9,11,20 пл. 70,5га.кв. 51 вид. 10-23, 8,7,6,5 пл. 83,4га.кв. 32 вид. 1-3 пл. 17,5га.кв. 33 вид. 1-3  пл.  7га.Сергіївське  лісництво :  пл.683,9га.кв. 15 вид. 1-11,22,23, 12,16,17 пл. 80,8га.кв. 16 вид. 10-24 пл.78га.кв. 24 вид. 1-16,57,58,59,44,17,20 пл. 76,4га.кв. 25 вид. 1-12,21, 16,18 пл. 69,7га.кв. 26 вид. 1-16,49,50,51,38 пл. 71,3га.кв. 27 вид. 1-14,52,53,54, 20,15-18 пл. 64,7га.кв. 28 вид. 1-19,38,39,40, 20,15-18 пл.96,9га.кв. 29 вид. 1-13,55,56,57, 16,48,19 пл. 39га.кв. 30 вид. 1-8,48,49, 10,11,12,13,21,22 пл. 44га.кв. 31 вид. 13-19, 1,6,8,10 пл.36,8га.кв. 32 вид. 24-28, 14,15 пл. 26,3га.Селятинське  лісництво :  пл.626,1га.кв. 1 вид. 15-23,40,41, 27,28 пл.57,6га.кв. 2 вид. 1-15, 10,11,12  пл. 62,7га.кв. 3 вид. 1-19,15 пл. 90га.кв. 6 вид. 1-9,16 пл. 44га.кв. 7 вид. 1-24,35,36,37, 28,25,26,27,33,34 пл. 113,5га.кв. 14 вид. 1-19,25,26,27, 20,21,22,23,24 пл.111,8га.кв. 15 вид. 1-20, 22,21,23 пл. 105,7га.кв. 54 вид. 1,2,3, 12,11 пл.40,8га.ДП «Берегометське ЛМГ»  Мигівське лісництво пл.300,2га.кв. 40 вид. 1,11,14,15 пл.7,3га.кв. 41 вид. 4,5,14,15  пл. 0,9га.кв. 42 вид. 4,7,10-14 пл. 10,7га.кв. 46 вид. 6,8,10-12 пл. 15,5га.кв. 50 вид. 1-4,8,9,11,12,19-21 пл. 25,6га.кв. 53 вид. 2-5,7-16 пл.67,1га.кв. 54 вид. 1-5,8-12,14-18,20,21 пл. 68,1га.кв. 55 вид. 1,2,5-12 пл.66,7га.кв. 56 вид. 1-4,7,9,10,11 пл.38,3га.Лопушнянське лісництво пл.220,5га.кв. 14 вид. 1,3-15,17 пл.92,6га.кв. 15 вид. 1,3-11,13-17  пл. 69,3га.кв. 23 вид. 1,3,5,6 пл. 22га.кв. 24 вид. 3,5-9 пл. 15,2га.кв. 25 вид. 1,2,4-8 пл. 21,4га.Чемернарське  лісництво :  пл.3582,8га.кв. 1 вид. 1,2,4-7,9,10,14-18,20-24. пл.44га.кв. 2 вид. 1,2,4,7-16, пл. 61,3га.кв. 3 вид. 1-5,7,11-13,15-17 пл.52,9га.кв. 4 вид. 1,2,6-22 пл.91,5га.кв. 5 вид. 1,7-10,12,14,15,17-23 пл. 60,5га.кв. 6 вид. 1,2,4-7,9-14 пл. 92,4га.кв. 7 вид. 3,4,6-13,15-18 пл. 69,5га.кв. 8 вид. 1,2,4-7,9-21,26,27 пл.73,4га.кв. 9 вид. 3-10,пл. 94,3га.кв. 10 вид. 1-6,8,9,11-14,16-18,23,25-27 пл.80,7га.кв. 11 вид. 1-9,11,12,15-17 пл.49,7га.кв. 12 вид. 1-5,7,9,10,13,14,16,17,20-23 пл. 64,5га.кв. 13 вид. 1-8,10,11,13-15 пл.96га.кв. 14 вид. 1,2,4-6,8-13 пл.92,9га.кв. 15 вид. 1,2,4,6-12 пл. 53,4га.кв. 16 вид. 2,5,8,9,12,14-16,18-26 пл.35,3га.кв. 17 вид. 5-7,9,11-23 пл. 47,6га.кв. 18 вид. 1,2,5,6,8-16 пл. 43,5га.кв. 19 вид. 1,2,4,5,7-20 пл.63,5га.кв. 20 вид. 1-6,2-19 пл. 69,1га.кв. 21 вид. 1-5,7,8,11-22 пл.74,9га.кв. 22 вид. 1,3,6-12 пл. 40,8га.кв. 23 вид. 4-10, пл. 24,2га.кв. 24 вид. 1,2,4-6,9-13,15 пл. 46,8га.кв. 25 вид. 1-18, пл. 61,8га.кв. 26 вид. 1-8, пл. 43га.кв. 27 вид. 1,2,4-8,10-17 пл. 60,1га.кв. 28 вид. 1-11,13-17 пл.61,1га.кв. 29 вид. 1-8,10,19-22,24-35 пл. 71,1га.кв. 30 вид. 1-9, пл. 44га.кв. 31 вид. 1,3-8 пл. 28,5га.кв. 32 вид. 1,3,11,14,15 пл. 61,3га.кв. 33 вид. 1-5,7-11пл. 30,9га.кв. 34 вид. 1,2,4-10,12-19, пл. 79,5 га.кв. 35 вид. 1-13,15-17 пл. 74,1га.кв. 36 вид. 1-3,5,7,8,10-12 пл. 57,1га.кв. 37 вид. 1-5,712,16-23 пл. 84,1га.кв. 38 вид. 1-7,12,14-20 пл.79га.кв. 39 вид. 1,4,7,8,10,11,13-23 пл. 58га.кв. 40 вид. 1-6,11,12,14-19 пл.66га.кв. 41 вид. 1-4,6-10,12-24 пл. 104,2га.кв. 42 вид. 1-13, пл. 96га.кв. 43 вид. 1,3,4,6-12 пл. 75,8га.кв. 44 вид. 1-13, пл.86га.кв. 45 вид. 1-3,6-18 пл. 80га.кв. 46 вид. 1-17, пл.89га.кв. 47 вид. 1-10,12-18,21-28,30-38 пл. 146,6га.кв. 48 вид. 1-19, пл. 121,6га.кв. 49 вид. 1-7,10-13,15,17-34 пл.171,3га.кв. 50 вид. 1-13,15,16,18-24 пл. 130га.Гірсько-Кутське  лісництво :  пл.4299,3га.Кв. 1вид.2-6,8-13,16-19,пл.53,1га.Кв.2вид.1-8,10-14 пл.78,4га.Кв.3вид.1-5,7-10, пл.47,1га.Кв.4 вид.1-4,8-9,11-13, пл.16,9га.Кв.5 вид.1-10,12-14,16-20,пл.60,6га.Кв.6 вид.1-11,14-16,18-23,пл.88га.Кв.7 вид.1-21, пл.91,6га.Кв.8 вид.1-18, пл.67га.Кв.9 вид.1-25, пл.76,3га.Кв.10 вид.1-11,13-22,пл.69га.Кв.11 вид.1-12,14-22,пл.74,6га.Кв.12 вид.1-6,10-17,пл.50,8га.Кв.13 вид.1-7,9-12,14,16-24, пл.78,4га.Кв.14 вид.1-14, пл.71Кв.15 вид.1-12,15,18-22, пл.90,8га.Кв.16 вид.1-13,15,17 пл.72га.Кв.17 вид.1-22, пл.97га.Кв.18 вид.1-13, пл.101га.Кв.19 вид.1-10,12-21, пл.104,5га.Кв.20 вид.1-4,4.1,5-10,8.1,12-26, пл.99,7га.Кв.21 вид.1.1,1-18, пл.108,7га.Кв.22 вид.1-10, пл.13,7га.Кв.23 вид.1,3-13, пл.55,5га.Кв.24 вид.1-6,8,11-20,21.1,21-25, пл.99,8га.Кв.25 вид.1-16,15.1,18, пл.85,6га.Кв.26 вид.1-18,13.1,16.1,19-22, пл.93га.Кв.27 вид.1-11,11.1,12,14-16,17.1,18-25, пл.98,8га.Кв.28 вид.1-5,7-34 пл.134,1га.Кв.29 вид.1-17, пл.80га.Кв.30 вид.1-6,8-22, пл.82,1га.Кв.31 вид.1-9, пл.29,8га.Кв.32 вид.1-21, пл.118,1га.Кв.33 вид.1-14,16-28, пл.96,1Кв.34 вид.1-4,6-9,11-13,15-31, пл.154,1га.Кв.35 вид.1-4,6-10, пл.56,5га.Кв.36 вид.1-6,9-19, пл.50га.Кв.37 вид.1-6,9-21, пл.76,1га.Кв.38 вид.1-3,5-9,11-14,16-18,пл.36,9га.Кв.39 вид.1-16, пл.64,6га.Кв.40 вид.1-14, пл.60,1га.Кв.41 вид.3-10, пл.33,2га.Кв.42 вид.1,3-4,6-14,пл.57,7га.Кв.43 вид.1-9, пл.50га.Кв.44 вид.1,2,4,6-13,пл.42,9га.Кв.45 вид.1,3-5,8-20,пл.77,9га.Кв.46 вид.1-20, пл.74га.Кв.47 вид.5-23 пл.81,9га.Кв.48 вид.1-19 пл.69,6га.Кв.49 вид.1-6, пл.52га.Кв.50 вид.1-3,5-30, пл.97га.Кв.51 вид.1-16, пл.79га.Кв.52 вид.1-16, пл.122га.Кв.53 вид.1-18, пл.121га.Кв.54 вид.1-7,9-10,12-21,23-29, пл.121,2га.Кв.55 вид.1-11,13-16, пл.96,5га.Кв.56 вид.1-5,8-9,11,13-18, пл.42га.Долішньо-Шепітське  лісництво :  пл.1431,6га.кв.4 вид.1,4,6-9,11-13, пл.33,4га.кв.5 вид.5-9, пл.12,0га.кв.26 вид.1-15,26-27, пл.39,0га.кв.27 вид.1-5,18-20, пл.16,0га.кв.32 вид.1.1,1-7,7.1,8-15,17-21, пл.108,3га.кв.33 вид.1-19, пл.121,5га.кв.34 вид.1-2,4-10,12,14-27,29-32, пл.123,3га.кв.35 вид.1-11,13-22, пл.120,7га.кв.36 вид.1-3,9,13, пл.18,8га.кв.39 вид.1-11,16-26, пл.110,6га.кв.40 вид.1-7,9-23, пл.84,5га.кв.41 вид.1-2,4-10,12-14,пл.56,1га.кв.42 вид.2-3,5-12, пл.16,8га.кв.43 вид.1-6, пл.35,7га.кв.44 вид.1-11, пл.62га.кв.45 вид.1-21, пл.89га.кв.46 вид.1-10,12-14, пл.85га.кв.47 вид.1,6-7,9-18,20-23, пл.94,5га.кв.48 вид.2-14,19, пл.98,1га.кв.49 вид.1-9,11-12,15-16, пл.45,3га.кв.50 вид.1-13, пл.61га.Фальківське  лісництво :  пл.3414,0га.кв.1 вид.4-16,13, пл.53,2га.кв.2 вид.3-13,15-18, пл.61,6га.кв.3 вид.2-4,6,8-16, пл.69,9га.кв.4 вид.1-22, пл.66га.кв.5 вид.3,5-7,9-14, пл.50га.кв.6 вид.1-5,7-17 пл.61,5га.кв.7 вид.1-10, пл.44га.кв.8 вид.1-10,12-19, пл.91,2га.кв.9 вид.1-4,8-9,11-17, пл.82,1га.кв.10 вид.2,4-6,8-13, пл.28га.кв.11 вид.1-10, пл.87га.кв.12 вид.1-5,8-10,12-16,пл.91,2га.кв.13 вид.1-9, пл.55га.кв.14 вид.1-4,6,8-13,16-20, пл.61,9га.кв.15 вид.3-5,7-11,14-15, пл.51га.кв.16 вид.1-8,12-17, пл.68,6га.кв.17 вид.1,3-5,7-23, пл.62,8га.кв.18 вид.2-3,5,8-11,13-17, пл. 45,3га.кв.19 вид.1-9,11-16, пл.80га.кв.20 вид.1-9,12-21, пл.73га.кв.21 вид.1-4,6,8-16, пл.80,7га.кв.22 вид.1,3-7,9-16, пл.73,6га.кв.23 вид.1-5,7-9,11-12,14-20, пл.128,9га.кв.24 вид.1-2,4,6-8,11-16, пл.59га.кв.25 вид.1,4-10, пл.35,9га.кв.26 вид.1-3,5-8, пл.77га.кв.27 вид.1,4,6,7-9, пл.40,5га.кв.28 вид.1-10, пл.48га.кв.29 вид.1-3,5-10, пл.65га.кв.30 вид.2-3,5-7,9-22, пл.109,5га.кв.31 вид.1-8,10,12-22, пл.65,6га.кв.32 вид.1-3,6-10,12-18,20, пл.119,4га.кв.33 вид.1-14,16-17,пл.62,6га.кв.34 вид.4-5,7-9, пл.15,8га.кв.35 вид.2,4-5,8,10-11,13-17, пл.32,6га.кв.36 вид.1-7, пл.94га.кв.37 вид.1-14,16-17, пл.64,8га.кв.38 вид.1-3,5-10,13-18,21-28, пл.71,2га.кв.39 вид.2-5,7-11,13-17, пл.103,8га.кв.40 вид.1-5,7,9-20 пл.67,7га.кв.41 вид.1-9,11-12,14-21,23-25,28, пл.119,6га.кв.42 вид.1-10, пл.59га.кв.43 вид.2,4-11, пл.58,1га.кв.44 вид.2-16, пл.80,4га.кв.45 вид.2,4-6,8,10-17, пл.47,9га.кв.46 вид.1,3-4,6-9,12,14-19, пл.67,4га.кв.47 вид.1-5,7,10-13,15-17, пл.49,4га.кв.48 вид.1,6,8,11,14-20, пл.56,2га.кв.49 вид.2-3,7-8,10-13, пл.12,1га.кв.50 вид.2-4,6-7,10-17, пл.58,3га.кв.51 вид.1-2,4-6,9-14, пл.48га.кв.52 вид.1-6, пл.8,8га.кв.53 вид.3-5,7-12, пл.49,9га.Сторожинецький держспецлісгосп АПК Банилівське лісництво, кв. 5,12,18-20,24,25,27,28-32,37 пл.1350га.  </t>
  </si>
  <si>
    <t>філія "Чернівецьке лісове господарство" ДП "Ліси України", філія "Путильське лісове господарство" ДП "Ліси України", філія "Берегометське лісове господарство" ДП "Ліси України"</t>
  </si>
  <si>
    <t>Рішення 18-ї сесії обласної ради XXI скл. від 21.12.93;рішення 29-ї сесії обласної ради V скл. Від 17.06.2009 № 148-29/09 (зміна меж); рішення 32-ї сесії обласної ради V cкликання від 07.10.2009  № 252-32/09 (коригування території)</t>
  </si>
  <si>
    <t>Разом заказників загально-зоологічних</t>
  </si>
  <si>
    <t>Чарівне крильце</t>
  </si>
  <si>
    <t>Вижницький район:ДП «БерегометськеЛМГ» Чемернарське лісництво кв. 16 вид.5</t>
  </si>
  <si>
    <t>ДП «Берегометськелісомисливське господарство»</t>
  </si>
  <si>
    <t xml:space="preserve">Рішення облвиконкому від 19.01.83№ 15 </t>
  </si>
  <si>
    <t>Урочище «Жафино»</t>
  </si>
  <si>
    <t>Сокирянський район с.Василівка</t>
  </si>
  <si>
    <t>Сокирянська громада</t>
  </si>
  <si>
    <t xml:space="preserve">Рішення облвиконкому від 30.05.79 № 198 </t>
  </si>
  <si>
    <t>Платан східний/чинар/</t>
  </si>
  <si>
    <t>Сокирянський район с.Ломачинці</t>
  </si>
  <si>
    <t>Дністровський район, Сокирянська громада</t>
  </si>
  <si>
    <t xml:space="preserve">Ломачинецька  загальноосвітня школа </t>
  </si>
  <si>
    <t>Рішення облвиконкому від 30.05.79 № 198</t>
  </si>
  <si>
    <t>Чотири тополі</t>
  </si>
  <si>
    <t>Сокирянський район с.Розкопинці</t>
  </si>
  <si>
    <t>Рішення облвикон-кому від 30.05.79 № 198</t>
  </si>
  <si>
    <t>Вікові липи</t>
  </si>
  <si>
    <t>Ломачинецька сільська рада</t>
  </si>
  <si>
    <t>Дубово-букова ділянка</t>
  </si>
  <si>
    <t>Кіцманський район: ДП «Чернівецький лісгосп» Ревнянське л-во кв.5 вид. 2</t>
  </si>
  <si>
    <t>Рішення облвикон-комувід 30.05.79 № 198</t>
  </si>
  <si>
    <t>Ревнянський дуб</t>
  </si>
  <si>
    <t xml:space="preserve">Кіцманський район: ДП «Чернівецький лісгосп»,  Ревнянське л-во знаходиться  між кв.10 - 12 </t>
  </si>
  <si>
    <t>Кіцманський район  с.Ревно</t>
  </si>
  <si>
    <t>Ревнянська загальноосвітня школа</t>
  </si>
  <si>
    <t xml:space="preserve">Рішення 6-ї сесії обласної ради ХХІV скликання від 27.12.02 № 127-6/02 </t>
  </si>
  <si>
    <t>Реліктові дуби</t>
  </si>
  <si>
    <t xml:space="preserve">Кіцманський район с.Стрілецький Кут </t>
  </si>
  <si>
    <t>Стрілецько-Кутська сільська рада</t>
  </si>
  <si>
    <t>Рішення 6-ї сесії обласної ради ХХІV скликання від 27.12.02  № 127-6/02</t>
  </si>
  <si>
    <t>Буково-дубова ділянка</t>
  </si>
  <si>
    <t>Заставнівський район:  ДП «Чернівецький лісгосп». Чорнівське  л-во кв. 60 вид.5</t>
  </si>
  <si>
    <t xml:space="preserve">Праліс дуба скельного </t>
  </si>
  <si>
    <t>Глибоцький район:ДП «Чернівецький лісгосп» Кузьмінське л-во, кв.5  вид.10</t>
  </si>
  <si>
    <t xml:space="preserve">Віковий дуб  </t>
  </si>
  <si>
    <t>Глибоцький район: ДП «Чернівецький лісгосп» Кузьмінське л-во  кв.7 вид.1</t>
  </si>
  <si>
    <t xml:space="preserve">Вікова діброва </t>
  </si>
  <si>
    <t>Глибоцький район: ДП «Чернівецький лісгосп»Кузмінське л-во кв.15 вид.5</t>
  </si>
  <si>
    <t xml:space="preserve"> рішення облвиконкому від 30.05.1979 № 198; рішення 17-ї сесії обласної ради ХХІІІ скликання від 20.12.01 № 171-17/01 </t>
  </si>
  <si>
    <t xml:space="preserve">Ділянка лікарських рослин    </t>
  </si>
  <si>
    <t>Глибоцький район: ДП «Чернівецький лісгосп» Кузьмінське л-во кв. 23  вид.2</t>
  </si>
  <si>
    <t xml:space="preserve">Ділянка дуба звичайного   </t>
  </si>
  <si>
    <t>Глибоцький район: ДП «Чернівецький лісгосп» Кузьмінське л-во кв.20  вид.8, 14</t>
  </si>
  <si>
    <t xml:space="preserve">Францталь    </t>
  </si>
  <si>
    <t>Глибоцький район:ДП «Чернівецький лісгосп» Кузьмінське л-во кв.50  вид.6</t>
  </si>
  <si>
    <t xml:space="preserve">рішення облвиконкому від 17.10.1984 № 216; рішення 17-ї сесії обласної ради ХХІІІ скликання від 20.12.01№ 171-17/01 </t>
  </si>
  <si>
    <t xml:space="preserve">Вісім горіхів гікорі       </t>
  </si>
  <si>
    <t>Глибоцький район: ДП «Чернівецький лісгосп» Кузьмінське л-во кв.16 вид.5</t>
  </si>
  <si>
    <t xml:space="preserve">Насадження дуба звичайного </t>
  </si>
  <si>
    <t>Глибоцький район:ДП «Чернівецький лісгосп» Кузьмінське л-во кв. 45  вид.5</t>
  </si>
  <si>
    <t xml:space="preserve">Рішення 17-ї сесії обласної ради ХХІІІ скликання від 20.12.01№ 171-17/01 </t>
  </si>
  <si>
    <t xml:space="preserve">Праліс буково-дубовий    </t>
  </si>
  <si>
    <t xml:space="preserve">Глибоцький район: ДП «Чернівецький лісгосп»Турятське л-во кв. 17  вид. 1 </t>
  </si>
  <si>
    <t xml:space="preserve">Два велетні     </t>
  </si>
  <si>
    <t>Кіцманський  районс.Стрілецький Кут</t>
  </si>
  <si>
    <t>Стрілецько-Кутська сільська  рада</t>
  </si>
  <si>
    <t>Рішення 17-ї сесії обласної ради ХХІІІ скликання від 27.12.2002 № 127-6/02</t>
  </si>
  <si>
    <t xml:space="preserve">Букова ділянка </t>
  </si>
  <si>
    <t>Глибоцький район:ДП «Чернівецький лісгосп»Турятське л-во кв.1  вид.23</t>
  </si>
  <si>
    <t xml:space="preserve">Рішення облвиконкому від 30.05.79№ 198 </t>
  </si>
  <si>
    <t xml:space="preserve">Чотири велетні      </t>
  </si>
  <si>
    <t xml:space="preserve">Герцаївський район: ДП «Чернівецький лісгосп»Тернавське л-во кв. 9 в.5 </t>
  </si>
  <si>
    <t xml:space="preserve">Боєрул Стурза </t>
  </si>
  <si>
    <t>Герцаївський районс.Тернавка</t>
  </si>
  <si>
    <t>Рішення 18-ї сесії обласної ради XXI скликання обласної ради від 21.12.93</t>
  </si>
  <si>
    <t>Праліс модрини європейської</t>
  </si>
  <si>
    <t>Сторожинецький район:  ДП «Сторожинецький лісгосп» Чудейське  л-во  кв. 8 вид. 9</t>
  </si>
  <si>
    <t xml:space="preserve">Праліс грабово-буково-дубовий  </t>
  </si>
  <si>
    <t>Сторожинецький район: ДП «Сторожинецький лісгосп» Іжівське л-во кв.70 вид.7</t>
  </si>
  <si>
    <t>Рішення облвиконкомувід 30.05.79№ 198</t>
  </si>
  <si>
    <t xml:space="preserve">Ділянка лучної флори   </t>
  </si>
  <si>
    <t>Сторожинецький Район с.Глибочок</t>
  </si>
  <si>
    <t xml:space="preserve">Ділянка степової флори  </t>
  </si>
  <si>
    <t>Сторожинецький район с.Заволока</t>
  </si>
  <si>
    <t>Михальчанська сільська рада</t>
  </si>
  <si>
    <t>Ділянка лучної флори</t>
  </si>
  <si>
    <t>Сторожинецький район с.Спаська</t>
  </si>
  <si>
    <t>Кам’янська громада</t>
  </si>
  <si>
    <t xml:space="preserve">Рішення облвиконкомувід 30.05.79 № 198 </t>
  </si>
  <si>
    <t xml:space="preserve">Тисова ділянка </t>
  </si>
  <si>
    <t>Сторожинецький район:Чернівецьке військове л-во, кв.12 вид.2 кв.13 вид.1</t>
  </si>
  <si>
    <t>Чернівецький військове л-во</t>
  </si>
  <si>
    <t>Розпоряд-ження обл-держадміні-страції від 08.02.96 № 87-р</t>
  </si>
  <si>
    <t>Ділянка барвінку малого</t>
  </si>
  <si>
    <t>Вижницький район ДП «Берегометське ЛМГ»Мигівське л-во кв.54 вид.16, 17</t>
  </si>
  <si>
    <t>філія «Берегометське лісомисливське господарство» ДП "Ліси України"</t>
  </si>
  <si>
    <t>Кошман</t>
  </si>
  <si>
    <t>Вижницький районДП «Берегометське ЛМГ» Долішньошепітське л-во кв.1 вид.9</t>
  </si>
  <si>
    <t xml:space="preserve"> Рішення облвиконкомувід 30.05.79№ 198</t>
  </si>
  <si>
    <t>Лісничка</t>
  </si>
  <si>
    <t>Вижницький район ДП «Берегометське ЛМГ» Чемернарське л-во, кв.33 вид.9,кв.34  вид.15,кв.35  вид.8</t>
  </si>
  <si>
    <t>Буковинка</t>
  </si>
  <si>
    <t>Путильський район ДП «Путильський лісгосп» Шепітське л-во кв.17 вид.6,кв.18  вид.4</t>
  </si>
  <si>
    <t>філія «Путильське лісове господарство» ДП "Ліси України</t>
  </si>
  <si>
    <t xml:space="preserve">Ділянка арніки гірської </t>
  </si>
  <si>
    <t>Путильський район  ДП «Путильський лісгосп» Сергіївське лісництво кв.33 вид.37</t>
  </si>
  <si>
    <t>Жупани</t>
  </si>
  <si>
    <t>Путильський район, с.Перкалаб, урочище Великого і  Малого Каменів</t>
  </si>
  <si>
    <t>Шепітська сільська рада</t>
  </si>
  <si>
    <t>Селятинська громада</t>
  </si>
  <si>
    <t>Ялинова ділянка</t>
  </si>
  <si>
    <t>Путильський район ДП «Путильський лісгосп»Яблунівське лісництво кв.25 вид.10-11</t>
  </si>
  <si>
    <t>Платани</t>
  </si>
  <si>
    <t>м.Вижниця, вул.Бурги - Семашко</t>
  </si>
  <si>
    <t>Вижницька міська рада</t>
  </si>
  <si>
    <t>Арніка</t>
  </si>
  <si>
    <t>Путильський район ДП «Путильський лісгосп» Шепітське л-во кв.36 вид.6</t>
  </si>
  <si>
    <t xml:space="preserve">Гінкго дволопатеве  </t>
  </si>
  <si>
    <t>м. Чернівці, вул. Конституційна, 69</t>
  </si>
  <si>
    <t>Прокуратура м.Чернівці</t>
  </si>
  <si>
    <t>Рішення  облвиконко-му від 17.10.84 № 216</t>
  </si>
  <si>
    <t xml:space="preserve">Група рідкісних дерев    </t>
  </si>
  <si>
    <t>м. Чернівці, вул. Головна, 135, Обласна консультативна стоматполіклініка</t>
  </si>
  <si>
    <t>Обласна консультативна стоматполіклініка</t>
  </si>
  <si>
    <t xml:space="preserve">Дуб крупно- плідний   </t>
  </si>
  <si>
    <t>м. Чернівці, вул. Конституційна, 71</t>
  </si>
  <si>
    <t>Чернівецький транспортний коледж</t>
  </si>
  <si>
    <t>Рішення облвикон-комувід 30.05.79№ 198</t>
  </si>
  <si>
    <t>м. Чернівцівул. Буковинська, 4</t>
  </si>
  <si>
    <t>Дитяча міська клінічна  лікарня № 1</t>
  </si>
  <si>
    <t>Рішення облвиконко-мувід 17.10.84№ 216</t>
  </si>
  <si>
    <t>м. Чернівці вул. Конституційна, 71</t>
  </si>
  <si>
    <t>Магнолія Суланжа</t>
  </si>
  <si>
    <t>м. Чернівці, вул. Конституційна, 67</t>
  </si>
  <si>
    <t>ПП «Регіон-центр»</t>
  </si>
  <si>
    <t>Рішення облвиконкомувід 30.05.79 № 198</t>
  </si>
  <si>
    <t xml:space="preserve">м. Чернівці, вул. Аксеніна, 8-б </t>
  </si>
  <si>
    <t>Комунальне житлово- ремонтне експлуатаційне підприємство № 14</t>
  </si>
  <si>
    <t xml:space="preserve">Кедр європейський </t>
  </si>
  <si>
    <t>м. Чернівці, вул.Аксеніна, 2</t>
  </si>
  <si>
    <t>Чернівецький національний університет ім.Ю.Федьковича</t>
  </si>
  <si>
    <t>м. Чернівці,  вул. Федьковича, 46</t>
  </si>
  <si>
    <t>Обласний ендокринологічний диспансер</t>
  </si>
  <si>
    <t>Лавр благородний</t>
  </si>
  <si>
    <t>м. Чернівці, вул. Чернишевського, 50-б</t>
  </si>
  <si>
    <t>гр.Гиндич О.В.</t>
  </si>
  <si>
    <t>м. Чернівці, вул.Руська, 3</t>
  </si>
  <si>
    <t>Комунальне житлово- ремонтне експлуатаційне підприємство № 12</t>
  </si>
  <si>
    <t>Група різновидностей рідкісних дерев</t>
  </si>
  <si>
    <t>м. Чернівці, вул. Головна, 137, Обласна клінічна лікарня</t>
  </si>
  <si>
    <t>Обласна клінічна лікарня</t>
  </si>
  <si>
    <t>Група рідкісних дерев</t>
  </si>
  <si>
    <t>м. Чернівці, вул. Курильська, 13.</t>
  </si>
  <si>
    <t>гр. Шабан Г.Є.</t>
  </si>
  <si>
    <t>м. Чернівці, вул. Українська, 26.</t>
  </si>
  <si>
    <t xml:space="preserve">гр.Білоус К.П. </t>
  </si>
  <si>
    <t>Сквер з різно- видностями рідкісних дерев</t>
  </si>
  <si>
    <t>м. Чернівці, вул. Л.Українки</t>
  </si>
  <si>
    <t>Департамент інфраструктури та благоустрою міськради</t>
  </si>
  <si>
    <t>Рішенняоблвиконко-му від 17.03.92№ 72</t>
  </si>
  <si>
    <t>Сквер з різно-видностями рідкісних дерев</t>
  </si>
  <si>
    <t xml:space="preserve">м. Чернівці,на розі вулицьУніверситетської та Коцюбинського </t>
  </si>
  <si>
    <t>м. Чернівці,  вул. Буковинська,  4-а</t>
  </si>
  <si>
    <t>Обласна консультативна поліклініка</t>
  </si>
  <si>
    <t>Рішення облвиконко-му від 17.03.92 № 72</t>
  </si>
  <si>
    <t>Кедр європейський</t>
  </si>
  <si>
    <t>м. Чернівці,  вул. Стрийська, 62</t>
  </si>
  <si>
    <t>Черемха звичайна</t>
  </si>
  <si>
    <t>м. Чернівці, вул.Заводська, 22</t>
  </si>
  <si>
    <t>Управління  патрульної поліції у Чернівецькій області</t>
  </si>
  <si>
    <t xml:space="preserve"> Рішення сесії обласної радивід 27.12.02  № 127-6/02</t>
  </si>
  <si>
    <t>м.Чернівці, вул.Сімовича, 15</t>
  </si>
  <si>
    <t>Міжрайонна природоохороннапрокуратура</t>
  </si>
  <si>
    <t>Рішення 6-ї сесії облас-ної ради ХХІV скликання від 27.12.02  № 127-6/02</t>
  </si>
  <si>
    <t>Ділянка рідкісних рослин</t>
  </si>
  <si>
    <t>Глибоцький район:ДП  «Чернівецький лісгосп»Турятське л-во кв.1 вид.2</t>
  </si>
  <si>
    <t>філія "Чернівецьке лісове господарство" ДСГП "Ліси України"</t>
  </si>
  <si>
    <t>Рішення облвиконкому від30.05.79 № 198,рішення 6-ї сесії обласної ради ХХІІІ скликання від 10.03.99 №14-6/99</t>
  </si>
  <si>
    <t xml:space="preserve">Ділянка конвалії </t>
  </si>
  <si>
    <t>Хотинський район : ДП «Хотинський  лісгосп» Новоселицьке л-во кв. 1 вид. 9</t>
  </si>
  <si>
    <t>філія "Сокирянське ЛГ" ДСГП "Ліси України"</t>
  </si>
  <si>
    <t xml:space="preserve">Рішення облвиконкому від 30.05 79 № 198 </t>
  </si>
  <si>
    <t xml:space="preserve">Сосна чорна  </t>
  </si>
  <si>
    <t>Сокирянський район: ДП «Сокирянський лісгосп» Ломачинське л-во кв.16, вид.3</t>
  </si>
  <si>
    <t xml:space="preserve">Липа срібляста  </t>
  </si>
  <si>
    <t>Сокирянський район: ДП «Сокирянський лісгосп» Сокирянське л-во кв.39 вид.5</t>
  </si>
  <si>
    <t xml:space="preserve">Сторічний дуб  </t>
  </si>
  <si>
    <t>Сокирянський район ДП «Сокирянський лісгосп» Романківецьке л-во кв.70 вид.3</t>
  </si>
  <si>
    <t xml:space="preserve">Коркове дерево </t>
  </si>
  <si>
    <t>м. Вижниця, вул.Українська, 25</t>
  </si>
  <si>
    <t>Рішення 12-ї сесії обласної ради ХХІV скликання від 17.12.03  № 179-12/03</t>
  </si>
  <si>
    <t>Берна</t>
  </si>
  <si>
    <t>Сторожинецький районДП «Сторожинецький лісгосп» Петрівецьке л-во кв.59 вид.9</t>
  </si>
  <si>
    <t>Рішення 7-ї сесії обласної ради V скликання від 16.10.06 № 105-7/06</t>
  </si>
  <si>
    <t xml:space="preserve">Липа дрібнолиста  </t>
  </si>
  <si>
    <t>Сторожинецький районДП «Сторожинецький лісгосп» Петрівецьке л-во кв.1 вид.27</t>
  </si>
  <si>
    <t>Регат</t>
  </si>
  <si>
    <t>Герцаївський районДП «Герцаївське держспецлісництво АПК»,кв.21,л.д.4</t>
  </si>
  <si>
    <t>м.Чернівці, вул. Науки,1</t>
  </si>
  <si>
    <t>Інститут термоелектрики Національної академії наук та Міністерства освіти і науки України</t>
  </si>
  <si>
    <t>Глигульська</t>
  </si>
  <si>
    <r>
      <t>пам</t>
    </r>
    <r>
      <rPr>
        <sz val="10"/>
        <color theme="1"/>
        <rFont val="Calibri"/>
        <family val="2"/>
        <charset val="204"/>
      </rPr>
      <t>’</t>
    </r>
    <r>
      <rPr>
        <sz val="10"/>
        <color theme="1"/>
        <rFont val="Times New Roman"/>
        <family val="1"/>
        <charset val="204"/>
      </rPr>
      <t>ятка природи</t>
    </r>
  </si>
  <si>
    <t>ДП "Берегометське ЛМГ", Лопушнянське л-во, кв.36, вид.2, п.в.2-12,5га; Лопушнянське л-во, кв.36, вид.10 - 7,5га</t>
  </si>
  <si>
    <t>філія "Берегометське ЛМГ" ДП "Ліси України"</t>
  </si>
  <si>
    <t>Рішення 2-ї сесії обласної ради VIII скл.від 30.03.2021 № 79-2/21</t>
  </si>
  <si>
    <t>Малозварашська</t>
  </si>
  <si>
    <t>ДП "Берегометське ЛМГ", Лопушнянське л-во, кв.46, вид.3 - 12,5га; Лопушнянське л-во, кв.46, вид.5 - 6,3га; Лопушнянське л-во кв. 46, вид.6 -14,0 га</t>
  </si>
  <si>
    <t>Сеговська</t>
  </si>
  <si>
    <t>ДП "Берегометське ЛМГ", Мигівське л-во, кв.54, вид.21 - 31,0га; Мигівське л-во, кв.54, вид.23 - 8,8га; Мигівське л-во кв. 54, вид.24 - 3,8 га</t>
  </si>
  <si>
    <t>Росохацька</t>
  </si>
  <si>
    <t>ДП "Берегометське ЛМГ", Мигівське л-во, кв.33, вид.24 - 27,0га; Мигівське л-во, кв.33, вид.31 - 5,1га</t>
  </si>
  <si>
    <t>Ліс над Гуком</t>
  </si>
  <si>
    <t>ДП "Берегометське ЛМГ", Чемернарське л-во, кв.16, вид.3,5,6,8</t>
  </si>
  <si>
    <t>Томнатиківський ліс</t>
  </si>
  <si>
    <t>ДП "Берегометське ЛМГ", Чемернарське л-во, кв.16, вид.13,14,17; кв. 17, вид.1,3,9</t>
  </si>
  <si>
    <t>Чемернарський ліс</t>
  </si>
  <si>
    <t>ДП "Берегометське ЛМГ", Чемернарське л-во, кв.37, вид.19,24,20,23,15,14</t>
  </si>
  <si>
    <t>Чиохельська</t>
  </si>
  <si>
    <t>ДП "Берегометське ЛМГ", Долішньошепітське л-во, кв.34, вид.26,28; кв.35, вид.12,20</t>
  </si>
  <si>
    <t>Гірсько-Кутська</t>
  </si>
  <si>
    <t>ДП "Берегометське ЛМГ", Гірсько-Кутське л-во, кв.40, вид.4,6; кв.41, вид.2,3,4</t>
  </si>
  <si>
    <t>Фальківська</t>
  </si>
  <si>
    <t>ДП "Берегометське ЛМГ", Фальківське л-во, кв.35, вид.1,8,9</t>
  </si>
  <si>
    <t>Палтин</t>
  </si>
  <si>
    <t>ДП "Чернівецьке ЛГ", Красноїльське л-во, кв.23, вид.7,24</t>
  </si>
  <si>
    <t>Буково</t>
  </si>
  <si>
    <t>ДП "Чернівецьке ЛГ", Лаурське л-во, кв.26, вид.2,12</t>
  </si>
  <si>
    <t>Чолдан</t>
  </si>
  <si>
    <t>ДП "Чернівецьке ЛГ", Красноїльське л-во, кв.12, вид.6,12</t>
  </si>
  <si>
    <t>Гільчанська</t>
  </si>
  <si>
    <t>ДП "Чернівецьке ЛГ", Гільчанське л-во, кв.29, вид.25,26,27,29,30</t>
  </si>
  <si>
    <t>Цолан</t>
  </si>
  <si>
    <t>ДП "Чернівецьке ЛГ", Красноїльське л-во, кв.23, вид.4,22,34,35</t>
  </si>
  <si>
    <t>Лунка</t>
  </si>
  <si>
    <t>ДП "Чернівецьке ЛГ", Красноїльське л-во, кв.28, вид.7,8,9,11,12,13</t>
  </si>
  <si>
    <t>Фалькауци</t>
  </si>
  <si>
    <t>ДП "Чернівецьке ЛГ", Лаурське л-во, кв.13, вид.4</t>
  </si>
  <si>
    <t>Занога</t>
  </si>
  <si>
    <t>ДП "Чернівецьке ЛГ", Красноїльське л-во, кв.27, вид.15,17,21,22</t>
  </si>
  <si>
    <r>
      <t>Разом пам</t>
    </r>
    <r>
      <rPr>
        <sz val="10"/>
        <color theme="1"/>
        <rFont val="Calibri"/>
        <family val="2"/>
        <charset val="204"/>
      </rPr>
      <t>’</t>
    </r>
    <r>
      <rPr>
        <sz val="10"/>
        <color theme="1"/>
        <rFont val="Times New Roman"/>
        <family val="1"/>
        <charset val="204"/>
      </rPr>
      <t xml:space="preserve">яток природи пралісових </t>
    </r>
  </si>
  <si>
    <t xml:space="preserve">Джерело„Розкопинці”  </t>
  </si>
  <si>
    <t xml:space="preserve">Сокирянський районДП «Сокирянський лісгосп» Сокирянське л-во, кв.21 вид.5 </t>
  </si>
  <si>
    <t xml:space="preserve">Ожевська мінеральна </t>
  </si>
  <si>
    <t xml:space="preserve">Сокирянський район  с.Ожево </t>
  </si>
  <si>
    <t>ТзОВ «Зелена липа»</t>
  </si>
  <si>
    <t xml:space="preserve">Кельменецька  мінеральна </t>
  </si>
  <si>
    <t>Кельменецький район смт. Кельменці</t>
  </si>
  <si>
    <t xml:space="preserve"> Кельменецька сільська  рада</t>
  </si>
  <si>
    <t>Рішення облвиконкому  від 17.10.84 № 216</t>
  </si>
  <si>
    <t xml:space="preserve">Джерело„Хотинське”   </t>
  </si>
  <si>
    <t>м. Хотин,  вул.Кутузова,34</t>
  </si>
  <si>
    <t>ТзОВ «Дністер ЛТД»</t>
  </si>
  <si>
    <t>Рішення облвиконкому від 30.05 79 № 198</t>
  </si>
  <si>
    <t xml:space="preserve">Зарожанська мінеральна  </t>
  </si>
  <si>
    <t xml:space="preserve">Хотинський район, с.Зарожани </t>
  </si>
  <si>
    <t>Зарожанська сільська рада</t>
  </si>
  <si>
    <t>Недобоївська громада</t>
  </si>
  <si>
    <t>Рішення облвиконкому від 30.05 79  № 198</t>
  </si>
  <si>
    <t xml:space="preserve">Джерело „Магала” </t>
  </si>
  <si>
    <t xml:space="preserve">Новоселицький район, с.Магала </t>
  </si>
  <si>
    <t>Магалянська сільська рада</t>
  </si>
  <si>
    <t>Черленівська мінеральна-1</t>
  </si>
  <si>
    <t>Новоселицький район, с.Черленівка, св. №118</t>
  </si>
  <si>
    <t>Черленівська сільська рада</t>
  </si>
  <si>
    <t>Ванчиковецька гровада</t>
  </si>
  <si>
    <t xml:space="preserve">Черленівська мінеральна-2  </t>
  </si>
  <si>
    <t>Новоселицький район  с.Черленівка, св. № 22</t>
  </si>
  <si>
    <t>Рішення облвиконкомувід 17.10.84 № 216</t>
  </si>
  <si>
    <t xml:space="preserve">Боянська мінеральна  </t>
  </si>
  <si>
    <t>Новоселицький район, с.Бояни</t>
  </si>
  <si>
    <t>Християнський табір «Джерело життя» євангельських християн-баптистів</t>
  </si>
  <si>
    <t xml:space="preserve">Магалянська мінеральна-2  </t>
  </si>
  <si>
    <t>Новоселицький район  с.Магала</t>
  </si>
  <si>
    <t>Магальська сільська рада</t>
  </si>
  <si>
    <t xml:space="preserve">Новоселицька мінеральна  </t>
  </si>
  <si>
    <t>м.Новоселиця</t>
  </si>
  <si>
    <t>Новоселицька міська рада</t>
  </si>
  <si>
    <t>Новоселицька громада</t>
  </si>
  <si>
    <t xml:space="preserve">Брусницька мінеральна-31 </t>
  </si>
  <si>
    <t>Кіцманський район  с.Кальнівці</t>
  </si>
  <si>
    <t>Обласна комунальна установа «Обласна лікарня відновного лікування»</t>
  </si>
  <si>
    <t xml:space="preserve">Брусницька мінеральна-3  </t>
  </si>
  <si>
    <t>Кіцманський район с.Кальнівці</t>
  </si>
  <si>
    <t>ОКУ «Обласна лікарня відновного лікування»</t>
  </si>
  <si>
    <t>Рішення облвиконкомувід 30.05.79 № 198,  рішення облвиконкому від 17.10.84 № 216</t>
  </si>
  <si>
    <t xml:space="preserve">Брусницька мінеральна-31д  </t>
  </si>
  <si>
    <t xml:space="preserve">Брусницька мінеральна-508  </t>
  </si>
  <si>
    <t>Брусницька мінеральна-509</t>
  </si>
  <si>
    <t>Рішення облвиконкому від 30.05.79№ 198</t>
  </si>
  <si>
    <t>Брусницька мінеральна - 514</t>
  </si>
  <si>
    <t>Брусницька  мінеральна-515</t>
  </si>
  <si>
    <t>Брусницька мінеральна-516</t>
  </si>
  <si>
    <t>Брусницька мінеральна-33Д</t>
  </si>
  <si>
    <t>ТзОВ «Калина»</t>
  </si>
  <si>
    <t>Оршовецька мінеральна</t>
  </si>
  <si>
    <t>Кіцманський район  смт. Неполоківці</t>
  </si>
  <si>
    <t>Джерело«Вікно»</t>
  </si>
  <si>
    <t>Заставнівський район, с.Вікно</t>
  </si>
  <si>
    <t>Вікнянська сільська рада</t>
  </si>
  <si>
    <t>Джерело  «Хрещатик»</t>
  </si>
  <si>
    <t>Заставнівський район, с.Хрещатик</t>
  </si>
  <si>
    <t>Хрещатинська сільська рада</t>
  </si>
  <si>
    <t>Звенячинська мінеральна</t>
  </si>
  <si>
    <t>Заставнівський районс.Хрещатик</t>
  </si>
  <si>
    <t>Озеро    «Бездонне»</t>
  </si>
  <si>
    <t>Заставнівський район, с.Прилипче</t>
  </si>
  <si>
    <t>Прилипчанська сільська рада</t>
  </si>
  <si>
    <t>Кострижівська громада</t>
  </si>
  <si>
    <t xml:space="preserve">Рішення облвиконкомувід 17.03.92 № 72   </t>
  </si>
  <si>
    <t>Джерело «Поруб»</t>
  </si>
  <si>
    <t>Сокирянський районДП «Сокирянський лісгосп» Сокирянське л-во кв.7 вид.21</t>
  </si>
  <si>
    <t>Мінеральна вода «Валя-Кузьминська-1»</t>
  </si>
  <si>
    <t>Глибоцький район, с.Валя Кузьміна</t>
  </si>
  <si>
    <t>Пансіонат «Буковина»</t>
  </si>
  <si>
    <t>Волоківська громада</t>
  </si>
  <si>
    <t>Мінеральна вода «Валя Кузьминська-2»</t>
  </si>
  <si>
    <t>Мінеральна вода „Турбаза Буковина”</t>
  </si>
  <si>
    <t>Хряцьківська мінеральна</t>
  </si>
  <si>
    <t xml:space="preserve">Герцаївський район, с.Хряцька </t>
  </si>
  <si>
    <t>Хряцківська сільська рада</t>
  </si>
  <si>
    <t>Джерело «Красноїльське»</t>
  </si>
  <si>
    <t>Сторожинецький район, смт. Красноїльськ</t>
  </si>
  <si>
    <t>Красноїльська селищна рада</t>
  </si>
  <si>
    <t>Красноїльська громада</t>
  </si>
  <si>
    <t>Рішення облвиконкому від 30.05.79  № 198</t>
  </si>
  <si>
    <t>Джерело «Підгірне-1»</t>
  </si>
  <si>
    <t>Сторожинецький район с.Банилів-Підгірний</t>
  </si>
  <si>
    <t>Банилівопідгірнівська сільська рада</t>
  </si>
  <si>
    <t>Джерело «Підгірне-2»</t>
  </si>
  <si>
    <t>Сторожинецький район, с.Банилів-Підгірний</t>
  </si>
  <si>
    <t>Джерело «Підгірне-3»</t>
  </si>
  <si>
    <t>Банилівпідгірнівська сільська рада</t>
  </si>
  <si>
    <t>Джерело «Стара Красношора»</t>
  </si>
  <si>
    <t>Сторожинецький район, с.Стара Красношора</t>
  </si>
  <si>
    <t>Старокрасношорівська сільська рада</t>
  </si>
  <si>
    <t>Мінеральна водаБуковинська-1</t>
  </si>
  <si>
    <t>Сторожинецький район, с.Буденець</t>
  </si>
  <si>
    <t>Буденецький завод мінеральних вод</t>
  </si>
  <si>
    <t>Чудейська громада</t>
  </si>
  <si>
    <t>Мінеральна вода Буковинська-2</t>
  </si>
  <si>
    <t>Сторожинецький район с.Буденець</t>
  </si>
  <si>
    <t>Михальчанська мінеральна-2</t>
  </si>
  <si>
    <t>Сторожинецький район, с.Михальча</t>
  </si>
  <si>
    <t>Джерело «Мигове-1»</t>
  </si>
  <si>
    <t>Вижницький район, с.Мигово</t>
  </si>
  <si>
    <t>Мигівська сільська рада</t>
  </si>
  <si>
    <t>Берегометська громада</t>
  </si>
  <si>
    <t>Джерело «Мигове-2»</t>
  </si>
  <si>
    <t>Джерело «Черешенька»</t>
  </si>
  <si>
    <t>Вижницький район, с.Черешенька</t>
  </si>
  <si>
    <t>Черешеньська сільська рада</t>
  </si>
  <si>
    <t>Вижницька громада</t>
  </si>
  <si>
    <t>Вижницька мінеральна</t>
  </si>
  <si>
    <t>Вижницький район, м. Вижниця, берег р.Виженка</t>
  </si>
  <si>
    <t>Джерело«Сарата-1»</t>
  </si>
  <si>
    <t>Путильський район, с.Сарата</t>
  </si>
  <si>
    <t>Джерело«Сарата-2»</t>
  </si>
  <si>
    <t>Джерело «Сарата-3»</t>
  </si>
  <si>
    <t xml:space="preserve">Путильський район, с.Сарата </t>
  </si>
  <si>
    <t xml:space="preserve"> Озеро «Гірське око» </t>
  </si>
  <si>
    <t>Путильський район: ДП «Путильський лісгосп» Черемоське л-во кв.12  вид.13, 15</t>
  </si>
  <si>
    <t>філія "Путильське ЛГ" ДСГП "Ліси України"</t>
  </si>
  <si>
    <t>Рішення облвиконкому від 17.10.84№ 216</t>
  </si>
  <si>
    <t>Сергіївська мінеральна</t>
  </si>
  <si>
    <t>Путильський район, с.Сергії</t>
  </si>
  <si>
    <t>Сергіївська сільська рада</t>
  </si>
  <si>
    <t>Путильська громада</t>
  </si>
  <si>
    <t>Садгірська мінеральна</t>
  </si>
  <si>
    <t>м.Чернівці, вул.Підкови, 11</t>
  </si>
  <si>
    <t xml:space="preserve">ОКУ «Чернівецький обласний центр соціально-психологічної 
допомоги»
</t>
  </si>
  <si>
    <t>Озеро „Джулин”</t>
  </si>
  <si>
    <t>Хотинський район, с.Ширівці</t>
  </si>
  <si>
    <t>Ширівецька сільська рада</t>
  </si>
  <si>
    <t>Рішення 11-ї сесії обласної ради ХХІІІ скл. від 16.06.2000 № 82-11/2000</t>
  </si>
  <si>
    <t>Джерело «Грушівське»</t>
  </si>
  <si>
    <t xml:space="preserve">Кельменецький район:  ДП  «Сокирянський лісгосп»,  Кельменецьке л-во  кв.4 вид.2 </t>
  </si>
  <si>
    <t>рішення 14-ї сесії обласної ради XXIV скл.від 10.06.04 № 65-14/04</t>
  </si>
  <si>
    <t>Широка криниця</t>
  </si>
  <si>
    <t>Хотинський район, с.Рукшин</t>
  </si>
  <si>
    <t>Рукшинська сільська рада</t>
  </si>
  <si>
    <t>Цілюще джерело</t>
  </si>
  <si>
    <t>с. Біла, Кіцманський р-н</t>
  </si>
  <si>
    <t>Білянська сільська рада</t>
  </si>
  <si>
    <t>Рішення 22-ї сесії сесії обласної ради V скликання від 24.09.08  № 229-22/08</t>
  </si>
  <si>
    <t>Разом пам`яток природи гідрологічних</t>
  </si>
  <si>
    <t>Шишкові горби</t>
  </si>
  <si>
    <t>Кельменецький район  с.Грушівці, Нагоряни</t>
  </si>
  <si>
    <t>Грушівецька сільська рада</t>
  </si>
  <si>
    <t xml:space="preserve">    Стратотипзвенигородсь-кої свити силуру</t>
  </si>
  <si>
    <t>Хотинський районХотинське держ-спецлісництво АПК  кв.19 вид.12-14</t>
  </si>
  <si>
    <t>Стратотип пригородської свити силуру</t>
  </si>
  <si>
    <t>Хотинський район:Хотинське держ-спецлісництво АПКквартал 50 вид.10</t>
  </si>
  <si>
    <t>Городище «Корнешти»</t>
  </si>
  <si>
    <t>Хотинський район с. КорнештиХотинське ДСЛ  АПКкв.13 вид.9-21, 29</t>
  </si>
  <si>
    <t>Василівська стінка</t>
  </si>
  <si>
    <t>Заставнівський район  с.Василів</t>
  </si>
  <si>
    <t xml:space="preserve">Кісткові залишки слона південного </t>
  </si>
  <si>
    <t xml:space="preserve">Заставнівський район  с.Баламутівка </t>
  </si>
  <si>
    <t>Юрквецька громада</t>
  </si>
  <si>
    <t>Василівські водоспади</t>
  </si>
  <si>
    <t>Заставнівський районс.Василів</t>
  </si>
  <si>
    <t>Водоспад Дорошівецький</t>
  </si>
  <si>
    <t>Заставнівський район, с.Дорошівці</t>
  </si>
  <si>
    <t>Дорошівецька сільська рада</t>
  </si>
  <si>
    <t xml:space="preserve">Рішення облвиконкому від 17.03.92 № 72  </t>
  </si>
  <si>
    <t>Водоспад «Фалинський»</t>
  </si>
  <si>
    <t>Заставнівський район, с. Дорошівці</t>
  </si>
  <si>
    <t>Дорошовецька сільська рада</t>
  </si>
  <si>
    <t>Водоспад «Чорнопотоцький»</t>
  </si>
  <si>
    <t xml:space="preserve">Заставнівський район с.Чорний Потік </t>
  </si>
  <si>
    <t>Чорнопотіцька сільська рада</t>
  </si>
  <si>
    <t>Рішення облвиконкомувід 17.03.92 № 72</t>
  </si>
  <si>
    <t>Водоспад «Кулівецький»</t>
  </si>
  <si>
    <t>Заставнівський район, с.Кулівці</t>
  </si>
  <si>
    <t>Кулівецька сільська рада</t>
  </si>
  <si>
    <t>Митківська стінка</t>
  </si>
  <si>
    <t>Заставнівський район: с.Митків, с.Мосорівка</t>
  </si>
  <si>
    <t>Митківська сільська рада</t>
  </si>
  <si>
    <t>Рішення 18-ї сесії обласної ради XXI скликання від 21.12.93</t>
  </si>
  <si>
    <t>Онутська стінка</t>
  </si>
  <si>
    <t>Зставнівський район, с.Онут</t>
  </si>
  <si>
    <t>Онутська сільська рада</t>
  </si>
  <si>
    <t xml:space="preserve">Печера «Фуштейка» </t>
  </si>
  <si>
    <t>Заставнівський район, с.Погорилівка</t>
  </si>
  <si>
    <t>Кадубівська лійка</t>
  </si>
  <si>
    <t>Заставнівський район, с.Кадубівці</t>
  </si>
  <si>
    <t>Кадубівецька сільська рада</t>
  </si>
  <si>
    <t>Одайський провал</t>
  </si>
  <si>
    <t>Заставнівський район, с.Чуньків</t>
  </si>
  <si>
    <t>Чуньківська сільська рада</t>
  </si>
  <si>
    <t>Печера «Скитська»</t>
  </si>
  <si>
    <t>Заставнівський район, с.Кострижівка</t>
  </si>
  <si>
    <t>Кострижівська сільська рада</t>
  </si>
  <si>
    <t xml:space="preserve">Рішення облвиконкому від 17.03.92 № 72 </t>
  </si>
  <si>
    <t>Печера «Руїна»</t>
  </si>
  <si>
    <t xml:space="preserve">Заставнівський район, с.Юрківці </t>
  </si>
  <si>
    <t>Юрковецька  сільська рада</t>
  </si>
  <si>
    <t>Водоспад «Королівський»</t>
  </si>
  <si>
    <t>Сторожинецький район ДП «Сторожинецький лісгосп» Банилівське л-во  кв.20  вид.7</t>
  </si>
  <si>
    <t>філія "Чернівецьке ЛГ" ДП "Ліси України"</t>
  </si>
  <si>
    <t>Рішення облвиконкому від 16.01.91№ 22</t>
  </si>
  <si>
    <t>Дихтинецька стінка</t>
  </si>
  <si>
    <t>Путильський район, с.Дихтинець</t>
  </si>
  <si>
    <t>Дихтинецька сільська рада</t>
  </si>
  <si>
    <t>Петрашівська стінка</t>
  </si>
  <si>
    <t xml:space="preserve">Путильський район, с.Петраші </t>
  </si>
  <si>
    <t>Мариничівська сільська рада</t>
  </si>
  <si>
    <t>Киселицькастінка</t>
  </si>
  <si>
    <t>Путильський район, с.Киселиці</t>
  </si>
  <si>
    <t>Киселицька сільська рада</t>
  </si>
  <si>
    <t>Тораківська стінка</t>
  </si>
  <si>
    <t>Путильський район, с. Тораки</t>
  </si>
  <si>
    <t>Закам’яніла багачка</t>
  </si>
  <si>
    <t>Путильський район, с. Усть-Путила</t>
  </si>
  <si>
    <t>Усть-Путильська сільська рада</t>
  </si>
  <si>
    <t>Камінь«Жаба»</t>
  </si>
  <si>
    <t>Путильський район, с.Мариничі</t>
  </si>
  <si>
    <t>Скеля «Камінь Довбуша»</t>
  </si>
  <si>
    <t>Путильський район,  Карпатський  ДСЛ АПК Розтоківське л-во кв.11 вид.4</t>
  </si>
  <si>
    <t>Скеля «Протяте каміння»</t>
  </si>
  <si>
    <t>Путильський район, Карпатський  держспецлісгосп АПК Розтоківське л-во кв.11  вид.11</t>
  </si>
  <si>
    <t>Водоспад «Гук Сучавський»</t>
  </si>
  <si>
    <t>Путильський район, с. Горішній Шепіт</t>
  </si>
  <si>
    <t>Рішення облвиконкому  від 16.01.91 № 22</t>
  </si>
  <si>
    <t>Водоспад „Поркулин”</t>
  </si>
  <si>
    <t>Путильський район, ДП «Путильський лісгосп» Сергіївське л-во  кв.10   вид. 49</t>
  </si>
  <si>
    <t>Водоспад „Бисків”</t>
  </si>
  <si>
    <t>Путильський районДП «Путильський лісгосп» Усть-Путильське л-во кв.12 вид 42</t>
  </si>
  <si>
    <t>Водоспад „Кізя”</t>
  </si>
  <si>
    <t>Путильський район ДП «Путильський лісгосп» Усть-Путильське л-во кв12 вид 42</t>
  </si>
  <si>
    <t>Водоспад „Сіручок”</t>
  </si>
  <si>
    <t xml:space="preserve">Путильський район Карпатський держспецлісгосп АПК кв.41 вид 9 </t>
  </si>
  <si>
    <t>Бабинський карст</t>
  </si>
  <si>
    <t>Кельменецький район  с. Бабин</t>
  </si>
  <si>
    <t>Сільськогосподарський кооператив «Бабинський»</t>
  </si>
  <si>
    <t>Дарабанський мис</t>
  </si>
  <si>
    <t>Хотинський район, с.Анадоли</t>
  </si>
  <si>
    <t>Рішення 11-ї сесії обласної ради XXIIІ скл. від 16.06.2000 № 82-11/2000</t>
  </si>
  <si>
    <t>Чемернарський Гук</t>
  </si>
  <si>
    <t>Вижницький районДП «Берегометське  лісомисливське господарство»Чемернарське лісництво, кв.17 вид.12-14</t>
  </si>
  <si>
    <t>Рішення 20-ї сесії обласної радиV скликання від 28.04.05 № 66-20/05</t>
  </si>
  <si>
    <t>Чемернарський Нижній Гук</t>
  </si>
  <si>
    <t>Вижницький районДП «Берегометське  ЛМГ» Чемернарське л-во, кв.34 вид.2</t>
  </si>
  <si>
    <t>Сіретські скелі</t>
  </si>
  <si>
    <t>ДП «Берегометське  ЛМГ» Долішньо-Шепітське л-во кв.2 вид. 16-19</t>
  </si>
  <si>
    <t>Лопушнянські водограї</t>
  </si>
  <si>
    <t>ДП «Берегометське  лісомисливське господарство»  Лопушнянське лісництво  кв.20 вид. 12-13</t>
  </si>
  <si>
    <t>Лекеченські скелі</t>
  </si>
  <si>
    <t>ДП «Берегометське  лісомисливське господарство»  Берегометське лісництво  кв.26 вид. 3-9, 13</t>
  </si>
  <si>
    <t>Скелі «Кінашки»</t>
  </si>
  <si>
    <t>ДП «Берегометське  лісомисливське господарство»  Лопушнянське лісництво  кв.16 вид.2</t>
  </si>
  <si>
    <t>Багнянські старожитності</t>
  </si>
  <si>
    <t>Вижницький район, Вижницький держспецлісгосп  АПК, Іспаське л-во кв.1 вид. 22-25, 29, 31-34</t>
  </si>
  <si>
    <t>Тарничка</t>
  </si>
  <si>
    <t>Путильський район, Карпатський держспецлісгосп АПК, Карпатське л-во, кв.30 вид.1, 2</t>
  </si>
  <si>
    <t>Рішення 7-ї сесії обласної ради V скликаннявід 16.10.06 № 105-7/06</t>
  </si>
  <si>
    <t>Мала Лоза</t>
  </si>
  <si>
    <t>Сторожинецький район, ДП «Сторожинецький ЛГ», Лаурське л-во, кв.17, л.д.29</t>
  </si>
  <si>
    <t>Печера  «Пресподня»</t>
  </si>
  <si>
    <t>карстово-спелеологічна</t>
  </si>
  <si>
    <t>Хотинський район, с.Гринячка</t>
  </si>
  <si>
    <t>Рухотинська сільська  рада</t>
  </si>
  <si>
    <t>Клішковецька громада</t>
  </si>
  <si>
    <t>Совицькі понори</t>
  </si>
  <si>
    <t>Кіцманський район, с.Суховерхів</t>
  </si>
  <si>
    <t>Суховерхівська  сільська рада</t>
  </si>
  <si>
    <t>Рішення облвиконкому  від 17.03.92 № 72; рішення 17-ї сесії обласної ради ХХІІІ скл. Від 20.12.2001 № 171-17/01</t>
  </si>
  <si>
    <t>Карстова печера «Дуча»</t>
  </si>
  <si>
    <t>Печера «Пісочниця»</t>
  </si>
  <si>
    <t>Заставнівський район, с.Ржавинці</t>
  </si>
  <si>
    <t>Ржавинецька сільська рада</t>
  </si>
  <si>
    <t>Печера«Довбуша»</t>
  </si>
  <si>
    <t>Путильський район, Карпатський держспецлісгосп АПК Розтоківське л-во кв.3 вид.34</t>
  </si>
  <si>
    <t>Бульбони</t>
  </si>
  <si>
    <t>Хотинський район: с.Анадоли, с.Каплівка</t>
  </si>
  <si>
    <t>Рішення 11-ї сесії обласної ради ХХІІІ скликаннявід 16.06.00 № 82-11/2000</t>
  </si>
  <si>
    <t>Колишнєторфовище</t>
  </si>
  <si>
    <t>Шировецька сільська рада</t>
  </si>
  <si>
    <t>Рішення 11-їсесії обласної ради ХХІІІ скликання від 16.06.00№ 82-11/2000</t>
  </si>
  <si>
    <t>Разом пам`яток природи карстово-спелеологічних</t>
  </si>
  <si>
    <t>Ржавинецьке болото</t>
  </si>
  <si>
    <t>Смереки на садибі Лук’яна Кобилиці</t>
  </si>
  <si>
    <t>Німчич</t>
  </si>
  <si>
    <t>Путильський район, Карпатський ДСЛГ АПК Розтоківське л-во, кв. 5  вид. 38-40; кв.6 вид.1, 2, 6, 7,10</t>
  </si>
  <si>
    <t>Білий Потік</t>
  </si>
  <si>
    <t>Путильський район, ДП «Путильський лісгосп» Перкалабське л-во,  кв18 вид.4-6</t>
  </si>
  <si>
    <t>Озера «Очеретяні»</t>
  </si>
  <si>
    <t>Глибоцький район ДП «Сторожинецький лісгосп» В.Петрівецьке л-во, кв.1 вид.33-35; кв.5, вид.4, 6;  кв.6, вид.1</t>
  </si>
  <si>
    <t>філія "Чернівецьке ЛГ" ДСГП "Ліси України"</t>
  </si>
  <si>
    <t>Рішення 7-ї сесії обласної ради V скликання від 16.10.06№ 105-7/06</t>
  </si>
  <si>
    <t>Всього  пам»яток природи місцевого значення</t>
  </si>
  <si>
    <t>Буковий праліс</t>
  </si>
  <si>
    <t>Хотинський район: ДП «Хотинський лісгосп» Рухотинське л-во, кв.23 вид.3</t>
  </si>
  <si>
    <t>Дубовий праліс</t>
  </si>
  <si>
    <t>Хотинський район: ДП «Хотинський лісгосп» Рухотинське л-во,  кв.33 вид.5</t>
  </si>
  <si>
    <t>Ділянкапралісу</t>
  </si>
  <si>
    <t>Хотинський район: ДП «Хотинський лісгосп» Рухотинське л-во, кв.18 вид.12</t>
  </si>
  <si>
    <t>Бучок</t>
  </si>
  <si>
    <t>Хотинський район: ДП «Хотинський лісгосп» Рухотинське л-во, кв.50.вид.1</t>
  </si>
  <si>
    <t xml:space="preserve">Реліктова бучина </t>
  </si>
  <si>
    <t>Хотинський район: ДП «Хотинський лісгосп» Рухотинське л-во, кв.32 вид. 4, 5</t>
  </si>
  <si>
    <t xml:space="preserve">Ринва  </t>
  </si>
  <si>
    <t>Кіцманський район: ДП «Чернівецький лісгосп» Ревнянське л-во,  кв.8  вид.2, 7</t>
  </si>
  <si>
    <t>Кіцманський район: ДП «Чернівецький лісгосп» Ревнянське л-во кв.5 вид.1</t>
  </si>
  <si>
    <t xml:space="preserve">Мартинівське </t>
  </si>
  <si>
    <t>Заставнівський район, с. Чорний Потік</t>
  </si>
  <si>
    <t>Хрещатицько-Звенячинське</t>
  </si>
  <si>
    <t>Заставнівський район, с.Хрещатик, Звенячин</t>
  </si>
  <si>
    <t>Берда</t>
  </si>
  <si>
    <t>Заставнівський район: ДП «Чернівецький лісгосп»Чорнівське л-во, кв.39 вид.3, 4</t>
  </si>
  <si>
    <t>Заставнівський район: ДП «Чернівецький лісгосп»  Чорнівське л-во,  кв.62 вид. 24-26; кв.71 вид. 7</t>
  </si>
  <si>
    <t>Коцюба</t>
  </si>
  <si>
    <t>Заставнівський район:ДП «Чернівецький лісгосп»Чорнівське ліс-во кв.12  вид.8, кв.28 вид.1</t>
  </si>
  <si>
    <t>Луківка</t>
  </si>
  <si>
    <t>Заставнівський район:ДП «Чернівецький лісгосп»Чорнівське л-тво кв.45вид.8</t>
  </si>
  <si>
    <t>Рукав</t>
  </si>
  <si>
    <t>Заставнівський район:ДП «Чернівецький лісгосп»Чорнівське ліс-во кв.46 вид.4, 7, кв.47  вид.4,кв.60 вид.1, 2, 13</t>
  </si>
  <si>
    <t>Герцаївський район:ДП «Чернівецький лісгосп» Турятське ліс-во кв.12 вид.1,кв.13.вид.1,кв.14 вид.2, 3, 5</t>
  </si>
  <si>
    <t>Гай красуні</t>
  </si>
  <si>
    <t>Герцаївський район: ДП «Чернівецький лісгосп» Тернавське  ліс-во, кв. 10 вид.2, 3, 4, 5</t>
  </si>
  <si>
    <t>Глибоцький район:ДП «Чернівецький лісгосп»Турятське л-во кв.2 вид.1</t>
  </si>
  <si>
    <t>Зруб</t>
  </si>
  <si>
    <t>Глибоцький район: ДП «Чернівецький лісгосп»Турятське лісницт-во кв.1  вид.1, 3, 18</t>
  </si>
  <si>
    <t>Праліс ясена  звичайного</t>
  </si>
  <si>
    <t>Глибоцький район: ДП «Чернівецький лісгосп»Турятське лво кв.1 вид.5, 22</t>
  </si>
  <si>
    <t>Вісім берек</t>
  </si>
  <si>
    <t>Глибоцький район: ДП «Чернівецький лісгосп» Кузьмінське л-во,  кв. 1 вид.3, 5</t>
  </si>
  <si>
    <t>Глинище</t>
  </si>
  <si>
    <t>Глибоцький район: ДП «Чернівецькийлісгосп» Турятське л-во,  кв.10 вид.9; кв.15 вид.1</t>
  </si>
  <si>
    <t>Бугаєць</t>
  </si>
  <si>
    <t>Глибоцький район: Глибоцький держспецлісгосп АПК, Тереблечанське  л-во,  кв.46 вид.6, 20</t>
  </si>
  <si>
    <t>Ділянка пралісу</t>
  </si>
  <si>
    <t>Сторожинецький район: ДП «Сторожинецький лісгосп» Лаурське л-во кв. 20 вид 2</t>
  </si>
  <si>
    <t>Горянка</t>
  </si>
  <si>
    <t>Сторожинецький район:ДП «Сторожинецький лісгосп» Красноїльське лісництво кв. 8 вид.4</t>
  </si>
  <si>
    <t>Дубівка</t>
  </si>
  <si>
    <t>Сторожинецький район: ДП «Сторожинецький лісгосп» Чудейське  л-во, кв.6 вид.1;  кв. 7 вид.5</t>
  </si>
  <si>
    <t>Кривка</t>
  </si>
  <si>
    <t>Сторожинецький район: ДП «Сторожинецький лісгосп» Іжівське л-во, кв. 39 вид.1</t>
  </si>
  <si>
    <t>Квітка</t>
  </si>
  <si>
    <t>Сторожинецький район: ДП «Сторожинецький лісгосп» Чудейське  л-во,  кв. 11  вид. 3</t>
  </si>
  <si>
    <t>Лаура</t>
  </si>
  <si>
    <t>Сторожинецький район: ДП «Сторожинецький лісгосп» Лаурське л-во, кв. 5 вид.19</t>
  </si>
  <si>
    <t>Мирів</t>
  </si>
  <si>
    <t>Сторожинецький район: ДП «Сторожинецький лісгосп» Чудейське  л-во,   кв.23 вид.7</t>
  </si>
  <si>
    <t>Рибне</t>
  </si>
  <si>
    <t>Сторожинецький район:ДП «Сторожинець-кий лісгосп»Чудейське  ліс-во кв.13 вид.4, 5, 6</t>
  </si>
  <si>
    <t xml:space="preserve">Рішення облвикон-кому від 30.05.79 № 198 </t>
  </si>
  <si>
    <t>Ярок</t>
  </si>
  <si>
    <t>Сторожинецький район:ДП «Сторожинецький лісгосп»Іжівське лісництвокв.55 вид. 5, 6</t>
  </si>
  <si>
    <t xml:space="preserve">Рішення облвикон-кому від 30.05.79№ 198 </t>
  </si>
  <si>
    <t>Сторожинецький район:  ДП «Чернівецький лісгосп»Кучурівське лісництво кв. 17 вид.5, 6</t>
  </si>
  <si>
    <t>Дунавець</t>
  </si>
  <si>
    <t>Сторожинецький район: Сторожинецький держспецлісгосп АПК, Банилівське л-во, кв.34, 35, 38</t>
  </si>
  <si>
    <t xml:space="preserve">Рішення облвиконкому від 16.01.91№ 22 </t>
  </si>
  <si>
    <t>Маловатний</t>
  </si>
  <si>
    <t>Сторожинецький район: ДП «Чернівецький лісгосп» Кучурівське л-во, кв. 12 вид.8, 11;  кв.13 вид.1</t>
  </si>
  <si>
    <t xml:space="preserve"> рішення облвиконкому від 17.10.1984 № 216; рішення 17-ї сесії  обласної ради ХХІІІ скликання від 20.12.2001 № 171-17/01 (зміна назви та зміна меж) </t>
  </si>
  <si>
    <t>Чемернарське</t>
  </si>
  <si>
    <t>Вижницький район:ДП «Берегометське ЛМГ» Чемернарське л-во, кв.49 вид.15</t>
  </si>
  <si>
    <t>філія «Берегометське ЛМГ» ДП "Ліси України"</t>
  </si>
  <si>
    <t>Товарниця</t>
  </si>
  <si>
    <t>Путильський район: ДП «Путильський лісгосп» Усть-Путильське лісни-цтво кв. 38 вид. 2</t>
  </si>
  <si>
    <t>філія «Путильське ЛГ» ДП "Ліси України"</t>
  </si>
  <si>
    <t>Рішення облвикон-кому від 30.05.79№ 198</t>
  </si>
  <si>
    <t>Павлюково</t>
  </si>
  <si>
    <t>Путильський район: ДП «Путильський лісгосп» Усть-Путильське л-во,  кв. 30, 32, 33</t>
  </si>
  <si>
    <t>Деревниця</t>
  </si>
  <si>
    <t>Заставнівський район: ДП «Чернівецький лісгосп» Кіцманське л-во, кв. 5 крім вид.4-6, 9,10</t>
  </si>
  <si>
    <t>Грушівецький</t>
  </si>
  <si>
    <t>парк-пам`ятка садово-паркового мистецтва</t>
  </si>
  <si>
    <t>Кельменецький район, с.Грушівці</t>
  </si>
  <si>
    <t>Грушівецький ЗНЗ І-ІІІ ступенів</t>
  </si>
  <si>
    <t>Ставчанський</t>
  </si>
  <si>
    <t xml:space="preserve">Хотинський район, с.Ставчани </t>
  </si>
  <si>
    <t>Ставчанський професійний ліцей</t>
  </si>
  <si>
    <t xml:space="preserve">Хотинський район м.Хотин </t>
  </si>
  <si>
    <t>Виробниче управління ЖКГм.Хотин</t>
  </si>
  <si>
    <t>Брусницький</t>
  </si>
  <si>
    <t>Кіцманський район, с.Кальнівці</t>
  </si>
  <si>
    <t>Лужанський</t>
  </si>
  <si>
    <t>Кіцманський район смт.Лужани</t>
  </si>
  <si>
    <t>Лужанська селищна рада</t>
  </si>
  <si>
    <t>Рішення облвиконкому від 30.05.79 №  198; рішення 18-ї сесії обласної ради ХХІ скл. від 21.12.1993 (зміна меж)</t>
  </si>
  <si>
    <t>Кіцманський район, с.Чортория</t>
  </si>
  <si>
    <t>Чорторийський психоневрологічний будинок-інтернат</t>
  </si>
  <si>
    <t>Оршовецький</t>
  </si>
  <si>
    <t>Кіцманський район, с.Оршівці</t>
  </si>
  <si>
    <t>Комунальний заклад «Оршівецький дитячий будинок»</t>
  </si>
  <si>
    <t>Заставнянський</t>
  </si>
  <si>
    <t>Заставнівський район,  м.Заставна, вул. Гагаріна</t>
  </si>
  <si>
    <t>Заставнівська міська рада</t>
  </si>
  <si>
    <t>Заставнівська громада</t>
  </si>
  <si>
    <t>Вікнянський</t>
  </si>
  <si>
    <t>Рідківський</t>
  </si>
  <si>
    <t>Новоселицький район,  с.Рідківці</t>
  </si>
  <si>
    <t>Рідківський ЗНЗ І-ІІІ ступенів</t>
  </si>
  <si>
    <t>Чорнівський</t>
  </si>
  <si>
    <t>Новоселицький район, с.Чорнівка</t>
  </si>
  <si>
    <t>Чорнівська сільська рада</t>
  </si>
  <si>
    <t>Чернівецька громада</t>
  </si>
  <si>
    <t>Герцаївський район, с.Байраки</t>
  </si>
  <si>
    <t>Байраківська  сільська рада</t>
  </si>
  <si>
    <t>Герцаївський</t>
  </si>
  <si>
    <t>Герцаївський район, м.Герца</t>
  </si>
  <si>
    <t>Герцаївська  ЦРЛ</t>
  </si>
  <si>
    <t xml:space="preserve">Глибоцький </t>
  </si>
  <si>
    <t>Глибоцький район,смт.Глибока</t>
  </si>
  <si>
    <t>Чернівецький район, Глибоцька громада</t>
  </si>
  <si>
    <t>Глибоцька  ЦРЛ</t>
  </si>
  <si>
    <t>Глибоцька громада</t>
  </si>
  <si>
    <t>Рішення облвиконкому від 30.05.7 № 198</t>
  </si>
  <si>
    <t>Карапчівський</t>
  </si>
  <si>
    <t>Глибоцький район, с.Карапчів</t>
  </si>
  <si>
    <t>Чернівецький район, Карапчівська громада</t>
  </si>
  <si>
    <t>Карапчівська школа - інтернат</t>
  </si>
  <si>
    <t>Петричанський</t>
  </si>
  <si>
    <t>Глибоцький район,  с.Петричанка</t>
  </si>
  <si>
    <t>Петричанський будинок-інтернат</t>
  </si>
  <si>
    <t>Сучевенська громада</t>
  </si>
  <si>
    <t>Просокирянсь-кий</t>
  </si>
  <si>
    <t>Глибоцький район, с.Просіка</t>
  </si>
  <si>
    <t>Сучевенська сільська рада</t>
  </si>
  <si>
    <t>Банилівський</t>
  </si>
  <si>
    <t>Сторожинецький район, с. Банилів-Підгірний</t>
  </si>
  <si>
    <t>Банилово-Підгірнівська дільнича лікарня</t>
  </si>
  <si>
    <t>Рішення облвиконкому від 30.05.79  № 198,рішення 7-ї сесії обласної ради V скликання від 16.10.06  №105-7/06</t>
  </si>
  <si>
    <t>Буденецький</t>
  </si>
  <si>
    <t>Сторожинецький район, с. Буденець</t>
  </si>
  <si>
    <t>Буденецька сільська рада</t>
  </si>
  <si>
    <t>Рішення облвиконкому від 30.05.79  198</t>
  </si>
  <si>
    <t>Клинівський</t>
  </si>
  <si>
    <t>Сторожинецький район, с.Панка</t>
  </si>
  <si>
    <t>Сторожинецький район смт. Красноїльськ</t>
  </si>
  <si>
    <t>Красноїльський протитуберкульозний санаторій</t>
  </si>
  <si>
    <t>Старожадівський</t>
  </si>
  <si>
    <t>Сторожинецький район  с.Стара Жадова</t>
  </si>
  <si>
    <t>ОКНП «Буковинський центр відновного лікування та комплексної реабілітації дітей»</t>
  </si>
  <si>
    <t>Сторожинецький районм.Сторожинець</t>
  </si>
  <si>
    <t>Сторожинецька школа-інтернат</t>
  </si>
  <si>
    <t>Санаторій «Золотий колос»</t>
  </si>
  <si>
    <t>Рішення облвикон-кому від 30.05.79  198</t>
  </si>
  <si>
    <t>Слобода-Комарівський</t>
  </si>
  <si>
    <t>Сторожинецький район, с.Слобода-Комарівці</t>
  </si>
  <si>
    <t>СлободаКомарівський ЗНЗ 1-3ступенів</t>
  </si>
  <si>
    <t>Михальчанський</t>
  </si>
  <si>
    <t xml:space="preserve">Рішення облвиконкому від  17.10.84  216  </t>
  </si>
  <si>
    <t>Берегометський</t>
  </si>
  <si>
    <t>Вижницький район, смт. Берегомет</t>
  </si>
  <si>
    <t>Берегометська селищна рада</t>
  </si>
  <si>
    <t xml:space="preserve">Рішення облвиконкому  від 17.10.84  216 </t>
  </si>
  <si>
    <t>Вашківецький</t>
  </si>
  <si>
    <t>Вижницький район, м. Вашківці</t>
  </si>
  <si>
    <t>Вашківецька міська рада</t>
  </si>
  <si>
    <t>Вашківецька громада</t>
  </si>
  <si>
    <t>Вижницький район, м. Вижниця</t>
  </si>
  <si>
    <t>Вижницька центральна районна лікарня</t>
  </si>
  <si>
    <t xml:space="preserve">  ЦПКіВім. Т.Шевченка</t>
  </si>
  <si>
    <t xml:space="preserve"> м. Чернівці, вул.Садова, 1</t>
  </si>
  <si>
    <t>ЦПКіВ ім. Т.Шевченка</t>
  </si>
  <si>
    <t>Парк ім. Ф.Шіллера</t>
  </si>
  <si>
    <t xml:space="preserve">м. Чернівці, вул. Київська </t>
  </si>
  <si>
    <t>Департамент інфраструктури та благоустрою міськради, ПП  Герман Ю.</t>
  </si>
  <si>
    <t>Рішення обвиконкому від 30.05.79  198</t>
  </si>
  <si>
    <t>Парк ім.Федьковича</t>
  </si>
  <si>
    <t>м. Чернівці, вул. Й.Главки, 20</t>
  </si>
  <si>
    <t>Департамент інфраструктури та благоустрою міськради, управління культури міськради</t>
  </si>
  <si>
    <t>Рішення обвиконкому від 30.05.79 №198</t>
  </si>
  <si>
    <t>Парк-сквер</t>
  </si>
  <si>
    <t>м. Чернівці, Соборна площа</t>
  </si>
  <si>
    <t>Департамент інфраструктури та благоустрою Чернівецької міськради</t>
  </si>
  <si>
    <t xml:space="preserve">м. Чернівці, вул. Кордуби </t>
  </si>
  <si>
    <t>Садгірський</t>
  </si>
  <si>
    <t>м. Чернівці, вул. Квітковського, 2</t>
  </si>
  <si>
    <t>ДУ "Центр обслуговування підрозділів Національної поліції України"</t>
  </si>
  <si>
    <t>м. Чернівці, вул.Підкови,11</t>
  </si>
  <si>
    <t xml:space="preserve">Рішення облвиконкому від 30.05.79  №198; рішення 20-ї сесії облради ІV скл. від 28.04.2005  66-20/05 (зміна меж) </t>
  </si>
  <si>
    <t>Парк –сквер</t>
  </si>
  <si>
    <t>м. Чернівці, вул. Стеценка, 3</t>
  </si>
  <si>
    <t>Обласний ЛФК</t>
  </si>
  <si>
    <t>Рішення облвиконкому від 30.05.79  №198</t>
  </si>
  <si>
    <t>Парк Жовтневий</t>
  </si>
  <si>
    <t>м. Чернівці,  вул. П.Орлика – Південно-Кільцева</t>
  </si>
  <si>
    <t xml:space="preserve">Рішення облвиконкому від 17.03.92  №72 </t>
  </si>
  <si>
    <t>Романківецький</t>
  </si>
  <si>
    <t xml:space="preserve"> Сокирянський район, с.Романківці </t>
  </si>
  <si>
    <t>Дністорвський район</t>
  </si>
  <si>
    <t>Романківецька  сільська рада</t>
  </si>
  <si>
    <t>Рішення 12 сесії обласної ради ХХІV скликаннявід 17.12.03  179-12/03</t>
  </si>
  <si>
    <t xml:space="preserve">Вижницький район, с.Карапчів </t>
  </si>
  <si>
    <t>Карапчівська загальноосвітня школа</t>
  </si>
  <si>
    <t xml:space="preserve">Рішення 14-ї сесії обласної ради ХХІV скликаннявід 10.06.04  65-14/04 </t>
  </si>
  <si>
    <t>Млинки</t>
  </si>
  <si>
    <t>Хотинський район: ДП «Хотинський лісгосп» Клішківське л-во,  кв. 35 вид. 22, 23, 25-27</t>
  </si>
  <si>
    <t>Рішення 18-ї сесії обласної ради XXII скликання від 21.12.93</t>
  </si>
  <si>
    <t>Киселівський "Гайдейка"</t>
  </si>
  <si>
    <t>Кіцманський район, с. Киселів</t>
  </si>
  <si>
    <t>Киселівська  сільська рада</t>
  </si>
  <si>
    <t>Рішення 6 сесії обласної ради ХХІІІ скликання від 10.03.99 №14-6/99; рішення 22-ї сесії обласної ради V скликання від 24.09.08  № 229-22/08</t>
  </si>
  <si>
    <t>Заставнівський</t>
  </si>
  <si>
    <t>м. Заставна  вул.Івасюка</t>
  </si>
  <si>
    <t xml:space="preserve">Рішення 6-ї сесії обласної ради ХХІV скликаннявід 27.12.02  127-6/02 </t>
  </si>
  <si>
    <t>Нижньостанівецький</t>
  </si>
  <si>
    <t>Кіцманський район, с.Нижні Станівці</t>
  </si>
  <si>
    <t>Нижньостанівецька загальноосвітня школа</t>
  </si>
  <si>
    <t xml:space="preserve">Рішення 6-ї сесії обласної ради ХХІV скл. від 27.12.02  127-6/02 </t>
  </si>
  <si>
    <t>Всього дендрологічних парків місцевого значення</t>
  </si>
  <si>
    <t>82039.719</t>
  </si>
  <si>
    <t>Всього територій та об`єктів ПЗФ</t>
  </si>
  <si>
    <t>Пор. №</t>
  </si>
  <si>
    <t>Назва об"єкта ПЗФ</t>
  </si>
  <si>
    <t>Адміністративне розташування та місцезнаходження об’єкта ПЗФ (район, сільрада, територіальна громада, село, лісгосп, лісництво,квартали та виділи)</t>
  </si>
  <si>
    <t>Назва підприємства, організації, установи - землекористувача (землевласника), у віданні якого знаходиться  об’єкт ПЗФ</t>
  </si>
  <si>
    <t>Рішення, згідно з  яким створено (оголошено) даний об’єкт ПЗФ, змінено його площу тощо</t>
  </si>
  <si>
    <t>Ічнянський</t>
  </si>
  <si>
    <t>Прилуцький район (бувший Ічнянський)</t>
  </si>
  <si>
    <t>Указ Президента України № 464/2004 від 21.04.2004 року</t>
  </si>
  <si>
    <t>Мезинський</t>
  </si>
  <si>
    <t xml:space="preserve">Новгород-Сіверський район (бувший Коропський) </t>
  </si>
  <si>
    <t>Указ Президента України № 122/2006 від 10.02.2006 року</t>
  </si>
  <si>
    <t>Залісся</t>
  </si>
  <si>
    <t>Чернігівський район (бувший Козелецький)</t>
  </si>
  <si>
    <t>Указ Президента України № 1049/2009від 11.12.2009 року</t>
  </si>
  <si>
    <t>Загальна площа НПП</t>
  </si>
  <si>
    <t>Ландшафтні заказники</t>
  </si>
  <si>
    <t>Замглай</t>
  </si>
  <si>
    <t xml:space="preserve">ландшафтний заказник загальнодержавного значення </t>
  </si>
  <si>
    <t>Ріпкинська ОТГ Чернігівський район (бувший Ріпкинський), смт. Замглай, с. Ловинь</t>
  </si>
  <si>
    <t>Ріпкинська, Замглайська селищні ради Ріпкинського району</t>
  </si>
  <si>
    <t>Указ Президента України № 1207/2000 від 04.11.2000 року</t>
  </si>
  <si>
    <t>Рихлівська дача</t>
  </si>
  <si>
    <t xml:space="preserve">Понорницька ОТГ Новгород-Сіверський район (бувший Коропський), кв. 43-53 Понорницького лісництва </t>
  </si>
  <si>
    <t>ДП "Холминське лісове господарство"</t>
  </si>
  <si>
    <t>Указ Президента України № 750/94 від 10.12.1994 року</t>
  </si>
  <si>
    <t>Мурав'ївський</t>
  </si>
  <si>
    <t>Новгород-Сіверська ОТГ Новгород-Сіверський район, Грем'яцька та Кам'янсько-Слобідська с/р</t>
  </si>
  <si>
    <t>Новгород-Сіверська РДА</t>
  </si>
  <si>
    <t>Указ Президента України № 679/2019 від 10.09.2019 року</t>
  </si>
  <si>
    <t>Загальна площа ландшафтних заказників</t>
  </si>
  <si>
    <t>Ботанічні заказники</t>
  </si>
  <si>
    <t>Брецький</t>
  </si>
  <si>
    <t xml:space="preserve">ботанічний заказник загальнодержавного значення </t>
  </si>
  <si>
    <t>Корюківська ОТГ Корюківський район,     с.Бреч, с.Лубенець</t>
  </si>
  <si>
    <t>Брецька сільська рада Корюківського району</t>
  </si>
  <si>
    <t>Указ Президента України № 715/96 від 20.08.1996 року</t>
  </si>
  <si>
    <t>Оболонський</t>
  </si>
  <si>
    <t>Коропська ОТГ Новгород-Сіверський район (бувший Коропський), 
с. Оболоння</t>
  </si>
  <si>
    <t>Приватне підприємство "Оболонь"</t>
  </si>
  <si>
    <t>Путивський</t>
  </si>
  <si>
    <t>Новгород-Сіверська ОТГ Новгород-Сіверський район, с.Путивськ</t>
  </si>
  <si>
    <t>Горбівська сільська рада Новгород-Сіверського району</t>
  </si>
  <si>
    <t>Середовщина</t>
  </si>
  <si>
    <t xml:space="preserve">Вертіївська ОТГ  Ніжинський район,  кв. 1-7 Мринського ліництва  </t>
  </si>
  <si>
    <t>ДП "Ніжинське лісове господарство"</t>
  </si>
  <si>
    <t>Загальна площа ботанічних заказників</t>
  </si>
  <si>
    <t>Гідрологічні заказники</t>
  </si>
  <si>
    <t>Болото "Мох"</t>
  </si>
  <si>
    <t xml:space="preserve">гідрологічний заказник загальнодержавного значення </t>
  </si>
  <si>
    <t xml:space="preserve">Сновська ОТГ Корюківський район (бувший Сновський),  кв. 19, 20, 25, 26 Новоборовицького лісництва </t>
  </si>
  <si>
    <t>ДП "Корюківське лісове господарство"</t>
  </si>
  <si>
    <t>Постанова Ради Міністрів УРСР № 500 від 28.10.1974 року</t>
  </si>
  <si>
    <t>Дорогинськй</t>
  </si>
  <si>
    <t>Ічнянська ОТГ Прилуцький район (бувший Ічнянський),  с.с. Бурімка, Томашівка, Припутні, Дорогинка, Бакаївка</t>
  </si>
  <si>
    <t xml:space="preserve">Бакаївська, Андріївська, Дорогинська, Бурімська. Припутнівська сільські ради </t>
  </si>
  <si>
    <t>Постанова Ради Міністрів УРСР № 524 від 11.09.1980 року</t>
  </si>
  <si>
    <t>Кравчукове болото</t>
  </si>
  <si>
    <t>Талалаївська ОТГ Ніжинський район, с.Кравчиха</t>
  </si>
  <si>
    <t>Великодорізька сільська рада Ніжинського району</t>
  </si>
  <si>
    <t>Сосинський</t>
  </si>
  <si>
    <t>Кіптівська ОТГ Олишівська ОТГ Чернігівський район біля с. Олишівка</t>
  </si>
  <si>
    <t>Олишівська сільська рада Чернігівського району, Хрещатинська сільська рада Чернігівського (бувший Козелецький) району</t>
  </si>
  <si>
    <t>Загальна площа гідрологічних заказників</t>
  </si>
  <si>
    <t>Загальнозоологічні заказники</t>
  </si>
  <si>
    <t>Каморетський</t>
  </si>
  <si>
    <t xml:space="preserve">загальнозоологічний заказник загальнодержавного значення </t>
  </si>
  <si>
    <t xml:space="preserve">Менська ОТГ Корюківський район (бувший Менський), кв. 94-102 Березнянського лісництва </t>
  </si>
  <si>
    <t>ДП "Чернігівське лісове господарство"</t>
  </si>
  <si>
    <t>Загальна площа загальнозоологчних заказників</t>
  </si>
  <si>
    <t>Загальна площа заказників загальнодержавного значення</t>
  </si>
  <si>
    <t>Комплексні пам'ятки природи</t>
  </si>
  <si>
    <t>Урочище "Гуліне"</t>
  </si>
  <si>
    <t xml:space="preserve">комплексна пам'ятка природи загальнодержавного значення </t>
  </si>
  <si>
    <t xml:space="preserve">Корюківська ОТГ Корюківський район,  кв. 1-6 Перелюбського лісництва </t>
  </si>
  <si>
    <t>Постанова Ради Міністрів УРСР № 780-р від 14.10.1975 року</t>
  </si>
  <si>
    <t>Загальна площа комплекних пам'яток природи</t>
  </si>
  <si>
    <t>Гідрологічні пам'ятки природи</t>
  </si>
  <si>
    <t>Вадень</t>
  </si>
  <si>
    <t xml:space="preserve">гідрологічна пам'ятка природи загальнодержавного значення </t>
  </si>
  <si>
    <t>Новгород-Сіверська ОТГ Новгород-Сіверський район, с.с. Кудлаївка, Дігтярівка</t>
  </si>
  <si>
    <t>Кудлаївська сільська рада Новгород-Сіверського району</t>
  </si>
  <si>
    <t>Гальський мох</t>
  </si>
  <si>
    <t xml:space="preserve">Сновська ОТГ Корюківський район (бувший Сновський),  кв. 78, 79 Новоборовицького лісництва </t>
  </si>
  <si>
    <t>Козероги</t>
  </si>
  <si>
    <t>Гончарівська ОТГ Чернігівський район,                           с. Козероги</t>
  </si>
  <si>
    <t>Смолинська сільська рада Чернігівського району</t>
  </si>
  <si>
    <t>Мурав'ївська</t>
  </si>
  <si>
    <t>Новгород-Сіверська ОТГ Новгород-Сіверський район,  с.Мурав'ї</t>
  </si>
  <si>
    <t>Грем'яцька сільська рада Новгород-Сіверського району</t>
  </si>
  <si>
    <t>Озеро "Святе"</t>
  </si>
  <si>
    <t>Деснянська ОТГ Чернігівський район (бувший Козелецький), 
с. Короп'є</t>
  </si>
  <si>
    <t>Короп'ївська сільська рада Чернігівського (бувший Козелецький) району</t>
  </si>
  <si>
    <t>Постанова Ради містрів УРСР № 165 від 30.03.1981 року</t>
  </si>
  <si>
    <t>Озеро "Трубин"</t>
  </si>
  <si>
    <t>Борзнянська ОТГ Ніжинський район (бувший Борзнянський), с. Ядути</t>
  </si>
  <si>
    <t>Ядутинська сільська рада Ніжинського (бувший Борзнянський) району</t>
  </si>
  <si>
    <t>Загальна площа гідрологічних пам'яток природи</t>
  </si>
  <si>
    <t>Загальна площа пам'яток природи загальнодержавного значення</t>
  </si>
  <si>
    <t>Тростянець</t>
  </si>
  <si>
    <t>дендрологічний парк загальнодержавного значення</t>
  </si>
  <si>
    <t>Парафіївська ОТГ Прилуцький район (бувший Ічнянський), с.Тростянець</t>
  </si>
  <si>
    <t>Постанова Ради міністрів УРСР № 105 від 29.05.1960 року</t>
  </si>
  <si>
    <t>Загальна площа дендропарків</t>
  </si>
  <si>
    <t>Менський</t>
  </si>
  <si>
    <t>зоологічний парк загальнодержавного значення</t>
  </si>
  <si>
    <t>Менська ОТГ Корюківський район (бувший Менський),      м. Мена</t>
  </si>
  <si>
    <t>Управління культури і туризму Чернігівської облдержадміністрації</t>
  </si>
  <si>
    <t>Постанова Ради міністрів УРСР № 311 від 22.07.1983 року</t>
  </si>
  <si>
    <t>Загальна площа зоологічних парків</t>
  </si>
  <si>
    <t>Сокиринський парк</t>
  </si>
  <si>
    <t>парк-пам'ятка садово-паркового мистецтва загальнодержавного значення</t>
  </si>
  <si>
    <t>Срібнянська ОТГ Прилуцький район (бувший Срібнянський), с. Сокиринці</t>
  </si>
  <si>
    <t>Сокиринський професійний аграрний лійцей</t>
  </si>
  <si>
    <t>Загальна площа парків-пам'яток садово-паркового мистецтва</t>
  </si>
  <si>
    <t>Загальна площа об'єктів загальнодержавного значення - 24</t>
  </si>
  <si>
    <t>Міжрічинський</t>
  </si>
  <si>
    <t>Межиріччя р.Дніпра та р.Десни на території Чернігівського району на землях  Деснянської, Михайло-Коцюбинської, Гончарівської селищних рад та  Остерської міської ради</t>
  </si>
  <si>
    <t>КЗ "РЛП "Міжрічинський"</t>
  </si>
  <si>
    <t>Рішення Чернігівської облради від 20.06.2002 року, 
 Рішення Чернігівської облради від 27.11.2003 року, 
 Рішення Чернігівської облради від 28.12.2004 року,
 Рішення Чернігівської облради від 12.05.2020 №15-23/VІІ</t>
  </si>
  <si>
    <t>Ялівщина</t>
  </si>
  <si>
    <t xml:space="preserve"> м.Чернігів, лісопарк біля вул. Героїв Чорнобиля</t>
  </si>
  <si>
    <t>КЗ "РЛП "Ялівщина"</t>
  </si>
  <si>
    <t xml:space="preserve">Рішення Чернігівської облради від 28.03.2014 року,
 Рішення Чернігівської облради від 28.10.2020 №55-25/VІІ     </t>
  </si>
  <si>
    <t>Ніжинський</t>
  </si>
  <si>
    <t>Ніжинський район, землі Вертіївської та Талалаївської сільських рад, ДП «Ніжинське лісове господарство»: кв.1-7, 20-26, 34, 105-114, 118-126, 241-255</t>
  </si>
  <si>
    <t>КЗ "РЛП "Ніжинський"</t>
  </si>
  <si>
    <t xml:space="preserve">Рішення Чернігівської облради від 28.05.2015 року; 10.09.2015        </t>
  </si>
  <si>
    <t>Загальна площа регіональних ландшафтних парків - 3</t>
  </si>
  <si>
    <t>Нечай</t>
  </si>
  <si>
    <t>ландшафтний заказник місцевого значення</t>
  </si>
  <si>
    <t>Дмитрівська ОТГ Ніжинський район (бувший Бахмацький),  с.Гайворон</t>
  </si>
  <si>
    <t>Дмитрівська селищна рада</t>
  </si>
  <si>
    <t>рішення Чернігівської обласної ради від 14.05.1999 року</t>
  </si>
  <si>
    <t>Кобижчанська дача - ІІ</t>
  </si>
  <si>
    <t xml:space="preserve">Бобровицька ОТГ Ніжинський район (бувший Бобровицький),  кв. 24-40 Кобижчанського лісництва </t>
  </si>
  <si>
    <t>рішення Чернігівського облвиконкому від 04.12.1978 року № 529; рішення Чернігівського облвиконкому від 27.12.1984 року № 454; рішення Чернігівського облвиконкому від 28.08.1989 року № 164</t>
  </si>
  <si>
    <t>Черемошне</t>
  </si>
  <si>
    <t>Городнянська ОТГ Чернігівський район (бувший Городнянський), с. Хотівля, м.Городня</t>
  </si>
  <si>
    <t xml:space="preserve">Городнянська міська рада </t>
  </si>
  <si>
    <t>рішення Чернігівської обласної ради від 21.03.1995 року</t>
  </si>
  <si>
    <t>Волик</t>
  </si>
  <si>
    <t xml:space="preserve">Ічнянська ОТГ Прилуцький район (бувший Ічнянський),  кв. 63-74 Жадьківського лісництва </t>
  </si>
  <si>
    <t>ДП "Прилуцьке лісове господарство"</t>
  </si>
  <si>
    <t xml:space="preserve">рішення Чернігівського облвиконкому від 23.09.1991 року № 215                           </t>
  </si>
  <si>
    <t>Туркенівка</t>
  </si>
  <si>
    <t>Парафіївська ОТГ Прилуцький район (бувший Ічнянський),   кв. 85-94 Жадьківське лісництво</t>
  </si>
  <si>
    <t>рішення Чернігівського облвиконкому від 27.04.1964 року № 236; рішення Чернігвського облвиконкому  від 10.06.1972 року № 303; рішення Чернігівського облвиконкому від 04.12.1978 року № 529; рішення Чернігівського облвиконкому від 27.12.1984 року № 454; рішення Чернігівського облвиконкому від 28.08.1989 року № 164</t>
  </si>
  <si>
    <t>Урочище "Кути"</t>
  </si>
  <si>
    <t xml:space="preserve">Ічнянська ОТГ Прилуцький район (бувший  Ічнянський),   кв. 35-42, 44-46 Жадьківського лісництва </t>
  </si>
  <si>
    <t>Сорокошицький лісовий масив</t>
  </si>
  <si>
    <t xml:space="preserve">Гончарівська ОТГ, Деснянська ОТГ Чернігівський район (бувший Козелецький),                           130, 131, 136 вид. 1-12,14,15,17,18
 Кв. 33, 34, 36-39, 41-45, 47-49, Сорокошицького лісництва </t>
  </si>
  <si>
    <t>Чернігівський військовий лісгосп,                                                          ДП "Остерське лісове господарство"</t>
  </si>
  <si>
    <t>рішення Чернігівського облвиконому від 04.12.1978 року № 529; рішення Чернігівського облвиконкому від 27.12.1984 року № 454; рішення Чернігівського облвиконкому від 28.08.1989 року № 164; рішення Чернігівського облвиконкому від 31.07.1991 року № 159</t>
  </si>
  <si>
    <t>Жорнівський бір</t>
  </si>
  <si>
    <t xml:space="preserve">Коропська ОТГ Новгород-Сіверський район (бувший Коропський),                            кв. 14-17 Коропського лісництва </t>
  </si>
  <si>
    <t>ДП "Борзнянське лісове господарство"</t>
  </si>
  <si>
    <t xml:space="preserve">рішення Чернігівського облвиконкому від 29.07.1975 року № 319; рішення Чернігівського облвиконкому від 27.12.1984 року № 454; рішення Чернігівського облвиконкому від 28.08.1989 року № 164; рішення Чернігівської обласної ради від 14.05.1999 року </t>
  </si>
  <si>
    <t>Жуків яр</t>
  </si>
  <si>
    <t xml:space="preserve">Коропська ОТГ Новгород-Сіверський район (бувший Коропський),                                        кв. 54, 55 Понорницького лісництва </t>
  </si>
  <si>
    <t>рішення Чернігівської обласної ради від 11.04.2000 року</t>
  </si>
  <si>
    <t>Зміївщина</t>
  </si>
  <si>
    <t xml:space="preserve">Понорницька ОТГ Новгород-Сіверський район (бувший Коропський),                                     кв. 67-71 Понорницького лісництва </t>
  </si>
  <si>
    <t>Коропський</t>
  </si>
  <si>
    <t xml:space="preserve">Понорницька ОТГ Новгород-Сіверський район (бувший Коропський), кв. 87 Гутянського лісництва </t>
  </si>
  <si>
    <t>рішення Чернігівського облвиконкому від 31.07.1991 року № 159</t>
  </si>
  <si>
    <t>Криничне</t>
  </si>
  <si>
    <t xml:space="preserve">Понорницька ОТГ Новгород-Сіверський район (бувший Коропський), кв. 72 Понорницького лісництва </t>
  </si>
  <si>
    <t xml:space="preserve">рішення Чернігівського облвиконкому від 27.04.1964 року № 236; рішення Чернігвського облвиконкому  від 10.06.1972 року № 303; рішення Чернігівського облвиконкому від 28.08.1989 року № 164; рішення Чернігівського облвиконкому від 31.07.1991 року № 159             </t>
  </si>
  <si>
    <t>Мезинська Швейцарія</t>
  </si>
  <si>
    <t xml:space="preserve">Понорницька ОТГ Новгород-Сіверський район (бувший Коропський), с. Мезин, с.Деснянське (бувше  Свердловка) </t>
  </si>
  <si>
    <t>Понорницька селищна рада</t>
  </si>
  <si>
    <t>рішення Чернігівського облвиконкому від 08.09.1958 року № 861; рішення Чернігівського облвиконкому від 10.06.1972 року № 303; рішення Чернігівського облвиконкому від 28.08.1989 року № 164</t>
  </si>
  <si>
    <t>Свердловський</t>
  </si>
  <si>
    <t>Понорницька ОТГ Новгород-Сіверський район (бувший Коропський), кв. 73, 74 Понорницького лісництва</t>
  </si>
  <si>
    <t>Урочище "Обийма"</t>
  </si>
  <si>
    <t xml:space="preserve">Новгород-Сіверський район (Коропський), кв.30-32 Коропського лісництва </t>
  </si>
  <si>
    <t>Урочище "Загати"</t>
  </si>
  <si>
    <t>Коропська ОТГ Новгород-Сіверський район (бувший Коропський), кв. 21-23 Коропського лісництва</t>
  </si>
  <si>
    <t>рішення Чернігівського облвиконкому від 27.04.1964 року № 236; рішення Чернігівського облвиконкому від 10.06.1972 року № 303; рішення Чернігівського облвиконкому від 28.08.1989 року № 164; рішення Чернігівської обласної ради від 11.04.2000 року</t>
  </si>
  <si>
    <t>Урочище "Лутава"</t>
  </si>
  <si>
    <t xml:space="preserve">Коропська ОТГ Новгород-Сіверський район (бувший Коропський),  кв. 1-6 Коропського лісництва </t>
  </si>
  <si>
    <t>Урочище "Чаща"</t>
  </si>
  <si>
    <t xml:space="preserve">Коропська ОТГ Новгород-Сіверський район (бувший Коропський),  кв. 41-43 Коропського лісництва </t>
  </si>
  <si>
    <t>Слобідська дача</t>
  </si>
  <si>
    <t xml:space="preserve">Корюківський район,                                 кв. 90, 91 Перелюблюського лісництва </t>
  </si>
  <si>
    <t>Демінка</t>
  </si>
  <si>
    <t xml:space="preserve">Куликівська ОТГ Чернігівський район (бувший Куликівський), с. Авдіївка              </t>
  </si>
  <si>
    <t xml:space="preserve">Куликівська селищна рада </t>
  </si>
  <si>
    <t>Задеснянський</t>
  </si>
  <si>
    <t>Куликівська ОТГ Чернігівський район (бувший Куликівський), с. Салтикова Дівиця</t>
  </si>
  <si>
    <t>Ковчинський</t>
  </si>
  <si>
    <t xml:space="preserve">Куликівська ОТГ Чернігівський район (бувший Куликівський),  кв. 50-60 Дроздівського лісництва             </t>
  </si>
  <si>
    <t>Горицький</t>
  </si>
  <si>
    <t xml:space="preserve">Березнянська ОТГ Чернігівський район (бувший Менський),  кв. 103-106, 108-113, 115-120 Березнянського лісництва </t>
  </si>
  <si>
    <t>Макошинський</t>
  </si>
  <si>
    <t xml:space="preserve">Чернігівський, Корюківський, Ніжинський райони (бувші Менський, Сосницький, Куликівський, Борзнянський),                                                кв. 28, 42-47, 49-59 Сосницького лісництва </t>
  </si>
  <si>
    <t>Чирвине</t>
  </si>
  <si>
    <t>Ніжинська ОТГ Ніжинський район, м. Ніжин</t>
  </si>
  <si>
    <t>КП "Виробниче управління комунального господарства"</t>
  </si>
  <si>
    <t>Хомутівщина</t>
  </si>
  <si>
    <t xml:space="preserve">Семенівська ОТГ Новгород-Сіверський район (бувший Семенівський),  кв. 21 вид. 6, 7, 11, 12 Машевського лісництва </t>
  </si>
  <si>
    <t>ДП "Семенівське лісове господарство"</t>
  </si>
  <si>
    <t>рішення Чернігівського облвиконкму від 28.08.1989 року № 164; рішення Чернігівського облвиконкому від 31.07.1991 року № 159</t>
  </si>
  <si>
    <t>Рогізне</t>
  </si>
  <si>
    <t>Семенівська ОТГ Новгород-Сіверський район (бувший Семенівський), кв. 24 вид. 2 Блешнянського лісництва</t>
  </si>
  <si>
    <t>Спаський</t>
  </si>
  <si>
    <t xml:space="preserve">Сосницька ОТГ Корюківський район (бувший Сосницький), кв. 130-137 Сосницького лісництва </t>
  </si>
  <si>
    <t>рішення Чернігівськогго облвиконкому від 31.07.1991 року № 159</t>
  </si>
  <si>
    <t>Спаський - І</t>
  </si>
  <si>
    <t xml:space="preserve">Сосницька ОТГ Корюківський район (бувший Сосницький),  кв. 29-31, 34 Гутянського лісництва </t>
  </si>
  <si>
    <t>Золотинка</t>
  </si>
  <si>
    <t xml:space="preserve">Іванівська ОТГ Чернігівський район,  кв. 76-86 Красилівського лісництва </t>
  </si>
  <si>
    <t>Коровель</t>
  </si>
  <si>
    <t>Киїнська ОТГ
 Чернігівський район, 
 кв. 135  с. Шестовиця</t>
  </si>
  <si>
    <t>ДП "Чернігівагролісгосп"</t>
  </si>
  <si>
    <t>рішення Чернігівського облвиконкому від 08.09.1958 року № 861; рішення Чернігівського облвиконкому від 10.06.1972 року № 303;  рішення Чернігівського облвиконкому від 27.12.1984 року № 454; рішення Чернігівського облвиконкому від 28.08.1989 року № 164</t>
  </si>
  <si>
    <t>Шестовицький</t>
  </si>
  <si>
    <t xml:space="preserve">Киїнська ОТГ,  Киселівська ОТГ Чернігівський район, кв. 129-136 Чернігівського лісництва </t>
  </si>
  <si>
    <t xml:space="preserve">Бакумова гора </t>
  </si>
  <si>
    <t>Сухополов`янська ОТГ Прилуцький район, Дідовецька  сільська рада</t>
  </si>
  <si>
    <t xml:space="preserve">Сухополов'янська сільська рада </t>
  </si>
  <si>
    <t>Рішення Чернігівської обласної ради
 від 20.12.2018 № 17-16/VII</t>
  </si>
  <si>
    <t>Сосна</t>
  </si>
  <si>
    <t>Сухополов`янська ОТГ Прилуцький район, кв.9 Прилуцького лісництва</t>
  </si>
  <si>
    <t xml:space="preserve">рішення Чернігівської обласної ради від 25.09.2019 № VII
</t>
  </si>
  <si>
    <t>Засенкове</t>
  </si>
  <si>
    <t>Прилуцький район, Сухополов`янська ОТГ</t>
  </si>
  <si>
    <t xml:space="preserve">рішення Чернігівської обласної ради від 12.05.2020 №15-23/ VII
</t>
  </si>
  <si>
    <t>Потаманський</t>
  </si>
  <si>
    <t>Сосницька ОТГ, Корюківський район</t>
  </si>
  <si>
    <t xml:space="preserve">Сосницька селищна рада </t>
  </si>
  <si>
    <t xml:space="preserve">рішення Чернігівської обласної ради від 26.01.2021 №30-2/ VIIІ
</t>
  </si>
  <si>
    <t>Берізки</t>
  </si>
  <si>
    <t>Сухополов’янська ОТГ, Прилуцький район</t>
  </si>
  <si>
    <t xml:space="preserve">рішення Чернігівської обласної ради від 22.10.2021 №11-6/ VIIІ
</t>
  </si>
  <si>
    <t>Лопата</t>
  </si>
  <si>
    <t>Менська ОТГ, Корюківський район</t>
  </si>
  <si>
    <t xml:space="preserve">Менська міська рада </t>
  </si>
  <si>
    <t>Панський сад</t>
  </si>
  <si>
    <t xml:space="preserve">рішення Чернігівської обласної ради від 16.09.2022 №35-11/ VIIІ
</t>
  </si>
  <si>
    <t>Седнівський</t>
  </si>
  <si>
    <t>Седнівська ОТГ, Чернігівський район</t>
  </si>
  <si>
    <t>Седнівська селищна рада</t>
  </si>
  <si>
    <t>Охіньківські луки</t>
  </si>
  <si>
    <t xml:space="preserve">рішення Чернігівської обласної ради від 10.02.2023 №4-13/ VIIІ
</t>
  </si>
  <si>
    <t>Загальна площа ландшафтних заказників - 41</t>
  </si>
  <si>
    <t>Лісові заказники</t>
  </si>
  <si>
    <t>лісовий заказник місцевого значення</t>
  </si>
  <si>
    <t>Батуринська ОТГ Ніжинський район (бувший Бахмацький),  кв. 42-49 Батуринського лісництва</t>
  </si>
  <si>
    <t>рішення Чернігівського облвиконкому від 27.04.1964 року № 236; рішення Чернігівського облвиконкому від 04.12.1978 року № 529; рішення Чернігівського облвиконкому від 27.12.1984 року № 454; рішення Чернігівського облвиконкому від 28.08.1989 року № 164; рішення Чернігівського облвиконкому від 31.07.1991 року № 159</t>
  </si>
  <si>
    <t xml:space="preserve">Бахмацька ОТГ
 Ніжинський район (бувший Бахмацький), кв. 7-10 Бахмацького лісництва </t>
  </si>
  <si>
    <t>рішення Чернігівського облвиконкому від 27.04.1964 року № 236; рішення Чернігвського облвиконкому  від 10.06.1972 року № 303; рішення Чернігівського облвиконкому від 04.12.1978 року № 529; рішення Чернігівського облвиконкому від 27.12.1984 року № 454; ішення Чернігівського облвиконкому від 28.08.1989 року № 164; рішення Чернігівського облвиконкому від 31.07.1991 року № 159</t>
  </si>
  <si>
    <t>Бойковщина</t>
  </si>
  <si>
    <t>Ічнянська ОТГ Прилуцький район (бувший Ічнянський), кв. 99, 100  Жадьківське лісництво</t>
  </si>
  <si>
    <t xml:space="preserve">рішення Чернігівського облвиконкому від 23.09.1991 року № 215                  </t>
  </si>
  <si>
    <t xml:space="preserve">Ічнянська ОТГ Прилуцький район (бувший Ічнянський), кв. 40-42 Ладанське лісництво </t>
  </si>
  <si>
    <t>Діброва-ІІ</t>
  </si>
  <si>
    <t xml:space="preserve">Ічнянська ОТГ Прилуцький район (бувший Ічнянський), кв. 82-84 Жадьківське лісництво </t>
  </si>
  <si>
    <t>Довгий яр</t>
  </si>
  <si>
    <t>Парафіївська ОТГ Прилуцький район (бувший Ічнянський), кв.115, 116  Жадьківське лісництво</t>
  </si>
  <si>
    <t>Кути</t>
  </si>
  <si>
    <t xml:space="preserve">Ічнянська ОТГ Прилуцький район (бувший Ічнянський), кв. 43, 47-52, 57-60, 75-77 Жадьківського лісництва </t>
  </si>
  <si>
    <t>Луги</t>
  </si>
  <si>
    <t>Ічнянська ОТГ Прилуцький район (бувший Ічнянський),  кв. 11-20 Кам`янське лісництво</t>
  </si>
  <si>
    <t>Софіївка-Романівщина</t>
  </si>
  <si>
    <t>Ічнянська ОТГ Прилуцький район (бувший Ічнянський),  кв. 22-27, 29-34 Жадьківське лісництво</t>
  </si>
  <si>
    <t>Вишенська дача</t>
  </si>
  <si>
    <t xml:space="preserve">Понорницька ОТГ Новгород-Сіверський район (бувший Коропський), кв. 61-66 Понорницького лісництва, кв. 94-102 Гутянського лісництва </t>
  </si>
  <si>
    <t>рішення Чернігівського облвиконкому від 31.07.1991 року № 159; рішення Чернігівської обласної ради від 11.04.2000 року</t>
  </si>
  <si>
    <t>Лосево</t>
  </si>
  <si>
    <t xml:space="preserve">Куликівська ОТГ Чернігівський район (бувший Куликівський), кв. 46 вид. 5; кв. 47 вид.5; кв.48 вид.10 Дроздівського лісництва </t>
  </si>
  <si>
    <t>Селещина</t>
  </si>
  <si>
    <t xml:space="preserve">Куликівська ОТГ Чернігівський район (бувший Куликівський), кв. 26 вид. 8, 11; кв. 27 вид. 1, 17; кв. 28 вид. 4; кв. 30 вид. 4; кв. 31 вид. 2 Дроздівського лісництва </t>
  </si>
  <si>
    <t>Смолянський</t>
  </si>
  <si>
    <t xml:space="preserve">Олишівська ОТГ Чернігівський район (бувший Куликівський),  кв. 20 вид. 2, 10; кв. 39 вид. 15; кв. 40 вид. 14, 17; кв. 42 вид.18 Олишівського лісництва </t>
  </si>
  <si>
    <t>ДП "Остерське лісове господарство"</t>
  </si>
  <si>
    <t>Устимівщина</t>
  </si>
  <si>
    <t xml:space="preserve">Куликівська ОТГ Чернігівський район (бувший Куликівський),  кв. 39 вид. 2; кв. 40 вид. 13; кв. 41 вид. 9; кв. 43 вид. 1, 6 Дроздівського лісництва </t>
  </si>
  <si>
    <t>Бігацький ліс</t>
  </si>
  <si>
    <t xml:space="preserve">Березнянська ОТГ Чернігівський район (бувший Менський),  кв. 18-23 Березнянського лісництва              </t>
  </si>
  <si>
    <t>рішення Чернігівського облвиконкому від 27.04.1964 року № 236; рішення Чернігівського облвиконкому від 10.06.1972 року № 303; рішення Чернігівського облвиконкому від 04.12.1978 року № 529; рішення Чернігівського облвиконкому від 28.08.1989 року № 164; рішення Чернігівського облвиконкому від 31.07.1991 року № 159</t>
  </si>
  <si>
    <t>Володимирівський</t>
  </si>
  <si>
    <t xml:space="preserve">Новгород-Сіверська ОТГ Новгород-Сіверський район, кв. 18, 26, 34 Володимирівського лісництва </t>
  </si>
  <si>
    <t>ДП "Новгород-Сіверське лісове господарство"</t>
  </si>
  <si>
    <t>Грем'яцький</t>
  </si>
  <si>
    <t xml:space="preserve">Новгород-Сіверська ОТГ Новгород-Сіверський район, кв. 4, 42, 64  Грем'яцького лісництва </t>
  </si>
  <si>
    <t>Хутір</t>
  </si>
  <si>
    <t xml:space="preserve">Новгород-Сіверська ОТГ Новгород-Сіверський район, кв. 2, 7, 8, 11, 34, 37, 38 Краснохутірського лісництва </t>
  </si>
  <si>
    <t>рішення Чернігівської обласної ради від 11.04.2000 року; рішення Чернігівської обласної ради від 17.05.2017 року</t>
  </si>
  <si>
    <t>Лосківський</t>
  </si>
  <si>
    <t>Новгород-Сіверська ОТГ Новгород-Сіверський район, кв. 16,23 ТОВ СЛГ "Авангардліс"</t>
  </si>
  <si>
    <t>ТОВ СЛГ "Авангардліс"</t>
  </si>
  <si>
    <t>Узруївський</t>
  </si>
  <si>
    <t xml:space="preserve">Новгород-Сіверська ОТГ Новгород-Сіверський район, кв. 8; кв. 35вид.1-13,16,27; кв. 37 вид.4-12,14-17,19-25. Узруївського лісництва </t>
  </si>
  <si>
    <t>Модринник</t>
  </si>
  <si>
    <t xml:space="preserve">Носівська ОТГ Ніжинський район (бувший Носівський),  кв. 17 вид. 2, кв. 4 вид. 7 Іржавецького лісництва </t>
  </si>
  <si>
    <t>Пізній дуб</t>
  </si>
  <si>
    <t xml:space="preserve">Носівська ОТГ Ніжинський район (бувший Носівський), кв. 21 вид. 21 Іржавецького лісництва </t>
  </si>
  <si>
    <t xml:space="preserve">Носівська ОТГ Ніжинський район (бувший Носівський), кв. 5 вид. 20 Іржавецького лісництва </t>
  </si>
  <si>
    <t>Військові гори</t>
  </si>
  <si>
    <t>Добрянська ОТГ Чернігівський район (бувший Ріпкинський), кв. 37, 42 Новояриловицького лісництва</t>
  </si>
  <si>
    <t>ДП "Добрянське лісове господарство"</t>
  </si>
  <si>
    <t>рішення Чернігівського облвиконкому від 27.12.1984 року № 454; рішення Чернігівського облвиконкому від 28.08.1989 року № 164</t>
  </si>
  <si>
    <t xml:space="preserve">Добрянська ОТГ Чернігівський район (бувший Ріпкинський), кв. 4 вид. 1 Олешнянського лісництва </t>
  </si>
  <si>
    <t>рішення Чернігівської обласної ради від 15.06.2004 року</t>
  </si>
  <si>
    <t xml:space="preserve">Добрянська ОТГ Чернігівський район (бувший Ріпкинський),  кв. 55 вид. 1, 7, 8 Комарівського лісництва </t>
  </si>
  <si>
    <t xml:space="preserve">рішення Чернігівського облвиконкому від 31.07.1991 року № 159                    </t>
  </si>
  <si>
    <t>Старе</t>
  </si>
  <si>
    <t xml:space="preserve">Любецька ОТГ Чернігівський район (бувший Ріпкинський), кв. 1-6 Мекшунівського лісництва </t>
  </si>
  <si>
    <t>Калино-Дубицька дача</t>
  </si>
  <si>
    <t xml:space="preserve">Семенівська ОТГ Новгород-Сіверський район (бувший Семенівський), кв. 43, 44 Орликівського лісництва </t>
  </si>
  <si>
    <t>Костобобрівський</t>
  </si>
  <si>
    <t xml:space="preserve">Семенівська ОТГ Новгород-Сіверський район (бувший Семенівський),  кв. 18 вид. 14, кв. 26 вид. 20, кв. 27 вид. 8,9 Костобобрівського лісництва </t>
  </si>
  <si>
    <t>Орликівський</t>
  </si>
  <si>
    <t>Семенівська ОТГ Новгород-Сіверський район (бувший Семенівський),  кв.22 вид. 3, кв. 80 вид. 10 Орликівського лісництва</t>
  </si>
  <si>
    <t>рішення Чернігівського облвиконкому від 28.08.1989 року № 164; рішення Чернігівського облвиконкому від 31.07.1991 року № 159</t>
  </si>
  <si>
    <t>Рим-Погорільська дача</t>
  </si>
  <si>
    <t xml:space="preserve">Семенівська ОТГ Новгород-Сіверський район (бувший Семенівський), кв. 23, 25, 27, 28, 36, 37, 40, 41, 43, 44 Радомського лісництва </t>
  </si>
  <si>
    <t>Розумовська дача</t>
  </si>
  <si>
    <t xml:space="preserve">Семенівська ОТГ Новгород-Сіверський район (бувший Семенівський), кв. 30-33, 55-58 Орликівського лісництва </t>
  </si>
  <si>
    <t>Угловська дача</t>
  </si>
  <si>
    <t xml:space="preserve">Семенівська ОТГ Новгород-Сіверський район (бувший Семенівський),  кв. 25 вид. 5,9 Костобобрівського лісництва </t>
  </si>
  <si>
    <t>Лісопарк</t>
  </si>
  <si>
    <t>Сосницька ОТГ Корюківський район (бувший Сосницький),  кв. 106, 109 Сосницького лісництва</t>
  </si>
  <si>
    <t>м. Чернігів, північна околиця</t>
  </si>
  <si>
    <t>Чернігівська міська рада</t>
  </si>
  <si>
    <t>рішення Чернігівського облвиконкому від 08.09.1958 року № 861; рішення Чернігівського облвиконкому від 28.03.1964 року № 121; рішення Чернігівського облвиконкому від 10.06.1972 року № 303;  рішення Чернігівського олблвиконкому від 27.12.1984 року № 454; рішення Чернігівського облвиконкому від 28.08.1989 року № 164;  рішення Чернігівського облвиконкому від 31.07.1991 року № 159; рішення Чернігівського облвиконкому від 28.03.1992 року № 56</t>
  </si>
  <si>
    <t>Конторщина</t>
  </si>
  <si>
    <t xml:space="preserve">Козелецька ОТГ Чернігівський район (бувший Козелецький), кв. 10, 11, 12,13, 14, 15 Козелецького лісництва </t>
  </si>
  <si>
    <t xml:space="preserve">рішення Чернігівської обласної ради від 17 червня 2014 року; рішення Чернігівської обласної ради від 23 січня 2015 року   </t>
  </si>
  <si>
    <t>Олишівська дача</t>
  </si>
  <si>
    <t xml:space="preserve">Олишівська ОТГ Чернігівський район кв. 2,3,6,8,9,10,11,12,13,14,15 Олишівського лісництва </t>
  </si>
  <si>
    <t xml:space="preserve">рішення Чернігівської обласної ради від 17 червня 2014 року; 
рішення Чернігівської обласної ради від 23 січня 2015 року </t>
  </si>
  <si>
    <t>Прибори</t>
  </si>
  <si>
    <t xml:space="preserve">Кіптівська ОТГ Чернігівський район (бувший Козелецький), кв. 72,  Олишівського лісництва </t>
  </si>
  <si>
    <t>рішення Чернігівської обласної ради від 17 червня 2014 року</t>
  </si>
  <si>
    <t xml:space="preserve">Лисенки </t>
  </si>
  <si>
    <t>Корюківська ОТГ Корюківський район, кв. 195,  РКСЛП "Корюківкаліс"</t>
  </si>
  <si>
    <t>РКСЛП "Корюківкаліс"</t>
  </si>
  <si>
    <t>Загальна площа лісових заказників - 39</t>
  </si>
  <si>
    <t>ботанічний заказник місцевого значення</t>
  </si>
  <si>
    <t>Бахмацька ОТГ Ніжинський район (бувший Бахмацький), 
кв.27 ДП "Бахмачрайагролісництво"</t>
  </si>
  <si>
    <t>ДП "Бахмачрайагролісництво"</t>
  </si>
  <si>
    <t>Государщина</t>
  </si>
  <si>
    <t>Бахмацька ОТГ Ніжинський район (бувший Бахмацький), кв.27 ДП "Бахмачрайагролісництво", с.Курінь</t>
  </si>
  <si>
    <t>Бахмацька міська рада (33,0 га);
ДП "Бахмачрайагролісництво" (44,0 га)</t>
  </si>
  <si>
    <t>Лозки</t>
  </si>
  <si>
    <t xml:space="preserve">Батуринська ОТГ Ніжинський район (бувший Бахмацький), кв. 52-53 Батуринського лісництва </t>
  </si>
  <si>
    <t>Семиліски</t>
  </si>
  <si>
    <t>Дмитрівська ОТГ Ніжинський район (бувший Бахмацький),  кв. 21, 22 Бахмацького лісництва</t>
  </si>
  <si>
    <t>Кобижчанська дача</t>
  </si>
  <si>
    <t xml:space="preserve">Бобровицька ОТГ Ніжинський район (бувший Бобровицький), кв. 1, 2, 42-48, 56-62, 69-76, 102-106 Кобижчанського лісництва </t>
  </si>
  <si>
    <t>рішення Чернігівської обласної ради від 27.12.2001 року</t>
  </si>
  <si>
    <t>Кобижчанська дача - І</t>
  </si>
  <si>
    <t xml:space="preserve">Бобровицька ОТГ Ніжинський район (бувший Бобровицький), кв. 21, 22, 28, 30 Кобижчанського лісництва </t>
  </si>
  <si>
    <t>рішення Чернігівського облвиконкому від 04.12.1978 року № 529; рішення Чернігівського облвиконкому від 27.12.1984 року № 454; рішення Чернігівського облвиконкому від 28.08.1989 року № 164; рішення Чернігівського облвиконкому від 31.07.1991 року № 159</t>
  </si>
  <si>
    <t>Коляжинська дача</t>
  </si>
  <si>
    <t xml:space="preserve">Бобровицька ОТГ Ніжинський район (бувший Бобровицький), кв. 30, 31, 32, 43 Коляжинського лісництва </t>
  </si>
  <si>
    <t xml:space="preserve">Бобровицька ОТГ Ніжинський район (бувший Бобровицький),  кв. 16-20 Коляжинського лісництва </t>
  </si>
  <si>
    <t>Лутава</t>
  </si>
  <si>
    <t xml:space="preserve">Бобровицька ОТГ Ніжинський район (бувший Бобровицький),  кв. 30 Новоселицького лісництва </t>
  </si>
  <si>
    <t>Новоселицька дача</t>
  </si>
  <si>
    <t>Новобасанська ОТГ Ніжинський район (бувший Бобровицький), кв. 66, 67, 68 Новоселицького лісництва</t>
  </si>
  <si>
    <t>Пасіка</t>
  </si>
  <si>
    <t xml:space="preserve">Борзнянська ОТГ Ніжинський район (бувший Борзнянський),  кв. 81-83 Борзнянського лісництва </t>
  </si>
  <si>
    <t>Плющеве</t>
  </si>
  <si>
    <t xml:space="preserve">Борзнянська ОТГ Ніжинський район (бувший Борзнянський),  кв. 78-80 Борзнянського лісництва </t>
  </si>
  <si>
    <t>Юрківщина</t>
  </si>
  <si>
    <t>Борзнянська ОТГ Ніжинський район (бувший Борзнянський),  кв. 68-77 Борзнянського лісництва</t>
  </si>
  <si>
    <t>Гамаліївщина</t>
  </si>
  <si>
    <t xml:space="preserve">Варвинська ОТГ Прилуцький район (бувший Варвинський),  кв. 13-20 Варвинського лісництва </t>
  </si>
  <si>
    <t>Дащенки</t>
  </si>
  <si>
    <t xml:space="preserve">Варвинська ОТГ Прилуцький (бувший Варвинський), кв. 35-44 Варвинського лісництва </t>
  </si>
  <si>
    <t>рішення Чернігівського облвиконкому від 04.12.1978 року № 529; рішення Чернігівського облвиконкому від 27.12.1984 року № 454; рішення Чернігівського облвиконкому від 28.08.1989 року № 165</t>
  </si>
  <si>
    <t>Вешки</t>
  </si>
  <si>
    <t xml:space="preserve">Городнянська ОТГ Чернігівський район (бувший Городнянський), кв. 22-25 Староруднянське лісництво </t>
  </si>
  <si>
    <t>ДП "Городнянське лісове господарство"</t>
  </si>
  <si>
    <t>Кримок</t>
  </si>
  <si>
    <t>Городнянська ОТГ Чернігівський район (бувший Городнянський),  кв. 39-47 Рубізького лісництва</t>
  </si>
  <si>
    <t>Кусіївська дача</t>
  </si>
  <si>
    <t xml:space="preserve">Городнянська ОТГ Чернігівський район (бувший Городнянський), кв. 22-38, 62-64 Рубізького лісництва </t>
  </si>
  <si>
    <t>Мальча</t>
  </si>
  <si>
    <t xml:space="preserve">Городнянська ОТГ Чернігівський район (бувший Городнянський),  кв. 65-75 Рубізьского лісництва </t>
  </si>
  <si>
    <t>рішення Чернігівського облвиконкому від 04.12.1978 року № 529; рішення Чернігівського облвиконкому від 28.08.1989 року № 164</t>
  </si>
  <si>
    <t xml:space="preserve">Миклашевщина </t>
  </si>
  <si>
    <t xml:space="preserve">Городнянська ОТГ Чернігівський район (бувший Городнянський), кв. 52, 53 Городнянського лісництва </t>
  </si>
  <si>
    <t>Невклянська дача - І</t>
  </si>
  <si>
    <t xml:space="preserve">Городнянська ОТГ Чернігівський район (бувший Городнянський),  кв. 2, 6-9 Невклянського лісництва </t>
  </si>
  <si>
    <t>Невклянська дача - ІІ</t>
  </si>
  <si>
    <t xml:space="preserve">Городнянська ОТГ Чернігівський район (бувший Городнянський), кв. 86-89, 90-92 Невклянського лісництва </t>
  </si>
  <si>
    <t>Тупичівська дача - І</t>
  </si>
  <si>
    <t xml:space="preserve">Тупичівська ОТГ Чернігівський район (бувший Городнянський),  кв. 72-74, 92-94 Тупичівського лісництва </t>
  </si>
  <si>
    <t>Тупичівська дача - ІІ</t>
  </si>
  <si>
    <t xml:space="preserve">Тупичівська ОТГ Чернігівський район (бувший Городнянський), кв. 37-38, 63-64 Тупичівського лісництва </t>
  </si>
  <si>
    <t xml:space="preserve">Ічнянська ОТГ Прилуцький район (бувший Ічнянський),  кв. 95, 96 Ічнянського лісництва </t>
  </si>
  <si>
    <t>ДП"Прилуцьке лісове господарство"</t>
  </si>
  <si>
    <t>Чемерський</t>
  </si>
  <si>
    <t xml:space="preserve">Кіптівська ОТГ Чернігівський район (бувший Козелецький), кв. 73-77 Олишівського лісництва </t>
  </si>
  <si>
    <t>рішення Чернігівського облвиконкому від 23.09.1991 року № 215</t>
  </si>
  <si>
    <t>Дубравка</t>
  </si>
  <si>
    <t xml:space="preserve">Понорницька ОТГ Новгород-Сіверський район (бувший Коропський), кв. 86-93 Гутянського лісництва, кв. 56-60 Понорницького лісництва </t>
  </si>
  <si>
    <t>рішення Чернігівської обласної ради від 21.03.1995 року;                             рішення Чернігівської обласної ради від11.04.2000 року</t>
  </si>
  <si>
    <t>Синявський бір</t>
  </si>
  <si>
    <t xml:space="preserve">Коропська ОТГ Новгород-Сіверський район (бувший Коропський), кв. 35-40 Коропського лісництва </t>
  </si>
  <si>
    <t>рішення Чернігівської обласної ради від 21.03.1995 року; рішення Чернігівської обласної ради від 17.05.2017 року</t>
  </si>
  <si>
    <t>Синявка</t>
  </si>
  <si>
    <t xml:space="preserve">Коропська ОТГ Новгород-Сіверський район (бувший Коропський), кв. 33, 34 Коропського лісництва </t>
  </si>
  <si>
    <t>Шабалинів бір</t>
  </si>
  <si>
    <t xml:space="preserve">Коропська ОТГ Новгород-Сіверський район (бувший Коропський), кв. 24-29 Коропського лісництва </t>
  </si>
  <si>
    <t>Бурківщина</t>
  </si>
  <si>
    <t xml:space="preserve">Корюківська ОТГ Корюківський район,  кв. 75-86 Андрониківського лісництва </t>
  </si>
  <si>
    <t>Васильцеве</t>
  </si>
  <si>
    <t xml:space="preserve">Корюківська ОТГ Корюківський район,                                   кв. 56, 57 Брецького лісництва </t>
  </si>
  <si>
    <t>Турціївська дача</t>
  </si>
  <si>
    <t xml:space="preserve">Корюківська ОТГ Корюківський район,  кв. 70-80 Тихоновицького лісництва </t>
  </si>
  <si>
    <t xml:space="preserve">рішення Чернігівського облвиконкому від 04.12.1978 року № 529;  рішення Чернігівського облвиконкому від 27.12.1984 року № 454; рішення Чернігівського облвиконкому від 28.08.1989 року № 164                            </t>
  </si>
  <si>
    <t>Ледань</t>
  </si>
  <si>
    <t xml:space="preserve">Куликівська ОТГ Чернігівський район (бувший Куликівський), кв. 61-64 Дроздівського ліснитцва </t>
  </si>
  <si>
    <t xml:space="preserve">рішення Чернігівського облвиконкому від 04.12.1978 року № 529; рішення Чернігівського облвиконкому від 27.12.1984 року № 454; рішення Чернігівського облвиконкому від 28.08.1989 року № 164; рішення Чернігівського облвиконкому від 31.07.1991 року № 159  </t>
  </si>
  <si>
    <t>Пасіка - І</t>
  </si>
  <si>
    <t xml:space="preserve">Куликівська ОТГ Чернігівський район (бувший Куликівський), кв. 32-38 Дроздівського ліснитцва </t>
  </si>
  <si>
    <t xml:space="preserve">рішення Чернігівського облвиконкому від 04.12.1978 року № 529; рішення Чернігівського облвиконкому від 27.12.1984 року № 454; рішення Чернігівського облвиконкому від 28.08.1989 року № 164  </t>
  </si>
  <si>
    <t>Селецьке</t>
  </si>
  <si>
    <t xml:space="preserve">Куликівська ОТГ Чернігівський район (бувший Куликівський), с. Жуківка; кв. 10-12,78 Дроздівського лісництва </t>
  </si>
  <si>
    <t>рішення Чернігівського облвиконкому від 28.08.1989 року № 164; рішення Чернігівського облвиконкому від 31.07.1991 року № 159; рішення Чернігівської облради від 21.03.1995 року</t>
  </si>
  <si>
    <t>Маліїве</t>
  </si>
  <si>
    <t xml:space="preserve">Березнянська ОТГ Чернігівський район (бувший Менський), кв. 5-17 Березнянського лісництва </t>
  </si>
  <si>
    <t>рішення Чернігівського облвиконкому від 04.12.1978 року № 529; рішення Чернігівського олблвиконкому від 27.12.1984 року № 454; рішення Чернігівського облвиконкому від 28.08.1989 року № 164; рішення Чернігівського облвиконкому від 31.07.1991 року № 159</t>
  </si>
  <si>
    <t>Домницький</t>
  </si>
  <si>
    <t xml:space="preserve">Березнянська ОТГ Чернігівський район (бувший Менський), кв. 62 вид. 9, кв. 63 вид 4 Березнянського лісництва </t>
  </si>
  <si>
    <t>Церківка</t>
  </si>
  <si>
    <t>Березянська ОТГ Чернігівський район (бувший Менський), кв. 24-29 Березнянського лісництва</t>
  </si>
  <si>
    <t>Боромики</t>
  </si>
  <si>
    <t xml:space="preserve">Вертіївська ОТГ
 Ніжинський район, 
 кв. 118-126 Вертіївського лісництва </t>
  </si>
  <si>
    <t>рішення Чернігівського облвиконкому від 27.04.1964 року № 236; рішення Чернігвського облвиконкому  від 10.06.1972 року № 303; рішення Чернігівського облвиконкому від 04.12.1978 року № 529; рішення Чернігівського облвиконкому від 28.08.1989 року № 164</t>
  </si>
  <si>
    <t>Зайцеві сосни</t>
  </si>
  <si>
    <t xml:space="preserve">Вертіївська ОТГ Ніжинський район,  кв. 241-255 Вертіївського лісництва </t>
  </si>
  <si>
    <t>Луки</t>
  </si>
  <si>
    <t xml:space="preserve">Вертіївська ОТГ Ніжинський район,  кв. 256-260 Вертіївського лісництва, </t>
  </si>
  <si>
    <t>Урочище "Лубянка"</t>
  </si>
  <si>
    <t xml:space="preserve">Вертіївська ОТГ Ніжинський район,  кв. 20-26, 34 Вертіївського лісництва </t>
  </si>
  <si>
    <t>Урочище "Лисарівщина"</t>
  </si>
  <si>
    <t xml:space="preserve">Вертіївська ОТГ Ніжинський район,  кв. 105-114 Вертіївського лісництва                                       </t>
  </si>
  <si>
    <t>Урочище "Твані"</t>
  </si>
  <si>
    <t xml:space="preserve">Крутівська ОТГ Ніжинський район,  кв. 161-184 Носівського лісництва, </t>
  </si>
  <si>
    <t>Новгород-Сіверська ОТГ Новгород-Сіверський район,  кв. 44-48 Володимирівського лісництва</t>
  </si>
  <si>
    <t>Зорове</t>
  </si>
  <si>
    <t xml:space="preserve">Новгород-Сіверська ОТГ Новгород-Сіверський район,   кв. 9 Кіровського лісництва </t>
  </si>
  <si>
    <t>Косий клин</t>
  </si>
  <si>
    <t xml:space="preserve">Новгород-Сіверська ОТГ Новгород-Сіверський район,  кв. 60, 61, 65 Грем'яцького лісництва </t>
  </si>
  <si>
    <t xml:space="preserve">Новгород-Сіверська ОТГ Новгород-Сіверський район,  кв. 35, 36 Красно-Хутірського лісництва </t>
  </si>
  <si>
    <t>рішення Чернігівського облвиконкому від 04.12.1978 року № 529; рішення Чернігівського облвиконкому від 27.12.1984 року № 454; рішення Чернігівського облвиконкому від 28.08.1989 року № 164; рішення Чернігівської обласної ради від 17.05.2017</t>
  </si>
  <si>
    <t>Кузовець</t>
  </si>
  <si>
    <t xml:space="preserve">Новгород-Сіверська ОТГ Новгород-Сіверський район,  кв. 25 Кіровського лісництва </t>
  </si>
  <si>
    <t xml:space="preserve">рішення Чернігівського облвиконкому від 04.12.1978 року № 529; рішення Чернігівського облвиконкому від 27.12.1984 року № 454; рішення Чернігівського облвиконкому від 28.08.1989 року № 164    </t>
  </si>
  <si>
    <t>Поруб</t>
  </si>
  <si>
    <t xml:space="preserve">Новгород-Сіверська ОТГ Новгород-Сіверський район,   кв. 3, 9, 24  Красно-Хутірського лісництва </t>
  </si>
  <si>
    <t>Узруївська дача</t>
  </si>
  <si>
    <t xml:space="preserve">Новгород-Сіверська ОТГ Новгород-Сіверський район, кв. 23 вид.1,3-11;кв. 25, кв 26 вид.4,5,9,10,13; кв. 28.  Узруївського лісництва </t>
  </si>
  <si>
    <t>Борки</t>
  </si>
  <si>
    <t xml:space="preserve">Мринська ОТГ Ніжинський район (бувший Носівський), кв. 62, 65, 66, 73 Мринського лісництва </t>
  </si>
  <si>
    <t>Горішне</t>
  </si>
  <si>
    <t xml:space="preserve">Носівська ОТГ Ніжинський район (бувший Носівський)  кв. 48-58 Носівського лісництва </t>
  </si>
  <si>
    <t xml:space="preserve">рішення Чернігівського облвиконкому від 04.12.1978 року № 529; рішення Чернігівського облвиконкому від 27.12.1984 року № 454; рішення Чернігівського облвиконкому від 28.08.1989 року № 164                      </t>
  </si>
  <si>
    <t>Іржавська дача</t>
  </si>
  <si>
    <t>Носівська ОТГ Ніжинський район (бувший Носівський), кв. 1, 3, 13, 27, 28 Іржавецького лісництва</t>
  </si>
  <si>
    <t>Клепали</t>
  </si>
  <si>
    <t xml:space="preserve">Мринська ОТГ Ніжинський район (бувший Носівський),  кв. 13, 14, 21-25 Носівського лісництва </t>
  </si>
  <si>
    <t>Козарська дача</t>
  </si>
  <si>
    <t>Носівська ОТГ Ніжинський район (бувший Носівський),  кв. 71-74, 83-85 Іржавського лісництва</t>
  </si>
  <si>
    <t>Німцево</t>
  </si>
  <si>
    <t xml:space="preserve">Мринська ОТГ Ніжинський район (бувший Носівський),  кв. 41, 44, 47, 54-58 Мринського лісництва </t>
  </si>
  <si>
    <t>Бабки</t>
  </si>
  <si>
    <t xml:space="preserve">Ладанська ОТГ Прилуцький район,  кв. 127-128 Прилуцького лісництва </t>
  </si>
  <si>
    <t>рішення Чернігівського облвиконкому від 27.07.1975 року № 319; рішення Чернігівського облвиконкому від 27.12.1984 року № 454; рішення Чернігівського облвиконкому від 28.08.1989 року № 164</t>
  </si>
  <si>
    <t>Боярське</t>
  </si>
  <si>
    <t>Ладанська ОТГ Прилуцький район, кв. 76-78 Прилуцького лісництва Прилуцького держлісгоспу</t>
  </si>
  <si>
    <t>Голубівка</t>
  </si>
  <si>
    <t xml:space="preserve">Ладанська ОТГ Прилуцький район,  кв. 119-125 Прилуцького лісництва </t>
  </si>
  <si>
    <t>Діброва - І</t>
  </si>
  <si>
    <t xml:space="preserve">Сухополов`янська ОТГ Прилуцький район,   кв. 1-20 Прилуцького лісництва </t>
  </si>
  <si>
    <t xml:space="preserve">Ладанська ОТГ Прилуцький район, кв. 133-134 Прилуцького лісництва </t>
  </si>
  <si>
    <t>Левен</t>
  </si>
  <si>
    <t xml:space="preserve">Ладанська ОТГ Прилуцький район,  кв. 131, 132 Прилуцького лісництва </t>
  </si>
  <si>
    <t>рішення Чернігівського облвиконкому від 04.12.1978 року № 529;  рішення Чернігівського облвиконкому від 27.12.1984 року № 454; рішення Чернігівського облвиконкому від 28.08.1989 року № 164</t>
  </si>
  <si>
    <t>Пасічне</t>
  </si>
  <si>
    <t xml:space="preserve">Ладанська ОТГ Прилуцький район,  кв. 59-62 Прилуцького лісництва </t>
  </si>
  <si>
    <t>Скиток</t>
  </si>
  <si>
    <t xml:space="preserve">Ладанська ОТГ Прилуцький район,  кв. 83-84 Прилуцького лісництва </t>
  </si>
  <si>
    <t>Шапранівка</t>
  </si>
  <si>
    <t>Сухополов`янська ОТГ Прилуцький район,  кв. 28-35 Прилуцького лісництва</t>
  </si>
  <si>
    <t>ДП "Прилуцьке лісове господарство" (363,9 га); Сухополов’янська сільська рада (126,1 га)</t>
  </si>
  <si>
    <t xml:space="preserve">Добрянська ОТГ Чернігівський район (бувший Ріпкинський), кв. 49, 50, 107, 116 Добрянського лісництва </t>
  </si>
  <si>
    <t>Любецький масив</t>
  </si>
  <si>
    <t xml:space="preserve">Любецька ОТГ Чернігівський район (бувший Ріпкинський), кв. 20-22 Любецького лісництва </t>
  </si>
  <si>
    <t>Мокрець</t>
  </si>
  <si>
    <t>Любецька ОТГ с. Мохначі  Чернігівського (бувшого Ріпкинського) району</t>
  </si>
  <si>
    <t>Любецька селищна рада</t>
  </si>
  <si>
    <t>рішення Чернігівської обласної ради від 22.12.2005 року</t>
  </si>
  <si>
    <t>Олександрівський масив</t>
  </si>
  <si>
    <t xml:space="preserve">Добрянська ОТГ Чернігівський район (бувший Ріпкинський), кв. 52, 62 Олександрівського лісництва </t>
  </si>
  <si>
    <t>Олешнянська дача</t>
  </si>
  <si>
    <t xml:space="preserve">Добрянська ОТГ Чернігівський район (бувший Ріпкинський), кв. 11, 12 Олешнянського лісництва </t>
  </si>
  <si>
    <t>Срібне озеро</t>
  </si>
  <si>
    <t>Ріпкинська ОТГ Чернігівський район (бувший Ріпкинський), с. Убіжичі</t>
  </si>
  <si>
    <t>ДП "Ріпкирайагролісгосп"</t>
  </si>
  <si>
    <t>рішення Чернігівського облвиконкому від 28.08.1989 року № 164</t>
  </si>
  <si>
    <t>Чудівський масив</t>
  </si>
  <si>
    <t xml:space="preserve">Ріпкинська ОТГ Чернігівський район (бувший Ріпкинський), кв. 63, 67, 68, 71 Чудівського лісництва </t>
  </si>
  <si>
    <t>Кривуша</t>
  </si>
  <si>
    <t xml:space="preserve">Семенівська ОТГ Новгород-Сіверський район (бувший Семенівський), кв. 49-56 Семенівського лісництва </t>
  </si>
  <si>
    <t>Сосницька ОТГ Корюківський район  (бувший Сосницький),  кв. 19-20 Сосницького лісництва</t>
  </si>
  <si>
    <t>Лозове</t>
  </si>
  <si>
    <t xml:space="preserve">Сосницька ОТГ Корюківський район  (бувший Сосницький), кв. 3-18 Сосницького лісництва </t>
  </si>
  <si>
    <t>Сосницька ОТГ Корюківський район  (бувший Сосницький), с.Загребелля</t>
  </si>
  <si>
    <t>Сосницька селищна рада</t>
  </si>
  <si>
    <t>Гладомирівка</t>
  </si>
  <si>
    <t xml:space="preserve">Сосницька ОТГ Корюківський район  (бувший Сосницький), кв. 91, 95, 96 Сосницького лісництва </t>
  </si>
  <si>
    <t>Кудрівський</t>
  </si>
  <si>
    <t xml:space="preserve">Сосницька ОТГ Корюківський район  (бувший Сосницький),  кв. 52, 54, 55, 62, 70 Сосницького лісництва </t>
  </si>
  <si>
    <t>Приубідьський</t>
  </si>
  <si>
    <t>Сосницька ОТГ Корюківський район  (бувший Сосницький),   кв. 39, 48, 56, 58, 63, 65 Сосницького лісництва</t>
  </si>
  <si>
    <t>Галаганове                          (урочище "Парк Галагана")</t>
  </si>
  <si>
    <t xml:space="preserve">Срібнянська ОТГ Прилуцький район (бувший Срібнянський), кв. 19-34 Сокиринського лісництва </t>
  </si>
  <si>
    <t xml:space="preserve">рішення Чернігівського облвиконкому від 16.07.1968 року № 389; рішення Чернігівського облвиконкому від 10.06.1972 року № 303; рішення Чернігівського облвиконкому від 04.12.1978 року № 529; рішення Чернігівського облвиконкому від 27.12.1984 року № 454;  рішення Чернігівського облвиконкому від 28.08.1989 року № 164                     </t>
  </si>
  <si>
    <t>Соколівське</t>
  </si>
  <si>
    <t xml:space="preserve">Срібнянська ОТГ Прилуцький район (бувший Срібнянський), кв. 55-64 Сокиринського лісництва </t>
  </si>
  <si>
    <t xml:space="preserve">рішення Чернігівського облвиконкому від 04.12.1978 року № 529; рішення Чернігівського облвиконкому від 27.12.1984 року № 454; рішення Чернігівського облвиконкому від 28.08.1989 року № 164     </t>
  </si>
  <si>
    <t>Березовиця</t>
  </si>
  <si>
    <t>Талалаївська ОТГ Прилуцький район (бувший Талалаївський),  кв. 8 Талалаївського лісництва , Талалаївська ОТГ, ДП "Талалаївкарайагролісництво"</t>
  </si>
  <si>
    <t>ДП "Талалаївкарайагролісництво" (192,1 га), Талалївська селищна рада  (112,9 га), ДП "Борзнянське лісове господарство" (14 га)</t>
  </si>
  <si>
    <t>Липова пономарка</t>
  </si>
  <si>
    <t>Талалаївська ОТГ Прилуцький район (бувший Талалаївський),  кв. 22-24 Талалаївського лісництва</t>
  </si>
  <si>
    <t>Попівщина</t>
  </si>
  <si>
    <t xml:space="preserve">Талалаївська ОТГ Прилуцький район (бувший Талалаївський),  кв. 28-29 Талалаївського лісництва </t>
  </si>
  <si>
    <t xml:space="preserve">Іванівська ОТГ Чернігівський район,  кв. 182,183 Чернігівського лісництва  </t>
  </si>
  <si>
    <t>Ведильцівське</t>
  </si>
  <si>
    <t xml:space="preserve">Михайло-Коцюбинська ОТГ Чернігівський район, кв. 5, 6, 11, 12, 17, 18, 21, 22, 25, 26, 29, 30, 34 Пакульського лісництва </t>
  </si>
  <si>
    <t>рішення Чернігівського облвиконкому від 04.12.1978 року № 529; рішення Чернігівського облвиконкому від 27.12.1984 року № 454; рішення Чернігівського облвиконкому від 28.08.1989 року № 164; рішення Чернігівського облвиконкому від 31.07.1991 року № 159; рішення Чернігівської обласної ради від 14.05.1999 року</t>
  </si>
  <si>
    <t>Колодливе</t>
  </si>
  <si>
    <t>Киїнська ОТГ Чернігівський район, кв. 118, 119 Чернігівського лісництва ДП "Чернігівське лісове господарство"</t>
  </si>
  <si>
    <t>Олишівський</t>
  </si>
  <si>
    <t xml:space="preserve">Олишівська ОТГ Чернігівський район, кв. 4 вид. 1, кв.9 вид. 15, кв.10 вид 1, 15, 23, кв. 17 вид. 6 Олишівського лісництва  </t>
  </si>
  <si>
    <t>Панченкове</t>
  </si>
  <si>
    <t>Олишівська ОТГ Чернігівський район, кв.286 (виділ 1-7)</t>
  </si>
  <si>
    <t>ЧРДАП "Чернігіврайагролісгосп"</t>
  </si>
  <si>
    <t>Ревунівське</t>
  </si>
  <si>
    <t xml:space="preserve">Михайло-Коцюбинська ОТГ Чернігівський район, кв. 158,159,163-168,170,172,174,176 Чернігівського лісництва  </t>
  </si>
  <si>
    <t>рішення Чернігівського облвиконкому від 04.12.1978 року № 529; рішення Чернігівського облвиконкому від 27.12.1984 року № 454; рішення Чернігівського облвиконкому від 28.08.1989 року № 164; рішення Чернігівського облвиконкому від 31.07.1991 року № 159; рішення Чернігівської обласної ради від 11.04.2000 року</t>
  </si>
  <si>
    <t>Вершини</t>
  </si>
  <si>
    <t xml:space="preserve">Сновська ОТГ Корюківський район (бувший Сновський),  кв. 97-108 Щорського лісництва  </t>
  </si>
  <si>
    <t>Низківка</t>
  </si>
  <si>
    <t xml:space="preserve">Сновська ОТГ Корюківський район (бувший Сновський),  кв. 109-116 Щорського лісництва </t>
  </si>
  <si>
    <t xml:space="preserve">рішення Чернігівського облвиконкому від 04.12.1978 року № 529;  рішення Чернігівського облвиконкому від 27.12.1984 року № 454; рішення Чернігівського облвиконкому від 28.08.1989 № 164; рішення Чернігівської обласної ради від 30.10.2001 року </t>
  </si>
  <si>
    <t>Боровицька дача</t>
  </si>
  <si>
    <t xml:space="preserve">Сновська ОТГ Корюківський район (бувший Сновський),  кв. 92-97 Старо-Руднянського лісництва </t>
  </si>
  <si>
    <t>рішення Чернігівського облвиконкому від 31.07.1991 року № 159; рішення Чернігівської обласної ради від 21.03.1995 року</t>
  </si>
  <si>
    <t>Липовий Яр</t>
  </si>
  <si>
    <t>Варвинська ОТГ Прилуцький район (бувший Варвинський), с.Кухарка</t>
  </si>
  <si>
    <t xml:space="preserve">Варвинська селищна рада </t>
  </si>
  <si>
    <t>рішення девятої сесії обласної ради сьомого скликання 17 травня 2017року № 18-9/VII</t>
  </si>
  <si>
    <t xml:space="preserve">Кулишеві луги </t>
  </si>
  <si>
    <t>Варвинська ОТГ Прилуцький район (бувший Варвинський), кв. 45-47 Варвиснського лісництва</t>
  </si>
  <si>
    <t>Рішення Чернігівської обласної ради від 30.07.2010 року</t>
  </si>
  <si>
    <t>Цикля</t>
  </si>
  <si>
    <t>Варвинська ОТГ Прилуцький район (бувший Варвинський),  с. Озеряни</t>
  </si>
  <si>
    <t>Рішення Чернігівської обласної ради від 04.04.2019  №14-17/VII</t>
  </si>
  <si>
    <t>Загальна площа ботанічних заказників - 98</t>
  </si>
  <si>
    <t>Ентомологічні заказники</t>
  </si>
  <si>
    <t>Охинський</t>
  </si>
  <si>
    <t>ентомологічний заказник місцевого значенння</t>
  </si>
  <si>
    <t>Сухополов`янська ОТГ Прилуцький район, кв.69 вид.1-5, 8-9, 12, 16 Сокиринського лісництва</t>
  </si>
  <si>
    <t xml:space="preserve"> рішення Чернігівського облвиконкому від 06.12.1982 року № 602; рішення Чернігівського облвиконкому від 27.12.1984 року № 454; рішення Чернігівського облвиконкому від 28.08.1989 року № 164</t>
  </si>
  <si>
    <t>Яблунівська ОТГ  Прилуцький район,                                         с. Яблунівка</t>
  </si>
  <si>
    <t>Яблунівська сільська рада</t>
  </si>
  <si>
    <t xml:space="preserve">Загальна площа ентомологічних заказників - 2 </t>
  </si>
  <si>
    <t>Іхтіологічні заказники</t>
  </si>
  <si>
    <t>Кам'яна гряда</t>
  </si>
  <si>
    <t>іхтіологічний заказник місцевого значення</t>
  </si>
  <si>
    <t>Новгород-Сіверська ОТГ Новгород-Сіверський район,  м. Новгород-Сіверський</t>
  </si>
  <si>
    <t>Новгород-Сіверська міська рада</t>
  </si>
  <si>
    <t>Лісконоги</t>
  </si>
  <si>
    <t>Новгород-Сіверська ОТГ Новгород-Сіверський район,  с.Лісконоги</t>
  </si>
  <si>
    <t>Загальна площа іхтіологічних заказників - 2</t>
  </si>
  <si>
    <t>Орнітологічні заказники</t>
  </si>
  <si>
    <t>Гужевик</t>
  </si>
  <si>
    <t>орнітологічний заказник місцевого значення</t>
  </si>
  <si>
    <t>Семенівська ОТГ Новгород-Сіверський район (бувший Семенівський),  кв. 88 вид. 16-18, 22-26 Блешнянське лісництво</t>
  </si>
  <si>
    <t>Вузьке</t>
  </si>
  <si>
    <t xml:space="preserve">Сосницька ОТГ Корюківський район (бувший Сосницький),  кв. 42 вид. 2-4, кв. 43 вид. 1-3 Сосницького лісництва </t>
  </si>
  <si>
    <t>Придеснянський</t>
  </si>
  <si>
    <t>Сосницька ОТГ Корюківський район (бувший Сосницький), кв.131 вид. 21   ДП "Сосницярайагролісгосп"</t>
  </si>
  <si>
    <t>ДП "Сосницярайагролісгосп"</t>
  </si>
  <si>
    <t>рішення Чернігівської обласної ради від 11 червня 2008 року</t>
  </si>
  <si>
    <t>Мньовський</t>
  </si>
  <si>
    <t xml:space="preserve">Михайло-Коцюбинська ОТГ Чернігівський район, кв. 120 Славутицьке лісництво </t>
  </si>
  <si>
    <t>Кулик</t>
  </si>
  <si>
    <t>Остерська ОТГ Чернігівський район (бувший Козелецький ), на захіл від с.Беремицьке, в заплаві р.Десни</t>
  </si>
  <si>
    <t>ДП "Остерський лісгосп"
Остерська м/р
ТОВ "ФОРМІКАБУД"</t>
  </si>
  <si>
    <t>Загальна площа орнітологічних заказників - 5</t>
  </si>
  <si>
    <t>Білинне</t>
  </si>
  <si>
    <t>гідрологічний заказник місцевого значення</t>
  </si>
  <si>
    <t xml:space="preserve">Батуринська ОТГ Ніжинський район (бувший Бахмацький),   м. Батурин </t>
  </si>
  <si>
    <t>Батуринська міська рада</t>
  </si>
  <si>
    <t>Біловежівський</t>
  </si>
  <si>
    <t xml:space="preserve">Дмитрівська ОТГ Ніжинський район (бувший Бахмацький), с. Біловежі-Перші,  с. Вишнівське </t>
  </si>
  <si>
    <t>Веселе</t>
  </si>
  <si>
    <t xml:space="preserve">Бахмацька ОТГ Ніжинський район (бувший Бахмацький),  кв. 16, 17 Бахмацького лісництва </t>
  </si>
  <si>
    <t>Гайворонське</t>
  </si>
  <si>
    <t xml:space="preserve">Дмитрівська ОТГ Ніжинський район (бувший Бахмацький), с.Гайворон </t>
  </si>
  <si>
    <t>Довге</t>
  </si>
  <si>
    <t xml:space="preserve">Бахмацька ОТГ Ніжинський район (бувший Бахмацький),  кв.1, 2 Бахмацького лісництва </t>
  </si>
  <si>
    <t>Кропивне</t>
  </si>
  <si>
    <t>Дмитрівська ОТГ Ніжинський район (бувший Бахмацький), с.Кропивне</t>
  </si>
  <si>
    <t>рішення Чернігівського облвиконкому від 24.12.1979 року № 561; рішення Чернігівського облвиконкому від 27.12.1984 року № 454; рішення Чернігівського облвиконкому від 28.08.1989 року № 164</t>
  </si>
  <si>
    <t>Кучугурське</t>
  </si>
  <si>
    <t xml:space="preserve">Батуринська ОТГ Ніжинський район (бувший Бахмацький),  кв. 24, 25 Батуринського лісництва </t>
  </si>
  <si>
    <t>Левищина</t>
  </si>
  <si>
    <t>Дмитрівська ОТГ Ніжинський район (бувший Бахмацький),  кв. 18, 19 Бахмацького лісництва</t>
  </si>
  <si>
    <t>рішення Чернігівського облвиконкому від 27.12.1984 року № 454; рішення Чернігівського облвиконкому від 28.08.1989 року № 165</t>
  </si>
  <si>
    <t>Максимове</t>
  </si>
  <si>
    <t xml:space="preserve">Батуринська ОТГ Ніжинський район (бувший Бахмацький),  кв. 8 Батуринського лісництва </t>
  </si>
  <si>
    <t>рішення Чернігівського облвиконкому від 27.12.1984 року № 454; рішення Чернігівського облвиконкому від 28.08.1989 року № 166</t>
  </si>
  <si>
    <t>Митченківське</t>
  </si>
  <si>
    <t xml:space="preserve">Батуринська ОТГ Ніжинський район (бувший Бахмацький), с.Мітченки </t>
  </si>
  <si>
    <t>рішення Чернігівського облвиконкому від 27.12.1984 року № 454; рішення Чернігівського облвиконкому від 28.08.1989 року № 167</t>
  </si>
  <si>
    <t>Обмачівське</t>
  </si>
  <si>
    <t xml:space="preserve">Батуринська ОТГ Ніжинський район (бувший Бахмацький), с.Обмачів  </t>
  </si>
  <si>
    <t>рішення Чернігівського облвиконкому від 27.12.1984 року № 454; рішення Чернігівського облвиконкому від 28.08.1989 року № 168</t>
  </si>
  <si>
    <t xml:space="preserve">Бахмацька ОТГ Ніжинський район (бувший Бахмацький), с.Бахмач  </t>
  </si>
  <si>
    <t>Бахмацька міська рада</t>
  </si>
  <si>
    <t>Стрільницьке</t>
  </si>
  <si>
    <t xml:space="preserve">Бахмацька ОТГ Ніжинський район (бувший Бахмацький), с.Стрільники  </t>
  </si>
  <si>
    <t>рішення Чернігівського облвиконкому від 24.12.1979 року № 561;                                          рішення Чернігівського облвиконкому від 27.12.1984 року № 454;                           рішення Чернігівського облвиконкому від 28.08.1989 року № 164</t>
  </si>
  <si>
    <t>Ступник</t>
  </si>
  <si>
    <t xml:space="preserve">Бахмацька ОТГ Ніжинський район (бувший Бахмацький),  с.с. Голінка, Григорівка </t>
  </si>
  <si>
    <t>Бахмацька міська рада (62 га);
СТОВ "Україна" (8,88 га);
Дмитрівська селищна рада (66,12 га)</t>
  </si>
  <si>
    <t>Тиницько-Курінівське</t>
  </si>
  <si>
    <t xml:space="preserve">Бахмацька ОТГ Ніжинський район (бувший Бахмацький), с.с. Курінь, Тиниця, Халимонове </t>
  </si>
  <si>
    <t>Халімонове</t>
  </si>
  <si>
    <t>Батуринська ОТГ Ніжинський район (бувший Бахмацький),  кв. 23,39 Батуринського лісництва</t>
  </si>
  <si>
    <t>рішення Чернігівського облвиконкому від 27.12.1984 року № 454;                           рішення Чернігівського облвиконкому від 28.08.1989 року № 164</t>
  </si>
  <si>
    <t>Біле</t>
  </si>
  <si>
    <t xml:space="preserve">Бобровицька ОТГ Ніжинський район (бувший Бобровицький),  кв. 47, 48, 62, 63, 75, 76, 64 Кобижчанського лісництва </t>
  </si>
  <si>
    <t>рішення Чернігівського облвиконкому від 27.12.1984 року № 454;                         рішення Чернігівського облвиконкому від 28.08.1989 року № 164</t>
  </si>
  <si>
    <t>Болото "Супій"</t>
  </si>
  <si>
    <t>Бобровицька ОТГ та Новобасанська ОТГ, Ніжинський район (бувший Бобровицький), с.Петрівка</t>
  </si>
  <si>
    <t>Бобровицька міська рада; Новобасанська сільська рада</t>
  </si>
  <si>
    <t>рішення Чернігівського облвиконкому від 24.12.1979 року № 561;                          рішення Чернігівського облвиконкому від 27.12.1984 року № 454;                         рішення Чернігівського облвиконкому від 28.08.1989 року № 164</t>
  </si>
  <si>
    <t>Бурчак</t>
  </si>
  <si>
    <t xml:space="preserve">Бобровицька ОТГ Ніжинський район (бувший Бобровицький), с.с. Кобижча, Браниця  </t>
  </si>
  <si>
    <t>Бобровицька міська рада</t>
  </si>
  <si>
    <t>рішення Чернігівського облвиконкому від 24.12.1979 року № 561;                                       рішення Чернігівського облвиконкому від 27.12.1984 року № 454;                         рішення Чернігівського облвиконкому від 28.08.1989 року № 164</t>
  </si>
  <si>
    <t>Велике</t>
  </si>
  <si>
    <t xml:space="preserve">Бобровицька ОТГ Ніжинський район (бувший Бобровицький),  кв. 41-43 Коляжинського лісництва </t>
  </si>
  <si>
    <t>Грабівське</t>
  </si>
  <si>
    <t xml:space="preserve">Бобровицька ОТГ Ніжинський район (бувший Бобровицький),  кв. 42-44, 57-61, 71 Кобижчанського лісництва </t>
  </si>
  <si>
    <t>Грабівщина</t>
  </si>
  <si>
    <t xml:space="preserve">Бобровицька ОТГ Ніжинський район (бувший Бобровицький),  кв. 63, 64 Кобижчанського лісництва </t>
  </si>
  <si>
    <t>Зміїне</t>
  </si>
  <si>
    <t xml:space="preserve">Бобровицька ОТГ Ніжинський район (бувший Бобровицький),  кв. 42, 43 Кобижчанського лісництва </t>
  </si>
  <si>
    <t>Кімове</t>
  </si>
  <si>
    <t xml:space="preserve">Бобровицька ОТГ Ніжинський район (бувший Бобровицький),  кв. 79,91-92 Новоселицького лісництва </t>
  </si>
  <si>
    <t>Козарське</t>
  </si>
  <si>
    <t xml:space="preserve">Бобровицька ОТГ Ніжинський район (бувший Бобровицький),  кв. 66, 82, 83 Кобижчанського лісництва </t>
  </si>
  <si>
    <t>Лелечине</t>
  </si>
  <si>
    <t xml:space="preserve">Бобровицька ОТГ Ніжинський район (бувший Бобровицький),  кв. 71, 62 Новоселицького лісництва </t>
  </si>
  <si>
    <t>Окське</t>
  </si>
  <si>
    <t xml:space="preserve">Бобровицька ОТГ Ніжинський район (бувший Бобровицький),  кв. 50, 51 Кобижчанського лісництва </t>
  </si>
  <si>
    <t>Подаровське</t>
  </si>
  <si>
    <t xml:space="preserve">Бобровицька ОТГ Ніжинський район (бувший Бобровицький), кв. 94,95 Новоселицького лісництва </t>
  </si>
  <si>
    <t>Свидовецький</t>
  </si>
  <si>
    <t xml:space="preserve">Бобровицька ОТГ, Новобасанська ОТГ Ніжинський район (бувший Бобровицький),  с.с. Свидовець, Веприк, Вороньки, Новий Биків  </t>
  </si>
  <si>
    <t>Старобасанське</t>
  </si>
  <si>
    <t xml:space="preserve">Бобровицька ОТГ Ніжинський район (бувший Бобровицький),  с.с. Стара Басань, Ярославка  </t>
  </si>
  <si>
    <t>Студачкове</t>
  </si>
  <si>
    <t>Бобровицька ОТГ Ніжинський район (бувший Бобровицький),  кв. 96 Новоселицького лісництва</t>
  </si>
  <si>
    <t>Турчинове</t>
  </si>
  <si>
    <t xml:space="preserve">Бобровицька ОТГ Ніжинський район (бувший Бобровицький),  кв. 37-38 Коляжинського лісництва </t>
  </si>
  <si>
    <t>Черепаха</t>
  </si>
  <si>
    <t xml:space="preserve">Бобровицька ОТГ Ніжинський район (бувший Бобровицький),  кв. 4, 50 Кобижчанського лісництва </t>
  </si>
  <si>
    <t>Бабакове</t>
  </si>
  <si>
    <t xml:space="preserve">Височанська ОТГ Ніжинський район (бувший Борзнянський),  кв. 16 Борзнянського лісництва </t>
  </si>
  <si>
    <t>рішення Чернігівського облвиконкому від 27.12.1984 року № 454;                               рішення Чернігівського облвиконкому від 28.08.1989 року № 164</t>
  </si>
  <si>
    <t>Бідновщина</t>
  </si>
  <si>
    <t xml:space="preserve">Комарівська ОТГ Ніжинський район (бувший Борзнянський),  кв. 120-121, 123 Берестовецького лісництва </t>
  </si>
  <si>
    <t>Борнище</t>
  </si>
  <si>
    <t xml:space="preserve">Височанська ОТГ Ніжинський район (бувший Борзнянський), кв. 13-14, 24-25 Борзнянського лісництва </t>
  </si>
  <si>
    <t>Гнилиця</t>
  </si>
  <si>
    <t xml:space="preserve">Комарівська ОТГ Ніжинський район (бувший Борзнянський),  кв. 32 Берестовецького лісництва </t>
  </si>
  <si>
    <t>Кисличине</t>
  </si>
  <si>
    <t>Височанська ОТГ Ніжинський район (бувший Борзнянський),  кв. 8, 18 Борзнянського лісництва</t>
  </si>
  <si>
    <t>Лебединське</t>
  </si>
  <si>
    <t xml:space="preserve">Комарівська ОТГ Ніжинський район (бувший Борзнянський), с. Степанівка  </t>
  </si>
  <si>
    <t xml:space="preserve">Комарівська сільська рада </t>
  </si>
  <si>
    <t>рішення Чернігівського облвиконкому від 24.12.1979 року № 561;                            рішення Чернігівського облвиконкому від 27.12.1984 року № 454;                         рішення Чернігівського облвиконкому від 28.08.1989 року № 164</t>
  </si>
  <si>
    <t>Мялине</t>
  </si>
  <si>
    <t xml:space="preserve">Височанська ОТГ Ніжинський район (бувший Борзнянський),  кв. 18, 19, 28-31, 37 Борзнянського лісництва </t>
  </si>
  <si>
    <t>Оривцьове</t>
  </si>
  <si>
    <t xml:space="preserve">Височанська ОТГ Ніжинський район (бувший Борзнянський),  кв. 9, 10 Борзнянського лісництва </t>
  </si>
  <si>
    <t>Пайка-Кривча</t>
  </si>
  <si>
    <t xml:space="preserve">Борзнянська ОТГ, Височанська ОТГ Ніжинський район (бувший Борзнянський),   с.с.Прачі, Високе  </t>
  </si>
  <si>
    <t>Борзнянська міська рада  (182 га), Височанська сільська рада (34 га)</t>
  </si>
  <si>
    <t>Плютине</t>
  </si>
  <si>
    <t xml:space="preserve">Комарівська ОТГ Ніжинський район (бувший Борзнянський),  кв. 26 Берестовецького лісництва </t>
  </si>
  <si>
    <t>Поповичове</t>
  </si>
  <si>
    <t xml:space="preserve">Комарівська ОТГ Ніжинський район (бувший Борзнянський), кв. 122, 124, 125 Берестовецького лісництва </t>
  </si>
  <si>
    <t>Прохоренків острів</t>
  </si>
  <si>
    <t xml:space="preserve">Борзнянська ОТГ Ніжинський район (бувший Борзнянський),   с. Кинашівка  </t>
  </si>
  <si>
    <t>Борзнянська міська рада</t>
  </si>
  <si>
    <t>Синичине</t>
  </si>
  <si>
    <t xml:space="preserve">Комарівська ОТГ Ніжинський район (бувший Борзнянський),  кв. 45, 46 Берестовецького лісництва </t>
  </si>
  <si>
    <t>Смолянське</t>
  </si>
  <si>
    <t xml:space="preserve">Комарівська ОТГ Ніжинський район (бувший Борзнянський), кв. 36, 43, 44 Берестовецького лісництва </t>
  </si>
  <si>
    <t>Сорока</t>
  </si>
  <si>
    <t xml:space="preserve">Борзнянська ОТГ Ніжинський район (бувший Борзнянський), с. Забілівщина  </t>
  </si>
  <si>
    <t>Топило</t>
  </si>
  <si>
    <t xml:space="preserve">Комарівська ОТГ Ніжинський район (бувший Борзнянський), с. Сидорівка  </t>
  </si>
  <si>
    <t>рішення Чернігівського облвиконкому від 24.12.1979 року № 561;                            рішення Чернігівського облвиконкому від 27.12.1984 року № 454;                               рішення Чернігівського облвиконкому від 28.08.1989 року № 164</t>
  </si>
  <si>
    <t>Федорове</t>
  </si>
  <si>
    <t>Височанська ОТГ Ніжинський район (бувший Борзнянський), кв. 22-23 Борзнянського лісництва</t>
  </si>
  <si>
    <t>Чорторій</t>
  </si>
  <si>
    <t xml:space="preserve">Комарівська ОТГ Ніжинський район (бувший Борзнянський),  кв. 121, 122, 124 Берестовецького лісництва </t>
  </si>
  <si>
    <t xml:space="preserve">Варвинська ОТГ Прилуцький район (бувший Варвинський),  с. Антонівка  </t>
  </si>
  <si>
    <t>Варвинська селищна рада</t>
  </si>
  <si>
    <t>Гнідинський</t>
  </si>
  <si>
    <t xml:space="preserve">Варвинська ОТГ Прилуцький район (бувший Варвинський), с. Гнідинці, смт. Варва  </t>
  </si>
  <si>
    <t xml:space="preserve">Варвинська ОТГ Прилуцький район (бувший Варвинський),  кв. 4, 61 Варвинського лісництва </t>
  </si>
  <si>
    <t xml:space="preserve">Варвинська ОТГ, Прилуцький район (бувший Варвинський),  с. Леляки  </t>
  </si>
  <si>
    <t>Полівщина</t>
  </si>
  <si>
    <t>Варвинська ОТГ, Прилуцький район (бувший Варвинський)      смт. Варва</t>
  </si>
  <si>
    <t>Сага</t>
  </si>
  <si>
    <t xml:space="preserve">Варвинська ОТГ Прилуцький район (бувший Варвинський),   кв. 48 Варвинського лісництва </t>
  </si>
  <si>
    <t>Урочище "Рим"</t>
  </si>
  <si>
    <t xml:space="preserve">Варвинська ОТГ, Прилуцький район (бувший Варвинський) с.Мармизівка  </t>
  </si>
  <si>
    <t>Апанасово</t>
  </si>
  <si>
    <t xml:space="preserve">Городнянська ОТГ, Чернігівський район (бувший Городнянський), с. Хотівля  </t>
  </si>
  <si>
    <t xml:space="preserve">рішення Чернігівського облвиконкому від 24.12.1979 року № 561;                                    рішення Чернігівського облвиконкому від 27.12.1984 року № 454;                         рішення Чернігівського облвиконкому від 28.08.1989 року № 164        </t>
  </si>
  <si>
    <t>Дігтярі - Вирвин</t>
  </si>
  <si>
    <t>Городнянська ОТГ, Чернігівський район (бувший Городнянський), с.Хотивля, с.Ваганичі, с.Хоробичі, кв. 60 вид. 2-12  ДП "Городнярайагролісгосп" (54,1 га)</t>
  </si>
  <si>
    <t xml:space="preserve">Городнянська міська рада,  ДП "Городнярайагролісгосп"                  </t>
  </si>
  <si>
    <t>рішення Чернігівського облвиконкому від 24.12.1979 року № 561;                                    рішення Чернігівського облвиконкому від 27.12.1984 року № 454;                         рішення Чернігівського облвиконкому від 28.08.1989 року № 164;                                   рішення Чернігівської обласної ради від 11.04.2000 року</t>
  </si>
  <si>
    <t>Жайворонок</t>
  </si>
  <si>
    <t xml:space="preserve">Городнянська ОТГ, Чернігівський район (бувший Городнянський),  с.с. Полісся, Бутівка  </t>
  </si>
  <si>
    <t>Крюкова</t>
  </si>
  <si>
    <t xml:space="preserve">Тупичівська ОТГ, Чернігівський район (бувший Городнянський), с.с.Великий Листвен, Тупичів  </t>
  </si>
  <si>
    <t xml:space="preserve">Тупичівська сільська рада </t>
  </si>
  <si>
    <t xml:space="preserve">рішення Чернігівського облвиконкому від 24.12.1979 року № 561;                                    рішення Чернігівського облвиконкому від 27.12.1984 року № 454;                         рішення Чернігівського облвиконкому від 28.08.1989 року № 164 </t>
  </si>
  <si>
    <t>Макишинський</t>
  </si>
  <si>
    <t xml:space="preserve">Седнівська ОТГ, Чернігівський район (бувший Городнянський),  с.Макишин,  ДП "Городнярайагролісгосп" (283 га), кв. 225 вид.1-2, кв. 226 вид. 1-9, кв. 227 вид. 1-10 </t>
  </si>
  <si>
    <t>Городнянська міська рада; ДП "Городнярайагролісгосп" (283 га)</t>
  </si>
  <si>
    <t>Мох</t>
  </si>
  <si>
    <t xml:space="preserve">Городнянська ОТГ, Чернігівський район (бувший Городнянський),  с.с. Деревини, Лемешівка  </t>
  </si>
  <si>
    <t>Городнянська міська рада</t>
  </si>
  <si>
    <t>Панська лоза</t>
  </si>
  <si>
    <t xml:space="preserve">Городнянська ОТГ, Чернігівський район (бувший Городнянський),  с.с.Перепис, Деревини  </t>
  </si>
  <si>
    <t xml:space="preserve">рішення Чернігівського облвиконкому від 24.12.1979 року № 561;                                    рішення Чернігівського облвиконкому від 27.12.1984 року № 454;                         рішення Чернігівського облвиконкому від 28.08.1989 року №164 </t>
  </si>
  <si>
    <t>Петрушин</t>
  </si>
  <si>
    <t xml:space="preserve">Тупичівська ОТГ, Чернігівський район (бувший Городнянський), с. Івашківка  </t>
  </si>
  <si>
    <t>Стропове</t>
  </si>
  <si>
    <t xml:space="preserve">Городнянська ОТГ, Чернігівський район (бувший Городнянський),  с. Ільмівка  </t>
  </si>
  <si>
    <t xml:space="preserve">рішення Чернігівського облвиконкому від 24.12.1979 року № 561;                                    рішення Чернігівського облвиконкому від 27.12.1984 року № 454;                         рішення Чернігівського облвиконкому від 28.08.1989 року №164        </t>
  </si>
  <si>
    <t>Тарасове</t>
  </si>
  <si>
    <t>Чернігівський район (бувший Городнянський),  кв. 35 Невклянського лісництва</t>
  </si>
  <si>
    <t>Торфовище</t>
  </si>
  <si>
    <t xml:space="preserve">Седнівська ОТГ, Чернігівський район (бувший Городнянський),  с.с.Великий Дирчин, Макишин  </t>
  </si>
  <si>
    <t>Широкий лог</t>
  </si>
  <si>
    <t xml:space="preserve">Городнянська ОТГ, Чернігівський район (бувший Городнянський),  с.с.Володимирівка, Ільмівка  </t>
  </si>
  <si>
    <t>Броди</t>
  </si>
  <si>
    <t xml:space="preserve">Ічнянська ОТГ Прилуцький район (бувший Ічнянський), с. Монастирище </t>
  </si>
  <si>
    <t xml:space="preserve">Ічнянська міська рада </t>
  </si>
  <si>
    <t>Гнилий яр</t>
  </si>
  <si>
    <t xml:space="preserve">Ічнянська ОТГ Прилуцький район (бувший Ічнянський), с. Городня  </t>
  </si>
  <si>
    <t>Ічнянська ОТГ Прилуцький район (бувший Ічнянський), кв. 84 Жадьківське лісництво</t>
  </si>
  <si>
    <t xml:space="preserve">Парафіївська ОТГ   Прилуцький район (бувший Ічнянський), кв. 115, 116 Жадьківське лісництво </t>
  </si>
  <si>
    <t>Жевак</t>
  </si>
  <si>
    <t xml:space="preserve">Ічнянська ОТГ Прилуцький район (бувший Ічнянський), с.с. Монастирище, Бакаївка  </t>
  </si>
  <si>
    <t xml:space="preserve">Ічнянська ОТГ Прилуцький район (бувший Ічнянський),  кв. 41, 43, 47, 50 Ічнянського лісництва </t>
  </si>
  <si>
    <t>Князьки</t>
  </si>
  <si>
    <t>Ічнянська ОТГ Прилуцький район (бувший Ічнянський), кв. 23-26 Жадьківське лісництво</t>
  </si>
  <si>
    <t>Конівщинське</t>
  </si>
  <si>
    <t xml:space="preserve">Ічнянська ОТГ, Парафіївська ОТГ   Прилуцький район (бувший Ічнянський), с.Щурівка  </t>
  </si>
  <si>
    <t xml:space="preserve">Ічнянська міська рада; Парафіївська селищна рада </t>
  </si>
  <si>
    <t>Мокре</t>
  </si>
  <si>
    <t xml:space="preserve">Ічнянська ОТГ Прилуцький район (бувший Ічнянський), кв. 86, 93 Ічнянського лісництва </t>
  </si>
  <si>
    <t>Южний</t>
  </si>
  <si>
    <t xml:space="preserve"> Парафіївська ОТГ   Прилуцький район (бувший Ічнянський), с. Южне </t>
  </si>
  <si>
    <t>Парафіївська селищна рада</t>
  </si>
  <si>
    <t xml:space="preserve">Остерська ОТГ  Чернігівський район (бувший Козелецький), кв. 28, 32, 33 Козелецького лісництва </t>
  </si>
  <si>
    <t>Бондарівське болото</t>
  </si>
  <si>
    <t xml:space="preserve">Деснянська ОТГ  Чернігівський район (бувший Козелецький), с. Отрохи  </t>
  </si>
  <si>
    <t>ДП "Остерський військовий лісгосп", ДП "Чернігівський військовий лісгосп"</t>
  </si>
  <si>
    <t>Видра</t>
  </si>
  <si>
    <t xml:space="preserve">Деснянська ОТГ  Чернігівський район (бувший Козелецький), с.Тужар  </t>
  </si>
  <si>
    <t xml:space="preserve">Деснянська селищна рада </t>
  </si>
  <si>
    <t>рішення Чернігівського облвиконкому від 24.12.1979 року № 561;                           рішення Чернігівського облвиконкому від 27.12.1984 року № 454;                         рішення Чернігівського облвиконкому від 28.08.1989 року № 164</t>
  </si>
  <si>
    <t>Видра - ІІ</t>
  </si>
  <si>
    <t xml:space="preserve">Деснянська ОТГ  Чернігівський район (бувший Козелецький), кв. 83 Косачівського лісництва </t>
  </si>
  <si>
    <t>рішення Чернігівського облвиконкому від 27.12.1984 року № 454;                         рішення Чернігівського облвиконкому від 28.08.1989 року № 164;                          рішення Чернігівського облвиконокому від 31.07.1991 року № 159</t>
  </si>
  <si>
    <t>Вовчий круг</t>
  </si>
  <si>
    <t xml:space="preserve">Деснянська ОТГ  Чернігівський район (бувший Козелецький), кв. 8, 9 Козелецького лісництва </t>
  </si>
  <si>
    <t>В'юницьке</t>
  </si>
  <si>
    <t xml:space="preserve">Деснянська ОТГ  Чернігівський район (бувший Козелецький), кв. 15 вид. 2, 3; кв. 17 вид. 16, 22 ; кв. 18 вид. 2, 5; кв. 19 вид. 1 Косачівського лісництва </t>
  </si>
  <si>
    <t>Гатка</t>
  </si>
  <si>
    <t>Деснянська ОТГ  Чернігівський район (бувший Козелецький), кв. 46, 50, 55, 60 Сорокошицького лісництва ДП "Остерське лісове господарство"</t>
  </si>
  <si>
    <t>Журавлине</t>
  </si>
  <si>
    <t xml:space="preserve">Козелецька  ОТГ  Чернігівський район (бувший Козелецький), кв. 3 Остерського лісництва </t>
  </si>
  <si>
    <t>Заліське</t>
  </si>
  <si>
    <t>Остерська ОТГ  Чернігівський район (бувший Козелецький)</t>
  </si>
  <si>
    <t>Національний природний парк "Залісся"</t>
  </si>
  <si>
    <t>Кругле - ІІ</t>
  </si>
  <si>
    <t xml:space="preserve">Остерська ОТГ  Чернігівський район (бувший Козелецький), кв. 9 Остерського лісництва </t>
  </si>
  <si>
    <t>Підлісне</t>
  </si>
  <si>
    <t xml:space="preserve">Кіптівська ОТГ  Чернігівський район (бувший Козелецький), с. Підлісне </t>
  </si>
  <si>
    <t xml:space="preserve">Кіптівська сільська рада </t>
  </si>
  <si>
    <t>Приморське</t>
  </si>
  <si>
    <t>Деснянська ОТГ  Чернігівський район (бувший Козелецький), кв. 86 Сорокошицького лісництва ДП "Остерське лісове господарство"</t>
  </si>
  <si>
    <t>Рокитне</t>
  </si>
  <si>
    <t xml:space="preserve">Козелецька ОТГ  Чернігівський район (бувший Козелецький), с. Шапіхи  </t>
  </si>
  <si>
    <t xml:space="preserve">Козелецька селищна рада  </t>
  </si>
  <si>
    <t>Шеберівське</t>
  </si>
  <si>
    <t xml:space="preserve">Деснянська ОТГ  Чернігівський район (бувший Козелецький),  кв. 7-11, 86 Косачівського лісництва </t>
  </si>
  <si>
    <t>Болото "Ягідне"</t>
  </si>
  <si>
    <t xml:space="preserve">Коропська ОТГ  Новгород-Сіверський район (бувший Коропський), кв. 43 Коропського лісництва </t>
  </si>
  <si>
    <t>Вольниця</t>
  </si>
  <si>
    <t xml:space="preserve">Коропська ОТГ  Новгород-Сіверський район (бувший Коропський), с.с.Карильське, Атюша, Вольниця                                    </t>
  </si>
  <si>
    <t>Коропське спеціалізоване лісогосподарське підприємство "Агролісгосп", СВК "Правда"</t>
  </si>
  <si>
    <t>рішення Чернігівського облвиконкому від 24.12.1979 року № 561;                   рішення Чернігівського облвиконкому від 27.12.1984 року № 454;                         рішення Чернігівського облвиконкому від 28.08.1989 року № 164</t>
  </si>
  <si>
    <t>Покошицький</t>
  </si>
  <si>
    <t xml:space="preserve">Понорницька ОТГ  Новгород-Сіверський район (бувший Коропський), с. Покошичі  </t>
  </si>
  <si>
    <t>Великий дятел</t>
  </si>
  <si>
    <t xml:space="preserve">Корюківська ОТГ Корюківський район, кв. 1, 2, 3, 8, 9 Перелюбського лісництва </t>
  </si>
  <si>
    <t>рішення Чернігівського облвиконкому від 27.12.1984 року № 454;                             рішення Чернігівського облвиконкому від 28.08.1989 року № 164</t>
  </si>
  <si>
    <t>Вигор</t>
  </si>
  <si>
    <t xml:space="preserve">Корюківська ОТГ Корюківський район,  кв. 62, 63 Андрониківського лісництва                     </t>
  </si>
  <si>
    <t>рішення Чернігівського облвиконкому від 27.12.1984 року № 454;                                             рішення Чернігівського облвиконкому від 28.08.1989 року № 164</t>
  </si>
  <si>
    <t>В'юнне</t>
  </si>
  <si>
    <t xml:space="preserve">Корюківська ОТГ Корюківський район, кв. 83-85 Андрониківського лісництва </t>
  </si>
  <si>
    <t xml:space="preserve">рішення Чернігівського облвиконкому від 27.12.1984 року № 454;                                  рішення Чернігівського облвиконкому від 28.08.1989 року № 164 </t>
  </si>
  <si>
    <t>Горілий мох</t>
  </si>
  <si>
    <t>Корюківська ОТГ Корюківський район,  с.с.Охрамієвичі, Перелюб</t>
  </si>
  <si>
    <t>Корюківська міська рада</t>
  </si>
  <si>
    <t>Гуліно-Прибинська дача</t>
  </si>
  <si>
    <t xml:space="preserve">Корюківська ОТГ Корюківський район, кв. 12-15, 19, 22, 24, 25, 29 Перелюбського лісництва </t>
  </si>
  <si>
    <t>Жукляно-Кістерська дача</t>
  </si>
  <si>
    <t xml:space="preserve">Холминська ОТГ Корюківський район, кв. 20, 23-38, 44-47, 50-71 Холминського лісництва </t>
  </si>
  <si>
    <t>ДП "Холминське лісове господарство" (2505,34га)
ДП "Новгород-Сіверська науково-дослідна станція" (1048,66 га)</t>
  </si>
  <si>
    <t>Жуклянський</t>
  </si>
  <si>
    <t>Холминська ОТГ Корюківський район, с.Жукля</t>
  </si>
  <si>
    <t xml:space="preserve">Холминська селищна рада </t>
  </si>
  <si>
    <t>рішення Чернігівського облвиконкому від 24.12.1979 року № 561;                   рішення Чернігівського облвиконкому від 27.12.1984 року № 454;                         рішення Чернігівського облвиконкому від 28.08.1989 року № 164;                                     рішення Чернігівського облвиконкому від 31.07.1991 року № 159</t>
  </si>
  <si>
    <t>Заводське</t>
  </si>
  <si>
    <t xml:space="preserve">Корюківська ОТГ Корюківський район,  кв. 3, 4 Брецького лісництва                                                                                   </t>
  </si>
  <si>
    <t>Калачівська дача</t>
  </si>
  <si>
    <t>Корюківська ОТГ Корюківський район, кв. 35, 48, 49, 52, 53, 59, 73, 82, 83, 89, 90 Рейментарівське лісництва</t>
  </si>
  <si>
    <t>Криве</t>
  </si>
  <si>
    <t xml:space="preserve">Холминська ОТГ Корюківський район, кв. 27 (вид.4-9, кв.28 вид6,9,10,11,13,14) Слобідського дослідного лісництва </t>
  </si>
  <si>
    <t>ДП "Н.-Сіверська лісова науково-дослідна станція"</t>
  </si>
  <si>
    <t xml:space="preserve">рішення Чернігівського облвиконкому від 27.12.1984 року № 454;                             рішення Чернігівського облвиконкому від 28.08.1989 року № 164;                                   рішення Чернігівського облвиконкому від 31.07.1991 року № 159;     </t>
  </si>
  <si>
    <t>Прибинський</t>
  </si>
  <si>
    <t>Корюківська ОТГ Корюківський район, с.Прибинь</t>
  </si>
  <si>
    <t>Корюківська міська рада (342,6 га)
КСЛП "Корюківкаліс"(27,4 га)</t>
  </si>
  <si>
    <t xml:space="preserve">рішення Чернігівського облвиконкому від 24.12.1979 року № 561;                           рішення Чернігівського облвиконкому від 28.08.1989 року № 164 </t>
  </si>
  <si>
    <t xml:space="preserve">Корюківська ОТГ Корюківський район, кв. 116 Перелюбського лісництва </t>
  </si>
  <si>
    <t>Будівське</t>
  </si>
  <si>
    <t xml:space="preserve">Куликівська ОТГ Чернігівський район (бувший Куликівський), кв.9, 10 Вертіївського лісництва </t>
  </si>
  <si>
    <t>Вікторівщина</t>
  </si>
  <si>
    <t xml:space="preserve">Олишівська ОТГ Чернігівський район (бувший Куликівський), кв. 42, 43 Олишівського лісництва </t>
  </si>
  <si>
    <t>Гусине</t>
  </si>
  <si>
    <t xml:space="preserve">Куликівська ОТГ Чернігівський район (бувший Куликівський), кв.11-15 Вертіївського лісництва </t>
  </si>
  <si>
    <t>Комарове</t>
  </si>
  <si>
    <t xml:space="preserve">Олишівська ОТГ Чернігівський район (бувший Куликівський),  кв.30 Олишівського лісництва </t>
  </si>
  <si>
    <t>Куп'євате-Тимошенкове</t>
  </si>
  <si>
    <t>Куликівська ОТГ, Олишівська ОТГ Чернігівський район (бувший Куликівський), с.с.Смолянка, Дроздівка, Орлівка</t>
  </si>
  <si>
    <t>Куликівська селищна рада  (143 га); Олишівська селищна рада (160 га)</t>
  </si>
  <si>
    <t xml:space="preserve">рішення Чернігівського облвиконкому від 24.12.1979 року № 561;                       рішення Чернігівського облвиконкому від 27.12.1984 року № 454;                        рішення Чернігівського облвиконкому від 28.08.1989 року № 164              </t>
  </si>
  <si>
    <t>Намісницьке</t>
  </si>
  <si>
    <t xml:space="preserve">Олишівська ОТГ Чернігівський район (бувший Куликівський), кв. 28, 29, 38, 39 Олишівського лісництва </t>
  </si>
  <si>
    <t>Общеські</t>
  </si>
  <si>
    <t>Куликівська ОТГ Чернігівський район (бувший Куликівський), с. Орлівка</t>
  </si>
  <si>
    <t>рішення Чернігівської облради від 21.03.1995 року</t>
  </si>
  <si>
    <t>Ожинське</t>
  </si>
  <si>
    <t xml:space="preserve">Куликівська ОТГ Чернігівський район (бувший Куликівський), кв.1-3 Вертіївського лісництва </t>
  </si>
  <si>
    <t xml:space="preserve">рішення Чернігівського облвиконкому від 27.12.1984 року № 454;                         рішення Чернігівського облвиконкому від 28.08.1989 року № 164    </t>
  </si>
  <si>
    <t>Пригаришине - І</t>
  </si>
  <si>
    <t xml:space="preserve">Олишівська ОТГ Чернігівський район (бувший Куликівський), кв. 26, 36 Олишівського лісництва </t>
  </si>
  <si>
    <t>Пригаришине - ІІ</t>
  </si>
  <si>
    <t xml:space="preserve">Олишівська  ОТГ Чернігівський район (бувший Куликівський), кв. 34, 35 Олишівського лісництва </t>
  </si>
  <si>
    <t>Річка Смолянка</t>
  </si>
  <si>
    <t>Олишівська  ОТГ Чернігівський район (бувший Куликівський), с.Смолянка, х.Коростень</t>
  </si>
  <si>
    <t xml:space="preserve">Олишівська селищна рада </t>
  </si>
  <si>
    <t>Янчево-Козарівщина</t>
  </si>
  <si>
    <t>Куликівська ОТГ Чернігівський район (бувший Куликівський), с. Вересоч, с.Салтикова Дівиця</t>
  </si>
  <si>
    <t>Блистовське</t>
  </si>
  <si>
    <t>Менська ОТГ Корюківський район (бувший Менський), с.Блистова</t>
  </si>
  <si>
    <t xml:space="preserve">рішення Чернігівського олблвиконкому від 27.12.1984 року № 454;                       рішення Чернігівського облвиконкому від 28.08.1989 року № 164   </t>
  </si>
  <si>
    <t>Киселівський</t>
  </si>
  <si>
    <t>Менська ОТГ Корюківський район (бувший Менський),  с.с. Киселівка, Величківка</t>
  </si>
  <si>
    <t>рішення Чернігівського облвиконкому від 24.12.1979 року № 561;                         рішення Чернігівського олблвиконкому від 27.12.1984 року № 454;                           рішення Чернігівського облвиконкому від 28.08.1989 року № 164</t>
  </si>
  <si>
    <t>Конохове</t>
  </si>
  <si>
    <t xml:space="preserve">рішення Чернігівського олблвиконкому від 27.12.1984 року № 454;                                     рішення Чернігівського облвиконкому від 28.08.1989 року № 164     </t>
  </si>
  <si>
    <t>Менська ОТГ Корюківський район (бувший Менський),  смт. Макошино</t>
  </si>
  <si>
    <t>Плави</t>
  </si>
  <si>
    <t>Березнянська  ОТГ Чернігівський район (бувший Менський), с.Климентівка</t>
  </si>
  <si>
    <t>"Менарайагролісництво" (101,4 га);Березнянська селищна рада (189,6 га)</t>
  </si>
  <si>
    <t>рішення Чернігівського облвиконкому від 24.12.1979 року № 561;                             рішення Чернігівського олблвиконкому від 27.12.1984 року № 454;                               рішення Чернігівського облвиконкому від 28.08.1989 року № 164</t>
  </si>
  <si>
    <t>Штани</t>
  </si>
  <si>
    <t>Менська ОТГ Корюківський район (бувший Менський), с.с. Волосківці, Городище</t>
  </si>
  <si>
    <t>рішення Чернігівського облвиконкому від 24.12.1979 року № 561;                               рішення Чернігівського олблвиконкому від 27.12.1984 року № 454;                                            рішення Чернігівського облвиконкому від 28.08.1989 року № 164</t>
  </si>
  <si>
    <t>Гранівське</t>
  </si>
  <si>
    <t xml:space="preserve">Вертіївська ОТГ Ніжинський район,  кв.113, 114, 116, 117  Вертіївського лісництва                      </t>
  </si>
  <si>
    <t>рішення Чернігівського облвиконкому від 27.12.1984 року № 454;                                    рішення Чернігівського облвиконкому від 28.08.1989 року № 164</t>
  </si>
  <si>
    <t>Колісниківський</t>
  </si>
  <si>
    <t>Вертіївська ОТГ Ніжинський район, с. Колісники</t>
  </si>
  <si>
    <t xml:space="preserve">Вертіївська сільська рада </t>
  </si>
  <si>
    <t>рішення Чернігівського облвиконкому від 24.12.1979 року № 561;                                    рішення Чернігівського облвиконкому від 27.12.1984 року № 454;                                       рішення Чернігівського облвиконкому від 28.08.1989 року № 164</t>
  </si>
  <si>
    <t>Переходівський</t>
  </si>
  <si>
    <t>Вертіївська ОТГ Ніжинський район, с. Переходівка</t>
  </si>
  <si>
    <t>рішення Чернігівського облвиконкому від 24.12.1979 року № 561;                                                     рішення Чернігівського облвиконкому від 27.12.1984 року № 454;                                                             рішення Чернігівського облвиконкому від 28.08.1989 року № 164</t>
  </si>
  <si>
    <t>Ракове</t>
  </si>
  <si>
    <t xml:space="preserve">Вертіївська ОТГ Ніжинський район, кв. 230,231,234,235 Вертіївського лісництва                   </t>
  </si>
  <si>
    <t>рішення Чернігівського облвиконкому від 27.12.1984 року № 454;                              рішення Чернігівського облвиконкому від 28.08.1989 року № 164</t>
  </si>
  <si>
    <t>Совине</t>
  </si>
  <si>
    <t xml:space="preserve">Вертіївська ОТГ Ніжинський район, кв. 26, 27 Вертіївського лісництва </t>
  </si>
  <si>
    <t xml:space="preserve">Вертіївська ОТГ Ніжинський район,  кв. 222, 223 Вертіївського лісництва                  </t>
  </si>
  <si>
    <t>Черняхівське</t>
  </si>
  <si>
    <t>Вертіївська ОТГ Ніжинський район, с. Черняхівка</t>
  </si>
  <si>
    <t>рішення Чернігівського облвиконкому від 24.12.1979 року № 561;                         рішення Чернігівського облвиконкому від 27.12.1984 року № 454;                               рішення Чернігівського облвиконкому від 28.08.1989 року № 164</t>
  </si>
  <si>
    <t>Болото "Гнатівське-Лосківське"</t>
  </si>
  <si>
    <t xml:space="preserve">Новгород-Сіверська ОТГ Новгород-Сіверський район, с.Ігнатівка </t>
  </si>
  <si>
    <t>Болото "Смелявницьке"</t>
  </si>
  <si>
    <t>Новгород-Сіверська ОТГ Новгород-Сіверський район, с.Бирине</t>
  </si>
  <si>
    <t>Буда-Вороб'ївський</t>
  </si>
  <si>
    <t xml:space="preserve">Новгород-Сіверська ОТГ Новгород-Сіверський район,
 с. Буда-Вороб'ївська </t>
  </si>
  <si>
    <t>Гало</t>
  </si>
  <si>
    <t xml:space="preserve">Новгород-Сіверська ОТГ  Новгород-Сіверський район, кв. 35 вид.4,кв 36 вид.1 Грем'яцького лісництва </t>
  </si>
  <si>
    <t>Зяти</t>
  </si>
  <si>
    <t xml:space="preserve">Новгород-Сіверська ОТГ Новгород-Сіверський район,  с.Володимирівка   </t>
  </si>
  <si>
    <t>рішення Чернігівського облвиконкому від 24.12.1979 року № 561;                                                               рішення Чернігівського облвиконкому від 27.12.1984 року № 454;                          рішення Чернігівського облвиконкому від 28.08.1989 року № 164</t>
  </si>
  <si>
    <t>Криниця</t>
  </si>
  <si>
    <t>Новгород-Сіверська ОТГ Новгород-Сіверський район, с.с. Печенюги, Ларинівка</t>
  </si>
  <si>
    <t>рішення Чернігівського облвиконкому від 24.12.1979 року № 561;                                           рішення Чернігівського облвиконкому від 27.12.1984 року № 454;                                       рішення Чернігівського облвиконкому від 28.08.1989 року № 164</t>
  </si>
  <si>
    <t>Купели</t>
  </si>
  <si>
    <t xml:space="preserve">Новгород-Сіверська ОТГ Новгород-Сіверський район, сс.. Бучки, Михальчина Слобода  </t>
  </si>
  <si>
    <t>рішення Чернігівського облвиконкому від 24.12.1979 року № 561;                                          рішення Чернігівського облвиконкому від 27.12.1984 року № 454;                         рішення Чернігівського облвиконкому від 28.08.1989 року № 164</t>
  </si>
  <si>
    <t>Лагине</t>
  </si>
  <si>
    <t xml:space="preserve">Новгород-Сіверська ОТГ Новгород-Сіверський район, кв. 26 Задеснянського лісництва Новгород-Сіверського держлісгоспу </t>
  </si>
  <si>
    <t>рішення Чернігівського облвиконкому від 27.12.1984 року № 454;                                 рішення Чернігівського облвиконкому від 28.08.1989 року № 164</t>
  </si>
  <si>
    <t>Ларинівський</t>
  </si>
  <si>
    <t xml:space="preserve">Новгород-Сіверська ОТГ Новгород-Сіверський район, с.Ларинівка   </t>
  </si>
  <si>
    <t>рішення Чернігівського облвиконкому від 24.12.1979 року № 561;                                      рішення Чернігівського облвиконкому від 27.12.1984 року № 454;                                  рішення Чернігівського облвиконкому від 28.08.1989 року № 164</t>
  </si>
  <si>
    <t>Лизунівка</t>
  </si>
  <si>
    <t xml:space="preserve">Новгород-Сіверська ОТГ Новгород-Сіверський район, с.Лизунівка   </t>
  </si>
  <si>
    <t>Лизунівський</t>
  </si>
  <si>
    <t xml:space="preserve">Новгород-Сіверська ОТГ Новгород-Сіверський район, с.с. Лизунівка, с. Попівка </t>
  </si>
  <si>
    <t>Михальчино-Слобідський</t>
  </si>
  <si>
    <t>Новгород-Сіверська ОТГ Новгород-Сіверський район, с.Михальчина Слобода</t>
  </si>
  <si>
    <t>Рванецьке</t>
  </si>
  <si>
    <t xml:space="preserve">Новгород-Сіверська ОТГ Новгород-Сіверський район,  с.Лизунівка   </t>
  </si>
  <si>
    <t xml:space="preserve">рішення Чернігівського облвиконкому від 24.12.1979 року № 561;                         рішення Чернігівського облвиконкому від 27.12.1984 року № 454;                                 рішення Чернігівського облвиконкому від 28.08.1989 року № 164 </t>
  </si>
  <si>
    <t>Рогозинське</t>
  </si>
  <si>
    <t>Новгород-Сіверська ОТГ Новгород-Сіверський район,  с.Грем'яч</t>
  </si>
  <si>
    <t>рішення Чернігівського облвиконкому від 27.12.1984 року № 454;                                   рішення Чернігівського облвиконкому від 28.08.1989 року № 164</t>
  </si>
  <si>
    <t>Роменське</t>
  </si>
  <si>
    <t xml:space="preserve">Новгород-Сіверська ОТГ Новгород-Сіверський район, с.с. Леньків, Шептаки  </t>
  </si>
  <si>
    <t>Сінове</t>
  </si>
  <si>
    <t xml:space="preserve">Новгород-Сіверська ОТГ Новгород-Сіверський район, кв. 12 вид.8,9; кв. 13 вид.8 Гремяцького лісництва </t>
  </si>
  <si>
    <t>Студинський</t>
  </si>
  <si>
    <t xml:space="preserve">Новгород-Сіверська ОТГ Новгород-Сіверський район, с.Студинка  </t>
  </si>
  <si>
    <t xml:space="preserve">Новгород-Сіверська ОТГ Новгород-Сіверський район, кв. 21 вид.13; кв.22 вид. 30  Володимирівського лісництва </t>
  </si>
  <si>
    <t>рішення Чернігівського облвиконкому від 27.12.1984 року № 454;                                    рішення Чернігівського облвиконкому від 28.08.1989 року № 164;                                рішення Чернігівського облвиконкому від 31.07.1991 року № 159</t>
  </si>
  <si>
    <t>Урочище "Броди"</t>
  </si>
  <si>
    <t xml:space="preserve">Новгород-Сіверська ОТГ Новгород-Сіверський район, с.с. Клевин, Узруй   </t>
  </si>
  <si>
    <t>рішення Чернігівського облвиконкому від 24.12.1979 року № 561;                                     рішення Чернігівського облвиконкому від 27.12.1984 року № 454;                            рішення Чернігівського облвиконкому від 28.08.1989 року № 164</t>
  </si>
  <si>
    <t>Фаївський</t>
  </si>
  <si>
    <t>Новгород-Сіверська ОТГ Новгород-Сіверський район,
с.с. Фаївка, Попівка, Березова Гать</t>
  </si>
  <si>
    <t>рішення Чернігівського облвиконкому від 24.12.1979 року № 561;                                                                  рішення Чернігівського облвиконкому від 27.12.1984 року № 454;                                        рішення Чернігівського облвиконкому від 28.08.1989 року № 164</t>
  </si>
  <si>
    <t xml:space="preserve">Носівська ОТГ Ніжинський (бувший Носівський) район, кв. 49-51, 58, 68 Носівського лісництва </t>
  </si>
  <si>
    <t>Загірне</t>
  </si>
  <si>
    <t xml:space="preserve">Носівська ОТГ Ніжинський (бувший Носівський) район, кв. 48, 49 Носівського лісництва </t>
  </si>
  <si>
    <t>Камінське</t>
  </si>
  <si>
    <t>Носівська ОТГ Ніжинський (бувший Носівський) район, кв. 65, 71 Носівського лісництва</t>
  </si>
  <si>
    <t>Кам'яне</t>
  </si>
  <si>
    <t xml:space="preserve">Носівська ОТГ Ніжинський (бувший Носівський) район, кв. 16, 17, 29 Іржавського лісництва </t>
  </si>
  <si>
    <t>Козаче</t>
  </si>
  <si>
    <t xml:space="preserve">Носівська ОТГ Ніжинський (бувший Носівський) район, кв. 34, 35, 41 Іржавського лісництва </t>
  </si>
  <si>
    <t>Куликове</t>
  </si>
  <si>
    <t xml:space="preserve">Мринська  ОТГ Ніжинський (бувший Носівський) район,  кв. 106, 110 Мринського лісництва </t>
  </si>
  <si>
    <t>Лихачівський</t>
  </si>
  <si>
    <t>Мринська  ОТГ Ніжинський (бувший Носівський) район, с.Лихачів</t>
  </si>
  <si>
    <t>Мринська сільська рада</t>
  </si>
  <si>
    <t xml:space="preserve">рішення Чернігівського облвиконкому від 24.12.1979 року № 561;                                рішення Чернігівського облвиконкому від 27.12.1984 року № 454;                             рішення Чернігівського облвиконкому від 28.08.1989 року № 164                           </t>
  </si>
  <si>
    <t>Хрещатинське</t>
  </si>
  <si>
    <t xml:space="preserve">Мринська  ОТГ Ніжинський (бувший Носівський) район,  кв. 42 Мринського лісництва </t>
  </si>
  <si>
    <t>Бунилівське</t>
  </si>
  <si>
    <t>Сухополов`янська ОТГ Прилуцький район, с.с.Смош, Мільки, Переволочна</t>
  </si>
  <si>
    <t>Сухополов`янська сільська рада ; ДП "Прилуцьке лісове господарство"</t>
  </si>
  <si>
    <t xml:space="preserve">рішення Чернігівського облвиконкому від 28.08.1989 року № 164 </t>
  </si>
  <si>
    <t>Гетьманщина-Свидок</t>
  </si>
  <si>
    <t>Сухополов`янська ОТГ Прилуцький район, с.с.Погреби, Миколаївка, Піддубівка</t>
  </si>
  <si>
    <t xml:space="preserve">рішення Чернігівського облвиконкому від 24.12.1979 року № 561;                         рішення Чернігівського облвиконкому від 27.12.1984 року № 454;                             рішення Чернігівського облвиконкому від 28.08.1989 року № 164           </t>
  </si>
  <si>
    <t>Густинський</t>
  </si>
  <si>
    <t>Сухополов`янська ОТГ Прилуцький район, с.с.Замістя, Густиня, Капустинці, Дідівці</t>
  </si>
  <si>
    <t>Сухополов`янська сільська рада (701,9 га); ДП "Прилуцьке лісове господарство" (172 га)</t>
  </si>
  <si>
    <t>рішення Чернігівської обласної ради від 21.03.1995 року;                                   рішення Чернігівської обласної ради від 22.12.2005 року</t>
  </si>
  <si>
    <t>Заїздський</t>
  </si>
  <si>
    <t>Малодівицька ОТГ, Сухополов`янська ОТГ Прилуцький район, с.с.Сорочинці, Товкачівка, Заїзд</t>
  </si>
  <si>
    <t>Малодівицька селищна рада (300 га); Сухополов`янська сільська рада  (1150 га)</t>
  </si>
  <si>
    <t>Заудаївський</t>
  </si>
  <si>
    <t>Сухополов`янська ОТГ Прилуцький район, с.с.Високе, Заудаївське</t>
  </si>
  <si>
    <t>Сухополов`янська сільська рада  (191 га); ДП "Прилуцьке лісове господарство" (43 га)</t>
  </si>
  <si>
    <t>Обичівський</t>
  </si>
  <si>
    <t>Малодівицька ОТГ Прилуцький район, с. Обичів Кам’янське ліс-во кв.100-103</t>
  </si>
  <si>
    <t>Малодівицька селищна рада (624,8 га) ДП "Прилуцьке лісове господарство" (413,8 га)</t>
  </si>
  <si>
    <t xml:space="preserve">рішення Чернігівського облвиконкому від 28.08.1989 року № 164;                                             рішення Чернігівської обласної ради від 21.03.1995 року </t>
  </si>
  <si>
    <t>Пирогівський</t>
  </si>
  <si>
    <t>Сухополов`янська ОТГ Прилуцький район, с.Пирогівці</t>
  </si>
  <si>
    <t xml:space="preserve">Ладанська ОТГ Прилуцький район,  кв.69-71 Варвинського лісництва                                       </t>
  </si>
  <si>
    <t>Приміське</t>
  </si>
  <si>
    <t>Прилуцька ОТГ, Сухополов`янська ОТГ Прилуцький район, кв. 96-100 Ладанське лісництво ДП "Прилуцький лісгосп"(163,6 га); Прилуцька м/р (55,2 га)</t>
  </si>
  <si>
    <t>ДП "Прилуцьке лісове господарство"; 
Прилуцька міська рада</t>
  </si>
  <si>
    <t>рішення Чернігівського облвиконкому від 27.12.1984 року № 454;                             рішення Чернігівського облвиконкому від 28.08.1989 року № 164;
 рішення Чернігівської обласної ради від 28.10.2020 №55-25/VІІ</t>
  </si>
  <si>
    <t>Ряшківський</t>
  </si>
  <si>
    <t>Сухополов`янська ОТГ Прилуцький район, с.с.Ряшки, Смош</t>
  </si>
  <si>
    <t>Сухополов`янська сільська рада (298,5 га); ДП "Прилуцьке лісове господарство" (126,5 га)</t>
  </si>
  <si>
    <t>Удайцівський</t>
  </si>
  <si>
    <t>Линовицька ОТГ Прилуцький район, с.Удайці</t>
  </si>
  <si>
    <t xml:space="preserve">Линовицька селищна рада (551,8 га); ДП "Прилуцьке лісове господарство" (488,2 га) </t>
  </si>
  <si>
    <t>Вербівський</t>
  </si>
  <si>
    <t>Добрянська ОТГ Чернігівський (бувший Ріпкинський) район, с.Вербівка</t>
  </si>
  <si>
    <t xml:space="preserve">Добрянська селищна рада </t>
  </si>
  <si>
    <t xml:space="preserve">рішення Чернігівського облвиконкому від 24.12.1979 року № 561;                         рішення Чернігівського облвиконкому від 27.12.1984 року № 454;                             рішення Чернігівського облвиконкому від 28.08.1989 року № 164  </t>
  </si>
  <si>
    <t>Добрянська ОТГ Чернігівський (бувший Ріпкинський) район,  кв. 28, 29 Олександрівського лісництва</t>
  </si>
  <si>
    <t>Урочище Дор</t>
  </si>
  <si>
    <t xml:space="preserve">Добрянська ОТГ Чернігівський (бувший Ріпкинський) район, кв. 60, 61 Новояриловицького лісництва </t>
  </si>
  <si>
    <t>рішення Чернігівського облвиконкому від 27.12.1984 року № 454;                             рішення Чернігівського облвиконкому від 28.08.1989 року № 164;                                       рішення Чернігівського облвиконкому від 31.07.1991 року № 159</t>
  </si>
  <si>
    <t>Кички</t>
  </si>
  <si>
    <t xml:space="preserve">Добрянська ОТГ Чернігівський (бувший Ріпкинський) район,  кв. 1-4 Олешнянського лісництва </t>
  </si>
  <si>
    <t>Криві гряди</t>
  </si>
  <si>
    <t>Любецька ОТГ Чернігівський (бувший Ріпкинський) район,  кв. 47 Любецького лісництва ДП "Чернігівське лісове господарство"</t>
  </si>
  <si>
    <t xml:space="preserve">рішення Чернігівського облвиконкому від 24.12.1979 року № 561;                                        рішення Чернігівського облвиконкому від 27.12.1984 року № 454;                        рішення Чернігівського облвиконкому від 28.08.1989 року № 164;                            рішення Чернігівського облвиконкому від 31.07.1991 року № 159 </t>
  </si>
  <si>
    <t>Озера "Симбаль", "Святе" та прилеглі болота</t>
  </si>
  <si>
    <t>Любецька ОТГ Чернігівський (бувший Ріпкинський) район,  с.Малинівка</t>
  </si>
  <si>
    <t xml:space="preserve">Любецька селищна рада </t>
  </si>
  <si>
    <t>Растереби</t>
  </si>
  <si>
    <t xml:space="preserve">Добрянська селищна рада  </t>
  </si>
  <si>
    <t>Рублене</t>
  </si>
  <si>
    <t xml:space="preserve">Ріпкинська ОТГ Чернігівський (бувший Ріпкинський) район,  кв. 7, 8, 11 Ріпкинського лісництва </t>
  </si>
  <si>
    <t>Северин</t>
  </si>
  <si>
    <t xml:space="preserve">Добрянська ОТГ Чернігівський (бувший Ріпкинський) район, кв. 95, 96 Чудівського лісництва </t>
  </si>
  <si>
    <t xml:space="preserve">рішення Чернігівського облвиконкому від 27.12.1984 року № 454;                             рішення Чернігівського облвиконкому від 28.08.1989 року № 164;                                 рішення Чернігівського облвиконкому від 31.07.1991 року № 159  </t>
  </si>
  <si>
    <t>Суховирське болото</t>
  </si>
  <si>
    <t>Добрянська ОТГ Чернігівський (бувший Ріпкинський) район,  с.Грибова Рудня</t>
  </si>
  <si>
    <t xml:space="preserve">рішення Чернігівського облвиконкому від 24.12.1979 року № 561;                         рішення Чернігівського облвиконкому від 27.12.1984 року № 454;                             рішення Чернігівського облвиконкому від 28.08.1989 року № 164;                                     рішення Чернігівського облвиконкому від 31.07.1991 року № 159  </t>
  </si>
  <si>
    <t>Фролове</t>
  </si>
  <si>
    <t>Ріпкинська ОТГ Чернігівський (бувший Ріпкинський) район, сел.Радуль</t>
  </si>
  <si>
    <t xml:space="preserve">Ріпкинська селищна рада </t>
  </si>
  <si>
    <t>Чорне болото</t>
  </si>
  <si>
    <t>рішення Чернігівського облвиконкому від 24.12.1979 року № 561;                                        рішення Чернігівського облвиконкому від 27.12.1984 року № 454;                           рішення Чернігівського облвиконкому від 28.08.1989 року № 164;                             рішення Чернігівської обласної ради від 14.05.1999 року</t>
  </si>
  <si>
    <t>Чумакові кар'єри</t>
  </si>
  <si>
    <t>Ріпкинська ОТГ Чернігівський (бувший Ріпкинський) район, сел.Замглай</t>
  </si>
  <si>
    <t xml:space="preserve">Ріпкинська селищна рада  </t>
  </si>
  <si>
    <t>Нижній Болгач</t>
  </si>
  <si>
    <t>Любецька ОТГ Чернігівський (бувший Ріпкинський) район, Малинівська сільська рада</t>
  </si>
  <si>
    <t>Рішення Чернігівської обласної ради від 29.09.2016</t>
  </si>
  <si>
    <t>Семенівська ОТГ Новгород-Сіверський (бувший Семенівський) район, кв. 50 Семенівського лісництва</t>
  </si>
  <si>
    <t>ДП "Семенівськие лісове господарство"</t>
  </si>
  <si>
    <t>Гаркавка</t>
  </si>
  <si>
    <t>Семенівська ОТГ Новгород-Сіверський (бувший Семенівський) район,  с.Костобобрів</t>
  </si>
  <si>
    <t xml:space="preserve">Семенівська міська рада </t>
  </si>
  <si>
    <t>Дреснівський</t>
  </si>
  <si>
    <t>Семенівська ОТГ Новгород-Сіверський (бувший Семенівський) район, с.с.Миколаївка, Янжулівка</t>
  </si>
  <si>
    <t>Семенівська міська рада</t>
  </si>
  <si>
    <t xml:space="preserve">рішення Чернігівського облвиконкому від 27.12.1984 року № 454;                             рішення Чернігівського облвиконкому від 28.08.1989 року № 164 </t>
  </si>
  <si>
    <t>Лубня</t>
  </si>
  <si>
    <t>Семенівська ОТГ, Новгород-Сіверський (бувший Семенівський) район; Холминська ОТГ, Корюківський район с.с.Радомка, Стара Гутка</t>
  </si>
  <si>
    <t>Семенівська міська рада; Холминська селищна рада</t>
  </si>
  <si>
    <t>Лубянка</t>
  </si>
  <si>
    <t>Семенівська ОТГ Новгород-Сіверський (бувший Семенівський) район, с.с.Хотіївка, Медведівка</t>
  </si>
  <si>
    <t>Машевський</t>
  </si>
  <si>
    <t>Семенівська ОТГ Новгород-Сіверський (бувший Семенівський) район,  с.Машеве</t>
  </si>
  <si>
    <t>Мшари</t>
  </si>
  <si>
    <t>Семенівська ОТГ Новгород-Сіверський (бувший Семенівський) район, м.Семенівка</t>
  </si>
  <si>
    <t xml:space="preserve">Семенівська ОТГ Новгород-Сіверський (бувший Семенівський) район, вид. 12, кв. 78 Орликівського лісництва </t>
  </si>
  <si>
    <t xml:space="preserve">рішення Чернігівського облвиконкому від 27.12.1984 року № 454;                             рішення Чернігівського облвиконкому від 28.08.1989 року № 164;                               рішення Чернігівського облвиконкому від 31.07.1991 року № 159 </t>
  </si>
  <si>
    <t>Пенькомочище</t>
  </si>
  <si>
    <t xml:space="preserve">Семенівська ОТГ Новгород-Сіверський (бувший Семенівський) район, кв. 58, 59 Семенівського лісництва </t>
  </si>
  <si>
    <t>Ревна</t>
  </si>
  <si>
    <t>Семенівська ОТГ Новгород-Сіверський (бувший Семенівський) район, с.Баранівка</t>
  </si>
  <si>
    <t>Ревнище</t>
  </si>
  <si>
    <t xml:space="preserve">Семенівська ОТГ Новгород-Сіверський (бувший Семенівський) район, кв. 21 вид. 1,2 Орликівського лісництва </t>
  </si>
  <si>
    <t xml:space="preserve">рішення Чернігівського облвиконкому від 27.12.1984 року № 454;                             рішення Чернігівського облвиконкому від 28.08.1989 року № 164;                                 рішення Чернігівського облвиконкому від 31.07.1991 року № 159 </t>
  </si>
  <si>
    <t>Рутське</t>
  </si>
  <si>
    <t>Семенівська ОТГ Новгород-Сіверський (бувший Семенівський) район, кв. 51 Семенівського лісництва Семенівського держлісгоспу</t>
  </si>
  <si>
    <t>Слотський</t>
  </si>
  <si>
    <t>Семенівська ОТГ Новгород-Сіверський (бувший Семенівський) район, с.Стара Гутка</t>
  </si>
  <si>
    <t>Топкий лог</t>
  </si>
  <si>
    <t>Семенівська ОТГ Новгород-Сіверський (бувший Семенівський) район, с.Машеве</t>
  </si>
  <si>
    <t>Чорна річка</t>
  </si>
  <si>
    <t>Семенівська ОТГ Новгород-Сіверський (бувший Семенівський) район, вид. 2, 3, 4, кв. 236 ДП "Семенівкарайагролісгосп"</t>
  </si>
  <si>
    <t>ДП  "Семенівкарайагролісгосп"</t>
  </si>
  <si>
    <t xml:space="preserve">Сосницька ОТГ Корюківський (бувший Сосницький) район, кв. 42, 43 Сосницького лісництва </t>
  </si>
  <si>
    <t>Довженківський</t>
  </si>
  <si>
    <t>Сосницька ОТГ Корюківський (бувший Сосницький) район, с.Загребелля</t>
  </si>
  <si>
    <t>рішення Чернігівського облвиконкому від 24.12.1979 року № 561;                         рішення Чернігівського облвиконкому від 27.12.1984 року № 454;                             рішення Чернігівського облвиконкому від 28.08.1989 року № 164</t>
  </si>
  <si>
    <t>Масалаївське</t>
  </si>
  <si>
    <t xml:space="preserve">Сосницька ОТГ Корюківський (бувший Сосницький) район, кв. 107, 108 Сосницького лісництва </t>
  </si>
  <si>
    <t>рішення Чернігівського облвиконкому від 27.12.1984 року № 454;                             рішення Чернігівського облвиконкому від 28.08.1989 року № 164;                                             рішення Чернігівського облвиконкому від 31.07.1991 року № 159</t>
  </si>
  <si>
    <t>Матвіївський</t>
  </si>
  <si>
    <t>Сосницька ОТГ Корюківський (бувший Сосницький) район,                                        с. Матвіївка</t>
  </si>
  <si>
    <t>Смирновщина</t>
  </si>
  <si>
    <t xml:space="preserve">Сосницька ОТГ Корюківський (бувший Сосницький) район,  кв. 111 Сосницького лісництва </t>
  </si>
  <si>
    <t xml:space="preserve">рішення Чернігівського облвиконкому від 27.12.1984 року № 454;                             рішення Чернігівського облвиконкому від 28.08.1989 року № 164;                               рішення Чернігівського облвиконкому від 31.07.1991 року № 159                                  </t>
  </si>
  <si>
    <t>Сосницький</t>
  </si>
  <si>
    <t>Сосницька ОТГ Корюківський (бувший Сосницький) район,          смт. Сосниця</t>
  </si>
  <si>
    <t>Гурбинцівський</t>
  </si>
  <si>
    <t>Срібнянська ОТГ Прилуцький (бувший Срібнянський) район,     с.Гурбинці, с.Іванківці, смт.Дігтярі</t>
  </si>
  <si>
    <t xml:space="preserve">Срібнянська селищна рада </t>
  </si>
  <si>
    <t>Дігтярівський</t>
  </si>
  <si>
    <t>Срібнянська ОТГ Прилуцький (бувший Срібнянський) район, смт.Дігтярі</t>
  </si>
  <si>
    <t>Савинцівський</t>
  </si>
  <si>
    <t>Срібнянська ОТГ Прилуцький (бувший Срібнянський) район, с.Савинці, с.Горобіївка</t>
  </si>
  <si>
    <t>Срібнянський</t>
  </si>
  <si>
    <t>Срібнянська ОТГ Прилуцький (бувший Срібнянський) район, смт.Срібне</t>
  </si>
  <si>
    <t>Жданівсько-Липівський</t>
  </si>
  <si>
    <t>Талалаївська ОТГ Прилуцький (бувший Талалаївський) район, с.с.Липове, Корінецьке</t>
  </si>
  <si>
    <t xml:space="preserve">Талалївська селищна рада </t>
  </si>
  <si>
    <t xml:space="preserve">рішення Чернігівського облвиконкому від 27.12.1984 року № 454;                             рішення Чернігівського облвиконкому від 28.08.1989 року № 164  </t>
  </si>
  <si>
    <t>Красноколядинський</t>
  </si>
  <si>
    <t>Талалаївська ОТГ Прилуцький (бувший Талалаївський) район, с.Красний Колядин</t>
  </si>
  <si>
    <t xml:space="preserve">рішенн Чернігівського облвиконкому від 06.12.1982 року № 602;                             рішення Чернігівського облвиконкому від 27.12.1984 року № 454;                             рішення Чернігівського облвиконкому від 28.08.1989 року № 164                          </t>
  </si>
  <si>
    <t>Українсько-Березівський</t>
  </si>
  <si>
    <t>Талалаївська ОТГ Прилуцький (бувший Талалаївський) район, с.с.Українське, Болотниця, Довгалівка, Юрківці, Березівка</t>
  </si>
  <si>
    <t>Провалля</t>
  </si>
  <si>
    <t>Киселівська ОТГ Чернігівський район,  с.Боромики</t>
  </si>
  <si>
    <t xml:space="preserve">Киселівська сільська рада </t>
  </si>
  <si>
    <t>рішення Чернігівського облвиконкому від 24.12.1979 року № 561;                         рішення Чернігівського облвиконкому від 27.12.1984 року № 454;                             рішення Чернігівського облвиконкому від 28.08.1989 року № 164;                             рішення Чернігівської обласної ради від 21.03.1995 року</t>
  </si>
  <si>
    <t>Анисівський</t>
  </si>
  <si>
    <t>Іванівська ОТГ Чернігівський район,  с.Анисів</t>
  </si>
  <si>
    <t xml:space="preserve">Іванівська сільська рада </t>
  </si>
  <si>
    <t>Білоуський</t>
  </si>
  <si>
    <t>Новобілоуська ОТГ Чернігівський район, с.с.Довжик, Мохнатин, Рудка</t>
  </si>
  <si>
    <t xml:space="preserve">Новобілоуська сільська рада </t>
  </si>
  <si>
    <t>Болото "Колодливе"</t>
  </si>
  <si>
    <t>Киїнська ОТГ Чернігівський район,  кв.123, 124 Чернігівського лісництва ДП "Чернігівське лісове господарство"</t>
  </si>
  <si>
    <t>рішення Чернігівського облвиконкому від 27.12.1984 року № 454;                             рішення Чернігівського облвиконкому від 28.08.1989 року № 164;                          рішення Чернігівського облвиконкому від 31.07.1991 року № 159</t>
  </si>
  <si>
    <t>Ведильцівський</t>
  </si>
  <si>
    <t xml:space="preserve">Михайло-Коцюбинська ОТГ Чернігівський район, с.с.Пльохів, Ведильці, Кархівка </t>
  </si>
  <si>
    <t xml:space="preserve">Михайло-Коцюбинська селищна рада </t>
  </si>
  <si>
    <t>Гончарівська ОТГ Чернігівський район, с.Дніпровське</t>
  </si>
  <si>
    <t xml:space="preserve">Гончарівська селищна рада </t>
  </si>
  <si>
    <t>Вінниця</t>
  </si>
  <si>
    <t xml:space="preserve">Михайло-Коцюбинська ОТГ Чернігівський район,  кв.36, 42 Пакульського лісництва </t>
  </si>
  <si>
    <t>Новобілоуська ОТГ Чернігівський район, кв.39, 40 Чернігівського лісництва</t>
  </si>
  <si>
    <t>рішення Чернігівського облвиконкому від 27.12.1984 року № 454;                             рішення Чернігівського облвиконкому від 28.08.1989 року № 164;                                рішення Чернігівського облвиконкому від 31.07.1991 року № 159</t>
  </si>
  <si>
    <t>Гатка-Земське</t>
  </si>
  <si>
    <t>Олишівська ОТГ Чернігівський район,  смт.Олишівка</t>
  </si>
  <si>
    <t>Олишівська селищна рада</t>
  </si>
  <si>
    <t>Гмир</t>
  </si>
  <si>
    <t xml:space="preserve">Іванівська ОТГ Чернігівський район,  кв.29, 39, 40, 46, 47, 50, 51, 55 Красилівського лісництва </t>
  </si>
  <si>
    <t>рішення Чернігівського облвиконкому від 27.12.1984 року № 454;                             рішення Чернігівського облвиконкому від 28.08.1989 року № 164;                                   рішення Чернігівського облвиконкому від 31.07.1991 року № 159</t>
  </si>
  <si>
    <t>Жеведський</t>
  </si>
  <si>
    <t>Гончарівська ОТГ Чернігівський район, с.с.Жеведь, Смолин</t>
  </si>
  <si>
    <t>Гончарівська селищна рада; ДП "Чернігіврайагролісгосп"</t>
  </si>
  <si>
    <t>Звіринець</t>
  </si>
  <si>
    <t>Гончарівська селищна рада</t>
  </si>
  <si>
    <t>Іванівська ОТГ Чернігівський район, с.Іванівка</t>
  </si>
  <si>
    <t>Ладинський</t>
  </si>
  <si>
    <t>Іванівська ОТГ Чернігівський район, с.Ладинка</t>
  </si>
  <si>
    <t>Іванівська сільська рада</t>
  </si>
  <si>
    <t>Ліпське</t>
  </si>
  <si>
    <t>Олишівська ОТГ Чернігівський район, смт.Олишівка</t>
  </si>
  <si>
    <t>Мохнатинське</t>
  </si>
  <si>
    <t>Новобілоуська ОТГ Чернігівський район, с.с.Довжик, Мохнатин</t>
  </si>
  <si>
    <t>Наливайківщина</t>
  </si>
  <si>
    <t xml:space="preserve">Олишівська ОТГ Чернігівський район,  кв.78 Олишівського лісництва </t>
  </si>
  <si>
    <t>Петрове</t>
  </si>
  <si>
    <t xml:space="preserve">Киселівська ОТГ Чернігівський район, кв. 46 Березнянського лісництва </t>
  </si>
  <si>
    <t>Новобілоуська ОТГ Чернігівський район, с.Рудка</t>
  </si>
  <si>
    <t>Струга</t>
  </si>
  <si>
    <t>Новобілоуська ОТГ Чернігівський район, с.с.Рудка, Мохнатин</t>
  </si>
  <si>
    <t>Халявинський</t>
  </si>
  <si>
    <t>Новобілоуська ОТГ Чернігівський район,  с.Халявин</t>
  </si>
  <si>
    <t>Черниський</t>
  </si>
  <si>
    <t>Седнівська ОТГ Чернігівський район,  с.Черниш</t>
  </si>
  <si>
    <t>Білаші</t>
  </si>
  <si>
    <t xml:space="preserve">Сновська ОТГ Корюківський (бувший Сновський) район,                                    кв.55, 56, 64, 65 Новоборовицького лісництва </t>
  </si>
  <si>
    <t>Білобережське</t>
  </si>
  <si>
    <t xml:space="preserve">Сновська ОТГ Корюківський (бувший Сновський) район   кв.74 Щорського лісництва </t>
  </si>
  <si>
    <t>Сновська ОТГ Корюківський (бувший Сновський) район,  кв.11 вид. 19,26; кв. 12 вид. 24,29,31 Єлінського лісництва</t>
  </si>
  <si>
    <t>Боровське</t>
  </si>
  <si>
    <t xml:space="preserve">Сновська ОТГ Корюківський (бувший Сновський) район, кв. 72, 73, 82, 83, 92, 93 Новоборовицького лісництва </t>
  </si>
  <si>
    <t>Борсук</t>
  </si>
  <si>
    <t xml:space="preserve">Сновська ОТГ Корюківський (бувший Сновський) район, кв. 37 вид.13,14,17,20,21; кв. 38 вид.10,11,16,25; кв.48 вид. 1-3,12,18,29,31 Тихоновицького лісництва </t>
  </si>
  <si>
    <t>Буханицьке</t>
  </si>
  <si>
    <t xml:space="preserve">Сновська ОТГ Корюківський (бувший Сновський) район,  кв. 92-94, 97 Старо-Руднянського лісництва </t>
  </si>
  <si>
    <t>рішення Чернігівського облвиконкому від 27.12.1984 року № 454;                             рішення Чернігівського облвиконкому від 28.08.1989 року № 164;                                   рішення Чернігівського облвиконкому від 31.07.1991 року № 159;                     рішення Чернігвської обласної ради від 21.03.1995 року</t>
  </si>
  <si>
    <t>Сновська ОТГ Корюківський (бувший Сновський) район, кв. 60, 61 Тихоновицького лісництва</t>
  </si>
  <si>
    <t>Городок</t>
  </si>
  <si>
    <t>Сновська ОТГ Корюківський (бувший Сновський) район, с.с.Петрівка, Стара Рудня, Хотуничі</t>
  </si>
  <si>
    <t xml:space="preserve">Сновська міська рада </t>
  </si>
  <si>
    <t>Сновська ОТГ Корюківський (бувший Сновський) район, с.Нові Млини</t>
  </si>
  <si>
    <t>Займище</t>
  </si>
  <si>
    <t>Сновська ОТГ Корюківський (бувший Сновський) район, с.Займище</t>
  </si>
  <si>
    <t>Калюжа</t>
  </si>
  <si>
    <t>Сновська ОТГ Корюківський (бувший Сновський) район, кв. 48 вид. 2,12,29; кв. 54 вид. 10,12,13,15,23-28. Тихоновицького лісництва</t>
  </si>
  <si>
    <t>Карбунове</t>
  </si>
  <si>
    <t xml:space="preserve">Сновська ОТГ Корюківський (бувший Сновський) район, кв. 75 Новоборовицького лісництва </t>
  </si>
  <si>
    <t>Мелащенкове</t>
  </si>
  <si>
    <t xml:space="preserve">Сновська ОТГ Корюківський (бувший Сновський) район, кв. 53, 54 Щорського лісництва </t>
  </si>
  <si>
    <t>рішення Чернігівського облвиконкому від 27.12.1984 року № 454;                             рішення Чернігівського облвиконкому від 28.08.1989 року № 164;                              рішення Чернігівського облвиконкому від 31.07.1991 року № 159</t>
  </si>
  <si>
    <t>Мохове</t>
  </si>
  <si>
    <t xml:space="preserve">Сновська ОТГ Корюківський (бувший Сновський) район, кв. 59, 60, 67, 68, 69 Новоборовицького лісництва </t>
  </si>
  <si>
    <t>Мошки</t>
  </si>
  <si>
    <t>Сновська ОТГ Корюківський (бувший Сновський) район, кв. 5 Щорського лісництва Корюківського держлісгоспу</t>
  </si>
  <si>
    <t>Парня</t>
  </si>
  <si>
    <t xml:space="preserve">Сновська ОТГ Корюківський (бувший Сновський) район,  кв. 77 вид.22,23,26,27; кв. 78 вид.24,30,35; кв. 91 вид.5,17,18; кв.92 вид.3,18,19 Єлінського лісництва </t>
  </si>
  <si>
    <t>П'ятницьке</t>
  </si>
  <si>
    <t xml:space="preserve">Сновська ОТГ Корюківський (бувший Сновський) район, кв. 98, 99, 104, 105, 108, 110, 111 Новоборовицького лісництва </t>
  </si>
  <si>
    <t>Снов</t>
  </si>
  <si>
    <t>Сновська ОТГ Корюківський (бувший Сновський) район, с.с.Тур'я, Клюси, Старі Боровичі, Нові Боровичі, Єліно</t>
  </si>
  <si>
    <t>Стариця</t>
  </si>
  <si>
    <t xml:space="preserve">Сновська ОТГ Корюківський (бувший Сновський) район, кв. 40 Тихоновицького лісництва </t>
  </si>
  <si>
    <t>Стариця - ІІ</t>
  </si>
  <si>
    <t xml:space="preserve">Сновська ОТГ Корюківський (бувший Сновський) район, кв. 59 вид. 10,11-13,16; кв. 60 вид. 19-22; кв.75 вид.14,16; кв. 90 вид.10-12,14; кв. 102 вид. 21-22,25-26; кв.112 вид. 23,24,31 Єлінського лісництва </t>
  </si>
  <si>
    <t>Ступак</t>
  </si>
  <si>
    <t xml:space="preserve">Сновська ОТГ Корюківський (бувший Сновський) район, кв. 32, 33 Новоборовицького лісництва </t>
  </si>
  <si>
    <t>Турчанка</t>
  </si>
  <si>
    <t>Сновська ОТГ Корюківський (бувший Сновський) район, с.с.Чепелів, Іванівка</t>
  </si>
  <si>
    <t>Верхній Болгач</t>
  </si>
  <si>
    <t>Чернігівський (бувший Ріпкинський) район, північний захід с.Коробки</t>
  </si>
  <si>
    <t>Загальна площа гідрологічних заказників - 262</t>
  </si>
  <si>
    <t>Загальна площа заказників місцевого значення - 448</t>
  </si>
  <si>
    <t>Ботанічні пам'ятки природи</t>
  </si>
  <si>
    <t>Дуб Павла Тичини</t>
  </si>
  <si>
    <t>ботанічна пам'ятка природи місцевого значення</t>
  </si>
  <si>
    <t>Бобровицька ОТГ Ніжинський (бувший Бобровицький) район,  с.Піски</t>
  </si>
  <si>
    <t>Липа Павла Тичини</t>
  </si>
  <si>
    <t>Марківецький дуб</t>
  </si>
  <si>
    <t xml:space="preserve">Бобровицька ОТГ Ніжинський (бувший Бобровицький) район, кв. 84 Коляжинського лісництва </t>
  </si>
  <si>
    <t>рішення Чернігівського облвиконкому від 27.04.1964 року № 236;                  рішення Чернігвського облвиконкому  від 10.06.1972 року № 303;                                  рішення Чернігівського облвиконкому від 27.12.1984 року № 454;                     рішення Чернігівського облвиконкому від 28.08.1989 року № 164</t>
  </si>
  <si>
    <t>Борзнянська ОТГ Ніжинський (бувший Борзнянський) район, м.Борзна, територія Борзнянського ліцею</t>
  </si>
  <si>
    <t>КЗ "Борзнянський ліцей" Чернігівської обласної ради</t>
  </si>
  <si>
    <t xml:space="preserve">Борзнянська ОТГ Ніжинський (бувший Борзнянський) район, кв. 89 вид. 14, кв. 90 вид. 12 Борзнянського лісництва </t>
  </si>
  <si>
    <t>рішення Чернігвського облвиконкому  від 10.06.1972 року № 303;                                  рішення Чернігівського облвиконкому від 27.12.1984 року № 454;                     рішення Чернігівського облвиконкому від 28.08.1989 року № 164</t>
  </si>
  <si>
    <t>Високопрачівська дача</t>
  </si>
  <si>
    <t>Височанська  ОТГ Ніжинський (бувший Борзнянський) район,   кв. 43 Борзнянського лісництва</t>
  </si>
  <si>
    <t>рішення Чернігівського облвиконкому від 04.12.1978 року № 529;                  рішення Чернігівського облвиконкому від 27.12.1984 року № 454;                     рішення Чернігівського облвиконкому від 28.08.1989 року № 164</t>
  </si>
  <si>
    <t>Лісовий дендрарій</t>
  </si>
  <si>
    <t>Борзнянська ОТГ Ніжинський (бувший Борзнянський) район, кв. 88, 90 Борзнянського лісництва</t>
  </si>
  <si>
    <t>Дуб невклянський</t>
  </si>
  <si>
    <t xml:space="preserve">Городнянська ОТГ Чернігівський (бувший Городнянський) район, кв. 93 вид. 12 Невклянського лісництва </t>
  </si>
  <si>
    <t>рішення Чернігівського облвиконкому від 10.06.1972 року № 303;                 рішення Чернігівського облвиконкому від 27.12.1984 року № 454;                     рішення Чернігівського облвиконкому від 28.08.1989 року № 164;                          рішення Чернігівського облвиконкому від 31.07.1991 року № 159</t>
  </si>
  <si>
    <t>Городнянська ОТГ Чернігівський (бувший Городнянський) район, с.Невкля</t>
  </si>
  <si>
    <t>рішення Чернігівського облвиконкому від 29.07.1975 року № 319;                рішення Чернігівського облвиконкому від 27.12.1984 року № 454;                     рішення Чернігівського облвиконкому від 28.08.1989 року № 164</t>
  </si>
  <si>
    <t>Сквер Городнянський</t>
  </si>
  <si>
    <t>Городнянська ОТГ Чернігівський (бувший Городнянський) район, м.Городня</t>
  </si>
  <si>
    <t>рішення Чернігівського облвиконкому від 28.03.1964 року № 121;                рішення Чернігівського облвиконкому від 10.06.1972 року № 303;                                рішення Чернігівського облвиконкому від 28.08.1989 року № 164</t>
  </si>
  <si>
    <t>Сосни невклянські</t>
  </si>
  <si>
    <t xml:space="preserve">Городнянська ОТГ Чернігівський (бувший Городнянський) район, с.Невкля  </t>
  </si>
  <si>
    <t>Іржавецькі багаторічні меморіальні насадження</t>
  </si>
  <si>
    <t xml:space="preserve">Ічнянська ОТГ Прилуцький (бувший Ічнянський) район, с.Іржавець  </t>
  </si>
  <si>
    <t>рішення Чернігівського облвиконкому від 28.03.1964 року № 121;                рішення Чернігівського облвиконкому від 10.06.1972 року № 303;                  рішення Чернігівського облвиконкому від 27.12.1984 року № 454;                                    рішення Чернігівського облвиконкому від 28.08.1989 року № 164</t>
  </si>
  <si>
    <t>Багатовіковий дуб</t>
  </si>
  <si>
    <t xml:space="preserve">Ічнянська ОТГ Прилуцький (бувший Ічнянський) район, кв. 39 Жадьківського лісництва </t>
  </si>
  <si>
    <t>рішення Чернігівського облвиконкому від 27.04.1964 року № 236;                рішення Чернігівського облвиконкому від 10.06.1972 року № 303;                                рішення Чернігівського облвиконкому від 28.08.1989 року № 164</t>
  </si>
  <si>
    <t>Горбачівський березовий гай</t>
  </si>
  <si>
    <t xml:space="preserve">Козелецька ОТГ Чернігівський (бувший Козелецький) район,  кв. 130, 131 Горбачівського лісництва </t>
  </si>
  <si>
    <t>рішення Чернігівського облвиконкому від 27.04.1964 року № 236;                 рішення Чернігівського облвиконкому від 10.06.1972 року № 303;                  рішення Чернігівського облвиконкому від 27.12.1984 року № 454;                                    рішення Чернігівського облвиконкому від 28.08.1989 року № 164</t>
  </si>
  <si>
    <t>Дуб віковий</t>
  </si>
  <si>
    <t>Козелецька ОТГ Чернігівський (бувший Козелецький) район, смт.Козелець, вул. родини Богомольців</t>
  </si>
  <si>
    <t xml:space="preserve">Козелецька селищна рада </t>
  </si>
  <si>
    <t>рішення Чернігівського облвиконкому від 18.10.1965 року № 643;                 рішення Чернігівського облвиконкому від 10.06.1972 року № 303;                  рішення Чернігівського облвиконкому від 27.12.1984 року № 454;                                    рішення Чернігівського облвиконкому від 28.08.1989 року № 164</t>
  </si>
  <si>
    <t xml:space="preserve">Козелецька ОТГ Чернігівський (бувший Козелецький) район, смт.Козелець, територія районної лікарні               </t>
  </si>
  <si>
    <t>Комунальне некомерційне підприємство Козелецької районної ради "Козелецька центральна районна лікарня"</t>
  </si>
  <si>
    <t>Дуб косачівський</t>
  </si>
  <si>
    <t xml:space="preserve">Деснянська  ОТГ Чернігівський (бувший Козелецький) район, кв. 36 Косачівського лісництва </t>
  </si>
  <si>
    <t>Дуб маврійський</t>
  </si>
  <si>
    <t>Козелецька ОТГ Чернігівський (бувший Козелецький) район, с.Мостиське (бувше Петрівське)</t>
  </si>
  <si>
    <t>рішення Чернігвської обласної ради віж 14.05.1999 року</t>
  </si>
  <si>
    <t>Олишівська ділянка грабу</t>
  </si>
  <si>
    <t xml:space="preserve">Кіптівська   ОТГ Чернігівський (бувший Козелецький) район, кв. 76 Олишівського лісництва </t>
  </si>
  <si>
    <t>рішення Чернігівського облвиконкому від 10.06.1972 року № 303;                  рішення Чернігівського облвиконкому від 27.12.1984 року № 454;                                    рішення Чернігівського облвиконкому від 28.08.1989 року № 164;                        рішення Чернігівського облвиконкому від 31.07.1991 року № 159</t>
  </si>
  <si>
    <t>Сорокошицька дібровна ділянка</t>
  </si>
  <si>
    <t>Деснянська  ОТГ Чернігівський (бувший Козелецький) район, кв. 55, 60 Сорокошицького лісництва ДП "Остерське лісове господарство"</t>
  </si>
  <si>
    <t xml:space="preserve">Понорницька ОТГ  Н.-Сіверський (бувший Коропський) район,  кв. 50 Понорницького лісництва </t>
  </si>
  <si>
    <t xml:space="preserve">рішення Чернігівського облвиконкому від 27.04.1964 року № 236;                  рішення Чернігвського облвиконкому  від 10.06.1972 року № 303;                                             рішення Чернігівського облвиконкому від 28.08.1989 року № 164     </t>
  </si>
  <si>
    <t>Дуб вільнянський</t>
  </si>
  <si>
    <t>Коропська ОТГ Новгород-Сіверський  (бувший Коропський) район,  с.Вільне</t>
  </si>
  <si>
    <t xml:space="preserve">Коропська селищна рада </t>
  </si>
  <si>
    <t>Старовинна ялинова алея</t>
  </si>
  <si>
    <t xml:space="preserve">Понорницька ОТГ Новгород-Сіверський  (бувший Коропський) район,                           кв. 50 Понорницького лісництва </t>
  </si>
  <si>
    <t>Урочище "Лобанівщина"</t>
  </si>
  <si>
    <t xml:space="preserve">Коропська ОТГ Новгород-Сіверський  (бувший Коропський) район,                                                              с. Шабалинів                            </t>
  </si>
  <si>
    <t>Коропське спеціалізоване лісогосподарське підприємство "Агролісгосп"</t>
  </si>
  <si>
    <t>Дуб андрониківський</t>
  </si>
  <si>
    <t xml:space="preserve">Корюківська ОТГ Корюківський район, кв. 41 Андрониківського лісництва </t>
  </si>
  <si>
    <t>рішення Чернігівського облвиконкому від 27.04.1964 року № 236;                рішення Чернігвського облвиконкому  від 10.06.1972 року № 303;                                  рішення Чернігівського облвиконкому від 27.12.1984 року № 454;                     рішення Чернігівського облвиконкому від 28.08.1989 року № 164</t>
  </si>
  <si>
    <t>Дуб корюківський</t>
  </si>
  <si>
    <t xml:space="preserve">Корюківська ОТГ Корюківський район, кв. 100 Корюківського лісництва </t>
  </si>
  <si>
    <t>Будянське</t>
  </si>
  <si>
    <t xml:space="preserve">Куликівська ОТГ Чернігівський (бувший Куликівський) район, кв. 14 Дроздівського лісництва </t>
  </si>
  <si>
    <t>Гульбище - І</t>
  </si>
  <si>
    <t xml:space="preserve">Куликівська ОТГ Чернігівський (бувший Куликівський) район, кв. 12 вид. 3 Дроздівського лісництва </t>
  </si>
  <si>
    <t xml:space="preserve">рішення Чернігівського облвиконкому від 28.08.1989 року № 164    </t>
  </si>
  <si>
    <t>Гульбище - ІІ</t>
  </si>
  <si>
    <t xml:space="preserve">Куликівська ОТГ Чернігівський (бувший Куликівський) район,  кв. 10 вид. 9 Дроздівського лісництва </t>
  </si>
  <si>
    <t xml:space="preserve">Куликівська ОТГ Чернігівський (бувший Куликівський) район,                                  кв. 39 вид. 13 Дроздівського лісництва </t>
  </si>
  <si>
    <t>рішення Чернігвського облвиконкому  від 10.06.1972 року № 303;                                  рішення Чернігівського облвиконкому від 27.12.1984 року № 454;                     рішення Чернігівського облвиконкому від 28.08.1989 року № 164;                    рішення Чернігівського облвиконкому від 31.07.1991 року № 159</t>
  </si>
  <si>
    <t>Менська ОТГ Корюківський (бувший Менський) район, с.Величківка</t>
  </si>
  <si>
    <t>Менська ОТГ Корюківський (бувший Менський) район, м.Мена</t>
  </si>
  <si>
    <t>Дуб березнянський -І</t>
  </si>
  <si>
    <t xml:space="preserve">Березнянська ОТГ Чернігівський (бувший Менський)  район, кв. 54 Березнянського лісництва </t>
  </si>
  <si>
    <t xml:space="preserve">рішення Чернігвського облвиконкому  від 10.06.1972 року № 303;                                  рішення Чернігівського облвиконкому від 27.12.1984 року № 454;                     рішення Чернігівського облвиконкому від 28.08.1989 року № 164;                    </t>
  </si>
  <si>
    <t>Дуб березнянський -ІІ</t>
  </si>
  <si>
    <t>Менська липа</t>
  </si>
  <si>
    <t>Менська ОТГ Корюківський (бувший Менський) район,  м.Мена</t>
  </si>
  <si>
    <t>Стольненські дуби</t>
  </si>
  <si>
    <t>Менська ОТГ Корюківський (бувший Менський) район, с.Стольне</t>
  </si>
  <si>
    <t>рішення Чернігівського облвиконкому від 10.06.1972 року № 303;                           рішення Чернігівського олблвиконкому від 27.12.1984 року № 454;                         рішення Чернігівського облвиконкому від 28.08.1989 року № 163</t>
  </si>
  <si>
    <t>Стольненські клени-явори</t>
  </si>
  <si>
    <t xml:space="preserve">рішення Чернігівського облвиконкому від 10.06.1972 року № 303;                           рішення Чернігівського олблвиконкому від 27.12.1984 року № 454;                         рішення Чернігівського облвиконкому від 28.08.1989 року № 164 </t>
  </si>
  <si>
    <t>Урочище "Бурімка"</t>
  </si>
  <si>
    <t xml:space="preserve">Менська ОТГ Корюківський (бувший Менський) район,  кв.126  Сосницького лісництва </t>
  </si>
  <si>
    <t>ДП"Холминське лісове господарство"</t>
  </si>
  <si>
    <t>рішення Чернігівського облвиконкому від 08.09.1958 року № 861;                  рішення Чернігівського облвиконкому від 10.06.1972 року № 303;                       рішення Чернігівського олблвиконкому від 27.12.1984 року № 454;                               рішення Чернігівського облвиконкому від 28.08.1989 року № 164;                      рішення Чернігівського облвиконкому від 31.07.1991 року № 159</t>
  </si>
  <si>
    <t>Урочище "Лош"</t>
  </si>
  <si>
    <t>Менська ОТГ Корюківський (бувший Менський) район, с.Максаки</t>
  </si>
  <si>
    <t>рішення Чернігівського облвиконкому від 27.04.1964 року № 236;                            рішення Чернігівського облвиконкому від 10.06.1972 року № 303;                                рішення Чернігівського олблвиконкому від 27.12.1984 року № 454;                                  рішення Чернігівського облвиконкому від 28.08.1989 року № 164</t>
  </si>
  <si>
    <t>Дуб багатовіковий</t>
  </si>
  <si>
    <t>Вертіївська ОТГ Ніжинський район, с.Липів Ріг</t>
  </si>
  <si>
    <t>рішення Чернігівського облвиконкому від 10.06.1972 року № 303;                                рішення Чернігівського олблвиконкому від 27.12.1984 року № 454;                                  рішення Чернігівського облвиконкому від 28.08.1989 року № 164;                            рішення Чернігівського облвиконкому від 31.07.1991 року № 159</t>
  </si>
  <si>
    <t>Узруївський ліс</t>
  </si>
  <si>
    <t>Новгород-Сіверська ОТГ Новгород-Сіверський район, кв. 42 вид.23,24,25 Узруївського лісництва</t>
  </si>
  <si>
    <t>рішення Чернігівського облвиконкому від 10.06.1972 року № 303;                                рішення Чернігівського олблвиконкому від 27.12.1984 року № 454;                                  рішення Чернігівського облвиконкому від 28.08.1989 року № 164</t>
  </si>
  <si>
    <t>Деснянська</t>
  </si>
  <si>
    <t>Новгород-Сіверська ОТГ Новгород-Сіверський район, с.Комань</t>
  </si>
  <si>
    <t>Макіївська ОТГ Ніжинський (бувший Носівський) район, с.Софіївка</t>
  </si>
  <si>
    <t xml:space="preserve">Макіївська сільська рада </t>
  </si>
  <si>
    <t xml:space="preserve">Носівська ОТГ Ніжинський (бувший Носівський) район, кв. 59 Іржавського лісництва </t>
  </si>
  <si>
    <t>Тополя біла</t>
  </si>
  <si>
    <t>Макіївська ОТГ Ніжинський (бувший Носівський) район, с.Макіївка</t>
  </si>
  <si>
    <t>Жевахівщина</t>
  </si>
  <si>
    <t>Линовицька ОТГ Прилуцький район,  смт.Линовиця</t>
  </si>
  <si>
    <t xml:space="preserve">Линовицька селищна рада </t>
  </si>
  <si>
    <t>рішення Чернігівського облвиконкому від 10.06.1972 року № 303;                                     рішення Чернігівського облвиконкому від 27.12.1984 року № 454;                            рішення Чернігівського облвиконкому від 28.08.1989 року № 164;                                 рішення Чернігівської обласної ради від 29.11.2006 року</t>
  </si>
  <si>
    <t>Івківці</t>
  </si>
  <si>
    <t>Ладанська ОТГ Прилуцький район, с.Івківці</t>
  </si>
  <si>
    <t>ДП "Дослідне господарство "Івківці" Миронівського інституту пшениці ім.В.М.Ремесла Національної академії аграрних наук України"</t>
  </si>
  <si>
    <t>рішення Чернігівської обласної ради від 14.05.1999 року;                                     рішення Чернігівської обласної ради від 29.11.2006 року</t>
  </si>
  <si>
    <t>Парк ім. Т.Г.Шевченка</t>
  </si>
  <si>
    <t>Линовицька ОТГ Прилуцький район, смт.Линовиця</t>
  </si>
  <si>
    <t xml:space="preserve">рішення Чернігівського облвиконкому від 10.06.1972 року № 303;                                     рішення Чернігівського облвиконкому від 27.12.1984 року № 454;                            рішення Чернігівського облвиконкому від 28.08.1989 року № 164;                                рішення Чернігівської обласної ради від 29.11.2006 року                            </t>
  </si>
  <si>
    <t>Багатовіковий дуб "Три брати"</t>
  </si>
  <si>
    <t>Линовицька ОТГ Прилуцький район, сел.Линовиця</t>
  </si>
  <si>
    <r>
      <t xml:space="preserve">рішення Чернігівського облвиконкому від 10.06.1972 року № 303;                                                       рішення Чернігівського облвиконкому від 28.08.1989 року № 164                  </t>
    </r>
    <r>
      <rPr>
        <sz val="12"/>
        <color indexed="10"/>
        <rFont val="Times New Roman"/>
        <family val="1"/>
        <charset val="204"/>
      </rPr>
      <t/>
    </r>
  </si>
  <si>
    <t>Дуб богданівський</t>
  </si>
  <si>
    <t>Линовицька ОТГ Прилуцький район, с.Богданівка</t>
  </si>
  <si>
    <t xml:space="preserve">рішення Чернігівського облвиконкому від 28.07.1975 року № 319;                        рішення Чернігівського олблвиконкому від 27.12.1984 року № 454;                                 рішення Чернігівського облвиконкому від 28.08.1989 року № 164                                                                                                            </t>
  </si>
  <si>
    <t>Дуби скитокські</t>
  </si>
  <si>
    <t>Добрянська ОТГ Чернігівський (бувший Ріпкинський) район, с.Скиток</t>
  </si>
  <si>
    <t>Рашково-Слобідський дуб</t>
  </si>
  <si>
    <t>Ріпкинська ОТГ Чернігівський (бувший Ріпкинський) район, с.Рашкова Слобода</t>
  </si>
  <si>
    <t>Ріпкинська селищна рада</t>
  </si>
  <si>
    <t>рішення Чернігівського облвиконкому від 04.12.1978 року № 529;                  рішення Чернігівського облвиконкому від 27.12.1984 року № 454;                     рішення Чернігівського облвиконкому від 28.08.1989 року № 164;                          рішення Чернігівського облвиконкому від 31.07.1991 року № 159</t>
  </si>
  <si>
    <t>Сосни присторощинські</t>
  </si>
  <si>
    <t>Ріпкинська ОТГ Чернігівський (бувший Ріпкинський) район, кв. 40 Ріпкинського лісництва</t>
  </si>
  <si>
    <t>Сушнянський дуб</t>
  </si>
  <si>
    <t xml:space="preserve">Добрянська ОТГ Чернігівський (бувший Ріпкинський) район,  кв. 27 Добрянського лісництва </t>
  </si>
  <si>
    <t>рішення Чернігівського облвиконкому від 27.12.1984 року № 454;                     рішення Чернігівського облвиконкому від 28.08.1989 року № 164</t>
  </si>
  <si>
    <t>Урочище "Єсинське"</t>
  </si>
  <si>
    <t>Любецька ОТГ Чернігівський (бувший Ріпкинський) район,  кв. 149 Любецького лісництва ДП "Чернігівське лісове господарство"</t>
  </si>
  <si>
    <t>рішення Чернігівського облвиконкому від 04.12.1978 року № 529;                  рішення Чернігівського облвиконкому від 27.12.1984 року № 454;                     рішення Чернігівського облвиконкому від 28.08.1989 року № 164;                     рішення Чернігівського облвиконкому від 31.07.1991 року № 159</t>
  </si>
  <si>
    <t>Урочище "Суха Грядь"</t>
  </si>
  <si>
    <t xml:space="preserve">Добрянська ОТГ Чернігівський (бувший Ріпкинський) район, кв. 3 Новояриловицького лісництва </t>
  </si>
  <si>
    <t>Шкуранська група дубів</t>
  </si>
  <si>
    <t>Любецька ОТГ Чернігівський (бувший Ріпкинський) район,  с.Шкуранка</t>
  </si>
  <si>
    <t>Дерева-екзоти</t>
  </si>
  <si>
    <t xml:space="preserve">Холминська ОТГ Корюківський (бувший Семенівський) район, вид. 2 кв. 62 Радомського лісництва </t>
  </si>
  <si>
    <t xml:space="preserve">рішення Чернігівського облвиконкому від 27.04.1964 року № 236;                         рішення Чернігівського облвиконкому від 10.06.1972 року № 303;                                рішення Чернігівського олблвиконкому від 27.12.1984 року № 454;                                  рішення Чернігівського облвиконкому від 28.08.1989 року № 164                 </t>
  </si>
  <si>
    <t xml:space="preserve">Холминська ОТГ Корюківський (бувший Семенівський) район,  кв. 67 Радомського лісництва </t>
  </si>
  <si>
    <t>Сосна хлоп'яницька</t>
  </si>
  <si>
    <t>Сосницька ОТГ Корюківський (бувший Сосницький) район, с.Хлоп'яники</t>
  </si>
  <si>
    <t xml:space="preserve">рішення Чернігівського облвиконкому від 28.08.1989 року № 164   </t>
  </si>
  <si>
    <t>Срібнянська ОТГ Прилуцький (бувший Срібнянський) район,  смт.Дігтярі</t>
  </si>
  <si>
    <t>Дігтярівський аграрний ліцей</t>
  </si>
  <si>
    <t>рішення Чернігівського облвиконкому від 27.04.1964 року № 236;                           рішення Чернігівського облвиконкому від 10.06.1972 року № 303;                                     рішення Чернігівського облвиконкому від 27.12.1984 року № 454;                            рішення Чернігівського облвиконкому від 28.08.1989 року № 164;                        рішення Чернігівської обласної ради від 29.11.2006 року</t>
  </si>
  <si>
    <t>Сокиринський явір</t>
  </si>
  <si>
    <t>Срібнянська ОТГ Прилуцький (бувший Срібнянський) район,  с.Сокиринці</t>
  </si>
  <si>
    <t>Сокиринський професійний аграрний ліцей</t>
  </si>
  <si>
    <t>рішення Чернігівського облвиконкому від 27.04.1964 року № 236;                         рішення Чернігівського облвиконкому від 10.06.1972 року № 303;                                                        рішення Чернігівського облвиконкому від 28.08.1989 року № 164</t>
  </si>
  <si>
    <t>Унікальне дерево-екзот</t>
  </si>
  <si>
    <t>рішення Чернігівського облвиконкому від 08.09.1958 року № 861;                    рішення Чернігівського облвиконкому від 10.06.1972 року № 303;                                                        рішення Чернігівського облвиконкому від 28.08.1989 року № 164</t>
  </si>
  <si>
    <t>Седнівська ОТГ Чернігівський район,                          смт.Седнів</t>
  </si>
  <si>
    <t xml:space="preserve">Седнівська селищна рада </t>
  </si>
  <si>
    <t xml:space="preserve">рішення Чернігівського облвиконкому від 06.04.1971 року № 168;                      рішення Чернігівського облвиконкому від 10.06.1972 року № 303;                                рішення Чернігівського олблвиконкому від 27.12.1984 року № 454;                                  рішення Чернігівського облвиконкому від 28.08.1989 року № 164;                                 рішення Чернігівського облвиконкому від 31.07.1991 року № 159  </t>
  </si>
  <si>
    <t>Липа Т.Г.Шевченка</t>
  </si>
  <si>
    <t>Седнівська ОТГ Чернігівський район, смт.Седнів</t>
  </si>
  <si>
    <t>КЗ "Седнівський навчально-виховний комплекс" Чернігівської районної ради</t>
  </si>
  <si>
    <t xml:space="preserve">рішення Чернігівського облвиконкому від 27.04.1964 року № 236;                         рішення Чернігівського облвиконкому від 10.06.1972 року № 303;                                рішення Чернігівського олблвиконкому від 27.12.1984 року № 454;                                  рішення Чернігівського облвиконкому від 28.08.1989 року № 164   </t>
  </si>
  <si>
    <t>Татарська гірка                       (Анисівська дача)</t>
  </si>
  <si>
    <t xml:space="preserve">Іванівська ОТГ Чернігівський район, кв.3, 4 Красилівського лісництва </t>
  </si>
  <si>
    <t xml:space="preserve">рішення Чернігівського облвиконкому від 08.09.1958 року № 861;                         рішення Чернігівського облвиконкому від 10.06.1972 року № 303;                                рішення Чернігівського олблвиконкому від 27.12.1984 року № 454;                                  рішення Чернігівського облвиконкому від 28.08.1989 року № 164   </t>
  </si>
  <si>
    <t>Козлянське</t>
  </si>
  <si>
    <t>Михайло-Коцюбинська ОТГ Чернігівський район,  вид. 4 кв. 90 Чернігвського лісництва ДП "Чернігівське лісове господарство"</t>
  </si>
  <si>
    <t>рішення Чернігівського облвиконкому від 27.04.1964 року № 236;                         рішення Чернігівського облвиконкому від 10.06.1972 року № 303;                                 рішення Чернігівського олблвиконкому від 27.12.1984 року № 454;                                                         рішення Чернігівського облвиконкому від 28.08.1989 року № 164</t>
  </si>
  <si>
    <t>Чорторійський дуб</t>
  </si>
  <si>
    <t>Киселівська ОТГ Чернігівський район,  кв.15 Чернігівського лісництва ДП "Чернігівське лісове господарство"</t>
  </si>
  <si>
    <t>Новоборовицька група дерев-довгожителів</t>
  </si>
  <si>
    <t xml:space="preserve">Сновська ОТГ Корюківський (бувший Сновський) район,  кв. 84, 94, 95 Новоборовицького лісництва </t>
  </si>
  <si>
    <t>рішення Чернігівського облвиконкому від 10.06.1972 року № 303;                       рішення Чернігівського олблвиконкому від 27.12.1984 року № 454;                   рішення Чернігівського облвиконкому від 28.08.1989 року № 164</t>
  </si>
  <si>
    <t>Мостки</t>
  </si>
  <si>
    <t>Сновська ОТГ Корюківський (бувший Сновський) район,  с. Містки</t>
  </si>
  <si>
    <t>"Сновськрайагролісгосп"</t>
  </si>
  <si>
    <t>м. Чернігів,  вул. Толстого, 90</t>
  </si>
  <si>
    <t>рішення Чернігівського облвиконкому від 27.04.1964 року № 236;                     рішення Чернігівського облвиконкому від 10.06.1972 року № 303;                                   рішення Чернігівського олблвиконкому від 27.12.1984 року № 454;                  рішення Чернігівського облвиконкому від 28.08.1989 року № 164</t>
  </si>
  <si>
    <t>м. Чернігів,  парк ім. Коцюбинського (біля Борисо-Глібського собору)</t>
  </si>
  <si>
    <t>Національний архітектурно-історичний заповідник "Чернігів стародавній"</t>
  </si>
  <si>
    <t>м. Чернігів, вул. Олега Міхнюка, 45</t>
  </si>
  <si>
    <t>рішення Чернігівського облвиконкому від 28.08.1989 року № 165</t>
  </si>
  <si>
    <t>м. Чернігів,                                            урочище "Святе"</t>
  </si>
  <si>
    <t>Багатовікові дуби</t>
  </si>
  <si>
    <t>рішення Чернігівського облвиконкому від 27.04.1964 року № 236;                     рішення Чернігівського облвиконкому від 10.06.1972 року № 303;                               рішення Чернігівського олблвиконкому від 27.12.1984 року № 454;                  рішення Чернігівського облвиконкому від 28.08.1989 року № 164</t>
  </si>
  <si>
    <t>м. Чернігів, вул. Коцюбинського, 20</t>
  </si>
  <si>
    <t>м. Чернігів, вул. Магістратська, 19</t>
  </si>
  <si>
    <t xml:space="preserve">Комунальне некомерційне підприємство «Чернігівська обласна стоматологічна поліклініка» Чернігівської обласної ради </t>
  </si>
  <si>
    <t>рішення Чернігівського облвиконкому від 10.06.1972 року № 303;                                 рішення Чернігівського олблвиконкому від 27.12.1984 року № 454;                                                         рішення Чернігівського облвиконкому від 28.08.1989 року № 164</t>
  </si>
  <si>
    <t>м. Чернігів,  вул. Пушкіна ("Мар'їн гай")</t>
  </si>
  <si>
    <t>рішення Чернігівського облвиконкому від 10.06.1972 року № 303;                      рішення Чернігівського олблвиконкому від 27.12.1984 року № 454;                      рішення Чернігівського облвиконкому від 28.08.1989 року № 164</t>
  </si>
  <si>
    <t>м. Чернігів,  вул. Коцюбинського, 12</t>
  </si>
  <si>
    <t>Група багатовікових дубів</t>
  </si>
  <si>
    <t>м. Чернігів,                                            Центральний парк культури і відпочинку</t>
  </si>
  <si>
    <t>рішення Чернігівського облвиконкому від 10.06.1972 року № 303;                                 рішення Чернігівського олблвиконкому від 27.12.1984 року № 454;                                                         рішення Чернігівського облвиконкому від 28.08.1989 року № 164;                             рішення Чернігівської обласної ради від 11.04.2000 року</t>
  </si>
  <si>
    <t>м.Чернігів, вул.Шевченка, 105</t>
  </si>
  <si>
    <t>Квартирно-експлуатаційний відділ</t>
  </si>
  <si>
    <t>рішення Чернігівського облвиконкому від 10.06.1972 року № 303;                                 рішення Чернігівського олблвиконкому від 27.12.1984 року № 454;                                                         рішення Чернігівського облвиконкому від 28.08.1989 року № 164;                                          рішення Чернігівської обласної ради від 14.05.1999 року</t>
  </si>
  <si>
    <t>м. Чернігів,  вул. Шевченка, 95</t>
  </si>
  <si>
    <t>Національний університет "Чернігівська політехніка"</t>
  </si>
  <si>
    <t>рішення Чернігівського облвиконкому від 10.06.1972 року № 303;                       рішення Чернігівського облвиконкому від 06.12.1982 року № 602;                                 рішення Чернігівського олблвиконкому від 27.12.1984 року № 454;                                                         рішення Чернігівського облвиконкому від 28.08.1989 року № 164;                                     рішення Чернігівської обласної ради від 11.04.2000 року</t>
  </si>
  <si>
    <t>м. Чернігів,                                              урочище "Маліїв рів" (південня околиця міста)</t>
  </si>
  <si>
    <t>рішення Чернігівського облвиконкому від 10.06.1972 року № 303;                                 рішення Чернігівського облвиконкому від 06.12.1982 року № 602;                     рішення Чернігівського олблвиконкому від 27.12.1984 року № 454;                                                         рішення Чернігівського облвиконкому від 28.08.1989 року № 164;                                  рішення Чернігівського облвиконкому від 31.07.1991 року № 159</t>
  </si>
  <si>
    <t>Група вікових насаджень</t>
  </si>
  <si>
    <t>м. Чернігів,  вул. Шевченка, 57</t>
  </si>
  <si>
    <t>рішення Чернігівського облвиконкому від 28.03.1964 року № 236;                         рішення Чернігівського облвиконкому від 10.06.1972 року № 303;                                 рішення Чернігівського олблвиконкому від 27.12.1984 року № 454;                                                         рішення Чернігівського облвиконкому від 28.08.1989 року № 164</t>
  </si>
  <si>
    <t>м. Чернігів,  вул. Шевченка, 54</t>
  </si>
  <si>
    <t>Чернігівська міська рада
Чернігівський обласний філармонійний центр
Чернігівська обласна бібліотека для юнацтва</t>
  </si>
  <si>
    <t>рішення Чернігівського облвиконкому від 28.03.1964 року № 236;                    рішення Чернігівського облвиконкому від 10.06.1972 року № 303;                                 рішення Чернігівського облвиконкому від 06.12.1982 року № 602;                  рішення Чернігівського олблвиконкому від 27.12.1984 року № 454;                                                         рішення Чернігівського облвиконкому від 28.08.1989 року № 164;                               рішення Чернігівської обласної ради від 22.12.2005 року</t>
  </si>
  <si>
    <t>Дуб Заньковецької</t>
  </si>
  <si>
    <t>Ніжинська ОТГ    Ніжинський район, м.Ніжин</t>
  </si>
  <si>
    <t>Прилуцька ОТГ   Прилуцький район,  м.Прилуки, вул. Вокзальна, 36</t>
  </si>
  <si>
    <t>КП електромереж зовнішнього освітлення "Міськсвітло"</t>
  </si>
  <si>
    <t xml:space="preserve">рішення Чернігівського облвиконкому від 06.04.1971 року № 168;                         рішення Чернігівського облвиконкому від 10.06.1972 року № 303;                        рішення Чернігівського олблвиконкому від 27.12.1984 року № 454;                                 рішення Чернігівського облвиконкому від 28.08.1989 року № 164;                              рішення Чернігівської обласної ради від 22.12.2005 року                                                                                                            </t>
  </si>
  <si>
    <t>Прилуцька ОТГ    Прилуцький район, м.Прилуки, вул. Костянтинівська,  буд.106</t>
  </si>
  <si>
    <t xml:space="preserve">рішення Чернігівського облвиконкому від 06.04.1971 року № 168;                         рішення Чернігівського облвиконкому від 10.06.1972 року № 303;                                                  рішення Чернігівського облвиконкому від 28.08.1989 року № 164                                                                                                            </t>
  </si>
  <si>
    <t>Прилуцька ОТГ   Прилуцький район, м.Прилуки, вул. Гірняка,  буд.11</t>
  </si>
  <si>
    <t xml:space="preserve">рішення Чернігівського облвиконкому від 06.04.1971 року № 168;                         рішення Чернігівського облвиконкому від 10.06.1972 року № 303;                                                        рішення Чернігівського олблвиконкому від 27.12.1984 року № 454;                   рішення Чернігівського облвиконкому від 28.08.1989 року № 164                                                                                                            </t>
  </si>
  <si>
    <t>Чотири вікові дуби</t>
  </si>
  <si>
    <t>Прилуцька ОТГ  Прилуцький район, м.Прилуки, вул.Костянтинівська,  буд.93</t>
  </si>
  <si>
    <t xml:space="preserve">рішення Чернігівського облвиконкому від 06.04.1971 року № 168;                         рішення Чернігівського облвиконкому від 10.06.1972 року № 303;                        рішення Чернігівського олблвиконкому від 27.12.1984 року № 454;                                 рішення Чернігівського облвиконкому від 28.08.1989 року № 164                                                                                                            </t>
  </si>
  <si>
    <t>Дерева садиби П.Г. Березовського</t>
  </si>
  <si>
    <t>Новобілоуська ОТГ Чернігівський район,                                     с.Старий Білоус</t>
  </si>
  <si>
    <t>Сосна Василя Ялоцького</t>
  </si>
  <si>
    <t>ботанічна пам'ятка природи місцевого значення -</t>
  </si>
  <si>
    <t xml:space="preserve">Територія агробіостанції Чернігівського педагогічного ліцею для обдарованої сільської молоді Чернігівського обласної ради                      </t>
  </si>
  <si>
    <t>Чернігівський обласний педагогічний ліцей для обдарованої молоді Чернігівської обласної ради</t>
  </si>
  <si>
    <t>рішення Чернігівської обласної ради від 17 травня 2017 року № 18-9/VII</t>
  </si>
  <si>
    <t>Вікові дерева бувшої садиби Г.М. Глібова</t>
  </si>
  <si>
    <t xml:space="preserve">Території ЧДТУ (0,09 га); інституту мікробіології (0,11 га); школи ліцею № 16 (0,11 га).      </t>
  </si>
  <si>
    <t xml:space="preserve">ЧНТУ (0,09 га); інститут мікробіології (0,11 га); інформаційно-технологічний ліцей № 16 (0,11 га)                              </t>
  </si>
  <si>
    <t>Лизуноворуднянські дуби</t>
  </si>
  <si>
    <t>Територія с.Лизунова Рудня Чернігівського (бувшого Ріпкинського) району</t>
  </si>
  <si>
    <t>рішення Чернігівської обласної ради від 12 травня 2020 року № 15-23/VII</t>
  </si>
  <si>
    <t>Бурковщинський дуб</t>
  </si>
  <si>
    <t>Територія с.Коробки Чернігівського (бувшого Ріпкинського) району</t>
  </si>
  <si>
    <t>Віковий дуб-красень Іржавця"</t>
  </si>
  <si>
    <t>Територія с.Іржавець Прилуцького району</t>
  </si>
  <si>
    <t>Ічнянська міська рада</t>
  </si>
  <si>
    <t>рішення Чернігівської обласної ради від 19.12.2023 № 15-16/VIIІ</t>
  </si>
  <si>
    <t>Загальна площа ботанічних пам'яток природи - 97</t>
  </si>
  <si>
    <t xml:space="preserve">зоологічні пам'ятки природи </t>
  </si>
  <si>
    <t>Лаврик</t>
  </si>
  <si>
    <t>зоологічна пам'ятка природи місцевого значення</t>
  </si>
  <si>
    <t xml:space="preserve">Височанська ОТГ Ніжинський (бувший Борзнянський) район,   с.Галайбино  </t>
  </si>
  <si>
    <r>
      <t xml:space="preserve">Височанська сільська рада </t>
    </r>
    <r>
      <rPr>
        <sz val="12"/>
        <color rgb="FF00B050"/>
        <rFont val="Times New Roman"/>
        <family val="1"/>
        <charset val="204"/>
      </rPr>
      <t/>
    </r>
  </si>
  <si>
    <t>рішення Чернігівського облвиконкому від 27.04.1964 року № 236;                  рішення Чернігвського облвиконкому  від 10.06.1972 року № 303;                            рішення Чернігівського облвиконкому від 27.12.1984 року № 454;                     рішення Чернігівського облвиконкому від 28.08.1989 року № 164</t>
  </si>
  <si>
    <t>Сорокошицький чапельник</t>
  </si>
  <si>
    <t>Деснянська ОТГ Чернігівський (бувший Козелецький) район,   кв. 72 Сорокошицького лісництва  ДП "Остерське лісове господарство"</t>
  </si>
  <si>
    <t>Топильне</t>
  </si>
  <si>
    <t>Менська ОТГ Корюківський (бувший Менський) район, смт. Макошино</t>
  </si>
  <si>
    <t xml:space="preserve"> Менська міська рада </t>
  </si>
  <si>
    <t xml:space="preserve">рішення Чернігівського облвиконкому від 27.04.1964 року № 236;                   рішення Чернігівського облвиконкому від 10.06.1972 року № 303;                            рішення Чернігівського олблвиконкому від 27.12.1984 року № 454;                              рішення Чернігівського облвиконкому від 28.08.1989 року № 164  </t>
  </si>
  <si>
    <t>Бабичів острів</t>
  </si>
  <si>
    <t>Любецька ОТГ Чернігівський (бувший Ріпкинський) район, кв. 79 Любецького лісництва ДП "Чернігівське лісове господарство"</t>
  </si>
  <si>
    <t xml:space="preserve">рішення Чернігівського облвиконкому від 08.09.1958 року № 861;                   рішення Чернігівського облвиконкому від 10.06.1972 року № 303;                                                       рішення Чернігівського олблвиконкому від 27.12.1984 року № 454;                рішення Чернігівського облвиконкому від 28.08.1989 року № 164  </t>
  </si>
  <si>
    <t>Криві гряди-ІІ</t>
  </si>
  <si>
    <t>Любецька ОТГ Чернігівський (бувший Ріпкинський) район,   вид. 14, кв. 47 Любецького  лісництва ДП "Чернігівське лісове господарство"</t>
  </si>
  <si>
    <t xml:space="preserve">рішення Чернігівського облвиконкому від 27.04.1064 року № 236;                   рішення Чернігівського облвиконкому від 10.06.1972 року № 303;                                                рішення Чернігівського олблвиконкому від 27.12.1984 року № 454;                   рішення Чернігівського облвиконкому від 28.08.1989 року № 164;                          рішення Чернігівського облвиконкому від 31.07.1991 року № 159  </t>
  </si>
  <si>
    <t>Озеро "Нерадча"</t>
  </si>
  <si>
    <t>Любецька ОТГ Чернігівський (бувший Ріпкинський) район, сел. Любеч</t>
  </si>
  <si>
    <t xml:space="preserve">рішення Чернігівського облвиконкому від 27.04.1064 року № 236;                   рішення Чернігівського облвиконкому від 10.06.1972 року № 303;                                                рішення Чернігівського олблвиконкому від 27.12.1984 року № 454;                  рішення Чернігівського облвиконкому від 28.08.1989 року № 164  </t>
  </si>
  <si>
    <t xml:space="preserve">Ріпкинська  ОТГ Чернігівський (бувший Ріпкинський) район,                                      кв. 93 Чудівського лісництва </t>
  </si>
  <si>
    <t xml:space="preserve">рішення Чернігівського облвиконкому від 27.04.1064 року № 236;                   рішення Чернігівського облвиконкому від 10.06.1972 року № 303;                                                рішення Чернігівського олблвиконкому від 27.12.1984 року № 454;                                   рішення Чернігівського облвиконкому від 28.08.1989 року № 164  </t>
  </si>
  <si>
    <t>Загальна площа зоологічних пам'яток природи - 7</t>
  </si>
  <si>
    <t>Парасючка</t>
  </si>
  <si>
    <t xml:space="preserve">гідрологічна пам'ятка природи місцевого значення </t>
  </si>
  <si>
    <t xml:space="preserve">Бахмацька ОТГ Ніжинський (бувший Бахмацький) район, с.Бахмач  </t>
  </si>
  <si>
    <t xml:space="preserve">Бахмацька міська рада </t>
  </si>
  <si>
    <t>рішення Чернігівського облвиконкому від 27.04.1964 року № 236;                  рішення Чернігвського облвиконкому  від 10.06.1972 року № 303;                            рішення Чернігівського облвиконкому від 27.12.1984 року № 454;                     рішення Чернігівського облвиконкому від 28.08.1989 року № 164;                           рішення Чернігівського облвиконкому від 31.07.1991 року № 159</t>
  </si>
  <si>
    <t>гідрологічна пам'ятка природи місцевого значення</t>
  </si>
  <si>
    <t xml:space="preserve">Бобровицька ОТГ Ніжинський (бувший Бобровицький) район,  с.Піски </t>
  </si>
  <si>
    <t xml:space="preserve">Новобасанська ОТГ Ніжинський (бувший Бобровицький) район, с.Старий Биків  </t>
  </si>
  <si>
    <t>Новобасанська сільська рада</t>
  </si>
  <si>
    <t>Озеро "Ворона"</t>
  </si>
  <si>
    <t xml:space="preserve">Комарівська ОТГ Ніжинський (бувший Борзнянський) район, с. Сидорівка  </t>
  </si>
  <si>
    <t>Комарівська сільська рада</t>
  </si>
  <si>
    <t>Джерело-криниця</t>
  </si>
  <si>
    <t xml:space="preserve">Козелецька ОТГ Чернігівський (бувший Козелецький) район, с.Лемеші </t>
  </si>
  <si>
    <t>Озеро Солонецьке</t>
  </si>
  <si>
    <t xml:space="preserve">Остерська ОТГ Чернігівський (бувший Козелецький) район,  м.Остер  </t>
  </si>
  <si>
    <t xml:space="preserve">Остерська міська рада </t>
  </si>
  <si>
    <t>Озеро "Стибин"</t>
  </si>
  <si>
    <t xml:space="preserve">Козелецька ОТГ Чернігівський (бувший Козелецький) район, с.Савин  </t>
  </si>
  <si>
    <t>рішення Чернігівського облвиконкому від 13.11.1966 року № 643;                  рішення Чернігвського облвиконкому  від 10.06.1972 року № 303;                            рішення Чернігівського облвиконкому від 27.12.1984 року № 454;                     рішення Чернігівського облвиконкому від 28.08.1989 року № 164</t>
  </si>
  <si>
    <t>Озеро "Башукове"</t>
  </si>
  <si>
    <t xml:space="preserve">Коропська ОТГ Новгород-Сіверський (бувший Коропський) район, с.Сохачі </t>
  </si>
  <si>
    <t>Коропська селищна рада</t>
  </si>
  <si>
    <t xml:space="preserve">рішення Чернігівського облвиконкому від 27.04.1964 року № 236;                  рішення Чернігвського облвиконкому  від 10.06.1972 року № 303;                    рішення Чернігівського облвиконкому від 27.12.1984 року № 454;                         рішення Чернігівського облвиконкому від 28.08.1989 року № 164    </t>
  </si>
  <si>
    <t>Озеро "Вить"</t>
  </si>
  <si>
    <t>Коропська ОТГ Новгород-Сіверський (бувший Коропський) район,  смт.Короп</t>
  </si>
  <si>
    <t>рішення Чернігівського облвиконкому від 27.04.1964 року № 236;                  рішення Чернігвського облвиконкому  від 10.06.1972 року № 303;                            рішення Чернігівського облвиконкому від 27.12.1984 року № 454;                         рішення Чернігівського облвиконкому від 28.08.1989 року № 164</t>
  </si>
  <si>
    <t>Синій колодязь</t>
  </si>
  <si>
    <t xml:space="preserve">Понорницька ОТГ Новгород-Сіверський (бувший Коропський) район, с.Верба  </t>
  </si>
  <si>
    <t xml:space="preserve">Понорницька селищна рада  </t>
  </si>
  <si>
    <t>Заплавні озера</t>
  </si>
  <si>
    <t>Куликівська ОТГ Чернігівський (бувший Куликівський) район, с.Кладьківка</t>
  </si>
  <si>
    <t>Озеро "Тиха Десна"</t>
  </si>
  <si>
    <t>рішення Чернігівського облвиконкому від 24.12.1990 року № 335</t>
  </si>
  <si>
    <t>Озеро "Гайтан"</t>
  </si>
  <si>
    <t>Менська ОТГ Корюківський (бувший Менський) район,  смт.Макошино</t>
  </si>
  <si>
    <t>рішення Чернігівського облвиконкому від 27.04.1964 року № 236;                                  рішення Чернігівського облвиконкому від 10.06.1972 року № 303;                                  рішення Чернігівського олблвиконкому від 27.12.1984 року № 454;                                       рішення Чернігівського облвиконкому від 28.08.1989 року № 164</t>
  </si>
  <si>
    <t>Озеро "Тихе"</t>
  </si>
  <si>
    <t>Менська ОТГ Корюківський (бувший Менський) район,  с.Максаки</t>
  </si>
  <si>
    <t>рішення Чернігівського облвиконкому від 27.04.1964 року № 236;                                  рішення Чернігівського облвиконкому від 10.06.1972 року № 303;                                  рішення Чернігівського олблвиконкому від 27.12.1984 року № 454;                                      рішення Чернігівського облвиконкому від 28.08.1989 року № 164</t>
  </si>
  <si>
    <t>Урочище "Срібнянка"</t>
  </si>
  <si>
    <t xml:space="preserve">Новгород-Сіверська ОТГ Новгород-Сіверський район, кв. 29 Лосківського лісництва </t>
  </si>
  <si>
    <t>рішення Чернігівського облвиконкому від 10.06.1972 року № 303;                                  рішення Чернігівського олблвиконкому від 27.12.1984 року № 454;                                      рішення Чернігівського облвиконкому від 28.08.1989 року № 164</t>
  </si>
  <si>
    <t>Новгород-Сіверська ОТГ Новгород-Сіверський район, м.Новгород-Сіверський</t>
  </si>
  <si>
    <t>Ковпинський вихід</t>
  </si>
  <si>
    <t>Новгород-Сіверська ОТГ Новгород-Сіверський район, с.Ковпинка, с. Пушкарі</t>
  </si>
  <si>
    <t>Ушівська криниця</t>
  </si>
  <si>
    <t>Новгород-Сіверська ОТГ Новгород-Сіверський район,  с.Ушівка</t>
  </si>
  <si>
    <t xml:space="preserve">рішення Чернігівського облвиконкому від 27.04.1964 року № 236;                                  рішення Чернігівського облвиконкому від 10.06.1972 року № 303;                   рішення Чернігівського олблвиконкому від 27.12.1984 року № 454;                     рішення Чернігівського облвиконкому від 28.08.1989 року № 164                          </t>
  </si>
  <si>
    <t>Узруївські джерела</t>
  </si>
  <si>
    <t xml:space="preserve">Новгород-Сіверська ОТГ Новгород-Сіверський район, кв. 38 вид. 3  Узруївського лісництва </t>
  </si>
  <si>
    <t xml:space="preserve">рішення Чернігівського облвиконкому від 27.04.1964 року № 236;                                  рішення Чернігівського облвиконкому від 10.06.1972 року № 303;                      рішення Чернігівського олблвиконкому від 27.12.1984 року № 454;                       рішення Чернігівського облвиконкому від 28.08.1989 року № 164;                    рішення Чернігівського облвиконкому від 31.07.1991 року № 159 </t>
  </si>
  <si>
    <t>Стахорщинське джерело</t>
  </si>
  <si>
    <t>Новгород-Сіверська ОТГ Новгород-Сіверський район, с.Троїцьке</t>
  </si>
  <si>
    <t xml:space="preserve">рішення Чернігівського облвиконокому від 29.07.1975 року № 319;                       рішення Чернігівського олблвиконкому від 27.12.1984 року № 454;                       рішення Чернігівського облвиконкому від 28.08.1989 року № 164                          </t>
  </si>
  <si>
    <t>Озеро "Соловйове"</t>
  </si>
  <si>
    <t xml:space="preserve">Сосницька ОТГ Корюківський (бувший Сосницький) район, кв. 134 Сосницького лісництва </t>
  </si>
  <si>
    <t>Озеро "Магістратське"</t>
  </si>
  <si>
    <t>м. Чернігів, лівий берег р.Десна</t>
  </si>
  <si>
    <t xml:space="preserve">рішення Чернігівського облвиконкому від 28.03.1964 року № 236;                                              рішення Чернігівського облвиконкому від 10.06.1972 року № 303;           рішення Чернігівського олблвиконкому від 27.12.1984 року № 454;                     рішення Чернігівського облвиконкому від 28.08.1989 року № 164 </t>
  </si>
  <si>
    <t>Озеро "Глушець"</t>
  </si>
  <si>
    <t>рішення Чернігівського облвиконкому від 28.03.1964 року № 236;                                              рішення Чернігівського облвиконкому від 10.06.1972 року № 303;           рішення Чернігівського облвиконкому від 28.08.1989 року № 165</t>
  </si>
  <si>
    <t>Болото Кораблище</t>
  </si>
  <si>
    <t>Любецька ОТГ Чернігівський (бувший Ріпкинський) район,   с.Малий Зліїв</t>
  </si>
  <si>
    <t>Загальна площа гідрологічних пам'яток природи - 25</t>
  </si>
  <si>
    <t>Геологічні пам'ятки природи</t>
  </si>
  <si>
    <t>Гордонова гора</t>
  </si>
  <si>
    <t>геологічна пам'ятка природи місцевого значення</t>
  </si>
  <si>
    <t xml:space="preserve">Борзнянська ОТГ Ніжинський (бувший Борзнянський)  район, с.Ядути  </t>
  </si>
  <si>
    <t>рішення Чернігівського облвиконкому від 27.04.1964 року № 236;                           рішення Чернігівського облвиконкому від 10.06.1972 року № 303;                                     рішення Чернігівського облвиконкому від 27.12.1984 року № 454;                            рішення Чернігівського облвиконкому від 28.08.1989 року № 164</t>
  </si>
  <si>
    <t>Крейдяні поклади</t>
  </si>
  <si>
    <t>Новгород-Сіверська ОТГ Новгород-Сіверський район, с.Чулатів</t>
  </si>
  <si>
    <t>Урочище Погон</t>
  </si>
  <si>
    <t>Новгород-Сіверська ОТГ Новгород-Сіверський район, с. Пушкарі</t>
  </si>
  <si>
    <t>Данчичева гора</t>
  </si>
  <si>
    <t>рішення Чернігівського облвиконкому від 27.04.1964 року № 236;                         рішення Чернігівського облвиконкому від 10.06.1972 року № 303;                                                        рішення Чернігівського олблвиконкому від 27.12.1984 року № 454;                     рішення Чернігівського облвиконкому від 28.08.1989 року № 164</t>
  </si>
  <si>
    <t>Загальна площа геологічних пам'яток природи - 4</t>
  </si>
  <si>
    <t>Загальна площа пам'яток природи місцевого значення - 133</t>
  </si>
  <si>
    <t>Лозовиця</t>
  </si>
  <si>
    <t>заповідне урочище місцевого значення</t>
  </si>
  <si>
    <t>Батуринська ОТГ Ніжинський (бувший Бахмацький) район, кв. 1, 2 Батуринського лісництва</t>
  </si>
  <si>
    <t>ДП "Борзнянське лісове госопдарство"</t>
  </si>
  <si>
    <t>рішення Чернігівського облвиконкому від 27.04.1964 року № 236;                          рішення Чернігівського облвиконкому від 10.06.1972 року № 303;                                     рішення Чернігівського облвиконкому від 27.12.1984 року № 454;              рішення Чернігівського облвиконкому від 28.08.1989 року № 164</t>
  </si>
  <si>
    <t xml:space="preserve">Бобровицька ОТГ Ніжинський (бувший Бобровицький) район, кв. 99 Новоселицького лісництва </t>
  </si>
  <si>
    <t>рішення Чернігівського облвиконкому від 27.04.1964 року № 236;                                    рішення Чернігівського облвиконкому від 10.06.1972 року № 303;                             рішення Чернігівського облвиконкому від 28.08.1989 року № 164</t>
  </si>
  <si>
    <t>Дідове</t>
  </si>
  <si>
    <t xml:space="preserve">Новобасанська ОТГ Ніжинський (бувший Бобровицький) район, кв. 69 Новоселицького лісництва </t>
  </si>
  <si>
    <t>Миничин ріг</t>
  </si>
  <si>
    <t xml:space="preserve">Бобровицька ОТГ Ніжинський (бувший Бобровицький) район,  кв. 67-70 Кобижчанського лісництва </t>
  </si>
  <si>
    <t>рішення Чернігівського облвиконкому від 27.04.1964 року № 236;                            рішення Чернігівського облвиконкому від 10.06.1972 року № 303;               рішення Чернігівського олблвиконкому від 27.12.1984 року № 454;                  рішення Чернігівського облвиконкому від 28.08.1989 року № 164</t>
  </si>
  <si>
    <t>Базарщина</t>
  </si>
  <si>
    <t xml:space="preserve">Борзнянська ОТГ Ніжинський (бувший Борзнянський) район,  кв. 84, 85, 91, 92 Борзнянського лісництва </t>
  </si>
  <si>
    <t>рішення Чернігівського облвиконкому від 27.04.1964 року № 236;                           рішення Чернігівського облвиконкому від 10.06.1972 року № 303;                                     рішення Чернігівського облвиконкому від 29.07.1975 року № 319;                рішення Чернігівського облвиконкому від 27.12.1984 року № 454;                            рішення Чернігівського облвиконкому від 28.08.1989 року № 164</t>
  </si>
  <si>
    <t>Гніздищанська дача</t>
  </si>
  <si>
    <t xml:space="preserve">Городнянська ОТГ с.с.Хотивля, Дроздовиця, Пекурівка, Моложава; Тупичівська ОТГ с.Великий Листвен Чернігівського (бувшогоГороднянського) району; кв. 18-22, 45-49, 56-58, 61-68 Городнянського лісництва,  кв. 54, 68, 69, 88,89 Моложавського лісництва ДП "Городнянський лісгосп"; кв. 93,94,100,105-110,171 ДП "Городнярайагролісгосп" </t>
  </si>
  <si>
    <t>ДП "Городнянський лісгосп", ДП "Городнярайагролісгосп", Городнянська міська рада, Тупичівська сільська рада</t>
  </si>
  <si>
    <t>рішення Чернігівського облвиконкому від 31.07.1991 року № 159; рішення Чернігівської обласної ради від 30.10.2001 року</t>
  </si>
  <si>
    <t>Софіївка</t>
  </si>
  <si>
    <t>Ічнянська ОТГ Прилуцький (бувший Ічнянський) район,  кв. 26, 33 Жадьківського лісництва</t>
  </si>
  <si>
    <t>рішення Чернігівського облвиконкому від 10.06.1972 року № 303;                                     рішення Чернігівського облвиконкому від 27.12.1984 року № 454;                            рішення Чернігівського облвиконкому від 28.08.1989 року № 164</t>
  </si>
  <si>
    <t>Паньківський ліс</t>
  </si>
  <si>
    <t xml:space="preserve">Олишівська ОТГ Чернігівський (бувший Козелецький) район, кв.67-71 Олишівського лісництва </t>
  </si>
  <si>
    <t>Рішення Чернігівської обласної ради від 14.05.1999 року</t>
  </si>
  <si>
    <t>Псьолів острів</t>
  </si>
  <si>
    <t xml:space="preserve">Остерська  ОТГ Чернігівський (бувший Козелецький) район, кв.38-40 Остерського лісництва </t>
  </si>
  <si>
    <t>рішення Чернігвського облвиконкому від 27.04.1964 року № 236;                    рішення Чернігівського облвиконкому від 10.06.1972 року № 303;            рішення Чернігівського облвиконкому від 28.08.1989 року № 164;          рішення Чернігівського облвиконкому від 31.07.1991 року № 159</t>
  </si>
  <si>
    <t>Чернещина</t>
  </si>
  <si>
    <t xml:space="preserve">Гончарівська ОТГ Чернігівський (бувший Козелецький) район, кв.45, 46 Козелецького лісництва </t>
  </si>
  <si>
    <t>рішення Чернігівського облвиконкому від 13.10.1966 року № 643;           рішення Чернігівського облвиконкому від 10.06.1972 року № 303;            рішення Чернігівського облвиконкому від 28.08.1989 року № 164</t>
  </si>
  <si>
    <t>Коропський бір</t>
  </si>
  <si>
    <t>Коропська ОТГ Новгород-Сіверський (бувший Коропський) район,  кв.7-13 Коропського лісництва</t>
  </si>
  <si>
    <t>рішення Чернігвського облвиконкому  від 29.07.1975 року № 319;                                                                                       рішення Чернігівського олблвиконкому від 27.12.1984 року № 454;                  рішення Чернігівського облвиконкому від 28.08.1989 року № 164;                     рішення Чернігівського облвиконкому від 31.07.1991 року № 159</t>
  </si>
  <si>
    <t>Корюківська ОТГ Корюківський район,  кв. 75 Рейментарівського лісницвта</t>
  </si>
  <si>
    <t>Кістерська дача</t>
  </si>
  <si>
    <t>Холминська ОТГ Корюківський район,  кв.19, 21, 22, 39-43, 48, 49, 72, 73 Холминського лісництва</t>
  </si>
  <si>
    <t>рішення Чернігівського облвиконкому від 10.06.1972 року № 303;               рішення Чернігівського облвиконкому від 27.12.1984 року № 454;                        рішення Чернігівського облвиконкому від 28.08.1989 року № 164;                   рішення Чернігівського облвиконкому від 31.07.1991 року № 159</t>
  </si>
  <si>
    <t>Корюківський ліс</t>
  </si>
  <si>
    <t xml:space="preserve">Корюківська ОТГ Корюківський район, кв. 73 вид. 5, 6; кв. 74 вид. 2;     кв. 82 вид.7 Корюківського лісництва </t>
  </si>
  <si>
    <t>рішення Чернігвського облвиконкому від 29.07.1975 року № 319;                         рішення Чернігівського облвиконкому від 27.12.1984 року № 454;                                                      рішення Чернігівського облвиконкому від 28.08.1989 року № 164;                     рішення Чернігівського облвиконкому від 31.07.1991 року № 159</t>
  </si>
  <si>
    <t>Корюківський лісопарк</t>
  </si>
  <si>
    <t xml:space="preserve">Корюківська ОТГ Корюківський район, кв. 1 Брецького лісництва </t>
  </si>
  <si>
    <t xml:space="preserve">ішення Чернігівського облвиконкому від 27.04.1964 року № 236;                           рішення Чернігівського облвиконкому від 10.06.1972 року № 303;                  рішення Чернігівського олблвиконкому від 27.12.1984 року № 454;                    рішення Чернігівського облвиконкому від 28.08.1989 року № 164  </t>
  </si>
  <si>
    <t>Наумівський ліс</t>
  </si>
  <si>
    <t xml:space="preserve">Корюківська ОТГ Корюківський район,  кв. 98 вид. 4 Корюківського лісництва </t>
  </si>
  <si>
    <t>рішення Чернігвського облвиконкому від 29.07.1975 року № 319;                         рішення Чернігівського облвиконкому від 27.12.1984 року № 454;                                                      рішення Чернігівського облвиконкому від 28.08.1989 року № 164</t>
  </si>
  <si>
    <t>Холминська дача</t>
  </si>
  <si>
    <t xml:space="preserve">Холминська ОТГ Корюківський район,  кв. 13, 14 Холминського лісництва </t>
  </si>
  <si>
    <t>рішення Чернігівського облвиконкому від 29.07.1975 року № 319;               рішення Чернігівського облвиконкому від 27.12.1984 року № 454;                        рішення Чернігівського облвиконкому від 28.08.1989 року № 164</t>
  </si>
  <si>
    <t>Шубинські дачі</t>
  </si>
  <si>
    <t xml:space="preserve">Корюківська ОТГ Корюківський район, кв. 25, 26, 29, 30 Корюківського лісницвта </t>
  </si>
  <si>
    <t>рішення Чернігівського облвиконкому від 29.07.1975 року № 319;               рішення Чернігівського облвиконкому від 27.12.1984 року № 454;                        рішення Чернігівського облвиконкому від 28.08.1989 року № 164;                         рішення Чернігівського облвиконкому від 31.07.1991 року № 159</t>
  </si>
  <si>
    <t xml:space="preserve">Куликівська ОТГ Чернігівський (бувший Куликівський) район, кв.46-50 Олишівського лісництва </t>
  </si>
  <si>
    <t>Чамарове</t>
  </si>
  <si>
    <t>Менська ОТГ Корюківський (бувший Менський) район, кв.21-25, кв.47, кв.48</t>
  </si>
  <si>
    <t>ДП "Менарайагролісництво"</t>
  </si>
  <si>
    <t>рішення Чернігівського облвиконкому від 24.12.1990 року № 335;                           рішення Чернігівської обласної ради від 30.10.2001 року</t>
  </si>
  <si>
    <t>Голеньово</t>
  </si>
  <si>
    <t xml:space="preserve">Березнянська ОТГ Чернігівський (бувший Менський) район, кв. 49 Березнянського лісництва </t>
  </si>
  <si>
    <t xml:space="preserve">рішення Чернігівського облвиконкому від 08.09.1958 року № 861;                    рішення Чернігівського облвиконкому від 10.06.1972 року № 303;                                        рішення Чернігівського облвиконкому від 31.07.1991 року № 159                      </t>
  </si>
  <si>
    <t>Стольненське</t>
  </si>
  <si>
    <t>Менська ОТГ  Корюківський (бувший Менський) район, вид. 1, 2, 6 кв. 73, вид. 1 кв. 74  Березнянського лісництва Чернігівського держлісгоспу</t>
  </si>
  <si>
    <t>рішення Чернігівської обласної ради від 11.04.2000 року;                                     рішення Чернігівської обласної ради від 15.06.2004 року</t>
  </si>
  <si>
    <t>Макошине</t>
  </si>
  <si>
    <t xml:space="preserve">Менська ОТГ  Корюківський (бувший Менський) район, кв. 112 Сосницького лісництва </t>
  </si>
  <si>
    <t>Ветхе</t>
  </si>
  <si>
    <t>Талалївська ОТГ Ніжинський район, Ніжинрайагролісництво кв.94 вид.1-8, 14-16, 18-21</t>
  </si>
  <si>
    <t>ДП "Ніжинрайагролісництво"</t>
  </si>
  <si>
    <t xml:space="preserve">рішення Чернігівського облвиконкому від 28.03.1964 року № 121;
рішення Чернігівського облвиконкому від 10.06.1972 року № 303;
рішення Чернігівського олблвиконкому від 27.12.1984 року № 454;
рішення Чернігівського облвиконкому від 28.08.1989 року № 164;   рішення Чернігівського облвиконкому від 31.07.1991 року № 159                                            </t>
  </si>
  <si>
    <t>Бирине</t>
  </si>
  <si>
    <t>Новгород-Сіверська ОТГ Новгород-Сіверський район, кв. 11-13, 19, 20, 26, 27, 32, 33 Задеснянського лісництва</t>
  </si>
  <si>
    <t>Філія "Новгород-Сіверське лісове господарство" ДП "Ліси України", Н.-Сіверська РДА, АТ "Чернігівобленерго"</t>
  </si>
  <si>
    <t>рішення Чернігівського облвиконкому від 28.03.1964 року № 121;               рішення Чернігівського облвиконкому від 10.06.1972 року № 303;                   рішення Чернігвського облвиконкому від 29.07.1975 року № 319;                           рішення Чернігівського облвиконкому від 27.12.1984 року № 454;                              рішення Чернігівського облвиконкому від 28.08.1989 року № 164</t>
  </si>
  <si>
    <t>Хутірське</t>
  </si>
  <si>
    <t xml:space="preserve">Новгород-Сіверська ОТГ Новгород-Сіверський район, кв. 30 вид.3,19,20 Краснохутірського лісництва </t>
  </si>
  <si>
    <t xml:space="preserve">Ладанська ОТГ Прилуцький район, кв. 129-130 Прилуцького лісництва </t>
  </si>
  <si>
    <t xml:space="preserve">рішення Чернігівського облвиконкому від 27.07.1975 року № 319;                         рішення Чернігівського олблвиконкому від 27.12.1984 року № 454;                  рішення Чернігівського облвиконкому від 28.08.1989 року № 164                                  </t>
  </si>
  <si>
    <t>Три ярки</t>
  </si>
  <si>
    <t xml:space="preserve">Ладанська ОТГ  Прилуцький район,  кв. 126 Прилуцького лісництва </t>
  </si>
  <si>
    <t xml:space="preserve">рішення Чернігівського облвиконкому від 27.07.1975 року № 319;                         рішення Чернігівського олблвиконкому від 27.12.1984 року № 454;                 рішення Чернігівського облвиконкому від 28.08.1989 року № 164                                  </t>
  </si>
  <si>
    <t>Борисоглібське</t>
  </si>
  <si>
    <t>Любецька ОТГ Чернігівський (бувший Ріпкинський) район, кв.52, 53, 63-68, 78-83, 90, 91,94-98 Мекшунівського лісництва</t>
  </si>
  <si>
    <t>Волноша</t>
  </si>
  <si>
    <t xml:space="preserve">Ріпкинська ОТГ Чернігівський (бувший Ріпкинський) район,  кв.7-9 Чудівського ліснитцва </t>
  </si>
  <si>
    <t xml:space="preserve">рішення Чернігівського облвиконкому від 27.12.1984 року № 454;                                                      рішення Чернігівського облвиконкому від 28.08.1989 року № 164;                         рішення Чернігівського облвиконкому від 31.07.1991 року № 159   </t>
  </si>
  <si>
    <t>Вороб'ївське</t>
  </si>
  <si>
    <t xml:space="preserve">Любецька ОТГ Чернігівський (бувший Ріпкинський) район, кв. 39-44 Любецького лісництва </t>
  </si>
  <si>
    <t xml:space="preserve">рішення Чернігівського облвиконкому від 27.12.1984 року № 454;                                                      рішення Чернігівського облвиконкому від 28.08.1989 року № 164   </t>
  </si>
  <si>
    <t>Довга рудня</t>
  </si>
  <si>
    <t xml:space="preserve">Любецька ОТГ Чернігівський (бувший Ріпкинський) район,  кв. 106-114 Мекшунівського ліснитцва </t>
  </si>
  <si>
    <t xml:space="preserve">рішення Чернігівського облвиконкому від 27.04.1964 року № 236;                        рішення Чернігівського облвиконкому від 10.06.1972 року № 303;                                      рішення Чернігівського облвиконкому від 27.12.1984 року № 454;                                                      рішення Чернігівського облвиконкому від 28.08.1989 року № 164                    </t>
  </si>
  <si>
    <t>Лубча</t>
  </si>
  <si>
    <t>Любецька ОТГ Чернігівський (бувший Ріпкинський) район,  кв. 150, 151 Любецького лісництва ДП "Чернігівське лісове господарство"</t>
  </si>
  <si>
    <t xml:space="preserve">рішення Чернігівського облвиконкому від 27.12.1984 року № 454;                                                      рішення Чернігівського облвиконкому від 28.08.1989 року № 164;                            рішення Чернігівського облвиконкому від 31.07.1991 року № 159   </t>
  </si>
  <si>
    <t>Мороги</t>
  </si>
  <si>
    <t>Ріпкинська ОТГ Чернігівський (бувший Ріпкинський) район,                                        кв. 129 Любецького ліснитцва ДЛГО "Чернігівліс"</t>
  </si>
  <si>
    <t>Нова зимниця</t>
  </si>
  <si>
    <t>Ріпкинська ОТГ Чернігівський (бувший Ріпкинський) район,  кв. 1-12 Ріпкинського ліснитцва філії "Городнянське лісове господарство"</t>
  </si>
  <si>
    <t>Ріпкинське лісництво філії "Городнянське лісове господарство"</t>
  </si>
  <si>
    <t>Присторонська дача</t>
  </si>
  <si>
    <t>Ріпкинська ОТГ Чернігівський (бувший Ріпкинський) район,  кв.37-48 Ріпкинського лісництва філії "Городнянське лісове господарство"</t>
  </si>
  <si>
    <t>Базарна роща</t>
  </si>
  <si>
    <t>Семенівська ОТГ Новгород-Сіверський (бувший Семенівський) район, кв. 45-48 Семенівського лісництва</t>
  </si>
  <si>
    <t>Семенівське лісництво філії "Н.-Сіверське лісове господарство"</t>
  </si>
  <si>
    <t>Радомська дача</t>
  </si>
  <si>
    <t xml:space="preserve">Семенівська ОТГ Новгород-Сіверський (бувший Семенівський) район,  кв. 46-88 Радомського лісництва </t>
  </si>
  <si>
    <t>рішення Чернігівського облвиконкому від 04.12.1978 року № 259;                         рішенняЧернігівського облвиконкому від 27.12.1984 року № 454;                             рішення Чернігівського облвиконкому від 28.08.1989 року № 164;                      рішення Чернігівської обласної ради від 21.03.1995 року;                               рішення Чернігівської обласної ради від 27.12.2001 року</t>
  </si>
  <si>
    <t>Микитівщина</t>
  </si>
  <si>
    <t>Срібнянська ОТГ Прилуцький (бувший Срібнянський) район,  кв. 35-51, 53, 54 Сокиринського лісництва</t>
  </si>
  <si>
    <t xml:space="preserve">рішенняЧернігівського облвиконкому від 27.12.1984 року № 454;                             рішення Чернігівського облвиконкому від 28.08.1989 року № 164; </t>
  </si>
  <si>
    <t>В'юнище</t>
  </si>
  <si>
    <t xml:space="preserve">Михайло-Коцюбинська ОТГ Чернігівський район, кв. 141-157 Пакульського лісництва </t>
  </si>
  <si>
    <t>рішення Чернігівського облвиконкому від 06.12.1982 року № 602;                             рішення Чернігівського олблвиконкому від 27.12.1984 року № 454;                     рішення Чернігівського облвиконкому від 28.08.1989 року № 164</t>
  </si>
  <si>
    <t>Качина долина</t>
  </si>
  <si>
    <t>Гончарівська ОТГ Чернігівський район, кв. 184 Чернігівського лісництва</t>
  </si>
  <si>
    <t>рішення Чернігівського облвиконокому від 24.04.1964 року № 236;                     рішення Чернігівського облвиконкому від 10.06.1972 року № 303;                                                     рішення Чернігівського облвиконкому від 28.08.1989 року № 164;                      рішення Чернігівського облвиконкому від 31.07.1991 року № 159</t>
  </si>
  <si>
    <t>Копачівська дача</t>
  </si>
  <si>
    <t xml:space="preserve">Олишівська ОТГ Чернігівський район, кв.67-75 Красилівського лісництва </t>
  </si>
  <si>
    <t>рішення Чернігівського облвиконокому від 24.04.1964 року № 236;                           рішення Чернігівського облвиконкому від 10.06.1972 року № 303;                  рішення Чернігівського олблвиконкому від 27.12.1984 року № 454;                  рішення Чернігівського облвиконкому від 31.07.1991 року № 159;                 рішення Чернігівської обласної ради від 20.11.2014 року</t>
  </si>
  <si>
    <t>Лисуха</t>
  </si>
  <si>
    <t xml:space="preserve">Іванівська ОТГ Чернігівський район, кв.65, 66 Красилівського лісництва </t>
  </si>
  <si>
    <t>рішення Чернігівського облвиконокому від 24.04.1964 року № 236;                     рішення Чернігівського облвиконкому від 10.06.1972 року № 303;                               рішення Чернігівського облвиконкому від 27.12.1984 року № 454;                             рішення Чернігівського облвиконкому від 28.08.1989 року № 164</t>
  </si>
  <si>
    <t>Луциків гай</t>
  </si>
  <si>
    <t xml:space="preserve">Киселівська ОТГ Чернігвський район,  кв. 46-48 Березнянського лісництва </t>
  </si>
  <si>
    <t>рішення Чернігівського облвиконокому від 24.04.1964 року № 236;                     рішення Чернігівського облвиконкому від 10.06.1972 року № 303;                               рішення Чернігівського облвиконкому від 27.12.1984 року № 454;                             рішення Чернігівського облвиконкому від 28.08.1989 року № 164;                                   рішення Чернігівського облвиконкому від 31.07.1991 року № 159</t>
  </si>
  <si>
    <t>Полковниця</t>
  </si>
  <si>
    <t xml:space="preserve">Іванівська ОТГ Чернігівський район, кв.158                                   </t>
  </si>
  <si>
    <t>ДП "Чернігіврайагролісгосп"</t>
  </si>
  <si>
    <t>рішення Чернігівського облвиконокому від 08.09.1958 року № 861;                     рішення Чернігівського облвиконкому від 10.06.1972 року № 303;                                                     рішення Чернігівського облвиконкому від 28.08.1989 року № 164</t>
  </si>
  <si>
    <t>Руднянське</t>
  </si>
  <si>
    <t xml:space="preserve">Михайло-Коцюбинська ОТГ Чернігівський район, кв. 41-44, 48-52 Пакульського лісництва </t>
  </si>
  <si>
    <t xml:space="preserve"> Торчин</t>
  </si>
  <si>
    <t>Іванівська ОТГ Чернігівський район,  кв. 137-140 Чернігівського лісництва ДП "Чернігівське лісове господарство"</t>
  </si>
  <si>
    <t>рішення Чернігівського облвиконокому від 24.04.1964 року № 236;                     рішення Чернігівського облвиконкому від 10.06.1972 року № 303;                                                     рішення Чернігівського облвиконкому від 28.08.1989 року № 164</t>
  </si>
  <si>
    <t>Урочище "Бобровицьке</t>
  </si>
  <si>
    <t>Киселівська ОТГ Чернігвський район, кв. 68-70 Чернігівського лісництва ДЛГО "Чернігівліс"</t>
  </si>
  <si>
    <t>рішення Чернігівського облвиконокому від 24.04.1964 року № 236;                     рішення Чернігівського облвиконкому від 10.06.1972 року № 303;                                                     рішення Чернігівського облвиконкому від 28.08.1989 року № 164;                             рішення Чернігівського облвиконкому від 31.07.1991 року № 159</t>
  </si>
  <si>
    <t>Червоний борок</t>
  </si>
  <si>
    <t xml:space="preserve">Михайло-Коцюбинська ОТГ Чернігівський район, кв.144,145 Чернігівського лісництва </t>
  </si>
  <si>
    <t>Сновський ліс</t>
  </si>
  <si>
    <t xml:space="preserve">Сновська ОТГ Корюківський (бувший Сновський) район, кв.22, 25-31 Щорського лісництва </t>
  </si>
  <si>
    <t>рішення Чернігівського облвиконкому від 10.06.1972 року № 303;                               рішення Чернігівського облвиконкому від 27.12.1984 року № 454;                             рішення Чернігівського облвиконкому від 28.08.1989 року № 164</t>
  </si>
  <si>
    <t>Єлінський ліс</t>
  </si>
  <si>
    <t>Сновська ОТГ Корюківський (бувший Сновський) район, кв. 53, 54 Єлінського лісництва</t>
  </si>
  <si>
    <t>рішення Чернігівського облвиконкому від 08.09.1958 року № 861;                              рішення Чернігівського облвиконкому від 10.06.1972 року № 303;                                                     рішення Чернігівського облвиконкому від 28.08.1989 року № 164</t>
  </si>
  <si>
    <t>Святе                         (Пролетарський гай)</t>
  </si>
  <si>
    <t>м. Чернігів,                                                   південна околиця</t>
  </si>
  <si>
    <t>рішення Чернігівського облвиконкому від 08.09.1958 року № 861;
рішення Чернігівського облвиконокому від 24.04.1964 року № 236;
 рішення Чернігівського облвиконкому від 10.06.1972 року № 303;  
рішення Чернігівського олблвиконкому від 27.12.1984 року № 454;
рішення Чернігівського облвиконкому від 28.08.1989 року № 164</t>
  </si>
  <si>
    <t>Ріпкинська ОТГ Чернігівського р-ну 
кв.150 вид.5,6,7,15,16,17; кв.151 вид.1,2,3,7 ДП "Ріпкирайагролісгосп"</t>
  </si>
  <si>
    <t>рішення Чернігівської обласної ради від 10.02.2023 №4-13/VІІІ</t>
  </si>
  <si>
    <t>Загальна площа заповідних урочищ місцевого значення - 53</t>
  </si>
  <si>
    <t>Прилуцький</t>
  </si>
  <si>
    <t>дендоропарк місцевого значення</t>
  </si>
  <si>
    <t>Прилуцька ОТГ Прилуцький район, м.Прилуки, вул. Вавилова, 16</t>
  </si>
  <si>
    <t>Прилуцька дослідна станція УААН</t>
  </si>
  <si>
    <t>Загальна площа дендрологічних парків місцевого значення - 1</t>
  </si>
  <si>
    <t>Кочубеївський</t>
  </si>
  <si>
    <t>парк-пам'ятка садово-паркового мистецтва місцевого значення</t>
  </si>
  <si>
    <t xml:space="preserve">Батуринська ОТГ, Ніжинський (бувший Бахмацький) район, м.Батурин  </t>
  </si>
  <si>
    <t>Батуринський державний історико-культурний заповідник "Гетьманська столиця"</t>
  </si>
  <si>
    <t>рішення Чернігівського облвиконкому від 27.04.1964 року № 236;
рішення Чернігівського облавиконкому від 10.06.1972 року № 303;
рішення Чернігівського облвиконкому від 27.12.1984 року № 454;
рішення Чернігівського облвиконкому від 28.08.1989 року № 164</t>
  </si>
  <si>
    <t>Тиницький</t>
  </si>
  <si>
    <t xml:space="preserve">Бахмацька ОТГ Ніжинський (бувший Бахмацький) район, с.Тиниця  </t>
  </si>
  <si>
    <t>рішення Чернігівського облвиконкому від 06.04.1971 року № 168;                                    рішення Чернігівського облавиконкому від 10.06.1972 року № 303;                                     рішення Чернігівського облвиконкому від 27.12.1984 року № 454;              рішення Чернігівського облвиконкому від 28.08.1989 року № 164</t>
  </si>
  <si>
    <t>Ваганицький</t>
  </si>
  <si>
    <t xml:space="preserve">Городнянська ОТГ Чернігівський (бувший Городнянський) район, с.Ваганичі  </t>
  </si>
  <si>
    <t>рішення Чернігівського облвиконкому від 27.04.1964 року № 236;                  рішення Чернігівського облвиконкому від 10.06.1972 року № 303                          рішення Чернігівського облвиконкому від 27.12.1984 року № 454;                            рішення Чернігівського облвиконкому від 28.08.1989 року № 164</t>
  </si>
  <si>
    <t>Городнянський</t>
  </si>
  <si>
    <t>рішення Чернігівського облавиконкому від 10.06.1972 року № 303;                         рішення Чернігівського облвиконкому від 04.12.1978 року № 529;                          рішення Чернігівського облвиконкому від 27.12.1984 року № 454;                            рішення Чернігівського облвиконкому від 28.08.1989 року № 164</t>
  </si>
  <si>
    <t>Дружби народів</t>
  </si>
  <si>
    <t xml:space="preserve">Городнянська ОТГ Чернігівський (бувший Городнянський) район, с.Сеньківка  </t>
  </si>
  <si>
    <t>рішення Чернігівського облвиконкому від 04.12.1978 року № 529;                          рішення Чернігівського облвиконкому від 27.12.1984 року № 454;                            рішення Чернігівського облвиконкому від 28.08.1989 року № 164</t>
  </si>
  <si>
    <t>Тупичівський</t>
  </si>
  <si>
    <t xml:space="preserve">Тупичівська  ОТГ Чернігівський (бувший Городнянський) район, с.Тупичів  </t>
  </si>
  <si>
    <t>Панський парк</t>
  </si>
  <si>
    <t xml:space="preserve">Козелецька ОТГ Чернігівський (бувший Козелецький) район, с.Савин </t>
  </si>
  <si>
    <t>Козелецька селищна рада</t>
  </si>
  <si>
    <t>Стольненський парк</t>
  </si>
  <si>
    <t xml:space="preserve">рішення Чернігівського облвиконкому від 06.04.1971 року № 168;                  рішення Чернігівського облвиконкому від 10.06.1972 року № 303;                      рішення Чернігівського олблвиконкому від 27.12.1984 року № 454;                               рішення Чернігівського облвиконкому від 28.08.1989 року № 164   </t>
  </si>
  <si>
    <t xml:space="preserve">Рівчак-Степанівський парк </t>
  </si>
  <si>
    <t>Макіївська ОТГ Ніжинський (бувший Носівський) район, с.Рівчак-Степанівка</t>
  </si>
  <si>
    <t>Софіївський старовинний парк</t>
  </si>
  <si>
    <t>ДАЛГС СП "Носівкарайагролісництво"</t>
  </si>
  <si>
    <t>Талалаївський</t>
  </si>
  <si>
    <t xml:space="preserve">Талалаївська ОТГ Прилуцький (бувший Талалаївський) район,  кв.16 Талалаївського лісництва </t>
  </si>
  <si>
    <t>Плугатарський</t>
  </si>
  <si>
    <t>Талалаївська ОТГ Прилуцький (бувший Талалаївський) район, с.Плугатар</t>
  </si>
  <si>
    <t>ДП "Талалаївкарайагролісництво"</t>
  </si>
  <si>
    <t>Лизогубівський (Седнівський) парк</t>
  </si>
  <si>
    <t>Седнівська ОТГ Чернігівський район,                         смт.Седнів</t>
  </si>
  <si>
    <t>Седнівська селищна рада, "Чернігіврайагролісгосп"</t>
  </si>
  <si>
    <t xml:space="preserve">рішення Чернігівського облвиконокому від 08.09.1958 року № 861;  рішення Чернігівського облвиконкому від 10.06.1972 року № 303; рішення Чернігівського облвиконкому від 27.12.1984 року № 454; рішення Чернігівського облвиконкому від 28.08.1989 року № 164                  </t>
  </si>
  <si>
    <t>Болдина гора</t>
  </si>
  <si>
    <t>м. Чернігів,                                                  вул. Толстого</t>
  </si>
  <si>
    <t>Чернігівська міська рада
Національний архітектурно-історичний заповідник "Чернігів стародавній"</t>
  </si>
  <si>
    <t xml:space="preserve">рішення Чернігівського облвиконокому від 08.09.1958 року № 861;                        рішення Чернігівського облвиконкому від 10.06.1972 року № 303;                                     рішення Чернігівського облвиконкому від 27.12.1984 року № 454;                            рішення Чернігівського облвиконкому від 28.08.1989 року № 164        </t>
  </si>
  <si>
    <t>м. Чернігів,                                                 вул. Шевченка</t>
  </si>
  <si>
    <t>Чернігівська міська рада
КП "Центральний парк культури та відпочинку"</t>
  </si>
  <si>
    <t>рішення Чернігівського облвиконкому від 28.03.1964 року № 121;                           рішення Чернігівського облвиконкому від 10.06.1972 року № 303;                                     рішення Чернігівського облвиконкому від 27.12.1984 року № 454;                            рішення Чернігівського облвиконкому від 28.08.1989 року № 164</t>
  </si>
  <si>
    <t>Графський парк                      (парк Ніжинського педінституту)</t>
  </si>
  <si>
    <t>Ніжинська ОТГ Ніжинський район,  м. Ніжин</t>
  </si>
  <si>
    <t>рішення Чернігівського облвиконкому від 28.03.1964 року № 121;                         рішення Чернігівського облвиконкому від 10.06.1972 року № 303;                      рішення Чернігівського олблвиконкому від 27.12.1984 року № 454</t>
  </si>
  <si>
    <t>Загальна площа парків-пам'яток садово-паркового мистецтва місцевого значення - 18</t>
  </si>
  <si>
    <t>Загальна площа територій та об'єктів природно-заповідного фонду місцевого значення</t>
  </si>
  <si>
    <t>Загальна площа територій та об'єктів природно-заповідного фонду області</t>
  </si>
  <si>
    <t>ВСЬОГО: 681 обєкт</t>
  </si>
  <si>
    <t xml:space="preserve">Бахмацька міська рада;
"Бахмачрайагролісництво" </t>
  </si>
  <si>
    <t>Добрянська ОТГ Чернігівський (бувший Ріпкинський) район,  с.Пилипча, с.Грибова Рудня; кв. 41-43, 60, 61, 62 вид. 13,23,24. кв. 63, 64 Олешнянського лісництва,  кв. 93, 94 Чудівського лісництва  філії "Городнянський ЛГ"; кв.74 вид.3,4,5,18,19,20,21, кв.77 вид.1,2,3,4,5,9,14 ДП "Ріпкирайагролісгосп"</t>
  </si>
  <si>
    <t>Добрянська селищна рада (537,19 га),   філія "Городнянський лісгосп" ДП "Ліси України" (530,0 га);  ДП"Ріпкирайагролісгосп" (197,0 га)</t>
  </si>
  <si>
    <t xml:space="preserve">рішення Чернігівського облвиконкому від 27.04.1964 року № 236; 
рішення Чернігівського облвиконкому від 10.06.1972 року № 303; 
рішення Чернігівського облвиконкому від 27.12.1984 року № 454;
 рішення Чернігівського облвиконкому від 28.08.1989 року № 164;
 рішення Чернігівської облради від 27.09.2023 року №20-15-VІІІ       </t>
  </si>
  <si>
    <t>рішення Чернігвського облвиконкому від 31.07.1991 року № 159;
 рішення Чернігівської обласної ради від 27.09.2023 №20-15-VІІІ</t>
  </si>
  <si>
    <t>рішення Чернігівського облвиконокому від 24.04.1964 року № 236;                     рішення Чернігівського облвиконкому від 10.06.1972 року № 303;                               рішення Чернігівського облвиконкому від 27.12.1984 року № 454;
рішення Чернігівського облвиконкому від 28.08.1989 року № 164; 
рішення Чернігівської облради від 19.12.2023 №14-16-VІІІ</t>
  </si>
  <si>
    <t xml:space="preserve">   Перелік територій та об'єктів природно-заповідного фонду загальнодержавного та місцевого значення,                                                                                             розташованих у  Чернігівської області станом на 01.01.2024</t>
  </si>
  <si>
    <t>Автономна республіка Крим</t>
  </si>
  <si>
    <t>Перелік територій та об`єктів природно-заповідного фонду загальнодержавного та місцевого значення</t>
  </si>
  <si>
    <t>Карадазький</t>
  </si>
  <si>
    <t>98188 м. Феодосія,сел. Курортне</t>
  </si>
  <si>
    <t>НАН України</t>
  </si>
  <si>
    <t>Постанова РМ УССРвід 9.08. 1979 р. № 386</t>
  </si>
  <si>
    <t>м. Алушта</t>
  </si>
  <si>
    <t>Державне управліннясправами ПрезидентаУкраїни</t>
  </si>
  <si>
    <t>Постанова РМ УССРвід 9.06. 1991 р. № 64</t>
  </si>
  <si>
    <t>"МисМарт'ян"</t>
  </si>
  <si>
    <t>м. Ялта,сел. Нікіта</t>
  </si>
  <si>
    <t>НБС ННЦ</t>
  </si>
  <si>
    <t>Постанова РМ УССРвід 20.02.1973 р. № 84</t>
  </si>
  <si>
    <t>ЯлтинськийГЛ</t>
  </si>
  <si>
    <t>м. Ялта</t>
  </si>
  <si>
    <r>
      <rPr>
        <sz val="10"/>
        <color rgb="FFFF0000"/>
        <rFont val="Times New Roman"/>
        <family val="1"/>
        <charset val="204"/>
      </rPr>
      <t>(ДЛМГ Кримліс)</t>
    </r>
    <r>
      <rPr>
        <sz val="10"/>
        <color theme="1"/>
        <rFont val="Times New Roman"/>
        <family val="1"/>
        <charset val="204"/>
      </rPr>
      <t xml:space="preserve"> Міндовкілля</t>
    </r>
  </si>
  <si>
    <t>Постанова РМ УССРвід 20.02.1973 р. № 84, Розпорядження Кабінету Міністрів України
від 23.12. 2020 р. № 1628-р</t>
  </si>
  <si>
    <t>Казантипський</t>
  </si>
  <si>
    <t>98213 Ленінський р-н,м. Щолкіне</t>
  </si>
  <si>
    <t>Указ Президента України від12.05.1998 р. № 458/98</t>
  </si>
  <si>
    <t>Опукський</t>
  </si>
  <si>
    <t>Ленінський р-н,с. Яковенкове,вул.. Чорноморська, 1а</t>
  </si>
  <si>
    <t>Указ ПрезидентаУкраїни від12.05.1998 р. № 458/98</t>
  </si>
  <si>
    <t>Чарівна гавань</t>
  </si>
  <si>
    <t xml:space="preserve">Чорноморський район Оленьовський с/р Окуньовська с/р </t>
  </si>
  <si>
    <t>Указ ПрезидентаУкраїни від11.12.2009 р. № 1037/2009</t>
  </si>
  <si>
    <t>Аю-Даг</t>
  </si>
  <si>
    <t>Запрудниньське л-во, кв.32 сел. Партеніт</t>
  </si>
  <si>
    <t>ДП «Алуштинське ЛГ»</t>
  </si>
  <si>
    <t>Пост. РМ УРСР від 28.10.1974 р. № 500</t>
  </si>
  <si>
    <t>Великий каньйон Криму</t>
  </si>
  <si>
    <t>Бахчисарайський р-н, Соколинівське л-во</t>
  </si>
  <si>
    <t>ДП «Куйбишевське ЛГ»</t>
  </si>
  <si>
    <t>Плакуча скеля</t>
  </si>
  <si>
    <t>Сімферопольський р-н, с. Пожарське</t>
  </si>
  <si>
    <t>Пожарська с/р</t>
  </si>
  <si>
    <t>Пост. РМ УРСР від 13.02.1989 р. № 53</t>
  </si>
  <si>
    <t>Арабатський</t>
  </si>
  <si>
    <t>Ленінський р-н,с. Кам'янка</t>
  </si>
  <si>
    <t>СПГ "Семісотка"</t>
  </si>
  <si>
    <t>Урочище "Карабі-Яйла"</t>
  </si>
  <si>
    <t>Новокленівське л-во, кв. 74,75,84-86</t>
  </si>
  <si>
    <t>ДП «Білогірське ЛГ»</t>
  </si>
  <si>
    <t>Пост. РМ УРСР від 03.08.1978 р. № 383</t>
  </si>
  <si>
    <t>Канака</t>
  </si>
  <si>
    <t>Привітненське л-во,                кв. 38-40</t>
  </si>
  <si>
    <t>ДП «Судакське ЛМГ»</t>
  </si>
  <si>
    <t>Пост. РМ УРСР від 07.01.1987 р. № 2</t>
  </si>
  <si>
    <t>Урочище "Кубалач"</t>
  </si>
  <si>
    <t>Білогірський р-н, с. Мелихово, Пристепне л-во кв. 25,26,28,29,32,33.</t>
  </si>
  <si>
    <t>Новий Світ</t>
  </si>
  <si>
    <t>Судакське л-во кв.42-46,67</t>
  </si>
  <si>
    <t>Пост РМ УРСРвід 28.10.1974 р. № 500</t>
  </si>
  <si>
    <t>Мале філофорне поле</t>
  </si>
  <si>
    <t>Акваторія Чорного моря</t>
  </si>
  <si>
    <t>Науково-дослідна установа «Український науковий центр екології моря» Міністерства екології та природних ресурсів України</t>
  </si>
  <si>
    <t>Указ Президента Українивід 31.08.2012 р. № 527/2012</t>
  </si>
  <si>
    <t>Астанінські плавні</t>
  </si>
  <si>
    <t>Ленінський р-н, с. Астаніне</t>
  </si>
  <si>
    <t>Пост. РМ УРСРвід 28.10.1974 р. № 500</t>
  </si>
  <si>
    <t>Каркінітський</t>
  </si>
  <si>
    <t>Акваторія Чорного моря, Роздольненський р-н, Красноперекопський р-н</t>
  </si>
  <si>
    <t>Кримський ПЗ</t>
  </si>
  <si>
    <t>Пост. РМ УРСР від 11.01.1978 р. № 43</t>
  </si>
  <si>
    <t>Хапхальський</t>
  </si>
  <si>
    <t>м. Алушта, Сонячногірське л-во, кв. 9-11</t>
  </si>
  <si>
    <t>Качинський каньйон</t>
  </si>
  <si>
    <t>Бахчисарайській р-н Михайлівське л-во долина р. Кача кв. 55-57,61</t>
  </si>
  <si>
    <t>ДП «Бахчисарайське ЛГ»</t>
  </si>
  <si>
    <t>Гірський карст Криму</t>
  </si>
  <si>
    <t>Білогірський р-н, Новокленівське л-во, Привітнінське л-во</t>
  </si>
  <si>
    <t>ДП «Білогірське ЛГ»     ДП «Алуштинське ЛГ»   ДП «Судакське ЛМГ»</t>
  </si>
  <si>
    <t>Пост. РМ УРСР від 13.02.1989 р.№ 53</t>
  </si>
  <si>
    <t>Разом заказників геологічних</t>
  </si>
  <si>
    <t>Агармишський ліс</t>
  </si>
  <si>
    <t xml:space="preserve">пам`ятка природи </t>
  </si>
  <si>
    <t>м. Старий Крим, Старокримське л-во, кв. 13</t>
  </si>
  <si>
    <t>ДП «Старокримське ЛГ»</t>
  </si>
  <si>
    <t>Пост. РМ УРСР від 14.10.1975 р. № 780-р</t>
  </si>
  <si>
    <t>Бельбекський каньон</t>
  </si>
  <si>
    <t>Бахчисарайський р-н, долина р. Бельбек                     с. Танкове</t>
  </si>
  <si>
    <t>ВАТ агрофірма ім. Іліча</t>
  </si>
  <si>
    <t>Гора Ак-Кая</t>
  </si>
  <si>
    <t>Білогірський р-н,с. Біла Скеля</t>
  </si>
  <si>
    <t>Вишенська с/р</t>
  </si>
  <si>
    <t>Пост. РМ УРСР від 30.03.1981 р.№ 145</t>
  </si>
  <si>
    <t>Гора Кішка</t>
  </si>
  <si>
    <t>м. Ялта, смт. Сімеїз</t>
  </si>
  <si>
    <t>Сімеїзська с/р</t>
  </si>
  <si>
    <t>Пост. РМ УРСР від 21.03.1984 р. № 139</t>
  </si>
  <si>
    <t>Гірський масив "Караул-Оба"</t>
  </si>
  <si>
    <t>Судакський р-н,с. Новий світ,Морське л-во, кв. 45</t>
  </si>
  <si>
    <t>Пост. РМ УРСР від. 14.10.1975 р. № 780-р</t>
  </si>
  <si>
    <t>Гора останец "Мангуп-Кале"</t>
  </si>
  <si>
    <t>Бахчисарайській р-н,с. Залісне</t>
  </si>
  <si>
    <t>Бахчисарайський державний історико-культурний заповідник</t>
  </si>
  <si>
    <t>Пост. РМ УРСР від.14.10.1975 р. № 780-р</t>
  </si>
  <si>
    <t>Гора Кара-Тау</t>
  </si>
  <si>
    <t>м. Алушта с. Генеральське Сонячногірське л-во, кв.75</t>
  </si>
  <si>
    <t>Пост. РМ УРСР від.30.03.1981 р.№145</t>
  </si>
  <si>
    <t>Карабі-яйлинська котловина</t>
  </si>
  <si>
    <t>Білогірський р-н, с. Новокленівка, Новокленівське л-во, кв.75,   східна частина Карабі-Яйли</t>
  </si>
  <si>
    <t>Урочище "Карасу-Баші"</t>
  </si>
  <si>
    <t>Білогірський р-н ,с. Новокленівка, Новокленівське л-во, кв.14</t>
  </si>
  <si>
    <t>Кизил-Коба</t>
  </si>
  <si>
    <t xml:space="preserve">Сімферопольський р-н, с. Перевальне </t>
  </si>
  <si>
    <t>Підприємство «Кизил- Коба»</t>
  </si>
  <si>
    <t>Пост. РМ УРСР від 07.08.1963 р. № 1180-р</t>
  </si>
  <si>
    <t>Сопка "Джау-Тепе"</t>
  </si>
  <si>
    <t>Ленінський р-н, с. Вулканівка</t>
  </si>
  <si>
    <t>Кіровська с/р</t>
  </si>
  <si>
    <t>Урочище"Демерджи"</t>
  </si>
  <si>
    <t>м. Алушта, с. Лучисте,Алуштинське л-во, кв. 38</t>
  </si>
  <si>
    <t>Пост. РМ УРСРвід 30.03.1981 р.№ 145</t>
  </si>
  <si>
    <t>Карстова шахта Солдатська</t>
  </si>
  <si>
    <t>Привітненьське л-во,кв. 48</t>
  </si>
  <si>
    <t>Пост. РМ УРСРвід 14.10.1975 р. № 780-р</t>
  </si>
  <si>
    <t>Нікітський ботанічний сад</t>
  </si>
  <si>
    <t>м. Ялта, сел. Нікіта</t>
  </si>
  <si>
    <t>УААН</t>
  </si>
  <si>
    <t>Пост. РМ УРСР від  14.10.1975 р. № 780-р</t>
  </si>
  <si>
    <t>Алупкінський</t>
  </si>
  <si>
    <t>98676 м. Ялта,м. Алупка,Шоссе Дворцовое, 10</t>
  </si>
  <si>
    <t>Пост.колегії Держкомприроди УССР від 22.07.1972 р.;Пост.Держкомитета Української ССР з екології та рац.природ. від 30.08.1990 р. № 18</t>
  </si>
  <si>
    <t>Гурзуфський</t>
  </si>
  <si>
    <t>98640м. Ялта, с. Гурзуф,вул.. Ленінградська, 10</t>
  </si>
  <si>
    <t>Пост. РМ УРСР від 29.01.1975р. № 105</t>
  </si>
  <si>
    <t>Кіпарісний</t>
  </si>
  <si>
    <t>м. Ялта, сел. Гурзуф</t>
  </si>
  <si>
    <t>Пост. РМ УРСР від 29.01.1975 р. № 105Пост.колегії Держкомітет УССР з охорони природи від 22.07.1972 р.</t>
  </si>
  <si>
    <t>Лівадійський</t>
  </si>
  <si>
    <t>м. Ялта,сел. Лівадія</t>
  </si>
  <si>
    <t>Пост. РМ УРСР від 29.01.1960 р. № 105</t>
  </si>
  <si>
    <t>Масандрівський</t>
  </si>
  <si>
    <t>м. Ялта, сел. МасандраМасандрівський паркб. 40</t>
  </si>
  <si>
    <t>Місхорський</t>
  </si>
  <si>
    <t>98600 м. Ялта, Парковий проїзд, ½</t>
  </si>
  <si>
    <t>Пост. РМ УРСР від 29.01.1960 р. № 105Пост. Держком.УССР з екол та раціон.природоп. від 30.08.1990 р.  № 18</t>
  </si>
  <si>
    <t>Утьос-Карасан</t>
  </si>
  <si>
    <t>м. Алушта, сел. Утьос</t>
  </si>
  <si>
    <t>Фороський</t>
  </si>
  <si>
    <t>98690 м. Ялта, сел. Форос</t>
  </si>
  <si>
    <t>Харакський</t>
  </si>
  <si>
    <t>98662 м. Ялта, сел. Гаспра-2</t>
  </si>
  <si>
    <t>Пост. РМ УРСР від.29.01.1975 р. № 105</t>
  </si>
  <si>
    <t>Всього парків-пам`яток садово-паркового мистецтва загальнодержавного значення</t>
  </si>
  <si>
    <t>Території та об’єкти місцевого значення</t>
  </si>
  <si>
    <t>Джанкойський р-н ,с. Прозрачне</t>
  </si>
  <si>
    <t>Азовський ЛГЗ-4108, Акваторія оз. Сиваш -5583; Джанкойське СТПУ-48 – 2309;</t>
  </si>
  <si>
    <t>Пост. ВР АРК від. 16.02.2000р. № 913-2/2000</t>
  </si>
  <si>
    <t>Бакальська коса</t>
  </si>
  <si>
    <t>Роздольненський р-н с. Стерегуще</t>
  </si>
  <si>
    <t>ДП «Роздольненське ЛГ»</t>
  </si>
  <si>
    <t>Пост. ВР АРК від. 16.02.2000 р. № 913-2/2000</t>
  </si>
  <si>
    <t>Караларський</t>
  </si>
  <si>
    <t>Ленінський р-н, сел. Багерове,с. Золоте,с. Чистопілля</t>
  </si>
  <si>
    <t>Постанова ВР АРК від 20.06.2007 р. № 509-5/07 «Про створення рег.ланд.парка «Карал.» в АРК</t>
  </si>
  <si>
    <t>«Тиха бухта»</t>
  </si>
  <si>
    <t>м. Феодосія, сел. Орджонікідзе,с. Насипне,сел. Коктебель</t>
  </si>
  <si>
    <t xml:space="preserve">Орджонікідзівська с/р, Насипновська с/р, Коктебельська с/р </t>
  </si>
  <si>
    <t>Постанова ВР АРК від 19.12.2007 р. № 708-5/07</t>
  </si>
  <si>
    <t>«Лисяча бухта Ечкі-Даг»</t>
  </si>
  <si>
    <t xml:space="preserve">м. Судак,м. Феодосія </t>
  </si>
  <si>
    <t>Сонечнодолинська с/р, Щебетівська с/р</t>
  </si>
  <si>
    <t>Постанова ВР АРК від 17.09.2008 р. № 950-5/08</t>
  </si>
  <si>
    <t>«Воздухоплавний  комплекс «Узун-Сирт, гора Клементьева»</t>
  </si>
  <si>
    <t>с. Первомайське (Кіровський р-н),              с. Насипне, с. Коктебель     (м. Феодосія)</t>
  </si>
  <si>
    <t>Первомайська с/рНасипновська с/рКоктебельський с/р</t>
  </si>
  <si>
    <t>Постанова ВР АРК від 22.09.2010 р. № 1883-5/10</t>
  </si>
  <si>
    <t>«Научний»</t>
  </si>
  <si>
    <t>Бахчисарайський р-н, на території ДП «Бахчисарайське ЛГ» у с. Научне</t>
  </si>
  <si>
    <t>Пост. ВР АРК від 21.12.2011 р.       №643-6/11</t>
  </si>
  <si>
    <t>«Біла скеля»</t>
  </si>
  <si>
    <t>Білогірський р-н, за межами населених пунктів Вішенського, Василівського, Мічурінської сільських рад</t>
  </si>
  <si>
    <t>«Бахчисарай»</t>
  </si>
  <si>
    <t>Бахчисарайський р-н, за межами населених пунктів</t>
  </si>
  <si>
    <t>ДП «Бахчисарайське ЛГ», ДП «Куйбмшівське ЛГ» КРУ «Бахчисарайський історико-культурний заповідник»</t>
  </si>
  <si>
    <t>«Урочище Кізіл-Коба»</t>
  </si>
  <si>
    <t>Сімферопольський р-н, за межами начселених пунктів Добровської сільської ради на західному схилі Долгоруківського карстоаого масиву у верхів’ях р. Червонопечерної</t>
  </si>
  <si>
    <t>"Донузлав"</t>
  </si>
  <si>
    <t>Постанова ВР АРК від 27.02.2013 №1196-6/13</t>
  </si>
  <si>
    <t>"Мис Такіль"</t>
  </si>
  <si>
    <t>"Бітак"</t>
  </si>
  <si>
    <t>"Атлеш"</t>
  </si>
  <si>
    <t>Джангульський зсувне узбережжя</t>
  </si>
  <si>
    <t>Чорноморський р-н ,с. Оленівка</t>
  </si>
  <si>
    <t>Оленівська с/р</t>
  </si>
  <si>
    <t>Рішення Облвиконкому від. 20.05.1980 р.№ 353</t>
  </si>
  <si>
    <t>Ділянка степу ус. Клепиніне</t>
  </si>
  <si>
    <t>с. Клепиніно</t>
  </si>
  <si>
    <t>Кримська ДСГОС</t>
  </si>
  <si>
    <t>РішенняОблвиконкомувід. 15.04.1986 р. № 156</t>
  </si>
  <si>
    <t>Ділянка степу у с. Сонячне</t>
  </si>
  <si>
    <t>Симферопольський р-н, с. Сонячне</t>
  </si>
  <si>
    <t>Молодіжненська с/р</t>
  </si>
  <si>
    <t>Рішення Облвиконкому від. 15.04.1986 р.№ 156</t>
  </si>
  <si>
    <t>Цилінний степ у с. Григор'ївка</t>
  </si>
  <si>
    <t>Красногвардійський р-н, с. Григор'ївка</t>
  </si>
  <si>
    <t>Янтарненська с/р</t>
  </si>
  <si>
    <t>Ай-Петринська яйла</t>
  </si>
  <si>
    <t>ДП «Куйбишевське ЛГ», Соколінське лісництво кв. 54, 55, 59-65, 72, 75, 76, 81, 83</t>
  </si>
  <si>
    <t>Пост. ВР АРК від. 22.12.2010 р. № 126-6/10</t>
  </si>
  <si>
    <t>Карабі-Яйла</t>
  </si>
  <si>
    <t xml:space="preserve">ДП «Білогірське ЛГ», Новокленівське лісництво кв. 69-73, 76-78, 80-83, 92-99, 102-105, 109-114 </t>
  </si>
  <si>
    <t>Джемерджи яйла</t>
  </si>
  <si>
    <t>ДП «Алуштинське ЛГ» кв. 12-19, 37-40</t>
  </si>
  <si>
    <t>Пост. ВР АРК від. 21.12.2011 р. № 643-6/11</t>
  </si>
  <si>
    <t>Сасикський</t>
  </si>
  <si>
    <t>Сакський р-н за межами населених пунктів Лесновської, Охотніковської, Суворівської сільських рад</t>
  </si>
  <si>
    <t>ДП «Євпаторійське ЛГ»</t>
  </si>
  <si>
    <t>Осовинський степ</t>
  </si>
  <si>
    <t>Ленінський р-н, за межами населених пунктів Войковської і Глазовської сільських рад</t>
  </si>
  <si>
    <t>Степова ділянка у селі Шкільне</t>
  </si>
  <si>
    <t>Сімферопольський район, у селі Шкільне, за межами населених пунктів Родніковської та Скворцовської селищних рад</t>
  </si>
  <si>
    <t>Долгоруківська яйла</t>
  </si>
  <si>
    <t>Сімферопольський район, за межами населених пунктів Добровської мільської ради</t>
  </si>
  <si>
    <t>Зелене коло</t>
  </si>
  <si>
    <t>Ленінський р-н, сел. Леніне</t>
  </si>
  <si>
    <t>ДП «Ленінське ЛГ»кв. 2-4</t>
  </si>
  <si>
    <t>Тирке</t>
  </si>
  <si>
    <t>Сімферопольський р-н  с. Перевальне, Перевальнинське л-во кв. 6-12,14,27,28–921гаБілогорський р-н: Красногірське л-во, кв.71 – 171 га;Міжгірське л-во, кв.43-45 - 408 га;</t>
  </si>
  <si>
    <t>ДП«Симферопольське ЛМГ»</t>
  </si>
  <si>
    <t>Рішення Облвиконкому від. 11.11.1979 р. № 617</t>
  </si>
  <si>
    <t>Урочище Парагільмєн</t>
  </si>
  <si>
    <t>м. Алушта, с. Малий Маяк,Запруднинське л-во кв.8, 10, 11, 13</t>
  </si>
  <si>
    <t>Рішення Облвиконкомувід. 11.11.1979 р. № 617</t>
  </si>
  <si>
    <t>Кастель</t>
  </si>
  <si>
    <t>м. Алушта, с. Малий Маяк, Алуштинське л-во, кв. 70,71</t>
  </si>
  <si>
    <t>Рішення Облвиконкому від. 11.11.1979 р. №  617</t>
  </si>
  <si>
    <t>Бахчисарайський р-н с. Долинне, Михайлівське л-во, кв. 7,8,13,16,24-30</t>
  </si>
  <si>
    <t>Бельбекський тисовий гай</t>
  </si>
  <si>
    <t>Бахчисарайський р-н сел. Куйбишеве, Куйбишевське л-во кв.12</t>
  </si>
  <si>
    <t>Рішення Облвиконкому від. 20.05.1980 р. № 353</t>
  </si>
  <si>
    <t>Ділянка степу на Тарханкутському півострові</t>
  </si>
  <si>
    <t>Чорноморський р-н, с. Красносільське,Окунівська с/р</t>
  </si>
  <si>
    <t>к-п "Шлях Леніна"</t>
  </si>
  <si>
    <t>Пожарський</t>
  </si>
  <si>
    <t>Симферопольський р-н, с. Пожарське</t>
  </si>
  <si>
    <t>Присиваський</t>
  </si>
  <si>
    <t>Ніжньогірський р-н с. Ізобільне</t>
  </si>
  <si>
    <t>р-п "Примор'є" КСП "Іскра"</t>
  </si>
  <si>
    <t>Південнобережні дубрави</t>
  </si>
  <si>
    <t>м. Ялта, сел. Нижня Ореанда</t>
  </si>
  <si>
    <t>СКО Пансіонат "Гліцинія"</t>
  </si>
  <si>
    <t>Пост. ВР АРК від. 22.10.2003 р. № 709-3/03</t>
  </si>
  <si>
    <t>«Гірський масив Тепе-Оба»</t>
  </si>
  <si>
    <t>м. Феодосія, сел. Орджонікідзе</t>
  </si>
  <si>
    <t>Орджонікідзеньська с/р</t>
  </si>
  <si>
    <t>Пост. ВР АРК от 19.12.2007 р. № 708-5/07</t>
  </si>
  <si>
    <t>Ялівцевий гай у балки Канли-Дере імені Новели Вавилової</t>
  </si>
  <si>
    <t>м. Бахчисарай  у гори Бешик-Тау</t>
  </si>
  <si>
    <t>"Папая-Кая"</t>
  </si>
  <si>
    <t>Озеро Чокрак</t>
  </si>
  <si>
    <t>Ленінський р-н за межами населених пунктів Багеровської сільської ради</t>
  </si>
  <si>
    <t>Гора-відторженець Парагільмен</t>
  </si>
  <si>
    <t>м. Алушта, с. Малий Маяк, Запруднинське л-во, кв. 12</t>
  </si>
  <si>
    <t>Рішення Облвиконкому від. 15.02.1964 р.№ 92</t>
  </si>
  <si>
    <t xml:space="preserve">Ділянки дубовихгаїв "Дубки" </t>
  </si>
  <si>
    <t>Сімферопольський р-н, с. Партизани,Партизанське лісн., кв.89, вид.4;кв.4, вид.1</t>
  </si>
  <si>
    <t>ДП «Сімферопольське ЛМГ»</t>
  </si>
  <si>
    <t>Рішення Облвиконкому від 15.02.1964 р.№ 92</t>
  </si>
  <si>
    <t>Ділянка узбережжя у с. Миколаївка</t>
  </si>
  <si>
    <t>Сімферопольський р-н с. Миколаївка</t>
  </si>
  <si>
    <t>Миколаївська с/р</t>
  </si>
  <si>
    <t>Рішення Облвиконкому від. 15.02.1964 р. № 92</t>
  </si>
  <si>
    <t>Столова гора-останець Тепе-Кермен</t>
  </si>
  <si>
    <t>Бахчисарайський р-нс. Кудрино</t>
  </si>
  <si>
    <t>Бахчисарайський державний історико-культурний музей</t>
  </si>
  <si>
    <t>Бакла</t>
  </si>
  <si>
    <t>Бахчисарайський р-нс. Скалисте</t>
  </si>
  <si>
    <t>КСП «ім. Чапаєва»</t>
  </si>
  <si>
    <t>Гора-останець Шелудива</t>
  </si>
  <si>
    <t>Бахчисарайський р-нс. Прохладне</t>
  </si>
  <si>
    <t>Мис Ай-Тодор</t>
  </si>
  <si>
    <t>м. Ялта ,сел. Гаспра</t>
  </si>
  <si>
    <t>сан. Перлина – 2,1 га, Парус – 3,0 га, Дніпро - 0,5 га Ай-Тодорський Маяк, в/ч 49385 – 0,2 га, Санаторій „Дніпро" - 0,5 гаТОВ «Ялта-Верона» - 0,117га</t>
  </si>
  <si>
    <t>Рішення Облвиконкому від. 15.02.1964 р.№ 92Пост. ВР АРК від 21.0519.97 р. № 1170-1</t>
  </si>
  <si>
    <t>Скелі-острівки Адалари</t>
  </si>
  <si>
    <t>м. Ялта, смт. Гурзуф</t>
  </si>
  <si>
    <t>Гурзуфська с/р</t>
  </si>
  <si>
    <t>Мис Плака</t>
  </si>
  <si>
    <t>м. Алушта, сел. Партеніт</t>
  </si>
  <si>
    <t>Санаторій Утьос</t>
  </si>
  <si>
    <t>Гора Лягушка</t>
  </si>
  <si>
    <t>м. Судак, с. Дачне</t>
  </si>
  <si>
    <t>Дачнівська с/р</t>
  </si>
  <si>
    <t>Постан. бюро Кримськ. обкома КПУ і облвиконкома від 30.01.1969 р. № 198-67</t>
  </si>
  <si>
    <t>Ай-Серез</t>
  </si>
  <si>
    <t>м. Судак, с. Міжріччя Морське л-во, кв.19, вид.22,23,25,26,76,44; кв.23, від.16</t>
  </si>
  <si>
    <t>Рішення Облвиконкому від. 22.09.1969 р. № 634</t>
  </si>
  <si>
    <t>Гора Крестова</t>
  </si>
  <si>
    <t>м. Ялта, сел. Ореанда</t>
  </si>
  <si>
    <t>Санаторний комплекс «Дюльбер»</t>
  </si>
  <si>
    <t>Скеля Іфігенія</t>
  </si>
  <si>
    <t>м. Ялта, сел. Берегове</t>
  </si>
  <si>
    <t>Пост. ВР АРК від 21.05.1997 р.№ 1170-1</t>
  </si>
  <si>
    <t>Урочище «Гора Болгатура»</t>
  </si>
  <si>
    <t>ТОВ «Флора Сервіс»</t>
  </si>
  <si>
    <t>Пост. ВР АРК від 19.05.2005 р. № 1316-4/05</t>
  </si>
  <si>
    <t>«Півострів Меганом»</t>
  </si>
  <si>
    <t xml:space="preserve">м. Судак, с. Сонячна Долина </t>
  </si>
  <si>
    <t>Сонячнодолинська с/р</t>
  </si>
  <si>
    <t>Пост. ВР АРК от 19.12.2005 р. № 708-5/07</t>
  </si>
  <si>
    <t>Гай яливцю високого в р-ні Семідвір'я</t>
  </si>
  <si>
    <t>м. Алушта, с. Семідвір'є Алуштинське л-во, кв. 53 вид. 18</t>
  </si>
  <si>
    <t>Рішення Кримського Облвиконкому від 15.02.1964 р. № 92</t>
  </si>
  <si>
    <t>Дуб-Богатир Тавриди</t>
  </si>
  <si>
    <t>м. Сімферополь, Міський Дитячий парк</t>
  </si>
  <si>
    <t>Сімфероп. дитячий оздоровч. екол. центр</t>
  </si>
  <si>
    <t>Рішення Облвиконкому від. 22.02.1972 р. № 97</t>
  </si>
  <si>
    <t>П'ятистовбуровий каштан</t>
  </si>
  <si>
    <t>м. Сімферополь, вул. Фрунзе, 30</t>
  </si>
  <si>
    <t>Київська райрада м. Сімферополь</t>
  </si>
  <si>
    <t>Суворовський дуб</t>
  </si>
  <si>
    <t>Білогірський р-н, с. Яблучне</t>
  </si>
  <si>
    <t>р-з "Предгор'є"</t>
  </si>
  <si>
    <t>Пост. ВР АРК від 21.05.1997 р. № 1170-1</t>
  </si>
  <si>
    <t>Суничник НБС</t>
  </si>
  <si>
    <t>м. Ялта, смт. Нікіті, НБС-ННЦ, нижче та на схід від наукового корпусу</t>
  </si>
  <si>
    <t>НБС-ННЦ</t>
  </si>
  <si>
    <t>Фісташка НБС</t>
  </si>
  <si>
    <t>м. Ялта, смт. Нікіті, НБС-ННЦ, у 20 метрах нижче наукового корпусу у Верхньому парку</t>
  </si>
  <si>
    <t>Олива НБС</t>
  </si>
  <si>
    <t>м. Ялта, смт. Нікіті, НБС-ННЦ, у нижній частині Верхнього парку</t>
  </si>
  <si>
    <t>Тис Лесі Українки</t>
  </si>
  <si>
    <t>м. Ялта, смт. Масандра, Масандрівський парк</t>
  </si>
  <si>
    <t>Державна адміністрація Лівадійського, Масандрівського, Місхорського парків-пам’яток садово-паркового мистецтва загальнодержавного значення</t>
  </si>
  <si>
    <t>Дуб-релікт бельбекських дібров</t>
  </si>
  <si>
    <t>Бахчисарайський р-н, за межами населених пунктів Куйбишевської сільської ради, 1 км східніше с. Куйбишеве</t>
  </si>
  <si>
    <t>Куйбишевська селищна рада</t>
  </si>
  <si>
    <t>Шовковиця Гіреїв</t>
  </si>
  <si>
    <t>м. Бахчисарай, вул. Східна, 10, на території кухонного двору Бахчисарайського ханського палацу</t>
  </si>
  <si>
    <t>КРУ «Бахчисарайський історико-культурний заповідник»</t>
  </si>
  <si>
    <t>Священний гай Балта-Тиймез</t>
  </si>
  <si>
    <t>м. Бахчисарай, на території старого Караїмського кладовища Балта-Тиймез у верхів’ях балки Мар’ям-дере</t>
  </si>
  <si>
    <t>Горіх Пузанова</t>
  </si>
  <si>
    <t>Бахчисарайський р-н, с. Верхоріччя, вул. 8-го Березня, 18</t>
  </si>
  <si>
    <t>гр. Павлюкова</t>
  </si>
  <si>
    <t>Фісташка Юстиніана</t>
  </si>
  <si>
    <t>м. Ялта, с. Гаспра, мис Ай-Тодор</t>
  </si>
  <si>
    <t>ВЧ А4014а</t>
  </si>
  <si>
    <t>Платан пам’ять Алустона</t>
  </si>
  <si>
    <t xml:space="preserve">м. Алушта, 200 м від моря і від річки Демерджинка у парку </t>
  </si>
  <si>
    <t>Алуштинська міська рада</t>
  </si>
  <si>
    <t>Горіх Юрія Нікуліна</t>
  </si>
  <si>
    <t>м. Алушта, с. Лучмсте, на території Долини привидів у підніжжя гори Демерджи.</t>
  </si>
  <si>
    <t>ДП «Алуштинське лісове господарство»</t>
  </si>
  <si>
    <t>Суничник Єни</t>
  </si>
  <si>
    <t>м. Ялта, За межами населених пунктів Лівадійської селищної ради в районі с. Ореанда на горі Ай-Нікола у 20 м праворуч від Курчатовської туристичної стежки</t>
  </si>
  <si>
    <t>Ялтинський гірсько-лісовий природний заповідник</t>
  </si>
  <si>
    <t>Нескорений</t>
  </si>
  <si>
    <t>м. Алушта, сел. Малий Маяк, ЗАТ «Санаторій «Утьос»</t>
  </si>
  <si>
    <t>ЗАТ «Санаторій «Утьос»</t>
  </si>
  <si>
    <t>Дуб Дулицького</t>
  </si>
  <si>
    <t>М. Сімферополь, територія Дитячого парку</t>
  </si>
  <si>
    <t>Сімферопольський дитячий освітньо-екологічний центр Сімферопольської міськради</t>
  </si>
  <si>
    <t>Ялівець Шумера</t>
  </si>
  <si>
    <t>Ялівець майора Селіхова</t>
  </si>
  <si>
    <t>Ялівець Фортунатова</t>
  </si>
  <si>
    <t>Ялівець героїв Судакського десанту</t>
  </si>
  <si>
    <t>Ялівець Шафера</t>
  </si>
  <si>
    <t>Ялівець Ягунова</t>
  </si>
  <si>
    <t>Платан Романтика</t>
  </si>
  <si>
    <t>Фісташка Чехова</t>
  </si>
  <si>
    <t>Фісташка Ліпи</t>
  </si>
  <si>
    <t>Шовковиця Резніченко</t>
  </si>
  <si>
    <t>Самшит вічнозелений</t>
  </si>
  <si>
    <t>Платан Східний</t>
  </si>
  <si>
    <t>ПАК у гірського масиву "Караул-ОбаКараул-Оба"</t>
  </si>
  <si>
    <t>м. Судак, сел. Новий Світ Морське л-во</t>
  </si>
  <si>
    <t>Новосвітська с/р</t>
  </si>
  <si>
    <t>ПАК у гориАю-Даг</t>
  </si>
  <si>
    <t>м. Алушта, сел. Партеніт, Запрудниньське л-во кв. 32</t>
  </si>
  <si>
    <t>Рішення Облвиконкому від 22.02.1972 р.№ 97</t>
  </si>
  <si>
    <t>ПАК між сел. Новий Світ і Судаком</t>
  </si>
  <si>
    <t>м. Судак, Судакське л-во</t>
  </si>
  <si>
    <t>Рішення Облвиконкому від 22.02.1972 р. № 97</t>
  </si>
  <si>
    <t>ПАК у мису Чауда</t>
  </si>
  <si>
    <t xml:space="preserve">Ленінський р-н,с. Ярке </t>
  </si>
  <si>
    <t>Чаудинське мисливське  - господарство   товариської організації «ВВОО»</t>
  </si>
  <si>
    <t>ПАК у мису Карангат</t>
  </si>
  <si>
    <t>Ленінський р-н, с. Ярке</t>
  </si>
  <si>
    <t xml:space="preserve">  ПАК у мису Опук та островів "Скелі-Кораблі"</t>
  </si>
  <si>
    <t>Ленінський р-н, с. Мар’ївка,с. Борисівка</t>
  </si>
  <si>
    <t>Опукский природний заповідник</t>
  </si>
  <si>
    <t>ПАК у мису Хроні</t>
  </si>
  <si>
    <t>Ленінський р-н, с. Осовини</t>
  </si>
  <si>
    <t>Глазовська с/р</t>
  </si>
  <si>
    <t>ПАК у мису Казантип</t>
  </si>
  <si>
    <t>Ленінський р-н, с. Мисове</t>
  </si>
  <si>
    <t>Казантипский природний заповідник</t>
  </si>
  <si>
    <t>ПАК у Арабатської стрілки</t>
  </si>
  <si>
    <t>Ленінський р-н, с. Кам'янське</t>
  </si>
  <si>
    <t>КСП «Сємісотка»</t>
  </si>
  <si>
    <t>ПАК у Джангульського зсувного узбережжя</t>
  </si>
  <si>
    <t>Чорноморський р-н, с. Оленівка</t>
  </si>
  <si>
    <t>ПАК у скелі Діва та г. Кішка</t>
  </si>
  <si>
    <t>м. Ялта, сел. Сімеїз</t>
  </si>
  <si>
    <t>ПАК у мису Ай-Тодор</t>
  </si>
  <si>
    <t>м. Ялта, сел. Гаспра</t>
  </si>
  <si>
    <t>Гасприньська с/р</t>
  </si>
  <si>
    <t>Рішення Облвиконкомувід 22.02.1972 р. № 97</t>
  </si>
  <si>
    <t>ПАК у мису Плака</t>
  </si>
  <si>
    <t>м. Алушта,сел. Партеніт</t>
  </si>
  <si>
    <t>ПАК у с. Сонячногірське та с. Малоріченьське</t>
  </si>
  <si>
    <t>м. Алушта,с. Сонячногірськес. Малоріченьське</t>
  </si>
  <si>
    <t>Малоріченьська с/р</t>
  </si>
  <si>
    <t>Печера-грот Данільча-Коба</t>
  </si>
  <si>
    <t>Бахчисарайський р-н, с. Соколине, Соколине л-во, кв.20, від.2</t>
  </si>
  <si>
    <t>Природні сфінкси у долині р. Чурук-Су</t>
  </si>
  <si>
    <t>Бахчисарайський р-н, Михалівське л-во, кв. 43</t>
  </si>
  <si>
    <t>Печера-грот Кіік-Коба</t>
  </si>
  <si>
    <t>Сімферопольський р-н с. Балонове, Красногорське л-во кв.21</t>
  </si>
  <si>
    <t>Печера-грот Чокурча</t>
  </si>
  <si>
    <t>Сімферопольський р-н с. Лугове</t>
  </si>
  <si>
    <t>автоколона№14654</t>
  </si>
  <si>
    <t>Острівок-глиба пермських вапняків на Сімферопольському водосховищі</t>
  </si>
  <si>
    <t>Сімферопольський р-н Сімферопольське водосховище</t>
  </si>
  <si>
    <t>Салгірське управління зрошувальних систем</t>
  </si>
  <si>
    <t>Природні сфінкси Каралезьської долини</t>
  </si>
  <si>
    <t>Бахчисарайський р-н, с. Залісне</t>
  </si>
  <si>
    <t>Красномакська с/р</t>
  </si>
  <si>
    <t>Печера-грот Сюрень</t>
  </si>
  <si>
    <t>Бахчисарайський р-н, с. Танкове</t>
  </si>
  <si>
    <t>Мис Чауда</t>
  </si>
  <si>
    <t>Чаудинське мисливське  -господарство   товариської організації «ВВОО»</t>
  </si>
  <si>
    <t>Рішення Облвиконкому від 15.02.1964 р. № 92</t>
  </si>
  <si>
    <t>Карстова шахтаМаксимовича</t>
  </si>
  <si>
    <t>Бахчисарайськийр-н, Куйбишевськел-во, кв. 85</t>
  </si>
  <si>
    <t>Постанова бюро Кримськ. Обкому КПУта облвиконкому  від  30.01.1969 р. № 19/8-67</t>
  </si>
  <si>
    <t>Червоний камінь</t>
  </si>
  <si>
    <t>м. Ялта, с. Краснокам'янка</t>
  </si>
  <si>
    <t>Постанова бюро Кримськ. Обкому КПУта облвиконкому  від  30.01.1969 р. №19/8-67</t>
  </si>
  <si>
    <t xml:space="preserve">   Зміїна печера</t>
  </si>
  <si>
    <t>Сімферопольський р-н с. Лівадки, Партизан-ське л-во, кв. 20</t>
  </si>
  <si>
    <t>Сімферопольське ДЛМГ</t>
  </si>
  <si>
    <t>Кучук-Ламбатський кам'яний хаос</t>
  </si>
  <si>
    <t>м. Алушта, с. Кіпарісне,с. Бондаренкове</t>
  </si>
  <si>
    <t>Маломаякська с/рТОВ «Центр стратегічних інвестицій»</t>
  </si>
  <si>
    <t>Рішення Облвиконкому від 30.01.1969 р. № 19/8-67Постанова ВР АРК від 20.12.06 № 284-5/06</t>
  </si>
  <si>
    <t>Ділянка узбережжя між с. Сонячногірьське та Малоріченське</t>
  </si>
  <si>
    <t>м. Алушта, с. Сонячногірьське с. Малоріченське</t>
  </si>
  <si>
    <t>Малоріченська с/р</t>
  </si>
  <si>
    <t>Рішення Облвиконкому від 30.01.1969 р. № 19/8-67</t>
  </si>
  <si>
    <t>Печера Сюндюрлю</t>
  </si>
  <si>
    <t>Бахчисарайський р-н с. Поляна, Куйбишевське л-во, кв. 78, вид. 9</t>
  </si>
  <si>
    <t>Рішення Облвиконкому від 01.12.1972 р. № 579</t>
  </si>
  <si>
    <t>Печера МАН (малої академії наук)</t>
  </si>
  <si>
    <t>м. Алушта,с. Лучистое Алуштинське л-во, кв.36 вид.1, півн. укізг. Демерджи</t>
  </si>
  <si>
    <t>Печера Аджи-Коба</t>
  </si>
  <si>
    <t>Білогірський р-н, Міжгорне л-во, кв 33</t>
  </si>
  <si>
    <t>Печера Аянська</t>
  </si>
  <si>
    <t>Сімферопольський р-н с. Зарічне, північний укіз Чатирдага</t>
  </si>
  <si>
    <t>ППВКХ м. Сімферополя</t>
  </si>
  <si>
    <t>Рішення Облвиконкомувід 01.12.1972 р. № 579</t>
  </si>
  <si>
    <t>Вовчий грот</t>
  </si>
  <si>
    <t>Сімферопольський р-н с. Мазанка</t>
  </si>
  <si>
    <t>Мазанська с/р</t>
  </si>
  <si>
    <t>Оголення скам'янілогопотоку вулканічної лави</t>
  </si>
  <si>
    <t>Сімферопольський р-н с. Петропавлівка,Петропавлівський кар’єр</t>
  </si>
  <si>
    <t>Добрівська с/р</t>
  </si>
  <si>
    <t>Рішення Облвиконкому від 20.12.1988 р. № 366</t>
  </si>
  <si>
    <t>Грязьова сопка Андрусова</t>
  </si>
  <si>
    <t>Ленінський р-н, с. Бондаренкове</t>
  </si>
  <si>
    <t>Войківська с/р</t>
  </si>
  <si>
    <t>Рішення Облвиконкому від 22.09.1969 р. № 634</t>
  </si>
  <si>
    <t>Грязьова сопка Вернадського</t>
  </si>
  <si>
    <t>Рішення Облвиконкому від 22.09.1969 р.№ 634</t>
  </si>
  <si>
    <t>Грязьова сопка Обручева</t>
  </si>
  <si>
    <t>Всього пам`яток природи місцевого значення</t>
  </si>
  <si>
    <t>Євпаторійський дендропарк</t>
  </si>
  <si>
    <t>м. Євпаторія</t>
  </si>
  <si>
    <t>ТОВ "Парк розваг"</t>
  </si>
  <si>
    <t>Парк санаторію"Дюльбер"</t>
  </si>
  <si>
    <t>м. Ялта,сел. Кореїз</t>
  </si>
  <si>
    <t>Санаторнийкомплекс"Дюльбер"</t>
  </si>
  <si>
    <t>Пост. ВР АРКвід26.04.2000 р.№ 1089-2/2000</t>
  </si>
  <si>
    <t>Сакськийкурортний парк</t>
  </si>
  <si>
    <t>м. Саки</t>
  </si>
  <si>
    <t>Санаторій "ім.Ленина МОУкраїни "1 - ДП спец.санаторій ім.ак.Н.Н. Бурденко ЗАТ „Укрпрофздравніца" -1,2208га;2 - ЗАО „Санаторій Саки" - 18,2884га;3 - ПП ГусейновФ.К.-0,095 га;4 - Сакський військовий клин.санаторія ім. Н.И.Пирогова -10,9811 га;5 - ПП „Едельвейс"-0,1712га.</t>
  </si>
  <si>
    <t>РішенняОблвиконкомувід 15.04.1964 р.№ 92від 18.12.1984 р.№ 597</t>
  </si>
  <si>
    <t>Парк дачі "Місхор"</t>
  </si>
  <si>
    <t>Санаторний комплекс "Дюльбер"</t>
  </si>
  <si>
    <t>Пост. ВР АРК від 26.04.2000 р № 1089-2/2000</t>
  </si>
  <si>
    <t>Парк санаторію "Морський прибій"</t>
  </si>
  <si>
    <t>Пост. ВР АРК від. 26.04.2000 р. № 1089-2/2000</t>
  </si>
  <si>
    <t>Лісопарк Перчем</t>
  </si>
  <si>
    <t>м. Судак, Судакське л-во, кв. 39, вид. 10</t>
  </si>
  <si>
    <t>ДП «Судакський ЛМГ»</t>
  </si>
  <si>
    <t>Рішення Облвиконкому від 01.12.1972 р.№ 579</t>
  </si>
  <si>
    <t>Лазурний</t>
  </si>
  <si>
    <t>МДЦ Артек</t>
  </si>
  <si>
    <t>Морський</t>
  </si>
  <si>
    <t>Гірський</t>
  </si>
  <si>
    <t>Меласький</t>
  </si>
  <si>
    <t>м. Ялта, с. Санаторне</t>
  </si>
  <si>
    <t>санаторій "Мелас"</t>
  </si>
  <si>
    <t>Нижня Ореанда</t>
  </si>
  <si>
    <t>м. Ялта,ї с. Нижня Ореанда</t>
  </si>
  <si>
    <t>санаторій "Нижня Ореанда"</t>
  </si>
  <si>
    <t>Парк дому відпочинку „Судак"</t>
  </si>
  <si>
    <t>м. Судак</t>
  </si>
  <si>
    <t>ВАТ «Туристичний оздоровчий комплекс "Судак"»</t>
  </si>
  <si>
    <t>Пост. ВР АРКвід 21.05.1997 р. № 1170-1</t>
  </si>
  <si>
    <t>Парк дому відпочинку "Айвазовське"</t>
  </si>
  <si>
    <t>дім відпочинку "Айвазовське"</t>
  </si>
  <si>
    <t>Пост. ВР АРК від 19.11.1998 р.№ 286-2/98</t>
  </si>
  <si>
    <t>Парк санаторію "Ай-Даніль"</t>
  </si>
  <si>
    <t>98643 м. Ялта,сел. Данилівнавул.. Лісова, 4</t>
  </si>
  <si>
    <t>санаторій "Ай-Даніль"</t>
  </si>
  <si>
    <t>Пост. ВР АРК від. 19.11.1998 р. № 286-2/98</t>
  </si>
  <si>
    <t>Парк "Еміра БухарськогоСейїд-Абдул-Ахад-Хана"</t>
  </si>
  <si>
    <t>м. Ялта, с. Ливадія</t>
  </si>
  <si>
    <t>санаторій "Узбекістан"</t>
  </si>
  <si>
    <t>Пост ВР АРК від 19.11.1998 р. № 286-2/98</t>
  </si>
  <si>
    <t>Парк санаторію "Гірський"</t>
  </si>
  <si>
    <t>ФАО «Атомпрофздравниця санаторія «Горний»</t>
  </si>
  <si>
    <t>Пост. ВР АРК від 19.11.1998 р.  № 286-2/98</t>
  </si>
  <si>
    <t>"Чукурлар"</t>
  </si>
  <si>
    <t>98613 м. Ялта,вул.. Комунарів, 12</t>
  </si>
  <si>
    <t>Республ.підприємство «Курортно-оздоровчий комплекс «Росія»</t>
  </si>
  <si>
    <t>Пост. ВР АРК від 22.06.1999 р.  № 585-2/99</t>
  </si>
  <si>
    <t>Парк пансіонату "Прибрежний"</t>
  </si>
  <si>
    <t>98654 м. Ялта, с. Отрадне</t>
  </si>
  <si>
    <t>Пансіонат "Прибрежний"</t>
  </si>
  <si>
    <t>Пост. ВР АРК від 16.02.2000 р.№ 913-2/2000</t>
  </si>
  <si>
    <t>Парк санаторію "Сокіл"</t>
  </si>
  <si>
    <t>м. Судак-2,вул.. Приморська, 21</t>
  </si>
  <si>
    <t>Санаторій "Сокіл"</t>
  </si>
  <si>
    <t>Пост. ВР АРК від 16.02.2000 р. № 913-2/2000</t>
  </si>
  <si>
    <t>Парк санаторію "Чорноморьє"</t>
  </si>
  <si>
    <t>Санаторій "Чорноморьє"</t>
  </si>
  <si>
    <t>Пост. ВР АРК від 18.10.2002 р.№ 295-3/02</t>
  </si>
  <si>
    <t>"Малий Лівадіській парк"</t>
  </si>
  <si>
    <t>Пост. ВР АРК від 22.10.2003 р. № 709-3/03</t>
  </si>
  <si>
    <t>Яйла Чатирдага</t>
  </si>
  <si>
    <t>м. Алушта, Алуштинське л-во, кв. 1-10</t>
  </si>
  <si>
    <t>Рішення Облвиконкому від 20.05.1980 р.№ 353</t>
  </si>
  <si>
    <t>Долина р. Сатера</t>
  </si>
  <si>
    <t>м. Алушта, Алуштинське л-во, кв. 43</t>
  </si>
  <si>
    <t>Лісова діброва "Левадки"</t>
  </si>
  <si>
    <t>Сімферопольський р-н, с. Левадки, Партизанське л-во, кв. 17</t>
  </si>
  <si>
    <t>Балка Великий Кастель</t>
  </si>
  <si>
    <t>Гірсько-лісовий масив у с.Тополівка та с. Курське</t>
  </si>
  <si>
    <t>Білогорський р-н</t>
  </si>
  <si>
    <t>ДП «Старокримське ЛМГ»</t>
  </si>
  <si>
    <t>Мис Алчак у м. Судак</t>
  </si>
  <si>
    <t>м. Судак,Судакське лісництво, обхід №5</t>
  </si>
  <si>
    <t>Рішення Облвиконкому від 20.12.1988 р.№ 366</t>
  </si>
  <si>
    <t>Гай фісташки туполистої</t>
  </si>
  <si>
    <t>Оздоровче-спортивний табір МАІ</t>
  </si>
  <si>
    <t>Пост. ВР АРК від 21.05.1997 р.  № 1170-1</t>
  </si>
  <si>
    <t>Ботанічний сад при Тавридському національному університетііменіВ.І.Вернадського</t>
  </si>
  <si>
    <t>м. Сімферополь</t>
  </si>
  <si>
    <t>Тавриський національний університет ім. В.І . Вернадського</t>
  </si>
  <si>
    <t>Постанова ВР АРК від 21.04.2005  р.№ 1271-4/05</t>
  </si>
  <si>
    <t>Всього ботанічних садів місцевого значення</t>
  </si>
  <si>
    <t>парк "Казка"</t>
  </si>
  <si>
    <t>м. Ялта,с. Виноградне</t>
  </si>
  <si>
    <t>МПП Зубкова О.А.Зооуголок «Сказка»</t>
  </si>
  <si>
    <t>Пост. ВР АРКвід 22.10.2003 р.№ 709-3/03</t>
  </si>
  <si>
    <t>«Сафарі-парк «Тайган»</t>
  </si>
  <si>
    <t>м. Білогірськ, вул. Лавандова, 1</t>
  </si>
  <si>
    <t>МПП Зубкова О.А.</t>
  </si>
  <si>
    <t>Пост. ВР АРКвід 18.04.2012 р.№ 784-6/12</t>
  </si>
  <si>
    <t>Всього зоологічних парків місцевого значення</t>
  </si>
  <si>
    <t>Всього територій та об`єктів ПЗФ місцевого значення:</t>
  </si>
  <si>
    <t>Всього територій та об`єктів ПЗФ:</t>
  </si>
  <si>
    <t>м. Севастополь</t>
  </si>
  <si>
    <t>Перелік територій та об`єктів природно-запвідного фонду загальнодержавного та місцевого значення</t>
  </si>
  <si>
    <t>«Байдарський»</t>
  </si>
  <si>
    <t>Розташований на південному заході Гірського Криму. З півдня на північ територія заказнику простирається на 15 км, з заходу на схід – на 22 км. На півдні територія заказнику охоплює північний макросхил головної Кримської гряди (межі стикуються з ландшафтним заказником загальнодержавного значення «Мис Айя»), виходить до Байдарського перевалу та проходить уздовж межі Ялтинського гірсько-лісового заповідника. Північніше цієї межі Байдарський заказник охоплює практично весь водозбір Чорної річки. На заході межа заказнику простирається від території заказнику «Мис Айя» по хребтам лівобережжя долини Сухої річки до гори Гасфорта. Звідти північна межа проходить по водороздільним хребтам до перевалу Бичку. Східна межа проходить по водороздільним хребтам, що оточують правобережні притоки Чорноріченської системи, до Ай-Петринської яйли на південному сході.Чорноріченське  лісництво: всі виділи в межах кварталів 1-4, 6-13, 16-36, 39-53, 55-66, 68-76, 78-81.Орлинівське лісництво: всі виділи в межах кварталів 1-6, 8, 10, 11, 14, 19, 24, 25, 27-62.Тернівське лісництво: всі виділи в межах кварталів 34, 36, 38, 39-41,43</t>
  </si>
  <si>
    <t>1. Державне підприємство «Севастопольське досвідне лісомисливське господарство» - на кв. 1-4, 6-13, 39-53, 55-56, 68-76, 78-81 Чорноріченського лісництва, кв. 1-6, 8, 10-11, 14, 19, 24-25, 27-62 Орлинівського лісництва, кв. 40-41, 43, 34, 36, 38-39 Тернівського лісництва   2.  Виробниче управління водопровідно-каналізаційного господарства м.Севастополя (ГКП «Севміськводоканал» СМР) - Територія, прилегла до Чорноріченського водосховища                                3. Державне   підприємство «Куйбишевське   лісове господарство» - кв. 70-71 вид. 1-7, 9, 12, 15, 16; кв. 68 вид. 2, 8, 12-14; кв. 74 вид. 1-10; кв. 80 вид. 1-7, 9, 11; кв. 82 Соколинського лісництва; кв. 44 вид. 14, 17, 18, 20, 21; кв. 46 вид. 1, 13-18, 19-23; кв. 47 вид. 8-11, 13, 14; кв. 48 вид. 1, 12-17; кв. 49 в. 13, 16-22; кв. 50 вид. 1, 2, 5, 9; кв. 54 вид. 1-5, 8-19; кв. 56 вид. 2-6; кв. 57 вид. 1; кв. 62 вид. 1, 2, 4-6, 15, 19; кв. 66-86; кв. 52-54, 58, 60, 61 Куйбишевського лісництва       4. Колективне сільськогосподарське підприємство Агрофірма «Красный октябрь» - Балаклавський район, м.Севастополь</t>
  </si>
  <si>
    <t xml:space="preserve">Постанова Ради МіністрівУкраїнської РСР від 31.05.1990 р. № 120 </t>
  </si>
  <si>
    <t>«Мис Айя»</t>
  </si>
  <si>
    <t>Заказник «Мис Айя» розташований на крайньому заході Південного берегу Криму. Масив мису Айя утворений скелястою громадою Кокія-Кала. З півночі до неї примикає гора Самналих-Бурун, зі сходу – гора Куш-Кая, утворюючи єдину систему гірських хребтів. З заходу скелясте узбережжя переходить в урочище Аязьма. Природний комплекс заказнику «Мис Айя» включає сам мис Айя, урочища Аязьма та Батилиман, а також акваторію уздовж узбережжя, завширшки приблизно 300 м.Чорноріченське  лісництво: всі виділи в межах кварталів 54, 67, 77, 82, 83.Орлинівське лісництво: всі виділи в межах кварталу 9.</t>
  </si>
  <si>
    <t>Повна земельно-кадастрова інформація щодо складу землекористувачів (землевласників) відсутня. Охоронні зобов’язаняя оформлені:Державне підприємство «Севастопольське досвідне лісомисливське господарство» - Балаклавський район м.Севастополя на землях держлісфонду; кв. 54, 67, 77, 82, 83 Чорноріченського лісництва, кв. 9 та урочище «Батиліман» Орлинівського лісництва, прилегла акваторія Чорного моря завширшки 300 м.</t>
  </si>
  <si>
    <t>Постанова Ради Міністрів Української РСР від 16.12.1982р. № 617  «Про доповнення переліку державних заказниківУкраїнської РСР»</t>
  </si>
  <si>
    <t>«Мис Фіолент»</t>
  </si>
  <si>
    <t>Межі заказника "Мис Фіолент" встановлені у державному акті  на право постійного користування земельною ділянкою, наданою в постійне користування в/ч А 1845 (НВЦ ЗСУ "Державний океанаріум") в районі м. Фіолент</t>
  </si>
  <si>
    <t>Науково-дослідницький центр ЗСУ «Державний океанаріум»(в/ч А 1845) - Балаклавський район м.Севастополя, на південному сході Гераклейського півострова</t>
  </si>
  <si>
    <t>Указ Президента Українивід 20.08.1996р. № 715/96 “Про оголошення територій і об'єктів природно-заповідного фонду загальнодержавного значення”.Примітка:Межі заказника встановлені державним актом на право постійного користування землею серії I-КМ № 005179, рег. № 876 від 08.10.1999р. з віднесенням земель до категорії земель природоохоронного призначення. Проект землеустрою з організації та встановлення меж заказнику не розроблено.</t>
  </si>
  <si>
    <t>«Бухта Козача»</t>
  </si>
  <si>
    <t>Земельна ділянка, надана в постійне користування в/ч А 1845 (НВЦ ЗСУ "Державний океанаріум" України)  в  районі бухти Козачої з оформленням державного акту. При цьому межі та площа заказника "Бухта Козача" цілком збігаються з межами і площею зазначеної земельної ділянки, установлених державним актом на право користування землею.</t>
  </si>
  <si>
    <t>Науково-дослідницький центр ЗСУ «Державний океанаріум»(в/ч А 1845) - Західний берег бухти Козачої</t>
  </si>
  <si>
    <t>Указ Президента України від 09.12.1998р. № 1341/98. Примітка:Межі заказника установлені державним актом на право постійного користування землею серії II-КМ № 002761, рег. № 522 від 19.09.1997р. з віднесенням земель до категорії земель природоохоронного призначення.  Проект землеустрою з організації та встановлення меж заказнику не розроблено.</t>
  </si>
  <si>
    <t>Регіональний ландшафтний парк "Максимова дача"</t>
  </si>
  <si>
    <t>Ленінський район міста Севастополя, балка Хомутова в зоні зелених насаджень загального користування і частково в проектній зоні малоповерхової житлової забудови відповідно до Генерального плану розвитку міста Севастополя до 2025 року,  затвердженого Рішенням сесії Севастопольської міської ради від 13.12.2005 № 4114</t>
  </si>
  <si>
    <t>Розташований на землях не переданих у власність або користування. Спец. Адміністрацій згідно із ст. 12 ЗУ про ПЗФ не створена</t>
  </si>
  <si>
    <t>Рішення Севастопольської міськради від 18.06.2013 року № 5678</t>
  </si>
  <si>
    <t>Прибережний аквальний комплекс біля мису Лукулл</t>
  </si>
  <si>
    <t>пам’ятка природи</t>
  </si>
  <si>
    <t xml:space="preserve">гідрологічна </t>
  </si>
  <si>
    <t>Знаходиться в 3 км на південний захід від устя р.Альми, в 3 км на північний захід від с.Углове. Севастопольська частина пам’ятника природи починається у 200 м до заходу від бази відпочинку, розташованої у с.Углове. На півдні межі пам’ятнику природи проходять у 600 м від пляжу с.Андрєєвка;</t>
  </si>
  <si>
    <t>Військовий радгосп «Благодатний»;в/ч 53158 ЧФ РФ  - суміжний землекористувачЗемлі водного фонду  площею 113,4588 га не надані  у власність або користуванняОхоронні зобов'язанняАндріївської сільської Радивід 10.06.1994р. №1</t>
  </si>
  <si>
    <t>Рішення Кримського  облвиконкому від 22.02. 1979 р. № 97.Примітка:Підтверджено спільним рішенням Кримського облвиконкому і Севастопольського міськвиконкому від 13.12.1984р. № 22/896 «Про мережу територій та об’єктів природно-заповідного фонду».Межі встановлені проектом землеустрою з організації та встановлення меж  території пам’ятки природи, затвердженим Розпорядженням Севастопольської міської державної адміністрації від 07.11.2005р. № 1468-р «Про затвердження проектів землеустрою з організації та встановлення меж територій природно-заповідного фонду місцевого значення м. Севастополя» з віднесенням земель до категорії земель природно-заповідного фонду.</t>
  </si>
  <si>
    <t>“Прибережний аквальний комплекс біля Херсонесу Таврійського»</t>
  </si>
  <si>
    <t>Розташована у центрі північного краю Гераклейського півострова, між бухтами Пісочною та Карантинною, на прибережній території, що зайнята античним та середньовічним містом Херсонес (нині – Національний археологічний заповідник «Херсонес Таврійський») з прилеглою до неї акваторією Чорного моря. Західна межа визначена по існуючому молу, що відділяє Національний археологічний заповідник «Херсонес Таврійський» від пляжу «Сонячний» (бухта Пісочна). Східна межа визначена по межам існуючого    яхтклубу на території Національного заповідника (бухта Карантинна);</t>
  </si>
  <si>
    <t>Національний заповідник “Херсонес Таврійський”(сухопутна земельна ділянка в межах землекористування - 1,0010 га)Землі водного фонду  площею 59,6606 га не надані  у власність або користування</t>
  </si>
  <si>
    <t>Рішення Кримського  облвиконкому від 22.02. 1979 р. № 97.Примітка:Підтверджено спільним рішенням Кримського облвиконкому і Севастопольського міськвиконкому від 13.12.1984р. № 22/896 «Про мережу територій та об’єктів природно-заповідного фонду».Межі встановлені проектом землеустрою з організації та встановлення меж  території пам’ятки природи, затвердженим рішенням Севастопольської міської Ради від 04.07.2006р. № 393 «Про межи частини територій природно-заповідного фонду місцевого значення та оголошення територій в цих межах територіями  природно-заповідного фонду місцевого значення, які підлягають особливій охороні» з віднесенням земельної ділянки площею 59,6606 га до категорії земель водного фонду з охоронним режимом об’єкту ПЗФ відповідно до проекту всановлення меж, земельну ділянку площею 1,001 га – до категорії земельісторико-культурного призначення з охоронним режимом відповідно до проекту встановлення меж.</t>
  </si>
  <si>
    <t>“Прибережнийаквальний комплекс біля мису Фіолент»</t>
  </si>
  <si>
    <t>Розташована у адміністративних межах м.Севастополя (Балаклавський район), на півдні Гераклейського півострова. Межі визначено від мису Лермонтова до Мармурової балки. Межує із комплексною пам’яткою природи місцевого значення «Мис Фіолент” та ландшафтним заказником загальнодержавного значення «Мис Фіолент»;</t>
  </si>
  <si>
    <t>Пам’ятка природі розташована на землях, не наданих у власність або користування.</t>
  </si>
  <si>
    <t>:Рішення Кримського облвиконкому від 22.02.1972р. № 97*(ППМ 122-565)Змінено площу:Розпорядження Севастопольської міської держадміністрації від 07.11.2005 р.№ 1468-р "Про затвердження  проектів землеустрою з організації та встановлення меж територій природно-заповідного фонду місцевого значення м. Севастополя" з віднесенням земель до категорії земель природно-заповідного фонду</t>
  </si>
  <si>
    <t>“Прибережний шквальний комплекс біля мису Сарич»</t>
  </si>
  <si>
    <t>Розташована у адміністративних межах м.Севастополя (Балаклавський район), на північний схід від Ласпінської бухти, у 3,5 км на захід від смт Форос до мису Сарич;Орлинівське лісництво: всі виділи в межах кварталів 15, 16, 20, 22</t>
  </si>
  <si>
    <t>Сухопутна земельна ділянка: Державне підприємство«Севастопольське досвідне лісомисливське господарство» (Орлінівське лісництво) – 3,3720 га; в/ч 2382 МОУ – 0,1410 гаЗемлі водного фонду  площею 58,7701га не надані  у власність або користування</t>
  </si>
  <si>
    <t>Рішення Кримського облвиконкому від 22.02.1972р. № 97*(ППМ 124-565)Змінено площу та назву:Розпорядження Севастопольської міської держадміністрації від 07.11.2005 р.№ 1468-р "Про затвердження  проектів землеустрою з організації та встановлення меж територій природно-заповідного фонду місцевого значення м. Севастополя" з віднесенням земель до категорії земель природно-заповідного фонду</t>
  </si>
  <si>
    <t>“Ушакова балка»</t>
  </si>
  <si>
    <t>Розташована у Нахімовському районі м.Севастополя, на схід від Павлівського мису, на березі Севастопольської бухти, між Корабельною бухтою та Кілен-бухтою. З заходу, сходу та півдня Ушакова балка межує з житловою забудовою (вулиці Залізнодорожна, Надєждінцев, Папаніна, Матвія Вороніна, Робоча, Бутирська, Генерала Родіонова, Адмірала Макарова та ін.);</t>
  </si>
  <si>
    <t>Рішення Кримського  облвиконкому від 22.02. 1979 р. № 97.Примітка:Підтверджено спільним рішенням Кримського облвиконкому і Севастопольського міськвиконкому від 13.12.1984р. № 22/896 «Про мережу територій та об’єктів природно-заповідного фонду».Межі встановлені проектом землеустрою з організації та встановлення меж  території пам’ятки природи, затвердженим рішенням Севастопольської міської Ради від 04.07.2006р. № 393 «Про межи частини територій природно-заповідного фонду місцевого значення та оголошення територій в цих межах територіями  природно-заповідного фонду місцевого значення, які підлягають особливій охороні» з віднесенням земель до категорії земель природно-заповідного фонду.</t>
  </si>
  <si>
    <t>«Мис Фіолент”</t>
  </si>
  <si>
    <t>Розташована у адміністративних межах м.Севастополя (Балаклавський район) на південному краю Гераклейського півострова (мис Фіолент), у 12 км на південний захід від мису Херсонес;</t>
  </si>
  <si>
    <t>Постанова бюро Кримського обкомуКПУ і Кримського облвиконкому від30.01.1969 р. № 19/8-67 *(ППМ 63-565)Змінено площу:Розпорядження Севастопольської міської держадміністрації від 07.11.2005 р.№ 1468-р "Про затвердження  проектів землеустрою з організації та встановлення меж територій природно-заповідного фонду місцевого значення м. Севастополя" з віднесенням земель до категорії земель природно-заповідного фонду</t>
  </si>
  <si>
    <t>«Скелі Ласпі»</t>
  </si>
  <si>
    <t>Розташована у адміністративних межах м.Севастополя (Балаклавський район) південніше селищ Тилове та Орлине, на західному краю головної гряди Кримських гір (г.Каланих-Кая), у північній частині урочища Ласпі, на південний захід від Байдарської улоговини. Територія заповідного урочища «Скелі Ласпі» займає 12 квартал Орлинівського лісництва Севастопольського державного лісомисливського господарства. Орлинівське лісництво: всі виділи в межах кварталу 12.</t>
  </si>
  <si>
    <t>Державне підприємство «Севастопольське досвідне лісомисливське господарство»  (18,4387 га) Охоронні зобов'язання Севастопольськогодержавного лісомисливського  господарствавід  05.02.1998. № 5. Переоформлені: Охоронні зобов'язання Державного підприємства «Севастопольське досвідне лісомисливське господарство» від  15.02.2010р. № 02/2010</t>
  </si>
  <si>
    <t>Рішення Кримського облвиконкому від 20.05.1980р. № 353* ,(статус ППМ з 1969р.) (ЗУМ 4-565) Змінено площу: Розпорядження Севастопольської міської держадміністрації від 07.11.2005 р.№ 1468-р "Про затвердження  проектів землеустрою з організації та встановлення меж територій природно-заповідного фонду місцевого значення м. Севастополя" з віднесенням земель до категорії земель природно-заповідного фонду</t>
  </si>
  <si>
    <t>Перелік територій та об’єктів  природно-заповідного фонду загальнодержавного та місцевого значення,                                                                                             розташованих у Вінницькій області  станом на 01.01.2024 року</t>
  </si>
  <si>
    <t xml:space="preserve"> Перелік територій та об’єктів природно-заповідного фонду загальнодержавного та місцевого значення, розташованих у Закарпатській області станом на 01.01.2024 року </t>
  </si>
  <si>
    <t>Перелік територій та об’єктів природно-заповідного фонду загальнодержавного та місцевого значення, розташованих у Одеській області                                станом на 01.01.2024 року</t>
  </si>
  <si>
    <t>Перелік територій та об'єктів природно-заповідного фонду загальнодержавного та місцевого значення, розташованих у Херсонській області                  станом на 01.01.2024 року</t>
  </si>
  <si>
    <t>Перелік територій та об’єктів  природно-заповідного фонду загальнодержавного та місцевого значення,  розташованих у Хмельницькій області                                         станом на 01.01.2024 року</t>
  </si>
  <si>
    <t>Зміни у складі природно-заповідного фонду за 2023 рік</t>
  </si>
  <si>
    <t>Категорія, тип, значення</t>
  </si>
  <si>
    <t xml:space="preserve">Розташування, місцезнаходження об"єкта ПЗФ (район, найближчий населений пункт, лісництво, квартал, виділ) </t>
  </si>
  <si>
    <t>Підпорядкування (для установ ПЗФ), у чиєму віданні знаходяться (для всіх інших територій та об"єктів)</t>
  </si>
  <si>
    <t>Причина ліквідації статусу</t>
  </si>
  <si>
    <t>Номер, дата, назва документа, яким було створено (оголошено) об"єкт ПЗФ, ліквідовано статус або внесені зміни, ким прийнятий</t>
  </si>
  <si>
    <t xml:space="preserve">Вінницька область </t>
  </si>
  <si>
    <t>Змінено категорію, тип, значення, плошу тощо</t>
  </si>
  <si>
    <t>Гідрологічний заказник місцевого значення</t>
  </si>
  <si>
    <t>Збільшено площу на 28,9 га</t>
  </si>
  <si>
    <t>Рішення  44 сесії 8 скликання Вінницької обласної ради від 29.09.2023 № 675</t>
  </si>
  <si>
    <t>Волинська область</t>
  </si>
  <si>
    <t>Створено</t>
  </si>
  <si>
    <t xml:space="preserve">ботанічна пам"ятка природи  місцевого значення </t>
  </si>
  <si>
    <t>2</t>
  </si>
  <si>
    <t>Ліквідовано статус</t>
  </si>
  <si>
    <t>„Сосна звичайна велетень”</t>
  </si>
  <si>
    <t>Володимирський район, ДП «Володимир-Волинське ЛМГ», Губинське л-во, кв.14 вид.16</t>
  </si>
  <si>
    <t>Рішення Волинської обласної ради   від 16.11.2023 № 23/8</t>
  </si>
  <si>
    <t>„Дуб звичайний велетень-1”</t>
  </si>
  <si>
    <t>Володимирський район, ДП «Володимир-Волинське ЛМГ», Губинське л-во, кв.24  вид.9</t>
  </si>
  <si>
    <t xml:space="preserve"> „Дуб звичайний велетень-2”</t>
  </si>
  <si>
    <t>Володимирський район, ДП «Володимир-Волинське ЛМГ», Губинське л-во, кв.49 вид.43</t>
  </si>
  <si>
    <t>Площу зменшено на 0,0023 га</t>
  </si>
  <si>
    <t>Рішення Волинської обласної ради  від 16.11.2023 № 23/7</t>
  </si>
  <si>
    <t xml:space="preserve">Донецька область </t>
  </si>
  <si>
    <t xml:space="preserve">ландшафтний заказник місцевого значення </t>
  </si>
  <si>
    <t xml:space="preserve">Житомирська область </t>
  </si>
  <si>
    <t xml:space="preserve">Рішення чотирнадцятої сесії Житомирської облради VIII скликання від 16.03.2023 № 512 </t>
  </si>
  <si>
    <t>Лісовий заказник місцевого значення</t>
  </si>
  <si>
    <t xml:space="preserve">Рішення чотирнадцятої сесії Житомирської облради VIII скликання від 16.03.2023 № 511 </t>
  </si>
  <si>
    <t xml:space="preserve">Рішення вісімнадцятої сесії Житомирської облради  VIII скликання від 21.12.2023 № 659 </t>
  </si>
  <si>
    <t xml:space="preserve">пралісова пам"ятка природи  місцевого значення </t>
  </si>
  <si>
    <t>Парк ім. Кутузова(перейменовано на «Горошківське замчище»)</t>
  </si>
  <si>
    <t>Парк-пам’ятка садово-паркового мистецтва місцевого значення</t>
  </si>
  <si>
    <t xml:space="preserve">Площу збільшено на 2,0279 га </t>
  </si>
  <si>
    <t xml:space="preserve">Рішення чотирнадцятої сесії Житомирської облради VIII скликання від 16.03.2023 № 513 </t>
  </si>
  <si>
    <t>Гідрологічна пам’ятка природи місцевого значення</t>
  </si>
  <si>
    <t>Площу збільшено на 8,41 га</t>
  </si>
  <si>
    <t>Ландшафтний заказник місцевого значення</t>
  </si>
  <si>
    <t xml:space="preserve">Площу збільшено на  43,8369 га </t>
  </si>
  <si>
    <t>Загально-зоологічний заказник місцевого значення</t>
  </si>
  <si>
    <t xml:space="preserve">Площу збільшено на 65,0 га </t>
  </si>
  <si>
    <t>Страхів</t>
  </si>
  <si>
    <t xml:space="preserve">Уточнена загальна площа,  збільшено на 2,39 га </t>
  </si>
  <si>
    <t xml:space="preserve">Рішенням вісімнадцятої сесії Житомирської обласної ради  VIII скликання від 21.12.2023 № 660 </t>
  </si>
  <si>
    <t>Закарпатська область</t>
  </si>
  <si>
    <t xml:space="preserve">Створено </t>
  </si>
  <si>
    <t>Рішення Закарпатської облради від 27.09.2023 р. № 886</t>
  </si>
  <si>
    <t xml:space="preserve">гідрологічна пам"ятка природи  місцевого значення </t>
  </si>
  <si>
    <t>Рішення Закарпатської облради від 27.09.2023 № 885</t>
  </si>
  <si>
    <t>"Свердловина"</t>
  </si>
  <si>
    <t>Івано-Франківська область</t>
  </si>
  <si>
    <t>Рішенням  Івано-Франківської облради від 09.06.2023 № 681-22/2023</t>
  </si>
  <si>
    <t>«Плоски» (було «Плотки»)</t>
  </si>
  <si>
    <t xml:space="preserve">«Тлумацький міській парк імені Романа Круховського» (було «Тлумацький парк») </t>
  </si>
  <si>
    <t>Тлумацький комбінат комунальних підприємств</t>
  </si>
  <si>
    <t xml:space="preserve">Київська область </t>
  </si>
  <si>
    <t>«Межигір’я»</t>
  </si>
  <si>
    <t>парку-пам'ятки садово-паркового мистецтва загальнодержавного значення</t>
  </si>
  <si>
    <t>Вишгородський район Київської області</t>
  </si>
  <si>
    <t xml:space="preserve">Закон України 
№ 3264-ІХ «Про створення парку-пам'ятки садово-паркового мистецтва загальнодержавного значення , яким створено на території Вишгородського району Київської області парку-пам'ятки садово-паркового мистецтва загальнодержавного значення «Межигір’я» </t>
  </si>
  <si>
    <t>"Синявський"</t>
  </si>
  <si>
    <t>За межами села Острів Рокитнянської селищної територіальної громади Білоцерківського району</t>
  </si>
  <si>
    <t>Рокитнянська селищна територіальна громада</t>
  </si>
  <si>
    <t>Рішення Київської облради № 519-16-VIII від 21.03.2023</t>
  </si>
  <si>
    <t>"Чарівні луки"</t>
  </si>
  <si>
    <t>Село Острів Рокитнянської селищної територіальної громади Білоцерківського району</t>
  </si>
  <si>
    <t>"Лісова казка"</t>
  </si>
  <si>
    <t>Вишгородський район, ввартал 62 виділ 5, Старопетрівського лісництва ДП «Клавдіївське лісове господарство»</t>
  </si>
  <si>
    <t>ДП “Київське лісове господарство”</t>
  </si>
  <si>
    <t>"Пісківський дуб"</t>
  </si>
  <si>
    <t>За межами села Раска Пісківської селищної територіальної громади Бучанського району</t>
  </si>
  <si>
    <t>Пісківська селищна територіальна громада</t>
  </si>
  <si>
    <t>"Парк ім. 
Т. Шевченка"</t>
  </si>
  <si>
    <t>Парк-пам'ятка садово-паркового мистецтва місцевого значення</t>
  </si>
  <si>
    <t>Місто Боярка та село Тарасівка Фастівського району Київської області</t>
  </si>
  <si>
    <t>Боярська міська рада</t>
  </si>
  <si>
    <t>Рішення Київської облради № 520-16-VIII від 21.03.2023</t>
  </si>
  <si>
    <t>"Парк Перемоги"</t>
  </si>
  <si>
    <t>Місто Боярка Фастівського району Київської області</t>
  </si>
  <si>
    <t>"Біла балка"</t>
  </si>
  <si>
    <t>Квартал 3 Ржищівського лісництва Державного підприємства «Богуславське лісове господарство» у Обухівському районі</t>
  </si>
  <si>
    <t xml:space="preserve"> Державне підприємство «Богуславське лісове господарство»</t>
  </si>
  <si>
    <t>Рішення Київської облради № 521-16-VIII від 21.03.2023</t>
  </si>
  <si>
    <t>"Бондарів ліс"</t>
  </si>
  <si>
    <t>Квартал 18 виділ 4 та 8 Ржищівського лісництва Державного підприємства «Богуславське лісове господарство» у Обухівському районі</t>
  </si>
  <si>
    <t>Державне підприємство «Богуславське лісове господарство»</t>
  </si>
  <si>
    <t>"Гута"</t>
  </si>
  <si>
    <t>Квартал 33 виділ 11 Медвинського лісництва Державного підприємства «Богуславське лісове » у Білоцерківському районі</t>
  </si>
  <si>
    <t>"Богуславський"</t>
  </si>
  <si>
    <t>Квартал 61 виділи 4, 5; квартал 62 виділ 7, квартал 12 виділи 14, 15, 18: квартал 36 виділ 12, квартал 37 виділ 3 Богуславського лісництва Державного підприємства «Богуславське лісове господарство» у Білоцерківському районі</t>
  </si>
  <si>
    <t>"Лісова балка"</t>
  </si>
  <si>
    <t>Білоцерківський район, квартал 8 виділ 3 Тетіївського агролісництва ДП «Спеціалізоване лісогосподарське підприємство «Київоблагроліс»</t>
  </si>
  <si>
    <t>ДП «Спеціалізоване лісогосподарське підприємство «Київоблагроліс»</t>
  </si>
  <si>
    <t>"Лебедівський"</t>
  </si>
  <si>
    <t>Лебедівське лісництво квартали 599-603, 616, 630, 646 та 647, виділ 2-8 Державного підприємства «Вищедубечанське лісове господарство», Вишгородський район</t>
  </si>
  <si>
    <t>Державне підприємство «Вищедубечанське лісове господарство»</t>
  </si>
  <si>
    <t>Рішення Київської облради № 522-16-VIII від 21.03.2023</t>
  </si>
  <si>
    <t>"Казковий яр"</t>
  </si>
  <si>
    <t>Васильківська міська територіальна громада Обухівського району Київської області Кадастровий номер: 3221480501:01:057:0020</t>
  </si>
  <si>
    <t xml:space="preserve">Васильківська міська територіальна громада Обухівського району Київської області </t>
  </si>
  <si>
    <t>"Сонячна галявина"</t>
  </si>
  <si>
    <t>Квартал 430 виділ 2 Плесецького лісництва ВП НУБіП України «Боярська лісова дослідна станція» у Фастівському районі</t>
  </si>
  <si>
    <t>ВП НУБіП України «Боярська лісова дослідна станція»</t>
  </si>
  <si>
    <t>Рішення Київської облради № 614-18-VIII від 09.06.2023</t>
  </si>
  <si>
    <t>"Три кургани біля села Пологи-Вергуни"</t>
  </si>
  <si>
    <t>За межами с. Пологи- Вергуни в адміністративних межах Ташанської сільської територіальної громади Бориспільського району</t>
  </si>
  <si>
    <t>Ташанська сільська рада</t>
  </si>
  <si>
    <t>"Галайківський пагорб"</t>
  </si>
  <si>
    <t>За межами с. Галайки в адміністративних межах Тетіївської міської територіальної громади Білоцерківського району</t>
  </si>
  <si>
    <t>Тетіївська міська рада</t>
  </si>
  <si>
    <t>"Сосни гори Афона"</t>
  </si>
  <si>
    <t>Вулиця Озерна, 35, м. Богуслав в Обухівському районі</t>
  </si>
  <si>
    <t>Релігійна організація «Свято-Миколаївський чоловічий монастир Київської Єпархії УПЦ (ПЦУ)»</t>
  </si>
  <si>
    <t>"Джерело Святого Миколая"</t>
  </si>
  <si>
    <t>Вулиця Озерна, м. Богуслав в Обухівському районі</t>
  </si>
  <si>
    <t>Богуславська міська рада</t>
  </si>
  <si>
    <t>"Дуб Межовий"</t>
  </si>
  <si>
    <t>Вулиця Корсунська, м. Богуслав в Обухівському районі</t>
  </si>
  <si>
    <t>"Дуб Чумацький"</t>
  </si>
  <si>
    <t>с. Тептіївка в адміністративних межах Богуславської міської територіальної громади Обухівського району</t>
  </si>
  <si>
    <t>"Зелена балка"</t>
  </si>
  <si>
    <t>Між вул. Кузьми Краськова та вул. Гончарна, м. Обухів в Обухівському районі</t>
  </si>
  <si>
    <t>Обухівська міська рада</t>
  </si>
  <si>
    <t>"Орхідейні луки"</t>
  </si>
  <si>
    <t>За межами села Ферма Бишівської об'єднаної територіальної громади</t>
  </si>
  <si>
    <t>Бишівська сільська рада</t>
  </si>
  <si>
    <t>Рішення Київської облради № 670-21-VIII від 17.10.2023</t>
  </si>
  <si>
    <t>"Приірпіння"</t>
  </si>
  <si>
    <t>Поблизу с.Музичі, с. Неграші, с.Лука, с. Бобриця, с.Гнатівка, с. Білогородка в межах Білогородської сільської територіальної громади Бучанського району Київської області</t>
  </si>
  <si>
    <t xml:space="preserve">Білогородська сільська рада </t>
  </si>
  <si>
    <t>Рішення Київської облради № 671-21-VIII від 17.10.2023</t>
  </si>
  <si>
    <t>"Студениківський"</t>
  </si>
  <si>
    <r>
      <t xml:space="preserve">За межами сіл Студеники, Козлів, Строкова, Сомкова Долина, Соснова, Пристроми в межах Студениківської сільської територіальної громади Бориспільського району Київської області </t>
    </r>
    <r>
      <rPr>
        <sz val="8"/>
        <rFont val="Times New Roman"/>
        <family val="1"/>
        <charset val="204"/>
      </rPr>
      <t>Ділянка №1 – 5.9836 га,  к.н. 3223386400:06:002:0024;
Ділянка №2 - 6.9767 га, к.н. 3223386400:06:012:0010;
Ділянка №3 – 4,7244 га, к.н. 3223386400:06:008:0007; 
Ділянка №4 – 2,4023 га, к.н. 3223386400:06:019:0048;
Ділянка №5 – 16,4946 га, к.н.3223386400:06:018:8530;
Ділянка №6 – 29,5401 га, к.н.3223384000:03:019:0198;
Ділянка №7 – 173,3659 га, к.н. 3223384000:03:019:0197;
Ділянка №8 – 17,3855 га, к.н. 3223384000:03:013:0003;
Ділянка №9 – 31,3061 га, к.н. 3223384000:03:013:0002;
Ділянка №10 - 17.2064 га,  к.н. 3223384000:03:009:0004;
Ділянка №11 – 5,4884 га, к.н. 3223387300:02:005:0288;
Ділянка №12 – 5,9818 га, к.н. 3223387300:02:002:0012;
Ділянка №13 – 7,4713 га, к.н. 3223387300:03:009:0001;
Ділянка №14 – 43,0403 га, к.н. 3223387300:02:003:0058;
Ділянка №15 – 2,4359 га, к.н. 3223387300:02:008:0018;
Ділянка №16 – 5,3921 га, к.н.3223387300:02:009:0023;
Ділянка №17 – 90,4225 га, к.н.3223387300:02:009:0022;
Ділянка №18 – 83,2813 га, к.н. 3223386600:03:001:0088;
Ділянка №19 – 22,3496 га, к.н. 3223387300:02:013:0353;
Ділянка №20 – 58,7985 га, к.н. 3223386800:03:014:0031;
Ділянка №21 – 53,647 га, к.н. 3223383700:03:006:0152;
Ділянка №22 – 37,6285 га, к.н. 3223383700:03:006:0153;
Ділянка №23 -17,9029 га,  к.н. 3223383700:03:006:0154;
Ділянка №24 – 142,7227 га, к.н. 3223383700:03:001:0308;
Ділянка №25 – 60,7334 га, к.н. 3223387300:02:005:0292;
Ділянка №26 – 62,2764 га, к.н. 3223387300:02:005:0291;
Ділянка №27 – 77,6158 га, к.н. 3223387300:02:001:0035;
Ділянка №28 – 9,2902 га, к.н. 3223387300:02:003:0059;
Ділянка №29 – 1,2461 га, к.н. 3223387301:01:007:0018;
Ділянка №30 – 13,0211 га, к.н. 3223387300:02:008:0019;
Ділянка №31 – 98,2756 га, к.н. 3223387300:02:010:0059;
Ділянка 3№2 – 22,7628 га, к.н. 3223387300:02:006:0008;
Ділянка №33 – 36,9173 га, к.н. 3223387300:02:012:1282;
Ділянка №34 – 47,7298 га,  к.н. 3223387300:02:013:0355;
Ділянка №35 – 20,8911 га, к.н. 3223383700:02:012:0098;
Ділянка №36 – 88,9254 га, к.н. 3223383700:02:012:2100;
Ділянка №37 – 65,9139 га, к.н. 3223383700:03:001:0380;
Ділянка №38 – 49,3593 га, к.н. 3223383700:03:001:0381;
Ділянка №39 – 8,5714 га, к.н. 3223387300:02:013:0354;
Ділянка №40 – 26,1167 га, к.н. 3223383700:03:001:0383;
Ділянка №41 – 27,1738 га, к.н. 3223383700:03:001:0382;
Ділянка №42 – 5,9031 га, к.н. 3223383700:02:012:0099;
Ділянка №43 - 4,3469 га, к.н. 3223383700:01:018:0008;
Ділянка №44 - 1,1693 га,  к.н. 3223387301:01:007:0019;
Ділянка №45 - 0,2644 га, к.н. 3223387301:01:007:0017;
Ділянка №46 - 1,5308 га, к.н. 3223387300:02:006:0007;
Ділянка №47 - 6,8433 га, к.н. 3223387300:02:005:0289;
Ділянка №48 - 0,6599 га, к.н. 3223387300:01:007:0015;
Ділянка №49 - 0,2733 га, к.н. 3223387300:01:007:0016;
Ділянка №50 - 1,1560 га, к.н. 3223387300:01:008:0019;
Ділянка №51 – 5,6218 га, к.н. 3223383700:02:005:0290;
Ділянка №52 - 2,9772 га, к.н. 3223386400:06:001:0025;
Ділянка №53 - 0,5573 га, к.н. 3223387300:02:009:0021;
Ділянка №54 - 3,1788 га, к.н. 3223384000:03:012:0001;
- 2 земельні ділянки  території зайняті луками з кадастровими номерами та площами:
Ділянка №55 - 55.4509 га, к.н. 3223384000:03:009:0003;
Ділянка №56 - 9.4619 га, к.н. 3223383700:02:012:0097</t>
    </r>
  </si>
  <si>
    <t xml:space="preserve">Студениківська сільська рада </t>
  </si>
  <si>
    <t>Рішення Київської облради № 672-21-VIII від 17.10.2023</t>
  </si>
  <si>
    <t>Вишгородський район,  Пірнівська територіальна громади, біля села Сувид, за межами населеного пункту</t>
  </si>
  <si>
    <t>Пірнівська сільська рада</t>
  </si>
  <si>
    <t>Рішення Київської облради № 801-22-VIII від 07.12.2023</t>
  </si>
  <si>
    <t>"Річка-Герой Ірпінь"</t>
  </si>
  <si>
    <t xml:space="preserve">Бучанський район,  Бучанська міська територіальна громади, біля міста Буча, вздовж річки Ірпінь  </t>
  </si>
  <si>
    <t>Бучанська міська рада</t>
  </si>
  <si>
    <t>Рішення Київської облради № 802-22-VIII від 07.12.2023</t>
  </si>
  <si>
    <t>"Планерна гора"</t>
  </si>
  <si>
    <t>Обухівський район,  Федосіївська сільська територіальна громади, біля села Ходосівка.</t>
  </si>
  <si>
    <t>Федосіївська сільська рада</t>
  </si>
  <si>
    <t>Рішення Київської облради № 803-22-VIII від 07.12.2023</t>
  </si>
  <si>
    <t>"Денисенків яр"</t>
  </si>
  <si>
    <t>Обухівський район,  Миронівська міська територіальна громади, з південної сторони від села Ємчиха.</t>
  </si>
  <si>
    <t>Миронівська міська рада</t>
  </si>
  <si>
    <t>Рішення Київської облради № 804-22-VIII від 07.12.2023</t>
  </si>
  <si>
    <t>«Глибокий ліс»</t>
  </si>
  <si>
    <t>Вишгородський район,
поруч із смт Димер, Кам’янське лісництво – кв. 37 вид. 20; кв. 38 вид. 13</t>
  </si>
  <si>
    <t>ДП «Димерське лісове господарство»</t>
  </si>
  <si>
    <t>У зв'язку з втратою природоохоронної цінності, об'єкту заповідання</t>
  </si>
  <si>
    <t>«Лісовичі»</t>
  </si>
  <si>
    <t>Вишгородський район,
поруч із селам Литвинівка та Лісовичі, Шевченківське лісництво – кв. 38 вид. 26,27,28,29,30,31</t>
  </si>
  <si>
    <t>"Високопродуктивні соснові насадження"</t>
  </si>
  <si>
    <t>Білоцерківський район,
поруч із селами Логвин та Тарасівка, Володарське лісництво – кв. 12 
вид. 17,18,22</t>
  </si>
  <si>
    <t>ДП «Білоцерківське лісове господарство»</t>
  </si>
  <si>
    <t>"Бурковиця"</t>
  </si>
  <si>
    <t>Площу зменшено на 18,5 га</t>
  </si>
  <si>
    <t>Бучанський район, поруч із с. Загальці, Поташнянське лісництво – кв. 29 (входять всі виділи), кв. 39 (входять всі виділи); Мирчанське лісництво – кв. 32 (входять всі виділи), кв. 33 (входять всі виділи), кв. 47 (входять всі виділи), кв. 48 (входять всі виділи)</t>
  </si>
  <si>
    <t>ДП «Тетерівське лісове господарство»</t>
  </si>
  <si>
    <t>Загальна площа заказника становила 349,0 га. У зв'язку з втратою заповідної цінності території зі складу заказника вилучено ділянки площею 121,0 га та включено ділянки площею 102,5 га - ареал видів ЧКУ. Площа заказника становить 330,5 га</t>
  </si>
  <si>
    <t>"Сухоліський"</t>
  </si>
  <si>
    <t xml:space="preserve">Площу збільшено на 6,3 га </t>
  </si>
  <si>
    <t xml:space="preserve">Білоцерківський район,
поруч з смт Рокитне, Сухоліське лісництво – кв. 34 вид. 1-7, 10  в межах Рокитнянського району, Київської області, Сухоліське лісництво на землях наданих у користування ДП «Білоцерківське лісове господарство» (квартал 34 виділи 1-7,10 та квартал 27 виділ 1) </t>
  </si>
  <si>
    <t>Загальна площа заказника становила 15,1 га. Зміна меж заказника шляхом збільшення його площі на 6,3 га, де поширений об'єкт зберігання</t>
  </si>
  <si>
    <t>Кіровоградська область</t>
  </si>
  <si>
    <t xml:space="preserve">Рішення Кіровоградської облради № 351 від 04.07.2023 </t>
  </si>
  <si>
    <t xml:space="preserve">ботанічний заказник місцевого значення </t>
  </si>
  <si>
    <t>"Урочище Солоне Озеро"</t>
  </si>
  <si>
    <t>Пам’ятка природи місцевого значення</t>
  </si>
  <si>
    <t>Рішення Кіровоградської облради № 393 від 06.10.2023</t>
  </si>
  <si>
    <t>Рішення Кіровоградської облради № 437 від 21.12.2023</t>
  </si>
  <si>
    <t>Львівська область</t>
  </si>
  <si>
    <t xml:space="preserve">         Створено</t>
  </si>
  <si>
    <t>пралісова пам'ятка природи</t>
  </si>
  <si>
    <t>Рішення Львівської облради від 30.04.2023 № 457</t>
  </si>
  <si>
    <t xml:space="preserve">ландшафтний заказник  місцевого значення </t>
  </si>
  <si>
    <t>Рішення Львівської облради від 30.04.2023 № 463</t>
  </si>
  <si>
    <t xml:space="preserve">Травертинові джерела </t>
  </si>
  <si>
    <t xml:space="preserve">гідрологічний заказник  місцевого значення </t>
  </si>
  <si>
    <t>Рішення Львівської облради від 30.04.2023 № 459</t>
  </si>
  <si>
    <t>Дуб села Гряда-Мирівка</t>
  </si>
  <si>
    <t xml:space="preserve">ботанічна пам'ятка природи  місцевого значення </t>
  </si>
  <si>
    <t>Рішення Львівської облради від 30.04.2023 № 462</t>
  </si>
  <si>
    <t xml:space="preserve"> Дуб Уєйського</t>
  </si>
  <si>
    <t>Рішення Львівської облради від 30.04.2023 № 465</t>
  </si>
  <si>
    <t xml:space="preserve">дендрологічний парк місцевого значення </t>
  </si>
  <si>
    <t>Рішення Львівської облради від 30.04.2023 № 460</t>
  </si>
  <si>
    <t>Група вікових ясенів</t>
  </si>
  <si>
    <t>м. Радехів, райлікарня</t>
  </si>
  <si>
    <t>Червоноградський район, Радехівська територіальна громада, м.Радехів</t>
  </si>
  <si>
    <t>Дерева перебувають у незадовільному фітосанітарному стані, становлять загрозу для життя і здоров'я людей, а також для споруд, ліній електропередач, транспорту тощо</t>
  </si>
  <si>
    <t>Рішення Львівської облради від 30.04.2023 № 466</t>
  </si>
  <si>
    <t>Зменшено площу на -88,5 га</t>
  </si>
  <si>
    <t>Рішення Львівської облради  від 30.04.2023 № 458</t>
  </si>
  <si>
    <t>Збільшено площу на 6,9795 га</t>
  </si>
  <si>
    <t>Рішення Львівської облради  від 25.07.2023 № 496</t>
  </si>
  <si>
    <t>Збільшено площу на 10,4 га</t>
  </si>
  <si>
    <t>Рішення Львівської облради від 25.07.2023 № 497</t>
  </si>
  <si>
    <t>Стільське Горбогір'я</t>
  </si>
  <si>
    <t xml:space="preserve">регіональний ландшафтний парк </t>
  </si>
  <si>
    <t xml:space="preserve">Збільшено площу на 43,9 га </t>
  </si>
  <si>
    <t>Львівський р-н, Стрийський р-н 
Філія Львівське ЛГ:
- Красівське л-во кв.1 (крім част.вид.7 площею 0,5га, част. вид. 10 площею 0,5га, вид.11 площею 0,4га, част.вид.12 площею 1,3га, част.вид.15 площею 1,2га, вид.16 площею 4,6га, вид.17 площею 1,2га), кв.2-8, част кв.9 (крім част.вид.2 площею0,5га, вид.3 площею 0,5га, част.вид4 площею 0,5га, вид.6 площею 0,6га), кв. 10-63. 72-78
- Винниківське л-во кв.73-77
- Товщівське л-во кв.1,2,3,14-65
- Липниківське л-во кв.38-56
Філія Стрийське ЛГ:
- Стільське л-во кв.1-29
- Роздільське л-во кв.30 (вид 9-11, 17), кв.83, 84 (крім вид.1-5, 8-10 та част.вид.7), 85 (крім вид. 1-4, 7-9)
- Ілівське л-во кв.86
Миколаївське ДЛГП "Галсільліс"
кв.1-4, 5 (вид. 11, 12, 16, 17), 6, 8, 10-13, 24, 28
Пустомитівське ДЛГП "Галсільліс"
кв. 13, 16, 17 (вид.26-57), 18 (вид.3,4,5,13-26), 20, 27
Тростянецька сільська рада - 101,4 га
Миколаївська міська рада - 228,18 га</t>
  </si>
  <si>
    <t>Рішення Львівської облради  від 04.07.2023 № 485</t>
  </si>
  <si>
    <t xml:space="preserve">парк-пам'ятка садово-паркового мистецтва місцевого значення </t>
  </si>
  <si>
    <t xml:space="preserve">  Зменшено площу на 3,86 га</t>
  </si>
  <si>
    <t>Рішення Львівської облради від 28.12.2023 № 526</t>
  </si>
  <si>
    <t>Миколаївська область</t>
  </si>
  <si>
    <t>Миколаївський р-н, Ольшанська сільска ТГ</t>
  </si>
  <si>
    <t xml:space="preserve">Рішення Миколаївської облради від 09.03.2023 № 9 </t>
  </si>
  <si>
    <t>Миколаївський р-н, Куцурубська сільська ТГ,  Радсадівська сільська ТГ</t>
  </si>
  <si>
    <t>Вознесенський р-н, Прибужанівська сільська ТГ</t>
  </si>
  <si>
    <t>Полтавська область</t>
  </si>
  <si>
    <t xml:space="preserve">      Створено</t>
  </si>
  <si>
    <t xml:space="preserve">Ландшафтний заказник місцевого значення </t>
  </si>
  <si>
    <t xml:space="preserve">Рішення пленарного засідання двадцять третьої сесії Полтавської облради  восьмого скликання від 30.05.2023 № 639 </t>
  </si>
  <si>
    <t xml:space="preserve">Рішення пленарного засідання двадцять восьмої позачергової сесії Полтавської облради восьмого скликання від 22.12.2023 № 759 </t>
  </si>
  <si>
    <t xml:space="preserve">Рішення пленарного засідання двадцять восьмої позачергової сесії Полтавської облради восьмого скликання від 22.12.2023 № 760 </t>
  </si>
  <si>
    <t xml:space="preserve">Рішення пленарного засідання двадцять восьмої позачергової сесії Полтавської облради восьмого скликання від 22.12.2023 № 761 </t>
  </si>
  <si>
    <t xml:space="preserve">Заповідне урочище </t>
  </si>
  <si>
    <t>Збільшено площу на 43,8 га</t>
  </si>
  <si>
    <t xml:space="preserve">кв. 50-52, 87 вид. 1-5 Крюківського лісництва філії „Кременчуцьке лісове господарство” ДП „Ліси України” поблизу с. Кам’яні Потоки на території Кам’янопотоківської СТГ  </t>
  </si>
  <si>
    <t>Рішення пленарного засідання двадцять п’ятої позачергової сесії Полтавської облради восьмого скликання від 28 липня 2023 року № 678</t>
  </si>
  <si>
    <t>Збільшено площу на 143,9 га</t>
  </si>
  <si>
    <t>між селами Піски, Пісочки та Гаєвщина, охоплюючи долини р.Сули та її лівої притоки – р. Артополот, кв. 147 вид. 8, 9, 13, 15, 16, 29; кв. 148 вид. 1, 2; кв. 151 вид. 5, 6, 9, 17-23, кв. 38, вид. 11-13, 15-18, 21-25, кв. 39 вид. 3-4, 9-12, 19-21, 25, 28- 29, 32-34, 36, кв. 40 вид. 1-15, 25 та кв. 41 вид. 1-9, 11-13 Лохвицького лісництва філії „Гадяцьке лісове господарство” ДП „Ліси України”</t>
  </si>
  <si>
    <r>
      <t xml:space="preserve">Пісківська с/р – 449,9 га,
ДП „Полтавське державне лісогосподарське підприємство „Полтаваоблагроліс” – 57,5 га
</t>
    </r>
    <r>
      <rPr>
        <i/>
        <sz val="10"/>
        <color theme="1"/>
        <rFont val="Times New Roman"/>
        <family val="1"/>
        <charset val="204"/>
      </rPr>
      <t/>
    </r>
  </si>
  <si>
    <t xml:space="preserve">Рішення пленарного засідання двадцять восьмої позачергової сесії Полтавської облради восьмого скликання від 22 грудня 2023 року № 754 </t>
  </si>
  <si>
    <t xml:space="preserve"> Будникове</t>
  </si>
  <si>
    <t>Орнітологічний заказник місцевого значення</t>
  </si>
  <si>
    <t xml:space="preserve">Збільшено площу на 17,3 га </t>
  </si>
  <si>
    <t xml:space="preserve">СФГ „Колос” - 51,5
</t>
  </si>
  <si>
    <t xml:space="preserve">Рішення пленарного засідання двадцять восьмої позачергової сесії Полтавської обласної ради восьмого скликання від 22 грудня 2023 року № 755 </t>
  </si>
  <si>
    <t xml:space="preserve">Великий ліс  </t>
  </si>
  <si>
    <t>Ботанічний заказник місцевого значення</t>
  </si>
  <si>
    <t xml:space="preserve">Збільшено площу на 11,6 га </t>
  </si>
  <si>
    <t xml:space="preserve">Краснолуцьке л-во, кв. 36 вид. 25-31, 34 та кв. 37-39 на території Великобудищанської сільської територіальної громади </t>
  </si>
  <si>
    <t xml:space="preserve">ДП „Гадяцький лісгосп” - 182 га
</t>
  </si>
  <si>
    <t xml:space="preserve">Рішення пленарного засідання двадцять восьмої позачергової сесії Полтавської обласної ради восьмого скликання від 22 грудня 2023 року № 756 </t>
  </si>
  <si>
    <t xml:space="preserve">Новосанжарський </t>
  </si>
  <si>
    <t xml:space="preserve">Збільшено площу на 15,6 га </t>
  </si>
  <si>
    <t>поблизу с. Собківка на території Новосанжарської селищної територіальної громади, кв. 1-4, 6, 11, 13,15-25, 42, кв. 46 вид. 45-50, 53-54 Новосанжарського лісництва філії „Полтавське лісове господарство” ДП „Ліси України”</t>
  </si>
  <si>
    <r>
      <t xml:space="preserve">ДП „Новосанжарський лісгосп”
</t>
    </r>
    <r>
      <rPr>
        <sz val="10"/>
        <color theme="1"/>
        <rFont val="Times New Roman"/>
        <family val="1"/>
        <charset val="204"/>
      </rPr>
      <t xml:space="preserve">
</t>
    </r>
  </si>
  <si>
    <t xml:space="preserve">Рішення пленарного засідання двадцять восьмої позачергової сесії Полтавської обласної ради восьмого скликання від 22 грудня 2023 року № 757 </t>
  </si>
  <si>
    <t>Виключено 508,6209 га, включено 1331,5344 га</t>
  </si>
  <si>
    <t xml:space="preserve">ДП „Диканське досвідне лісомисливське господарство” – 3344,0 га, СФГ „Фрегат” – 75,05 га, Водянобалківська с/р – 216,72 га,  Стасівська с/ р – 200,0 га, Великобудищанська с/р –  3268,59 га, Диканська сел/р – 1255,48 га, ПТУ № 23 ім. Героя Радянського Союзу Бірюзова С.С. – 429,2 га, ТОВ „Інтерагро-сервіс” – 192,0 га, ТОВ „Колос” – 247,0 га, ПАП „Диканське” – 1514,13 га, ТОВ „Дружба” – 766,23 га, СФГ „Вілар” – 21,4 га, СФГ „Лан” – 36,26 га, СФГ „Степ” – 44,4 га, СФГ „Лиман” – 44,86 га, Диканське ЛВУМГ – 19,0 га, СФГ „Смарагд” – 29,2 га, ДП „Полтавське лісове господарство” – 118,0 га, Служба автомобільних доріг у Полтавській області – 123,48 га </t>
  </si>
  <si>
    <t xml:space="preserve">Рішення пленарного засідання двадцять восьмої позачергової сесії Полтавської обласної ради восьмого скликання від 22 грудня 2023 року № 758 </t>
  </si>
  <si>
    <t>Сумська область</t>
  </si>
  <si>
    <t>Сумський р-н: на східній околиці с. Могриця, на території Юнаківської сілької ради</t>
  </si>
  <si>
    <t xml:space="preserve">Рішення Сумської облради від 04.04.2023  </t>
  </si>
  <si>
    <t xml:space="preserve">Сумський р-н: на південній околиці с. Мала Рибиця Миропільської сільської ради </t>
  </si>
  <si>
    <t>Роменський р-н:                  в с. Ярошівка Андріяшівської сільської ради</t>
  </si>
  <si>
    <t>"Дуб у с. Білка"</t>
  </si>
  <si>
    <t>Охтирський р-н: в с. Білка по вул. Ткаченка, 1, на території Кролевецької міської ради</t>
  </si>
  <si>
    <t>Роменський р-н: між селами Ьасівка і Великі Будки Хмелівської мілької ради</t>
  </si>
  <si>
    <t xml:space="preserve">Рішення Сумської облради від 10.11.2023  </t>
  </si>
  <si>
    <t xml:space="preserve">Геологічна пам"ятка природи  місцевого значення </t>
  </si>
  <si>
    <t xml:space="preserve">Сумський р-н: на правому корінному березі р. Псел, у межах Сумської міської ради; Філія "Сумське лісове господарство" ДП "Ліси України": Піщанське л-во, кв. 85 (вид. 10-12) </t>
  </si>
  <si>
    <t xml:space="preserve">Ботанічний сад місцевого значення </t>
  </si>
  <si>
    <t>Сумський р-н: на території Комунального позашкільного закладу Білопільської міської ради "Центр дитячої та юнацької творчості" за адресою: вул. О. Олеся, буд. 10, м. Білопілля</t>
  </si>
  <si>
    <t xml:space="preserve">Рішення Сумської облради від 10.11.2023 </t>
  </si>
  <si>
    <t>Роменський р-н:  поблизу с. Рогинці Роменської міської ради; Філія "Сумське лісове господарство" ДП "Ліси України": Роменське лісництво, кв. 20 (вид. 34)</t>
  </si>
  <si>
    <t xml:space="preserve">Зоологічна пам"ятка природи  місцевого значення </t>
  </si>
  <si>
    <t>Охтирський р-н: на правому корінному березі р. Вороскла, на південному заході від с. Куземин Грунської сільської ради</t>
  </si>
  <si>
    <t>Збільшено площу на 15,097 га</t>
  </si>
  <si>
    <t xml:space="preserve">Сумський р-н: Садівська с/р; на схилі балки вище с. Шпилівка </t>
  </si>
  <si>
    <t>Збільшено площу на 0,4 га</t>
  </si>
  <si>
    <t xml:space="preserve">Шосткинський р-н:  Шосткинська м/р; на захід від м. Шостка. Філія "Шосткинське лісове господарство" ДП "Ліси України": Шосткинське л-во, кв. 30-33 </t>
  </si>
  <si>
    <t xml:space="preserve">Проект землеустрою щодо організації та встановлення меж </t>
  </si>
  <si>
    <t xml:space="preserve">Збільшено площу на 33,5 га </t>
  </si>
  <si>
    <t>Сумський р-н: Сумська м/р, Юнаківська с/р;Філія "Сумське лісове господарство" ДП "Ліси України": Сумське л-во, кв. 127-135, 137; Могрицьке л-во, кв. 115-116</t>
  </si>
  <si>
    <t>"Степова скіфія"</t>
  </si>
  <si>
    <t>Збільшено площу на 0,2013 га</t>
  </si>
  <si>
    <t>Роменський р-н: Андріяшівська м/р, на відстані близько 35 кілометрів на південний- захід від м. Ромни, неподалік с. Залатиха</t>
  </si>
  <si>
    <t xml:space="preserve">Тернопільська область </t>
  </si>
  <si>
    <t>Гуштинка</t>
  </si>
  <si>
    <t xml:space="preserve">Збільшено площу на 9,892 га </t>
  </si>
  <si>
    <t>Чортківський район, Скала-Подільська селищна територіальна громада, стрімкий схил річки Збруч біля села Гуштинка Скала-Подільської селищної ради</t>
  </si>
  <si>
    <t>збільшено площу з 25,4 га до 35,2920 га за результатами геодезичних вишукувань без зміни меж заказника</t>
  </si>
  <si>
    <t xml:space="preserve">Рішення Тернопільської облради від 30.11.2023 № 868  </t>
  </si>
  <si>
    <t>Хмельницька область</t>
  </si>
  <si>
    <t>Рішення Хмельницької облради від 28.06.2023 № 22-16/2023</t>
  </si>
  <si>
    <t xml:space="preserve">лісовий заказник місцевого значення </t>
  </si>
  <si>
    <t>Рішення Хмельницької облради від 27.09.2023 № 14-17/2023</t>
  </si>
  <si>
    <t>"Ясен на майдані"</t>
  </si>
  <si>
    <t>м. Хмельницький, Майдан Незалежності,                                       вул. Соборна, 71</t>
  </si>
  <si>
    <t>Дерево є аварійним через порушення гнилі у прикореневій частині стовбдура та кореневій системі, становить загрозу для життя і здоровя людей та цінності транспортних засобдів і ліній</t>
  </si>
  <si>
    <t xml:space="preserve">Харківська область </t>
  </si>
  <si>
    <t>"Руський Орчик" змінено назву на "Орчицький"</t>
  </si>
  <si>
    <t>загальнозоологічний заказник місцевого значення</t>
  </si>
  <si>
    <t>1006 га</t>
  </si>
  <si>
    <t>Рішення Харківської облради від 23.12.2023 № 774-VIII</t>
  </si>
  <si>
    <t>Черкаська область</t>
  </si>
  <si>
    <t>Рішення Черкаської облради від 03.03.2023
№ 17-44/VІІІ</t>
  </si>
  <si>
    <t>Рішення Черкаської облради від 26.05.2023
№ 19-38/VІІІ</t>
  </si>
  <si>
    <t>Рішення Черкаської облради від 26.05.2023
 № 19-37/VІІІ</t>
  </si>
  <si>
    <t>Рішення Черкаської облради від 26.05.2023
№ 19-36/VІІІ</t>
  </si>
  <si>
    <t>Рішення Черкаської облради від 03.03.2023
 № 17-44/VIII</t>
  </si>
  <si>
    <t>Рішення Черкаської облради  від 03.03.2023
 № 17-44/VIII</t>
  </si>
  <si>
    <t>Рішення Черкаської облради  від 03.03.2023 
№ 17-44/VIII</t>
  </si>
  <si>
    <t>Рішення Черкаської облради  від  17.11.2023 
№ 21-42/VIII</t>
  </si>
  <si>
    <t>Рішення Черкаської облради  від 17.11.2023 
№ 21-43/VIII</t>
  </si>
  <si>
    <t>змінено назву парку-пам'ятки садово-паркового мистецтва місцевого значення "Сквер на Площі 700-річчя міста" на "Сквер Героїв Прикордонників"</t>
  </si>
  <si>
    <t>Рішення Черкаської облради від 03.03.2023 
№ 17-45/VIII</t>
  </si>
  <si>
    <t>Природно-історичний комплекс 
Г. С. Сковороди</t>
  </si>
  <si>
    <t>змінено межі шляхом виключення зі складу об'єкту селітебних територій і включення, натомість більш цінних у природоохоронному відношенні ділянок без зміни загальної площі об'єкту</t>
  </si>
  <si>
    <t>Рішення Черкаської облради від 26.05.2023 
№ 19-39/VIII</t>
  </si>
  <si>
    <t>Чернігівська область</t>
  </si>
  <si>
    <t>Рішення Чернігівської облради від 10.02.2023 №4-13/VІІІ</t>
  </si>
  <si>
    <t>Віковий дуб-красень Іржавця</t>
  </si>
  <si>
    <t xml:space="preserve">ботанічна пам’ятка природи місцевого значення </t>
  </si>
  <si>
    <t>Рішення Чернігівської облради від 19.12.2023 №15-16/VІІІ</t>
  </si>
  <si>
    <t xml:space="preserve">Присторонська дача </t>
  </si>
  <si>
    <t xml:space="preserve">Збільшено площу на 1,2 га </t>
  </si>
  <si>
    <t>змінена площа в зв’язку з усуненням розбіжностей матеріалів лісовпорядкування з технічною документацією із землеустрою</t>
  </si>
  <si>
    <t>Рішення Чернігівської облради від 27.09.2023 №20-15/VІІІ</t>
  </si>
  <si>
    <t xml:space="preserve">Нова зимниця </t>
  </si>
  <si>
    <t xml:space="preserve">Збільшено площу на 23,4 га </t>
  </si>
  <si>
    <t xml:space="preserve">Базарна роща </t>
  </si>
  <si>
    <t>Збільшено площу на 32 га</t>
  </si>
  <si>
    <t>Рішення Чернігівської облради від 19.12.2023 №14-16/VІІІ</t>
  </si>
  <si>
    <t>м. Київ</t>
  </si>
  <si>
    <t>Гай хижих птахів</t>
  </si>
  <si>
    <t xml:space="preserve">зоологічна пам’ятка природи місцевого значення </t>
  </si>
  <si>
    <t>квартал 210-213 Боярського лісництва ВП НУБіП України "Боярська лісова дослідна станція", частково земельна ділянка 8000000000:79:128:0001</t>
  </si>
  <si>
    <t>ВП НУБіП України "Боярська лісова дослідна станція"</t>
  </si>
  <si>
    <t>Рішення Київської міської ради від 25.05.2023 № 6462/6503</t>
  </si>
  <si>
    <t>Заплава орхідей</t>
  </si>
  <si>
    <t>квартал 210-212 Боярського лісництва ВП НУБіП України "Боярська лісова дослідна станція", частково земельна ділянка 8000000000:79:128:0002</t>
  </si>
  <si>
    <t>Рішення Київської міської ради від 25.05.2023 № 6463/6504</t>
  </si>
  <si>
    <t>Зозулин яр</t>
  </si>
  <si>
    <t>квартал 26 виділ 4 Святошинського лісництва КП "Святошинське ЛПГ"</t>
  </si>
  <si>
    <t>КП "Святошинське ЛПГ"</t>
  </si>
  <si>
    <t>рішення Київської міської ради від 05.10.2023 № 7131/7172</t>
  </si>
  <si>
    <t>Гронянка</t>
  </si>
  <si>
    <t>квартал 31 виділ 7 Святошинського лісництва КП "Святошинське ЛПГ"</t>
  </si>
  <si>
    <t>рішення Київської міської ради від 05.10.2023 № 7130/7171</t>
  </si>
  <si>
    <t>Сонячна</t>
  </si>
  <si>
    <t>квартал 36 виділ 1 Білодібровного лісництва КП "Дарницьке ЛПГ"</t>
  </si>
  <si>
    <t>КП "Дарницьке ЛПГ"</t>
  </si>
  <si>
    <t>рішення Київської міської ради від 05.10.2023 № 7128/7169</t>
  </si>
  <si>
    <t>Броварська пуща</t>
  </si>
  <si>
    <t>квартал 40 Броварське лісництва КП "Дарницьке ЛПГ"</t>
  </si>
  <si>
    <t>рішення Київської міської ради від 05.10.2023 № 7129/7170</t>
  </si>
  <si>
    <t>Два брати</t>
  </si>
  <si>
    <t>вулиця Чорнобильська 14 Святошинський район</t>
  </si>
  <si>
    <t>Житлово-будівельний кооператив "Академічний-17"</t>
  </si>
  <si>
    <t>рішення Київської міської ради від 09.11.2023 № 7300/7341</t>
  </si>
  <si>
    <t>Броварський ліс</t>
  </si>
  <si>
    <t>квартали 70, 71, 77, 78 Броварського лісництва КП "Дарницьке лісопаркове господарство"</t>
  </si>
  <si>
    <t>КП "Дарницьке лісопаркове господарство"</t>
  </si>
  <si>
    <t>рішення Київської міської ради від 09.11.2023 № 7299/7340</t>
  </si>
  <si>
    <r>
      <rPr>
        <b/>
        <i/>
        <u/>
        <sz val="11"/>
        <color theme="1"/>
        <rFont val="Times New Roman"/>
        <family val="1"/>
        <charset val="204"/>
      </rPr>
      <t>Примітка.</t>
    </r>
    <r>
      <rPr>
        <i/>
        <u/>
        <sz val="11"/>
        <color theme="1"/>
        <rFont val="Times New Roman"/>
        <family val="1"/>
        <charset val="204"/>
      </rPr>
      <t xml:space="preserve"> </t>
    </r>
    <r>
      <rPr>
        <i/>
        <sz val="11"/>
        <color theme="1"/>
        <rFont val="Times New Roman"/>
        <family val="1"/>
        <charset val="204"/>
      </rPr>
      <t>Інформація щодо Переліку територій та об’єктів прирорно-заповідного фонду є динамічною  і постійно змінюється у зв'язку з проведенням реформ та змінами землекористувачів. Наразі тривають заходи із переоформлення положень та охоронних зобов'язань на об'єкти природно-заповідного фонду у зв’язку з проведенням адміністративно-територіальної реформи, перейменуванням населених пунктів,
вулиць, зміни лісгоспів, лісництв, літерації кварталів, виділів в результаті проведення базового лісовпорядкування або реорганізації лісового господарства тощо.</t>
    </r>
  </si>
  <si>
    <t xml:space="preserve">За результатами даних обліку територій та об’єктів природно-заповідного фонду cтаном на 1 січня 2024 року в Україні нараховується 9002 територія та об’єктів природно-заповідного фонду загальною площею 4,569 млн. га (фактична площа 4,185 млн. га), а також морський заказник «Філофорне поле Зернова» площею 402,5 тис. га. </t>
  </si>
  <si>
    <t xml:space="preserve">Відношення фактичної площі природно-заповідного фонду до площі держави («показник заповідності») становить 6,93%. </t>
  </si>
  <si>
    <t xml:space="preserve">За 2023 рік створено (оголошено) 123 територій та об’єктів  природно-заповідного фонду, скасовано статус 10, розширено 15, зменшено площу 3, змінено межі або площі 11. </t>
  </si>
  <si>
    <t>Уточнена інформація щодо місця розташування  території чи об`єкту ПЗФ відповідно до адміністративно-територіальної реформи, реформи в лісовій галузі ( зміна населених пунктів, територіальної громад, вулиць, кварталів та виділів тощо)</t>
  </si>
  <si>
    <t>Назва установи, підпрємства, організації, землекористувача (землевласника) у віданні якого знаходиться територія чи об’єкт ПЗФ, після реорганізації або інших змін/адреса реєстрації землекористувачів (землевласників)</t>
  </si>
  <si>
    <t>"Чорнобильський радіаційно-екологічний біосферний заповідник"</t>
  </si>
  <si>
    <t>біосферний</t>
  </si>
  <si>
    <t>В межах зони відчуження і зони безумовного (обов'язкового) відселення території, що зазнала радіоактивного забруднення внаслідок Чорнобильської катастрофи</t>
  </si>
  <si>
    <t>Державна установа "Чорнобильський радіаційно-екологічний біосферний заповідник"</t>
  </si>
  <si>
    <r>
      <t xml:space="preserve">Чорнобильський радіаційно-екологічний біосферний заповідник </t>
    </r>
    <r>
      <rPr>
        <sz val="8"/>
        <color rgb="FFFF0000"/>
        <rFont val="Times New Roman"/>
        <family val="1"/>
        <charset val="204"/>
      </rPr>
      <t xml:space="preserve">(вул. Толочина, 28, селище Іванків, Вишгородський район, Київська обл., 07201,
вул. Преображенська, 25, м. Київ, 03110, info@zapovidnyk.org.ua)
        </t>
    </r>
  </si>
  <si>
    <t>Указ Президента України від 26.04.16р № 174/2016</t>
  </si>
  <si>
    <t>"Залісся"</t>
  </si>
  <si>
    <t>Броварський район, поруч із селами Літочки, Літки, Семиполки, Рожни, Богданівка, Жердова</t>
  </si>
  <si>
    <t>Державна резиденція "Залісся"</t>
  </si>
  <si>
    <r>
      <t xml:space="preserve">Національний природний парк "Залісся" </t>
    </r>
    <r>
      <rPr>
        <sz val="8"/>
        <color rgb="FFFF0000"/>
        <rFont val="Times New Roman"/>
        <family val="1"/>
        <charset val="204"/>
      </rPr>
      <t>(с. Богданівка, Броварський район Київська область, 07433)</t>
    </r>
  </si>
  <si>
    <t>Указ Президента України від 11.12.2009р. № 1048/2009</t>
  </si>
  <si>
    <t>"Білоозерський"</t>
  </si>
  <si>
    <t>Бориспільський район,
поруч із селами Хоцьки, Циблі</t>
  </si>
  <si>
    <t>Бориспільський район, Циблівська територіальна громада, поруч із селами Хоцьки, Циблі</t>
  </si>
  <si>
    <t>ДО ЛГ "Білоозерське"</t>
  </si>
  <si>
    <r>
      <t xml:space="preserve">Національний природний парк "Білоозерський"  </t>
    </r>
    <r>
      <rPr>
        <sz val="8"/>
        <color rgb="FFFF0000"/>
        <rFont val="Times New Roman"/>
        <family val="1"/>
        <charset val="204"/>
      </rPr>
      <t>(вул. лісова, 1, с. Хоцьки, Бориспільський район, Київська область, 08473)</t>
    </r>
  </si>
  <si>
    <t>Указ Президента України від 11.12.2009 р. № 1048/2009</t>
  </si>
  <si>
    <t>"Хутір Чубинського"</t>
  </si>
  <si>
    <t>Бориспільський район,
на території с. Чубинське</t>
  </si>
  <si>
    <t>Великоолександрівська сільська рада</t>
  </si>
  <si>
    <t>Притолична сільська рада</t>
  </si>
  <si>
    <t>Указ Президента України від 10.02.1994 р. № 750/94</t>
  </si>
  <si>
    <t>"Калитянська дача"</t>
  </si>
  <si>
    <t>Броварський район, 
поруч із смт Калита</t>
  </si>
  <si>
    <t>Броварський район, Калитянська селищна територіальна громада (поруч із смт. Калита) Семиполківське лісництво, кв.12-31</t>
  </si>
  <si>
    <t>ДП "Київське лісове господарство"</t>
  </si>
  <si>
    <r>
      <t xml:space="preserve">ДП "Ліси України" </t>
    </r>
    <r>
      <rPr>
        <sz val="8"/>
        <color rgb="FFFF0000"/>
        <rFont val="Times New Roman"/>
        <family val="1"/>
        <charset val="204"/>
      </rPr>
      <t xml:space="preserve">(вул. Шота Руставелі, 9-А, м. Київ, 01601), </t>
    </r>
    <r>
      <rPr>
        <sz val="10"/>
        <color rgb="FFFF0000"/>
        <rFont val="Times New Roman"/>
        <family val="1"/>
        <charset val="204"/>
      </rPr>
      <t>землі закріплені за філією "Київське лісове господарство"</t>
    </r>
    <r>
      <rPr>
        <sz val="8"/>
        <color rgb="FFFF0000"/>
        <rFont val="Times New Roman"/>
        <family val="1"/>
        <charset val="204"/>
      </rPr>
      <t xml:space="preserve"> (вул.Лісна 15, с.Стоянка, Бучанський район, Київська обл, 08114)</t>
    </r>
  </si>
  <si>
    <t>Указ Президента України від 20.08.1996 р. № 715/96</t>
  </si>
  <si>
    <t>"Дніпровсько-Деснянський"</t>
  </si>
  <si>
    <t>Вишгородський район, поруч із селами Сувид, Жукин</t>
  </si>
  <si>
    <r>
      <rPr>
        <sz val="10"/>
        <color theme="1"/>
        <rFont val="Times New Roman"/>
        <family val="1"/>
        <charset val="204"/>
      </rPr>
      <t>Плтребує додаткового уточнення</t>
    </r>
    <r>
      <rPr>
        <sz val="10"/>
        <color rgb="FFFF0000"/>
        <rFont val="Times New Roman"/>
        <family val="1"/>
        <charset val="204"/>
      </rPr>
      <t xml:space="preserve">. </t>
    </r>
    <r>
      <rPr>
        <sz val="6"/>
        <color rgb="FFFF0000"/>
        <rFont val="Times New Roman"/>
        <family val="1"/>
        <charset val="204"/>
      </rPr>
      <t xml:space="preserve">Відповідно до постанови Ради Міністрів Української РСР від 25 лютого 1980 року за № 132 на загальній площі 1400 га і передано під охорону Вище-Дубечанському держлісгоспу (350 га), радгоспам «Деснянський» (610 га) та «Жукинський» (440 га).
Відповідно до наявної інформації, рішенням двадцятої сесії двадцять першого скликання від 31.03.94 року Вишгородська районна Рада народних депутатів Київської області вирішила «включити до складу земель Вище-Дубечанського лісового фонду існуючу в натурі території Заказника і вважати його розміщення лише на території Вищедубечанського лісгоспзагу із зміною меж, уточнених лісовпорядкуванням».
Згідно матеріалів лісовпорядкування Вище-Дубечанського держлісгоспу Київського лісогосподарського об’єднання «Київліс», затверджених в 1994 році ДЛГО «Київліс» площа Заказника в межах держлісгоспу становила 858,8 га, з них Чернинське лісництво – 692,2 га, Воропаївське лісництво – 166,6 га.
Відповідно до охоронних зобов’язань виданих 4 квітня 1980 року територію 600 га передано під охорону радгоспу «Деснянський», 450 га – радгоспу «Жукинський», 850 га Вище-Дубечанський лісгоспзаг.
У 1999 році охоронне зобов’язання оформлене на площу 858,8 га на Вище-Дубечанський держлісгосп.  Відповідно до інформації ДП "Ліси України" Вишгородський район, Пірнівська сільська рада,  поруч із селами Сувид, Жукин Північне лісництво, кв. 11 (1, 5-9); 12 (3, 5, 6, 8, 9, 12, 13); 17 (10, 13-15); 18 (15-19); 24 (9-12); 25 (4, 8-10, 15, 16, 18, 19); 27 (7, 9, 15); 28 (5-7, 9, 11-13); 35 (18); 36 (1-3, 12, 13, 15, 19) – 186,3 га
Гутівське лісництво, кв. 42 (1, 5, 6, 11, 12, 14); 45 (2, 3, 4); 48 (2, 12-14); 52 (14); 56 (1, 11, 13, 18, 19); 60 (1, 3, 7, 8, 10-12, 15, 17, 18); 65 (1, 5, 10); 66 (1, 2, 11, 12, 15, 20); 70 (1, 2); 71 (1, 2, 5-7, 9, 10, 14, 15, 23); 73 (13) – 240,1 га
Довгобродівське лісництво, кв. 114 (14); 115 (23); 116 (9-11); 117 (12-14); 118 (5-7); 121 (18); 122 (15-17); 123 (14-18); 124 (16-26); 129 (22-27); 130 (20-34); 131 (12-15); 136 (36-38) – 266, 1 га. 
Приморське лісництво, кв. 379 (15, 18); 380 (4-7; 9); 381 (2, 13, 22); 389 (2, 7); 390 (2, 4-8); 391 (1, 3, 5-7); 392 (1, 18); 394 (1, 3, 5, 6); 395 (1-3, 14); 396 (1, 2, 6, 12) – 166,3 га. </t>
    </r>
    <r>
      <rPr>
        <b/>
        <sz val="6"/>
        <color rgb="FFFF0000"/>
        <rFont val="Times New Roman"/>
        <family val="1"/>
        <charset val="204"/>
      </rPr>
      <t xml:space="preserve">Всього: 858,8 га,  </t>
    </r>
    <r>
      <rPr>
        <b/>
        <sz val="6"/>
        <color rgb="FF7030A0"/>
        <rFont val="Times New Roman"/>
        <family val="1"/>
        <charset val="204"/>
      </rPr>
      <t>(541,2  га- невідомо)</t>
    </r>
  </si>
  <si>
    <t>ДП "Вищедубечанське лісове господарство", Жукинський та Деснянський радгоспи</t>
  </si>
  <si>
    <r>
      <t>ДП "Ліси України"</t>
    </r>
    <r>
      <rPr>
        <sz val="8"/>
        <color rgb="FFFF0000"/>
        <rFont val="Times New Roman"/>
        <family val="1"/>
        <charset val="204"/>
      </rPr>
      <t xml:space="preserve"> (вул. Шота Руставелі, 9-А, м. Київ, 01601), </t>
    </r>
    <r>
      <rPr>
        <sz val="10"/>
        <color rgb="FFFF0000"/>
        <rFont val="Times New Roman"/>
        <family val="1"/>
        <charset val="204"/>
      </rPr>
      <t>землі закріплені за філією "Вищедубечанське лісове господарство"</t>
    </r>
    <r>
      <rPr>
        <sz val="8"/>
        <color rgb="FFFF0000"/>
        <rFont val="Times New Roman"/>
        <family val="1"/>
        <charset val="204"/>
      </rPr>
      <t xml:space="preserve"> (адреса філії: вул. Київська, 1-в, с.Пірнове, Вишгородський р-н., Київська обл., 07342)</t>
    </r>
  </si>
  <si>
    <t>Постанова Ради Міністрів УРСР від 25.02.1980 р.</t>
  </si>
  <si>
    <t>"Ржищівський"</t>
  </si>
  <si>
    <t>Обухівський район,
поруч із селами Стайки, Гребені, Кузьминці, Стрітівка та м. Ржищів</t>
  </si>
  <si>
    <r>
      <rPr>
        <sz val="10"/>
        <rFont val="Times New Roman"/>
        <family val="1"/>
        <charset val="204"/>
      </rPr>
      <t>Потребує додаткового уточнення.</t>
    </r>
    <r>
      <rPr>
        <sz val="10"/>
        <color rgb="FF7030A0"/>
        <rFont val="Times New Roman"/>
        <family val="1"/>
        <charset val="204"/>
      </rPr>
      <t xml:space="preserve"> </t>
    </r>
    <r>
      <rPr>
        <sz val="6"/>
        <color rgb="FFFF0000"/>
        <rFont val="Times New Roman"/>
        <family val="1"/>
        <charset val="204"/>
      </rPr>
      <t>Відповідно до Охоронного зобовязання від 14.06.2010 року було зазначено: Ржищівське лісництво - кв. 1; кв. 2; кв. 3; кв. 5 (входять всі виділи крім вид. 16, 17); кв. 6; кв. 9; кв. 10; кв. 12 (входять всі виділи крім вид. 30, 31); кв. 13 вид. 4; кв. 14; кв. 18; кв. 20 (входять всі виділи крім вид. 26); кв. 21; кв. 23; кв. 24; кв. 25; кв. 26; кв. 29; кв. 38; кв. 39; кв. 41; кв. 42; кв. 43; кв. 62 (входять всі виділи крім вид. 1); кв. 8,
Стайківське лісництво - кв. 23; кв. 24; кв. 25; кв. 26 (входять всі виділи крім вид. 21, 22, 23); кв. 29 (входять всі виділи крім вид. 10); кв. 33; кв. 34 (входять всі виділи крім вид. 14).</t>
    </r>
    <r>
      <rPr>
        <sz val="10"/>
        <color rgb="FF7030A0"/>
        <rFont val="Times New Roman"/>
        <family val="1"/>
        <charset val="204"/>
      </rPr>
      <t xml:space="preserve"> </t>
    </r>
    <r>
      <rPr>
        <sz val="6"/>
        <color rgb="FFFF0000"/>
        <rFont val="Times New Roman"/>
        <family val="1"/>
        <charset val="204"/>
      </rPr>
      <t>Обухівський район, Ржищівська міська територіальна громада, 
поруч із селами Стайки, Гребені, Кузьминці, Стрітівка та м. Ржищів, Ржищівське лісництво, кв.1,2,3,5,6,8-10,12-14,18-21,23-26,29,38,39,41-43,62;   Стайківське лісництво кв.23-26,28,29,33,34</t>
    </r>
  </si>
  <si>
    <t>ДП "Ржищівське лісове господарство"</t>
  </si>
  <si>
    <r>
      <t xml:space="preserve">ДП "Ліси України" </t>
    </r>
    <r>
      <rPr>
        <sz val="8"/>
        <color rgb="FFFF0000"/>
        <rFont val="Times New Roman"/>
        <family val="1"/>
        <charset val="204"/>
      </rPr>
      <t>(вул. Шота Руставелі, 9-А, м. Київ, 01601),</t>
    </r>
    <r>
      <rPr>
        <sz val="10"/>
        <color rgb="FFFF0000"/>
        <rFont val="Times New Roman"/>
        <family val="1"/>
        <charset val="204"/>
      </rPr>
      <t xml:space="preserve"> землі закріплені за філією  "Богуславське лісове господарство" </t>
    </r>
    <r>
      <rPr>
        <sz val="8"/>
        <color rgb="FFFF0000"/>
        <rFont val="Times New Roman"/>
        <family val="1"/>
        <charset val="204"/>
      </rPr>
      <t xml:space="preserve"> (Київська обл. Обухівський район, м. Богуслав, пров. Воз'єднання 8, 09701)</t>
    </r>
  </si>
  <si>
    <t>Постанова Ради Міністрів УРСР від 26.12.1985 р. № 451</t>
  </si>
  <si>
    <t>"Урочище Мутвицьке"</t>
  </si>
  <si>
    <t>Бучанський район, поруч із селами Ніжиловичі, Забуяння та Королівка</t>
  </si>
  <si>
    <t>Бучанський район, Макарівська міська територіальна громада (поруч із селами Ніжиловичі, Забуяння та Королівка) 
Забуянське лісництво кв.36 - 50 (всі виділи)</t>
  </si>
  <si>
    <t>ДП "Макарівське лісове господарство"</t>
  </si>
  <si>
    <r>
      <t xml:space="preserve">ДП "Ліси України" </t>
    </r>
    <r>
      <rPr>
        <sz val="8"/>
        <color rgb="FFFF0000"/>
        <rFont val="Times New Roman"/>
        <family val="1"/>
        <charset val="204"/>
      </rPr>
      <t xml:space="preserve">(вул. Шота Руставелі, 9-А, м. Київ, 01601), </t>
    </r>
    <r>
      <rPr>
        <sz val="10"/>
        <color rgb="FFFF0000"/>
        <rFont val="Times New Roman"/>
        <family val="1"/>
        <charset val="204"/>
      </rPr>
      <t xml:space="preserve">землі закріплені за філією "Макарівське лісове господарство" </t>
    </r>
    <r>
      <rPr>
        <sz val="8"/>
        <color rgb="FFFF0000"/>
        <rFont val="Times New Roman"/>
        <family val="1"/>
        <charset val="204"/>
      </rPr>
      <t xml:space="preserve"> (Київська область, Бучанський район, смт. Макарів, вул. Ярослава Мудрого, буд. 17/1, 2а, 08001)</t>
    </r>
  </si>
  <si>
    <t>"Козинський"</t>
  </si>
  <si>
    <t>Обухівський район, околиця 
с. Козин та м. Українка</t>
  </si>
  <si>
    <t>Обухівський район, околиця 
с. Козин та м. Українка (частина заказника в межах смт Козин)</t>
  </si>
  <si>
    <t>Обухівська райдержадміністрація</t>
  </si>
  <si>
    <t>Обухівська районна державна адміністрація</t>
  </si>
  <si>
    <t>Указ Президента України від 10.12.1994 р. № 750/94</t>
  </si>
  <si>
    <t>"Дзвінківський"</t>
  </si>
  <si>
    <t>Фастівський район, 
поблизу с. Дзвінкове</t>
  </si>
  <si>
    <t>ВП НУБіП України "Боярська лісова дослідна станція"  (вул. Лісодослідна, 12, м. Боярка, Києво-Святошинський район, Київська обл., 08150)</t>
  </si>
  <si>
    <t>Постанова Ради Міністрів УРСР від 28.10.1974 р. № 500</t>
  </si>
  <si>
    <t>"Жуків хутір"</t>
  </si>
  <si>
    <t>Бучанський район,
поруч із селами Михайлівка-Рубежівка та Бузова</t>
  </si>
  <si>
    <r>
      <rPr>
        <sz val="10"/>
        <rFont val="Times New Roman"/>
        <family val="1"/>
        <charset val="204"/>
      </rPr>
      <t>Потребує додаткового уточнення.</t>
    </r>
    <r>
      <rPr>
        <sz val="10"/>
        <color rgb="FFFF0000"/>
        <rFont val="Times New Roman"/>
        <family val="1"/>
        <charset val="204"/>
      </rPr>
      <t xml:space="preserve"> </t>
    </r>
    <r>
      <rPr>
        <sz val="6"/>
        <color rgb="FFFF0000"/>
        <rFont val="Times New Roman"/>
        <family val="1"/>
        <charset val="204"/>
      </rPr>
      <t xml:space="preserve">Відповідно до охоронного зобовязання від 02.11.2009 року: Ірпінське лісництво - кв. 7 вид. 1, 3-20; кв. 10 вид. 1-17; кв. 11 вид.1-28; кв. 12 вид. 1-9; 11-15, 17-34; кв. 17 вид. 1-17; кв. 18 вид. 1-12, 15-21; кв. 19 вид. 1-23; кв. 22 вид. 1-8, 10-15; кв. 23 вид. 1-5, 10, 12, 16-19, 22-24, 26-30; кв. 24 вид. 1-10, 10.1, 11-12, 12.1, 13, 13.1, 16, 17; кв. 33 вид. 1-10, 10.1, 11, 15-25, 27-31, 33-36, 39, 40.     Відповідно до інформаціїДП "ЛІси України"  Бучанськй район, поруч із селами Михайлівка-Рубежівка та Бузова,   Плахтянське лісництво (Ірпінське) кв.7 вид. 2-22, кв.10, кв.11 вид.1-9, 12-36, кв.12 вид.2-6, 10-11, 13, 15-18, 20-41, кв.17, кв.18 вид.1-11, 13-20, кв.19, кв.22 вид.1-8, 10-16, кв.23 вид.1-6, 9, 10, 12, 16-23, 26, 28-32, кв.24 вид.1-7, 11-26, кв.33 вид. 1-8, 10-36 </t>
    </r>
    <r>
      <rPr>
        <sz val="10"/>
        <color rgb="FFFF0000"/>
        <rFont val="Times New Roman"/>
        <family val="1"/>
        <charset val="204"/>
      </rPr>
      <t xml:space="preserve">
</t>
    </r>
    <r>
      <rPr>
        <sz val="6"/>
        <color rgb="FFFF0000"/>
        <rFont val="Times New Roman"/>
        <family val="1"/>
        <charset val="204"/>
      </rPr>
      <t>в адміністративних межах Ірпінської міської та Дмитрівської сільської територіальних грма</t>
    </r>
    <r>
      <rPr>
        <sz val="10"/>
        <color rgb="FFFF0000"/>
        <rFont val="Times New Roman"/>
        <family val="1"/>
        <charset val="204"/>
      </rPr>
      <t>д</t>
    </r>
  </si>
  <si>
    <t>Постанова Ради Міністрів України від 26.12.1985р. № 451; межі об’єкту змінені Указом Президента України від 20.08.1996 р. № 751/96</t>
  </si>
  <si>
    <t>"Урочище Унава"</t>
  </si>
  <si>
    <t>Фастівський район,
поруч із с. Волиця</t>
  </si>
  <si>
    <r>
      <rPr>
        <sz val="10"/>
        <rFont val="Times New Roman"/>
        <family val="1"/>
        <charset val="204"/>
      </rPr>
      <t>Потребує додаткового уточнення</t>
    </r>
    <r>
      <rPr>
        <sz val="10"/>
        <color rgb="FFFF0000"/>
        <rFont val="Times New Roman"/>
        <family val="1"/>
        <charset val="204"/>
      </rPr>
      <t>.</t>
    </r>
    <r>
      <rPr>
        <sz val="6"/>
        <color rgb="FFFF0000"/>
        <rFont val="Times New Roman"/>
        <family val="1"/>
        <charset val="204"/>
      </rPr>
      <t xml:space="preserve"> Відповідно до положення від 02.05.2019 № 159 у кв. 30 (кім 1, 2, 3, 5) Фастівський район, Кожанська територіальна громада, між с. Волиця на заході та м.Фастів на сході, Фастівське лісництво кв. 1-4, 7-11, 17-20, 27-29, 30 (крім вид.1,2,3,5,17), 33, 34. відповідно до інформації ДП "Ліси України" Фастівський район, Кожанська територіальна громада, між с. Волиця на заході та м.Фастів на сході, Фастівське лісництво кв. 1-4, 7-11, 17-20, 27-29, 30 (крім вид.1,2,3,5,17), 33, 34</t>
    </r>
  </si>
  <si>
    <t>ДП "Білоцерківське лісове господарство"</t>
  </si>
  <si>
    <r>
      <t xml:space="preserve">ДП "Ліси України" </t>
    </r>
    <r>
      <rPr>
        <sz val="8"/>
        <color rgb="FFFF0000"/>
        <rFont val="Times New Roman"/>
        <family val="1"/>
        <charset val="204"/>
      </rPr>
      <t>(вул. Шота Руставелі, 9-А, м. Київ, 01601),</t>
    </r>
    <r>
      <rPr>
        <sz val="10"/>
        <color rgb="FFFF0000"/>
        <rFont val="Times New Roman"/>
        <family val="1"/>
        <charset val="204"/>
      </rPr>
      <t xml:space="preserve"> землі закріплені за філією  "Білоцерківське лісове господарство"</t>
    </r>
    <r>
      <rPr>
        <sz val="8"/>
        <color rgb="FFFF0000"/>
        <rFont val="Times New Roman"/>
        <family val="1"/>
        <charset val="204"/>
      </rPr>
      <t xml:space="preserve"> (Київська обл. Білоцерківський р-н, с. Дрозди, 09130)</t>
    </r>
  </si>
  <si>
    <t>Указ Президента України від 20.08.1996 р. № 751/96</t>
  </si>
  <si>
    <t>"Чорнобильський спеціальний"</t>
  </si>
  <si>
    <t>Адміністрація зони відчуження та безумовного (обов’язкового) відселення</t>
  </si>
  <si>
    <t>Державний департамент – Адміністрація зони відчуження і зони безумовного (обов’язкового) відселення</t>
  </si>
  <si>
    <t>Указ Президента України від 13.08.2007 р. № 700/2007</t>
  </si>
  <si>
    <t>Вишгородський район,
поруч із с. Сувид</t>
  </si>
  <si>
    <r>
      <rPr>
        <sz val="10"/>
        <rFont val="Times New Roman"/>
        <family val="1"/>
        <charset val="204"/>
      </rPr>
      <t xml:space="preserve">потребує додаткового уточнення. </t>
    </r>
    <r>
      <rPr>
        <sz val="6"/>
        <color rgb="FFFF0000"/>
        <rFont val="Times New Roman"/>
        <family val="1"/>
        <charset val="204"/>
      </rPr>
      <t xml:space="preserve">Відповідно Охоронного зобовяфзання від 04.11.199 9року: Чернинське лісництво - кв. 21 вид. 3, 8, 11, 13, 14, 15, 21, 23, 24, 25; кв. 22 вид. 1-9; кв. 27 вид. 4, 12; кв. 28 вид. 1-8; кв. 34 вид. 1-6, 11; кв. 35 вид. 1-4; кв. 41 вид. 4, 5, 7,8; кв. 42 вид. 1-15; кв. 48 вид. 3; кв. 49 вид. 1-9; кв. 56 вид. 3-5, 8-11; кв. 57 вид. 1-5; кв. 65 вид. 1-8; кв. 73 вид. 2.    Відпровідно до інформації ДП "Ліси України" Вишгородський район, Пірнівська сільська рада, поруч із с. Сувид Довгобродівське лісництво, кв. 118 (8-14, 15); 119 (1-5); 125 (1-8); 131 (10, 11) – 122,7 га
Гутівське лісництво, кв. 54 (3, 10, 15-17, 20, 24, 26-28); 55 (1-12); 58 (4, 8, 15); 59 (1-10); 63 (1-7, 12, 13); 64 (1-7); 68 (4-8, 10); 69 (1-17); 74 (2, 3); 75 (1-11) – 277,0 га
</t>
    </r>
  </si>
  <si>
    <t>ДП "Вищедубечанське лісове господарство"</t>
  </si>
  <si>
    <r>
      <t xml:space="preserve">ДП "Ліси України" </t>
    </r>
    <r>
      <rPr>
        <sz val="8"/>
        <color rgb="FFFF0000"/>
        <rFont val="Times New Roman"/>
        <family val="1"/>
        <charset val="204"/>
      </rPr>
      <t>(вул. Шота Руставелі, 9-А, м. Київ, 01601)</t>
    </r>
    <r>
      <rPr>
        <sz val="10"/>
        <color rgb="FFFF0000"/>
        <rFont val="Times New Roman"/>
        <family val="1"/>
        <charset val="204"/>
      </rPr>
      <t xml:space="preserve">, земелі закріплені за філією "Вищедубечанське лісове господарство" </t>
    </r>
    <r>
      <rPr>
        <sz val="8"/>
        <color rgb="FFFF0000"/>
        <rFont val="Times New Roman"/>
        <family val="1"/>
        <charset val="204"/>
      </rPr>
      <t>(адреса філії: вул. Київська, 1-в, с.Пірнове, Вишгородський р-н., Київська обл., 07342)</t>
    </r>
  </si>
  <si>
    <t>"Жорнівський"</t>
  </si>
  <si>
    <t>Фастівський район,
поруч із с. Жорнівка</t>
  </si>
  <si>
    <t>Фастівський район,
поруч із с. Жорнівка, Боярське лісництво -  
кв. 54 вид. 1-20; кв. 56 вид. 1-32; кв. 59 вид.1-3;</t>
  </si>
  <si>
    <t>ВП НУБіПУ України "Боярська лісова дослідна станція"</t>
  </si>
  <si>
    <t>"Усівський-1"</t>
  </si>
  <si>
    <t>Броварський район,
на території сіл Усівка, Красне, Черевки, Безуглівка, Нова Олександрівка та 
смт Згурівка</t>
  </si>
  <si>
    <r>
      <rPr>
        <sz val="10"/>
        <rFont val="Times New Roman"/>
        <family val="1"/>
        <charset val="204"/>
      </rPr>
      <t xml:space="preserve">Потребує додаткового уточнення. </t>
    </r>
    <r>
      <rPr>
        <sz val="6"/>
        <color rgb="FFFF0000"/>
        <rFont val="Times New Roman"/>
        <family val="1"/>
        <charset val="204"/>
      </rPr>
      <t xml:space="preserve">Броварський район, на території сіл Усівка, Красне, Черевки, Безуглівка, Нова Олександрівка та  селища Згурівка Охоронні зобов’язання щодо гідрологічного заказника загальнодержавного значення «Усівський-1» оформленні на КСП «Красненське» від 23.02.1999 на площу 423,0 га), на КСП «Усівське»;  від 23.02.1999 на площу 484,3 га, на Згурівську селищну раду від 23.02.1999 на площу 385,0 га), на КСП «Черевківське», від 23.02.1999 на площу 430,0 га), на радгосп «Ново-Олександрівський», від 23.02.1999 на площу 92,3,0 га) та на КСП ім. Шевченка; від 23.02.1999 на площу 266,8 га). </t>
    </r>
  </si>
  <si>
    <t>Усівська, Красненська, Черевківська, Безуглівська, Ново-олександрівська сільські ради та Згурівська селищна рада</t>
  </si>
  <si>
    <r>
      <t>Згурівська селищна рада</t>
    </r>
    <r>
      <rPr>
        <sz val="8"/>
        <color rgb="FFFF0000"/>
        <rFont val="Times New Roman"/>
        <family val="1"/>
        <charset val="204"/>
      </rPr>
      <t xml:space="preserve"> (вулиця Українська, 10, селище Згурівка, Броварського району, Київської області, 07601)</t>
    </r>
  </si>
  <si>
    <t>Постанова Ради Міністрів УРСР від 25.02.1980 р. № 132</t>
  </si>
  <si>
    <t>"Усівський-2"</t>
  </si>
  <si>
    <t>Броварський, Бориспільський райони, на території сіл Мала Супоївка, Мала Березанка та Супоївка</t>
  </si>
  <si>
    <r>
      <rPr>
        <sz val="10"/>
        <rFont val="Times New Roman"/>
        <family val="1"/>
        <charset val="204"/>
      </rPr>
      <t xml:space="preserve">Потребує додаткового уточнення. </t>
    </r>
    <r>
      <rPr>
        <sz val="6"/>
        <color rgb="FFFF0000"/>
        <rFont val="Times New Roman"/>
        <family val="1"/>
        <charset val="204"/>
      </rPr>
      <t xml:space="preserve">Броварський, Бориспільський райони, на території сіл Мала Супоївка, Мала Березанка та Супоївка. Охоронні зобов’язання щодо гідрологічного заказника загальнодержавного значення «Усівський-2» оформленні на Кулябівську сільську раду 
від 23.02.1999 на площу 212,0 га та КСП «Супоївське»;   від 23.02.1999 на площу 644,80 га), на радгосп «Малосупоївський» від 02.01.1995 року на площу 208,9 га; на радгосп «Малоберезанський» від 03.01.1995 на площу 382,0 га. </t>
    </r>
  </si>
  <si>
    <t>Малоберезанська та Малосупоївська сільські ради</t>
  </si>
  <si>
    <t>«Болото Перевід»</t>
  </si>
  <si>
    <t>Броварський район,
поблизу сіл Аркадіївка, Пасківщина, Любомирівка, Стара Оржиця</t>
  </si>
  <si>
    <t>Аркадіївська, Старооржицька, Пасківщинська та Любомирівська сільські ради</t>
  </si>
  <si>
    <t>Указ Президента України від 27.07.2016 р. № 312/2016</t>
  </si>
  <si>
    <t>"Іллінський"</t>
  </si>
  <si>
    <t>Денисовицьке лісництво - кв. 27-32, 34-42, 63-66, 88-90</t>
  </si>
  <si>
    <t>Державне спеціалізоване виробниче комплексне підприємство "Чорнобильська Пуща"</t>
  </si>
  <si>
    <t>"Урочище Бабка"</t>
  </si>
  <si>
    <t xml:space="preserve">Бучанський район,
поруч з смт Клавдієво-Тарасове </t>
  </si>
  <si>
    <t>Бучанський район, поруч з селищем Клавдієво-Тарасове 
Дібровське  лісництво кв.41 вид.11; кв.42 вид.12,17; кв.43 вид.23,24; кв.51 вид.1; кв.52 вид.1, 5</t>
  </si>
  <si>
    <t>ДП "Клавдієвське лісове господарство"</t>
  </si>
  <si>
    <r>
      <t xml:space="preserve">ДП "Клавдієвська лісова науково-дослідна станція"
</t>
    </r>
    <r>
      <rPr>
        <sz val="8"/>
        <color rgb="FFFF0000"/>
        <rFont val="Times New Roman"/>
        <family val="1"/>
        <charset val="204"/>
      </rPr>
      <t>(вулиця Вербна, 4, селище Клавдієво-Тарасове, Бучанський р-н, Київська обл.
07850)</t>
    </r>
  </si>
  <si>
    <t>Розпорядження Ради Міністрів УРСР від 14.10.1975 р. № 780-Р</t>
  </si>
  <si>
    <t>"Круглик"</t>
  </si>
  <si>
    <t>Білоцерківський район,
Тетіївська міська рада</t>
  </si>
  <si>
    <r>
      <t>потребує додаткового уточнення.</t>
    </r>
    <r>
      <rPr>
        <sz val="8"/>
        <color rgb="FFFF0000"/>
        <rFont val="Times New Roman"/>
        <family val="1"/>
        <charset val="204"/>
      </rPr>
      <t xml:space="preserve"> (Рішення Тетіївської міської ради від 17.11.2011р. № 226-16-VI "Про передачу під охорону Тетіївському Держагролісництву ботанічної пам'ятки загальнодержавного значення "Круглик") Передано цим рішенням під охорону Державному підприємству "Спеціалізоване лісогосподарське підприємство "Київоблагроліс")</t>
    </r>
  </si>
  <si>
    <t>Тетіївська міська рада (вул. Януша Острозького, 5, м. Тетіїв, Білоцерківський р-н, Київської області, 09801)</t>
  </si>
  <si>
    <t>Разом ПП</t>
  </si>
  <si>
    <t>"Олександрія"</t>
  </si>
  <si>
    <t>Білоцерківський район,
на території м. Біла Церква та поруч із селами Фурси та Пилипча</t>
  </si>
  <si>
    <t>Дирекція дендропарку "Олександрія"</t>
  </si>
  <si>
    <t>Постанова Ради Міністрів УРСР від 22.07.1983 р. № 311; Указ Президента України від 09.12.1998 р. № 1341/98; Указ Президента України від 11.06.2008 р. № 538</t>
  </si>
  <si>
    <t>Разом ДП</t>
  </si>
  <si>
    <t>"Згурівський парк"
відповідно до положення</t>
  </si>
  <si>
    <t>Броварський район,
смт Згурівка</t>
  </si>
  <si>
    <t>Березанське лісництво 
кв. 76,77,78,79,80,81,82,83,84,85,86 (всі виділи); Згурівська ОТГ, Броварський район</t>
  </si>
  <si>
    <t>ДП "Бориспільське лісове господарство"</t>
  </si>
  <si>
    <r>
      <t xml:space="preserve">ДП "Ліси України" </t>
    </r>
    <r>
      <rPr>
        <sz val="8"/>
        <color rgb="FFFF0000"/>
        <rFont val="Times New Roman"/>
        <family val="1"/>
        <charset val="204"/>
      </rPr>
      <t>(вул. Шота Руставелі, 9-А, м. Київ, 01601)</t>
    </r>
    <r>
      <rPr>
        <sz val="10"/>
        <color indexed="10"/>
        <rFont val="Times New Roman"/>
        <family val="1"/>
        <charset val="204"/>
      </rPr>
      <t xml:space="preserve">, землі закріплені за філією  "Бориспільське лісове господарство" </t>
    </r>
    <r>
      <rPr>
        <sz val="8"/>
        <color rgb="FFFF0000"/>
        <rFont val="Times New Roman"/>
        <family val="1"/>
        <charset val="204"/>
      </rPr>
      <t>(Київська область, Бориспільський район, село Гора, вулиця Лісова, 1;  08324)</t>
    </r>
  </si>
  <si>
    <t>Постанова Колегії Держкомприроди УРСР від 26.07.1972 р. № 22</t>
  </si>
  <si>
    <t>"Кагарлицький"</t>
  </si>
  <si>
    <t>Обухівський район,
м. Кагарлик</t>
  </si>
  <si>
    <t>Кагарлицька міська рада</t>
  </si>
  <si>
    <r>
      <t xml:space="preserve">Кагарлицька міська рада </t>
    </r>
    <r>
      <rPr>
        <sz val="8"/>
        <color rgb="FFFF0000"/>
        <rFont val="Times New Roman"/>
        <family val="1"/>
        <charset val="204"/>
      </rPr>
      <t>(09201, Київська обл., м.Кагарлик, вул. Героїв Небесної Сотні, 1)</t>
    </r>
  </si>
  <si>
    <t>Постанова Колегії Держкомприроди УРСР від 29.01.1980 р. № 105</t>
  </si>
  <si>
    <t>"Ташанський"</t>
  </si>
  <si>
    <t>Бориспільський район, 
пн. околиця с. Ташань</t>
  </si>
  <si>
    <t>Помоклівське лісництво кв. 82,83,84 (всі виділи);  біля села ТашаньТашанська ОТГ, Бориспільський район</t>
  </si>
  <si>
    <t>"Межигір’я"</t>
  </si>
  <si>
    <r>
      <t xml:space="preserve">с. Нові Петрівці, Вишгородський район, Київська область, </t>
    </r>
    <r>
      <rPr>
        <sz val="6"/>
        <color theme="1"/>
        <rFont val="Times New Roman"/>
        <family val="1"/>
        <charset val="204"/>
      </rPr>
      <t xml:space="preserve">кадастрові номери: 3221886000:01:228:0151; 3221886000:02:150:0152; 3221886000:02:150:0153; 221886000:02:150:0154; 3221886000:02:158:0001; 3221886000:02:159:0101; 3221886000:02:151:0001; 3221886000:05:001:0001 </t>
    </r>
  </si>
  <si>
    <t>Спеціальна адміністація парку-памятки садово-паркового мистецтва "Межигір’я"</t>
  </si>
  <si>
    <t>ЗАКОН УКРАЇНИ "Про створення парку-пам’ятки садово-паркового мистецтва загальнодержавного значення "Межигір’я" від 14 липня 2023 року № 3264-IX</t>
  </si>
  <si>
    <t>"Богуславль"</t>
  </si>
  <si>
    <t>Обухівський район,
м. Богуслав</t>
  </si>
  <si>
    <t>Обухівський райо, центр міста Богуслав, вздовж річки Рось. В межі парку входить геологічна памятка природи місцевого значення "Відслонення Богуславських граніктів"</t>
  </si>
  <si>
    <r>
      <t>Богуславська міська рада</t>
    </r>
    <r>
      <rPr>
        <sz val="8"/>
        <color rgb="FFFF0000"/>
        <rFont val="Times New Roman"/>
        <family val="1"/>
        <charset val="204"/>
      </rPr>
      <t xml:space="preserve"> (вул. Івана Франка, 4, м. Богуслав, Обухівський р-н, Київської області, 09701)</t>
    </r>
  </si>
  <si>
    <t>Рішення Київської обласної ради від 12.12.2008 р.  № 391-21-V</t>
  </si>
  <si>
    <t>"Пташиний рай"</t>
  </si>
  <si>
    <t xml:space="preserve">Вишгородський район, м. Вишгород </t>
  </si>
  <si>
    <t>Вишгородський район, м. Вишгород.
Частина парку площею 206 га - без вилучення ДП "Клавдієвська лісова науково-дослідна станція", Першотравневе лісництво, кв.168-175, Частина парку площею 260,8 га без вилучення в Вишгородскій міській раді (острів Великий Північний з внутрішньою затокою Журавель та острови Вальковський та Пташиний),  Вишгородський район, м. Вишгород</t>
  </si>
  <si>
    <t>Вишгородська міська рада та ДП "Київська лісова науково-дослідна станція"</t>
  </si>
  <si>
    <r>
      <t xml:space="preserve">ДП "Клавдієвська лісова науково-дослідна станція"
</t>
    </r>
    <r>
      <rPr>
        <sz val="8"/>
        <color rgb="FFFF0000"/>
        <rFont val="Times New Roman"/>
        <family val="1"/>
        <charset val="204"/>
      </rPr>
      <t xml:space="preserve">(вулиця Вербна, 4, селище Клавдієво-Тарасове, Бучанський р-н, Київська обл. Вишгородський район)
07850) </t>
    </r>
    <r>
      <rPr>
        <sz val="10"/>
        <color rgb="FFFF0000"/>
        <rFont val="Times New Roman"/>
        <family val="1"/>
        <charset val="204"/>
      </rPr>
      <t xml:space="preserve">Вишгородська міська рада </t>
    </r>
    <r>
      <rPr>
        <sz val="8"/>
        <color rgb="FFFF0000"/>
        <rFont val="Times New Roman"/>
        <family val="1"/>
        <charset val="204"/>
      </rPr>
      <t>(площа Шеченка, 1, м. Вишгород, Вишгородський район, 07300)</t>
    </r>
  </si>
  <si>
    <t>Рішення Київської обласної ради від 14.12.2017 р. № 369-19-VII</t>
  </si>
  <si>
    <t>"Трахтемирів"</t>
  </si>
  <si>
    <t>Обухівський район,
на території сіл Малий Букрин та Грушів</t>
  </si>
  <si>
    <t>АТЗТ "Аграрно-екологічне об’єднання "Трахтемирів""</t>
  </si>
  <si>
    <t>Рішення Київської обласної ради від 17.02.2000 р. № 168-10-ХХІІІ</t>
  </si>
  <si>
    <t>"Яготинський імені гетьмана Кирила Розумовського"</t>
  </si>
  <si>
    <t>Бориспільський район, м. Яготин</t>
  </si>
  <si>
    <r>
      <rPr>
        <sz val="10"/>
        <rFont val="Times New Roman"/>
        <family val="1"/>
        <charset val="204"/>
      </rPr>
      <t>Потребує додаткового уточнення оскільки нестворена Адміністрація парку.</t>
    </r>
    <r>
      <rPr>
        <sz val="6"/>
        <color rgb="FFFF0000"/>
        <rFont val="Times New Roman"/>
        <family val="1"/>
        <charset val="204"/>
      </rPr>
      <t xml:space="preserve"> Бориспільський район, Яготинська обєднана територіальна громада,  Відповідно до інформації ДП "Ліси України" Частина території площею 65,2 га - без вилучення Помоклівське лісництво квартал 77, 78  ДП "Ліси України" , землі закріплені за філією  "Бориспільське лісове господарство", Частина території площею 66,37 га - без вилучення Яготинської міської ради.</t>
    </r>
  </si>
  <si>
    <t>Яготинська міська рада та 
ДП "Переяслав-Хмельницьке лісове господарство"</t>
  </si>
  <si>
    <r>
      <t>ДП "Ліси України"</t>
    </r>
    <r>
      <rPr>
        <sz val="8"/>
        <color rgb="FFFF0000"/>
        <rFont val="Times New Roman"/>
        <family val="1"/>
        <charset val="204"/>
      </rPr>
      <t xml:space="preserve"> (вул. Шота Руставелі, 9-А, м. Київ, 01601)</t>
    </r>
    <r>
      <rPr>
        <sz val="10"/>
        <color indexed="10"/>
        <rFont val="Times New Roman"/>
        <family val="1"/>
        <charset val="204"/>
      </rPr>
      <t xml:space="preserve">, землі закріплені за філією  "Бориспільське лісове господарство" </t>
    </r>
    <r>
      <rPr>
        <sz val="8"/>
        <color rgb="FFFF0000"/>
        <rFont val="Times New Roman"/>
        <family val="1"/>
        <charset val="204"/>
      </rPr>
      <t>(Київська область, Бориспільський район, село Гора, вулиця Лісова, 1;  08324)</t>
    </r>
    <r>
      <rPr>
        <sz val="10"/>
        <color indexed="10"/>
        <rFont val="Times New Roman"/>
        <family val="1"/>
        <charset val="204"/>
      </rPr>
      <t xml:space="preserve">, Яготинська міська рада </t>
    </r>
    <r>
      <rPr>
        <sz val="8"/>
        <color rgb="FFFF0000"/>
        <rFont val="Times New Roman"/>
        <family val="1"/>
        <charset val="204"/>
      </rPr>
      <t>(вул. Незалежності, 67, м. Яготин, Бориспільський район, Київська область, Україна, 07700)</t>
    </r>
  </si>
  <si>
    <t>Рішення Київської обласної ради від 20.07.2018 р. № 475-22-VII</t>
  </si>
  <si>
    <t>Білогородська сільська рада  (вул.Володимирська, 33, с. Білогородка, Бучанський район, 08140)</t>
  </si>
  <si>
    <t>Рішення Київської обласної ради від 17.10.2023 р. № 671-21-VIII</t>
  </si>
  <si>
    <r>
      <t xml:space="preserve">За межами сіл Студеники, Козлів, Строкова, Сомкова Долина, Соснова, Пристроми в межах Студениківської сільської територіальної громади Бориспільського району Київської області </t>
    </r>
    <r>
      <rPr>
        <sz val="8"/>
        <rFont val="Times New Roman"/>
        <family val="1"/>
        <charset val="204"/>
      </rPr>
      <t xml:space="preserve">Ділянка </t>
    </r>
    <r>
      <rPr>
        <sz val="6"/>
        <rFont val="Times New Roman"/>
        <family val="1"/>
        <charset val="204"/>
      </rPr>
      <t>№1 – 5.9836 га,  к.н. 3223386400:06:002:0024;
Ділянка №2 - 6.9767 га, к.н. 3223386400:06:012:0010;
Ділянка №3 – 4,7244 га, к.н. 3223386400:06:008:0007; 
Ділянка №4 – 2,4023 га, к.н. 3223386400:06:019:0048;
Ділянка №5 – 16,4946 га, к.н.3223386400:06:018:8530;
Ділянка №6 – 29,5401 га, к.н.3223384000:03:019:0198;
Ділянка №7 – 173,3659 га, к.н. 3223384000:03:019:0197;
Ділянка №8 – 17,3855 га, к.н. 3223384000:03:013:0003;
Ділянка №9 – 31,3061 га, к.н. 3223384000:03:013:0002;
Ділянка №10 - 17.2064 га,  к.н. 3223384000:03:009:0004;
Ділянка №11 – 5,4884 га, к.н. 3223387300:02:005:0288;
Ділянка №12 – 5,9818 га, к.н. 3223387300:02:002:0012;
Ділянка №13 – 7,4713 га, к.н. 3223387300:03:009:0001;
Ділянка №14 – 43,0403 га, к.н. 3223387300:02:003:0058;
Ділянка №15 – 2,4359 га, к.н. 3223387300:02:008:0018;
Ділянка №16 – 5,3921 га, к.н.3223387300:02:009:0023;
Ділянка №17 – 90,4225 га, к.н.3223387300:02:009:0022;
Ділянка №18 – 83,2813 га, к.н. 3223386600:03:001:0088;
Ділянка №19 – 22,3496 га, к.н. 3223387300:02:013:0353;
Ділянка №20 – 58,7985 га, к.н. 3223386800:03:014:0031;
Ділянка №21 – 53,647 га, к.н. 3223383700:03:006:0152;
Ділянка №22 – 37,6285 га, к.н. 3223383700:03:006:0153;
Ділянка №23 -17,9029 га,  к.н. 3223383700:03:006:0154;
Ділянка №24 – 142,7227 га, к.н. 3223383700:03:001:0308;
Ділянка №25 – 60,7334 га, к.н. 3223387300:02:005:0292;
Ділянка №26 – 62,2764 га, к.н. 3223387300:02:005:0291;
Ділянка №27 – 77,6158 га, к.н. 3223387300:02:001:0035;
Ділянка №28 – 9,2902 га, к.н. 3223387300:02:003:0059;
Ділянка №29 – 1,2461 га, к.н. 3223387301:01:007:0018;
Ділянка №30 – 13,0211 га, к.н. 3223387300:02:008:0019;
Ділянка №31 – 98,2756 га, к.н. 3223387300:02:010:0059;
Ділянка 3№2 – 22,7628 га, к.н. 3223387300:02:006:0008;
Ділянка №33 – 36,9173 га, к.н. 3223387300:02:012:1282;
Ділянка №34 – 47,7298 га,  к.н. 3223387300:02:013:0355;
Ділянка №35 – 20,8911 га, к.н. 3223383700:02:012:0098;
Ділянка №36 – 88,9254 га, к.н. 3223383700:02:012:2100;
Ділянка №37 – 65,9139 га, к.н. 3223383700:03:001:0380;
Ділянка №38 – 49,3593 га, к.н. 3223383700:03:001:0381;
Ділянка №39 – 8,5714 га, к.н. 3223387300:02:013:0354;
Ділянка №40 – 26,1167 га, к.н. 3223383700:03:001:0383;
Ділянка №41 – 27,1738 га, к.н. 3223383700:03:001:0382;
Ділянка №42 – 5,9031 га, к.н. 3223383700:02:012:0099;
Ділянка №43 - 4,3469 га, к.н. 3223383700:01:018:0008;
Ділянка №44 - 1,1693 га,  к.н. 3223387301:01:007:0019;
Ділянка №45 - 0,2644 га, к.н. 3223387301:01:007:0017;
Ділянка №46 - 1,5308 га, к.н. 3223387300:02:006:0007;
Ділянка №47 - 6,8433 га, к.н. 3223387300:02:005:0289;
Ділянка №48 - 0,6599 га, к.н. 3223387300:01:007:0015;
Ділянка №49 - 0,2733 га, к.н. 3223387300:01:007:0016;
Ділянка №50 - 1,1560 га, к.н. 3223387300:01:008:0019;
Ділянка №51 – 5,6218 га, к.н. 3223383700:02:005:0290;
Ділянка №52 - 2,9772 га, к.н. 3223386400:06:001:0025;
Ділянка №53 - 0,5573 га, к.н. 3223387300:02:009:0021;
Ділянка №54 - 3,1788 га, к.н. 3223384000:03:012:0001;
- 2 земельні ділянки  території зайняті луками з кадастровими номерами та площами:
Ділянка №55 - 55.4509 га, к.н. 3223384000:03:009:0003;
Ділянка №56 - 9.4619 га, к.н. 3223383700:02:012:0097</t>
    </r>
  </si>
  <si>
    <r>
      <t xml:space="preserve">За межами сіл Студеники, Козлів, Строкова, Сомкова Долина, Соснова, Пристроми в межах Студениківської сільської територіальної громади Бориспільського району Київської області </t>
    </r>
    <r>
      <rPr>
        <sz val="8"/>
        <color rgb="FFFF0000"/>
        <rFont val="Times New Roman"/>
        <family val="1"/>
        <charset val="204"/>
      </rPr>
      <t xml:space="preserve">Ділянка №1 – 5.9836 га,  </t>
    </r>
    <r>
      <rPr>
        <sz val="6"/>
        <color rgb="FFFF0000"/>
        <rFont val="Times New Roman"/>
        <family val="1"/>
        <charset val="204"/>
      </rPr>
      <t>к.н. 3223386400:06:002:0024;
Ділянка №2 - 6.9767 га, к.н. 3223386400:06:012:0010;
Ділянка №3 – 4,7244 га, к.н. 3223386400:06:008:0007; 
Ділянка №4 – 2,4023 га, к.н. 3223386400:06:019:0048;
Ділянка №5 – 16,4946 га, к.н.3223386400:06:018:8530;
Ділянка №6 – 29,5401 га, к.н.3223384000:03:019:0198;
Ділянка №7 – 173,3659 га, к.н. 3223384000:03:019:0197;
Ділянка №8 – 17,3855 га, к.н. 3223384000:03:013:0003;
Ділянка №9 – 31,3061 га, к.н. 3223384000:03:013:0002;
Ділянка №10 - 17.2064 га,  к.н. 3223384000:03:009:0004;
Ділянка №11 – 5,4884 га, к.н. 3223387300:02:005:0288;
Ділянка №12 – 5,9818 га, к.н. 3223387300:02:002:0012;
Ділянка №13 – 7,4713 га, к.н. 3223387300:03:009:0001;
Ділянка №14 – 43,0403 га, к.н. 3223387300:02:003:0058;
Ділянка №15 – 2,4359 га, к.н. 3223387300:02:008:0018;
Ділянка №16 – 5,3921 га, к.н.3223387300:02:009:0023;
Ділянка №17 – 90,4225 га, к.н.3223387300:02:009:0022;
Ділянка №18 – 83,2813 га, к.н. 3223386600:03:001:0088;
Ділянка №19 – 22,3496 га, к.н. 3223387300:02:013:0353;
Ділянка №20 – 58,7985 га, к.н. 3223386800:03:014:0031;
Ділянка №21 – 53,647 га, к.н. 3223383700:03:006:0152;
Ділянка №22 – 37,6285 га, к.н. 3223383700:03:006:0153;
Ділянка №23 -17,9029 га,  к.н. 3223383700:03:006:0154;
Ділянка №24 – 142,7227 га, к.н. 3223383700:03:001:0308;
Ділянка №25 – 60,7334 га, к.н. 3223387300:02:005:0292;
Ділянка №26 – 62,2764 га, к.н. 3223387300:02:005:0291;
Ділянка №27 – 77,6158 га, к.н. 3223387300:02:001:0035;
Ділянка №28 – 9,2902 га, к.н. 3223387300:02:003:0059;
Ділянка №29 – 1,2461 га, к.н. 3223387301:01:007:0018;
Ділянка №30 – 13,0211 га, к.н. 3223387300:02:008:0019;
Ділянка №31 – 98,2756 га, к.н. 3223387300:02:010:0059;
Ділянка 3№2 – 22,7628 га, к.н. 3223387300:02:006:0008;
Ділянка №33 – 36,9173 га, к.н. 3223387300:02:012:1282;
Ділянка №34 – 47,7298 га,  к.н. 3223387300:02:013:0355;
Ділянка №35 – 20,8911 га, к.н. 3223383700:02:012:0098;
Ділянка №36 – 88,9254 га, к.н. 3223383700:02:012:2100;
Ділянка №37 – 65,9139 га, к.н. 3223383700:03:001:0380;
Ділянка №38 – 49,3593 га, к.н. 3223383700:03:001:0381;
Ділянка №39 – 8,5714 га, к.н. 3223387300:02:013:0354;
Ділянка №40 – 26,1167 га, к.н. 3223383700:03:001:0383;
Ділянка №41 – 27,1738 га, к.н. 3223383700:03:001:0382;
Ділянка №42 – 5,9031 га, к.н. 3223383700:02:012:0099;
Ділянка №43 - 4,3469 га, к.н. 3223383700:01:018:0008;
Ділянка №44 - 1,1693 га,  к.н. 3223387301:01:007:0019;
Ділянка №45 - 0,2644 га, к.н. 3223387301:01:007:0017;
Ділянка №46 - 1,5308 га, к.н. 3223387300:02:006:0007;
Ділянка №47 - 6,8433 га, к.н. 3223387300:02:005:0289;
Ділянка №48 - 0,6599 га, к.н. 3223387300:01:007:0015;
Ділянка №49 - 0,2733 га, к.н. 3223387300:01:007:0016;
Ділянка №50 - 1,1560 га, к.н. 3223387300:01:008:0019;
Ділянка №51 – 5,6218 га, к.н. 3223383700:02:005:0290;
Ділянка №52 - 2,9772 га, к.н. 3223386400:06:001:0025;
Ділянка №53 - 0,5573 га, к.н. 3223387300:02:009:0021;
Ділянка №54 - 3,1788 га, к.н. 3223384000:03:012:0001;
- 2 земельні ділянки  території зайняті луками з кадастровими номерами та площами:
Ділянка №55 - 55.4509 га, к.н. 3223384000:03:009:0003;
Ділянка №56 - 9.4619 га, к.н. 3223383700:02:012:0097</t>
    </r>
  </si>
  <si>
    <r>
      <t xml:space="preserve">Студениківська сільська рада </t>
    </r>
    <r>
      <rPr>
        <sz val="8"/>
        <color rgb="FFFF0000"/>
        <rFont val="Times New Roman"/>
        <family val="1"/>
        <charset val="204"/>
      </rPr>
      <t>(вул. Переяслвавська, 19, с. Студеники, Бориспільський район, 08421)</t>
    </r>
  </si>
  <si>
    <t>Рішення Київської обласної ради від 17.10.2023 р. № 672-21-VIII</t>
  </si>
  <si>
    <t>"Нечаївщина"</t>
  </si>
  <si>
    <t>Бориспільський район,
на сх від с. Іванків</t>
  </si>
  <si>
    <t>Бориспілськаміська обєднана територіальна громада Бориспільсьго району, на сх від с. Іванків</t>
  </si>
  <si>
    <t>Іванківська сільська рада</t>
  </si>
  <si>
    <r>
      <t xml:space="preserve">Бориспілська міська рада </t>
    </r>
    <r>
      <rPr>
        <sz val="8"/>
        <color rgb="FFFF0000"/>
        <rFont val="Times New Roman"/>
        <family val="1"/>
        <charset val="204"/>
      </rPr>
      <t>(вул. Київський шлях, 72, Бориспіль, Київська область, 08300)</t>
    </r>
  </si>
  <si>
    <t>Рішення Київської обласної ради від 21.10.2010 р. № 866-35-V</t>
  </si>
  <si>
    <t>"Кілов-Рудяків"</t>
  </si>
  <si>
    <t>Бориспільський район, в межах заплави 
р. Дніпро, що входить до с. Головурів на північний захід та південь від с. Кийлів</t>
  </si>
  <si>
    <t>Вороньківська сільська територіальна горомада, Бориспільсьго району, заплави р. Дніпро, що входить до с. Головурів на північний захід та південь від с. Кийлів</t>
  </si>
  <si>
    <t>Бориспільська районна державна адміністрація</t>
  </si>
  <si>
    <t>Бориспільська районна державна адміністрація (вул. Київський шлях, 72, Бориспіль, Київська область, 08300)</t>
  </si>
  <si>
    <t>Рішення Київської обласної ради від 03.02.2011 р. № 043-04-VІ</t>
  </si>
  <si>
    <t>"Бориспільські острови"</t>
  </si>
  <si>
    <t>Бориспільський район, в межах акваторії та каскаду островів р. Дніпро на південний захід та на південь від с. Сошників</t>
  </si>
  <si>
    <t>Вороньківська сільська територіальна горомад, Бориспільсьго району, в межах акваторії та каскаду островів р. Дніпро на південний захід та на південь від с. Сошників</t>
  </si>
  <si>
    <t xml:space="preserve">Бориспільська районна державна адміністрація (вул. Київський шлях, 72, Бориспіль, Київська область, 08300)     </t>
  </si>
  <si>
    <t>"Сторожівці"</t>
  </si>
  <si>
    <t>Бучанський район,
поруч із с. Луб’янка, Луб’янівське лісництво – кв. 36 вид. 19,20,23,24; кв. 37 вид. 16-26,29,30; кв. 44 вид. 3,4,5,8,9,12,15; кв. 45 вид. 1,2,3,7</t>
  </si>
  <si>
    <t>Бучанський район, поруч із с. Луб’янка,
Луб'янське л-во кв. 36 вид. 19, 20, 23, 24, 26; кв.37 вид. 16-26, 29 ,30; кв. 44 вид. 3-5, 8, 9, 12; кв. 45 вид. 1-3, 7;</t>
  </si>
  <si>
    <t>Рішення Київської обласної ради від 23.07.2009 р. 
№ 490-25-V, рішенням Київської обласної ради від 22.09.2022 № 314-13-VIII змінено межі</t>
  </si>
  <si>
    <r>
      <rPr>
        <sz val="10"/>
        <rFont val="Times New Roman"/>
        <family val="1"/>
        <charset val="204"/>
      </rPr>
      <t>Потребує додаткового уточнення.</t>
    </r>
    <r>
      <rPr>
        <sz val="6"/>
        <color rgb="FFFF0000"/>
        <rFont val="Times New Roman"/>
        <family val="1"/>
        <charset val="204"/>
      </rPr>
      <t xml:space="preserve"> Бородянська обєднана територіальна громада Бучанського р-ну., поруч із с. Загальці, Відповідно до інформації ДП "Ліси України"
Мирчанське л-во кв. 31 вид. 2-15, 18-20, 24, 28, 29, кв. 32 вид. 1-25, кв. 33 вид. 1-13, кв. 46 вид. 6, 7, 10-13, 15-17, 20-29, 31, 32, 35, 36, кв. 47 вид. 1-3, 8-17, кв. 48 вид. 9, 10, 12, 13, 15-27;  
Поташнянське л-во: кв. 51 вид. 1-24, 29; кв. 52 вид. 1-6, 10-30, кв. 53 вид. 12-14</t>
    </r>
  </si>
  <si>
    <t>ДП "Тетерівське лісове господарство"</t>
  </si>
  <si>
    <r>
      <t xml:space="preserve">ДП "Ліси України" </t>
    </r>
    <r>
      <rPr>
        <sz val="8"/>
        <color rgb="FFFF0000"/>
        <rFont val="Times New Roman"/>
        <family val="1"/>
        <charset val="204"/>
      </rPr>
      <t>(вул. Шота Руставелі, 9-А, м. Київ, 01601),</t>
    </r>
    <r>
      <rPr>
        <sz val="10"/>
        <color rgb="FFFF0000"/>
        <rFont val="Times New Roman"/>
        <family val="1"/>
        <charset val="204"/>
      </rPr>
      <t xml:space="preserve"> землі закріплені за філією  "Тетерівське лісове господарство"  </t>
    </r>
    <r>
      <rPr>
        <sz val="8"/>
        <color rgb="FFFF0000"/>
        <rFont val="Times New Roman"/>
        <family val="1"/>
        <charset val="204"/>
      </rPr>
      <t xml:space="preserve"> (Київська обл., Бучанський р-н, смт. Пісківка, вул. Привокзальна,36; 07820)</t>
    </r>
  </si>
  <si>
    <t>Рішення Київської обласної ради від 23.07.2009 р. № 490-25V,   рішенням Київської обласної ради від 21.03.2023  № 521-16-VIII "Про оголошення нових територій та об'єктів природно-заповідного фонду місцевого значення, скасування статусу та зміну меж існуючих територій та об'єктів природно-заповідного фонду місцевого значення на території Київської області"</t>
  </si>
  <si>
    <t>"Васильківські Карпати"</t>
  </si>
  <si>
    <t>Обухівський район,
поруч з селами Велика Бугаївка, Крушинка та в межах сіл Гвоздів і Роставичі</t>
  </si>
  <si>
    <r>
      <rPr>
        <sz val="10"/>
        <rFont val="Times New Roman"/>
        <family val="1"/>
        <charset val="204"/>
      </rPr>
      <t xml:space="preserve">Потребує додаткового уточнення. </t>
    </r>
    <r>
      <rPr>
        <sz val="8"/>
        <color rgb="FFFF0000"/>
        <rFont val="Times New Roman"/>
        <family val="1"/>
        <charset val="204"/>
      </rPr>
      <t>Обухівський район, поруч з селами Велика Бугаївка -41,3 га (Васильківська міська рада Обухівського району), Крушинка - 18,8 га (Глеваська сільска рада Фастівського району) та в межах сіл Гвоздів (Іванковичі)  і Рославичі - 166,7 га ( Феодосіївська сільська рада Обухівського району).</t>
    </r>
  </si>
  <si>
    <t>Великобугаївська, Гвоздівська, Крушинська, Рославичівська сільські ради</t>
  </si>
  <si>
    <r>
      <t xml:space="preserve">Васильківська міська рада </t>
    </r>
    <r>
      <rPr>
        <sz val="8"/>
        <color rgb="FFFF0000"/>
        <rFont val="Times New Roman"/>
        <family val="1"/>
        <charset val="204"/>
      </rPr>
      <t>(вул. Покровська, 4, м. Васильків, Обухівський район Київської області, 08601)</t>
    </r>
    <r>
      <rPr>
        <sz val="10"/>
        <color rgb="FFFF0000"/>
        <rFont val="Times New Roman"/>
        <family val="1"/>
        <charset val="204"/>
      </rPr>
      <t xml:space="preserve">, Глевахівська селищна рада </t>
    </r>
    <r>
      <rPr>
        <sz val="8"/>
        <color rgb="FFFF0000"/>
        <rFont val="Times New Roman"/>
        <family val="1"/>
        <charset val="204"/>
      </rPr>
      <t xml:space="preserve">(вул. Вокзальна, буд. 26, селище Глеваха, Фастівський р-н,08631), </t>
    </r>
    <r>
      <rPr>
        <sz val="10"/>
        <color rgb="FFFF0000"/>
        <rFont val="Times New Roman"/>
        <family val="1"/>
        <charset val="204"/>
      </rPr>
      <t>Феодосіївська сільська рада (вул. Панаса Мирного, буд. 2, с. Ходосівка, Обухівський район, 08173,)</t>
    </r>
  </si>
  <si>
    <t>Рішення Київської обласної ради від 02.02.1999 р.</t>
  </si>
  <si>
    <t>"Невідомщина"</t>
  </si>
  <si>
    <t>Фастівський район,
в межах території с. Велика Солтанівка</t>
  </si>
  <si>
    <t>Васильківська районна державна адміністрація</t>
  </si>
  <si>
    <r>
      <t xml:space="preserve">Калинівська селищна рада </t>
    </r>
    <r>
      <rPr>
        <sz val="8"/>
        <color rgb="FFFF0000"/>
        <rFont val="Times New Roman"/>
        <family val="1"/>
        <charset val="204"/>
      </rPr>
      <t>(вул. Центральна, 57, селище Калинівка, Фастівський район, 08623)</t>
    </r>
  </si>
  <si>
    <t>Рішення Київської обласної ради від 17.06.2010 р. № 739-32-V</t>
  </si>
  <si>
    <t>"Ковалівський яр"</t>
  </si>
  <si>
    <t>Фастівський район,
поруч із с. Крушинка, сх околиця 
м. Васильків</t>
  </si>
  <si>
    <t>поруч із с. Крушинка, сх околиця 
м. Васильків, Фастівський район, кадастровий номер земельної ділянки 3221484000:07:011:0212</t>
  </si>
  <si>
    <r>
      <t xml:space="preserve">Васильківська міська рада </t>
    </r>
    <r>
      <rPr>
        <sz val="8"/>
        <color rgb="FFFF0000"/>
        <rFont val="Times New Roman"/>
        <family val="1"/>
        <charset val="204"/>
      </rPr>
      <t>(вул. Покровська, 4, м. Васильків, Обухівський район Київськаобласть, 08601</t>
    </r>
    <r>
      <rPr>
        <sz val="10"/>
        <color rgb="FFFF0000"/>
        <rFont val="Times New Roman"/>
        <family val="1"/>
        <charset val="204"/>
      </rPr>
      <t>)</t>
    </r>
  </si>
  <si>
    <t>"Чернинський"</t>
  </si>
  <si>
    <t>Вишгородський район, поруч із с. Сувид, Сувидське лісництво – кв. 1-27, 29-34, 36-41, 43-48, 50-56, 58-64, 66-73, 80, 81; Ровжівське лісництво – кв.2,7,10,14,16,17,22,23,27,28,30,31,35,36,
40,43,44,48; Гутівське лісництво - кв.44 
вид. 3-5,8,9,12,13,16,19; кв. 47 вид. 2-8,12,13,18,19,22,24,25,29,30,33; кв. 48 
вид. 10,18,19,22; кв. 53 вид. 2-4,7,10,12,13,15,16,17,20,22,24,26-32,34,35,37,38; кв. 56 вид. 4,5,7-10,12,15,16,22,23; кв. 57 вид. 1-6; кв. 61 вид. 1-8,11-15,19,20,22,24,26,27,29-32,34-37; кв. 62 вид. 2,3,7,11-24; кв. 68 вид. 1,14,16,18,23,26; кв. 70 вид. 3,5,6,19,21,23; кв. 71 вид. 4,17,26; кв. 72 вид. 1,2,4,28,30; кв. 73 вид. 1-3,6,10,11,18,19</t>
  </si>
  <si>
    <r>
      <rPr>
        <sz val="10"/>
        <rFont val="Times New Roman"/>
        <family val="1"/>
        <charset val="204"/>
      </rPr>
      <t xml:space="preserve">Потребує додаткового уточнення. </t>
    </r>
    <r>
      <rPr>
        <sz val="6"/>
        <color rgb="FFFF0000"/>
        <rFont val="Times New Roman"/>
        <family val="1"/>
        <charset val="204"/>
      </rPr>
      <t>Вишгородський район, Пірнівська сільська рада, поруч із с. Сувид, Відповідно до інформації ДП "Ліси України" Північне лісництво, кв. 3 (2, 3, 6-13, 15, 17-24); 7 (1-8, 11-25); 10 (1-32); 11 (2-4, 10-16); 12 (1, 2, 4, 7, 10, 11, 14, 15); 16 (1-20); 17 (1-9, 11, 12, 16-18); 18 (1-14, 20); 21 (1-17); 22 (1-31); 24 (1-8, 13-17); 25 (1-3, 5-7, 11-14, 17, 20); 27 (1-6, 8, 10-14, 16, 18, 19); 28 (1-4, 8, 10); 29 (1-10); 30 (1-16); 31 (1-23); 32 (1-27); 33 (1-15); 34 (1-12); 35 (1-6, 8, 10-15, 17, 19-21, 23-27); 36 (4-11, 14, 16-18, 20-25); 37 (1-7); 38 (1-14); 39 (1-9, 12-15, 18, 19, 21-28); 40 (1-24); 41 (1-3, 15, 18) – 1163,6 га
Гутівське лісництво, кв. 42 (2-4, 7-10, 13, 15); 43 (1-16); 44 (1, 2, 6, 7, 10, 11, 14, 15, 18, 20, 21); 45 (1, 5-14); 46 (1-25); 47 (1, 9-11, 14-17, 20, 21, 23, 26-28, 31, 32); 48 (1, 3-9, 11, 15-17, 20, 21); 49 (1, 2, 10, 12, 14, 16, 17, 20, 22-24); 50 (3, 4, 6, 7, 9-29); 51 (1-27); 52 (1, 2, 10, 13, 15, 19, 20); 53 (1, 5, 6, 8, 9, 11, 14, 18, 19, 21, 23, 25, 33, 36, 39); 54 (1, 2, 4, 5-9, 11-14, 18, 19, 21-23, 25, 29, 30); 56 (2, 3, 6, 14, 17, 20, 21); 57 (22, 23, 30, 38); 58 (3, 7, 13, 14, 17, 20, 22, 23); 60 (2, 4, 5, 6, 9, 13, 14, 16 ,19 ,20, 21); 61 (3, 10, 16-18, 21, 23, 25, 33, 38);62 (1, 5, 6, 8-10, 36, 37); 63 (9-11, 17, 22, 23); 65 (2-4, 6-9, 11-20); 66 (3, 8, 10, 13, 14, 19); 67 ( 6, 7, 10, 14); 68 ( 2,3, 9, 11, 12, 13, 15, 17, 19-22, 24, 25); 70 (4, 7-18); 71 (3, 8, 11-13, 16, 18, 18-22, 24, 25); 72 (3, 5-27, 29),73 (4, 5, 7-9, 12, 14-17, 20); 74 (1, 4-16) – 827,5 га
Дачне лісництво, кв. 83 (1); 85 (1-17); 86 (1-19); 88 (12-15, 19-21); 92 (1-6, 9-12, 14, 16, 17, 21, 24-36); 93 (1-3, 6-8, 12, 13); 94 (1-3); 95 (1-18, 22-26); 99 (1, 2, 6-8, 10-12, 15, 18, 19); 101 (10-13, 15-17, 19-21, 25-30); 102 (2-6, 8-10, 12, 14-21); 106 (1, 3-14, 16, 17, 19, 21-31); 107 (1-18, 20-27) – 571,9 га
Довгобродівське лісництво, кв. 114 (1-13, 15); 115 (1-16, 24); 116 (1-8, 12, 13); 117 (1-11, 15, 16); 118 (1-4); 120 (1-15); 121 (1-17, 19); 122 (1-14, 18); 123 (1-13, 19,20); 124 (1-15); 126 (1-7, 18); 127 (1-9); 128 (1-12, 19); 129 (1-21); 130 (1-17); 131 (1-9); 136 (1-35, 39);
137 (1-4, 18) – 598,7 га</t>
    </r>
  </si>
  <si>
    <t>Рішення Київської обласної ради від 21.10.2010 р. № 866-35-V, рішенням Київської обласної ради від 22.06.2020 № 879-35-VII - розширено межі</t>
  </si>
  <si>
    <t>"Гайдамацьке болото"</t>
  </si>
  <si>
    <r>
      <t>Вишгородський район,
поруч із селами Розважів та Обуховичі,</t>
    </r>
    <r>
      <rPr>
        <sz val="8"/>
        <color theme="1"/>
        <rFont val="Times New Roman"/>
        <family val="1"/>
        <charset val="204"/>
      </rPr>
      <t xml:space="preserve">
 Жеревське лісництво – кв. 20 (входять всі виділи), кв. 34 (входять всі виділи), кв. 35 (входять всі виділи); Обуховицьке лісництво – кв. 57 (входять всі виділи), кв. 58(входять всі виділи), кв. 59 (входять всі виділи); кв. 60 (входять всі виділи); кв. 51 (входять всі виділи); кв. 52 (входять всі виділи), кв. 53 (входять всі виділи), кв. 54 (входять всі виділи), кв. 44 (входять всі виділи), кв. 45 (входять всі виділи), кв. 46 (входять всі виділи)</t>
    </r>
  </si>
  <si>
    <r>
      <t xml:space="preserve">Вишгородський р-н., Іванківська селищна територіальна громада (між селами Жерева і Запрудка) </t>
    </r>
    <r>
      <rPr>
        <sz val="8"/>
        <color rgb="FFFF0000"/>
        <rFont val="Times New Roman"/>
        <family val="1"/>
        <charset val="204"/>
      </rPr>
      <t>Жеревське л-во, кв. 20 (всі виділи) -(56га); 34 (всі виділи) -(72га); 35 (всі виділи) -(64га);  Обуховицьке л-во квартал 57 (всі виділи) -(38га); 58 (всі виділи) - (43га); 59  (всі виділи) - (40га); 60  (всі виділи)- (41га), 51 9всі виділи) - (55га); 52 (всі виділи) -(59га); 53 (всі виділи) -(55га); 54 (всі виділи) - (58га); 44 (всі виділи) - (57га); 45 (всі виділи) -(58га); 46 (всі виділи) - (55га).</t>
    </r>
  </si>
  <si>
    <t>ДП "Іванківське лісове господарство"</t>
  </si>
  <si>
    <r>
      <t>ДП "Ліси України"</t>
    </r>
    <r>
      <rPr>
        <sz val="8"/>
        <color rgb="FFFF0000"/>
        <rFont val="Times New Roman"/>
        <family val="1"/>
        <charset val="204"/>
      </rPr>
      <t xml:space="preserve"> (вул. Шота Руставелі, 9-А, м. Київ, 01601),</t>
    </r>
    <r>
      <rPr>
        <sz val="10"/>
        <color rgb="FFFF0000"/>
        <rFont val="Times New Roman"/>
        <family val="1"/>
        <charset val="204"/>
      </rPr>
      <t xml:space="preserve"> землі закріплені за філією  "Іванківське лісове господарство"</t>
    </r>
    <r>
      <rPr>
        <sz val="8"/>
        <color rgb="FFFF0000"/>
        <rFont val="Times New Roman"/>
        <family val="1"/>
        <charset val="204"/>
      </rPr>
      <t xml:space="preserve">  (Київська обл., Вишгородський район.селище Іванків. вул. Поліська 22; 07201) </t>
    </r>
    <r>
      <rPr>
        <sz val="10"/>
        <color rgb="FFFF0000"/>
        <rFont val="Times New Roman"/>
        <family val="1"/>
        <charset val="204"/>
      </rPr>
      <t xml:space="preserve">
</t>
    </r>
  </si>
  <si>
    <t>Рішення Київської обласної ради від 02.04.2009 р. № 447-24-V</t>
  </si>
  <si>
    <t>"Яхнівський"</t>
  </si>
  <si>
    <t>426 (згідно проекту землеустрою 414)</t>
  </si>
  <si>
    <t>Вишгородський район,
поруч із с. Кухарі, Кухарівське лісництво – всі виділи кв. 1, 2, 3, 14, 15, 16, 18, 19, 20</t>
  </si>
  <si>
    <r>
      <rPr>
        <sz val="10"/>
        <rFont val="Times New Roman"/>
        <family val="1"/>
        <charset val="204"/>
      </rPr>
      <t>Потребує уточнення чи була зміна меж</t>
    </r>
    <r>
      <rPr>
        <sz val="10"/>
        <color rgb="FFFF0000"/>
        <rFont val="Times New Roman"/>
        <family val="1"/>
        <charset val="204"/>
      </rPr>
      <t>. Вишгородський район, Іванківська селищна територіальна громада (поруч із с. Кухарі) Кухарівське лісництво кв. 1, 2, 3, 14, 15, 16, 18, 19, 20</t>
    </r>
  </si>
  <si>
    <t>Рішення Київської обласної ради від 23.07.2009 р. 
№ 490-25-V</t>
  </si>
  <si>
    <t>"Березовське"</t>
  </si>
  <si>
    <t>Вишгородський район,
поруч із с. Димарка</t>
  </si>
  <si>
    <r>
      <rPr>
        <sz val="10"/>
        <rFont val="Times New Roman"/>
        <family val="1"/>
        <charset val="204"/>
      </rPr>
      <t>Потребує додаткового уточнення.</t>
    </r>
    <r>
      <rPr>
        <sz val="10"/>
        <color rgb="FFFF0000"/>
        <rFont val="Times New Roman"/>
        <family val="1"/>
        <charset val="204"/>
      </rPr>
      <t xml:space="preserve"> Вишгородський р-н., Іванківська селищна територіальна громада,поруч із с. Димарка, Кухарське л-во: кв. 1-3, 14-16, 18-20</t>
    </r>
  </si>
  <si>
    <t>Іванківське спеціалізоване державне агролісогосподарське підприємство "Держагролісгосп"</t>
  </si>
  <si>
    <t>Рішення Київської обласної ради від 23.07.2009 р. № 490-25-V</t>
  </si>
  <si>
    <t>"Оранський"</t>
  </si>
  <si>
    <t>Вишгородський район,
на території с. Оране</t>
  </si>
  <si>
    <t>Оранська сільська рада</t>
  </si>
  <si>
    <t xml:space="preserve">Іванківська селищна рада (вул. Івана Проскури, буд. 7, селище Іванків, Вишгородський район, 07201)                </t>
  </si>
  <si>
    <t>Рішення Київської обласної ради від 26.12.2016 р. № 239-11-VII</t>
  </si>
  <si>
    <t xml:space="preserve">Обухівський район,
поруч із селами Стайки, Гребені, Півці, Балико-Щучинка та м. Ржищів </t>
  </si>
  <si>
    <t>Обухівський район Ржищівська ОТГ, Ржищівське лісництво кв. 4 (всі виділи) - (45 га), 7 (всі виділи) - (44 га), 11 (всі виділи) - 114га), 15 (всі виділи) -(70га),16 (всі виділи) - (47га),17 (всі виділи) - (площа 32 га), 19 (всі виділи) - (13га), 22 (всі виділи) - (41га), 27 (всі виділи) - (12 га), 32 (всі виділи)-(64га), 33 (всі виділи) -(42га), 34 (всі виділи) -(46га), 35 (всі виділи) -(57га), 36 (всі виділи) -(95га), 37 (всі виділи) - (55га), 46 (всі виділи) -(62га),47 (всі виділи) - (46 га), 48 (всі виділи) -(80га), 49(всі виділи) -(58га), 50 (всі виділи) -(115га), 51 (всі виділи) -(46га), кв.52 (виділи окрім 1 та 2) -(15га), кв. 53 (всі виділи) - (71га), кв.54 (окрім вид. 14) - (46га),  кв. 57 (окрім 14-16) - (45га), кв. 59 ( окрім 12-15,29-34) -(62га), кв. 60 (окрім 27 та 28) -(63га), кв. 61 (всі виділи) -(34га), кв.64 (вид. 1-7,11) -(33га), кв. 65 (окрім 6,7,8) - (17га). Стайківське лісництво кв.21 (всі виділи)- (30га),22 (всі виділи)- (17га), 27 (всі виділи) -(44га),28 (всі виділи) -(14га),31 (всі виділи) -(21га), 32 (всі виділи) -(20га).</t>
  </si>
  <si>
    <t xml:space="preserve">Рішення Київського облвиконкому від 29.10.1979 р. № 510 </t>
  </si>
  <si>
    <t>"Урочище Кирикове"</t>
  </si>
  <si>
    <t>Обухівський район,
на території с. Лісники</t>
  </si>
  <si>
    <r>
      <rPr>
        <sz val="10"/>
        <rFont val="Times New Roman"/>
        <family val="1"/>
        <charset val="204"/>
      </rPr>
      <t>Потребує уточнення.</t>
    </r>
    <r>
      <rPr>
        <sz val="10"/>
        <color theme="1"/>
        <rFont val="Times New Roman"/>
        <family val="1"/>
        <charset val="204"/>
      </rPr>
      <t xml:space="preserve"> </t>
    </r>
    <r>
      <rPr>
        <sz val="8"/>
        <color rgb="FFFF0000"/>
        <rFont val="Times New Roman"/>
        <family val="1"/>
        <charset val="204"/>
      </rPr>
      <t>Обухівський район,
на території с. Лісники</t>
    </r>
  </si>
  <si>
    <t>Лісниківська сільська рада</t>
  </si>
  <si>
    <r>
      <t xml:space="preserve">Феодосіївська сільська рада </t>
    </r>
    <r>
      <rPr>
        <sz val="8"/>
        <color rgb="FFFF0000"/>
        <rFont val="Times New Roman"/>
        <family val="1"/>
        <charset val="204"/>
      </rPr>
      <t>(вул. Панаса Мирного, буд. 2, с. Ходосівка, Обухівський район, Київська область, 08173)</t>
    </r>
  </si>
  <si>
    <t>Рішення Київської обласної ради від 27.10.2005 р. 
№ 310-26-ІV, рішення Київської обласної ради від 21.06.2012 № 365-19-VI</t>
  </si>
  <si>
    <t>"Юрівський"</t>
  </si>
  <si>
    <t>Фастівський район,
поруч із селами Юріївка та Віта-Поштова</t>
  </si>
  <si>
    <t xml:space="preserve">Фастівський район, Гатненська сільська рада, поруч із селами Юрівка та Віта-Поштова </t>
  </si>
  <si>
    <t>Віто-Поштова сільська рада</t>
  </si>
  <si>
    <r>
      <t xml:space="preserve">Гатненська сільська рада </t>
    </r>
    <r>
      <rPr>
        <sz val="8"/>
        <color rgb="FFFF0000"/>
        <rFont val="Times New Roman"/>
        <family val="1"/>
        <charset val="204"/>
      </rPr>
      <t>(вул. Київська, 138, Гатне, Київська область, 08160)</t>
    </r>
  </si>
  <si>
    <t>Рішення Київської обласної ради від 21.06.2012 р. № 365-19-VI</t>
  </si>
  <si>
    <t>"Озерне"</t>
  </si>
  <si>
    <t>Бучанський район, в межах села Крюківщина, Васильківське лісництво – 
кв. 1 вид. 1, 2, 3, 4, 6, 8, 9, 10, 11, 12, 13, 14, 15, 16</t>
  </si>
  <si>
    <r>
      <rPr>
        <sz val="10"/>
        <rFont val="Times New Roman"/>
        <family val="1"/>
        <charset val="204"/>
      </rPr>
      <t xml:space="preserve">Потребує додаткуового уточнення. </t>
    </r>
    <r>
      <rPr>
        <sz val="8"/>
        <color rgb="FFFF0000"/>
        <rFont val="Times New Roman"/>
        <family val="1"/>
        <charset val="204"/>
      </rPr>
      <t>Бучанський район, в межах села Крюківщина, Відповідно доінформації ДП "Ліси України"
Васильківське лісництво кв.1 вид.33-46 в адміністративних межах Вишневої міської територіальної громади</t>
    </r>
  </si>
  <si>
    <t>Рішення Київської обласної ради від 21.12.2012 р. № 534-28-VI</t>
  </si>
  <si>
    <t>"Цезарівський"</t>
  </si>
  <si>
    <t>Бучанський район, поруч із с. Ніжиловичі
 Нежиловецьке лісництво – кв. 2, 13, 14, 22, 23, 24, 25, 33 (входять всі виділи)</t>
  </si>
  <si>
    <t>Бучанський район,  Макарівська ОТГ, поруч із 
с. Ніжиловичі (Ніжиловицьке лісництво кв. 2, 13, 14, 22-25, 33)</t>
  </si>
  <si>
    <t>Рішення Київської обласної ради від 10.03.1994 р.</t>
  </si>
  <si>
    <t>"Урочище Калинове"</t>
  </si>
  <si>
    <t>Обухівський район, поруч із селами Витачів, та Халеп'я Стайківське лісництво – кв. 13 (входять всі виділи)</t>
  </si>
  <si>
    <t>Обухівський район, Ржищівська ОТГ, Стайківське лісництво Кв. 13</t>
  </si>
  <si>
    <t>"Копачівські схили"</t>
  </si>
  <si>
    <t>Обухівський район, поруч із с. Копачів від 
с. Застугна до с. Березове</t>
  </si>
  <si>
    <t>Обухівська міська рада  (вул. Київська, 10, м. Обухів, Обухівський район, Київської області, 08700)</t>
  </si>
  <si>
    <t>"Обухівський"</t>
  </si>
  <si>
    <r>
      <t xml:space="preserve">Обухівський район, поруч з смт Козин та м. Українка,  </t>
    </r>
    <r>
      <rPr>
        <sz val="6"/>
        <color rgb="FFFF0000"/>
        <rFont val="Times New Roman"/>
        <family val="1"/>
        <charset val="204"/>
      </rPr>
      <t>Козинське лісництво - кв. 32 вид. 1; 2; 3; 5; 11; 12; кв. 37 вид. 1-10; 13-15; 19; 20; 31; 32; 38; 45; 46; 53; 54; кв. 42 вид. 1; 2; 3; 4; 5-12; 21-23; 28-30; 34; 35; 39; 43-45; 48; кв. 46 вид. 1-5;8; 20; 21; 24; 25; 27; 28; 34; 35-36; кв. 53 вид. 1; 2; 6; 7; 10;  кв. 59  вид. 10-34; кв. 60 вид. 1; 2; 7; 8; кв. 65 вид. 1; 3; 8; 14; 15-16; 19-22; 23-26; кв. 66 вид. 1; 3; 4; 5; 6-9; 13-15; кв. 71 вид. 1-4; 11-14; 17-19; 24-29</t>
    </r>
  </si>
  <si>
    <r>
      <rPr>
        <sz val="10"/>
        <rFont val="Times New Roman"/>
        <family val="1"/>
        <charset val="204"/>
      </rPr>
      <t>Потребує додаткового уточнення.</t>
    </r>
    <r>
      <rPr>
        <sz val="8"/>
        <rFont val="Times New Roman"/>
        <family val="1"/>
        <charset val="204"/>
      </rPr>
      <t xml:space="preserve"> </t>
    </r>
    <r>
      <rPr>
        <sz val="6"/>
        <color rgb="FFFF0000"/>
        <rFont val="Times New Roman"/>
        <family val="1"/>
        <charset val="204"/>
      </rPr>
      <t>Обухівський район, поруч з смт. Козин та м.Українка, Козинська ОТГ, Українська ОТГ, Відповідно до інформаці ДП "Ліси України" Козинське лісництво кв.32 вид.1-8,12,13, кв.37 вид.1-21, кв.42, кв.46, кв.53, кв.59 вид.7-22,29-30, кв.60 вид.1-2,7-9, кв.65 вид.1-11, кв.66 вид. 1-13, кв.71 вид.1-13,29 в адміністративних межах Козинської селищної територіальної громади та Української міської територіальної громади</t>
    </r>
  </si>
  <si>
    <t>Рішення Київської обласної ради від 05.03.2002 р. 
№ 327-20-ХХІІІ</t>
  </si>
  <si>
    <t>"Заплавний"</t>
  </si>
  <si>
    <t>Обухівський район,
у межах смт Козин</t>
  </si>
  <si>
    <t>Козинська селищна рада</t>
  </si>
  <si>
    <r>
      <t xml:space="preserve">Козинська селищна рада </t>
    </r>
    <r>
      <rPr>
        <sz val="8"/>
        <color rgb="FFFF0000"/>
        <rFont val="Times New Roman"/>
        <family val="1"/>
        <charset val="204"/>
      </rPr>
      <t xml:space="preserve">(вул. Партизанська, 2, селище Козин, Обухівський район,Обухівський район, 08711) </t>
    </r>
  </si>
  <si>
    <t>Рішення Київської обласної ради від 01.04.2003 р. 
№ 89-07-ХХІV</t>
  </si>
  <si>
    <t>"Пролісок"</t>
  </si>
  <si>
    <t>Обухівський район, поруч із с. Григорівка, Обухівське лісництво – кв. 66, 67, 68, 69 (входять всі виділи)</t>
  </si>
  <si>
    <t>Обухівський район, Обухівське лісництво кв. 66-69 (входять всі виділи), в адміністративних межах Обухівської міської територіальної громади</t>
  </si>
  <si>
    <t>Рішення Київської обласної ради від 23.07.2009 р. 
№ 490-25V</t>
  </si>
  <si>
    <t>"Щербанівський"</t>
  </si>
  <si>
    <t>Обухівський район, поруч із с. Трипілля, Стайківське лісництво – кв. 3, 4 (входять всі виділи); кв. 40 вид. 1,2,3</t>
  </si>
  <si>
    <t>Обухівський район, Ржищівська міська територіальна громада, Стайківське лісництво кв. 3,4 (всі виділи), кв. 40 вид. 1,2,3</t>
  </si>
  <si>
    <t>Рішення Київської обласної ради від 21.10.2010 р. 
№ 866-35-V</t>
  </si>
  <si>
    <t>"Стовп’язькі краєвиди"</t>
  </si>
  <si>
    <t>Бориспільський район, в межах 
с. Стовп’яги, околиці сіл Гречаники, Комуна та Кавказ</t>
  </si>
  <si>
    <t>Дівичківська ТГ Бориспільсьго району Київської області. с.Стовп’яги, околиці сіл Гречаники, Комуна та Кавказ</t>
  </si>
  <si>
    <t>Стовп’язька сільська рада</t>
  </si>
  <si>
    <t>Дівичківська сільська рада (08456, вул. Сонячна, буд. 1а, с. Дівички, Бориспільський район)</t>
  </si>
  <si>
    <t>Рішення Київської обласної ради від 24.11.2011 р. 
№ 234-12-VI</t>
  </si>
  <si>
    <t>"Хоцьківський"</t>
  </si>
  <si>
    <t>Бориспільський район,
на території с. Хоцьки</t>
  </si>
  <si>
    <t>Хоцьківська сільська рада</t>
  </si>
  <si>
    <r>
      <t xml:space="preserve">Циблівська сільська громада </t>
    </r>
    <r>
      <rPr>
        <sz val="8"/>
        <color rgb="FFFF0000"/>
        <rFont val="Times New Roman"/>
        <family val="1"/>
        <charset val="204"/>
      </rPr>
      <t>(08454, Київська обл., Бориспільський р-н, с. Циблі, вул. Шевченка, буд. 41)</t>
    </r>
  </si>
  <si>
    <t>Рішенням Київської обласної ради від 27.04.2018 р. № 409-21-VII</t>
  </si>
  <si>
    <t>"Ружківські яри"</t>
  </si>
  <si>
    <t>Білоцерківський район,
на території с. Ріжки</t>
  </si>
  <si>
    <t>Білоцерківський район,
на території с. Ріжки. (у межах с Ріжки - 92,2352 га, у межах  Таращанського агролісництва  Державного підприємства "Спеціалізоване лісогосподарське підприємство "Київоблагроліс" - 145,8648 га (вісім ділянок)</t>
  </si>
  <si>
    <t>Ріжківська сільська рада, 
ДП "Спеціалізоване лісогосподарське підприємство "Київоблагроліс""</t>
  </si>
  <si>
    <r>
      <t xml:space="preserve">Ташанська сільська рада </t>
    </r>
    <r>
      <rPr>
        <sz val="8"/>
        <color rgb="FFFF0000"/>
        <rFont val="Times New Roman"/>
        <family val="1"/>
        <charset val="204"/>
      </rPr>
      <t>(вул. Центральна, 9-Г, с. Ташань, Бориспільський район, Київська область, 08460)</t>
    </r>
    <r>
      <rPr>
        <sz val="10"/>
        <color rgb="FFFF0000"/>
        <rFont val="Times New Roman"/>
        <family val="1"/>
        <charset val="204"/>
      </rPr>
      <t xml:space="preserve">, Державне підприємство "Спеціалізоване лісогосподарське підприємство "Київоблагроліс" </t>
    </r>
    <r>
      <rPr>
        <sz val="8"/>
        <color rgb="FFFF0000"/>
        <rFont val="Times New Roman"/>
        <family val="1"/>
        <charset val="204"/>
      </rPr>
      <t>(вул. Івана Проскури, 24, селище Іванків, Київська область, 07201)</t>
    </r>
  </si>
  <si>
    <t>Рішенням Київської обласної ради від 20.07.2018 р. № 475-22-VII</t>
  </si>
  <si>
    <t>"Попів хутір"</t>
  </si>
  <si>
    <t>Білоцерківський район,
поруч із м. Тетіїв</t>
  </si>
  <si>
    <t>Тетеївська міська рада - 63 га), Тетіївське державне агролісництво Державного підприємства "Спеціалізоване лісогосподарське підприємство "Київоблагроліс" - 17 га</t>
  </si>
  <si>
    <t>Київська обласна державна організація "Київагроліс", Тетіївське державне агролісництво</t>
  </si>
  <si>
    <r>
      <t>Тетеївська міська рада (Білоцерківський р-н, м. Тетіїв, вул. Януша Острозького, 5), Державне підприємство "Спеціалізоване лісогосподарське підприємство "Київоблагроліс"</t>
    </r>
    <r>
      <rPr>
        <sz val="8"/>
        <color rgb="FFFF0000"/>
        <rFont val="Times New Roman"/>
        <family val="1"/>
        <charset val="204"/>
      </rPr>
      <t xml:space="preserve"> (вул. Івана Проскури, 24, селище Іванків, Київська область, 07201)</t>
    </r>
  </si>
  <si>
    <r>
      <t>Рішення Київської обласної ради від</t>
    </r>
    <r>
      <rPr>
        <sz val="10"/>
        <color theme="1"/>
        <rFont val="Arial"/>
        <family val="2"/>
        <charset val="204"/>
      </rPr>
      <t> </t>
    </r>
    <r>
      <rPr>
        <sz val="10"/>
        <color theme="1"/>
        <rFont val="Times New Roman"/>
        <family val="1"/>
        <charset val="204"/>
      </rPr>
      <t>10.03.1994 р. Рішення Київської обласної ради від 02.04.2009 р. 
№ 447-24-V (розширення)</t>
    </r>
  </si>
  <si>
    <t>"Урочище Мазепинці"</t>
  </si>
  <si>
    <t xml:space="preserve">Білоцерківський район, поруч із м. Тетіїв, 
Тетіївське державне агролісництво - 
кв. 21 вид. 1,2 </t>
  </si>
  <si>
    <r>
      <t xml:space="preserve"> Державне підприємство "Спеціалізоване лісогосподарське підприємство "Київоблагроліс" </t>
    </r>
    <r>
      <rPr>
        <sz val="8"/>
        <color rgb="FFFF0000"/>
        <rFont val="Times New Roman"/>
        <family val="1"/>
        <charset val="204"/>
      </rPr>
      <t>(вул. Івана Проскури, 24, селище Іванків, Київська область, 07201)</t>
    </r>
  </si>
  <si>
    <t>"Урочище Кремез"</t>
  </si>
  <si>
    <t>Білоцерківський район, поруч із м. Тетіїв,
Тетіївське державне агролісництво – кв.18 (входять всі виділи)</t>
  </si>
  <si>
    <r>
      <t xml:space="preserve">Державне підприємство "Спеціалізоване лісогосподарське підприємство "Київоблагроліс" </t>
    </r>
    <r>
      <rPr>
        <sz val="8"/>
        <color rgb="FFFF0000"/>
        <rFont val="Times New Roman"/>
        <family val="1"/>
        <charset val="204"/>
      </rPr>
      <t>(вул. Івана Проскури, 24, селище Іванків, Київська область, 07201)</t>
    </r>
  </si>
  <si>
    <t>"Лебединий"</t>
  </si>
  <si>
    <t>Білоцерківський район,
в межах міста Тетіїв</t>
  </si>
  <si>
    <t>"Кожанська балка"</t>
  </si>
  <si>
    <t>Фастівський район,
на межі сіл Малополовецьке, Кожанка та на сх. від села Софіївка</t>
  </si>
  <si>
    <t>За межами населеного пункту с.Малополовецьке на території Кожанської селищної територіальної громади Фастівського району Київської області</t>
  </si>
  <si>
    <t>Малополовецька сільська рада</t>
  </si>
  <si>
    <t>Кожанська селищна рада</t>
  </si>
  <si>
    <t xml:space="preserve">"Зачарована Десна" </t>
  </si>
  <si>
    <t>Поруч із селами Хотянівка, Новосілки, Нижча Дубечня, Вища Дубечня, Воропаїв, Пірнове, Сувид та Жукин
Вишгородського району та 
Погреби, Зазим’я, Пухівка, Літки та Літочки Броварського району</t>
  </si>
  <si>
    <r>
      <rPr>
        <sz val="10"/>
        <rFont val="Times New Roman"/>
        <family val="1"/>
        <charset val="204"/>
      </rPr>
      <t xml:space="preserve">Потребує додаткового уточнення. </t>
    </r>
    <r>
      <rPr>
        <sz val="6"/>
        <color rgb="FFFF0000"/>
        <rFont val="Times New Roman"/>
        <family val="1"/>
        <charset val="204"/>
      </rPr>
      <t>Вишгородський район, Пірнівська територіальна громада, поруч із селами Хотянівка, Новосілки, Нижча Дубечня, Вища Дубечня, Воропаїв, Пірнове, Сувид та Жукин. Відповідно до інформаціїДП "Ліси України"</t>
    </r>
    <r>
      <rPr>
        <sz val="10"/>
        <color rgb="FF7030A0"/>
        <rFont val="Times New Roman"/>
        <family val="1"/>
        <charset val="204"/>
      </rPr>
      <t xml:space="preserve"> </t>
    </r>
    <r>
      <rPr>
        <sz val="6"/>
        <color rgb="FFFF0000"/>
        <rFont val="Times New Roman"/>
        <family val="1"/>
        <charset val="204"/>
      </rPr>
      <t>Деснянське лісництво кв. 318 (1-26); 319 (1-8); 343 (1-16) -145 га                                                                                              Острівське лісництво кв. 515 (1-6); 516 (1-5); 534 (1-13); 535 (1); 536 (1-9); 537 (1); 538 (1-6) - 190 га;     Лебедівське лісництво кв. 629 (1-8); 645 (1-8);  Броварський район, Зазимська ТГ, поруч із селами Погреби, Зазим’я, Пухівка, Літки та Літочки, Лебедівське лісництво кв. 657 (1-14); 658 (1-23); 659 (1-13); 660 (1-9); 661 (1-23); 662 (1-12); 663 (1-6) - 401 га;   Вишгородський район, Пірнівська територіальна громада, Лівобережне лісництво кв. 893 (1-15); 894 (1-17); 895 (1-15); 896 (1-10); 897 (1-5); 898 (1-13); 899 (1-21); 900 (1-13); Броварський район, Зазимська територіальна громада Лівобережне лісництво кв. 901 (1-6); 902 (1-9); 903 (1-7); 906 (1-9); 907 (1-7); 908 (1-26); 910 (1-12); 911(1-14); 913 (1-14); 916 (1-7); Вишгородський район, Пірнівська територіальна громада, Лівобережне лісництво кв. 909 (1-11,15) - 851,7 га</t>
    </r>
  </si>
  <si>
    <t>Рішення Київської обласної ради від 08.10.2015 р. 
№ 1037-53-VI, 
рішенням Київської обласної ради від 22.06.2020 № 879-35-VII- зменшено межі</t>
  </si>
  <si>
    <t>"Прибірський"</t>
  </si>
  <si>
    <t>Вишгородський район,
с. Прибірськ</t>
  </si>
  <si>
    <t>Прибірська сільська рада</t>
  </si>
  <si>
    <t>Рішення Київської обласної ради від 25.07.2019 р. 
№ 600-29-VIІ</t>
  </si>
  <si>
    <t>"Гора Педина"</t>
  </si>
  <si>
    <t>Обухівський район, 
м. Обухів</t>
  </si>
  <si>
    <t>Рішення Київської обласної ради від 22.06.2020 
№ 878-35-VII</t>
  </si>
  <si>
    <t>"Грабовий ліс"</t>
  </si>
  <si>
    <t>Вишгородський район,
на території с. Нові Петрівці,
Старопетрівське лісництво - 
кв. 163 вид. 1-25, кв. 164 вид. 1-12, 16</t>
  </si>
  <si>
    <t>Вишгородський район, на території с. Нові Петрівці,
Старопетрівське лісництво - кв. 163 вид. 1-25, кв. 164 вид. 1-12, 16</t>
  </si>
  <si>
    <t>ДП "Київська лісова науково-дослідна станція"</t>
  </si>
  <si>
    <t>Рішення Київської обласної ради від 22.06.2020 
№ 879-35-VII</t>
  </si>
  <si>
    <t>Вишгородський район,
поруч із с. Любимівка, Руднянське лісництво - кв. 17 вид. 25,29; кв. 18 вид. 1-12,14; кв. 19 вид. 1-20; 22-26; кв. 20 вид. 3,5,6,7,8,19,20,21,25,26,29; кв. 33 вид. 2,3,4,5,7,8</t>
  </si>
  <si>
    <t>Вишгородський район, 
Димерська селищна громда (поруч із с. Рудня-Димерська) , Руднянське лісництво - кв. 17 вид. 25,29; кв. 18 вид. 1-12,14; кв. 19 вид. 1-20; 22-26; кв. 20 вид. 3,5,6,7,8,19,20,21,25,26,29; кв. 33 вид. 2,3,4,5,7,8</t>
  </si>
  <si>
    <t>ДП "Димерське лісове господарство"</t>
  </si>
  <si>
    <r>
      <t>ДП "Ліси України"</t>
    </r>
    <r>
      <rPr>
        <sz val="8"/>
        <color rgb="FFFF0000"/>
        <rFont val="Times New Roman"/>
        <family val="1"/>
        <charset val="204"/>
      </rPr>
      <t xml:space="preserve"> (вул. Шота Руставелі, 9-А, м. Київ, 01601),</t>
    </r>
    <r>
      <rPr>
        <sz val="10"/>
        <color rgb="FFFF0000"/>
        <rFont val="Times New Roman"/>
        <family val="1"/>
        <charset val="204"/>
      </rPr>
      <t xml:space="preserve">  землі закріплені за філією  "Димерське лісове господарство" ДП "Ліси України" </t>
    </r>
    <r>
      <rPr>
        <sz val="8"/>
        <color rgb="FFFF0000"/>
        <rFont val="Times New Roman"/>
        <family val="1"/>
        <charset val="204"/>
      </rPr>
      <t xml:space="preserve">(Київська область, Вишгородський район, с.Катюжанка, вул.Шевченка,буд.1, 07313) </t>
    </r>
  </si>
  <si>
    <t>"Степовий вал"</t>
  </si>
  <si>
    <t>Обухівський район,
розташований поруч із с. Заріччя</t>
  </si>
  <si>
    <t>Васильківська територіальна громада</t>
  </si>
  <si>
    <t>Рішення Київської обласної ради від 09.09.2021 
№097-05-VIII</t>
  </si>
  <si>
    <t>"Дубовий гай"</t>
  </si>
  <si>
    <t>Вишгородський район,
в межах с. Пірнове Пірнівської сільської територіальної громади</t>
  </si>
  <si>
    <t>Пірнівська сільська територіальна громада</t>
  </si>
  <si>
    <r>
      <t xml:space="preserve">Пірнівська сільська рада </t>
    </r>
    <r>
      <rPr>
        <sz val="8"/>
        <color rgb="FFFF0000"/>
        <rFont val="Times New Roman"/>
        <family val="1"/>
        <charset val="204"/>
      </rPr>
      <t>(вул. Спортивна, буд. 1, с. Пірнове, Вишгородський р-н, Київської області, 07342)</t>
    </r>
  </si>
  <si>
    <t>Рішення Київської обласної ради від 16.02.2022 
№ 240-09-VIII</t>
  </si>
  <si>
    <t>"Городище з валом XI-XIV століття"</t>
  </si>
  <si>
    <t>Обухівський район, в адміністративних межах Богуславської міської територіальної громади</t>
  </si>
  <si>
    <t>Богуславська міська територіальна громада</t>
  </si>
  <si>
    <t>"Квіткова балка"</t>
  </si>
  <si>
    <t>Обухівський район, за межами с. Центральне, в адміністративних межах Миронівської міської територіальної громади</t>
  </si>
  <si>
    <t>Миронівська міська територіальна громада</t>
  </si>
  <si>
    <r>
      <t xml:space="preserve">Миронівська міська рада </t>
    </r>
    <r>
      <rPr>
        <sz val="8"/>
        <color rgb="FFFF0000"/>
        <rFont val="Times New Roman"/>
        <family val="1"/>
        <charset val="204"/>
      </rPr>
      <t>(вул. Соборності, буд. 48, м. Миронівка, Обухівський р-н, Київської області, 08801)</t>
    </r>
  </si>
  <si>
    <t>"Требухівський"</t>
  </si>
  <si>
    <t>Бучанський район, Пісківське лісництво - 
кв. 120 вид. 4, кв. 134, кв. 135, в адміністративних межах Пісківської селищної територіальної громади</t>
  </si>
  <si>
    <t>Бучанський р-н Пірнівська територіальна громада, 
Пісківське л-во: кв. 120 вид. 4, кв. 134, 135</t>
  </si>
  <si>
    <t>Рішення Київської обласної ради від 22.09.2022 
№ 314-13-VIII</t>
  </si>
  <si>
    <t>"Вільхове болото"</t>
  </si>
  <si>
    <t>Бучанський район, Тетерівське лісництво - кв. 83 вид. 4, 7, 9, 10, в адміністративних межах Пісківської селищної територіальної громади</t>
  </si>
  <si>
    <t>Пісківська ОТГ, Бучанського р-ну., 
Тетерівське л-во: кв. 83 вид. 4, 7, 9, 10</t>
  </si>
  <si>
    <t>"Плахтянський"</t>
  </si>
  <si>
    <t>Бучанський район, Плахтянське лісництво - кв. 40, 41, кв. 55 вид. 1-8, 28, кв. 56 вид. 1-8, 11, 15, кв. 57 (всі виділи крім вид. 30, 31), кв. 67 вид. 8, 11, 13, 17</t>
  </si>
  <si>
    <t xml:space="preserve">Бучанський район, Плахтянське лісництво кв.40,41, кв.55 вид.1-8,28, кв.56 вид.1-8, 11,15, кв. 57(входять всі виділи крім 30,31) кв.67 вид. 8,11,13,17 
в адміністративних межах Макарівської селищної територіальної громади </t>
  </si>
  <si>
    <t>"Урочище Рибне"</t>
  </si>
  <si>
    <t>Фастівський район, Васильківське лісництво - кв. 24 вид. 1, 2, 3, 4, в адміністративних межах Калинівської селищної територіальної громади</t>
  </si>
  <si>
    <t>Фастівський район, Васильківське лісництво кв.24 вид.1-4, в адміністративних межах Калинівської селищної територіальної горамади</t>
  </si>
  <si>
    <t>Рішення Київської обласної ради від 22.09.2022 
№ 315-13-VIII</t>
  </si>
  <si>
    <t>"Хотянівський"</t>
  </si>
  <si>
    <t>Вишгородський район, Хотянівське лісництво - 868 вид. 1, кв. 876 вид. 1, 3, 4, в адміністративних межах Вишгородської міської територіальної громади</t>
  </si>
  <si>
    <t xml:space="preserve">Вишгородський район, Вишгородська ТГ 
Хотянівське лісництво кв. 868 вид.1, кв. 876 вид.1, 3, 4 - 13,1 га                                                                          </t>
  </si>
  <si>
    <t>Рішення Київської обласної ради від 22.09.2022 
№ 313-13-VIII</t>
  </si>
  <si>
    <t>"Рябчик"</t>
  </si>
  <si>
    <t>Білоцерківський район, с. Острів Рокитнянської селищної територіальної громади</t>
  </si>
  <si>
    <t>Рокитнянська селищна рада  (вул. Незалежності, буд. 2, селище Рокитне, Білоцерківський район, Київської області, 09601)</t>
  </si>
  <si>
    <t>"Пугачівський"</t>
  </si>
  <si>
    <t>Білоцерківський район, с. Пугачівка Рокитнянської селищної територіальної громади</t>
  </si>
  <si>
    <t xml:space="preserve">ландшафтний </t>
  </si>
  <si>
    <t>за межами села Острів Рокитнянської селищної територіальної громади Білоцерківського району</t>
  </si>
  <si>
    <r>
      <t xml:space="preserve">Рокитнянська селищна рада  </t>
    </r>
    <r>
      <rPr>
        <sz val="8"/>
        <color rgb="FFFF0000"/>
        <rFont val="Times New Roman"/>
        <family val="1"/>
        <charset val="204"/>
      </rPr>
      <t>(вул. Незалежності, буд. 2, селище Рокитне, Білоцерківський район, Київської області, 09601)</t>
    </r>
  </si>
  <si>
    <t>Рішення Київської обласної ради 21.03.2023 р.  № 519-16-VIII</t>
  </si>
  <si>
    <t>село Острів Рокитнянської селищної територіальної громади Білоцерківського району</t>
  </si>
  <si>
    <t>Рішення Київської обласної ради від 21.03.2023 р.  № 519-16-VIII</t>
  </si>
  <si>
    <t>Рішення Київської обласної ради від 21.03.2023 р.  № 523-16-VIII</t>
  </si>
  <si>
    <t>Рішення Київської обласної ради від 09.06.2023 р. № 614-18-VIII</t>
  </si>
  <si>
    <r>
      <t xml:space="preserve">Бишівська сільска рада </t>
    </r>
    <r>
      <rPr>
        <sz val="8"/>
        <color rgb="FFFF0000"/>
        <rFont val="Times New Roman"/>
        <family val="1"/>
        <charset val="204"/>
      </rPr>
      <t>(вул. Київська, буд. 48, с. Бишів, Фастівський р-н, Київської області, 08072)</t>
    </r>
  </si>
  <si>
    <t>Рішення Київської обласної ради від 17.10.2023 р. № 670-21-VIII</t>
  </si>
  <si>
    <t xml:space="preserve"> Рішення Київської обласної ради  від 07.12.2023 №801-22-VIII</t>
  </si>
  <si>
    <r>
      <t xml:space="preserve">Бучанська міська рада </t>
    </r>
    <r>
      <rPr>
        <sz val="8"/>
        <color rgb="FFFF0000"/>
        <rFont val="Times New Roman"/>
        <family val="1"/>
        <charset val="204"/>
      </rPr>
      <t>(вул. Енергетиків, 12, м. Буча, Бучанський район, Київської області, 08292)</t>
    </r>
  </si>
  <si>
    <t xml:space="preserve">Рішення Київської обласної ради  від 07.12.2023 № 802-22-VIII </t>
  </si>
  <si>
    <t xml:space="preserve">Рішення Київської обласної ради  від 07.12.2023 № 803-22-VIII </t>
  </si>
  <si>
    <t>Рішення Київської обласної ради  від 07.12.2023 №804-22-VIII</t>
  </si>
  <si>
    <t>"Борщівський"</t>
  </si>
  <si>
    <t>Броварський район, поруч із селами Коржі та Борщів, Березанське лісництво – 
кв. 18 вид. 14,19; кв. 19 вид. 10</t>
  </si>
  <si>
    <t>Броварський район, Баришівська територіальна громада, Березанське лісництво 
квартал 18 виділ 14,15,19,20
квартал 19 виділ 10; 15</t>
  </si>
  <si>
    <t>ДП "Переяслав-Хмельницьке лісове господарство"</t>
  </si>
  <si>
    <t>Рішення Київської обласної ради від 01.04.2003 р. № 89-07-XXIV</t>
  </si>
  <si>
    <t>"Володарська дача"</t>
  </si>
  <si>
    <t>Білоцерківський район, поруч із смт Володарка, Володарське лісництво – 
кв. 47-50 (входять всі виділи)</t>
  </si>
  <si>
    <t>Білоцерківський р-н, Володарська міська територіальна громада, Володарське лісництво квартали 47,48,49,50</t>
  </si>
  <si>
    <t>"Михайлівська дача"</t>
  </si>
  <si>
    <t>Білоцерківський район, поруч із с. Логвин, Володарське лісництво – кв. 23 вид. 1-6; 8-10, 13,14; кв. 24 (входять всі виділи); кв. 25 вид. 3,5-13; кв. 26 (входять всі виділи); кв. 27 вид. 2-4</t>
  </si>
  <si>
    <t xml:space="preserve">Білоцерківський р-н, Володарська міська територіальна громада, Володарське лісництво  квартал 23, виділи 1-6, 8-10, 13,14, квартал 24, квартал 25 виділи 3,5-13, квартал 26, квартал 27 виділи 2-4   </t>
  </si>
  <si>
    <t>"Ворзельський"</t>
  </si>
  <si>
    <t xml:space="preserve">Бучанський район,
у межах смт Ворзель
</t>
  </si>
  <si>
    <t>Ворзельська селищна рада</t>
  </si>
  <si>
    <t>Рішення Київської обласної ради від 20.11.2003 р. № 133-10-ХХІУ. Рішення Київської обласної ради від 21.06.2012 р. № 365-19-VI</t>
  </si>
  <si>
    <t>"Гореницький"</t>
  </si>
  <si>
    <t>Бучанський район,
с. Дмитрівка, Приміське лісництво - кв. 33 вид. 1,2,7,8,9,11,12,15,22,23; кв. 37 (входять всі виділи); кв. 38 (входять всі виділи); кв. 40 (входять всі виділи); кв. 41 (входять всі виділи)</t>
  </si>
  <si>
    <t>Бучанський район, с. Дмитрівка, Ірпінське лісництво (Приміське) кв.33 вид. 1,2,7-9,11-12,15, кв. 37, кв .38, кв.40, кв.41
в адміністративних межах Дмитрівської сільської територіальної громади</t>
  </si>
  <si>
    <t xml:space="preserve">Рішення Київської обласної ради від 21.06.2012 р. № 365-19-VI, рішення Київської обласної ради від 14.12.2017 
№ 369-19-VII </t>
  </si>
  <si>
    <t>"Чернечий ліс"</t>
  </si>
  <si>
    <t>Бучанський район,
поруч із селами Хотів, Лісники та Ходосівка</t>
  </si>
  <si>
    <t>Рішення Київської обласної ради від 27.04.2018 р. 
№ 409-21-VII</t>
  </si>
  <si>
    <t>"Борові ділянки"</t>
  </si>
  <si>
    <t>Бучанський район,
поруч із с. Комарівка, Комарівське лісництво – кв. 72 вид. 11,20,28,29,31;
кв. 73 вид. 1-4; кв. 74 вид. 1-4</t>
  </si>
  <si>
    <t>Бучанський район,  Макарівська міська територіальна громада,
(поруч із с. Комарівка) Комарівське лісництво квартал 72 виділ 11, 20, 26, 29, 31; квартал 73 виділ 1 - 4; квартал 74 видвл 1 -4</t>
  </si>
  <si>
    <t>"Стугна"</t>
  </si>
  <si>
    <t>Обухівський район,
поруч із м. Обухів та м. Українка, Обухівське лісництво – кв. 43 вид. 1-24; кв. 44 вид. 4,5,14,19-25,27</t>
  </si>
  <si>
    <t>Обухівський район, поруч із м.Обухів та м.Українка, Обухівське лісництво кв. 43, кв.44 вид.4-5,14,19-25,27 
в адміністративних межах Української міської територіальної громади</t>
  </si>
  <si>
    <t>Рішення Київської обласної ради від 20.11.2003 р. № 133-10-ХХІV</t>
  </si>
  <si>
    <t>"Бушівський"</t>
  </si>
  <si>
    <t>Білоцерківський район,
поруч із с. Бушеве, Бушівське лісництво – кв. 18 вид. 4,16,20; кв. 19 (входять всі виділи); кв. 36 (входять всі виділи); кв. 37 вид. 2,3,4</t>
  </si>
  <si>
    <t>Білоцерківський район, Рокитнянська териториіальна громада, Бушевське лісництво кв.18 вид.4,16; кв.19,36; кв.37 вид.2-4</t>
  </si>
  <si>
    <t>ДП "Богуславське лісове господарство"</t>
  </si>
  <si>
    <t>Рішення Київського облвиконкому від 12.01.1987 р. № 5</t>
  </si>
  <si>
    <t>"Пустоварівка"</t>
  </si>
  <si>
    <t>Білоцерківський район,
поруч із селами Тарасівка та Нова Пустоварівка, Сквирське лісництво – кв. 22 вид. 1-11,13,14,16-18; кв. 23 вид. 1-6,8-30,32-41,43-47</t>
  </si>
  <si>
    <t>Білоцерківський р-н Сквирська міська територіальна громада, Сквирське лісництво квартал 22, виділи 1-11,13,14,16-18, квартал 23, виділи 1-6,8-30,32-41,43-47</t>
  </si>
  <si>
    <t>"Уютне"</t>
  </si>
  <si>
    <t>Білоцерківський район,
поруч із с. Шаліївка, Сквирське лісництво – кв. 21 (входять всі виділи)</t>
  </si>
  <si>
    <t>Скирська ОТГ Білоцерківського району Київської області Сквирське лісництво квартал 21</t>
  </si>
  <si>
    <t>"Улашівська дача"</t>
  </si>
  <si>
    <t>Білоцерківський район,
між с. Чернин та м. Тараща, Улашівське лісництво – кв. 47 (входять всі виділи); 
кв. 58 (входять всі виділи)</t>
  </si>
  <si>
    <t>Білоцерківський район, Таращанська територіальна громада, Улашівське лісництво кв. 47, 58</t>
  </si>
  <si>
    <t>Рішення Київської обласної ради від 05.03.2002 р. № 327-20-ХХІІІ</t>
  </si>
  <si>
    <t>"Пухівський"</t>
  </si>
  <si>
    <t>Рішення Київського облвиконкому від 28.02.1972 р. № 118</t>
  </si>
  <si>
    <t>"Бакумівський"</t>
  </si>
  <si>
    <t>Броварський район,
поруч із с. Паришківка та смт Баришівка, Баришівське лісництво – кв. 34 вид. 1</t>
  </si>
  <si>
    <t>Баришівська територіальна громада, Броварський район
Баришівське лісництво квартал 34 виділ 1</t>
  </si>
  <si>
    <t>Рішення Київського облвиконкому від 18.12.1984 р. № 441</t>
  </si>
  <si>
    <t>"Дубина"</t>
  </si>
  <si>
    <t>Бориспільський район,
поруч із с. Семенівка</t>
  </si>
  <si>
    <t>Студениківська ТГ Бориспільсьго району Київської області , с.Семенівка</t>
  </si>
  <si>
    <t>Семенівська сільська рада</t>
  </si>
  <si>
    <t>Рішення Київського облвиконкому від 26.11.1991 р. № 191</t>
  </si>
  <si>
    <t>"Оврамівсько-Івашківський"</t>
  </si>
  <si>
    <t>Броварський район, 
поруч із с. Русанів, на сх. від с. Перше Травня</t>
  </si>
  <si>
    <t>Русанівська сільська рада</t>
  </si>
  <si>
    <t>Івашківсько-Оврашивський заповідник Баришівського лісництва Бориспільського держлісгоспу</t>
  </si>
  <si>
    <t>"Лобачівський ліс"</t>
  </si>
  <si>
    <t>Білоцерківський район,
поруч із с. Лобачів, Володарське лісництво – кв. 64 вид. 1,3-12</t>
  </si>
  <si>
    <t>Білоцерківський район, Володарська міська територіальна громада,  Володарське л-во, квартал 64, виділи 1,3-12</t>
  </si>
  <si>
    <t>"Урочище Гора Козинська"</t>
  </si>
  <si>
    <t>Обухівський район,
у межах с. Лісники</t>
  </si>
  <si>
    <t>Рішення Київської обласної ради від 27.10.2005 р. 
№ 310-26-ІV</t>
  </si>
  <si>
    <t>"Урочище Безодня"</t>
  </si>
  <si>
    <t>Обухівський район,
на околиці с. Лісники</t>
  </si>
  <si>
    <t>Рішення Київської обласної ради від 27.10.2005 р. № 310-26-ІV</t>
  </si>
  <si>
    <t>"Атаманова роща"</t>
  </si>
  <si>
    <t>Бучанський район,
поруч із с. Забуяння, Забуянське лісництво – кв. 29 вид. 9,11,14</t>
  </si>
  <si>
    <t>Бучанський район,  Макарівська міська територіальна громада,
поруч із с. Забуяння (Забуянське лісництво квартал 29 виділ 9, 11, 14)</t>
  </si>
  <si>
    <t>Рішення Київської обласної ради від 10.03.1994 р. № 30</t>
  </si>
  <si>
    <t>"Тулинецькі Переліски"</t>
  </si>
  <si>
    <t>Обухівський район,
поруч із с. Тулинці</t>
  </si>
  <si>
    <t>Тулинецька сільська рада</t>
  </si>
  <si>
    <t>"Маслівський"</t>
  </si>
  <si>
    <t>Обухівський район,
між с. Маслівка та м. Миронівка, Маслівське лісництво – кв. 6 вид. 1-19, кв.  10 вид. 1-10, кв. 12 вид. 1-11, кв. 13 вид. 1-20, кв. 14 вид. 5,6 кв. 15 вид. 8, кв. 19 вид. 3, кв. 20 вид. 1-21, кв. 22 вид. 1,2,4-7,9-14, кв. 25 вид. 1,2,7,8,9, кв. 26 вид. 1,2,4,6,7,9-14, кв. 27 вид. 1-4,6,9-11, кв. 28 вид. 1-4,6-9,11,12,14-17, кв. 29 вид. 1,5-7,11,12</t>
  </si>
  <si>
    <r>
      <rPr>
        <sz val="10"/>
        <rFont val="Times New Roman"/>
        <family val="1"/>
        <charset val="204"/>
      </rPr>
      <t>Потребує додаткового уточнення.</t>
    </r>
    <r>
      <rPr>
        <sz val="10"/>
        <color rgb="FF7030A0"/>
        <rFont val="Times New Roman"/>
        <family val="1"/>
        <charset val="204"/>
      </rPr>
      <t xml:space="preserve"> </t>
    </r>
    <r>
      <rPr>
        <sz val="10"/>
        <color rgb="FFFF0000"/>
        <rFont val="Times New Roman"/>
        <family val="1"/>
        <charset val="204"/>
      </rPr>
      <t xml:space="preserve">Обухівський район, Миронівська селищна територіальна громада, Відповідно до інформації ДП "Ліси України" Маслівське лісництво кв.6 вид.1-6; кв.8-10,12-15,17-22,25-29. </t>
    </r>
  </si>
  <si>
    <t>Рішення Київської обласної ради від 05.10.2000 р. № 232-13-ХХІІІ, рішенням Київської обласної ради від 22.09.2022 № 314-13-VIII змінено межі</t>
  </si>
  <si>
    <t>"Сині дубки"</t>
  </si>
  <si>
    <t>Обухівський район,
між м. Миронівка та с. Яхни</t>
  </si>
  <si>
    <t>Миронівська районна державна адміністрація</t>
  </si>
  <si>
    <t>"Астрагал"</t>
  </si>
  <si>
    <t>Обухівський район,
між селами Андріївка та Центральне</t>
  </si>
  <si>
    <r>
      <t>Бориспільський район,
поруч із с. Студеники, Студениківське лісництво – кв. 10 вид. 1-18; кв. 11 вид. 1,2,4,6,7,</t>
    </r>
    <r>
      <rPr>
        <sz val="10"/>
        <rFont val="Times New Roman"/>
        <family val="1"/>
        <charset val="204"/>
      </rPr>
      <t>9</t>
    </r>
    <r>
      <rPr>
        <sz val="10"/>
        <color theme="1"/>
        <rFont val="Times New Roman"/>
        <family val="1"/>
        <charset val="204"/>
      </rPr>
      <t>-26, кв. 18 вид. 1,3,7,9</t>
    </r>
  </si>
  <si>
    <t xml:space="preserve">Студениківська сільська територіальна громада, Бориспільський район
Студениківське лісництво 
квартал 10 виділ 1-18;
квартал 11 виділ 1, 2, 4, 6, 7, 9-26;
квартал 18 виділ 1,3,7,9  </t>
  </si>
  <si>
    <t>Рішення Київського облвиконкому від 18.12.1984 р. № 441, розширено рішенням Київської обласної ради від 16.05.2013 р. 
№ 616-32-VI</t>
  </si>
  <si>
    <t>"Степовий"</t>
  </si>
  <si>
    <t>Бориспільський район,
пн. околиця с. Ташань</t>
  </si>
  <si>
    <t>Ташанська ТГ Бориспільсьго району Київської області, околиця с.Ташань</t>
  </si>
  <si>
    <r>
      <rPr>
        <sz val="10"/>
        <color rgb="FFFF0000"/>
        <rFont val="Times New Roman"/>
        <family val="1"/>
        <charset val="204"/>
      </rPr>
      <t>Ташанська сільська рада</t>
    </r>
    <r>
      <rPr>
        <sz val="12"/>
        <color rgb="FFFF0000"/>
        <rFont val="Times New Roman"/>
        <family val="1"/>
        <charset val="204"/>
      </rPr>
      <t xml:space="preserve"> </t>
    </r>
    <r>
      <rPr>
        <sz val="8"/>
        <color rgb="FFFF0000"/>
        <rFont val="Times New Roman"/>
        <family val="1"/>
        <charset val="204"/>
      </rPr>
      <t>(вул. Центральна, 9-Г, 
с. Ташань, Бориспільський район, Київська область, 08460)</t>
    </r>
  </si>
  <si>
    <t>"Городещено"</t>
  </si>
  <si>
    <t>Вишгородський район,
поруч із селами Городещина та Зелена Поляна</t>
  </si>
  <si>
    <t>Вишгородсьький район, Поліська селищна територіальна громада, Красятицьке лісництво, квартал 5 виділ 7</t>
  </si>
  <si>
    <t>ДП "Поліське лісове господарство"</t>
  </si>
  <si>
    <r>
      <t xml:space="preserve">ДП "Ліси України" </t>
    </r>
    <r>
      <rPr>
        <sz val="8"/>
        <color rgb="FFFF0000"/>
        <rFont val="Times New Roman"/>
        <family val="1"/>
        <charset val="204"/>
      </rPr>
      <t>(вул. Шота Руставелі, 9-А, м. Київ, 01601),</t>
    </r>
    <r>
      <rPr>
        <sz val="10"/>
        <color rgb="FFFF0000"/>
        <rFont val="Times New Roman"/>
        <family val="1"/>
        <charset val="204"/>
      </rPr>
      <t xml:space="preserve"> землі закріплені за філією  "Поліське лісове господарство"  </t>
    </r>
    <r>
      <rPr>
        <sz val="8"/>
        <color rgb="FFFF0000"/>
        <rFont val="Times New Roman"/>
        <family val="1"/>
        <charset val="204"/>
      </rPr>
      <t xml:space="preserve"> (Київська область, Вишгородський район, с.Радинка ,вул.Миру 48; 07024)</t>
    </r>
  </si>
  <si>
    <t xml:space="preserve">Білоцерківський район,
поруч з смт Рокитне, Сухоліське лісництво – кв. 34 вид. 1-7, 10  в межах Рокитнянського району, Київської області, Сухоліське лісництво на землях наданих у користування ДП "Білоцерківське лісове господарство" (квартал 34 виділи 1-7,10 та квартал 27 виділ 1) </t>
  </si>
  <si>
    <t>Рішення Київської обласної ради від 17.06.2010 р. № 739-32-V,   рішенням Київської обласної ради від 21.03.2023 № 521-16-VIII"Про оголошення нових територій та об'єктів природно-заповідного фонду місцевого значення, скасування статусу та зміну меж існуючих територій та об'єктів природно-заповідного фонду місцевого значення на території Київської області"</t>
  </si>
  <si>
    <t>"Урочище Дубина"</t>
  </si>
  <si>
    <t>Білоцерківський район,
поруч із с. Розкішна, Ставищенське лісництво – кв. 39 вид. 1</t>
  </si>
  <si>
    <t xml:space="preserve">Білоцерківський р-н, Ставищенська селищна територіальна громада,  Ставищенське лісництво  квартал 39, виділ 1 </t>
  </si>
  <si>
    <t>Рішення Київської обласної ради від 24.10.2002 р. № 045-04-ХХІV</t>
  </si>
  <si>
    <t>"Стрижавський ліс"</t>
  </si>
  <si>
    <t>Білоцерківський район,
поруч із с. Стрижавка, Ставищенське лісництво – кв. 58 вид. 1-3; кв. 59 вид. 1-6; кв. 60 вид. 1,2,4,5; кв. 61 вид. 1,3-5,7,8,10</t>
  </si>
  <si>
    <t>Білоцерківський р-н, Ставищенська селищна територіальна громада, Ставищенське лісництво  квартал 58, вид. 1-3, кв 59 вид. 1-6, кв. 60 вид. 1,2,4,5, кв. 61 вид. 1, 3-5, 7,8,10</t>
  </si>
  <si>
    <t>"Черківщина"</t>
  </si>
  <si>
    <t>Фастівський район,
поруч із с. Триліси, Фаствіське лісництво – кв. 126 вид. 1-6</t>
  </si>
  <si>
    <t xml:space="preserve"> Фастівський район, Кожанська селищна територіальна громада, за межами населеного пункту с.Триліси, Фастівське лісництво  кв. 126 (виділ 1-6)</t>
  </si>
  <si>
    <t>Рішення Київської обласної ради від 22.06.2017 р. № 345-15-VII</t>
  </si>
  <si>
    <t>"Бурківці"</t>
  </si>
  <si>
    <t>Білоцерківський район,
поруч із с. Бурківці,
Тетіївське лісництво - кв. 3 всі види</t>
  </si>
  <si>
    <t>Білоцерківський р-н, Тетіївська міська територіальна громада, Тетіївське лісництво квартал 3 (всі виділи)</t>
  </si>
  <si>
    <t>"Ліщиновий гай"</t>
  </si>
  <si>
    <t>Білоцерківський район,
поруч із с. Гайворон,
Володарське лісництво - кв. 72 вид. 8</t>
  </si>
  <si>
    <t>Білоцерківський р-н, Володарська міська територіальна громада, Володарське л-во, квартал 72, виділ 8</t>
  </si>
  <si>
    <t>"Нове життя"</t>
  </si>
  <si>
    <t>Білоцерківський район,
поруч із с. Нове Життя,
Володарське лісництво - кв. 63 всі виділи, 
кв. 95 вид. 1-7</t>
  </si>
  <si>
    <t>Білоцерківський р-н, Володарська міська територіальна громада, Володарське л-во,Квартал 63 всі виділа та квартал 95 виділ 1-7</t>
  </si>
  <si>
    <t>Рішення Київської обласної ради від 09.09.2021 №097-05-VIII</t>
  </si>
  <si>
    <t>"Сніжки"</t>
  </si>
  <si>
    <t>Білоцерківський район, за межами села Сніжки, Ставищенське лісництво - 20 вид. 18, кв. 21 вид. 8-23, кв. 25 вид. 2-5, 10-16, кв. 29 вид. 1-6, кв. 83 вид. 6, 7, 12-16</t>
  </si>
  <si>
    <t>Білоцерківський р-н, Ставищенська селищна територіальна громада,
Ставищенське л-во, кв. 20 вид. 18, кв. 21 вид. 8-23, кв. 25 вид. 2-5, 10-16 кв. 29 вид. 1-6, кв. 83 вид. 6,7,12 -16</t>
  </si>
  <si>
    <t>"Петієва дубина"</t>
  </si>
  <si>
    <t xml:space="preserve">Бучанський район, Луб'янське лісництво - 
кв. 12 вид. 32, кв. 13 вид. 43 </t>
  </si>
  <si>
    <t xml:space="preserve">Бучанський район, 
Луб'янське лісництво - кв. 12 вид. 32, кв. 13 вид. 43 </t>
  </si>
  <si>
    <t>"Ледо"</t>
  </si>
  <si>
    <t>Бучанський район, Здвижівське лісництво - кв. 30 вид. 29, кв. 33 вид. 9</t>
  </si>
  <si>
    <t>Бучанський район, 
Здвижівське лісництво - кв. 30 вид. 29, кв. 33 вид. 9</t>
  </si>
  <si>
    <t>"Шкарівський"</t>
  </si>
  <si>
    <t>Білоцерківський район, Томилівське лісництво - кв. 90 вид. 13 (в адміністративних межах Білоцерківської міської територіальної громади), кв. 91 вид. 8, 9 (в адміністративних межах Маловільшаницької сільської територіальної громади)</t>
  </si>
  <si>
    <t>Білоцерківський р-н, Білоцерківська міська територіальна громада, Томилівське лісництво, кв. 90 вид. 13, 
Маловільшанська ОТГ Білоцерківського р-ну, 
Томилівське лісництво кв. 91 вид. 8, 9</t>
  </si>
  <si>
    <t>Рішення Київської обласної ради від 22.09.2022 № 314-13-VIII</t>
  </si>
  <si>
    <t>"Глибокий ліс"</t>
  </si>
  <si>
    <t>Рішення Київського облвиконкому від 18.12.1984 р. № 441, рішенням Київської обласної ради від 21.03.2023  № 521-16-VIII " - ліквідовано статус</t>
  </si>
  <si>
    <t>"Лісовичі"</t>
  </si>
  <si>
    <t>Оголошено рішенням Київського облвиконкому від 18.12.1984 р. № 441, рішенням Київської обласної ради від 21.03.2023 № 521-16-VIII  - ліквідовано статус</t>
  </si>
  <si>
    <t>"Стайківські обрії"</t>
  </si>
  <si>
    <t>Обухівський район,
поруч із с. Стайки</t>
  </si>
  <si>
    <t>Стайківська сільська рада</t>
  </si>
  <si>
    <t>Ржищівська міська рада</t>
  </si>
  <si>
    <t>"Урочище В’язове"</t>
  </si>
  <si>
    <t>Бориспільський район,
біля с. Проців, Кийлівське лісництво – кв. 13, 14, 17, 18, 21, 22 (входять всі виділи)</t>
  </si>
  <si>
    <t>Бориспільський район, Золочівська територіальна громада, Кийлівське лісництво
кв. 13,14,17,18,21,22</t>
  </si>
  <si>
    <t>Рішення Київського облвиконкому від 17.10.1988 р. № 215</t>
  </si>
  <si>
    <t>"Пірнівський"</t>
  </si>
  <si>
    <t>Вишгородський район,
с. Пірнове</t>
  </si>
  <si>
    <r>
      <rPr>
        <sz val="10"/>
        <rFont val="Times New Roman"/>
        <family val="1"/>
        <charset val="204"/>
      </rPr>
      <t>Потребує додаткового уточнення.</t>
    </r>
    <r>
      <rPr>
        <sz val="10"/>
        <color rgb="FFFF0000"/>
        <rFont val="Times New Roman"/>
        <family val="1"/>
        <charset val="204"/>
      </rPr>
      <t xml:space="preserve"> </t>
    </r>
    <r>
      <rPr>
        <sz val="8"/>
        <color rgb="FFFF0000"/>
        <rFont val="Times New Roman"/>
        <family val="1"/>
        <charset val="204"/>
      </rPr>
      <t>Факти зміни меж заказника</t>
    </r>
  </si>
  <si>
    <t>"Чапля"</t>
  </si>
  <si>
    <t>Вишгородський район,
поруч із с. Шпилі, Білоберезьке лісництво – кв. 7 вид. 5</t>
  </si>
  <si>
    <t>Вишгородський район, Іванківська селищна територіальна громада  (між с. Шпилі с. Білий Берег), Білобережське л-во. кв. 7 вид. 3 (5-стар)</t>
  </si>
  <si>
    <t>"Чорний лелека"</t>
  </si>
  <si>
    <t>Вишгородський район,
поруч із с. Макарівка, Макарівське лісництво – кв. 31 вид. 3</t>
  </si>
  <si>
    <t xml:space="preserve"> Вишгородський район Іванківська селищна територіальна громада, Макарівське л-во. кв.31 вид. 3 Між с. Макарівка с. Поталіївка</t>
  </si>
  <si>
    <t>"Саварка"</t>
  </si>
  <si>
    <t>Білоцерківський район,
поруч із с. Ольшаниця, Ольшаницьке лісництво – кв. 10 (входять всі виділи); 
кв. 13 (входять всі виділи)</t>
  </si>
  <si>
    <t xml:space="preserve">Білоцерківський район, Рокитнянська територіальна громада, Ольшаницьке лісництво кв.10,13 </t>
  </si>
  <si>
    <t>"Стадницький став"</t>
  </si>
  <si>
    <t>Білоцерківський район,
сх. околиця с. Стадниця</t>
  </si>
  <si>
    <t>Стадницька сільська рада</t>
  </si>
  <si>
    <t>"Процівський"</t>
  </si>
  <si>
    <t>Бориспільський район,
біля с. Проців</t>
  </si>
  <si>
    <t>Процівська сільська рада</t>
  </si>
  <si>
    <t>"Косівський"</t>
  </si>
  <si>
    <t>Білоцерківський район,
від с. Шевченкове до с. Рачки</t>
  </si>
  <si>
    <t>Зрайківська, Завадівська та Рачківська сільські ради</t>
  </si>
  <si>
    <t>Володарська селищна рада</t>
  </si>
  <si>
    <t>Рішення Київської обласної ради від 26.12.2016 р. 
№ 239-11-VII</t>
  </si>
  <si>
    <t>"Подільський"</t>
  </si>
  <si>
    <t>Броварський район,
Поруч із селами Поділля та Масківці</t>
  </si>
  <si>
    <t xml:space="preserve">За межами населеного пункту, поруч із селами Поділля та Масківці (Подільський старостинський округ Баришівської селищної ради) 
50°12´38´´ пн.ш. 31°22´17´´ сх.д.
</t>
  </si>
  <si>
    <t>Подільська та Масківецька сільські ради</t>
  </si>
  <si>
    <t>Баришівська селищна рада</t>
  </si>
  <si>
    <t>"Болото Біле"</t>
  </si>
  <si>
    <t>Бориспільський район,
поруч із с. Сошників, Ржищівське військове лісництво – кв. 98 вид. 3; кв. 99 вид. 9; кв. 100 вид. 14; кв. 101 вид. 11; кв. 114 вид. 4; кв. 116 вид. 1; кв. 117 вид. 1; кв. 118 вид. 14; кв. 128 вид. 10; кв. 129 вид. 1; кв. 130 вид. 1; кв. 131 вид. 1; кв. 142 вид. 4</t>
  </si>
  <si>
    <t>ДП "Ржищівський військовий лісгосп"</t>
  </si>
  <si>
    <t>"Велеківське болото"</t>
  </si>
  <si>
    <t>Броварський район,
між селами Літочки та Семиполки, Деснянське лісництво – кв. 3,6,9,13,16,17,19,20,21 (входять всі виділи); Літківське лісництво – кв. 15,23,29,37 (входять всі виділи)</t>
  </si>
  <si>
    <t>"Димерський"</t>
  </si>
  <si>
    <t>Вишгородський район,
поруч із селами Дмитрівка та Ясногородка, Дніпровське лісництво – кв. 1,2,3,4,8,9 (входять всі виділи), Ясногородське лісництво – кв. 2,3,4,5,8,9,12,13 (входять всі виділи)</t>
  </si>
  <si>
    <t>Вишгородський район, Димерської селищної територіальної громади (поруч із селами Дмитрівка та Ясногородка),  Дніпровське лісництво квартали 1-4;8;9; та Ясногородське лісництво квартали 2-5;8;9;12;13; 18 виділ 1-14</t>
  </si>
  <si>
    <t>"Катюжанський"</t>
  </si>
  <si>
    <t>Вишгородський район,
поруч із с. Катюжанка, Катюжанське лісництво – кв. 40,41,42,43,44 (входять всі виділи)</t>
  </si>
  <si>
    <t xml:space="preserve">Вишгородський район, Димерської селищної територіальної громади, (поруч с. Катюжанка),  
Катюжанське лісництво квартали 40-44  </t>
  </si>
  <si>
    <t>Бучанський район, м. Ірпінь, вул. Новооскольська</t>
  </si>
  <si>
    <t>Бучанський район, м. Ірпінь, вул. Новооскольська парк Мужеловський</t>
  </si>
  <si>
    <t>Ірпінська міська рада</t>
  </si>
  <si>
    <t>"Урочище Гощів"</t>
  </si>
  <si>
    <t>Обухівський район,
поруч із селами Нещерів та Старі Безрадичі, Козинське лісництво – кв. 51 вид. 8,10,28; кв. 57 вид. 1-15; кв. 58 вид. 15-19,28,32; кв. 63 вид. 1-15; кв. 64 вид. 1-24,32-34,39,43; кв. 68 вид. 11,14,15; кв. 69 вид. 1-15</t>
  </si>
  <si>
    <t>Обухівський район, поруч із селеми Нещерів та Старі Безрадичі, Козинське лісництво кв.51 вид. 27,29-31 кв.57 вид. 1-16,20,21 кв.63 вид.1-8, кв.64 вид.1-11, кв.69 вид. 1-11 
в адміністративних межах Козинської селищної територіальної громади та Обухівської міської територіальної громади</t>
  </si>
  <si>
    <t>"Копачівський"</t>
  </si>
  <si>
    <t>Обухівський район,
поруч із с. Копачів від с. Застугна до 
с. Березове</t>
  </si>
  <si>
    <t>"Дулицьке"</t>
  </si>
  <si>
    <t>Білоцерківський район,
поруч із селами Дулицьке та Шамраївка, Сквирське лісництво – кв. 31 вид. 10;кв. 32 вид. 10; кв. 35 вид. 17,19; кв. 36 вид. 12;12,1; 12,2; 14; кв. 38 вид. 3; кв. 39 вид. 3,5;5,1</t>
  </si>
  <si>
    <t>Скирська ОТГ Білоцерківського району Київської області Сквирське лісництво квартал 31, виділ 10, квартал 32, виділ 10, квартал 35, виділи 17, 19, квартал 36, виділи 12, 12.1, 12.2, 14, квартал 38 виділ 3, квартал 39 виділ 3,5,5.1     Межі природоохоронної території простягаються вздовж річки  Роставиця та її приток і займають частину кварталів 27, 28, 29, 31, 32, 35, 36, 38, 39, 40, 45 Сквирського лісництва ДП "Білоцерківське лісове господарство"</t>
  </si>
  <si>
    <t>"Бабині лози"</t>
  </si>
  <si>
    <t>Білоцерківський район,
пн. околиця с. Стадниця</t>
  </si>
  <si>
    <t>"Урочище Кончаки"</t>
  </si>
  <si>
    <t>Фастівський район,
між селами Дідівщина та Кончаки</t>
  </si>
  <si>
    <t>Томашівська ОТГ, Фастівського району Київської області Снітинське лісництво кв. 60 вид.1,2, кв.61 вид.1,2, кв. 62 вид. 1,2, кв. 66 вид. 1</t>
  </si>
  <si>
    <t>"Озеро Осокорі" та "Озеро Перевал"</t>
  </si>
  <si>
    <t>Вишгородський район, с. Новосілки</t>
  </si>
  <si>
    <t>Новосілківська сільська рада</t>
  </si>
  <si>
    <t>Рішення Київської обласної ради від 15.10.2020 
№ 911-36-VII</t>
  </si>
  <si>
    <t>"Дубовий яр"</t>
  </si>
  <si>
    <t>Обухівський район, за межами с. Ємчиха, в адміністративних межах Миронівської міської територіальної громади</t>
  </si>
  <si>
    <t>"Вибла могила"</t>
  </si>
  <si>
    <t>Бориспільський район,
поруі із с. Семенівка, на пн.-сх від 
с. Леляки</t>
  </si>
  <si>
    <t>"Ревина гора"</t>
  </si>
  <si>
    <t>Обухівський район,
сх. околиця с. Германівка</t>
  </si>
  <si>
    <t>Германівська сільська рада</t>
  </si>
  <si>
    <t>Рішення Київської обласної ради від 23.07.2009 р. № 490-25V</t>
  </si>
  <si>
    <t>"Городище"</t>
  </si>
  <si>
    <t>Обухівський район,
пн.-сх околиця с. Германівка</t>
  </si>
  <si>
    <t>"Дніпрово-Яненковий вал"</t>
  </si>
  <si>
    <t>Бориспільський район,
поруч із с. Циблі</t>
  </si>
  <si>
    <t>Циблівська сільська рада</t>
  </si>
  <si>
    <t>Рішення Київської обласної ради від 27.10.2005 р. № 310-26-ІУ</t>
  </si>
  <si>
    <t>"Мохове"</t>
  </si>
  <si>
    <t>Білоцерківський район,
на пн. від с. Лук’янівка</t>
  </si>
  <si>
    <t>Лук’янівська сільська рада</t>
  </si>
  <si>
    <t>Рішення Київського облвиконкому від 28.02.1968 р. № 118</t>
  </si>
  <si>
    <t>"Дуб Семена Палія"</t>
  </si>
  <si>
    <t>Білоцерківський район, м. Біла Церква</t>
  </si>
  <si>
    <t>Державний дендрологічний парк "Олександрія"</t>
  </si>
  <si>
    <t>Рішення Київської обласної ради від 22.06.2017 р.  № 345-15-VII</t>
  </si>
  <si>
    <t>"Государ Великої Галявини"</t>
  </si>
  <si>
    <t>"Медвин дуб"</t>
  </si>
  <si>
    <t>Білоцерківський район,
с. Медвин</t>
  </si>
  <si>
    <t>Медвинська сільська рада</t>
  </si>
  <si>
    <t>"Дідодуб"</t>
  </si>
  <si>
    <t>Білоцерківський район,
с. Бране Поле, Медвинське лісництво – кв. 8 вид. 2</t>
  </si>
  <si>
    <t>Білоцерківський район Медвинська ОТГ, 
Медвинське лісництво кв 8 вид 2</t>
  </si>
  <si>
    <t>Бучанський район,
поруч із смт Пісківка, Пісківське лісництво – кв. 14 вид. 5</t>
  </si>
  <si>
    <t>Пісківська ОТГ, Бучанського р-ну., Пісківське л-во: кв. 14 вид. 5</t>
  </si>
  <si>
    <t>Рішення Київського облвиконкому 1968 р. № 524</t>
  </si>
  <si>
    <t>Бучанський район,
поруч із смт Пісківка, Тетерівське лісництво – кв. 63 вид. 17</t>
  </si>
  <si>
    <t>Пісківська ОТГ, Бучанського р-ну., Тетерівське л-во: кв. 63 вид. 17</t>
  </si>
  <si>
    <t>"Смерека"</t>
  </si>
  <si>
    <t>Бучанський район,
поруч із с. Загальці</t>
  </si>
  <si>
    <r>
      <rPr>
        <sz val="10"/>
        <rFont val="Times New Roman"/>
        <family val="1"/>
        <charset val="204"/>
      </rPr>
      <t>Потребує додаткового уточнення.</t>
    </r>
    <r>
      <rPr>
        <sz val="10"/>
        <color rgb="FFFF0000"/>
        <rFont val="Times New Roman"/>
        <family val="1"/>
        <charset val="204"/>
      </rPr>
      <t xml:space="preserve"> </t>
    </r>
    <r>
      <rPr>
        <sz val="8"/>
        <color rgb="FFFF0000"/>
        <rFont val="Times New Roman"/>
        <family val="1"/>
        <charset val="204"/>
      </rPr>
      <t>Ділянка на якій знаходиться БПП "Смерека" передана до Загальцівської с/р (с. Поташня).</t>
    </r>
  </si>
  <si>
    <r>
      <rPr>
        <sz val="10"/>
        <rFont val="Times New Roman"/>
        <family val="1"/>
        <charset val="204"/>
      </rPr>
      <t>Потребує додаткового уточнення</t>
    </r>
    <r>
      <rPr>
        <sz val="10"/>
        <color rgb="FFFF0000"/>
        <rFont val="Times New Roman"/>
        <family val="1"/>
        <charset val="204"/>
      </rPr>
      <t xml:space="preserve">. </t>
    </r>
    <r>
      <rPr>
        <sz val="8"/>
        <color rgb="FFFF0000"/>
        <rFont val="Times New Roman"/>
        <family val="1"/>
        <charset val="204"/>
      </rPr>
      <t xml:space="preserve">Згідно матеріалів лісовпорядкування 2014 р. не відноситься до державного лісового фонду. Наразі питання землекористувача (балансоутримувача) на розгляді прокуратури. </t>
    </r>
  </si>
  <si>
    <t xml:space="preserve">Рішення Київського облвиконкому від 28.02.1972 р. № 118 </t>
  </si>
  <si>
    <t>"Сосново-дубові насадження"</t>
  </si>
  <si>
    <t>Бучанський район,
поруч із смт Пісківка, Тетерівське лісництво – кв. 63 вид. 2</t>
  </si>
  <si>
    <t>Пісківська ОТГ, Бучанського р-ну., Тетерівське л-во: кв. 63 вид. 2</t>
  </si>
  <si>
    <t>Бучанський район,
поруч із смт Пісківка, Тетерівське лісництво – кв. 63 вид. 16</t>
  </si>
  <si>
    <t>Пісківська ОТГ, Бучанського р-ну., Тетерівське л-во: кв. 63 вид. 16</t>
  </si>
  <si>
    <t>"Соснові насадження"</t>
  </si>
  <si>
    <t>Бучанський район,
поруч із смт Пісківка, Пісківське лісництво – кв. 44 вид. 5</t>
  </si>
  <si>
    <t>Пісківська ОТГ, Бучанського р-ну., Мигальське л-во: кв. 3 вид. 14</t>
  </si>
  <si>
    <t>Рішення Київського облвиконкому № 118 від 28.02.1972 р.</t>
  </si>
  <si>
    <t>Бучанський район,
поруч із смт Пісківка, Тетерівське лісництво – кв. 63 вид. 11</t>
  </si>
  <si>
    <r>
      <rPr>
        <sz val="10"/>
        <rFont val="Times New Roman"/>
        <family val="1"/>
        <charset val="204"/>
      </rPr>
      <t>Потребує додаткового уточнення.</t>
    </r>
    <r>
      <rPr>
        <sz val="10"/>
        <color rgb="FFFF0000"/>
        <rFont val="Times New Roman"/>
        <family val="1"/>
        <charset val="204"/>
      </rPr>
      <t xml:space="preserve"> Пісківська ОТГ, Бучанського р-ну., Відповідно до інформації ДП "Ліси України" Тетерівське л-во: кв. 63 вид. 11</t>
    </r>
  </si>
  <si>
    <t>"Три дуби"</t>
  </si>
  <si>
    <t>Бориспільський район,
с. Старе</t>
  </si>
  <si>
    <t>Вороньківська ТГ Бориспільсьго району Київської області, с.Старе</t>
  </si>
  <si>
    <t>Старівська сільська рада</t>
  </si>
  <si>
    <t>Вороньківська сільска рада</t>
  </si>
  <si>
    <t>Рішення Київської обласної ради від 23.12.2016 р. № 212-11-VII</t>
  </si>
  <si>
    <t>"Катеринин дуб"</t>
  </si>
  <si>
    <t xml:space="preserve">Бориспільський район,
с. Сошників </t>
  </si>
  <si>
    <t>Вороньківська ТГ Бориспільсьго району Київської області, с.Сошників</t>
  </si>
  <si>
    <t>Сошниківська сільська рада</t>
  </si>
  <si>
    <t>"Процівський дуб"</t>
  </si>
  <si>
    <t>Бориспільський район, 
біля с. Проців, Кийлівське лісництво – кв. 18</t>
  </si>
  <si>
    <t>ороньківська ТГ Бориспільсьго району Київської області, с.Проців</t>
  </si>
  <si>
    <t>"Омелькова гора"</t>
  </si>
  <si>
    <t>Фастівський район,
в межах с. Велика Солтанівка</t>
  </si>
  <si>
    <t>Великосолтанівська сільська рада</t>
  </si>
  <si>
    <t>"Хвощ великий"</t>
  </si>
  <si>
    <t>Вишгородський район,
м. Вишгород</t>
  </si>
  <si>
    <t>Вишгородська міська рада</t>
  </si>
  <si>
    <r>
      <t xml:space="preserve">Вишгородська міська рада </t>
    </r>
    <r>
      <rPr>
        <sz val="8"/>
        <color rgb="FFFF0000"/>
        <rFont val="Times New Roman"/>
        <family val="1"/>
        <charset val="204"/>
      </rPr>
      <t>(площа Шеченка, 1, м. Вишгород, Вишгородський район, 07300)</t>
    </r>
  </si>
  <si>
    <t>"Дуби княгині Ольги"</t>
  </si>
  <si>
    <t>Вишгородський район, с. Новосілки в урочищі "Лужок"</t>
  </si>
  <si>
    <t>"Володимира дуби"</t>
  </si>
  <si>
    <t>Вишгородський район,
с. Нові Петрівці, Старопетрівське лісництво – кв. 163 вид. 12</t>
  </si>
  <si>
    <t>Вишгородський район
Старопетрівське лісництво кв. 163 вид. 12</t>
  </si>
  <si>
    <t>Рішення Київської обласної ради від 23.12.2016 р. № 212-11-VI</t>
  </si>
  <si>
    <t>"Абрамівський дуб"</t>
  </si>
  <si>
    <t>Вишгородський район,
у межах с. Абрамівка</t>
  </si>
  <si>
    <t>Вишгородський район, с. Абрамівка, вул. Калина, 2 Димерської селищної територіальної громади</t>
  </si>
  <si>
    <t>Абрамівська сільська рада</t>
  </si>
  <si>
    <t>Димерська селищна рада</t>
  </si>
  <si>
    <t>"Деснянський дуб"</t>
  </si>
  <si>
    <t>Вишгородський район,
у межах с. Пірнове</t>
  </si>
  <si>
    <t xml:space="preserve">Пірнівська сільська рада </t>
  </si>
  <si>
    <t>"500-річний дуб"</t>
  </si>
  <si>
    <t>Вишгородський район,
на території с. Глібівка</t>
  </si>
  <si>
    <t>Вишгородський район, с. Глібівка, вул. Лесі Українки, біля будинку №121, Димерської селищної територіальної громади</t>
  </si>
  <si>
    <t>Глібівська сільська рада</t>
  </si>
  <si>
    <t>"Двоярусні насадження"</t>
  </si>
  <si>
    <t>Вишгородський район,
поруч із с. Розважів, Женевське лісництво – кв. 23 вид. 3</t>
  </si>
  <si>
    <t>Жеревське л-во. Кв. 23 вид.3. Між с. Жерева с. Розважів, Іванківська ОТГ,  Вишгородський район</t>
  </si>
  <si>
    <t>"Дуб Володар"</t>
  </si>
  <si>
    <t>Білоцерківський район,
с. Нове Життя, Володарське лісництво – 
кв. 64 вид. 8</t>
  </si>
  <si>
    <t>Володарська ОТГ Білоцерківського району Київської області  Володарське л-во, квартал 64, виділ 8</t>
  </si>
  <si>
    <t>Вишгородський район,
поруч із с. Розважів, Женевське лісництво – кв. 23 вид. 11</t>
  </si>
  <si>
    <t>Жеревське л-во. Кв. 23 вид. 11. Між с. Жерева с. Розважів , Іванківська ОТГ,  Вишгородський район</t>
  </si>
  <si>
    <t>"Змішані насадження"</t>
  </si>
  <si>
    <t>Вишгородський район,
поруч із с. Розважів, Жеревське лісництво – кв. 23 вид. 8</t>
  </si>
  <si>
    <t>Жеревське л-во. Кв. 23 вид 8. Між с. Жерева с. Розважів, Іванківська ОТГ,  Вишгородський район</t>
  </si>
  <si>
    <t>Вишгородський район,
поруч із с. Обуховичі, Обуховицьке лісництво – кв. 10 вид. 9</t>
  </si>
  <si>
    <r>
      <rPr>
        <sz val="10"/>
        <rFont val="Times New Roman"/>
        <family val="1"/>
        <charset val="204"/>
      </rPr>
      <t>Потребує додаткового уточнення.</t>
    </r>
    <r>
      <rPr>
        <sz val="10"/>
        <color rgb="FFFF0000"/>
        <rFont val="Times New Roman"/>
        <family val="1"/>
        <charset val="204"/>
      </rPr>
      <t xml:space="preserve"> Поруч с.Станішівка, Іванківська ОТГ,  Вишгородський район. Відповідно до інформації ДП "Ліси України" Обухівське л-во. Кв.10 вид. 6 (9-стар). </t>
    </r>
  </si>
  <si>
    <t>Вишгородський район,
поруч із с. Блідча, Леонівське лісництво – кв. 8 вид. 14</t>
  </si>
  <si>
    <t>Леонівське л-во. Кв.8 вид. 14. Між с. Блідча  с. Коленці, Іванківська ОТГ,  Вишгородський район</t>
  </si>
  <si>
    <t>Вишгородський район,
поруч із с. Шпилі, Феневицьке лісництво - кв.15 вид. 15</t>
  </si>
  <si>
    <t>Феневичське л-во. Кв.15 вид. 15. Між с. Шпилі с. Коленці, Іванківська ОТГ, Вишгородський район</t>
  </si>
  <si>
    <t>Вишгородський район,
поруч із с. Шпилі, Феневицьке лісництво - кв. 22 вид. 1</t>
  </si>
  <si>
    <t>Феневичське л-во. Кв.22 вид. 1. Між с. Шпилі с. Коленці, Іванківська ОТГ,  Вишгородський район</t>
  </si>
  <si>
    <t>Вишгородський район,
поруч із с. Шпилі, Феневицьке лісництво - кв. 23 вид. 6</t>
  </si>
  <si>
    <r>
      <t xml:space="preserve">Феневичське л-во. </t>
    </r>
    <r>
      <rPr>
        <sz val="10"/>
        <color rgb="FF7030A0"/>
        <rFont val="Times New Roman"/>
        <family val="1"/>
        <charset val="204"/>
      </rPr>
      <t>Кв.3 вид.</t>
    </r>
    <r>
      <rPr>
        <sz val="10"/>
        <color rgb="FFFF0000"/>
        <rFont val="Times New Roman"/>
        <family val="1"/>
        <charset val="204"/>
      </rPr>
      <t>6. Між с. Шпилі с. Коленці, Іванківська ОТГ,  Вишгородський район</t>
    </r>
  </si>
  <si>
    <t>"Дуб Гоголя"</t>
  </si>
  <si>
    <t xml:space="preserve">Рішення Київської обласної ради від 14.12.2017 р.  </t>
  </si>
  <si>
    <t>"Тюльпанове дерево"</t>
  </si>
  <si>
    <t>Бучанський район,
у межах смт Ворзель</t>
  </si>
  <si>
    <t>"Ясен звичайний"</t>
  </si>
  <si>
    <t>Обухівський район,
с. Лісники</t>
  </si>
  <si>
    <t>Рішення Київської обласної ради від 27.10.2005 р.  № 310-26-ІV</t>
  </si>
  <si>
    <t>"Ходосівський дуб"</t>
  </si>
  <si>
    <t>Обухівський район,
поруч із с. Ходосівка</t>
  </si>
  <si>
    <t>Рішення Київської обласної ради від 12.12.2008 р.  № 391-21-V</t>
  </si>
  <si>
    <t>"Витоки струмка Дніприк"</t>
  </si>
  <si>
    <t>Фастівський район,
смт Чабани</t>
  </si>
  <si>
    <t>кад. номер  3222457400:03:005:0016;  місцезнаходження: 804, 8162, Київська область,  смт Чабани, вул.Кірова , 5-А</t>
  </si>
  <si>
    <t>ДП Дослідне господарство "Чабани" Інституту землеробства НААН України</t>
  </si>
  <si>
    <r>
      <t xml:space="preserve">Державне підприємство "Дослідне господарство  "Чабани" Національного наукового центру  "Інститут землеробства Національної академії аграрних наук  України" </t>
    </r>
    <r>
      <rPr>
        <sz val="8"/>
        <color rgb="FFFF0000"/>
        <rFont val="Times New Roman"/>
        <family val="1"/>
        <charset val="204"/>
      </rPr>
      <t>(вул. Покровська, 5-А, смт Чабани Фастівського району Київської області; 08162)</t>
    </r>
  </si>
  <si>
    <t>"Дуб Прадуб"</t>
  </si>
  <si>
    <t>Бучанський район, м. Ірпінь, вул. Мечнікова</t>
  </si>
  <si>
    <t>Рішення Київської обласної ради від 17.06.2010 р.  № 739-32-V</t>
  </si>
  <si>
    <t>"Віковий дуб черешчатий"</t>
  </si>
  <si>
    <t>Бучанський район,
поруч із с. Борівка, Небелицьке лісництво – кв.38 вид. 3</t>
  </si>
  <si>
    <t>Бучанський район,  Макарівська ОТГ,
поруч із с. Борівка (Небелицьке лісництво квартал 38 виділ 3)</t>
  </si>
  <si>
    <t>"Городище Городок"</t>
  </si>
  <si>
    <t>Обухівський район,
південний захід від с. Старі Безрадичі</t>
  </si>
  <si>
    <t>Старобезрадичівська сільська рада</t>
  </si>
  <si>
    <t>Рішення Київської обласної ради від 29.07.2010 р.  № 757-33-V</t>
  </si>
  <si>
    <t>"Адоніс"</t>
  </si>
  <si>
    <t>Обухівський район,
с. Дерев’яна</t>
  </si>
  <si>
    <t>Дерев’янська сілька рада</t>
  </si>
  <si>
    <t>Рішення Київської обласної ради від 27.04.2018 р.  № 409-21-VII</t>
  </si>
  <si>
    <t>"Дуб-довгожитель"</t>
  </si>
  <si>
    <t>Обухівський район,
м. Обухів</t>
  </si>
  <si>
    <t xml:space="preserve">Рішення Київської обласної ради від 20.07.2018 р.  № 475-22-VII </t>
  </si>
  <si>
    <t>"Вікові дерева дуба звичайного"</t>
  </si>
  <si>
    <t>Рішення Київської обласної ради від 20.07.2018 р.  № 475-22-VII</t>
  </si>
  <si>
    <t>"Таценківські дуби-велетні"</t>
  </si>
  <si>
    <t>Обухівський район, с. Таценки</t>
  </si>
  <si>
    <t>Бориспільський район,
м. Переяслав</t>
  </si>
  <si>
    <t>Переяслав-Хмельницький краєзнавчий музей</t>
  </si>
  <si>
    <t>Національний історико-етнографічний заповідник "Переяслав"</t>
  </si>
  <si>
    <t>"Три брати"</t>
  </si>
  <si>
    <t>Бориспільський район,
поруч із с. Стовп’яги</t>
  </si>
  <si>
    <t>Дівичківська ТГ Бориспільсьго району Київської області, с.Стовп"яги</t>
  </si>
  <si>
    <t>Рішення Київської обласної ради від 20.11.2003 р.  № 133-10-ХХІV</t>
  </si>
  <si>
    <t>"Роблена могила"</t>
  </si>
  <si>
    <t>Бориспільський,
поруч із с. Козлів</t>
  </si>
  <si>
    <t xml:space="preserve">Студениківська ТГ Бориспільсьго району Київської області, с.Козлів </t>
  </si>
  <si>
    <t>Козлівська сільська рада</t>
  </si>
  <si>
    <t>"Соболева могила"</t>
  </si>
  <si>
    <t>Бориспільський район,
на сх. від с. Виповзки</t>
  </si>
  <si>
    <t>Ташанська ТГ Бориспільсьго району Київської області, с.Випрвзки</t>
  </si>
  <si>
    <t>Виповзька сільська рада</t>
  </si>
  <si>
    <t>"Два товариша"</t>
  </si>
  <si>
    <t>Бориспільський район,
поруч із с. Мала Каратуль, на пд. від 
с. Травневе</t>
  </si>
  <si>
    <t>Ташанська ТГ Бориспільсьго району Київської області, с.Мала Каратуль</t>
  </si>
  <si>
    <t>Малокаратульська сільська рада</t>
  </si>
  <si>
    <t>"Урочище Гірка"</t>
  </si>
  <si>
    <t>Бориспільський район,
на пн. від с. Дениси</t>
  </si>
  <si>
    <t>Ташанська ТГ Бориспільсьго району Київської області, с.Дениси</t>
  </si>
  <si>
    <t>Денисівська сільська рада</t>
  </si>
  <si>
    <t>"Ташанківський дуб"</t>
  </si>
  <si>
    <t>Бориспільський район,
поруч із с. Ташань</t>
  </si>
  <si>
    <t>Помоклівське лісництво квартал 83 виділ 17 на території парка-памятки садово-паркового мистецтва "Ташанський"; 
Ташанська ОТГ, Бориспільський район</t>
  </si>
  <si>
    <t>"Дуб кохання"</t>
  </si>
  <si>
    <t>Помоклівське лісництво квартал 84 виділ 11 на території парка -памятки садово-паркового мистецтва "Ташанський";
Ташанська ОТГ, Бориспільський район</t>
  </si>
  <si>
    <t>"Гінкго дволопатеве"</t>
  </si>
  <si>
    <t>Білоцерківський район,
м. Сквира</t>
  </si>
  <si>
    <t>Сквирська міська рада</t>
  </si>
  <si>
    <t xml:space="preserve">Рішення Київської обласної ради від 10.03.1994 р. </t>
  </si>
  <si>
    <t>"Тюльпанові дерева"</t>
  </si>
  <si>
    <t>Сквирська дослідна станція</t>
  </si>
  <si>
    <t>Рішення Київської обласної ради від 05.10.2000 р.  № 231-13-ХХІІІ</t>
  </si>
  <si>
    <t>"Липа кохання"</t>
  </si>
  <si>
    <t>Білоцерківський район,
с. Рогізна</t>
  </si>
  <si>
    <t>Рогізнянська сільська рада</t>
  </si>
  <si>
    <t>Рішення Київської обласної ради від 23.12.2016 р.  № 212-11-VI</t>
  </si>
  <si>
    <t>"Вікова сосна"</t>
  </si>
  <si>
    <t>Фастівський район,
поруч із с. Дорогинка,
 Дорогинське лісництво – кв. 29 вид. 13</t>
  </si>
  <si>
    <t>Томашівська ОТГ, Фастівського району Київської області Снітинське (Дорогинське) лісництво каратал 29 виділ 9</t>
  </si>
  <si>
    <t>"Дуб черешчатий"</t>
  </si>
  <si>
    <t>Фастівська ОТГ, Фастівського району Київської області Фастівське  лісництво вкаратал 30 виділ 11 у межах Лісового заказник азагальнодержавного значення "Урочище Унава"</t>
  </si>
  <si>
    <t>Рішення Київського облвиконкому від 19.08.1968 р. № 524</t>
  </si>
  <si>
    <t>"Батьківський ясен"</t>
  </si>
  <si>
    <t>Фастівський район,
с. Дідівщина</t>
  </si>
  <si>
    <t>Київська область, Фастівський район, Томашівська сільська територіальна громада, с. Дідівщина</t>
  </si>
  <si>
    <t>Дідівщинська сільська рада</t>
  </si>
  <si>
    <t>Томашівська сільська рада</t>
  </si>
  <si>
    <t>Рішення Київської обласної ради від 20.07.2018 р.  № 475-22-VII</t>
  </si>
  <si>
    <t>"Телепень"</t>
  </si>
  <si>
    <t>Бориспільський район,
на пн від с. Гензерівка</t>
  </si>
  <si>
    <t>Яготинська МТГ Бориспільсьго району Київської області, с.Лемешівка</t>
  </si>
  <si>
    <t>Яготинська районна державна адміністрація</t>
  </si>
  <si>
    <r>
      <t xml:space="preserve">Яготинська міська рада </t>
    </r>
    <r>
      <rPr>
        <sz val="8"/>
        <color rgb="FFFF0000"/>
        <rFont val="Times New Roman"/>
        <family val="1"/>
        <charset val="204"/>
      </rPr>
      <t>(вул. Незалежності, 67, м. Яготин, Бориспільський район, Київська область, Україна, 07700)</t>
    </r>
  </si>
  <si>
    <t>"Вікові дубові насадження"</t>
  </si>
  <si>
    <t>Адміністрація зони відчуження та безумовного (обов’язкового) відселення, Луб’янське лісництво – кв. 151 вид. 4</t>
  </si>
  <si>
    <t xml:space="preserve">Рішення Київського облвиконкому від 28.02.1968 р. № 118 </t>
  </si>
  <si>
    <t>"Вільхові насадження проф. Товстоліса Д. І."</t>
  </si>
  <si>
    <t>Адміністрація зони відчуження та безумовного (обов’язкового) відселення, Луб’янське лісництво – кв. 349 вид. 7</t>
  </si>
  <si>
    <t>"Ділянка сосни звичайної"</t>
  </si>
  <si>
    <t>Адміністрація зони відчуження та безумовного (обов’язкового) відселення, Дитятківське лісництво – кв. 203 вид. 2,13</t>
  </si>
  <si>
    <t>Адміністрація зони відчуження та безумовного (обов’язкового) відселення, Луб’янське лісництво – кв. 180 вид. 46</t>
  </si>
  <si>
    <t>"Чорновільхові насадження понад р. Прип’ять"</t>
  </si>
  <si>
    <t>Адміністрація зони відчуження та безумовного (обов’язкового) відселення, Луб’янське лісництво – кв. 58 вид. 21; кв. 59 вид. 21</t>
  </si>
  <si>
    <t>"Чорновільхові насадження понад р. Прип’ять"</t>
  </si>
  <si>
    <t>Адміністрація зони відчуження та безумовного (обов’язкового) відселення, Луб’янське лісництво – кв. 53 вид. 2</t>
  </si>
  <si>
    <t>"Насадження дуба черешчатого"</t>
  </si>
  <si>
    <t>Адміністрація зони відчуження та безумовного (обов’язкового) відселення, Луб’янське лісництво – кв. 79 вид. 12</t>
  </si>
  <si>
    <t>"Катюжанський дуб"</t>
  </si>
  <si>
    <t>Вишгородський район,
за межами с. Катюжанка, Катюжанське лісництво – кв.82 вид. 85</t>
  </si>
  <si>
    <t>Вишгородський район, поруч з с. Катюжанка,  
Катюжанське лісництво квартал 82 виділ 85 
в адмінстративних межах Димерської селищної ради</t>
  </si>
  <si>
    <t>Рішення Київської обласної ради від 25.07.2019 р. № 600-29-VII</t>
  </si>
  <si>
    <t>"Софіївський ясен"</t>
  </si>
  <si>
    <t>Фастівський район, с. Софіївка</t>
  </si>
  <si>
    <t>с.Софіївка на території Кожанської селищної територіальної громади Фастівського району Київської області</t>
  </si>
  <si>
    <t>Рішення Київської обласної ради від 25.07.2019 р.  № 600-29-VII</t>
  </si>
  <si>
    <t>"Северинівський дуб"</t>
  </si>
  <si>
    <t>Білоцерківський район,
с. Северинівка</t>
  </si>
  <si>
    <t>Білоцерківський район, с. Северинівка, вул. Центральна</t>
  </si>
  <si>
    <t>Северинівська сільська рада</t>
  </si>
  <si>
    <t>"Дуб козацької слави"</t>
  </si>
  <si>
    <t>Фастівський район, 
смт Кожанка</t>
  </si>
  <si>
    <t>с.Кожанка на території Кожанської селищної територіальної громади Фастівського району Київської області</t>
  </si>
  <si>
    <t>"Вітяно-Трипільський дуб"</t>
  </si>
  <si>
    <t>Обухівський район, 
поблизу с. Хотів</t>
  </si>
  <si>
    <t>"400-річний дуб"</t>
  </si>
  <si>
    <t>Білоцерківський район,
поруч із с. Пугачівка, Сухоліське лісництво - кв. 18 вид. 5</t>
  </si>
  <si>
    <t>Рокитнівська ОТГ Білоцерківського району Київської області Сухоліське лісництво квартал 18 виділ 5</t>
  </si>
  <si>
    <t>"Дуб-оберіг"</t>
  </si>
  <si>
    <t>Бучанський район,
селище Гостомель</t>
  </si>
  <si>
    <t>На території земель комунальної власності за адресою: Бучанський район, селище Гостомель,вул. Молодіжна (поблизу бединку № 13)</t>
  </si>
  <si>
    <t>Гостомельська селищна рада</t>
  </si>
  <si>
    <t>"Урочище "Плиски"</t>
  </si>
  <si>
    <t>Фастівський район, 
Плесецьке лісництво - кв. 442 вид. 18</t>
  </si>
  <si>
    <t>"Осика-цариця"</t>
  </si>
  <si>
    <t>Обухівський район,
с. Великі Пріцьки</t>
  </si>
  <si>
    <t>Великопріцьківська сільська рада</t>
  </si>
  <si>
    <t>"Урочище Ярове"</t>
  </si>
  <si>
    <t>Бучанський район,
за межами с. Бобриця,
Приміське лісництво - кв. 72 вид. 1</t>
  </si>
  <si>
    <t>Бучанський район, в межах села Бобриця, 
Ірпінське лісництво кв.72 вид.1 
в адміністративних межах Білогородської сільської територіальної громади</t>
  </si>
  <si>
    <r>
      <t xml:space="preserve">ДП "Ліси України" </t>
    </r>
    <r>
      <rPr>
        <sz val="8"/>
        <color rgb="FFFF0000"/>
        <rFont val="Times New Roman"/>
        <family val="1"/>
        <charset val="204"/>
      </rPr>
      <t>(вул. Шота Руставелі, 9-А, м. Київ, 01601</t>
    </r>
    <r>
      <rPr>
        <sz val="10"/>
        <color rgb="FFFF0000"/>
        <rFont val="Times New Roman"/>
        <family val="1"/>
        <charset val="204"/>
      </rPr>
      <t xml:space="preserve">), земелі закріплені за філією "Київське лісове господарство" </t>
    </r>
    <r>
      <rPr>
        <sz val="8"/>
        <color rgb="FFFF0000"/>
        <rFont val="Times New Roman"/>
        <family val="1"/>
        <charset val="204"/>
      </rPr>
      <t xml:space="preserve"> (вул.Лісна 15, с.Стоянка, Бучанський район, Київська обл, 08114)</t>
    </r>
  </si>
  <si>
    <t xml:space="preserve">Рішення Київської обласної ради від 09.09.2021 
№097-05-VIII
</t>
  </si>
  <si>
    <t>"Ліс біля села Крячки"</t>
  </si>
  <si>
    <t>Обухівський район, біля села Крячки,
Васильківське лісництво - кв. 41 вид. 1-5, 7, 8, 19</t>
  </si>
  <si>
    <t>Обухівський район, біля села Крячки, 
Васильківське лісництво кв.41 вид.1-5,7-8,19, 
в адміністративних межах Глевахівської селищної територіальної громади</t>
  </si>
  <si>
    <r>
      <t xml:space="preserve">ДП "Ліси України" </t>
    </r>
    <r>
      <rPr>
        <sz val="8"/>
        <color rgb="FFFF0000"/>
        <rFont val="Times New Roman"/>
        <family val="1"/>
        <charset val="204"/>
      </rPr>
      <t>(вул. Шота Руставелі, 9-А, м. Київ, 01601),</t>
    </r>
    <r>
      <rPr>
        <sz val="10"/>
        <color rgb="FFFF0000"/>
        <rFont val="Times New Roman"/>
        <family val="1"/>
        <charset val="204"/>
      </rPr>
      <t xml:space="preserve"> земелі закріплені за філією "Київське лісове господарство" </t>
    </r>
    <r>
      <rPr>
        <sz val="8"/>
        <color rgb="FFFF0000"/>
        <rFont val="Times New Roman"/>
        <family val="1"/>
        <charset val="204"/>
      </rPr>
      <t xml:space="preserve"> (вул.Лісна 15, с.Стоянка, Бучанський район, Київська обл, 08114)</t>
    </r>
  </si>
  <si>
    <t xml:space="preserve">Рішення Київської обласної ради від 24.11.2021 
№200-07-VIII
</t>
  </si>
  <si>
    <t>Бучанський район, с. Бобриця по 
вул. Заозерна (біля земельної ділянки 44), в адміністративних межах Білогородської сільської територіальної громади</t>
  </si>
  <si>
    <t>Білогородська сільська територіальна громада</t>
  </si>
  <si>
    <t>"Вікова липа"</t>
  </si>
  <si>
    <t>Броварський район,
с. Заворичі по вул. Парниковій (біля будинку № 28), в адміністративних межах Калитянської селищної територіальної громади</t>
  </si>
  <si>
    <t>Броварський район, с. Заворичі по вул. Парниковій (біля будинку № 28), в адміністративних межах Калитянської селищної територіальної громади</t>
  </si>
  <si>
    <t>Калитянська селищна територіальна громада</t>
  </si>
  <si>
    <r>
      <t xml:space="preserve">Калитянська селищна рада </t>
    </r>
    <r>
      <rPr>
        <sz val="8"/>
        <color rgb="FFFF0000"/>
        <rFont val="Times New Roman"/>
        <family val="1"/>
        <charset val="204"/>
      </rPr>
      <t>(провулок Ювілейний, 4А, селище Калита, Броварського району, Київської області, 07420)</t>
    </r>
  </si>
  <si>
    <t>"Вікова груша"</t>
  </si>
  <si>
    <t>Броварський район, с. Войтове Згурівської селищної територіальної громади</t>
  </si>
  <si>
    <t>Згурівська селищна територіальна громада</t>
  </si>
  <si>
    <t>Рішення Київської обласної ради від 22.09.2022 № 313-13-VIII</t>
  </si>
  <si>
    <t>"Буцьковий ліс"</t>
  </si>
  <si>
    <t>Обухівський район, Обухівське лісництво - кв. 53 вид. 48-51 біля с. Копачів в адміністративних межах Обухівської міської територіальної громади</t>
  </si>
  <si>
    <t>Обухівський район, Обухівське лісництво кв.53, вид.48-51, 
біля с.Копачів в адміністративних межах Обухівської міської територіальної громади</t>
  </si>
  <si>
    <t>"Весняний"</t>
  </si>
  <si>
    <t>Обухівський район, Обухівське лісництво - кв. 46 вид. 7, 8, 11, 12, кв. 45 вид. 26, 27, 39 в адміністративних межах Української міської територіальної громади</t>
  </si>
  <si>
    <t>Обухівський район, Обухівське лісництво кв.45, вид.26, 27, 39, кв.46 вид.7, 8, 11,12 
в адміністративних межах Української міської територіальної громади</t>
  </si>
  <si>
    <t>"Остров"</t>
  </si>
  <si>
    <t>Білоцерківський район, Сухоліське лісництво - кв. 101 вид. 12-16, 18, 19 в адміністративних мехах Рокитнянської селищної територіальної громади</t>
  </si>
  <si>
    <t>адміністративних мехах Рокитнянської селищної територіальної громади Білоцерківського району, Сухоліське лісництво квартал 101 вид. 12-16, 18, 19</t>
  </si>
  <si>
    <t>"Сон-трава"</t>
  </si>
  <si>
    <t>Обухівський район, Козинське лісництво - кв. 7 вид. 2, 21 в адміністративних межах Козинської селищної територіальної громади</t>
  </si>
  <si>
    <t>Обухівський район, Козинське лісництво кв.7, вид.2, 21 , 
в адміністративних межах Козинської селищної територіальної громади</t>
  </si>
  <si>
    <t>"Кодрянська"</t>
  </si>
  <si>
    <t>Бучанський район, Забуянське лісництво - 
кв. 63 вид. 7, 11, 12 в адміністративних межах Макарівської селищна територіальна громада</t>
  </si>
  <si>
    <t>Бучанський район,   в адміністративних межах Макарівської селищної територіальної громади, Забуянське лісництво - 
кв. 63 вид. 7, 11, 12 в адміністративних межах Макарівської селищна територіальна громада</t>
  </si>
  <si>
    <t>"Романівське гало"</t>
  </si>
  <si>
    <t>Вишгородський район, Радинське лісництво - кв. 55 вид. 20, кв. 56 вид. 51 за межами села Романівка в адміністративних межах Поліської селищної територіальної громади</t>
  </si>
  <si>
    <t>Вишгородський район, Радинське лісництво - кв. 55 вид. 20, кв. 56 вид. 51 
за межами села Романівка в адміністративних межах Поліської селищної територіальної громади</t>
  </si>
  <si>
    <t>Рішення Київської обласної ради від 15.11.2022 
№ 403-14-VIII</t>
  </si>
  <si>
    <t>"Урочище мутвиця"</t>
  </si>
  <si>
    <t>Вишгородський район, Радинське лісництво - кв. 33 вид. 1 за межами села Черемошна в адміністративних межах Поліської селищної територіальної громади</t>
  </si>
  <si>
    <t>Вишгородський район, Радинське лісництво - кв. 33 вид. 1 
за межами села Черемошна в адміністративних межах Поліської селищної територіальної громади</t>
  </si>
  <si>
    <t>"Горобіївська"</t>
  </si>
  <si>
    <t>Білоцерківський район, Сквирське лісництво - кв. 100 вид. 3, 5, 7 за межами села Горобіївка в адміністративних межах Сквирської міської територіальної громади</t>
  </si>
  <si>
    <t xml:space="preserve"> Білоцерківський район, за межами села Горобіївка в адміністративних межах Сквирської міської територіальної громади,  Сквирське лісництво  квартал 100 вид. 3, 5, 7 </t>
  </si>
  <si>
    <r>
      <t xml:space="preserve">ДП "Ліси України" </t>
    </r>
    <r>
      <rPr>
        <sz val="8"/>
        <color rgb="FFFF0000"/>
        <rFont val="Times New Roman"/>
        <family val="1"/>
        <charset val="204"/>
      </rPr>
      <t>(вул. Шота Руставелі, 9-А, м. Київ, 01601),</t>
    </r>
    <r>
      <rPr>
        <sz val="10"/>
        <color rgb="FFFF0000"/>
        <rFont val="Times New Roman"/>
        <family val="1"/>
        <charset val="204"/>
      </rPr>
      <t xml:space="preserve"> землі закріплені за філією  "Білоцерківське лісове господарство" ДП "Ліси України" </t>
    </r>
    <r>
      <rPr>
        <sz val="8"/>
        <color rgb="FFFF0000"/>
        <rFont val="Times New Roman"/>
        <family val="1"/>
        <charset val="204"/>
      </rPr>
      <t>(Київська обла. Білоцерківський р-н, с. Дрозди, 09130)</t>
    </r>
  </si>
  <si>
    <t>в межах села Раска Пісківської селищної ОТГ (в 100 м від автошляху М-07 Київ-Ковель-Ягодин)</t>
  </si>
  <si>
    <t>Рішення Київської обласної ради від 21 березня 2023 року № 519-16-VIII</t>
  </si>
  <si>
    <t xml:space="preserve">ботанічна </t>
  </si>
  <si>
    <t>Квартал 3 Ржищівського лісництва Державного підприємства "Богуславське лісове господарство" у Обухівському районі</t>
  </si>
  <si>
    <t>Обухівський район, Ржищівська міська територіальна громада, Ржищівське лісництво кв. 3</t>
  </si>
  <si>
    <t xml:space="preserve"> Державне підприємство "Богуславське лісове господарство"</t>
  </si>
  <si>
    <t>Рішення Київської обласної ради від 21.03.2023 р.  № 521-16-VIII</t>
  </si>
  <si>
    <t>"Боднарів ліс"</t>
  </si>
  <si>
    <t>Квартал 18 виділ 4 та 8 Ржищівського лісництва Державного підприємства "Богуславське лісове господарство" у Обухівському районі</t>
  </si>
  <si>
    <t>Обухівський район, Ржищівська міська територіальна, Ржищівське лісництво кв. 18 вид 4 та 8.</t>
  </si>
  <si>
    <t>Державне підприємство "Богуславське лісове господарство"</t>
  </si>
  <si>
    <t>Квартал 33 виділ 11 Медвинського лісництва Державного підприємства "Богуславське лісове " у Білоцерківському районі</t>
  </si>
  <si>
    <t>Білоцерківський район Медвинська сільська територіальна громада, Медвинське лісництво кв. 33 вид. 11</t>
  </si>
  <si>
    <t>Квартал 61 виділи 4, 5; квартал 62 виділ 7, квартал 12 виділи 14, 15, 18: квартал 36 виділ 12, квартал 37 виділ 3 Богуславського лісництва Державного підприємства "Богуславське лісове господарство" у Білоцерківському районі</t>
  </si>
  <si>
    <t>Обухівський район, Богуславська міська територіальна громада, Богуславське лісництво, квартал 61 виділи 4, 5; квартал 62 виділ 7, квартал 12 виділи 14, 15, 18: квартал 36 виділ 12, квартал 37 виділ 3</t>
  </si>
  <si>
    <t>Рішення Київської обласної ради від 21.03.2023 р. № 521-16-VIII</t>
  </si>
  <si>
    <t>Рішення Київської обласної ради від 09.06.2023 р.  № 614-18-VIII</t>
  </si>
  <si>
    <t>Релігійна організація "Свято-Миколаївський чоловічий монастир Київської Єпархії УПЦ (ПЦУ)"</t>
  </si>
  <si>
    <r>
      <t>Релігійна організація "Свято-Миколаївський чоловічий монастир Київської Єпархії УПЦ (ПЦУ)"</t>
    </r>
    <r>
      <rPr>
        <sz val="8"/>
        <color rgb="FFFF0000"/>
        <rFont val="Times New Roman"/>
        <family val="1"/>
        <charset val="204"/>
      </rPr>
      <t xml:space="preserve"> (вул. Озерна, буд. 35, м. Богуслав, Обухівського району, Київської області, 09701)</t>
    </r>
  </si>
  <si>
    <t>вулиця Озерна, м. Богуслав, Обухівський район</t>
  </si>
  <si>
    <t>Рішення Київської обласної ради від 09.06.2023 р. у № 614-18-VIII</t>
  </si>
  <si>
    <t>"Дуб Чумацькй"</t>
  </si>
  <si>
    <t>Квартал 430 виділ 2 Плесецького лісництва ВП НУБіП України "Боярська лісова дослідна станція" у Фастівському районі</t>
  </si>
  <si>
    <r>
      <t xml:space="preserve">ВП НУБіП України "Боярська лісова дослідна станція"  </t>
    </r>
    <r>
      <rPr>
        <sz val="8"/>
        <color rgb="FFFF0000"/>
        <rFont val="Times New Roman"/>
        <family val="1"/>
        <charset val="204"/>
      </rPr>
      <t>(вул. Лісодослідна, 12, м. Боярка, Києво-Святошинський район, Київська обл., 08150)</t>
    </r>
  </si>
  <si>
    <t>Рішення Київського облвиконкому від 28.02.1972 р. № 118,  рішенням Київської обласної ради  від 21.03.2023 № 521-16-VIII "Про оголошення нових територій та об'єктів природно-заповідного фонду місцевого значення, скасування статусу та зміну меж існуючих територій та об'єктів природно-заповідного фонду місцевого значення на території Київської області" - ліквідовано статус</t>
  </si>
  <si>
    <t>"Дзвінкова криниця"</t>
  </si>
  <si>
    <t>Вишгородський район,
на території с. Нові Петрівці, Старопетрівське лісництво – кв. 163 вид. 12</t>
  </si>
  <si>
    <t>Вишгородський район,
Старопетрівське лісництво кв.163, вид.12</t>
  </si>
  <si>
    <t>Рішення Київської обласної ради від 05.10.2000 р. № 231-13-ХХІІІ</t>
  </si>
  <si>
    <t>"Володимирова криниця"</t>
  </si>
  <si>
    <t>Обухівський район,
с. Великі Дмитровичі</t>
  </si>
  <si>
    <t>Великодмитровицька сільська рада</t>
  </si>
  <si>
    <t>"Криниця святого Георгія"</t>
  </si>
  <si>
    <t>Бориспільський район,
с. Горбані</t>
  </si>
  <si>
    <t>Горбанівська сільська рада</t>
  </si>
  <si>
    <t>"Кошівські джерела"</t>
  </si>
  <si>
    <t>Білоцерківський район,
с. Кошів</t>
  </si>
  <si>
    <t>Тетіївська районна державна адміністрація</t>
  </si>
  <si>
    <t>Тетіївську РДА ліквідовано, правонаступником є Білоцерківська РДА</t>
  </si>
  <si>
    <t>"Щербаки"</t>
  </si>
  <si>
    <t>Білоцерківський район,
поруч із селами Фесюри та  Щербаки</t>
  </si>
  <si>
    <t>Фесюрівська сільська рада</t>
  </si>
  <si>
    <t>Маловільшанська сільська рада</t>
  </si>
  <si>
    <t>Рішення Київського облвиконкому від 29.10.1979 р. № 510</t>
  </si>
  <si>
    <t>"Відслонення богуславських гранітів"</t>
  </si>
  <si>
    <t>Рішення Київського облвиконкому від 10.03.1994 р.</t>
  </si>
  <si>
    <t>"Ново-Петрівський геологічний розріз"</t>
  </si>
  <si>
    <t>Вишгородський район,
с. Нові Петрівці, Старопетрівське лісництво – кв. 162 вид. 9</t>
  </si>
  <si>
    <r>
      <rPr>
        <sz val="10"/>
        <rFont val="Times New Roman"/>
        <family val="1"/>
        <charset val="204"/>
      </rPr>
      <t>Потребує додаткового уточнення</t>
    </r>
    <r>
      <rPr>
        <sz val="10"/>
        <color rgb="FFFF0000"/>
        <rFont val="Times New Roman"/>
        <family val="1"/>
        <charset val="204"/>
      </rPr>
      <t>. Вишгородський район,
Відповідно до інформації ДП "ліси України" Старопетрівське лісництво кв.162, вид.11</t>
    </r>
  </si>
  <si>
    <t>"Білогородський горб"</t>
  </si>
  <si>
    <t>Бучанський район,
с. Білогородка</t>
  </si>
  <si>
    <t>Білогородська сільська рада</t>
  </si>
  <si>
    <t>"Змієві вали"</t>
  </si>
  <si>
    <r>
      <t xml:space="preserve">Бучанський район, поруч із селами Юрів, Борів та Ніжиловичі, </t>
    </r>
    <r>
      <rPr>
        <sz val="6"/>
        <color theme="1"/>
        <rFont val="Times New Roman"/>
        <family val="1"/>
        <charset val="204"/>
      </rPr>
      <t>Макарівське лісництво – кв. 30 вид. 3,4,10,11,12,18,24,25,26,36; кв. 32 вид. 19,20,29,22,31,34; кв. 37 вид. 2,3,10.2,11,12,15,16,17,18; кв. 39 вид. 4.1,2,13,21; кв.40 вид. 18,19; кв. 42 вид. 5,14,19,25,26; кв. 44 вид. 16,19,20,21; кв. 46 вид. 10,11,15,16,18,21; кв. 48 вид. 4,7,9,14,15; кв. 50 вид. 17,18,19,20,21,22; кв. 52 вид. 4,5,10,11,12,14; кв. 90 вид. 18,19,21; Ніжиловецьке лісництво – кв. 33 вид. 25,26,28,29,35; кв. 46 вид. 10,12,13,17; кв. 56 вид. 3,4,5,6,8,; кв. 57 вид. 2,5,6,7,10; Небелицьке лісництво – кв. 14 вид. 9.2,10.1; кв. 34 вид. 1.1; кв. 35 вид. 1.1,7,9.1</t>
    </r>
  </si>
  <si>
    <r>
      <rPr>
        <sz val="10"/>
        <rFont val="Times New Roman"/>
        <family val="1"/>
        <charset val="204"/>
      </rPr>
      <t>Потребує додаткового уточнення</t>
    </r>
    <r>
      <rPr>
        <sz val="10"/>
        <color rgb="FFFF0000"/>
        <rFont val="Times New Roman"/>
        <family val="1"/>
        <charset val="204"/>
      </rPr>
      <t xml:space="preserve">. Бучанський район,  Макарівська міська територіальна громада (поруч із селами Юрів, Борів та Ніжиловичі). </t>
    </r>
    <r>
      <rPr>
        <sz val="6"/>
        <color rgb="FFFF0000"/>
        <rFont val="Times New Roman"/>
        <family val="1"/>
        <charset val="204"/>
      </rPr>
      <t>Відповідно до інформаціїДП "Ліси України"
Макарівське лісництво квартал 61 виділ 34; квартал 63 виділ 34; квартал 68 виділ 30; квартал 70 виділ 26; квартал 71 виділ 24; квартал 77 виділ 8; квартал 80 виділ 27; квартал 82 виділ 15; квартал 85 виділ 19; квартал 90 виділ 16; квартал 93 виділ 11; квартал 96 виділ 11. Ніжиловицьке лісництво квартал 33 виділ 25, 26, 28, 29, 35; квартал 46 виділ 10, 12, 13, 17; квартал 56 виділ 3, 4, 5, 6, 8; квартал 57 виділ 2, 5, 6, 7, 10. Небелицьке лісництво квартал 14 виділ 35, 36; квартал 15 виділ 32 - 36; квартал 16 виділ 21; квартал 17 виділ 27; квартал 18 виділ 29; квартал 34 виділ 18; квартал 35 виділ 14 - 16)</t>
    </r>
  </si>
  <si>
    <t>"Малишки"</t>
  </si>
  <si>
    <t>Білоцерківський район,
поруч із с. Бикова Гребля, Томилівське лісництво – кв. 102-106 (входять всі виділи)</t>
  </si>
  <si>
    <t>Потребує додаткового уточнення. Маловільшанська ОТГ Білоцерківського району Київської області Томилівське лісництво квартали 102,103,104,105,106</t>
  </si>
  <si>
    <t>"Турчино"</t>
  </si>
  <si>
    <t>Білоцерківський район,
поруч із с. Бране Поле, Медвинське лісництво – кв. 5,6,7,8,9,10 (входять всі виділи)</t>
  </si>
  <si>
    <t>Білоцерківський район, Медвинська ОТГ 
Медвинське лісництво кв.5, 6, 7, 8, 9, 10</t>
  </si>
  <si>
    <t>Рішення Київського облвиконкому від 19.08.1968 р. № 574</t>
  </si>
  <si>
    <t>"Галаганове"</t>
  </si>
  <si>
    <t>Броварський район,
поруч із селами Безуглівка та Шевченкове, Бережанське лісництво – кв. 89 вид. 2-9; кв. 90 вид. 2-13; кв. 91 вид. 3-15; кв. 92 вид. 2-9; кв. 93 вид. 1-10; кв. 94 вид. 1-11; кв. 95 вид. 1-3; кв. 96 вид. 1-5, 7-10</t>
  </si>
  <si>
    <r>
      <rPr>
        <sz val="10"/>
        <rFont val="Times New Roman"/>
        <family val="1"/>
        <charset val="204"/>
      </rPr>
      <t>Потребує додаткового уточнення.</t>
    </r>
    <r>
      <rPr>
        <sz val="10"/>
        <color rgb="FFFF0000"/>
        <rFont val="Times New Roman"/>
        <family val="1"/>
        <charset val="204"/>
      </rPr>
      <t xml:space="preserve"> Відповідно до інформації ДП "Ліси України" Березанське лісництво 
квартал 89,90,91,92,93,94,95; квартал 96 виділ 1-10; 15; 
Згурівська ОТГ, Броварський район</t>
    </r>
  </si>
  <si>
    <t>"Корчуватник"</t>
  </si>
  <si>
    <t>Бучанський район,
поруч із с. Шпитьки, Приміське лісництво – кв. 48 (входять всі виділи)</t>
  </si>
  <si>
    <r>
      <rPr>
        <sz val="10"/>
        <rFont val="Times New Roman"/>
        <family val="1"/>
        <charset val="204"/>
      </rPr>
      <t>Потребує додаткового уточнення.</t>
    </r>
    <r>
      <rPr>
        <sz val="10"/>
        <color rgb="FFFF0000"/>
        <rFont val="Times New Roman"/>
        <family val="1"/>
        <charset val="204"/>
      </rPr>
      <t xml:space="preserve"> Відповідно до інформації ДП "Ліси України" . Бучанський район, поруч із селом Шпитьки Ірпінське
Приміське лісництво кв.48, вид.1-11 
в адміністративних межах Дмитрівської сільської територіальної громади</t>
    </r>
  </si>
  <si>
    <t>"Вепрове"</t>
  </si>
  <si>
    <t>Бучанський район,
поруч із с. Небелиця, Небелицьке лісництво – кв. 42,43 (входять всі виділи)</t>
  </si>
  <si>
    <t xml:space="preserve"> Бучанський район,  Макарівська ОТГ,
поруч із с. Небелиця 
Небелицьке лісництво кв.42, 43 </t>
  </si>
  <si>
    <t>"Пужа"</t>
  </si>
  <si>
    <t>Бучанський район,
поруч із селами Плахтянка та Пороскотень</t>
  </si>
  <si>
    <r>
      <rPr>
        <sz val="10"/>
        <rFont val="Times New Roman"/>
        <family val="1"/>
        <charset val="204"/>
      </rPr>
      <t>Потребує додаткового уточнення</t>
    </r>
    <r>
      <rPr>
        <sz val="10"/>
        <color rgb="FFFF0000"/>
        <rFont val="Times New Roman"/>
        <family val="1"/>
        <charset val="204"/>
      </rPr>
      <t>. Відповідно до інформації ДП "Ліси України" . Бучанський район, поруч із селами Плахтянка та Пороскотень, Плахтянське лісництво кв.1, вид.1-2,5-8,12,36 
в адміністративних межах Макарівської селищної територіальної громади</t>
    </r>
  </si>
  <si>
    <t>Рішення Київської обласної ради від 23.11.2000 р.  № 249-14-ХХІІІ</t>
  </si>
  <si>
    <t>"Верем’я"</t>
  </si>
  <si>
    <t>Обухівський район,
поручі із с. Копачів</t>
  </si>
  <si>
    <t>"Болото в урочищі Солонці"</t>
  </si>
  <si>
    <t>Бориспільський район,
поруч із с. Студеники</t>
  </si>
  <si>
    <t>Студениківська сільська рада</t>
  </si>
  <si>
    <t>"Студениківські дубові насадження"</t>
  </si>
  <si>
    <r>
      <rPr>
        <sz val="10"/>
        <rFont val="Times New Roman"/>
        <family val="1"/>
        <charset val="204"/>
      </rPr>
      <t>Потребує додаткового уточнення.</t>
    </r>
    <r>
      <rPr>
        <sz val="10"/>
        <color rgb="FFFF0000"/>
        <rFont val="Times New Roman"/>
        <family val="1"/>
        <charset val="204"/>
      </rPr>
      <t xml:space="preserve"> </t>
    </r>
    <r>
      <rPr>
        <sz val="8"/>
        <color rgb="FFFF0000"/>
        <rFont val="Times New Roman"/>
        <family val="1"/>
        <charset val="204"/>
      </rPr>
      <t xml:space="preserve">Відповідно до інформації ДП "Ліси України". Студениківська ОТГ, Бориспільський район, Студениківське лісництво, квартал 13 виділ 6,8,9,12;
квартал 14 виділ 11,12,16,18; квартал 15 виділ 9,13,16,17,18,19,21; квартал 19 виділ 2,3,9;  квартал 21 виділ 2,9,13,15.;  </t>
    </r>
  </si>
  <si>
    <t>Рішення Київського облвиконкому від 1968 р. № 118</t>
  </si>
  <si>
    <t>"Крутуха"</t>
  </si>
  <si>
    <t>Бориспільський район,
с. Кавказ</t>
  </si>
  <si>
    <t>"Чагарі"</t>
  </si>
  <si>
    <t>Білоцерківський район,
поруч із с. Антонів, Сквирське лісництво – кв. 92 вид. 11-22</t>
  </si>
  <si>
    <t>Сквирська ОТГ Білоцерківського району Київської області Сквирське лісництво  квартал 92, виділи 12-22</t>
  </si>
  <si>
    <t>"Ревуха"</t>
  </si>
  <si>
    <t>Білоцерківський район,
поруч із с. Розкішна, Ставищенське лісництво – кв. 38 вид. 13; кв. 39 вид. 13; кв. 41 вид. 7; кв. 42 вид. 1,2</t>
  </si>
  <si>
    <t>Ставищенська  ОТГ, Білоцерківського району Київської області, Ставищенське л-во, квартал 38, виділ 13, квартал 39, виділ 13, квартал 41, виділ 7, квартал 42, виділи 1,2</t>
  </si>
  <si>
    <t>Рішення Київського облвиконкому від 19.08.1968 р. № 574, Рішення Київського облвиконкому від 18.12.1984 р. № 441</t>
  </si>
  <si>
    <t>"Теліжинецький ліс"</t>
  </si>
  <si>
    <t>Білоцерківський район,
поруч із с. Теліжинці, Кашперівське лісництво – кв. 21-23 (входять всі виділи)</t>
  </si>
  <si>
    <t>Тетіївська ОТГ Білоцерківського району Київської області Тетіївське лісництво   квартали 21, 22, 23</t>
  </si>
  <si>
    <t>Адміністрація зони відчуження та безумовного (обов’язкового) відселення, Луб’янське лісництво – кв. 203 вид. 26</t>
  </si>
  <si>
    <t>Рішення Київського облвиконкому від 19.08.1968 р. № 118</t>
  </si>
  <si>
    <t>"Загір’я"</t>
  </si>
  <si>
    <t>Адміністрація зони відчуження та безумовного (обов’язкового) відселення, Луб’янське лісництво – 
кв. 45 вид.5,6,7,12,20,21,22,24,25; 
кв. 46 вид. 1,2,3,4,5,9,12,13,17,20,25,26</t>
  </si>
  <si>
    <t>"Коблицький ліс"</t>
  </si>
  <si>
    <t>Вишгородський район,
поруч із с. Блідча, Леонівське лісництво - кв. 62 вид. 33,38,39; кв. 72 вид. 1-3,6-14; кв. 83 вид. 1-6,8-11,14-15,17,19-20,24; кв. 84 вид. 1-3,12-15,18-23; кв. 73 вид. 7,10-11,13</t>
  </si>
  <si>
    <t>Леонівське л-во квартал №62 (8,4); 72(43,1); 73(26,2); 83(36,8)
Між с. Леонівка та с. Коблиця, Іванківська ОТГ,  Вишгородський район</t>
  </si>
  <si>
    <t>"Зелениця"</t>
  </si>
  <si>
    <t>Бучанський район, 
поруч із с. Комарівка, Комарівське лісництво - кв. 3 вид. 8</t>
  </si>
  <si>
    <t xml:space="preserve">Бучанський район,  Макарівська міська територіальна громада, (поруч із с. Комарівка) 
Комарівське лісництво квартал 3 виділ 8 </t>
  </si>
  <si>
    <t>Рішення Київської обласної ради від 09.09.2021 
№ 097-05-VIII</t>
  </si>
  <si>
    <t>"Гуртове"</t>
  </si>
  <si>
    <t>Бучанський район, 
поруч із смт Пісківка, Пісківське лісництво - кв. 41 вид. 11</t>
  </si>
  <si>
    <t>Бучанський район, Пісківська селищна територіальна громада , Пісківське л-во: кв. 41 вид. 11</t>
  </si>
  <si>
    <t>"Литвинівське"</t>
  </si>
  <si>
    <t>Вишгородський район,
Литвинівське лісництво - кв. 20 вид. 18, в адміністративних межах Димерської селищної територіальної громади</t>
  </si>
  <si>
    <t xml:space="preserve">Вишгородський район, Димерська селищна територіальна громада, 
Литвинівське лісництво - кв. 20 вид. 18 </t>
  </si>
  <si>
    <t>"Весняний ліс"</t>
  </si>
  <si>
    <t>Білоцерківський район, Тетіївське агролісництво - кв. 7 вид. 3 в адміністративних межах Тетіївської міської територіальної громади</t>
  </si>
  <si>
    <t>ДП "СЛП "Київоблагроліс"</t>
  </si>
  <si>
    <r>
      <t>Державне підприємство "Спеціалізоване лісогосподарське підприємство "Київоблагроліс"</t>
    </r>
    <r>
      <rPr>
        <sz val="8"/>
        <color rgb="FFFF0000"/>
        <rFont val="Times New Roman"/>
        <family val="1"/>
        <charset val="204"/>
      </rPr>
      <t xml:space="preserve"> (вул. Івана Проскури, 24, селище Іванків, Київська область, 07201)</t>
    </r>
  </si>
  <si>
    <t>"Чарівний ліс"</t>
  </si>
  <si>
    <t>Білоцерківський район, Тетіївське агролісництво - кв. 11 вид. 19 в адміністративних межах Тетіївської міської територіальної громади</t>
  </si>
  <si>
    <t>"Королівство орхідей"</t>
  </si>
  <si>
    <t>Бучанський район, Клавдієвське лісництво - кв. 20 вид. 9, кв. 21 вид. 4,2 в адміністративних межах Бучанської територіальної громади</t>
  </si>
  <si>
    <t>Бучанський район, 
Клавдієвське лісництво - кв. 20 вид. 9, кв. 21 вид. 4,2 
в адміністративних межах Бучанської територіальної громади</t>
  </si>
  <si>
    <t>"Кам'янське"</t>
  </si>
  <si>
    <t>Вишгородський район, Кам'янське лісництво - кв. 7 вид. 23, 27, кв. 18 вид. 15, 17, 18, 21, 25, кв. 19 вид. 1, 2, 7, 8, 11, 12, 15, 18, 20, кв. 20 вид. 14, кв. 32 вид. 1 в адміністративних межах Димерської селищної територіальної громади</t>
  </si>
  <si>
    <t>Вишгородський район, Димерська селищна територіальна громада, Кам'янське лісництво - кв. 7 вид. 23, 27; кв. 18 вид. 15, 17, 18, 21, 25; кв. 19 вид. 1, 2, 7, 8, 11, 12, 15, 18, 20; кв. 20 вид. 14; кв. 32 вид. 1.</t>
  </si>
  <si>
    <t>"Катюжанське"</t>
  </si>
  <si>
    <t>Вишгородський район, Катюжанське лісництво - кв. 9 вид. 6, 7, 4 в адміністративних межах Димерської селищної територіальної громади</t>
  </si>
  <si>
    <t>Вишгородський район, Димерська селищна територіальна громада, Катюжанське лісництво - кв. 9 вид. 4, 6, 7</t>
  </si>
  <si>
    <t>Вишгородський район, ввартал 62 виділ 5, Старопетрівського лісництва ДП "Клавдіївське лісове господарство"</t>
  </si>
  <si>
    <t>Вишгородський район
Старопетрівське лісництво квартал 62 виділ 5</t>
  </si>
  <si>
    <t>Рішення Київської обласної ради від 21.03.2023 р. № 519-16-VIII</t>
  </si>
  <si>
    <t>Білоцерківський район, квартал 8 виділ 3 Тетіївського агролісництва ДП "Спеціалізоване лісогосподарське підприємство "Київоблагроліс"</t>
  </si>
  <si>
    <t>ДП "Спеціалізоване лісогосподарське підприємство "Київоблагроліс"</t>
  </si>
  <si>
    <t>Рішення Київської обласної ради від 21.03.2023 р.№ 521-16-VIII</t>
  </si>
  <si>
    <t>Разом ЗУ</t>
  </si>
  <si>
    <t>"Альта"</t>
  </si>
  <si>
    <t>Броварський район,
с. Поділля</t>
  </si>
  <si>
    <t xml:space="preserve">На території філії Подільської гімназії ОЗО "Волошинівський ліцей  імені 
Р. Лужевського" (Подільський старостинський округ Баришівської селищної ради)
50°11´21´´ пн.ш. 31°21´46´´ сх.д.
</t>
  </si>
  <si>
    <t>Подільська сільська рада</t>
  </si>
  <si>
    <t>"Томилівський"</t>
  </si>
  <si>
    <t>Білоцерківський район,
поручі з с. Шкарівка, Томилівське лісництво – кв. 77 вид. 20; кв. 79 вид. 4</t>
  </si>
  <si>
    <t xml:space="preserve">Білоцерківська ОТГ Білоцерківського району Київської області Томилівського лісництва,квартал 77, виділ 20 квартал 79, виділ 4 </t>
  </si>
  <si>
    <t>"Сулимівський"</t>
  </si>
  <si>
    <t>Бориспільський район,
с. Сулимівка</t>
  </si>
  <si>
    <t>Кіровська сільська рада</t>
  </si>
  <si>
    <t>Рішення Київського облвиконкому від 28.02.1972 р. № 118 рішення Київської обласної ради від 21.06.2012 
№ 365-19-VI</t>
  </si>
  <si>
    <t>Фастівський район,
поруч із с. Жорнівка, Дзвінківське лісництво – кв. 55 вид. 7,8,10; кв. 56 вид. 1</t>
  </si>
  <si>
    <t>"Копилівський"</t>
  </si>
  <si>
    <t>Бучанський район,
с. Копилів</t>
  </si>
  <si>
    <t>Копилівська сільська рада</t>
  </si>
  <si>
    <t xml:space="preserve">Макарівська селищна рада </t>
  </si>
  <si>
    <t>"Ставищенський"</t>
  </si>
  <si>
    <t>Білоцерківський район,
смт Ставище</t>
  </si>
  <si>
    <t>Білоцерківський район,
селище Ставище</t>
  </si>
  <si>
    <t>Ставищенське житлово-комунальне підприємство</t>
  </si>
  <si>
    <t>"П’ятигірський"</t>
  </si>
  <si>
    <t>Білоцерківський район,
с. П’ятигори, Черепинське лісництво – кв. 12 вид. 3-8</t>
  </si>
  <si>
    <t>Тетіївська ОТГ, Білоцерківського району Київської області Тетіївське лісництво квартал 12  виділ 3-8</t>
  </si>
  <si>
    <t>Рішення Київського облвиконкому від 26.02.1973 р. № 128</t>
  </si>
  <si>
    <t>"Чагари"</t>
  </si>
  <si>
    <t>Білоцерківський район,
м. Тетіїв, Кашперівське лісництво – кв. 13 вид. 2; кв. 14 вид. 7</t>
  </si>
  <si>
    <t>Тетіївська ОТГ, Білоцерківського району Київської області Тетіївське лісництво квартал  13, виділ 2, квартал 14, виділ 7</t>
  </si>
  <si>
    <t>Білоцерківський район,
м. Тетіїв, Тетіївське державне агролісництво – кв. 23 вид. 12</t>
  </si>
  <si>
    <t>Київська обласна державна організація "Київагроліс"</t>
  </si>
  <si>
    <t>"Фастівський"</t>
  </si>
  <si>
    <t>Фастівський район,
с. Бортники, Дмитрівське лісництво – кв. 39 вид. 24, 26-31, 34-36, 40-69, 72; кв. 45 вид. 3-10, 12-47, 51, 52, 59, 78, 80</t>
  </si>
  <si>
    <r>
      <rPr>
        <sz val="10"/>
        <rFont val="Times New Roman"/>
        <family val="1"/>
        <charset val="204"/>
      </rPr>
      <t>Потребує додатвокого уточнення</t>
    </r>
    <r>
      <rPr>
        <sz val="10"/>
        <color rgb="FFFF0000"/>
        <rFont val="Times New Roman"/>
        <family val="1"/>
        <charset val="204"/>
      </rPr>
      <t xml:space="preserve">. </t>
    </r>
    <r>
      <rPr>
        <sz val="8"/>
        <color rgb="FFFF0000"/>
        <rFont val="Times New Roman"/>
        <family val="1"/>
        <charset val="204"/>
      </rPr>
      <t xml:space="preserve">Київська область, Фастівський район, Фастівська міська територіальна громада, с. Бортники, Відповідно до інформації ДП "Ліси України" Фастівське  лісництво вкаратал 39 вид. 24,26-30,34-36,40-69 кв.45 вид.3-10,12-47,51,52,59,61 </t>
    </r>
  </si>
  <si>
    <t>"Молодіжний"</t>
  </si>
  <si>
    <t>Фастівський район,
м. Фастів</t>
  </si>
  <si>
    <t xml:space="preserve">Фастівський район,
м.Фастів, Фастівська міська територіальна громада </t>
  </si>
  <si>
    <t>Міський відділ освіти Фастівської міської ради</t>
  </si>
  <si>
    <t>Управління освіти виконавчого комітету Фастівської міської ради</t>
  </si>
  <si>
    <t>"Зелена брама"</t>
  </si>
  <si>
    <t>с. Софіївська Борщагівка Бучанський район, Ірпінське (Приміське) лісництво - кв. 54 вид. 1,2,3,4,5,6,7,8,9,10,11,12</t>
  </si>
  <si>
    <t>с. Софіївська Борщагівка, Бучанський район, Ірпінське лісництво (Приміське лісництво), кв.54 вид. 1,2,3, 4,5,6,7,8,9,10,11,12 
в адміністративних межах Борщагівської сільської територіальної громади</t>
  </si>
  <si>
    <t>Рішення Київської обласної ради від 22.06.2020 
№ 878-35-VII, рішенням Київської обласної ради від 22.09.2022 № 316-13-VIII змінено межі</t>
  </si>
  <si>
    <t>"Орхідейні яри"</t>
  </si>
  <si>
    <t>Вишгородський район, м. Вишгород,
Першотравневе лісництво - кв. 159 вид. 1-20; кв. 160 вид. 1-13</t>
  </si>
  <si>
    <t>Вишгородський район, 
Першотравневе лісництво - кв.159 вид. 1-20, кв. 160 вид 1-13</t>
  </si>
  <si>
    <t>"Парк ім. Т. Шевченка"</t>
  </si>
  <si>
    <t>Рішення Київської обласної ради від 21.03.2023 р. № 520-16-VIII</t>
  </si>
  <si>
    <t>Лебедівське лісництво квартали 599-603, 616, 630, 646 та 647, виділ 2-8 Державного підприємства "Вищедубечанське лісове господарство", Вишгородський район</t>
  </si>
  <si>
    <t xml:space="preserve">Вишгородський район, Пірнівська сільська рада Лебедівське лісництво кв. 599-603, 616, 630, 646 та 647, виділ 2-8                                                                       </t>
  </si>
  <si>
    <t>Державне підприємство "Вищедубечанське лісове господарство"</t>
  </si>
  <si>
    <t>Рішення Київської обласної ради від 21.03.2023 р. № 522-16-VIII</t>
  </si>
  <si>
    <t>Всього територій та об'єктів ПЗФ</t>
  </si>
  <si>
    <r>
      <t xml:space="preserve">Перелік територій та об’єктів  природно-заповідного фонду загальнодержавного та місцевого значення,  розташованих у </t>
    </r>
    <r>
      <rPr>
        <b/>
        <u/>
        <sz val="12"/>
        <color theme="1"/>
        <rFont val="Times New Roman"/>
        <family val="1"/>
        <charset val="204"/>
      </rPr>
      <t xml:space="preserve">Київській області </t>
    </r>
    <r>
      <rPr>
        <b/>
        <sz val="12"/>
        <color theme="1"/>
        <rFont val="Times New Roman"/>
        <family val="1"/>
        <charset val="204"/>
      </rPr>
      <t>станом на 01.01.2024 року</t>
    </r>
  </si>
  <si>
    <t xml:space="preserve">Перелік об’єктів ПЗФ, території яких входять до </t>
  </si>
  <si>
    <t>складу територій інших об’єктів ПЗФ станом на 01.01.2024 року</t>
  </si>
  <si>
    <t>Категорія, значення та назва об’єкту ПЗФ до складу території якого входять інші об’єкти ПЗФ</t>
  </si>
  <si>
    <t>Перелік об’єктів ПЗФ, території яких входять до складу території іншого об’єкту ПЗФ</t>
  </si>
  <si>
    <t>Категорія, значення, назва, тип</t>
  </si>
  <si>
    <t>1. Національний природний парк «Гуцульщина»</t>
  </si>
  <si>
    <t>1.  Регіональний ландшафтний парк «Гуцульщина</t>
  </si>
  <si>
    <t>1.1.Ландшафтний заказник місцевого значення «Грегіт»</t>
  </si>
  <si>
    <t>1.2 Ландшафтний заказник місцевого значення «Кам’янистий хребет»</t>
  </si>
  <si>
    <t>1.3 Лісовий заказник місцевого значення «Каменець»</t>
  </si>
  <si>
    <t>1.4 Ботанічна пам’ятка природи місцевого значення «Модрини»</t>
  </si>
  <si>
    <t>1.5 Ботанічна пам’ятка природи місцевого значення «Еталон дубового насадження»</t>
  </si>
  <si>
    <t>1.6 Ботанічна пам’ятка природи місцевого значення «Цуханівське»</t>
  </si>
  <si>
    <t>1.7 Заповідне урочище «Лебедин»</t>
  </si>
  <si>
    <t>1.8. Заповідне урочище «Гаївка»</t>
  </si>
  <si>
    <t>1.9 Заповідне урочище «Хоминське»</t>
  </si>
  <si>
    <t>1.10 Заповідне урочище «Ділок»</t>
  </si>
  <si>
    <t>1.11 Заповідне урочище «Каменець»</t>
  </si>
  <si>
    <t>1.12 Заповідне урочище «Ротул»</t>
  </si>
  <si>
    <t>1.13 Заповідне урочище «Уторопи»</t>
  </si>
  <si>
    <t>1.14 Гідрологічна пам’ятка природи місцевого значення «Водоспад на ріці Рушір»</t>
  </si>
  <si>
    <t>1.15 Гідрологічна пам’ятка природи місцевого значення «Сірководневе джерело»</t>
  </si>
  <si>
    <t>1.16 Дендропарк «Дендрарій»</t>
  </si>
  <si>
    <t>Разом  в межах НПП "Гуцульщина"</t>
  </si>
  <si>
    <t>Площа 32271 га</t>
  </si>
  <si>
    <t>2. Галицький національний природний парк</t>
  </si>
  <si>
    <t>1. Комплексна пам’ятка природи загальнодержавного значення "Касова гора"</t>
  </si>
  <si>
    <t>2. Галицький регіональний ландшафтний парк</t>
  </si>
  <si>
    <t>2.1 Ландшафтний заказник місцевого значення "Ріка Лімниця з водоохоронною смугою вздовж берегів шириною 100 м"</t>
  </si>
  <si>
    <t>Разом в межах Галицького НПП</t>
  </si>
  <si>
    <t>Кількість об’єктів: 3</t>
  </si>
  <si>
    <t>Площа 8306,0 га</t>
  </si>
  <si>
    <t>3. Регіональний ландшафтний парк "Гуцульщина"</t>
  </si>
  <si>
    <t>1. Лісовий заказник місцевого значення "Терношори"</t>
  </si>
  <si>
    <t>2. Гідрологічний заказник місцевого значення "Ріка Пістинька з прибережною смугою"</t>
  </si>
  <si>
    <t>3. Гідрологічний заказник місцевого значення "Ріка Рибниця"</t>
  </si>
  <si>
    <t>4. Ботанічна пам’ятка природи місцевого значення "Камінець"</t>
  </si>
  <si>
    <t>5. Ботанічна пам’ятка природи місцевого значення "Пізньоцвіт"</t>
  </si>
  <si>
    <t>6. Ботанічна пам’ятка природи місцевого значення "Кляуза"</t>
  </si>
  <si>
    <t>7. Ботанічна пам’ятка природи місцевого значення "Тюльпанове дерево"</t>
  </si>
  <si>
    <t>8. Ботанічна пам’ятка природи місцевого значення "Горіх чорний"</t>
  </si>
  <si>
    <t>9. Гідрологічна пам’ятка природи місцевого значення "Шешорський водоспад"</t>
  </si>
  <si>
    <t>10. Гідрологічна пам’ятка природи місцевого значення "Пістинська соляна криниця"</t>
  </si>
  <si>
    <t>11. Гідрологічна пам’ятка природи місцевого значення "Уторопські соленосні джерела"</t>
  </si>
  <si>
    <t>12. Геологічна пам’ятка природи місцевого значення "Яворівський Гук"</t>
  </si>
  <si>
    <t>13. Геологічна пам’ятка природи місцевого значення "Шепітський Гук"</t>
  </si>
  <si>
    <t>14. Геологічна пам’ятка природи місцевого значення "Косівський Гук"</t>
  </si>
  <si>
    <t>15 . Геологічна пам’ятка природи місцевого значення "Косівська гора"</t>
  </si>
  <si>
    <t>16 . Геологічна пам’ятка природи місцевого значення "Виступи вапняку"</t>
  </si>
  <si>
    <t>17. Геологічна пам’ятка природи місцевого значення "Пістинські сланці"</t>
  </si>
  <si>
    <t>18. Дендрологічний парк місцевого значення "Дендропарк ім. А.Тарнавського"</t>
  </si>
  <si>
    <t>Разом в межах РЛП «Гуцульщина»</t>
  </si>
  <si>
    <t>Площа 1956,11 га</t>
  </si>
  <si>
    <t>4. Дністровський регіональний ландшафтний парк</t>
  </si>
  <si>
    <t>1. Комплексна пам’ятка природи «Данчиця» («Петрів»)</t>
  </si>
  <si>
    <t>2. Ботанічна пам’ятка природи "Неопалима купина"</t>
  </si>
  <si>
    <t>3. Ботанічна пам’ятка природи «Папороть-листовик»</t>
  </si>
  <si>
    <t>4. Ботанічна пам’ятка природи «Гора Червона»</t>
  </si>
  <si>
    <t>5. Ботанічна пам’ятка природи «Петрівська липа»</t>
  </si>
  <si>
    <t>6. Заповідне урочище «Крива»</t>
  </si>
  <si>
    <t>7. Заповідне урочище «Громовий міст»</t>
  </si>
  <si>
    <t>8. Заповідне урочище «Нижнівське»</t>
  </si>
  <si>
    <t>9. Заповідне урочище «Долинянське»</t>
  </si>
  <si>
    <t>Разом в межах Дністровського РЛП</t>
  </si>
  <si>
    <t>Площа 132,01 га</t>
  </si>
  <si>
    <t>Національний природний парк "Верховинський"</t>
  </si>
  <si>
    <t>1. Гідрологічна пам'ятка природи загальнодержавного значення "Болото "Висяче"</t>
  </si>
  <si>
    <t>2. Ландшафтний заказник місцевого значення "Чивчино-Гринявський"</t>
  </si>
  <si>
    <t>3. Комплексна пам'ятка природи місцевого значення "Каменець"</t>
  </si>
  <si>
    <t>4. Ботанічна пам'ятка природи місцевого значення  "Еталон смерекового насадження"</t>
  </si>
  <si>
    <t>Разом в межах НПП "Верховинський"</t>
  </si>
  <si>
    <t>Кількість об’єктів: 4</t>
  </si>
  <si>
    <t>Площа 6056,2</t>
  </si>
  <si>
    <t>48721,32 га</t>
  </si>
  <si>
    <r>
      <t>Кількість об’єктів</t>
    </r>
    <r>
      <rPr>
        <b/>
        <sz val="10"/>
        <rFont val="Symbol"/>
        <family val="1"/>
        <charset val="2"/>
      </rPr>
      <t>:</t>
    </r>
    <r>
      <rPr>
        <b/>
        <sz val="10"/>
        <rFont val="Times New Roman"/>
        <family val="1"/>
        <charset val="204"/>
      </rPr>
      <t xml:space="preserve"> 17</t>
    </r>
  </si>
  <si>
    <r>
      <t>Кількість об’єктів</t>
    </r>
    <r>
      <rPr>
        <b/>
        <sz val="10"/>
        <rFont val="Symbol"/>
        <family val="1"/>
        <charset val="2"/>
      </rPr>
      <t>:</t>
    </r>
    <r>
      <rPr>
        <b/>
        <sz val="10"/>
        <rFont val="Times New Roman"/>
        <family val="1"/>
        <charset val="204"/>
      </rPr>
      <t xml:space="preserve"> 18</t>
    </r>
  </si>
  <si>
    <r>
      <t>Кількість об’єктів</t>
    </r>
    <r>
      <rPr>
        <b/>
        <sz val="10"/>
        <rFont val="Symbol"/>
        <family val="1"/>
        <charset val="2"/>
      </rPr>
      <t xml:space="preserve">: </t>
    </r>
    <r>
      <rPr>
        <b/>
        <sz val="10"/>
        <rFont val="Times New Roman"/>
        <family val="1"/>
        <charset val="204"/>
      </rPr>
      <t>9</t>
    </r>
  </si>
  <si>
    <r>
      <t>ВСЬОГО</t>
    </r>
    <r>
      <rPr>
        <b/>
        <sz val="10"/>
        <rFont val="Symbol"/>
        <family val="1"/>
        <charset val="2"/>
      </rPr>
      <t>:</t>
    </r>
  </si>
  <si>
    <r>
      <t>Кількість об’єктів</t>
    </r>
    <r>
      <rPr>
        <b/>
        <sz val="10"/>
        <rFont val="Symbol"/>
        <family val="1"/>
        <charset val="2"/>
      </rPr>
      <t>: 51</t>
    </r>
  </si>
  <si>
    <t>Перелік територій та об’єктів природно-заповідного фонду загальнодержавного та місцевого значення, 
розташованих у Харківській області станом на 01.01.2024 року</t>
  </si>
  <si>
    <t>Адміністративне розташування та місцезнаходження об'єкта ПЗФ (в тому чмслі квартали та виділи)</t>
  </si>
  <si>
    <t>Назва підприємства, організації, установи-землекористувача (землевласника), у віданні якого знаходиться об'єкт ПЗФ</t>
  </si>
  <si>
    <t>Рішення, згідно з чкими створено (оголошено) даний об'єкт ПЗФ, змінено його площу тощо</t>
  </si>
  <si>
    <t>Території та об'єкти ПЗФ загальнодержавного значення</t>
  </si>
  <si>
    <t>"Гомільшанські ліси"</t>
  </si>
  <si>
    <t>с. Коробів Хутір, с.Задонецьке, с.Гомольша  Чугуївського району (колишній Зміївський район), Зміївська міська територіальна громада;  с.Нижньобишкин, с.Гайдари Лозівського району (колишній Первомайський район), Слобожанська селищна територіальна громада</t>
  </si>
  <si>
    <t>Дирекція НПП "Гомільшанські ліси", землекористувачі та землевласники, підпорядкований Міндовкілля</t>
  </si>
  <si>
    <t>Указ Президента України від 06.09.2004 №1047/2004</t>
  </si>
  <si>
    <t>так</t>
  </si>
  <si>
    <t>"Дворічанський"</t>
  </si>
  <si>
    <t>с.Камянка, с.Тополі Куп'янського району (колишній Дворічанський район), Дворічанська селищна територіальна громада</t>
  </si>
  <si>
    <t>Дирекція НПП "Дворічанський", землекористувачі та землевласники, підпорядкований Міндовкілля</t>
  </si>
  <si>
    <t>Указ Президента України від 11.12.2009 №1044/2009</t>
  </si>
  <si>
    <t>"Слобожанський"</t>
  </si>
  <si>
    <t>Богодухівський район (колишній Краснокутський район), Краснокутська селищна територіальна громада</t>
  </si>
  <si>
    <t>Дирекція НПП "Слобожанський"  (згідно з охоронним зобов'язанням до передачі земель у постійне користування парку ДП "Гутянське лісове господарство" - на цей час реорганізовано в Філію  "Гутянське лісове господарство" ДП "Ліси України"), підпорядкований Міндовкілля</t>
  </si>
  <si>
    <t>Указ Президента України від 11.12.2009 №1047/2009</t>
  </si>
  <si>
    <t>Разом: 3</t>
  </si>
  <si>
    <t>загально зоологічний</t>
  </si>
  <si>
    <t>с.с.Катеринівка, Андріївка Куп'янський район (колишній Великобурлуцький район), Великобурлуцька селищна територіальна громада</t>
  </si>
  <si>
    <t>ТОВ "Катеринівка"-318 га; 
ПСП "Малинівка" - 209 га</t>
  </si>
  <si>
    <t>Постанова РМ УРСР від 19.04.1977 №198</t>
  </si>
  <si>
    <t>"Бурлуцький"</t>
  </si>
  <si>
    <t xml:space="preserve">смт.Великий Бурлук, с.с.Горяне, Катеринівка (колишній Великобурлуцький район), Великобурлуцька селищна територіальна громада </t>
  </si>
  <si>
    <t>Великобурлуцька селищна рада -66,2 га; ТОВ "Катеринівка" -107га; ПСП "Маяк" - 152,8 га</t>
  </si>
  <si>
    <t>Разом: 2</t>
  </si>
  <si>
    <t>"Вовчанський"</t>
  </si>
  <si>
    <t>с.с.Мала Вовча, II Жовтневе, Волохівка, Землянки, Нестерне, Охрімівка Чугуївського району (колишній Вовчанський район), Старосалтівська селищна територіальна громада</t>
  </si>
  <si>
    <t>Вовчанська районна державна адміністрація (реорганізовано, входить до Чугуївської РДА)</t>
  </si>
  <si>
    <t>Указ Президента України від 10.12.1994 №750/94</t>
  </si>
  <si>
    <t>Разом: 1</t>
  </si>
  <si>
    <t xml:space="preserve"> Пам'ятки природи</t>
  </si>
  <si>
    <t>Садово-паркового мистецтва</t>
  </si>
  <si>
    <t>"Шарівський парк"</t>
  </si>
  <si>
    <t>Обласний туберкульозний санаторій "Шарівка", смт.Шарівка-1 Богодухівського району, Богодухівська міська територіальна громада</t>
  </si>
  <si>
    <t>Обласний туберкульозний санаторій "Шарівка"</t>
  </si>
  <si>
    <t>Постанова Ради Міністрів від 29.01.1960 №105</t>
  </si>
  <si>
    <t>"Старомерчанський парк"</t>
  </si>
  <si>
    <t>смт.Старий Мерчик Богодухівського району (колишній Валківський район), Валківська міська територіальна громада</t>
  </si>
  <si>
    <t>Управління містобудуваня та архітектури Харківської обласної державної адміністрації</t>
  </si>
  <si>
    <t>Постанова Держкомекології від 30.08.1990 №18</t>
  </si>
  <si>
    <t>"Краснокутський парк"</t>
  </si>
  <si>
    <t>смт.Краснокутськ Богодухівський район (колишній Краснокутський район), Краснокутська селищна територіальна громада</t>
  </si>
  <si>
    <t>Краснокутський науково-дослідний центр садівництва інституту садівництва ААНУ</t>
  </si>
  <si>
    <t>"Наталіївський парк"</t>
  </si>
  <si>
    <t>с.Володимирівка Богодухівський район (колишній Краснокутський район), Краснокутська селищна територіальна громада</t>
  </si>
  <si>
    <t>Обласний туберкульозний санаторій "Володимирівський" (на цей час - Комунальне некомерційне підприємство Харківської обласної ради «Обласний туберкульозний санаторій «Володимирський»)</t>
  </si>
  <si>
    <t>Разом: 4</t>
  </si>
  <si>
    <t>Харківський зоопарк</t>
  </si>
  <si>
    <t xml:space="preserve">Харківська міська територіальна громада, м.Харків вул.Сумська,35 </t>
  </si>
  <si>
    <t>Харківський міськвиконком, дирекція Комунальної організації "Харківський зоологічний парк"</t>
  </si>
  <si>
    <t>Постанова РМ УРСР від 22.07.1983 №311</t>
  </si>
  <si>
    <t>Дендрологічний парк Харківського національного аграрного університету ім.В.В.Докучаєва</t>
  </si>
  <si>
    <t>Роганська селищна територіальна громада, с.Рогань Харківського району</t>
  </si>
  <si>
    <t>Харківський національний аграрний університет ім.В.В.Докучаєва (зв'язку з реорганізацією приєднано до Державного біотехнологічного університету)</t>
  </si>
  <si>
    <t>Постанова РМ УРСР від 22.02.1991 №33</t>
  </si>
  <si>
    <t>Ботанічний сад Харківського національного університету імені В.Н.Каразіна</t>
  </si>
  <si>
    <t>Харківська міська територіальна громада, м.Харків вул.Клочківська,52 , вул.Отакара Яроша,24</t>
  </si>
  <si>
    <t>Харківській національний університет імені В.Н.Каразіна</t>
  </si>
  <si>
    <t>Указ Президента України від 09.12.1998 №1341/98</t>
  </si>
  <si>
    <t>Всього ПЗФ загальнодержавного значення: 13</t>
  </si>
  <si>
    <t>"Печенізьке поле"</t>
  </si>
  <si>
    <t>с.с.Мартова, Артемівка, Борщова Чугуївського району (колишній Печенізький район), Печенізька селищна територальна громада, Печенізьке лвсництво ДП "Чугуєво-Бабчанське лісове господарство" кв.146, 149, 150 вид.41,42</t>
  </si>
  <si>
    <t>Еко-Агрофірма "Фауна", ДП "Чугуєво-Бабчанське лісове господарство" (реорганізовано в Філію  "Чугуєво-Бабчанське лісове господарство" ДП "Ліси України")</t>
  </si>
  <si>
    <t>Рішення Харківської обласної ради від 23.02.1999; змінено межі РЛП рішенням Харківської обласної ради від 19.12.2013 №919-VI</t>
  </si>
  <si>
    <t>"Великобурлуцький степ"</t>
  </si>
  <si>
    <t>смт.Великий Бурлук, с.с.Катеринівка, Червона хвиля, Шипувате, Андріївка, Горяне, Плоске Куп'янського району (колишній Великобурлуцький район), Великобурлуцька селищна територіальна громада; ДП "Куп'янське лісове господарство, Великобурлуцьке лісництво кв.кв.79-82, 89 (вид.1-12), 130-132, 138, 159</t>
  </si>
  <si>
    <t xml:space="preserve">Шипуватська сільська рада-77га; Великобурлуцька селищна рада- 81,1га; ПСП "Маяк"-137,9 га; ТОВ"Катеринівка" - 590,5 га; ПСП"Нива" -160 га; ДПДГ"Червона хвиля" - 192,9 га; ПСП"Малинівка" - 403,8 га; ДП "Купянське лісове господарство"-399,4 га                                             </t>
  </si>
  <si>
    <t>Рішення Харківської обласної ради                від 27.06.2000</t>
  </si>
  <si>
    <t>"Ізюмська лука"</t>
  </si>
  <si>
    <t>Ізюмський район (колишній Балаклійський район): Петрівське лісництво  кв.кв.140-143, 148-152, 164, 165, 169, 186-188, 213-215, 242, 273, 274; Завгороднівське лісництво кв.кв. 323, 324, 365, 366, 406, 407, 449, 604-623;   Ізюмський район: Завгороднівське лісництво кв.624-632; Піщанське лісництво кв.582-587; Придонецьке лісництво кв.554-561, 574-576, 581; Петрівське лісництво кв.144-147, 153-157, 170, 171; Ізюмське лісництво кв.158-163</t>
  </si>
  <si>
    <t>ДП "Ізюмське лісове господарство"</t>
  </si>
  <si>
    <t>Рішення Харківської обласної ради від 23.12.2003; змінено межі РЛП рішенням Харківської обласної ради від 23.12.2005.</t>
  </si>
  <si>
    <t>"Парк дикої природи "Ольхова балка"</t>
  </si>
  <si>
    <t>Харківський район (колишній Дергачівський район) (в т.ч. землі Новомосковського військового лісгоспу 156 га - кв.1-69 га, кв. 2-65 га, кв. 5 - 15 га, кв.6 - 7 га)</t>
  </si>
  <si>
    <t>Квартирно-експлуатаційний відділ м.Харкова Збройних сил України</t>
  </si>
  <si>
    <t>Рішення Харківської обласної ради від 29.01.2009 №1098-V</t>
  </si>
  <si>
    <t>"Сокольники-Помірки"</t>
  </si>
  <si>
    <t>м.Харків, Спеціалізоване комунальне підприємство "Харківзеленбуд" Лісопаркове господарство (776,4 га)  кв.1, 2, 4, 5, 8-10, 11 (вид.1, 2 част., 4-6 част., 7, 9), 16, 17, 18 (вид.1, 5-13), 23, 24, 25 (вид.1-3, 10-13, 15), 29, 30, 31 (вид.1-4, 9-12), 35-37, 42-45, 48-51; ДП "Харківська лісова науково-дослідна станція" Українського ордена "Знак пошани" науково-дослідного-інституту лісового господарства та агролісомеліорації ім.Г.М.Висоцького Дергачівське лісництво (328,2 га) кв. 364 (вид.1, 3-5), 365-366, 367 (вид. 2, 3), 368-375.</t>
  </si>
  <si>
    <t>Спеціалізоване комунальне підприємство "Харківзеленбуд" Харківської міської ради, ДП "Харківська лісова науково-дослідна станція" Українського ордена "Знак пошани" науково-дослідного-інституту лісового господарства та агролісомеліорації ім.Г.М.Висоцького</t>
  </si>
  <si>
    <t>Рішення Харківської обласної ради від 30.08.2012 №518-VI</t>
  </si>
  <si>
    <t>"Червонооскільський"</t>
  </si>
  <si>
    <t>Ізюмський район (колишній Борівський район), Червонооскільське водосховище-4000,0га, ДП"Куп'янське лісове господарство" Борівське лісництво (2623га) кв.8, 9, 12, 18-20, 22, 23, 26, 27, 32-35, 37, 50, 51, 55, 56, 60-62, 66-68, 71-73, 75-88, 90, 91, 95-97, 100, 101, 130-132, 137.</t>
  </si>
  <si>
    <t>Борівська районна державна адміністрація, ДП"Куп'янське лісове господарство "</t>
  </si>
  <si>
    <t>Рішення  Харківської обласної ради від 23.12.2010 №56-VI</t>
  </si>
  <si>
    <t>"Фельдман-Екопарк"</t>
  </si>
  <si>
    <t>Харківський район (колишній Дергачівський район), Малоданилівська селищна територіальна громада, поблизу с.Лісне, Південне лісництво кв.95 (крім вид.6), та частково кв.85 (вид.8, 11-20, 23), 86 (вид.4), 103 (вид.2-4), 104 (крім вид.2,5), 105 (крім вид. 7), 106 (вид.11, 12, 16), 116 (вид. 2,3), 117 (вид.1,7,9), з вилученням Південне лісництво кв.152, 104 (вид.2), кв.95 (вид.6), кв 105 (вид.2)</t>
  </si>
  <si>
    <t>Державне підприємство "Харківська лісова науково-дослідна станція"; Товариство з обмеженою діяльностю "Лісова галявина";Товариство з обмеженою відповідальністю "Оздоровчий комплекс "Сонячна галявина"</t>
  </si>
  <si>
    <t>Рішення Харківської обласної ради від 20.06.2013 №762-VI та від 29.08.2013 №826-VI</t>
  </si>
  <si>
    <t>Разом: 7</t>
  </si>
  <si>
    <t>"Синичинський"</t>
  </si>
  <si>
    <t>Ізюмський район, Оскільська селищна територіальна громада, Студеноцьке лісництво кв.130 (вид. 22, 25, 26, 27, 30), кв. 131 (вид. 24, 25, 27, 28, 29), кв. 132 (вид. 21, 22), кв. 135, 136, 137  (вид. 4, 7, 8), кв. 142, 143, 144, 185.</t>
  </si>
  <si>
    <t>Рішення Харківської обласної ради XIII сесії  VII скликання від 07.12.2017 
№ 606-VII</t>
  </si>
  <si>
    <t>"Савинська лісова дача"</t>
  </si>
  <si>
    <t>Ізюмський район (колишній Балаклійський район), Балаклійська міська  та Савинська селищна територіальні громади, Савинське лісництво, кв.кв. 31-40, 42-63</t>
  </si>
  <si>
    <t>ДП “Балаклійське лісове господарство” (у зв'язку з реформуванням галузі увійшло до складу ДП "Ізюмське лісове господарство")</t>
  </si>
  <si>
    <t>Розпорядження Харківської обласної державної адміністрації  від 29.05.1996 № 581</t>
  </si>
  <si>
    <t>"Крейдянська лісова дача"</t>
  </si>
  <si>
    <t>Ізюмський район (колишній Балаклійський район), Балаклійська міська територіальна громада, Балаклійське лісництво кв. 18-21, 24-30, 32-38, 45-50, 52-67, кв.51 (без виділу 5)</t>
  </si>
  <si>
    <t>Балаклійська міська рада, ДП “Балаклійське лісове господарство" (у зв'язку з реформуванням галузі увійшло до складу ДП "Ізюмське лісове господарство")</t>
  </si>
  <si>
    <t>Рішення Харківської обласної ради  від 20.03.2001</t>
  </si>
  <si>
    <t>"Новодмитрівський"</t>
  </si>
  <si>
    <t>Ізюмський район (колишній Барвінківський район), Барвінківська міська територіальна громада,  с. Нова Дмитрівка</t>
  </si>
  <si>
    <t xml:space="preserve">Іллічівська сільська рада </t>
  </si>
  <si>
    <t>Рішення Харківської обласної ради від 24.09.2002</t>
  </si>
  <si>
    <t>"Новодонівський"</t>
  </si>
  <si>
    <t xml:space="preserve">Чугуївський район (колишній Вовчанський район) Старосалтівське лісництво  кв.115 (вид.8-12, 14-16, 20-22), кв.116 (вид.12-14, 16, 17, 22, 23, 28, 29), кв. 117 (вид.3, 4, 7-9), 118  (вид.1-3), 119, 121, 123 (вид. 4, 5, 9-11), 124  (вид.1, 8, 10, 11, 15) </t>
  </si>
  <si>
    <t>ТОВ “Фортуна-Сервіс”</t>
  </si>
  <si>
    <t>Рішення Харківської обласної ради від 10.12.2002, Рішеннями Харківської обласної ради від 23.12.2003, 08.02.2007       
№ 172-V, 28.02.2008 № 611-V змінено  межі заказника</t>
  </si>
  <si>
    <t>"Соколята"</t>
  </si>
  <si>
    <t>Чугуївський район (колишній Вовчанський район), Старосалтівська селищна територіальна громада, Хотімлянське лісництво, кв. кв. 1-15; Старосалтівське лісництво, кв.кв. 73, 74, 79</t>
  </si>
  <si>
    <t>ДП “Вовчанське лісове господарство”</t>
  </si>
  <si>
    <t>Рішення облвиконкому від 07.02.1992   № 35</t>
  </si>
  <si>
    <t>"Сіверськодонецький"</t>
  </si>
  <si>
    <t xml:space="preserve">Чугуївський район (колишній Вовчанський район), Вовчанська міська територіальна громада, Чайківське  лісництво, кв.кв. 1-39, 43-46, </t>
  </si>
  <si>
    <t>Рішення Харківської обласної ради від 25.09.2001</t>
  </si>
  <si>
    <t>"Гомільшанська лісова дача"</t>
  </si>
  <si>
    <t>Чугуївський район (колишній Зміївський район) Гомільшанське лісництво кв. 1-125; Задонецьке лісництво, кв. 173 – 207, 215; Таранівське лісництво кв.105-115</t>
  </si>
  <si>
    <t xml:space="preserve">ДП “Зміївське лісове господарство” (реорганізовано в Філію  "Зміївське лісове господарство" ДП "Ліси України") </t>
  </si>
  <si>
    <t>Рішення облвиконкому від 03.12.1984 №562</t>
  </si>
  <si>
    <t>Красноградський район (колишній Кегичівський район), Кегичівська селищна територіальна громада, с.Павлівка</t>
  </si>
  <si>
    <t xml:space="preserve">ТОВ "Промінь" </t>
  </si>
  <si>
    <t>Рішення Харківської обласної ради від 30.10.2001</t>
  </si>
  <si>
    <t>"Піщаний"</t>
  </si>
  <si>
    <t>Чугуївський район, Чугуївська міська територіальна громада, біля с.Піщане</t>
  </si>
  <si>
    <t xml:space="preserve">Великобабчанська сільська рада </t>
  </si>
  <si>
    <t>Рішення Харківської обласної ради від 27.01.2005</t>
  </si>
  <si>
    <t>"Печенізька лісова дача"</t>
  </si>
  <si>
    <t xml:space="preserve">Чугуївський район (колишній Печенізький район) Печенізьке лісництво №1 кв.1-10, 12-22, 26 (вид. 9-20), 27 (вид.6- 10), 28-35, 41-48, 55-60, 68-71, 81-83; Печенізьке лісництво №2 кв.11, 23-25, 36-40, 49-54, 61-67, 72-80, 84-88, 125 </t>
  </si>
  <si>
    <t>ДП “Чугуєво-Бабчанське лісове господарство” (у зв'язку з реформуванням галузі проводиться робота щодо передачі під охорону ДП "Ліси України")</t>
  </si>
  <si>
    <t>Рішення облвиконкому від 03.12.1984 №562, межі змінено рішенням обласної ради від 23.12.2003</t>
  </si>
  <si>
    <t>"Малинівський"</t>
  </si>
  <si>
    <t>Чугуївський район, Малинівська, Новопокровська та Слобожанська селищні територіальні громади, Малинівське лісництво (1477,1га),  кв. 16,17, 18 (вид.1-10,12,16-18), 19(вид. 1-6,8-11,13-26), 26-30, 34-40, 43-50, 53-59, 62-68, 71, 73, 75-79, 83, 84, 92-96, 98, 101 (вид. 4), кв. 106 (вид.1,3,9); Зміївський район – 780га, кв.14, 15, 20-25, 31, 33, 41, 42, 51, 52, 60, 61, 69, 70, 72, 74, 80-82, 85-88</t>
  </si>
  <si>
    <t>ДП “Чугуєво-Бабчанське лісове господарство”  (у зв'язку з реформуванням галузі проводиться робота щодо передачі під охорону ДП "Ліси України")</t>
  </si>
  <si>
    <t>Рішення облвиконкому від 03.12.1984 №562. Межі змінені рішенням облвиконкому від 02.12.1991 №332</t>
  </si>
  <si>
    <t>"Кочетоцька лісова дача"</t>
  </si>
  <si>
    <t>Чугуївський район Тетлізьке лісництво кв.109 (вид.2); Кочетоцьке лісництво №2 кв. 120 (вид. 1-3, 5), 121 (вид. 1-4), 130 (вид.2), 142- 152, 164-175, 187-199, 209-220, 229-238, 246 (вид. 1-5), 247-253, 262, 263, 270, 271; Малинівське лісництво кв.290-292</t>
  </si>
  <si>
    <t xml:space="preserve">ДП “Чугуєво-Бабчанське лісове господарство” (реорганізовано в Філію  "Чугуєво-Бабчанське лісове господарство" ДП "Ліси України") </t>
  </si>
  <si>
    <t>Рішення виконавчого комітету Харківської обласної ради народних депутатів від 03.12.1984 № 562, межі змінено рішенням облвиконкома від 02.12.1991 № 332 та рішенням Харківської обласної ради від 23.12.2005</t>
  </si>
  <si>
    <t>"Печенізький"</t>
  </si>
  <si>
    <t>Чугуївський район (колишній Печенізький район), Печенізька селищна територіальна громада, с.Мартова</t>
  </si>
  <si>
    <t>ЗАТ Еко-Агрофірма “Фауна”</t>
  </si>
  <si>
    <t>Разом: 14</t>
  </si>
  <si>
    <t>"Великий Ліс</t>
  </si>
  <si>
    <t>Чугуївський район (колишній Вовчанський район), Вовчанська міська територіальна громада, Старицьке лісництво, кв.16</t>
  </si>
  <si>
    <t>"Старосалтівський"</t>
  </si>
  <si>
    <t>Чугуївський район (колишній Вовчанський район), с.Старий Салтів,  Старосалтівське лісництво: кв.43-52, 35 (вид.17-20,25), 42 (вид.3-6, 10, 12-16, 22-23)</t>
  </si>
  <si>
    <t>"Лозовеньківський"</t>
  </si>
  <si>
    <t>Харківський район (колишній Дергачівський район), Малоданилівська селищна територіальна громада, с.Мала Данилівка</t>
  </si>
  <si>
    <t>Харківська державна зооветеринарна академія ( у зв'язку з реорганізацією приєднано до Державного біотехнологічного університету)</t>
  </si>
  <si>
    <t>"Скрипаївський"</t>
  </si>
  <si>
    <t xml:space="preserve">Чугуївський район (колишній Зміївський район), Слобожанська селищна територіальна громада,біля с.Лісне, Скрипаївське лісництво, кв. 90 (вид.3, 12, 13), кв.106 (вид.2) </t>
  </si>
  <si>
    <t>Харківський національний аграрний університет ім. В.В. Докучаєва, структурний підрозділ  (у зв'язку з реорганізацією приєднано до Державного біотехнологічного університету)</t>
  </si>
  <si>
    <t>Рішення облвиконкому  від 03.12.1984 №562</t>
  </si>
  <si>
    <t>"Мохначанський"</t>
  </si>
  <si>
    <t>Чугуївський район (колишній Зміївський район), Слобожанська селищна  територіальна рада, біля с.Мохнач, Мохначанське лісництво кв.48 (вид.3-6), кв.49 (вид.1-8)</t>
  </si>
  <si>
    <t>Харківський національний аграрний університет ім. В.В. Докучаєва, структурний підрозділ (у зв'язку з реорганізацією приєднано до Державного біотехнологічного університету)</t>
  </si>
  <si>
    <t>"Середньодонецький"</t>
  </si>
  <si>
    <t>Чугуївський район (колишній Зміївський район), Слобожанська селищна територіальна громада, с. Лісне,  Мохначанське лісництво кв.11, 20-22, 30, 40, 41, 50, 51, 58, 59; Скрипаївське лісництво кв. 1-7, 10-19, 22-33</t>
  </si>
  <si>
    <t>"Володимирівська дача"</t>
  </si>
  <si>
    <t>Богодухівський район (колишній Краснокутський район), Краснокутська селищна територіальна громада, Володимирівське лісництво кв. 15, 16, 26-29, 38-43, 52-55, 57, 58</t>
  </si>
  <si>
    <t>ДП “Гутянське лісове господарство”  (реорганізовано в Філію  "Гутянське лісове господарство" ДП "Ліси України")</t>
  </si>
  <si>
    <t>Рішення Харківської обласної ради від 23.12.2003</t>
  </si>
  <si>
    <t>"Кулаківський"</t>
  </si>
  <si>
    <t>Чугуївський район (колишній Печенізький район), Печенізьке лісництво №3 кв. 139-142, 162, 163 (діл. 1-10)</t>
  </si>
  <si>
    <t>ДП “Чугуєво-Бабчанське лісове господарство”   (реорганізовано в Філію  "Чугуєво-Бабчанське лісове господарство" ДП "Ліси України")</t>
  </si>
  <si>
    <t>Розпорядження Харківської обласної державної адміністрації від 21.01.1997 № 44</t>
  </si>
  <si>
    <t>"Григоровський бір"</t>
  </si>
  <si>
    <t>м. Харків, Новобаварський район (колишній Жовтневий район), Харківська міська територіальна громада, Лісопаркове господарство кв.74-76</t>
  </si>
  <si>
    <t>Спеціалізоване комунальне підприємство  “Харківзеленбуд”</t>
  </si>
  <si>
    <t>Рішення Харківської обласної ради від 23.02.1999</t>
  </si>
  <si>
    <t>Разом: 9</t>
  </si>
  <si>
    <t>"Сербівський"</t>
  </si>
  <si>
    <t>Ізюмський район (колишній Балаклійський район), Донецька селищна територіальна громада, Андріївське лісництво кв.24 (вид.21), 25 (вид.14)</t>
  </si>
  <si>
    <t>ДП "Балаклійське лісове господарство" (у зв'язку з реформуванням галузі входить до складу ДП "Ізюмське лісове господарство")</t>
  </si>
  <si>
    <t>"Борисоглібський бір"</t>
  </si>
  <si>
    <t>Ізюмський район (колишній Балаклійський район), Балаклійська міська територіальна громада, Високобірське лісництво кв.129 (вид.19, 21)</t>
  </si>
  <si>
    <t>Рішення Харківської обласної ради від 17.11.1998</t>
  </si>
  <si>
    <t>"Байрак"</t>
  </si>
  <si>
    <t>Ізюмський район (колишній Балаклійський район), Балаклійська міська територіальна громада, Балаклійське лісництво кв.92 (вид.8)</t>
  </si>
  <si>
    <t xml:space="preserve">Рішення облвиконкому від 03.12.1984 №562 </t>
  </si>
  <si>
    <t>Ізюмський район (колишній Балаклійський район), Балаклійська міська територіальна громада, с.Петрівське</t>
  </si>
  <si>
    <t xml:space="preserve">Петрівська сільська рада </t>
  </si>
  <si>
    <t>Рішення облвиконкому від 20.05.1991 №144</t>
  </si>
  <si>
    <t>"Нурівський"</t>
  </si>
  <si>
    <t>Ізюмський район (колишній Балаклійський район), Савинська селищна територіальна громада, біля с.Нурове</t>
  </si>
  <si>
    <t xml:space="preserve">ДП "Дослідне господарство "Аграрне" Інституту рослинництва ім.В.Я. Юр'єва НААНУ (раніше-УААН ДГ "Червоний Жовтень") </t>
  </si>
  <si>
    <t>"Данилівський"</t>
  </si>
  <si>
    <t>Ізюмський район (колишній Барвінківський район), Барвінківська міська територіальна громада,  околиці с.Данилівна</t>
  </si>
  <si>
    <t>Барвінківська районна державна адміністрація (реогранізовано, приєднано до Ізюмської РДА)</t>
  </si>
  <si>
    <t>"Мар'ївський"</t>
  </si>
  <si>
    <t>Ізюмський район (колишній Барвінківський район) с.Мар'ївка</t>
  </si>
  <si>
    <t>Рішення Харківської обласної  ради від 29.11.2009 №1423-V</t>
  </si>
  <si>
    <t>"Бурбулатівський"</t>
  </si>
  <si>
    <t>Лозівський район (колишній Близнюківський район), Близнюківська селищна територіальна громада, с.Бурбулатове</t>
  </si>
  <si>
    <t>Близнюківська селищна рада</t>
  </si>
  <si>
    <t>"Гутянський"</t>
  </si>
  <si>
    <t>Богодухівський район, Богодухівська міська територіальна громада,  Гутянське лісництво кв. 136, 140; Володимирівське лісництво кв. 138, 148</t>
  </si>
  <si>
    <t>ДП "Гутянське лісове господарство" (реорганізовано в Філію  "Гутянське лісове господарство" ДП "Ліси України")</t>
  </si>
  <si>
    <t>"Шарівський"</t>
  </si>
  <si>
    <t>Богодухівський район, Богодухівська міська територіальна громада,  Шарівське лісництво кв.17-19</t>
  </si>
  <si>
    <t>ДП "Гутянське лісове господарство"  (реорганізовано в Філію  "Гутянське лісове господарство" ДП "Ліси України")</t>
  </si>
  <si>
    <t>"Борівський"</t>
  </si>
  <si>
    <t>Ізюмський район (колишній Борівський район), Борівська селищна територіальна громада, Борівське лісництво кв.85, 137</t>
  </si>
  <si>
    <t>ДП "Куп'янське лісове господарство"</t>
  </si>
  <si>
    <t>"Артільнецький"</t>
  </si>
  <si>
    <t>Куп'янський район (колишній Великобурлуцький район), Вільхуватська сільська рада,  околиці с.Артільне</t>
  </si>
  <si>
    <t xml:space="preserve">Рубленська сільська рада </t>
  </si>
  <si>
    <t>"Міловський"</t>
  </si>
  <si>
    <t>Куп'янський район (колишній Великобурлуцький район), Вільхуватська сільська територіальна громада, околиці с.Мілове</t>
  </si>
  <si>
    <t>ПСП "Восход"</t>
  </si>
  <si>
    <t>"Зелений гай"</t>
  </si>
  <si>
    <t>Куп'янський район (колишній Великобурлуцький район), Великобурлуцька селищна територіальна громада, с.Зелений гай</t>
  </si>
  <si>
    <t>ДП "ДГ"Пантелеймонівське" Інституту рослин. ім.В.Я. Юр'єва НАНУ (раніше-ДП ДГ "Червона хвиля")</t>
  </si>
  <si>
    <t>Рішення Харківської обласної ради від 26.03.2009 №1165-V</t>
  </si>
  <si>
    <t>"Крейдяний"</t>
  </si>
  <si>
    <t>Куп'янський район (колишній Дворічанський район), Дворічанська селищна територіальна громада, біля сел.Дворічна</t>
  </si>
  <si>
    <t xml:space="preserve">Дворічанська селищна рада </t>
  </si>
  <si>
    <t xml:space="preserve"> Рішення облвиконкому від 03.12.1984 №562</t>
  </si>
  <si>
    <t>"Червоний"</t>
  </si>
  <si>
    <t>Куп'янський район (колишній Дворічанський район), Дворічанська селищна територіальна громада, с.Нижнє Червоне</t>
  </si>
  <si>
    <t>Дворічанська районна державна адміністрація (реорганізовано, приєдано до Куп'янської РДА)</t>
  </si>
  <si>
    <t>"Коробочкине"</t>
  </si>
  <si>
    <t>Куп'янський район (колишній Дворічанський район),Дворічанська селищна територіальна громада, біля смтДворічне</t>
  </si>
  <si>
    <t>"Колодязнянський"</t>
  </si>
  <si>
    <t>Куп'янський район (колишній Дворічанський район), Дворічанська селищна територіальна громада, біля с.Колодязне</t>
  </si>
  <si>
    <t xml:space="preserve">Колодязненська сільська рада </t>
  </si>
  <si>
    <t>"Коновалове"</t>
  </si>
  <si>
    <t>Куп'янський район (колишній Дворічанський район), Дворічанська селищна територіальна громада, Дворічанське лісництво кв.5</t>
  </si>
  <si>
    <t>"Озерний"</t>
  </si>
  <si>
    <t xml:space="preserve">Куп'янський район (колишній Дворічанський район), Дворічанська селищна територіальна громада, Кам'янське лісництво кв.16 (вид.5-10, 16, 17, 19, 24, 25), 17 (вид.5-10, 13-18) </t>
  </si>
  <si>
    <t>"Дворубчине"</t>
  </si>
  <si>
    <t>Куп'янський район (колишній Дворічанський район), Дворічанська селищна територіальна громада, Кам'янське лісництво кв.34 (вид.17, 18, 29, 30-35)</t>
  </si>
  <si>
    <t>"Конопляне"</t>
  </si>
  <si>
    <t>Куп'янський район (колишній Дворічанський район), Дворічанська селищна територіальна громада, с.Кам'янка, с.Тополі</t>
  </si>
  <si>
    <t>"Личане"</t>
  </si>
  <si>
    <t>Харківський район (колишній Дергачівський район), Дергачівська міська територіальна громада, с.Личане</t>
  </si>
  <si>
    <t>Дергачівська районна державна адміністрація (реорганізовано, приєднано до Харківської РДА)</t>
  </si>
  <si>
    <t>Розпорядження Харківської обласної державної адміністрації від 29.05.1996 №581</t>
  </si>
  <si>
    <t>"Слатінський"</t>
  </si>
  <si>
    <t>Харківський район (колишній Дергачівський район), Дергачівська міська територіальна громада, с.Слатино</t>
  </si>
  <si>
    <t>ТОВ "Слобожанщина"</t>
  </si>
  <si>
    <t>Рішення Харківської обласної ради від 20.03.2001</t>
  </si>
  <si>
    <t>"Кудіївський"</t>
  </si>
  <si>
    <t>Харківський район (колишній Дергачівський район), Дергачівська міська територіальна громада, с.Кудіївка</t>
  </si>
  <si>
    <t xml:space="preserve">Токарська сільська рада </t>
  </si>
  <si>
    <t>Рішення Харківської обласної ради від 17.04.2008 №699-V</t>
  </si>
  <si>
    <t>"Цикалове"</t>
  </si>
  <si>
    <t>Чугуївський район (колишній Зміївський район), Слобожанська селищна територіальна громада, с.Скрипаї</t>
  </si>
  <si>
    <t>ПСП "Скрипаї"</t>
  </si>
  <si>
    <t>"Озеро Борове"</t>
  </si>
  <si>
    <t>Чугуївський район (колишній Зміївський район), Слобожанська селищна територіальна громада, Задонецьке лісництво кв.168 (вид.7-17, 30)</t>
  </si>
  <si>
    <t>ДП "Зміївське лісове господарство"  (реорганізовано в Філію  "Зміївське лісове господарство" ДП "Ліси України")</t>
  </si>
  <si>
    <t>Рішення Харківської обласної ради від 29.11.2009 №1422-V</t>
  </si>
  <si>
    <t>"Бугаївський"</t>
  </si>
  <si>
    <t>Ізюмський район, Куньєвська сільська територіальна громада, с.Бугаївка</t>
  </si>
  <si>
    <t xml:space="preserve">Бугаївська сільська рада </t>
  </si>
  <si>
    <t>"Караван"</t>
  </si>
  <si>
    <t>Ізюмський район, Оскільська сільська територіальна громада, Придонецьке лісництво кв.594-599</t>
  </si>
  <si>
    <t>Рішення облвиконкому від 28.01.1991 №18</t>
  </si>
  <si>
    <t>"Мурафський"</t>
  </si>
  <si>
    <t xml:space="preserve">Богодухівський район (колишній Краснокутський район), Краснокутська селищна територіальна громада, Володимирівське лісництво кв.1, 3, 9, 19, 20 </t>
  </si>
  <si>
    <t>Рішення облвиконкому від 03.12.1984 №562, зміни внесено розпорядженням Харківської облдержадміністрації від 18.10.2013 №416</t>
  </si>
  <si>
    <t>"Гришкове"</t>
  </si>
  <si>
    <t>Богодухівський район (колишній Коломацький район), Коломацька селищна територіальна громада, с.Різуненкове</t>
  </si>
  <si>
    <t xml:space="preserve">Різуненківська сільська рада </t>
  </si>
  <si>
    <t>Рішення Харківської обласної ради від 21.03.1995</t>
  </si>
  <si>
    <t>Красноградський район (колишній Кегичівський район), Кегичівська селищна територіальна громада, с.Власівське, с.Петрівське</t>
  </si>
  <si>
    <t>Власівська сільська рада</t>
  </si>
  <si>
    <t>Рішення Харківської обласної ради від 17.12.1993</t>
  </si>
  <si>
    <t>"Олександрівський"</t>
  </si>
  <si>
    <t>Красноградський район (колишній Кегичівський район), Кегичівська селищна територіальна громада, с.Олександрівка, с.Андріївка</t>
  </si>
  <si>
    <t>Кегичівська селищна рада</t>
  </si>
  <si>
    <t>"Капранський"</t>
  </si>
  <si>
    <t>Богодухівський район (колишній Краснокутський район), Краснокутська селищна територіальна громада, с.Капранське</t>
  </si>
  <si>
    <t>Краснокутська районна державна адміністрація (реорганізовано, приєднано до Богодухівської РДА)</t>
  </si>
  <si>
    <t>Рішення Харківської обласної ради від 25.06.2009 №1274-V</t>
  </si>
  <si>
    <t>"Куп'янський"</t>
  </si>
  <si>
    <t>Куп'янський район, Петропавлівська сільська територіальна громада, с.Затишня</t>
  </si>
  <si>
    <t>ТОВ "Сільськогосподарське об'єднання "Ягідне"</t>
  </si>
  <si>
    <t>Куп'янський район, Кіндрашівська сільська територіальна громада,  с.Миколаївка Перша</t>
  </si>
  <si>
    <t>ЗАТ Агрофірма "8 березня"</t>
  </si>
  <si>
    <t>"Цибівський"</t>
  </si>
  <si>
    <t>Куп'янський район, Кіндрашівська сільська територіальна громада, с.Цибівка</t>
  </si>
  <si>
    <t>"Мальцівський"</t>
  </si>
  <si>
    <t>Лозівський район, Лозівська міська територіальна громада, с.Мальцівка</t>
  </si>
  <si>
    <t>"Балка Михайлівська"</t>
  </si>
  <si>
    <t>Лозівський район, Лозівська міська територіальна громада, с.Михайлівка</t>
  </si>
  <si>
    <t xml:space="preserve">Катеринівська сільська рада </t>
  </si>
  <si>
    <t>"Гора Городовище"</t>
  </si>
  <si>
    <t>Лозівський район, Лозівська міська територіальна громада, с.Смирнівка</t>
  </si>
  <si>
    <t xml:space="preserve">Смирнівська сільська рада </t>
  </si>
  <si>
    <t>"Верхньобишкинський"</t>
  </si>
  <si>
    <t>Лозівський район (колишній Первомайський район), Олексіївська сільська територіальна громада, с.Верхній Бишкин</t>
  </si>
  <si>
    <t>"Берецький"</t>
  </si>
  <si>
    <t>Лозівський район (колишній Первомайський район), Олексіївська сільська територіальна громада, с.Берека</t>
  </si>
  <si>
    <t>"Кицівський"</t>
  </si>
  <si>
    <t>Чугуївський район (колишній Печенізький район), Печенізька селищна територіальна громада, с.Кицівка</t>
  </si>
  <si>
    <t xml:space="preserve">Печенізька селищна рада </t>
  </si>
  <si>
    <t>"Родничок"</t>
  </si>
  <si>
    <t>Красноградський район (колишній Сахновщинський район), Сахновщинська селищна територіальна громада, с.Чернолозка</t>
  </si>
  <si>
    <t>Сахновщинське каналізаційне дочірнє водопровідно-каналізаційне підприємство-11,3 га; Сахновщинська селищна рада-4,0 га.</t>
  </si>
  <si>
    <t>"Савичів яр"</t>
  </si>
  <si>
    <t>Харківській район, Південна міська територіальна громада, смт.Буди</t>
  </si>
  <si>
    <t xml:space="preserve">Будянська селищна рада </t>
  </si>
  <si>
    <t>"Дроб'янське"</t>
  </si>
  <si>
    <t>Харківській район, Люботинська міська територіальна громада, Люботинське лісництво кв.6 (вид.2,3)</t>
  </si>
  <si>
    <t>ДП "Жовтневе лісове господарство"  (реорганізовано в Філію  "Жовтневе лісове господарство" ДП "Ліси України")</t>
  </si>
  <si>
    <t>"Рязанова балка"</t>
  </si>
  <si>
    <t>Харківській район, Роганська селищна територіальна громада, с.Рогань</t>
  </si>
  <si>
    <t>Харківський національний аграрний університет ім.В.В.Докучаєва (у зв'язку з реорганізацією приєднано до Державного біотехнологічного університету)</t>
  </si>
  <si>
    <t>"Альошкина балка"</t>
  </si>
  <si>
    <t>Харківській район, Вільхівська сільська територіальна громада, с.Бобрівка</t>
  </si>
  <si>
    <t>ДГ "Кутузівка" УкрНДІ тваринництва ААНУ</t>
  </si>
  <si>
    <t>Рішення облвиконкому від  20.05.1991 №144</t>
  </si>
  <si>
    <t>"Ковиловий степ"</t>
  </si>
  <si>
    <t>Харківській район, Роганська селищна територіальна громада, с.Зелений колодязь; Чугуївський район с.Тернова</t>
  </si>
  <si>
    <t>СТОВ"Колос"-56,4га; ДП Харківський національний аграрний університет ім.В.В.Докучаєва-21,6га  (у зв'язку з реорганізацією приєднано до Державного біотехнологічного університету)</t>
  </si>
  <si>
    <t>Рішення Харківської обласної ради від 20.05.1993</t>
  </si>
  <si>
    <t>"Новомиколаївський"</t>
  </si>
  <si>
    <t>м.Куп'янськ, Куп'янський район (колишній Шевченківський район), Кіндрашівська сільська територіальна громада, с.Новомиколаївка</t>
  </si>
  <si>
    <t>ФГ "Клепки"-24,7 га; Новомиколаївська сільська рада Куп'янського району-23 га.</t>
  </si>
  <si>
    <t>"Аркадівський"</t>
  </si>
  <si>
    <t>Куп'янський район (колишній Шевченківській район), Шевченківська селищна терторіальна громада, с.Аркадівка</t>
  </si>
  <si>
    <t>ТОВ "Харківагро-2000"</t>
  </si>
  <si>
    <t>Рішення Харківської обласної ради від 08.02.2007 №172-V</t>
  </si>
  <si>
    <t>Разом: 51</t>
  </si>
  <si>
    <t>"Лиман"</t>
  </si>
  <si>
    <t>Ізюмський район (колишній Балаклійський район), Балаклійська міська територіальна громада, біля м.Балаклія</t>
  </si>
  <si>
    <t>Балаклійська міська рада</t>
  </si>
  <si>
    <t xml:space="preserve">Рішення Харківської обласної ради від 17.12.1993 </t>
  </si>
  <si>
    <t>"Джерельне"</t>
  </si>
  <si>
    <t>Богодухівській район, Богодухівська міська територіальна громада, с.Ульянівка</t>
  </si>
  <si>
    <t>ВАТ "Ульянівське"</t>
  </si>
  <si>
    <t>"Орчицький"</t>
  </si>
  <si>
    <t>Красноградський район (колишній Зачепилівський район)  с.Заріччя, Зачепилівське лісництво кв.47-63</t>
  </si>
  <si>
    <t>ДП "Красноградське лісове господарство"- 413 га (у зв'язку з реформуванням галузі входить до складу Філії "Зміївське лісове господарство" ДП "Ліси України"); Малоорчицька сільська рада -593 га.</t>
  </si>
  <si>
    <r>
      <rPr>
        <sz val="11"/>
        <rFont val="Times New Roman"/>
        <family val="1"/>
        <charset val="204"/>
      </rPr>
      <t>Рішення облвиконкому від 03.12.1984 №562</t>
    </r>
    <r>
      <rPr>
        <sz val="11"/>
        <color rgb="FFFF0000"/>
        <rFont val="Times New Roman"/>
        <family val="1"/>
        <charset val="204"/>
      </rPr>
      <t xml:space="preserve">, зі змінами, внесеними рішення Харківської обласної ради від 23.12.2023 № 774-VIII                                   «Про перейменування об’єкта природно-заповідного фонду місцевого значення в Харківській області»        </t>
    </r>
  </si>
  <si>
    <t>"Оберіг"</t>
  </si>
  <si>
    <t>Богодухівський район (колишній Краснокутський район), Краснокутська селищна територіальна громада, с.Чернеччина</t>
  </si>
  <si>
    <r>
      <t xml:space="preserve">Краснокутська дослідна станція садівництва-18,4га; СВК "Краснокутський"-16,3га; Фермерські господарства: "Овен"-    3 га; "Ромашка"-5 га; </t>
    </r>
    <r>
      <rPr>
        <sz val="11"/>
        <rFont val="Times New Roman"/>
        <family val="1"/>
        <charset val="204"/>
      </rPr>
      <t>"Росинка"-6 га;</t>
    </r>
    <r>
      <rPr>
        <sz val="11"/>
        <color rgb="FFFF0000"/>
        <rFont val="Times New Roman"/>
        <family val="1"/>
        <charset val="204"/>
      </rPr>
      <t xml:space="preserve"> </t>
    </r>
    <r>
      <rPr>
        <sz val="11"/>
        <rFont val="Times New Roman"/>
        <family val="1"/>
        <charset val="204"/>
      </rPr>
      <t xml:space="preserve">"Дунай"- 14,1 га; "Марія"-8,8га; "Мрія"-12,6 га </t>
    </r>
  </si>
  <si>
    <t>"Лозівський"</t>
  </si>
  <si>
    <t>Лозівський район, Лозівська міська територіальна громада, с.Кінне</t>
  </si>
  <si>
    <t>Лозівський кінний завод №124</t>
  </si>
  <si>
    <t>Рішення Харківської обласної ради від 21.05.1993</t>
  </si>
  <si>
    <t>Разом: 5</t>
  </si>
  <si>
    <t>"Бойневе"</t>
  </si>
  <si>
    <t>Ізюмський район (колишній Балаклійський район), Савинська селищна територіальна громада, с.Залиман</t>
  </si>
  <si>
    <t xml:space="preserve">Залиманська сільська рада </t>
  </si>
  <si>
    <t>"Рибчине"</t>
  </si>
  <si>
    <t>Ізюмський район (колишній Балаклійський район), Балаклійська міська територіальна громада, с.Чепиль</t>
  </si>
  <si>
    <t xml:space="preserve">Чепільська сільська рада </t>
  </si>
  <si>
    <t>"Красногірський"</t>
  </si>
  <si>
    <t>Ізюмський район (колишній Барвінківський район), Барвінківська міська територіальна громада, біля с.Мар'ївка</t>
  </si>
  <si>
    <t>"Чабанне"</t>
  </si>
  <si>
    <t>Ізюмський район (колишній Барвінківський район), Барвінківська міська територіальна громада, с.Ново-Дмитрівка</t>
  </si>
  <si>
    <t>"Варварівський"</t>
  </si>
  <si>
    <t>Лозівський район (колишній Близнюківський район), Близнюківська селищна територіальна громада, с.Варварівка</t>
  </si>
  <si>
    <t>"Добровільський"</t>
  </si>
  <si>
    <t>Лозівський район (колишній Близнюківський район), Близнюківська селищна територіальна громада, с.Новоукраїнка</t>
  </si>
  <si>
    <t>"Острівщанський"</t>
  </si>
  <si>
    <t>Лозівський район (колишній Близнюківський район), Близнюківська селищна територіальна громада, в околицях с.Серафимівка</t>
  </si>
  <si>
    <t>Лозівський район (колишній Близнюківський район), Близнюківська селищна територіальна громада, с.Криштопівка</t>
  </si>
  <si>
    <t>Рішення Харківської обласної ради від 16.06.2011 №184-V</t>
  </si>
  <si>
    <t>"Шейчина балка"</t>
  </si>
  <si>
    <t>Богодухівський район, Богодухівська міська територіальна громада, с.Сінне</t>
  </si>
  <si>
    <t xml:space="preserve">Сіннянська сільська рада </t>
  </si>
  <si>
    <t>Богодухівський район, Богодухівська міська територіальна громада,  с.Степне</t>
  </si>
  <si>
    <t xml:space="preserve">Степнянська сільська рада </t>
  </si>
  <si>
    <t>"Нижнє-Журавський"</t>
  </si>
  <si>
    <t>Ізюмський район (колишній Борівський район), Богодухівська міська територіальна громада,  с.Нижня Журавка</t>
  </si>
  <si>
    <t xml:space="preserve">Підлиманська сільська рада </t>
  </si>
  <si>
    <t>"Ново-Платонівський"</t>
  </si>
  <si>
    <t>Ізюмський район (колишній Борівський район), Борівська селищна територіальна громада, с.Нова Платонівка</t>
  </si>
  <si>
    <t>Борівська селищна рада</t>
  </si>
  <si>
    <t>"Ханделіївський"</t>
  </si>
  <si>
    <t>Богодухівський район (колишній Валківський район), Валківська міська територіальна громада, с.Миколаївка</t>
  </si>
  <si>
    <t>Сніжківська сільська рада (було-СТОВ "Сніжків")</t>
  </si>
  <si>
    <t>"Савранський"</t>
  </si>
  <si>
    <t>Богодухівський район (колишній Валківський район), Валківська міська територіальна громада,  с.Благодатне</t>
  </si>
  <si>
    <t>"Каніцевський"</t>
  </si>
  <si>
    <t>Богодухівський район (колишній Валківський район), Валківська міська територіальна громада,  с.Сидоренкове</t>
  </si>
  <si>
    <t>Сидоренківська сільська рада (було-СВК "Надія")</t>
  </si>
  <si>
    <t>"Вовчий яр"</t>
  </si>
  <si>
    <t>Куп'янський  район  (колишній Великобурлуцький район), с.Шипувате</t>
  </si>
  <si>
    <t>ТОВ СВФ "Шипувате"</t>
  </si>
  <si>
    <t>"Мерешкувата дача"</t>
  </si>
  <si>
    <t>Куп'янський район (колишній Великобурлуцький район), Великобурлуцька селищна територіальна громада, с.Червона хвиля</t>
  </si>
  <si>
    <t>ДП "ДГ"Пантелеймонівське" Інституту рослин. ім.В.Я.Юр'єва НААНУ (раніше-ДП ДГ "Червона хвиля")</t>
  </si>
  <si>
    <t>"Василівський"</t>
  </si>
  <si>
    <t>Чугуївський район (колишній Вовчанський район), Вовчанська міська територіална громада, с.Іванівка</t>
  </si>
  <si>
    <t>"Осоківський"</t>
  </si>
  <si>
    <t>Куп'янський район (колишній Дворічанський район), Дворічанська селищна територіальна громада, с.Миколаївка</t>
  </si>
  <si>
    <t>Куп'янський район (колишній Дворічанський район), Дворічанська селищна територіальна громада, с.Піщанка</t>
  </si>
  <si>
    <t>"Строївський"</t>
  </si>
  <si>
    <t>Куп'янський район (колишній Дворічанський район), Дворічанська селищна територіальна громада, с.Строївка</t>
  </si>
  <si>
    <t>"Криничанський"</t>
  </si>
  <si>
    <t>Куп'янський район (колишній Дворічанський район), Дворічанська селищна територіальна громада, с.Криничне</t>
  </si>
  <si>
    <t>"Осинник"</t>
  </si>
  <si>
    <t>Куп'янський район (колишній Дворічанський район), Дворічанська селищна територіальна громада, с.Осинник</t>
  </si>
  <si>
    <t>"Кущувате"</t>
  </si>
  <si>
    <t>Харківський район (колишній Дергачівський район), Дергачівська міська територіальна громада, с.Ветеринарне</t>
  </si>
  <si>
    <t xml:space="preserve">Козачолопанська селищна рада </t>
  </si>
  <si>
    <t>"Старий сад"</t>
  </si>
  <si>
    <t>Харківський район (колишній Дергачівський район),  Дергачівська міська територіальна громада, с.Козача Лопань</t>
  </si>
  <si>
    <t>"Великоярузький"</t>
  </si>
  <si>
    <t>Харківський район (колишній Дергачівський район),  Дергачівська міська територіальна громада, с.Алісівка</t>
  </si>
  <si>
    <t>"Шевченків яр"</t>
  </si>
  <si>
    <t>Красноградський район (колишній Зачепилівський район), Зачепилівська селищна територіальна громада, с.Олянівка</t>
  </si>
  <si>
    <t xml:space="preserve">Новомажарська сільська рада </t>
  </si>
  <si>
    <t>"Ульянівський"</t>
  </si>
  <si>
    <t>"Черноглазівський"</t>
  </si>
  <si>
    <t>Богодухвський район (колишній Золочівський район), Золочівська селищна територіальна громада, с.Чорноглазівка</t>
  </si>
  <si>
    <t xml:space="preserve">Жовтнева сільська рада </t>
  </si>
  <si>
    <t>"Удянський"</t>
  </si>
  <si>
    <t>Богодухівський район (колишній Золочівський район), Золочівська селищна територіальна громада, с.Уди</t>
  </si>
  <si>
    <t xml:space="preserve">Удянська сільська рада </t>
  </si>
  <si>
    <t>"Прогін"</t>
  </si>
  <si>
    <t>Чугуївський район (колишній Зміївський район), Слобожанська селищна територіальна громада, с.Нижній Бишкін</t>
  </si>
  <si>
    <t xml:space="preserve">Нижньобишкинська сільська рада </t>
  </si>
  <si>
    <t>"Роздольний"</t>
  </si>
  <si>
    <t>Чугуївський район (колишній Зміївський район), Зміївська міська територіальна громада, с.Роздольне</t>
  </si>
  <si>
    <t xml:space="preserve">Таранівська сільська рада </t>
  </si>
  <si>
    <t>"Кукилівський"</t>
  </si>
  <si>
    <t>Чугуївський район (колишній Зміївський район), Зміївська міська територіальна громада, с.Кукилівка</t>
  </si>
  <si>
    <t>Селекційний, технологічний і комерційний центр, держплемзавод "Червоний велетень"</t>
  </si>
  <si>
    <t>"Круглий"</t>
  </si>
  <si>
    <t>Ізюмський район, Ізюмська міська територіальна громада, с.Копанки</t>
  </si>
  <si>
    <t>"Запилювач"</t>
  </si>
  <si>
    <t>Ізюмський район, Оскільська сільська територіальна громада, с.Мала Камишуваха</t>
  </si>
  <si>
    <t>Малокамишувахська сільська рада</t>
  </si>
  <si>
    <t>"Вшивий"</t>
  </si>
  <si>
    <t>Красноградський район (колишній Кегичівський район), Кегичівська селищна територіальна громада, смт Кегичівка</t>
  </si>
  <si>
    <t>ПП "Агропрогрес"</t>
  </si>
  <si>
    <t>"Бесарабівський"</t>
  </si>
  <si>
    <t>Красноградський район (колишній Кегичівський район), Кегичівська селищна територіальна громада, с.Бесарабівка</t>
  </si>
  <si>
    <t>"Зорянський"</t>
  </si>
  <si>
    <t>Красноградський район, Красноградська міська територіальна громада, с.Зоряне</t>
  </si>
  <si>
    <t>Красноградська міська рада</t>
  </si>
  <si>
    <t>"Мокрянський"</t>
  </si>
  <si>
    <t>Красноградський район, Красноградська міська територіальна громада, с.Миколо-Комишувата</t>
  </si>
  <si>
    <t>"Гірчаківський"</t>
  </si>
  <si>
    <t>Красноградський район, Красноградська міська територіальна громада, с.Гірчаківка</t>
  </si>
  <si>
    <t>"Краснокутський"</t>
  </si>
  <si>
    <t>Богодухівський район (колишній Краснокутський район), Краснокутська селищна територіальна громада, смт Краснокутськ</t>
  </si>
  <si>
    <t>СВК "Маяк"</t>
  </si>
  <si>
    <t>"В'язівський"</t>
  </si>
  <si>
    <t>Богодухівський район (колишній Краснокутський район), Краснокутська селищна територіальна громада, с.Михайлівка</t>
  </si>
  <si>
    <t>"Гаркавецький"</t>
  </si>
  <si>
    <t>Богодухівський район (колишній Краснокутський район), Краснокутська селищна територіальна громада, с.Гаркавець</t>
  </si>
  <si>
    <t>"Стінки"</t>
  </si>
  <si>
    <t>Куп'янський район, Петропавлівська сільська територіальна громада, с.Петропавлівка</t>
  </si>
  <si>
    <t>Фермерське господарство "Ромашка"</t>
  </si>
  <si>
    <t>"Берестовий"</t>
  </si>
  <si>
    <t>Лозівський район, Лозівська міська територіальна громада, с.Надеждівка</t>
  </si>
  <si>
    <t xml:space="preserve">Надеждівська сільська рада </t>
  </si>
  <si>
    <t>"Михайлівський"</t>
  </si>
  <si>
    <t>Лозівський район, Лозівська міська територіальна громада, с.Катеринівка</t>
  </si>
  <si>
    <t>"Вінники"</t>
  </si>
  <si>
    <t>Харківський район (колишній Нововодолазький район), Старовірівська селищна територіальна громада, с.Власівка</t>
  </si>
  <si>
    <t>ПОСП "Комінтерн"</t>
  </si>
  <si>
    <t>"Балки"</t>
  </si>
  <si>
    <t>Харківський район (колишній Нововодолазький район), Нововодолазька селищна територіална громада, с.Федорівка</t>
  </si>
  <si>
    <t>ПОСП "Федорівське"</t>
  </si>
  <si>
    <t>"Пересіл"</t>
  </si>
  <si>
    <t>Харківський район (колишній Нововодолазький район), Нововодолазька селищна територіальна громада, с.Знам'янка</t>
  </si>
  <si>
    <t xml:space="preserve">Знам'янська сільська рада </t>
  </si>
  <si>
    <t>"Мирчакова балка"</t>
  </si>
  <si>
    <t>Харківський  район (колишній Нововодолазький район), Нововодолазька селищна територіальна громада, с.Просяне</t>
  </si>
  <si>
    <t xml:space="preserve">Просянська сільська рада </t>
  </si>
  <si>
    <t>"Парижанський"</t>
  </si>
  <si>
    <t>Лозівський район (колишній Первомайський район), Біляївська сільська територіальна громада, с.Парижанське</t>
  </si>
  <si>
    <t>Біляївська сільська рада</t>
  </si>
  <si>
    <t>"Орільський"</t>
  </si>
  <si>
    <t>Лозівський  район (колишній Первомайський район), Біляївська сільська територіальна громада, с.Шульське</t>
  </si>
  <si>
    <t>Первомайська районна державна адміністрація (реорганізовано, приєднано до Лозівської РДА)</t>
  </si>
  <si>
    <t>"Бджолиний №2"</t>
  </si>
  <si>
    <t>Красноградський район (колишній Сахновщинський район), Сахновщинська селищна територіальна громада, с.Зелений Клин</t>
  </si>
  <si>
    <t xml:space="preserve">Новоалександрівська сільська рада </t>
  </si>
  <si>
    <t>"Лаптєве"</t>
  </si>
  <si>
    <t>Харківській район, Вільхівська сільська територіальна громада, с.Сороківка</t>
  </si>
  <si>
    <t>ДГ "Українка " УкрНДІ тваринництва ААНУ</t>
  </si>
  <si>
    <t>"Попова дача"</t>
  </si>
  <si>
    <t>Харківській район, Вільхівська сільська територіальна громада, с.Зернове</t>
  </si>
  <si>
    <t xml:space="preserve">ДГ "Елітне" </t>
  </si>
  <si>
    <t>"Смородський"</t>
  </si>
  <si>
    <t>Харківський район, Люботинська міська територіальна громада, с.Смородське</t>
  </si>
  <si>
    <t>ДГ "Комунар" УкрНДІ грунтознавства та агрохімії ім. Соколовського</t>
  </si>
  <si>
    <t>"Моспанівський"</t>
  </si>
  <si>
    <t>Чугуївський район, Малинівська селищна територіальна громада, с.Моспанове</t>
  </si>
  <si>
    <t>ЗАСТ "Україна"</t>
  </si>
  <si>
    <t>Чугуївський район, Чкаловська селищна територіальна громада, с.Михайлівка</t>
  </si>
  <si>
    <t>ТОВ "Агросервіс ЛТД"</t>
  </si>
  <si>
    <t>"Студенок"</t>
  </si>
  <si>
    <t>Чугуївський район, Чкаловська селищна територіальна громада, с.Студенок</t>
  </si>
  <si>
    <t>СВК "Іванівський лан"</t>
  </si>
  <si>
    <t>"Кочетоцький"</t>
  </si>
  <si>
    <t>Чугуївський район, Чугуївська міська територіальна громада, смт Кочеток</t>
  </si>
  <si>
    <t>ВУВГ "Дінець"</t>
  </si>
  <si>
    <t>Рішення облвиконкому від 07.02.1992 № 35</t>
  </si>
  <si>
    <t>"Мерехнянський"</t>
  </si>
  <si>
    <t>Куп'янський район (колишній Шевченківській район), Шевченківська селищна територіална громада, с.Федоровка</t>
  </si>
  <si>
    <t xml:space="preserve">Сподобівська сільська рада </t>
  </si>
  <si>
    <t>"Веселий"</t>
  </si>
  <si>
    <t>Куп'янський район (колишній Шевченківський район), Шевченківська селищна територіальна громада, с.Петропілля</t>
  </si>
  <si>
    <t xml:space="preserve">Петропільська сільська рада </t>
  </si>
  <si>
    <t>"Кравцівський"</t>
  </si>
  <si>
    <t>Куп'янський район (колишній Шевченківський район), Шевченківська селищна територіальна громада, с.Кравцівка</t>
  </si>
  <si>
    <t>Безмятежненська сільська рада -15,6 га; ДП "Чугуєво-Бабчанське лісове господарство" - 6,4 га.</t>
  </si>
  <si>
    <t>Рішення Харківської  обласної ради від 17.04.2008 №699-V</t>
  </si>
  <si>
    <t>"Малорогозянський"</t>
  </si>
  <si>
    <t xml:space="preserve">Богодухівський район (колишній Золочівський район), Золочівська селищна територіальна громада, с. Мала Рогозянка                                            </t>
  </si>
  <si>
    <t xml:space="preserve">Золочівська селищна рада </t>
  </si>
  <si>
    <t>Рішення Харківської обласної ради від 06.12.2018 №886-VII</t>
  </si>
  <si>
    <t>"Гаврилівський"</t>
  </si>
  <si>
    <t>Ізюмський район (колишній Борівський район), Борівська селищна територіальна громада, с.Гаврилівка</t>
  </si>
  <si>
    <t>Борівська районна державна адміністрація (реорганізовано, приєднано до Ізюмської РДА)</t>
  </si>
  <si>
    <t>Рішення Харківської обласної ради від 06.12.2018 №887-VII</t>
  </si>
  <si>
    <t>Разом: 65</t>
  </si>
  <si>
    <t>"Бритай"</t>
  </si>
  <si>
    <t>Ізюмський район (колишній Барвінківський район), Барвінківська міська територіальна громада, с.Новомиколаївка</t>
  </si>
  <si>
    <t xml:space="preserve">Новомиколаївська сільська рада </t>
  </si>
  <si>
    <t>"Куплеватське"</t>
  </si>
  <si>
    <t>Ізюмський район (колишній Барвінківський район), Барвінківська міська територіальна громада, с.Мечебілове</t>
  </si>
  <si>
    <t xml:space="preserve">Мечебілівська сільська рада </t>
  </si>
  <si>
    <t>"Займанський"</t>
  </si>
  <si>
    <t>Красноградський район (колишній Зачепилівський район), Зачепилівська селищна територіальна громада, с.Займанка</t>
  </si>
  <si>
    <t xml:space="preserve">Зачепилівська селищна рада </t>
  </si>
  <si>
    <t>"Мартинівський"</t>
  </si>
  <si>
    <t>Красноградський район, Наталинська сільська територіальна громада, с.Мартинівка</t>
  </si>
  <si>
    <t>Наталинська сільська рада</t>
  </si>
  <si>
    <t>"Чаплі"</t>
  </si>
  <si>
    <t>Харківський район (колишній Нововодолазький район), Старовірівська сільська територіальна громада, с.Прасковія</t>
  </si>
  <si>
    <t xml:space="preserve">Мелихівська сільська рада </t>
  </si>
  <si>
    <t>"Іванья"</t>
  </si>
  <si>
    <t>"Пташиний"</t>
  </si>
  <si>
    <t>Лозівський район, Лозівська міська територіальна громада, смт.Орілька</t>
  </si>
  <si>
    <t>Орільське відділення управління каналу Дніпро-Донбас</t>
  </si>
  <si>
    <t>"Семенівський"</t>
  </si>
  <si>
    <t>Ізюмський район (колишній Барвінківський район), Барвінківська міська територіальна громада, с.Іванівка; Лозівський район (колишній Близнюківський район), Близнюківська селищна територіальна громада с.Семенівка</t>
  </si>
  <si>
    <t xml:space="preserve"> Семенівська сільська рада - 150 га,
Гаврилівська сільська рада -35,6 га</t>
  </si>
  <si>
    <t>"Дмитрівський"</t>
  </si>
  <si>
    <t>Ізюмський район (колишній Барвінківській район), Барвінківська міська територіальна громада, с.Дмитрівка</t>
  </si>
  <si>
    <t>рішення Харківської обласної ради від 29.11.2009 №1423</t>
  </si>
  <si>
    <t>"Надеждинський"</t>
  </si>
  <si>
    <t>Лозівський район (колишній Близнюківський район), Близнюківська селищна територіальна громада, с.Надеждине</t>
  </si>
  <si>
    <t>Рішення Харківської обласної ради від 16.06.2011 №184-VІ</t>
  </si>
  <si>
    <t>"Підлиманський"</t>
  </si>
  <si>
    <t>Ізюмський район (колишній Борівський район), Борівська селищна територіальна громада, с.Підлиман</t>
  </si>
  <si>
    <t>"Іллюхівський"</t>
  </si>
  <si>
    <t>Богодухівський район (колишній Валківський район), Валківська міська територіальна громада, с.Іллюхівка</t>
  </si>
  <si>
    <t>СТОВ "Агроном"</t>
  </si>
  <si>
    <t>"Мерчицький"</t>
  </si>
  <si>
    <t>Богодухівський район (колишній Валківський район), Валківська міська територіальна громада, смт.Страий Мерчик</t>
  </si>
  <si>
    <t>Підсобне сільське господарство "Восток" ГПУ "Шебелинкагазвидобування" ДК "Укргазвидобування" НАК "Нафтогаз України"</t>
  </si>
  <si>
    <t>"Коломачки"</t>
  </si>
  <si>
    <t>Богодухівський район (колишній Валківський район), Валківська міська територіальна громада, с.Високопілля</t>
  </si>
  <si>
    <t>Високопільська сільська рада Валківського району - 68,7 га</t>
  </si>
  <si>
    <t>"Малобурлуцький"</t>
  </si>
  <si>
    <t>Куп'янський район (колишній Великобурлуцький район), Великобурлуцька селищна територіальна громада, с.с.Вільхуватка, Малий Бурлук</t>
  </si>
  <si>
    <t>ТОВ "Вільхуватка" - 29,2 га; ПСП "Україна" - 20,8 га</t>
  </si>
  <si>
    <t>"Гнилицький"</t>
  </si>
  <si>
    <t>Куп'янський район (колишній Великобурлуцький район), Великобурлуцька селищна територіальна громада, с.Гнилиця-1</t>
  </si>
  <si>
    <t>ПСП "Марс"</t>
  </si>
  <si>
    <t>Чугуївський район (колишній Вовчанський район), Вовчанська міська територіальна громада. між сел.Огірцеве та Графське</t>
  </si>
  <si>
    <t>ТОВ ПП "Ізбицьке"</t>
  </si>
  <si>
    <t>Рішення Харківської обласної ради від 27.08.2009 №1354-V</t>
  </si>
  <si>
    <t>Красноградський район (колишній Зачепилівський район), Зачепилівська селищна територіальна громада, с.Залінійне</t>
  </si>
  <si>
    <t>"Рогозянський"</t>
  </si>
  <si>
    <t>Богодухівський район (колишній Золочівський район), Золочівська селищна територіальна громада, с.Цапівка</t>
  </si>
  <si>
    <t>ВАТ "Промінь"-27,18 га;           Іванова Т.О.-12,82 га</t>
  </si>
  <si>
    <t>Чугуївський район (колишній Зміївський район),  ДП "Зміївське лісове господарство" Таранівське лісництво кв.97 (вид.5 ,6); Таранівська сільська рада Чугуївського району (колишніього Зміївського району), Зміївська міська територіальна громада; Охоченська сільська рада Харківського району (колишній Нововодолазький район), Старовірівська селищна територіальна громада</t>
  </si>
  <si>
    <t>ДП "Зміївське лісове господарство"  (реорганізовано в Філію  "Зміївське лісове господарство" ДП "Ліси України") -17,5 га; Таранівська сільська рада -26,6 га; Охоченська сільська рада-43,4 га</t>
  </si>
  <si>
    <t>"Чернещинський"</t>
  </si>
  <si>
    <t>Богодухівський район (колишній Краснокутський район), .Краснокутська селищна територіальна громада, с.Чернещина</t>
  </si>
  <si>
    <t>"Коханівський"</t>
  </si>
  <si>
    <t>Красногрдаський район (колишній Кегичівський район), Кегичівська селищна територіальна громада, с.Коханівка</t>
  </si>
  <si>
    <t>ТОВ "Аграрний дім ім.Горького"</t>
  </si>
  <si>
    <t>"Єфремівський"</t>
  </si>
  <si>
    <t>Лозівський район (колишній Первомайський район), Олексіївська сільська територіальна громада, с.Єфремівка</t>
  </si>
  <si>
    <t>"Крюківський"</t>
  </si>
  <si>
    <t xml:space="preserve">м.Харків, Харківська міська територіальна громада, Основянский район </t>
  </si>
  <si>
    <t xml:space="preserve">Харківською міською радою вирішується питання передачі об'єкта під охорону </t>
  </si>
  <si>
    <t>Рішення Харківської обласної ради від 23.12.2005</t>
  </si>
  <si>
    <t>"Вітрівський"</t>
  </si>
  <si>
    <t>Ізюмський район (колишній Балаклійський район), Балаклійська міська територіальна громада, сс.Чепіль, Вітрівка, Норцівське лісництво кв. 49, 50, 51,53,54,74</t>
  </si>
  <si>
    <t>Рішення Харківської обласної ради від 06.12.2018 
№887-VII</t>
  </si>
  <si>
    <t>"Руськолозівський"</t>
  </si>
  <si>
    <t xml:space="preserve"> Харківський район (колишній Дергачівський район), Дергачівська міська територіальна громада, с.Руська Лозова </t>
  </si>
  <si>
    <t>Дергачівська міська рада</t>
  </si>
  <si>
    <t>Рішення Харківської обласної ради від 10.06.2021 №158-VIII</t>
  </si>
  <si>
    <t>Разом: 19</t>
  </si>
  <si>
    <t>"Протопопівський"</t>
  </si>
  <si>
    <t>загально геологічний</t>
  </si>
  <si>
    <t>Ізюмський район (колишній Балаклійський район), Балаклійська міська територіальна громада, с.Протопопівка</t>
  </si>
  <si>
    <t>Протопопівська сільська рада (було-СТОВ "Протопопівське")</t>
  </si>
  <si>
    <t>Комлексні</t>
  </si>
  <si>
    <t>"Гора Крем'янець"</t>
  </si>
  <si>
    <t>Ізюмський район, Оскільська сільська та Ізюмська міська територіальні громади, Піщанське лісництво кв.13, Артемівське лісництво кв.117, 118</t>
  </si>
  <si>
    <t>"Юннатівська"</t>
  </si>
  <si>
    <t>Ізюмський район (колишній Балаклійський район), Балаклійська міська територіальна громада,  м.Балаклія</t>
  </si>
  <si>
    <t>Балаклійська станція юних натуралістів Балаклійської районної ради Харківської області</t>
  </si>
  <si>
    <t>"Гутянський дуб-велетень"</t>
  </si>
  <si>
    <t>Богодухівський район, Богодухівська міська територіальна громада, Володимирівське лісництво кв. 161  (вид .22) (було-Гутянське лісництво кв.77 (вид.22))</t>
  </si>
  <si>
    <t>"Полянський дуб-велетень"</t>
  </si>
  <si>
    <t>Богодухівський район, Богодухівська міська територіальна громада, Володимирське лісництво кв.172 (вид.13) (було-Гутянське лісництво кв.88 (вид.13))</t>
  </si>
  <si>
    <t>"Дуб-велетень №1"</t>
  </si>
  <si>
    <t>Богодухівський район (колишній Валківський район), Валківська міська територіальна громада,  Мерчицьке лісництво кв.56 (вид.1)</t>
  </si>
  <si>
    <t>"Дуб-велетень №2"</t>
  </si>
  <si>
    <t>Богодухівський район (колишній Валківський район), Валківська міська територіальна громада,  Мерчицьке лісництво кв.51 (вид.2)</t>
  </si>
  <si>
    <t>"Дуб-велетень №3"</t>
  </si>
  <si>
    <t>Богодухівський район (колишній Валківський район), Валківська міська територіальна громада.  Мерчицьке лісництво кв.56 (вид.1)</t>
  </si>
  <si>
    <t>"Дуб-велетень №4"</t>
  </si>
  <si>
    <t>ДП "Жовтневе лісове господарство"  (реорганізовано в Філію "Жовтневе лісове господарство" ДП "Ліси України")</t>
  </si>
  <si>
    <t>"Дуб-велетень №5"</t>
  </si>
  <si>
    <t>Богодухівський район (колишній Валківський район), Валківська  міська територіальна громада,  Мерчицьке лісництво кв.81 (вид.1)</t>
  </si>
  <si>
    <t>"Неруб"</t>
  </si>
  <si>
    <t>Куп'янський район (колишній Великобурлуцький район), Великобурлуцька селищна територіальна громада, Великобурлуцьке лісництво кв.44 (вид.4, 5)</t>
  </si>
  <si>
    <t>"Новоєгорівська"</t>
  </si>
  <si>
    <t>Куп'янський район (колишній Дворічанський район), Дворічанська селищна територіальна громада, с.Новоєгорівка</t>
  </si>
  <si>
    <t>"Пересічанський дуб"</t>
  </si>
  <si>
    <t>Харківський район (колишній Дергачівський район) Дергачівська міська територіальна громада, Дергачівське лісництво кв.59 (вид.9)</t>
  </si>
  <si>
    <t>ДП "Харківська лісова науково-дослідна станція" Українського ордена "Знак пошани" науково-дослідного-інституту лісового господарства та агролісомеліорації ім.Г.М.Висоцького</t>
  </si>
  <si>
    <t>"Південне"</t>
  </si>
  <si>
    <t>Харківський район (колишній Дергачівський район), Малоданилівська селищна територіальна громада, ДП"Харківська лісова науково-дослідна станція"  кв.137 (вид.2), кв.138 (вид.1)</t>
  </si>
  <si>
    <t>ДП"Харківська лісова науково-дослідна станція" Українського ордена "Знак пошани" науково-дослідного-інституту лісового господарства та агролісомеліорації ім.Г.М.Висоцького</t>
  </si>
  <si>
    <t>Рішення Харківської обасної ради від 20.03.2001</t>
  </si>
  <si>
    <t>"П'ять братів"</t>
  </si>
  <si>
    <t>Богодухівський район (колишній Золочівський район), Золочівська селищна територіальна громада, Золочівське лісництво кв.62 (вид.7)</t>
  </si>
  <si>
    <t>"Скорики"</t>
  </si>
  <si>
    <t>Богодухівський район (колишній Золочівський район), Золочівська селищна територіальна громада, с.Одноробівка</t>
  </si>
  <si>
    <t>"Петрівський дуб-велетень"</t>
  </si>
  <si>
    <t>Ізюмський район, Ізюмська міська територіальна громада, Петрівське лісництво кв.153 (вид.20)</t>
  </si>
  <si>
    <t>"Пісківська"</t>
  </si>
  <si>
    <t>Ізюмський район, Оскільська сільська територіальна громада, Пісківське лісництво кв. 356 (вид.16)</t>
  </si>
  <si>
    <t>"Ізюмська дача"</t>
  </si>
  <si>
    <t>Ізюмський район, Ізюмська міська територіальна громада, Ізюмське лісництво кв. 270 (вид.11), кв.301 (вид.1)</t>
  </si>
  <si>
    <t>"Красношахтарська"</t>
  </si>
  <si>
    <t>Ізюмський район, Оскільська сільська територіальна громада, Придонецьке лісництво кв.426 (вид.9-13), кв.427 (вид.24-28), кв.466 (вид.1)</t>
  </si>
  <si>
    <t>"Гуртовівка"</t>
  </si>
  <si>
    <t>Богодухівський рацйон (колишній Коломацький район), Коломацька селищна територіальна громада, с.Гуртовівка</t>
  </si>
  <si>
    <t>"Мурафська дача"</t>
  </si>
  <si>
    <t>Богодухівський район (колишній Краснокутський район), Краснокутська селищна територіальна громада, Володимирівське лісництво кв.121 (вид.2)</t>
  </si>
  <si>
    <t>ДП "Гутянське лісове господарство"  (реорганізовано в Філію "Гутянське лісове господарство" ДП "Ліси України")</t>
  </si>
  <si>
    <t>"Козіївська №1"</t>
  </si>
  <si>
    <t>Богодухівський район (колишній Краснокутський район), Краснокутська селищна територіальна громада, Краснокутське лісництво кв.164 (вид.5, 8) (було-Пархомівське лісництво кв.56 (вид.5,8))</t>
  </si>
  <si>
    <t>"Козіївська №2"</t>
  </si>
  <si>
    <t>Краснокутський район, Краснокутська селищна територіальна громада, Краснокутське лісництво кв.165 (вид. 8, 16)   (було-Пархомівське лісництво кв.57 (вид.8,16))</t>
  </si>
  <si>
    <t>"Дуб Петра 1"</t>
  </si>
  <si>
    <t>Богодухівський район (колишній Краснокутський район), Краснокутська селищна територіальна громада, Краснокутське лісництво кв.27 (вид.9)</t>
  </si>
  <si>
    <t>"Лісосмуга №65"</t>
  </si>
  <si>
    <t>"Просіки"</t>
  </si>
  <si>
    <t>Харківській район, Височанська селищна територіальна громада, Бабаївське лісництво кв.14 (вид.5, 12)</t>
  </si>
  <si>
    <t>"Великий ліс"</t>
  </si>
  <si>
    <t>Харківській район, Люботинська міська територіальна громада, Люботинське лісництво кв.14 (вид.21), м.Люботин</t>
  </si>
  <si>
    <t>"Два дуби-велетні"</t>
  </si>
  <si>
    <t>Харківській район, Люботинська міська територіальна громада, Люботинське лісництво кв.21 (вид.23), м.Люботин</t>
  </si>
  <si>
    <t>"Шишківська"</t>
  </si>
  <si>
    <t>Куп'янський район (колишній Шевченківський район), Шевченківська селищна територіальна громада, с.Шишківка</t>
  </si>
  <si>
    <t xml:space="preserve">Нижньобурлуцька сільська рада </t>
  </si>
  <si>
    <t>м.Харків Лісопаркове лісництво кв.52-54, 60, 61, 65, 68 (вид. 1-3, частина вид.4,  вид.5-9, вид.13, вид. 15-24)</t>
  </si>
  <si>
    <t>Спеціалізоване комунальне підприємство "Харківзеленбуд" Харківської міської ради - 161,92 га, Харківський національний університет міського господарства ім. О.М. Бекетова - 1,1806 га</t>
  </si>
  <si>
    <t>Рішення облвиконкому від 17.07.1972 №377</t>
  </si>
  <si>
    <t>"Помірки"</t>
  </si>
  <si>
    <t>м.Харків, Харківська міська територіальна громада, Помірки Лісопаркове лісництво кв.8, 9, 16, 23, 29</t>
  </si>
  <si>
    <t xml:space="preserve">Спеціалізоване комунальне підприємство "Харківзеленбуд" Харківської міської ради </t>
  </si>
  <si>
    <t>"Дерева гінкго"</t>
  </si>
  <si>
    <t>м.Харків, Харкіська міська територіальна громада, вул. Сокольники,12</t>
  </si>
  <si>
    <t>Фельдман О.О.</t>
  </si>
  <si>
    <t>"Пушкінська"</t>
  </si>
  <si>
    <t>м.Харків, Харківська міська територіальна громада,вул.Пушкінська,39</t>
  </si>
  <si>
    <t>"Будинок вчених"</t>
  </si>
  <si>
    <t>м.Харків,Харківська міська територіальна  громада, вул.Жон Мироносиць,10</t>
  </si>
  <si>
    <t>Центр культури, науки та мистецтва "Харківський Будинок вчених"</t>
  </si>
  <si>
    <t>"Черноглазівські дуби"</t>
  </si>
  <si>
    <t>Харківська міська територіальна громада, м.Харків вул.Маршала Бажанова,11</t>
  </si>
  <si>
    <t>Товариство з обмеженою відповідальністю "ЕНЕРГОПРОМЗВ'ЯЗОК"</t>
  </si>
  <si>
    <t>"Дуб Бабушкін"</t>
  </si>
  <si>
    <t>Харківська міська територіальна громада, м.Харків Новобаварський район вул.Бабушкіна, 16</t>
  </si>
  <si>
    <t>Станція переливання крові Південної залізниці</t>
  </si>
  <si>
    <t>"Інститутська"</t>
  </si>
  <si>
    <t>Харківська міська територіальна громада, м.Харків вул.Пушкінська,86</t>
  </si>
  <si>
    <t>Українського ордена "Знак пошани" науково-дослідний інститут лісового господарства та агролісомеліорації ім.Г.М.Висоцького</t>
  </si>
  <si>
    <t>"Сад ім. Т.Г.Шавченка"</t>
  </si>
  <si>
    <t>Харківська міська територіальна громада, м.Харків вул.Сумська,29</t>
  </si>
  <si>
    <t>Спеціалізоване комунальне підприємство  "Харківзеленбуд" Харківської міської ради</t>
  </si>
  <si>
    <t>"Черноглазівська"</t>
  </si>
  <si>
    <t>Харківська міська територіальна громада, м.Харків вул.Маршала Бажанова,5</t>
  </si>
  <si>
    <t>Комунальне житлово-експлуатаційне підприємство №4 Київського району</t>
  </si>
  <si>
    <t>"Залютинська"</t>
  </si>
  <si>
    <t>Харківська міська територіальна громада, м.Харків Холодногірський район, Залютине</t>
  </si>
  <si>
    <t xml:space="preserve">У звязку із скасуванням охоронного зобов’язання, Харківською облдержадміністрацією листом від 21.12.2015 № 01-74/93-18 запропоновано Харківській міській раді забезпечити режим охорони та збереження пам’ятки природи.
</t>
  </si>
  <si>
    <t>Разом: 38</t>
  </si>
  <si>
    <t>"Мохувате болото"</t>
  </si>
  <si>
    <t>Харківський район (колишній Дергачівський район), Солоницівська селищна територіальна громада, Дергачівське лісництво кв.176 (вид.4)</t>
  </si>
  <si>
    <t>"Мурафа"</t>
  </si>
  <si>
    <t>Богодухівський район (колишній Краснокутський район), Краснокутська селищна територіальна громада, с.Мурафа</t>
  </si>
  <si>
    <t xml:space="preserve">Мурафська сільська рада </t>
  </si>
  <si>
    <t>"Любівська"</t>
  </si>
  <si>
    <t>Богодухівський район (колишній Краснокутський район), Краснокутська селищна територіальна громада, Краснокутське лісництво кв.113 (вид.1)</t>
  </si>
  <si>
    <t>"Джерело ім.Г.С.Сковороди"</t>
  </si>
  <si>
    <t>Харківській район, Височанська селищна територіальна громада, Бабаївське лісництво кв.18 (вид.5-9, 18)</t>
  </si>
  <si>
    <t>"Бір"</t>
  </si>
  <si>
    <t>Ізюмський район (колишній Балаклійський район), Балаклійська міська територіальна громада, Завгороднівське лісництво кв.635-648</t>
  </si>
  <si>
    <t>"Тюндик"</t>
  </si>
  <si>
    <t xml:space="preserve">Ізюмський район (колишній Балаклійський район), Донецька селищна територіальна громада, Андріївське лісництво кв.45-49, 50-56, 57-63 </t>
  </si>
  <si>
    <t>"Холодноярське"</t>
  </si>
  <si>
    <t>Чугуївський район (колишній Вовчанський район), Вовчанська міська територіальна громада, Старицьке лісництво, кв.12 (вид.9)</t>
  </si>
  <si>
    <t>ДП "Вовчанське лісове господарство"</t>
  </si>
  <si>
    <t>Богодухівський район (колишній Валківській район), Валківська міська територіальна громада, Мерчицьке лісництво кв.140 (вид.17-23)</t>
  </si>
  <si>
    <t>"Дегтярне"</t>
  </si>
  <si>
    <t>Куп'янський район (колишній Великобурлуцький район), Великобурлуцька селищна територіальна громада, Великобурлуцьке лісництво кв.79, 80, 89</t>
  </si>
  <si>
    <t>"Божкове"</t>
  </si>
  <si>
    <t>Куп'янський район (колишній Великобурлуцький район), Великобурлуцька селищна територіальна громада, Великобурлуцьке лісництво кв.132</t>
  </si>
  <si>
    <t>"Пивне"</t>
  </si>
  <si>
    <t>Чугуївський район (колишній Вовчанський район), Старосалтівська селищна територіальна громада, Старосалтівське лісництво  кв. 4, 5</t>
  </si>
  <si>
    <t>"Дубові гряди"</t>
  </si>
  <si>
    <t>Красноградський район (колишній Сахновщинський район), Сахновщинська селищна територіальна громада, с.Дубові гряди</t>
  </si>
  <si>
    <t>Сахновщинська селищна рада</t>
  </si>
  <si>
    <t>"Миколаївські насадження"</t>
  </si>
  <si>
    <t>Чугуївський район, Чкалівська селищна територіальна громада, Печенізьке лісництво №4 кв.120-124</t>
  </si>
  <si>
    <t>ДП "Чугуєво-Бабчанське лісове господарство"  (реорганізовано в Філію  "Чугуєво-Бабчанське лісове господарство" ДП "Ліси України")</t>
  </si>
  <si>
    <t>дендрологічний</t>
  </si>
  <si>
    <t>Лозівська міська територіальна громада, м.Лозова</t>
  </si>
  <si>
    <t>Управління житлово-комунального господарства та будівництва міської ради м.Лозова</t>
  </si>
  <si>
    <t>Рішення Харківської обласної ради від 27.06.2000</t>
  </si>
  <si>
    <t>Парки памятки садово-паркового мистецтва</t>
  </si>
  <si>
    <t>"Литвинівка"</t>
  </si>
  <si>
    <t>садово-паркового містецтва</t>
  </si>
  <si>
    <t>Богодухівський район (колишній Валківський район), Валківська міська територіальна громада, між с.Литвинівка та с.Черемушне</t>
  </si>
  <si>
    <t>ДГ "Мерефа" УкрНДІ овочівництва і бахчівництва</t>
  </si>
  <si>
    <t>Рішення облвиконкому від 20.02.1984 №93</t>
  </si>
  <si>
    <t>"Кулиничі"</t>
  </si>
  <si>
    <t>Харківській район, Харківська міська територіальна громада, смт.Кулиничі</t>
  </si>
  <si>
    <t>Фермерське господарство "Кегичівське"</t>
  </si>
  <si>
    <t>Рішення Харківської обласної ради від 26.12.2007 №568-V</t>
  </si>
  <si>
    <t>Всього ПЗФ місцевого значення:  234</t>
  </si>
  <si>
    <t>Всього територій та об'єктів ПЗФ: 247</t>
  </si>
  <si>
    <t>м</t>
  </si>
  <si>
    <t>Перелік територій і об'єктів природно-заповідного фонду загальнодержавного та місцевого значення, розташованих у м. Києві, станом на 01.01.2024</t>
  </si>
  <si>
    <t>Назва об'єкта</t>
  </si>
  <si>
    <t>Категорія об'єкта</t>
  </si>
  <si>
    <t>Площа, га </t>
  </si>
  <si>
    <t>Місцерозташування</t>
  </si>
  <si>
    <t>Користувач/баласоутримувач</t>
  </si>
  <si>
    <t>Документ щодо створення чи оголошення</t>
  </si>
  <si>
    <t>п/п </t>
  </si>
  <si>
    <t>1 </t>
  </si>
  <si>
    <t>ЗАГАЛЬНОДЕРЖАВНОГО ЗНАЧЕННЯ </t>
  </si>
  <si>
    <t>Національний природний парк "Голосіївський"</t>
  </si>
  <si>
    <t>НПП "Голосіївський"</t>
  </si>
  <si>
    <t>Голосіївський р-н.</t>
  </si>
  <si>
    <t>адміністрація НПП "Голосіївський"</t>
  </si>
  <si>
    <t xml:space="preserve">Указ Президента України  від 27.08.2007 № 794/2007  "Про створення національного природного парку "Голосіївський"
  (в редакції Указу Президента України від 30.10.2008 № 976/2008 "Про деякі питання національного природного парку "Голосіївський" та парку - пам'ятки садово-паркового мистецтва загальнодержавного значення "Голосіївський ліс")
Рішення КМР від 26 січня 2012 року N 69/7406 "Про надання земельних ділянок Національному природному парку "Голосіївський" для експлуатації та обслуговування Національного природного парку "Голосіївський" у Голосіївському районі м. Києва"
Указ Президента України №446/2014 від 01.05.2014 "Про зміну меж національного природного парку "Голосіївський"
</t>
  </si>
  <si>
    <t>Голосіївський р-н, Конча-заспівське л-во :
кв.2, 3, 5,7-9,11-14,17-19,21,23-25,28,29,43;
Голосіївське л-во.:
кв. 1-28</t>
  </si>
  <si>
    <t>КП «ЛПГ «Конча-заспа»</t>
  </si>
  <si>
    <t>Святошинський р-н, Святошинське л-во:
кв.1-101,109-112,115-123,125-139;
Київське л-во:
кв.7,12,13,18-22,26-31,35-44,46-57,60-72,74-85,87-93,99-105,110-122;
Оболонський р-н,
Київське л-во:
кв.1-6,8-11,14-17,23-25,32-34,45,58,59,73;
Пуща-Водицьке л-во:
кв.13,14,15,27-29,46,47,64,77,82,91,94,107-111.</t>
  </si>
  <si>
    <t xml:space="preserve">
                                                                                                                                                                                                                                                           КП "Святошинське ЛПГ"
</t>
  </si>
  <si>
    <t>просп. Голосіївський, 87 ( стара назва - Просп. 40-річчя Жовтня)</t>
  </si>
  <si>
    <t>КП УЗН Голосіївського району П-П С-П МЗЗ "Голосіївський парк ім. М. Рильського"</t>
  </si>
  <si>
    <t>Поряд з просп. Науки,46</t>
  </si>
  <si>
    <t>КП УЗН Голосіївського району Схили біля інституту фізики</t>
  </si>
  <si>
    <t>Інститут еволюційної екології НАН
України  Урочище "Теремки"</t>
  </si>
  <si>
    <t xml:space="preserve">Національний аграрний університет </t>
  </si>
  <si>
    <r>
      <t>Заказники</t>
    </r>
    <r>
      <rPr>
        <sz val="12"/>
        <rFont val="Times New Roman"/>
        <family val="1"/>
        <charset val="204"/>
      </rPr>
      <t> </t>
    </r>
  </si>
  <si>
    <t>Лісники (в складі НПП "Голосіївський")</t>
  </si>
  <si>
    <t>НПП "Голосіївський" (колишня територія ЛПГ "Конча-Заспа", Конча-Заспівське лісництво, кв.2,3,5,7,9,11,12,13,14,17-18,19,21,23-25,28,29</t>
  </si>
  <si>
    <t>Постанова Ради Міністрів УРСР від 25.08.89 N 223</t>
  </si>
  <si>
    <r>
      <t>Пам'ятки природи</t>
    </r>
    <r>
      <rPr>
        <sz val="12"/>
        <rFont val="Times New Roman"/>
        <family val="1"/>
        <charset val="204"/>
      </rPr>
      <t> </t>
    </r>
  </si>
  <si>
    <t>Романівське болото (в складі НПП "Голосіївський")</t>
  </si>
  <si>
    <t>Святошинське ЛПГ, Святошинське лісництво, кв. 1</t>
  </si>
  <si>
    <t xml:space="preserve">                                                                                                                                                                                                                                                                                                                                                     КП «Святошинське ЛПГ»
</t>
  </si>
  <si>
    <t>Постанова Ради Міністрів УРСР від 26.03.79 N 143</t>
  </si>
  <si>
    <r>
      <t>Ботанічні сади</t>
    </r>
    <r>
      <rPr>
        <sz val="12"/>
        <rFont val="Times New Roman"/>
        <family val="1"/>
        <charset val="204"/>
      </rPr>
      <t> </t>
    </r>
  </si>
  <si>
    <t>Національний ботанічний сад ім. М. М. Гришка НАН України</t>
  </si>
  <si>
    <t>вул. Садово-Ботанічна, 1 ( стара назва - вул. Тимірязєвська)</t>
  </si>
  <si>
    <t>ЦБС ім. Гришка НАНУ</t>
  </si>
  <si>
    <t>Постанова Ради Міністрів УРСР від 22.07.83 N 311</t>
  </si>
  <si>
    <t>Ботанічний сад ім. Акад. Фоміна</t>
  </si>
  <si>
    <t>вул. Симона Петлюри, 1 (стара назва - вул. Комінтерну)</t>
  </si>
  <si>
    <t>КНУ ім. Шевченка</t>
  </si>
  <si>
    <t>Ботанічний сад Національного аграрного університету</t>
  </si>
  <si>
    <t>вул. Героїв Оборони (Московський район м. Києва /квартали 7 і 8 Хотівського лісництва Боярської лісової дослідної станції - 28 га і землі Української сільськогосподарської академії - 25 га)</t>
  </si>
  <si>
    <t>НУБіП</t>
  </si>
  <si>
    <t>Постанова Ради Міністрів УРСР від 13.02.89 N 53</t>
  </si>
  <si>
    <r>
      <t>Дендрологічні парки</t>
    </r>
    <r>
      <rPr>
        <sz val="12"/>
        <rFont val="Times New Roman"/>
        <family val="1"/>
        <charset val="204"/>
      </rPr>
      <t> </t>
    </r>
  </si>
  <si>
    <t>Сирецький</t>
  </si>
  <si>
    <t>вул. Тираспільська, 43; агрофірма "Квіти України"</t>
  </si>
  <si>
    <t>агрофірма "Квіти України" (агрофірма "Троянда")</t>
  </si>
  <si>
    <r>
      <t>Зоопарки</t>
    </r>
    <r>
      <rPr>
        <sz val="12"/>
        <rFont val="Times New Roman"/>
        <family val="1"/>
        <charset val="204"/>
      </rPr>
      <t> </t>
    </r>
  </si>
  <si>
    <t>Київський</t>
  </si>
  <si>
    <t>просп. Берестейський, 32 ( стара назва - просп. Перемоги)</t>
  </si>
  <si>
    <t>Адміністрація Київського зоологічного парку</t>
  </si>
  <si>
    <r>
      <t>Парки-пам'ятки садово-паркового мистецтва</t>
    </r>
    <r>
      <rPr>
        <sz val="12"/>
        <rFont val="Times New Roman"/>
        <family val="1"/>
        <charset val="204"/>
      </rPr>
      <t> </t>
    </r>
  </si>
  <si>
    <t>Володимирська гірка</t>
  </si>
  <si>
    <t>Михайлівська площа</t>
  </si>
  <si>
    <t>КП УЗН Шевченківського р-ну.</t>
  </si>
  <si>
    <t>Постанова Ради Міністрів УРСР від 29.01.1960 № 105 (втратила чинність) 
Постанова Ради Міністрів УРСР від 22.07.1983 №311 "Про класифікацію і мережу територій та об'єктів природно-заповідного фонду Українмької РСР" 
Рішення Київради від 17.02.94 №14</t>
  </si>
  <si>
    <t>Маріїнський парк </t>
  </si>
  <si>
    <t>вул. Грушевського</t>
  </si>
  <si>
    <t>Центральний парк культури і відпочинку м. Києва, КП УЗН Печерського р-ну.</t>
  </si>
  <si>
    <t>Сирецький гай</t>
  </si>
  <si>
    <t>вул. Стеценка, вул. Котовського, вул. Сирецька</t>
  </si>
  <si>
    <t>КП УЗН Поділ та Шевч р-нів</t>
  </si>
  <si>
    <t>Постанова колегії Держкомітету УРСР з охорони природи від 26.07.72 N 22</t>
  </si>
  <si>
    <t>Нивки (східна частина)</t>
  </si>
  <si>
    <t>просп. Берестейський, ( стара назва - просп. Перемоги)</t>
  </si>
  <si>
    <t>Феофанія</t>
  </si>
  <si>
    <t>вул. Акад. Лебедєва (ДЗГ "Феофанія")</t>
  </si>
  <si>
    <t>Інститут еволюційної екології НАН України Свято.Пантелеймон монастир</t>
  </si>
  <si>
    <t>Голосіївський парк ім. М. Т. Рильського (в складі НПП "Голосіївський")</t>
  </si>
  <si>
    <t>просп. Голосіївський ( стара назва - Просп. 40-річчя Жовтня)</t>
  </si>
  <si>
    <t>КП УЗН Голосіївського району</t>
  </si>
  <si>
    <t>Голосіївський ліс (в складі НПП "Голосіївський")</t>
  </si>
  <si>
    <t>НПП "Голосіївський" (колишнє ЛПГ "Конча-Заспа", Голосіївське лісництво, кв. 1 – 28; Конча-Заспівське лісництво кв.1вид 1, кв.2 вид 53)</t>
  </si>
  <si>
    <t>Святошинський лісопарк (в складі НПП "Голосіївський")</t>
  </si>
  <si>
    <t>Святошинське ЛПГ, Святошинське лісництво, кв. 122, 123, 131 - 136</t>
  </si>
  <si>
    <t>Пуща-Водицький лісопарк (в складі НПП "Голосіївський")</t>
  </si>
  <si>
    <t>Святошинське ЛПГ, Пуща-Водицьке лісництво, кв. 77, 94, 107 - 111, 91, 27 - 29, 46, 47, 64, 13 - 16</t>
  </si>
  <si>
    <t>Постанова колегії Держкомітету УРСР з охорони природи від 26.07.72 N 22 (зі змінами згідно Указу Президента України №1207/2000 від. 4.11.2000р.)</t>
  </si>
  <si>
    <t>  </t>
  </si>
  <si>
    <t>Разом: 9 шт</t>
  </si>
  <si>
    <t>в т.ч. 1524,9 га в складі НПП "Голосіївський"</t>
  </si>
  <si>
    <t>Всього:</t>
  </si>
  <si>
    <t>в т.ч. 2665,1 га в складі НПП "Голосіївський"</t>
  </si>
  <si>
    <t>Всього фактично:</t>
  </si>
  <si>
    <t>МІСЦЕВОГО ЗНАЧЕННЯ </t>
  </si>
  <si>
    <t>Урочище "Лиса гора"</t>
  </si>
  <si>
    <t>вул. Саперно-Слобідська, вул. Лисогірська</t>
  </si>
  <si>
    <t xml:space="preserve">Історико-архітектурна пам'ятка-музей "Київська фортеця" </t>
  </si>
  <si>
    <t>Рішення Київської міської Ради від 17.02.94 N 14</t>
  </si>
  <si>
    <t>Партизанської слави</t>
  </si>
  <si>
    <t>вул. Тростянецька</t>
  </si>
  <si>
    <t>КП УЗН Дарницького р-ну.</t>
  </si>
  <si>
    <t>Голосіїв (I черга) (загальна площа - 5236,0 га)</t>
  </si>
  <si>
    <t>За винятком площ: ур. "Лиса гора", "Феофанія", заказника "Лісники", парку ім. М. Рильського та Голосіївського лісу, що мають заповідний статус (2300,0 га)</t>
  </si>
  <si>
    <t>Рішення Київської міської Ради від 23.12.2003 №334/1209 (втрата чинності згідно з рішенням Київської міської ради  від 09.03.2006 №170/3261)</t>
  </si>
  <si>
    <t>Дніпровські острови (34 острови)</t>
  </si>
  <si>
    <t xml:space="preserve"> Дніпровські острови, крім о.Труханів  ГОЛОСІЇВСЬКИЙ р-н: 1. Острів Жуків - 70,01 га. 2. Острів Козачий з протокою - 154,30 га. 3. Острів Ольгин з протокою - 221,70  га. 4. острів Дикий - 129,75 га. 5. острів без назви - 9,19 га. 6. острів без назви - 0,31 га.  7. острів без назви - 0,23 га. 8. острів без назви - 0,51 га.9. острів без назви - 0,18 га. 10. острів без назви - 0,27 га. 11. острів без назви - 0,49 га. 12. острів без назви - 0,50 га. 13. острів без назви - 36,30 га. 14. острів без назви - 0,55 га. 15. острів без назви - 6,77 га. 16. острів без назви - 2,54 га. 17. острів без назви - 0,33 га. 18. острів без назви - 0,15 га. 19. острів без назви - 0,07 га. 20. острів без назви - 0,03 га.
ДЕСНЯНСЬКИЙ р-н: 21. острів Муромець - 148,15 га. 22. острів Лопуховатий - 55,71га. 23. острів без назви - 0,12 га. 24. острів без назви - 17,43 га.
ДНІПРОВСЬКИЙ р-н: 25. острів Долобецький - 128,00 га. 26. острів Гідропарк (малий) - 3,14 га. 27. острів Венеціанський - 187,50 га. 28. острів без назви  - 18,0 га.
ОБОЛОНСЬКИЙ р-н: 29. Острів Оболонський - 14,77 га. 30. острів без назви - 0,59 га. 31. острів без назви - 0,05 га.
ПЕЧЕРСЬКИЙ р-н: 32. острів без назви - 4,66 га. 33. острів без назви - 1,64 га. 34. острів без назви - 1,05 га.
</t>
  </si>
  <si>
    <t>КП Плесо</t>
  </si>
  <si>
    <t>Рішення Київради          від 23.12.2004 №878/2288</t>
  </si>
  <si>
    <t>Смородинський</t>
  </si>
  <si>
    <t>в межах Подільського узвозу, Смородинського узвозу та вулиці Нагірної в Шевченківському районі м. Києва</t>
  </si>
  <si>
    <t>КП УЗН Шевченківського району</t>
  </si>
  <si>
    <t>Рішення Київради              від 10.11.2016  № 355/1359</t>
  </si>
  <si>
    <t>4 шт.</t>
  </si>
  <si>
    <t>Рибне урочище</t>
  </si>
  <si>
    <t>Дарницьке ЛПГ, Дніпровське лісництво, кв.7 вид.11, кв.17 вид.25, кв.27 вид.25</t>
  </si>
  <si>
    <t xml:space="preserve">                                                                                                                                                                                                                                                                                                                                                     КП «Дарницьке ЛПГ»
</t>
  </si>
  <si>
    <t>Спільне рішення виконкомів міської і обласної Рад народних депутатів від 10.04.78 № 522</t>
  </si>
  <si>
    <t>Дарницьке ЛПГ, Броварське лісництво, кв.71 вид. 13; кв. 72 вид 11</t>
  </si>
  <si>
    <t>- " -</t>
  </si>
  <si>
    <t>Біла діброва</t>
  </si>
  <si>
    <t>Дарницьке ЛПГ, Білодібровне лісництво, кв 40 виділ 2, кв. 41 виділ 1</t>
  </si>
  <si>
    <t>урочище "Межигірське" (в складі ландшафтного заказника "Золотий ліс"</t>
  </si>
  <si>
    <t>Святошинське ЛПГ, Межигірське лісництво, кв 2 виділ 22, кв 46 виділ 10</t>
  </si>
  <si>
    <t>Дачне урочище (в складі НПП "Голосіївський")</t>
  </si>
  <si>
    <t>НПП "Голосіївський" (колишнє ЛПГ "Конча-Заспа", Дачне лісництво: кв.23 вид 4; кв.27 вид 11,16; кв.30 вид 17; кв.31 вид 4,13))</t>
  </si>
  <si>
    <t>Озеро Вербне</t>
  </si>
  <si>
    <t xml:space="preserve"> іхтіологічно-ботанічний</t>
  </si>
  <si>
    <t>Оболонь, вул. Приозерна</t>
  </si>
  <si>
    <t>КП "Плесо"</t>
  </si>
  <si>
    <t>Рішення Київської міської Ради від 17.02.94 № 14</t>
  </si>
  <si>
    <t>Ландшафтний заказник на лівому березі оз. Конча (в складі ЛЗ Острів Жуків)</t>
  </si>
  <si>
    <t>У межах ландшафтного заказника "острів Жуків" кв. 102</t>
  </si>
  <si>
    <t>Київський держлісгосп</t>
  </si>
  <si>
    <t>Розпорядження Київської міської державної адміністрації від 14.10.97 № 1628</t>
  </si>
  <si>
    <t>Урочище "Бобровня" (4 га в складі РЛП "Дніпровські острови")</t>
  </si>
  <si>
    <t>Парк "Муромемць" (колишній "Дружби Народів"), о. Муромець</t>
  </si>
  <si>
    <t>КП УЗН Деснянського р-ну.</t>
  </si>
  <si>
    <t>Рішення Київської міської ради від 02.12.99 № 147/649</t>
  </si>
  <si>
    <t>згідно даних Програми 30, УЗН 32</t>
  </si>
  <si>
    <t>Острів Жуків (загальна площа - 1794,6 га) (в складі НПП "Голосіївський")</t>
  </si>
  <si>
    <t xml:space="preserve">Заплавна частина Канівського водосховища від гирла р. Віта до південної межі м. Києва
Конча-Заспівське лісництво: 123,4 га - кв.4 вид 3-6,8-10,13-16, кв.5 вид 1-21,23,24,36,37,44,56, кв.6 вид 10-13,16-26,30-35,38-40,44, кв.7 вид 22-32,36,37,40,44
</t>
  </si>
  <si>
    <t xml:space="preserve">ЛПГ "Конча-Заспа", колективне с/г підприємство "Хотівське" </t>
  </si>
  <si>
    <t xml:space="preserve">згідно даних Програми 1444,6 </t>
  </si>
  <si>
    <t>Гирлова система р. Віта, островів Ольгин та Козачий  (393 га в складі РЛП "Дніпровські острови")</t>
  </si>
  <si>
    <t>Острови Ольгин і Козачий, гирлова частина р. Віта</t>
  </si>
  <si>
    <t xml:space="preserve">Колективне с/г підприємство "Хотівське";
 землі запасу міста </t>
  </si>
  <si>
    <t xml:space="preserve">згідно даних Програми 470 </t>
  </si>
  <si>
    <t>"Пуща-Водиця" (в складі НПП "Голосіївський")</t>
  </si>
  <si>
    <t>Святошинське ЛПГ, Київське лісництво, кв. 2 - 6, 8 - 11, 14 - 16, 23 - 25, 32, 33, 45, 58, 59</t>
  </si>
  <si>
    <t>Рішення Київської міської ради від 24.10.2002 N 96/256</t>
  </si>
  <si>
    <t>Програма та ЛПГ 563,2</t>
  </si>
  <si>
    <t>"Річка Любка" (в складі НПП "Голосіївський")</t>
  </si>
  <si>
    <t>Святошинське ЛПГ, Святошинське лісництво, кв. 2 - 4, 7 - 9</t>
  </si>
  <si>
    <t>- " - </t>
  </si>
  <si>
    <t>"Муромець-Лопуховате" (187 га в складі РЛП "Дніпровські острови")</t>
  </si>
  <si>
    <t>Дарницьке ЛПГ, Дніпровське лісництво, кв. 59 - 64</t>
  </si>
  <si>
    <t>"Пляхова" </t>
  </si>
  <si>
    <t>Кв. кв. 20 (літ. 25 - 41), кв. 21 (літ. 13 - 22), кв. 22 (літ. 10 - 26), кв. 23 (літ. 10 - 18), кв. 24 (літ. 22, 25 - 27), кв. 25 (літ. 52 - 55), кв. 28 (літ. 4, 7 - 9, 24) Дніпровського лісництва Дарницького лісопаркового господарства</t>
  </si>
  <si>
    <t>Рішення Київської міської ради від 12.02.2004 N 22/1231 </t>
  </si>
  <si>
    <t>"Осокорківські луки"</t>
  </si>
  <si>
    <t>м. Київ, на південь від озера Тягле та вул. Колекторної у Дарницькому районі м. Києва. Код ділянки в міському земельному кадастрі: 90:015:0041;90:015:0042; 90:015:0043; 90:015:0044; 90:015:0045; 90:015:0046; 90:015:0048; 90:015:0049; 96:001:0005.</t>
  </si>
  <si>
    <t>КП УЗН Дарницького району</t>
  </si>
  <si>
    <t>Рішення Київської міської ради від 11.04.2019 р. N 522/7178</t>
  </si>
  <si>
    <t>"Урочище Бабин Яр"</t>
  </si>
  <si>
    <t>у Шевченківському та Подільському районах міста Києва                                                                            1. обл. код 85:082:0003, вул. Олени Теліги (Кирилівський лісопарк зі схилами біля дамби) площею - 5.9 га.
2. обл. код 85:089:0028, вул. Олени Теліги, площа - 5,6 га.  
3. обл. код 91:005:0030, вул. Мельниченка, 48б, площа - 0,02 га.
4. обл. код 91:005:0035, площа - 16 га.
5. обл. код 91:005:0054, площа - 14 га.</t>
  </si>
  <si>
    <t>КП УЗН Шевченківського та КП УЗН Подільського районів</t>
  </si>
  <si>
    <t>Рішення Київської міської ради від 14.11.2019 р. N 236/7809</t>
  </si>
  <si>
    <t>"Золотий ліс"</t>
  </si>
  <si>
    <t xml:space="preserve">Межигірське лісництво (площа 856,8 га)  квартали № 2, 26, 27, 28, 29, 45, 46, 47, 48, 49, 50, 64, 65, 66, 67, 68, 69, 82, 83, 85, 86, 87, 94, 95, 96, 97, 98, 103, 104, 105, 106.  Пуща-Водицьке лісництво (площа 1151,9 га) квартали № 1, 6, 7, 8, 17, 18, 19, 30, 31, 32, 33, 34, 35, 36, 37, 48, 49, 50, 51, 52, 53, 54, 55, 65, 66, 67, 68, 69, 70, 71, 72, 83, 84, 85, 86, 87, 88, 89, 98, 99, 100, 101, 102, 103, 104, 105, 106, 117, 118, 119, 120, 121, 122, 123, 124, 125, 126, 127 </t>
  </si>
  <si>
    <t>Рішення Київської міської ради від 06.02.2020 N 10/8180</t>
  </si>
  <si>
    <t>"Червонохуторські озера" в складі РЛП "Партизанська слава"</t>
  </si>
  <si>
    <t>Озера Велике, Блакитне і Рибальське з прибережено-захисною смугою на території регіонального ландшафтного парку "Партизанська Слава" в Дарницькому районі міста Києва</t>
  </si>
  <si>
    <t>Рішення Київської міської ради від 06.02.2020 N 15/8185</t>
  </si>
  <si>
    <t>"Затока Наталка" (6,5 га в складі РЛП "Дніпровські острови")</t>
  </si>
  <si>
    <t xml:space="preserve">територія Оболонського району міста Києва "Номер у міському земельному кадастрі: 78:215:0014; 78:215:0015;
78:215:0016; 78:215:0022."
</t>
  </si>
  <si>
    <t>КП "Плесо" (84 га), 1,5 га землі не надані у власність чи користування</t>
  </si>
  <si>
    <t>Рішення Київської міської ради від 27.02.2020 р. N 148/8318</t>
  </si>
  <si>
    <t>"Озеро Редькіне"</t>
  </si>
  <si>
    <t xml:space="preserve">територія Оболонського району міста Києва                 1. вул. Богатирська (78:317:0001 ) площа 56,7 га.
2. Оболонський район (78:317:0025; 78:317:0026; 78:317:0027; 78:317:0030; 78:320:0013) площа 17,5
</t>
  </si>
  <si>
    <t>КП "Плесо" (56,7 га), 17,5 га землі не надані у власність чи користування</t>
  </si>
  <si>
    <t>Рішення Київської міської ради від 27.02.2020 р. N 149/8319</t>
  </si>
  <si>
    <t>"Троєщинські луки"</t>
  </si>
  <si>
    <t>території Деснянського району міста Києва               Номер у міському земельному кадастрі: 62:211:0057; 62:211:0043; 62:211:0006; 62:211:0036; 62:211:0044; 62:211:0152; 62:211:050; 62:211:048; 62:211:0074; 62:211:0047; 62:211:0049; 62:211:0045; 62:211:0046; 62:211:0018 62:211:0058; 62:211:0076; 62:211:0092; 62:211:0080; 62:212:0093; 62:212:0094; 62:212:0099; 62:212:0008; 62:212:0097; 62:212:0020; 62:212:0021; 62:212:0098; 62:213:0064; 62:213:0063; 62:213:0067; 62:213:0062; 62:213:0050; 62:213:0065</t>
  </si>
  <si>
    <t>Благодійна організація "Благодійний фонд Дніпровського району м. Києва "Київський еколого-культурний центр" </t>
  </si>
  <si>
    <t>Рішення Київської міської ради від 28.07.2020 р. N 92/9171</t>
  </si>
  <si>
    <t>"Багринова гора"</t>
  </si>
  <si>
    <t xml:space="preserve">території Голосіївського району м. Києва                    Номер у міському земельному кадастрі: 82:414:0399;
82:414:0427;
82:414:0323; 82:414:0101
</t>
  </si>
  <si>
    <t>Рішення Київської міської ради від 28.07.2020 р. N 94/9173</t>
  </si>
  <si>
    <t>"Урочище Церковщина"</t>
  </si>
  <si>
    <t>Голосіївський район м. Києва                                        Номер у міському земельному кадастрі: 79:128:0000</t>
  </si>
  <si>
    <t>Рішення Київської міської ради від 28.07.2020 N 95/9174</t>
  </si>
  <si>
    <t>Деснянські луки</t>
  </si>
  <si>
    <t xml:space="preserve">території Деснянського району міста Києва                                  1. 62:201:0019 площа 30067,03 кв.м. за адресою: с. Троєщина (урочище Городище). 2. 62:201:0095 площа 10892,18 кв.м. за адресою: між вул. Оноре де Бальзака та р. Десенка. 3.  62:201:0100 площа 18464,97 кв.м. за адресою: с. Троєщина (урочище Моложі). 4. 62:201:0102 площа 7665,08 кв.м. за адресою: с. Троєщина (урочище Моложі). 5. 62:201:0149 площа 165629,29 кв.м. за адресою: між вул. Оноре де Бальзака та р. Десенка. 6. 62:201:0174 площа 363454,59 кв.м. за адресою: між вул. Оноре де Бальзака та р. Десенка. 7. 62:201:0184 площа 16363,41 кв.м. 8.  62:201:0211 площа 683740,84 кв.м. за адресою: між вул. Оноре де Бальзака та р. Десенка. 9. 62:201:0212 площа 431,32 кв.м. 10. 62:201:0214 площа 4993,92 кв.м. 11. 62:201:0215 площа 1102,38 кв.м. 12. 62:201:0216 площа 518,08 кв.м. 13. 62:201:0217 площа 687,34 кв.м. 14. 62:201:0218 площа 27300,52 кв.м. 15. 62:202:0031 площа 1217,64 кв.м. 16. 62:202:0033 площа 10337,01 кв.м. 17. 62:202:0036 площа 94753,77 кв.м. 18. 62:202:0037 площа 893802,84 кв.м. 19. 62:202:0038 площа 189312,9 кв.м. 20. 62:202:0040 площа 125352,65 кв.м. 21. 62:202:0102 площа 494444,51 кв.м. 22. 62:202:0103 площа 130,54 кв.м. 23. 62:202:0117 площа 11114,52 кв.м. за адресою: вул. Деснянська, 48. 24. 62:202:0215 площа 960,9 кв.м.
ЗАГАЛЬНА ПЛОЩА - 3141369,82 кв.м.
</t>
  </si>
  <si>
    <t>Рішення Київської міської ради від 28.07.2020 р. N 97/9176 згідно рішення 314,136982 га</t>
  </si>
  <si>
    <t>«Межигірсько - Пуща-Водицький»</t>
  </si>
  <si>
    <t xml:space="preserve">Оболонський район,
Межигірське л-во:
кв. 3-10;11 (вид. 1-10; 13-15; 20;21;24;25;26;29;30;31), 13-22; 23 (вид. 1;2;4-8;10;13;14;16;18-20;27;28), 24 (вид. 1-4;6;7;10;11;14-17), 25;30-33;34 (вид. 1-5;8;9;11-21), 36 (вид. 1-3; 5;6;13;14), 51-58; 70-76; 88-91; 99-101; 107;112-114; 115 (вид. 1;3-7;11-19), 116 (вид. 1;2;8;22;23), 117 (вид. 1-3; 10-15), 118 (вид. 3;4;6;7). 
Пуща-Водицьке л-во: кв. 2;3;9-12;20-26;38-44;56-62;73-76;78;90.
</t>
  </si>
  <si>
    <t>КП «Святошинське ЛПГ»</t>
  </si>
  <si>
    <t>Рішення Київради від 27.10.05 № 255/3716 (зі змінами згідно рішення КМР від 28.05.2009 №531/1587); рішення Київської міської ради      від 10.11.2016  № 354/1358 "Про збільшення території лісового заказника місцевого значення "Межигірсько-Пуща-Водицький"</t>
  </si>
  <si>
    <t>"Радунка"</t>
  </si>
  <si>
    <t>вул. Марка Черемшини, відрізок від залізниці Дарниця-Петрівка до вул. Райдужної, вул. Райдужна, будівельний майданчик N 7                                            1) на вул. Марка Черемшини площею 887,68 кв. м (кадастровий номер 8 000 000 000:66:148:072); 2) на вул. Марка Черемшини N 17 площею 91481,72 кв. м (кадастровий номер 8 000 000 000:66:148:102); 3) відрізок від залізниці Дарниця-Петрівка до вул. Райдужної площею 19032,4 кв. м (кадастровий номер 8 000 000 000:66:148:123); 4) на вул. Марка Черемшини площею 9589,92 кв. м (кадастровий номер 8 000 000 000:66:148:131); 5) на вул. Марка Черемшини площею 1767,86 кв. м (кадастровий номер 8 000 000 000:66:148:132); 6) на вул. Райдужній площею 44348,82 кв. м (кадастровий номер 8 000 000 000:66:148:137); 7) на вул. Райдужній площею 32395,93 кв. м (кадастровий номер 8 000 000 000:66:148:138); 8) на вул. Марка Черемшини площею 1779,22 кв. м (кадастровий номер 8 000 000 000:66:148:152); 9) будівельний майданчик N 7 площею 3744,32 кв. м (кадастровий номер 8 000 000 000:66:148:001); 10) на вул. Марка Черемшини N 17 площею 57575,08 кв. м (кадастровий номер 8 000 000 000:66:148:201); 11) на вул. Райдужній площею 13833,87 кв. м (кадастровий номер 8 000 000 000:66:148:202); 12) на вул. Марка Черемшини площею 1487,41 кв. м (кадастровий номер 8 000 000 000:66:148:203); 13) на вул. Марка Черемшини площею 836,37 кв. м (кадастровий номер 8 000 000 000:66:148:204).</t>
  </si>
  <si>
    <t>КП УЗН Дніпровського р-ну.</t>
  </si>
  <si>
    <t>Рішення Київради              від  20.12.2017 № 715/3722</t>
  </si>
  <si>
    <t>Зелене озеро</t>
  </si>
  <si>
    <t>Подільський район, вул. Сирецька                            Код ділянки в міському земельному кадастрі: 85:242:0011, 85:242:0069</t>
  </si>
  <si>
    <t>КП Київпастранс (КП "Плесо" доручено оформити ОЗ)</t>
  </si>
  <si>
    <t>Рішення Київради              від 15.11.2018  № 44/6095, згідно рішення 6,697185 га</t>
  </si>
  <si>
    <t xml:space="preserve">Труханів острів                                    (в т.ч. 16,611422 га в складі РЛП Дніпровські острови) </t>
  </si>
  <si>
    <t xml:space="preserve">Дніпровський район                                                         1. 66:318:001 (Квартал 66 (острів біля Московського мосту) площа 166114,22 кв.м. 2. 66:438:038 (озеро) площа 808,84 кв.м. 3. 66:438:044 (озеро) площа 1446,74 кв.м. 4. 66:438:046 (озеро) площа 3009,64 кв.м. 5. 66:438:068 (озеро) площа 2343,26 кв.м. 6. 66:438:069 (озеро) площа 14541,25 кв.м. 7. 66:438:070 (озеро) площа 11726,72 кв.м. 8. 66:438:071 (Озеро Бабине) площа 38890,42 кв.м. 9. 66:438:072 (озеро) площа 1086,68 кв.м. 10. 66:438:076 (озеро) площа 675,95 кв.м. 11. 66:438:078 (озеро) площа 1733,41 кв.м. 12. 66:438:079 (озеро) площа 200,29 кв.м. 13. 66:438:084 (озеро) площа 13970,08 кв.м. 14. 66:438:104 (озеро Бабине) площа 15185,64 кв.м. 15. 66:438:105 (озеро Бабине) площа 2763,61 кв.м. 
Загальна площа: 274496,75 кв.м.
</t>
  </si>
  <si>
    <t>КП «Дарницьке ЛПГ» (16,611422 га)       КП «Плесо»</t>
  </si>
  <si>
    <t>Рішення Київради              від 16.05.2019  № 910/7566 згідно рішення 27,449675 га</t>
  </si>
  <si>
    <t>Озеро Тягле</t>
  </si>
  <si>
    <t>Дарницький район Озеро Тягле з прибережною захисною смугою вздовж вулиці Колекторної в Дарницькому районі міста Києва</t>
  </si>
  <si>
    <t>КП «Плесо»</t>
  </si>
  <si>
    <t>Рішення Київради              від 12.11.2019  № 40/7613</t>
  </si>
  <si>
    <t>Яр Пролісок</t>
  </si>
  <si>
    <t>Голосіївський район, вулиця Академіка Тронька, на схилах київського лесового плато</t>
  </si>
  <si>
    <t>Національний музей архітектури і побуту України</t>
  </si>
  <si>
    <t>Рішення Київради від 06.02.2020 № 11/8181</t>
  </si>
  <si>
    <t>"Конча-Заспа" (303 га в складі ЛЗ Острів Жуків)</t>
  </si>
  <si>
    <t xml:space="preserve">о. Жуків, південь Голосіївського району                             Код ділянки в міському земельному кадастрі: 90:333:0009,
90:333:0010, 90:332:0034, 90:332:0004, 90:332:0033, 90:332:0035, 90:332:0023, 90:332:0024, 90:336:0006, 90:336:0011, 90:336:0015, 90:336:0021, 90:336:0020, 90:336:0008, 90:336:0007, 90:336:0024, 90:36:0028,90:336:0022,90:336:0017,90:335:0024,90:335:0025, 90:335:0029, 90:335:0027, 90:335:0030, 90:335:0028,90:335:0031,90:335:0036,90:335:0008,90:335:0035,90:335:0006,90:335:0007,90:335:0004,90:335:0037,90:335:0039,90:335:0016
</t>
  </si>
  <si>
    <t>Рішення Київської міської ради від 28.07.2020 № 93/9172</t>
  </si>
  <si>
    <t>"Долина річки Коноплянка"</t>
  </si>
  <si>
    <t>вулиця Вітряні Гори у Подільському районі м. Києва              код ділянки 85:148:0076</t>
  </si>
  <si>
    <t>КП УЗН Подільського району м. Києва</t>
  </si>
  <si>
    <t>Рішення КМР від 28.07.2020 року № 98/9177</t>
  </si>
  <si>
    <t>"Совська балка"</t>
  </si>
  <si>
    <t>між вулицями Колоскова та Петра Радченка у Солом'янському районі                                                        код ділянки: 72:257:0008 (68463,24 кв.м.) - КП житл. госп.                                            код длянки: 72:252:0003 (135770,82 кв.м.), код ділянки: 72:280:0025 (80795,03 кв.м.) - КП Плесо                                          код ділянки: 72:257:0032 (34979,64 кв.м.), код ділянки: 72:256:0002 (52250,72 кв.м.) - не надані в користування</t>
  </si>
  <si>
    <t xml:space="preserve">КП по утриманню житлового господарства Солом'янського району м. Києва - 6,846324 га, КП "Плесо" - 21,656585 га, землі не надані в користування - 8,723036 га </t>
  </si>
  <si>
    <t>Рішення Київської міської ради від 28.07.2020 № 99/9178</t>
  </si>
  <si>
    <t>"Гора Щекавиця"</t>
  </si>
  <si>
    <t>вул. Лук'янівська, вул. Олегівська                                     код ділянки: 91:101:0008 (55194,95 кв.м.), 91:099:0027 (25955,90 кв.м.), 91:099:0030 (49224,24 кв.м.)</t>
  </si>
  <si>
    <t xml:space="preserve">Рішеня КМР від 24.09.2020 №468/9547 </t>
  </si>
  <si>
    <t>"Протасів Яр"</t>
  </si>
  <si>
    <t>8000000000:72:210:0008, 8000000000:72:210:0033, 8000000000:72:213:0031 - ТОВ "ПРОТАСІВ ЯР"                          8000000000:72:213:0145, 8000000000:72:213:0146, 8000000000:72:213:0048, 8000000000:72:213:0038, 8000000000:72:213:0046, 8000000000:72:213:0100 - КО "Київзеленбуд"</t>
  </si>
  <si>
    <t>ТОВ "ПРОТАСІВ ЯР"              КО "Київзеленбуд"</t>
  </si>
  <si>
    <t>Рішення Київської міської ради від 14.07. 2022 №4907/4948</t>
  </si>
  <si>
    <t>"Дарничанка"</t>
  </si>
  <si>
    <t xml:space="preserve">Микільське лісництво кв. 12-16, Дніпровське лісництво кв. 8, 9, 11, 14, 15, 17, 21, 24 КП "Дарницьке лісопаркове господарство", Дарницький район м. Києва </t>
  </si>
  <si>
    <t>рішення Київської міської ради 07.10.2021 №2745/2786</t>
  </si>
  <si>
    <t>"Став Кулик"</t>
  </si>
  <si>
    <t>Подільський район 85:161:0056, 85:161:0057, 85:161:0059</t>
  </si>
  <si>
    <t xml:space="preserve"> Благодійна організація "Благодійний фонд Дніпровського району м. Києва "Київський еколого-культурний центр"</t>
  </si>
  <si>
    <t>рішення Київської міської ради від 04.11.2021 №3148/3189</t>
  </si>
  <si>
    <t>"Озеро Малинівка"</t>
  </si>
  <si>
    <t>Дніпровський район міста Києва    8000000000:66:626</t>
  </si>
  <si>
    <t>Благодійна організація "Благодійний фонд Дніпровського району м. Києва "Київський еколого-культурний центр"</t>
  </si>
  <si>
    <t>рішення Київської міської ради від 14.05.2022 №4594/4635</t>
  </si>
  <si>
    <t>"Озеро Заплавне"</t>
  </si>
  <si>
    <t>Дарницький район міста Києва 8000000000:90:458
8000000000:90:287</t>
  </si>
  <si>
    <t>рішення Київської міської ради від 14.05.2022 №4595/4636</t>
  </si>
  <si>
    <t>"Озеро Алмазне"</t>
  </si>
  <si>
    <t>Деснянський район, 62:212:0050, 62:212:0051, 62:212:0052, 62:212:0053, 62:212:0054, 62:212:0055, 62:212:0056, 62:212:0057, 62:212:0058, 62:212:0059, 62:212:0060, 62:212:0061, 62:212:0062, 62:212:0063, 62:212:0064, 62:212:0065, 62:212:0066, 62:212:0067, 62:212:0068, 62:212:0069, 62:251:0001, 62:268:0003</t>
  </si>
  <si>
    <t>рішення Київської міської ради від 27.10.2022 №5484/5525</t>
  </si>
  <si>
    <t>"Совська Пронька"</t>
  </si>
  <si>
    <t>між вулицями Колосковою, Крутогірною, Яблуневою, Сигнальною, провулком Яблуневим у Солом'янському районі м. Києва, 72:261:0086 площа 1,3379 га, 72:414:0087 площа 2,2913 га, 72:414:0703 площа 3,6712 га</t>
  </si>
  <si>
    <t>КП УЗН Солом'янського р-ну. (72:261:0086), КП Плесо (72:414:0087)</t>
  </si>
  <si>
    <t>рішення Київської міської ради від 10.11.2022 № 5594/5635</t>
  </si>
  <si>
    <t>Разом 42 шт.</t>
  </si>
  <si>
    <t>в т.ч. 732,2 га в складі НПП "Голосіївський", 12 га в складі РЛП "Партизанська слава",607,111422 га в складі РЛП "Дніпровські острови", 383 га в складі ЛЗ Острів Жуків</t>
  </si>
  <si>
    <t>Разом фактично:</t>
  </si>
  <si>
    <t>Юннатський</t>
  </si>
  <si>
    <t>дендропарк</t>
  </si>
  <si>
    <t>Подільський р-н, вул. Вишгородська, 19</t>
  </si>
  <si>
    <t>Національний еколого-натуралістичний центр учнівської молоді МО України</t>
  </si>
  <si>
    <t>Рішення Київради від 09.03.06 №169/3260</t>
  </si>
  <si>
    <t>Золотоворітський сквер</t>
  </si>
  <si>
    <t>вул. Володимирська</t>
  </si>
  <si>
    <t>Рішення виконкому міської Ради від 20.03.72 N 363 (Рішення Київської міської ради народних депутатів 17.02.1994 № 14)</t>
  </si>
  <si>
    <t>Бульвар ім. Т. Г. Шевченка</t>
  </si>
  <si>
    <t>Природний об'єкт цілини</t>
  </si>
  <si>
    <t>вул. Пирогівський шлях біля буд. N 76 ( стара назва - вул. Червонопрапорна)</t>
  </si>
  <si>
    <t>інформація відсутня</t>
  </si>
  <si>
    <t>Лісове урочище Крістерів</t>
  </si>
  <si>
    <t>вул. Байди-Вишневецького, 2 -а (Інститут харчової хімії і технології НАН України) ( стара назва - вул. Осиповського)</t>
  </si>
  <si>
    <t>Інститут харчової хімії і технології НАН України</t>
  </si>
  <si>
    <t>Колекція лісовода Вінтера (в складі НПП "Голосіївський")</t>
  </si>
  <si>
    <t>Пуща-Водицьке лісництво, кв. 111, вид. 25</t>
  </si>
  <si>
    <t>2 дерева сосни веймутової, 3 дерева модрини сибірської</t>
  </si>
  <si>
    <t>Вікові дерева дуба (в складі НПП "Голосіївський")</t>
  </si>
  <si>
    <t>ЛПГ "Конча-Заспа", Дачне лісництво,кв.51 вид.2, кв.47 вид.29</t>
  </si>
  <si>
    <t>5 дерев дуба 200-300 років</t>
  </si>
  <si>
    <t>Витік річки Либідь</t>
  </si>
  <si>
    <t>парк "Відрадний"</t>
  </si>
  <si>
    <t>КП УЗН Солом'янського р-ну.</t>
  </si>
  <si>
    <t>Рішення Київської міської ради від 02.12.99 N 147/649</t>
  </si>
  <si>
    <t>Старий дубовий гай</t>
  </si>
  <si>
    <t>вул. Борщагівська, 141</t>
  </si>
  <si>
    <t>30 дерев віком понад 200 років</t>
  </si>
  <si>
    <t>Крістерова гірка</t>
  </si>
  <si>
    <t xml:space="preserve">вул. Байди-Вишневецького, 2 -а (КСП "Троянда") (стара назва- вул. Осиповського) </t>
  </si>
  <si>
    <t>СТ "Троянда"</t>
  </si>
  <si>
    <t>Рішення Київської міської Ради від 30.01.2001 N 189/1166</t>
  </si>
  <si>
    <t>Меморіальний дендропарк ім. Акад. О. Богомольця</t>
  </si>
  <si>
    <t>вул. Богомольця, 4</t>
  </si>
  <si>
    <t>Інститут фізіології ім. О. Богомольця</t>
  </si>
  <si>
    <t>Рішення Київської міської Ради від 02.12.99 N 147/649</t>
  </si>
  <si>
    <t>49 цінних, рідкісних видів дерев та кущів</t>
  </si>
  <si>
    <t>Дубовий гай з природною водоймою</t>
  </si>
  <si>
    <t>просп. Берестейський, 86 ( стара назва - просп. Перемоги)</t>
  </si>
  <si>
    <t>Рішення Київської міськради від 24.10.2002 N 96/256</t>
  </si>
  <si>
    <t>"Байкова гора"</t>
  </si>
  <si>
    <t>узвіз Протасів Яр, 4</t>
  </si>
  <si>
    <t>Інститут епідеміології та інфекційних хвороб ім. П. Громашевського та Інститут "Біофарма"</t>
  </si>
  <si>
    <t>Алея вікових дубів</t>
  </si>
  <si>
    <t>вул. Пирогівський шлях, сел. Пирогове (Музей народної архітектури та побуту України) ( стара назва - вул. Червонопрапорна)</t>
  </si>
  <si>
    <t>Музей народної архітетури та побуту України</t>
  </si>
  <si>
    <t>Рішення Київської міськради від 12.02.2004 N 22/1231</t>
  </si>
  <si>
    <t>Залишки дубових пралісів віком 300 - 400 років </t>
  </si>
  <si>
    <t>Природне русло р. Либідь</t>
  </si>
  <si>
    <t>вул. Саперно-Слобідська (від колектора до Наддніпрянського шосе)</t>
  </si>
  <si>
    <t>Історико-архітектурна пам’ятка-музей «Київська фортеця»</t>
  </si>
  <si>
    <t>Рішення Київської міськради від 28.12.2004 N 1061/2471</t>
  </si>
  <si>
    <t>"Зелена діброва"</t>
  </si>
  <si>
    <t>Святошинський район, між вулицею Ореста Васкула  та проспектом Перемоги                                                     код ділянок: 75:171:0007; 75:172:0003 ( стара назва - між вул. Феодори Пушиної та проспектом Перемоги)</t>
  </si>
  <si>
    <t>КП УЗН Святошинського району</t>
  </si>
  <si>
    <t>Рішення Київської міської ради від 06.02.2020 N 13/8183</t>
  </si>
  <si>
    <t>"Витоки річки Нивка"</t>
  </si>
  <si>
    <t>вздовж вулиці Маршала Якубовського (вул. Ломоносова, ставки №1 і №2 на р. Нивка з прилеглою територією)      код ділянки: 79:429:0026</t>
  </si>
  <si>
    <t>Рішення Київської міської ради від 06.02.2020 N 14/8184</t>
  </si>
  <si>
    <t>"Реп'яхів яр" (в складі РЛП "Смородинський"</t>
  </si>
  <si>
    <t>між вул. Кирилівською, пров. Нагірним, Смородинським узвозом та Богуславським узвозом                                код ділянки: 91:109:0238</t>
  </si>
  <si>
    <t>Рішення Київської міської ради від 14.11.2019 р. N 237/7810</t>
  </si>
  <si>
    <t>Дніпрові кручі</t>
  </si>
  <si>
    <t>Схили вздовж Набережного шосе від Пішохідного мосту через р. Дніпро до мосту Патона</t>
  </si>
  <si>
    <t>КП УЗН Печерського району</t>
  </si>
  <si>
    <t>Рішення Київської міської ради від 15.03.2007 № 254/915</t>
  </si>
  <si>
    <t xml:space="preserve"> «Замкова гора»</t>
  </si>
  <si>
    <t xml:space="preserve">Схили між Андріївським узвозом, урочищем Гончарі –Кожум’яки, Житнім ринком та Свято –Флорівським монастирем </t>
  </si>
  <si>
    <t>КП УЗН Подільського району</t>
  </si>
  <si>
    <t xml:space="preserve"> «Пейзажна алея»              </t>
  </si>
  <si>
    <t xml:space="preserve"> Схили Старокиївської гори від Андріївського узвозу вздовж Пейзажної алеї та гори Дитинки до вул. Гончарної, </t>
  </si>
  <si>
    <t>КП УЗН Подільського  та Шевченківського районів</t>
  </si>
  <si>
    <t xml:space="preserve">Рішення Київської міської ради                                     від 05.04.2012 № 389/7726  </t>
  </si>
  <si>
    <t xml:space="preserve">вул. Ореста Васкула, 49 - В у Святошинському районі             м. Києва ( стара назва - вул. Феодори Пушиной) </t>
  </si>
  <si>
    <t>КП УЗН Святошинського р-ну.</t>
  </si>
  <si>
    <t>Рішення Київської міської ради від 04.11.2021 № 3146/3187</t>
  </si>
  <si>
    <t>Вовча гора</t>
  </si>
  <si>
    <t>Броварський просп. Дніпровського району (парк вздовж вул. Малишка) 66:099:0091, 66:099:0038</t>
  </si>
  <si>
    <t>КП УЗН Дніпровського р-ну</t>
  </si>
  <si>
    <t>Рішення Київської міської ради від 04.11.2021 № 3147/3188</t>
  </si>
  <si>
    <t>"Райська яблуня"</t>
  </si>
  <si>
    <t>м. Київ, проспект Берестейський, 37 ( стара назва -Перемоги)</t>
  </si>
  <si>
    <t>Національний технічний університет України "Київський політехнічний інститут імені Ігоря Сікорського"</t>
  </si>
  <si>
    <t>Рішення Київської міської ради від 10.11.2022 № 5593/5634</t>
  </si>
  <si>
    <t>територія Головної астрономічної обсерваторії НАН України</t>
  </si>
  <si>
    <t>Головна астрономічна обсерваторія НАН України</t>
  </si>
  <si>
    <t xml:space="preserve">Партизанський дуб </t>
  </si>
  <si>
    <t xml:space="preserve"> вул. Братів Зерових, 21 ( стара назва - вул. Червонопартизанська)</t>
  </si>
  <si>
    <t xml:space="preserve"> КП УЗН Солом"янського району</t>
  </si>
  <si>
    <t>Рішення Київської міської ради № 1061/2471  від 28.12.2004</t>
  </si>
  <si>
    <t>1 дерево дуба звичайного 360 років</t>
  </si>
  <si>
    <t>"Квіткова" (в складі НПП "Голосіївський")</t>
  </si>
  <si>
    <t>Дачне лісництво КП "Лісопаркове господарство "Конча-Заспа", квартал 29, вид. 6 - 10, 12, 13, 17</t>
  </si>
  <si>
    <t>КП "Лісопаркове господарство "Конча-Заспа"</t>
  </si>
  <si>
    <t xml:space="preserve">рішення Київської міської ради
24.11.2022 № 5668/5709
</t>
  </si>
  <si>
    <t xml:space="preserve"> вулиця Михайла Омеляновича-Павленка ( стара назва - вул. Суворова)</t>
  </si>
  <si>
    <t>КП УЗН Печерського р-ну.</t>
  </si>
  <si>
    <t>Рішення виконкому міськради №363 від 20.03.1972</t>
  </si>
  <si>
    <t>1 дерево дуба 160 років</t>
  </si>
  <si>
    <t>Вікові дуби і липи</t>
  </si>
  <si>
    <t>пров. Делегатський</t>
  </si>
  <si>
    <t>дуби і липи 200 років</t>
  </si>
  <si>
    <t>Вікові дуби, липи і каштани</t>
  </si>
  <si>
    <t>вул. Вишгородська, 45</t>
  </si>
  <si>
    <t>150 років</t>
  </si>
  <si>
    <t>садиба Історичного музею, вул. Володимирська</t>
  </si>
  <si>
    <t>Рішення виконкому міськради №206 від 11.02.1969</t>
  </si>
  <si>
    <t>1 дерево липи</t>
  </si>
  <si>
    <t>вул. Вишгородська, 51 (біля к-ру ім. Т. Шевченка)</t>
  </si>
  <si>
    <t>КП УЗН Подільського р-ну.</t>
  </si>
  <si>
    <t>20 дерев дуба 200 років</t>
  </si>
  <si>
    <t>Вікові липи і каштани</t>
  </si>
  <si>
    <t>Києво-Печерська Лавра</t>
  </si>
  <si>
    <t>Києво-Печерський історико-культурний заповідник</t>
  </si>
  <si>
    <t>Вікові липи, ясени, каштани</t>
  </si>
  <si>
    <t>12 дерев липи, 8 дерев ясена, 25 дерев каштана 200 років</t>
  </si>
  <si>
    <t>Віковий каштан</t>
  </si>
  <si>
    <t>вул. Китаївська, 15</t>
  </si>
  <si>
    <t>Свято-Троїцький монастир (Китаївська Пустинь)</t>
  </si>
  <si>
    <t>Рішення Київської міської ради від 17.02.94 № 14</t>
  </si>
  <si>
    <t>Віковий дуб Кащенка (в складі НПП "Голосіївський")</t>
  </si>
  <si>
    <t>вул. Кащенка (Мишоловка)</t>
  </si>
  <si>
    <t>КП УЗН Голосіївського р-ну.</t>
  </si>
  <si>
    <t>Вікові дерева софори японської</t>
  </si>
  <si>
    <t>Китаєво, Інститут садівництва УААН, вул. Китаївська, 32</t>
  </si>
  <si>
    <t>Інститут садівництва УААН</t>
  </si>
  <si>
    <t>Віковий дуб Крістера</t>
  </si>
  <si>
    <t>вул. Байди-Вишневецького, 3 ( стара назва вул. Осиповського)</t>
  </si>
  <si>
    <t>ЖЕУ-2 АТЗТ фірми «Будінвестсервіс»</t>
  </si>
  <si>
    <t>Ялиця Крістера</t>
  </si>
  <si>
    <t>л</t>
  </si>
  <si>
    <t>ДУ "ІХБГ НАН України"</t>
  </si>
  <si>
    <t>Платан Кащенка</t>
  </si>
  <si>
    <t>вул. Мельникова (вул. Юрія Іллєнка) (Інститут міжнародних відносин КДУ)</t>
  </si>
  <si>
    <t>Віковий дуб "Бай-бай"</t>
  </si>
  <si>
    <t>Пуща-Водицьке лісництво, кв. 112, вид. 16</t>
  </si>
  <si>
    <t>1 дуб 350 років</t>
  </si>
  <si>
    <t>Група дерев ялини звичайної</t>
  </si>
  <si>
    <t>15 км Житомирського шосе, садова діл. 52 с/т "Зв’язківець" кад. ном. 8000000000:75:670:0299</t>
  </si>
  <si>
    <t>Сидоренко Г. І. (згідно публ.кад.карти Левицький Владислав Вікторович)</t>
  </si>
  <si>
    <t>Вікові дерева дуба і сосни</t>
  </si>
  <si>
    <t>Дарницьке ЛПГ, Броварське лісництво, кв. 22, вид. 2, кв. 33, вид. 10, кв. 59, вид. 23, кв. 70, вид. 6</t>
  </si>
  <si>
    <t>КП «Дарницьке ЛПГ»</t>
  </si>
  <si>
    <t>Розпорядження Київської міської державної адміністрації від 15.01.99 № 57</t>
  </si>
  <si>
    <t>2 дерева дуба 350 років, 6 дерев сосни 200 років</t>
  </si>
  <si>
    <t>Святе цілюще джерело (в складі НПП "Голосіївський")</t>
  </si>
  <si>
    <t>ЛПГ "Конча-Заспа", Голосіївське лісництво, кв. 3, вид. 16</t>
  </si>
  <si>
    <t>парк "Нивки" (східна частина) біля залізничної платформи "Рубежівський"</t>
  </si>
  <si>
    <t>1 дерево дуба 350-370 років</t>
  </si>
  <si>
    <t>Два водних джерела</t>
  </si>
  <si>
    <t>ДЗГ "Феофанія" НАН України</t>
  </si>
  <si>
    <t>вул. Львівська, 74</t>
  </si>
  <si>
    <t>1 дерево груші звичайної</t>
  </si>
  <si>
    <t>Вікове дерево туї західної</t>
  </si>
  <si>
    <t>вул. Львівська, 72</t>
  </si>
  <si>
    <t>1 дерево туї західної</t>
  </si>
  <si>
    <t>Вікове дерево ясеня</t>
  </si>
  <si>
    <t>вул. Івана Мазепи, 29 ( стара назва - вул. Січневого повстання, 29)</t>
  </si>
  <si>
    <t>БУ-15 КЕВ Міноборони України</t>
  </si>
  <si>
    <t>1 дерево ясена 200 років</t>
  </si>
  <si>
    <t>Вікове дерево акації</t>
  </si>
  <si>
    <t>просп. Берестейський, 73-а ( стара назва просп. Перемоги)</t>
  </si>
  <si>
    <t>ДП "Веркон ЖКП"</t>
  </si>
  <si>
    <t>1 дерево акації білої 200 років</t>
  </si>
  <si>
    <t xml:space="preserve">Група вікових дерев дуба </t>
  </si>
  <si>
    <t>НДГ Інститут зоології України, урочище "Теремки" (кв. 34, вид. 13, 19)</t>
  </si>
  <si>
    <t>НДГ Інститут зоології НАН України</t>
  </si>
  <si>
    <t>4 дерева віком 380-400 років</t>
  </si>
  <si>
    <t xml:space="preserve">Група вікових дерев береки </t>
  </si>
  <si>
    <t>вул. Банкова, 2</t>
  </si>
  <si>
    <t>5 дерев</t>
  </si>
  <si>
    <t>Вікове дерево клена-явора</t>
  </si>
  <si>
    <t>вул. Євгена Коновальця, 2 (стара назва - вул. Щорса)</t>
  </si>
  <si>
    <t>Головний військовий клінічний Госпіталь МО України</t>
  </si>
  <si>
    <t>1 дерево 100-140 років</t>
  </si>
  <si>
    <t>Група вікових дерев тополі білої</t>
  </si>
  <si>
    <t>5 дерев 130-150 років</t>
  </si>
  <si>
    <t>Верхнє озеро-ставок з Китаївського каскаду ставків (в складі НПП "Голосіївський")</t>
  </si>
  <si>
    <t>Київський державний науково-виробничий учбовий комбінат Мін АПК України</t>
  </si>
  <si>
    <t>Група дерев бука лісового</t>
  </si>
  <si>
    <t>просп. Визволителів, парк "Перемога"</t>
  </si>
  <si>
    <t>Віковий велетенський екземпляр тополі чорної</t>
  </si>
  <si>
    <t>Гідропарк (Венеціанський острів)</t>
  </si>
  <si>
    <t xml:space="preserve">1 дерево   </t>
  </si>
  <si>
    <t>Дуб-довгожитель </t>
  </si>
  <si>
    <t xml:space="preserve"> вул. Вадима Гетьмана, 2 ( стара назва - вул. Індустріальна)</t>
  </si>
  <si>
    <t>КП УЗН Солом'янського р-ну</t>
  </si>
  <si>
    <t>1 дерево 350-400 років</t>
  </si>
  <si>
    <t>Віковий дуб-красень</t>
  </si>
  <si>
    <t xml:space="preserve">вул. Вишгородська, 39 </t>
  </si>
  <si>
    <t>Інститут ендокринології АМН України</t>
  </si>
  <si>
    <t>1 дерево 380 років</t>
  </si>
  <si>
    <t>Вікове дерево дуба-красеня</t>
  </si>
  <si>
    <t>Харківське шосе (ріг вул. Вербицького)</t>
  </si>
  <si>
    <t>Рішення Київської міської ради від 30.01.2001р. № 189/1166</t>
  </si>
  <si>
    <t>1 дерево</t>
  </si>
  <si>
    <t>Група екзотичних дерев платана, ялини, смереки</t>
  </si>
  <si>
    <t>вул. Хрещатик, 36</t>
  </si>
  <si>
    <t>КП УЗН Шевченківського р-ну</t>
  </si>
  <si>
    <t>7 дерев платана кленолистого, смереки та ялини</t>
  </si>
  <si>
    <t>"Величавий дуб"</t>
  </si>
  <si>
    <t>вул. Червонозаводська, 7 територія (ДП "Комунальник" ВАТ "Веркон")</t>
  </si>
  <si>
    <t xml:space="preserve">ВАТ “Веркон” Київський еколого-культурний центр </t>
  </si>
  <si>
    <t>1 дерево 300 років</t>
  </si>
  <si>
    <t>Багатовікове дерево дуба звичайного</t>
  </si>
  <si>
    <t>Подільський район вул. Вишгородська, 69</t>
  </si>
  <si>
    <t>Інститут ендокринології та обміну речовин ім. В.П. Комісаренка АМН України</t>
  </si>
  <si>
    <t>Рішення Київради від 30.01.01р. №189/1166</t>
  </si>
  <si>
    <t>1 дерево 400 років</t>
  </si>
  <si>
    <t xml:space="preserve">Дуб Красицького </t>
  </si>
  <si>
    <t>Вул. Кобзарська, 43</t>
  </si>
  <si>
    <t xml:space="preserve">Рішенням Київської міської ради  від 27.11.2009 № 713/2782 </t>
  </si>
  <si>
    <t>1 дерево дуба 400 років</t>
  </si>
  <si>
    <t xml:space="preserve">Дуб Гуналі </t>
  </si>
  <si>
    <t>перетин вул. Гамаліївської та пров. Кузьми Скрябіна (стара назва - вул. Бестужева та пров. Бестужева)</t>
  </si>
  <si>
    <t xml:space="preserve">Дуб Янати </t>
  </si>
  <si>
    <t>Пров. Золочівський, 4</t>
  </si>
  <si>
    <t xml:space="preserve">Дуби 6 – го  листопада </t>
  </si>
  <si>
    <t>Вул. Кобзарська, 25</t>
  </si>
  <si>
    <t>9 дерев дуба та 2 дерева липи серцелистої</t>
  </si>
  <si>
    <t xml:space="preserve">Дуб Котова </t>
  </si>
  <si>
    <t>Пров. Золочівський, 10</t>
  </si>
  <si>
    <t>Голосіївські метасеквойї (в складі НПП "Голосіївський")</t>
  </si>
  <si>
    <t xml:space="preserve">Голосіївський парк ім. М. Рильського (поблизу атракціонів та колеса огляду) </t>
  </si>
  <si>
    <t>Рішення Київської міської ради від 23.12.2010 № 415/5227</t>
  </si>
  <si>
    <t>2 дерева метасеквойї китайської 60 років</t>
  </si>
  <si>
    <t>Козацька верба</t>
  </si>
  <si>
    <t>Зростає в урочищі Веребняки  по вул. Дмитрова (вул. Ділова)</t>
  </si>
  <si>
    <t>КП УЗН Деснянського району</t>
  </si>
  <si>
    <t>Рішення Київської міської ради від 17.07.2008 № 19/19</t>
  </si>
  <si>
    <t>1 дерево верби білої</t>
  </si>
  <si>
    <t>Гнілецька верба</t>
  </si>
  <si>
    <t>Зростає в урочищі Городище на березі озера Гнилуша по вул.Деснянській</t>
  </si>
  <si>
    <t>Велетень заплави</t>
  </si>
  <si>
    <t>Зростає в урочищі Веребняки на вул. О.Бальзака</t>
  </si>
  <si>
    <t>Сирецький дуб</t>
  </si>
  <si>
    <t xml:space="preserve">вул. Черкаська, 11 </t>
  </si>
  <si>
    <t xml:space="preserve"> КП УЗН Шевченківського району</t>
  </si>
  <si>
    <t>рішення Київської міськради від 17.07.2008         № 19/19</t>
  </si>
  <si>
    <t>1 дерево дуба звичайного 300-350 років</t>
  </si>
  <si>
    <t>Шевченків дуб</t>
  </si>
  <si>
    <t>Перетин вул.  Вишгородської та Білицької</t>
  </si>
  <si>
    <t>Рішення Київського міськвиконкому від  23.12.2010 № 415/5227</t>
  </si>
  <si>
    <t>Черешні Бурдзинського</t>
  </si>
  <si>
    <t>Шевченківський район,                      просп. Берестейський, 32 ( стара назва - Перемоги)</t>
  </si>
  <si>
    <t>Київський зоологічний парк</t>
  </si>
  <si>
    <t>Рішення Київради                             від 23.04.2009 № 326/1382</t>
  </si>
  <si>
    <t>4 дерева вишні пташиної</t>
  </si>
  <si>
    <t>Платан Стачинського</t>
  </si>
  <si>
    <t>1 дерево платана гібридного 120 років</t>
  </si>
  <si>
    <t>Ясен Шарлеманя</t>
  </si>
  <si>
    <t>Шевченківський район,                       просп. Берестейський, 32 ( стара назва - Перемоги)</t>
  </si>
  <si>
    <t>1 дерево ясена звичайного</t>
  </si>
  <si>
    <t>Тополі Бурдзинського</t>
  </si>
  <si>
    <t>2 дерева тополі чорної</t>
  </si>
  <si>
    <t>Самбурські дуби (в складі НПП "Голосіївський")</t>
  </si>
  <si>
    <t>НПП "Голосіївський",                                                кв. 13, виділ 2,6,7,8</t>
  </si>
  <si>
    <t xml:space="preserve">Рішення Київської міської ради                         від 26.05.2016 № 357/357 </t>
  </si>
  <si>
    <t>10 дерев дуба черешчатого 400-500 років</t>
  </si>
  <si>
    <t>Дуби - Голосіївські велетні (в складі НПП "Голосіївський")</t>
  </si>
  <si>
    <t>НПП "Голосіївський",                                                кв. 4, виділ 5</t>
  </si>
  <si>
    <t>2 дерева дуба черешчатого 400-500 років</t>
  </si>
  <si>
    <t>Дуб Петра Могили (в складі НПП "Голосіївський")</t>
  </si>
  <si>
    <t>НПП "Голосіївський",                                                кв. 3, виділ 15</t>
  </si>
  <si>
    <t>1 дерево дуба черешчатого 500 років</t>
  </si>
  <si>
    <t>Дуб Григорія Кожевнікова</t>
  </si>
  <si>
    <t>РЛП "Лиса Гора"</t>
  </si>
  <si>
    <t>Національний історико-архітектурний музей "Київська фортеця"</t>
  </si>
  <si>
    <t>Рішення Київської міської ради                         від 14.09.2017 № 30/3037</t>
  </si>
  <si>
    <t>1 дерево дуба 500 років</t>
  </si>
  <si>
    <t>Дуб Яковенка</t>
  </si>
  <si>
    <t>вулиця Патріарха Мстислава Скрипника, 40</t>
  </si>
  <si>
    <t>Відокремлений підрозділ "Служба енергетичного забезпечення та звязку КП "Київпастранс"</t>
  </si>
  <si>
    <t>Рішення Київської міської ради                         від 22.03.2018 № 375/4439</t>
  </si>
  <si>
    <t>1 дерево дуба звичайного 300 років</t>
  </si>
  <si>
    <t>Три дуби</t>
  </si>
  <si>
    <t>Перехрестя вул. Байди-Вишневецького та вул. Вітряні гори (стара назва - Перехресття вул. Осиповського та вул. Вітряні гори)</t>
  </si>
  <si>
    <t>Рішення Київської міської ради                                                 від 14.11.2019  № 238/7811</t>
  </si>
  <si>
    <t>3 дерева дубу 300 років</t>
  </si>
  <si>
    <t>Два дуба черешчаті</t>
  </si>
  <si>
    <t>пров. Золочівський,4</t>
  </si>
  <si>
    <t>КП "Керуюча компанія з обслуговування житлового фонду Подільського району м. Києва"</t>
  </si>
  <si>
    <t>Рішення Київської міської ради                                                 від 19.12.2019  № 508/8081</t>
  </si>
  <si>
    <t xml:space="preserve">2 дерева дуба черешчатого 200 років </t>
  </si>
  <si>
    <t>Київська тополя</t>
  </si>
  <si>
    <t>Подільський район біля р. Дніпро на Київських схилах в 50 м праворуч від пам'ятника Магдебурзькому праву (Володимирський узвіз, 6)</t>
  </si>
  <si>
    <t>Рішення Київської міської ради                                                 від 14.11.2019  № 239/7812</t>
  </si>
  <si>
    <t>1 дерево тополі чорної 100 років</t>
  </si>
  <si>
    <t>Дерево Цоя</t>
  </si>
  <si>
    <t>берег озера Тельбін</t>
  </si>
  <si>
    <t>Рішення Київради від 06.02.2020 № 12/8182</t>
  </si>
  <si>
    <t>1 дерево верби 60 років</t>
  </si>
  <si>
    <t>Віковий ясен у пров.Лабораторному</t>
  </si>
  <si>
    <t>Пров. Лабораторний, 18</t>
  </si>
  <si>
    <t>Київська міська клінічна лікарня N 17 (лист від 02.03.2004 N 135)</t>
  </si>
  <si>
    <t>Рішення Київради  від 28 грудня 2004 року N 1061/2471</t>
  </si>
  <si>
    <t>1 дерево 150 років</t>
  </si>
  <si>
    <t>Софіївські довгожителі</t>
  </si>
  <si>
    <t>Шевченківський район територія Національного заповідника "Софія Київська"</t>
  </si>
  <si>
    <t>Національний історико-культурний заповідник "Софія Київська"</t>
  </si>
  <si>
    <t>Рішення Київради  від 17.07.2008 №19/19</t>
  </si>
  <si>
    <t>2 100-150 річні дерева ясена та 1 100 річний каштана кінського</t>
  </si>
  <si>
    <t>Фортечні ясени</t>
  </si>
  <si>
    <t>Печерський район    пров. Лабораторний, 18</t>
  </si>
  <si>
    <t>Київська міська клінічна лікарня №17</t>
  </si>
  <si>
    <t>Рішення Київської міської ради  від 17.07.2008 №19/19</t>
  </si>
  <si>
    <t>1 100-150 річне дерево ясена звичайного</t>
  </si>
  <si>
    <t>Татарський дуб</t>
  </si>
  <si>
    <t>Шевченківський район, вул.. Нагірна,12</t>
  </si>
  <si>
    <t xml:space="preserve">КП УЗН Шевченківського району </t>
  </si>
  <si>
    <t>Рішення Київради  від 23.04.2009 №326/1382</t>
  </si>
  <si>
    <t>Дуб Стеценка</t>
  </si>
  <si>
    <t>Шевченківський район, бульвар Павла Вірського, 63 ( стара назва - вул. Саратовська)</t>
  </si>
  <si>
    <t>1 дерево дуба звичайного 450 років</t>
  </si>
  <si>
    <t>Перунів дуб</t>
  </si>
  <si>
    <t>Солом"янський район, вул. Генерала Генадія Воробйова,3</t>
  </si>
  <si>
    <t xml:space="preserve">Комунальне підприємство по утриманню зелених насаджень Солом’янського району м. Києва </t>
  </si>
  <si>
    <t>1 дерево дуба звичайного 500 років</t>
  </si>
  <si>
    <t>Липа Феодосія Печерського</t>
  </si>
  <si>
    <t xml:space="preserve"> вул. Івана Мазепи, 25, корп. 25 (стара назва - вул. Січневого повстання)</t>
  </si>
  <si>
    <t>Свято-Успенська Києво-Печерська Лавра</t>
  </si>
  <si>
    <t>Рішення Київради  від 27.11.2009 №713/2782</t>
  </si>
  <si>
    <t>1 дерево липи серцелистої 800 років</t>
  </si>
  <si>
    <t>Дуб Грюнвальда</t>
  </si>
  <si>
    <t>Конча-Заспа, 27 км Столичного шосе</t>
  </si>
  <si>
    <t>Клінічний санаторій "Жовтень"</t>
  </si>
  <si>
    <t>1 дерево дуба звичайного 1000 років</t>
  </si>
  <si>
    <t>Чарівні дуби</t>
  </si>
  <si>
    <t>8 дерев дуба звичайного 400 років</t>
  </si>
  <si>
    <t>Дуби Фролькіса</t>
  </si>
  <si>
    <t xml:space="preserve">вул. Вишгородська,67 </t>
  </si>
  <si>
    <t>Інститут геронтології АМН України</t>
  </si>
  <si>
    <t>2 дерева дуба звичайного</t>
  </si>
  <si>
    <t>Каштан Воїнственського</t>
  </si>
  <si>
    <t>вул. Б. Хмельницького, 13/2</t>
  </si>
  <si>
    <t>Інститут зоології НАН України</t>
  </si>
  <si>
    <t>1 дерево каштана 100 років</t>
  </si>
  <si>
    <t>Метасеквойя</t>
  </si>
  <si>
    <t>вул. Лебедєва, 1</t>
  </si>
  <si>
    <t>Інститут ботаніки НАН України</t>
  </si>
  <si>
    <t>1 дерево метасеквойї китайської</t>
  </si>
  <si>
    <t>Клени Яворницького</t>
  </si>
  <si>
    <t>просп. Берестейський, 73/1 (стара назва - просп. Перемоги)</t>
  </si>
  <si>
    <t>КП "Ремонтно-експлуатаційна організація – 10"</t>
  </si>
  <si>
    <t>2 дерева клена сріблястого 150 років</t>
  </si>
  <si>
    <t>Клен Казакова</t>
  </si>
  <si>
    <t>вул. Садово-Ботанічна, 1 ( стара назва - Тімірязєвська)</t>
  </si>
  <si>
    <t>НБС НАН України</t>
  </si>
  <si>
    <t>1 дерево клена ясенелистого 150 років</t>
  </si>
  <si>
    <t>Дуби Козловського</t>
  </si>
  <si>
    <t>1 дерево дуба 500 років, 8 дерев дуба 300 років</t>
  </si>
  <si>
    <t>Каштани Гришка</t>
  </si>
  <si>
    <t>ввул. Садово-Ботанічна, 1 ( стара назва - Тімірязєвська)</t>
  </si>
  <si>
    <t>6 дерев гіркокаштана кінського 150 років</t>
  </si>
  <si>
    <t>Липи Богуна</t>
  </si>
  <si>
    <t>3 дерева липи серцелистої 350 років</t>
  </si>
  <si>
    <t>Платани Ліпського</t>
  </si>
  <si>
    <t>6 гібридних дерев платана</t>
  </si>
  <si>
    <t>Бук Бурачинського</t>
  </si>
  <si>
    <t>1 дерево бука лісового</t>
  </si>
  <si>
    <t>Дуб Січових стрільців</t>
  </si>
  <si>
    <t>вул. Горіхуватський шлях, 9 (стара назва - вул. Генерала Родимцева)</t>
  </si>
  <si>
    <t>Національний університет біоресурсів і природокористу-вання України (НУБіПУ)</t>
  </si>
  <si>
    <t>Дуби генерала Тарнавського</t>
  </si>
  <si>
    <t>вул. Горіхуватський шлях, 2-4 (стара назва - вул. Генерала Родимцева)</t>
  </si>
  <si>
    <t>НУБіПУ</t>
  </si>
  <si>
    <t>10 дерев дуба 400 років</t>
  </si>
  <si>
    <t>Дуби Петра Могили</t>
  </si>
  <si>
    <t>вул. Горіхуватський шлях, 19 (стара назва - вул. Генерала Родимцева)</t>
  </si>
  <si>
    <t>5 дерев дуба 400 років</t>
  </si>
  <si>
    <t>Дуб Кирпоноса</t>
  </si>
  <si>
    <t>вул. Горіхуватський шлях, 1а (стара назва - вул. Генерала Родимцева)</t>
  </si>
  <si>
    <t>Дуб Якуніна</t>
  </si>
  <si>
    <t>Дуби Рильського</t>
  </si>
  <si>
    <t>2 дерева дуба 400 років</t>
  </si>
  <si>
    <t>Дуб Вєтрова</t>
  </si>
  <si>
    <t>вул. Блакитного,9</t>
  </si>
  <si>
    <t xml:space="preserve">1 дерево дуба 500 років  </t>
  </si>
  <si>
    <t>Велика липа Сироти</t>
  </si>
  <si>
    <t>вул. Саперно-Слобідська,22</t>
  </si>
  <si>
    <t>1 дерево липи 350 років</t>
  </si>
  <si>
    <t>Святошин клен</t>
  </si>
  <si>
    <t>просп. Берестейський, 117 ( стара назва - просп. Перемоги)</t>
  </si>
  <si>
    <t>1 дерево клена 150 років</t>
  </si>
  <si>
    <t>Ясен Феофіла</t>
  </si>
  <si>
    <t>вул. Китаївська, 15/8</t>
  </si>
  <si>
    <t>Київський еколого-культурний центр</t>
  </si>
  <si>
    <t>Рішення Київської міської ради  від 27.11.2009 №713/2782</t>
  </si>
  <si>
    <t>1 дерево ясена 150 років</t>
  </si>
  <si>
    <t>Гінкго Пост-Волинське</t>
  </si>
  <si>
    <t>вул. Новопольова, 97</t>
  </si>
  <si>
    <t>Державне територіально-галузеве об’єднання «Південно-Західна залізниця»</t>
  </si>
  <si>
    <t>2 дерева гінкго дволопатевого</t>
  </si>
  <si>
    <t>Борщагівський дуб</t>
  </si>
  <si>
    <t>вул. Борщагівська,17/18</t>
  </si>
  <si>
    <t>Рішення Київради від 27.11.2009 №713/2782</t>
  </si>
  <si>
    <t>1 дерево дуба 300-350 років</t>
  </si>
  <si>
    <t>Шовковиці Шевченка та Стуса</t>
  </si>
  <si>
    <t>Рішення Київради  від 23.12.2010   № 415/5227</t>
  </si>
  <si>
    <t>2 дерева шовковиці білої 500 та 300 років</t>
  </si>
  <si>
    <t>Тополя метробудівська</t>
  </si>
  <si>
    <t>вул. Німанська, 3-а</t>
  </si>
  <si>
    <t>КП "Київський метрополітен"</t>
  </si>
  <si>
    <t>Рішення Київради  від 23.12.2010  № 415/5227</t>
  </si>
  <si>
    <t>1 дерево тополі 100 років</t>
  </si>
  <si>
    <t>Груша Іващенко</t>
  </si>
  <si>
    <t>просп. Науки, 16</t>
  </si>
  <si>
    <t>1 дерево груші 100 років</t>
  </si>
  <si>
    <t>Дуб на синій воді</t>
  </si>
  <si>
    <t>в межах ландшафтного заказника "Жуків острів" (на пн. Від дамби-по мосту через р. Віту, якою проходить дорога з вул. Лісничої у напрямку комплексу відпочинку "Поплавок" )</t>
  </si>
  <si>
    <t>Рішення Київської міської ради  від 23.12.2010  № 415/5227</t>
  </si>
  <si>
    <t>1 дерево дуба черешчатого 600 років</t>
  </si>
  <si>
    <t>Дуб Фролкіна</t>
  </si>
  <si>
    <t>вул. Антонова, 2/32, корпус 3 Солом'янський р-н.</t>
  </si>
  <si>
    <t>Рішення Київради  від 23.12.2010 № 415/5227</t>
  </si>
  <si>
    <t>1 дерево дуба черешчатого 400 років</t>
  </si>
  <si>
    <t>Дуб Хорунженко</t>
  </si>
  <si>
    <t>вул. Тропініна, 5-а, Шевченківський р-н.</t>
  </si>
  <si>
    <t>гр. Заворотній А. І.</t>
  </si>
  <si>
    <t>Дуб Шурун</t>
  </si>
  <si>
    <t>вул. Тираспольська, 2</t>
  </si>
  <si>
    <t>Шулявський дуб</t>
  </si>
  <si>
    <t xml:space="preserve"> вул. Вадима Гетьмана, 10/37 ( стара назва - вул. Індустріальна)</t>
  </si>
  <si>
    <t>1 дерево дуба черешчатого 300-350 років</t>
  </si>
  <si>
    <t>Дуб-хитрун</t>
  </si>
  <si>
    <t>пров. Делегатський, 3/5</t>
  </si>
  <si>
    <t>Шовковиця Шевченка</t>
  </si>
  <si>
    <t>пров. Шевченка, 8-а у Шевченківському районі м. Києва</t>
  </si>
  <si>
    <t>Національний музей Тараса Шевченка</t>
  </si>
  <si>
    <t xml:space="preserve">  Рішення Київради  від 01.12.2011   № 730/6966</t>
  </si>
  <si>
    <t>1 дерево шовковиці білої 200 років</t>
  </si>
  <si>
    <t>Шовковиця Сковороди</t>
  </si>
  <si>
    <t>вул. Григорія Сковороди, 2 у Подільському районі м. Києва</t>
  </si>
  <si>
    <t>Національний університет «Києво-Могилянська Академія»</t>
  </si>
  <si>
    <t>Рішення Київради   від 01.12.2011  № 730/6966 </t>
  </si>
  <si>
    <t>1 дерево шовковиці білої 150 років</t>
  </si>
  <si>
    <t>Дерева дерену Святослава Ярославича</t>
  </si>
  <si>
    <t xml:space="preserve">територія Святоуспенської Києво-Печерської лаври у Печерському районі м. Києва </t>
  </si>
  <si>
    <t>Святоуспенська Києво-Печерська лавра</t>
  </si>
  <si>
    <t>9 дерев дерену (кизилу) 500 років</t>
  </si>
  <si>
    <t>Старий дуб</t>
  </si>
  <si>
    <t>вул. Вишгородська, 85 а у Подільському районі м. Києва</t>
  </si>
  <si>
    <t>Госпіталь ГУ МВС України у Київській області</t>
  </si>
  <si>
    <t> Рішення Київради від 01.12.2011   № 730/6966</t>
  </si>
  <si>
    <t>1 дерево дуба черешчатого 700 років</t>
  </si>
  <si>
    <t>Дуб Відун</t>
  </si>
  <si>
    <t>територія регіонального ландшафтного парку «Лиса гора»</t>
  </si>
  <si>
    <t>Рішення Київради  від 01.12.2011  № 730/6966</t>
  </si>
  <si>
    <t>1 дерево дуба черешчатого 300 років</t>
  </si>
  <si>
    <t>Дуб Громашевського</t>
  </si>
  <si>
    <t>вул. Амосова, 5 у Солом’янському районі м. Києва</t>
  </si>
  <si>
    <t>Київський інститут епідеміології та інфекційних захворювань ім. Л.В. Громашевського МОЗ України</t>
  </si>
  <si>
    <t>Рішення Київради  від 01.12.2011   № 730/6966 </t>
  </si>
  <si>
    <t>1 дерево дуба черешчатого 350 років</t>
  </si>
  <si>
    <t>Дуб на Сетомлі</t>
  </si>
  <si>
    <t>вул. Авiаконструктора Iгоря Сiкорського, 6  у Шевченківському районі м. Києва (територія парку «Нивки»)</t>
  </si>
  <si>
    <t>Дуб Корольова</t>
  </si>
  <si>
    <t>вул. Академіка Янгеля, 14/1 у Солом’янському районі м. Києва</t>
  </si>
  <si>
    <t>НТУ «КПІ»</t>
  </si>
  <si>
    <t>Рішення Київради   від 01.12.2011   № 730/6966 </t>
  </si>
  <si>
    <t>Гінкго Сікорського</t>
  </si>
  <si>
    <t>просп. Перемоги, 37 у Солом’янському районі м. Києва</t>
  </si>
  <si>
    <t>Рішення Київради   від 01.12.2011  № 730/6966</t>
  </si>
  <si>
    <t>1 дерево гінкго дволопатеве 50 років</t>
  </si>
  <si>
    <t>Дуби Екзюпері</t>
  </si>
  <si>
    <t>вул. Горіхуватський шлях, 19 ( стара назва -вул. Генерала Родимцева) у Голосіївському районі м. Києва</t>
  </si>
  <si>
    <t>Національний університет біоресурсів та природокористування</t>
  </si>
  <si>
    <t>6 дерев дуба черешчатого 400-450 років</t>
  </si>
  <si>
    <t>Дуб Вітовта</t>
  </si>
  <si>
    <t>вул. Героїв Оборони, 13 у Голосіївському районі м. Києва</t>
  </si>
  <si>
    <t> Рішення Київради   від 01.12.2011 № 730/6966</t>
  </si>
  <si>
    <t>2 дерева дуба черешчатого 400 років</t>
  </si>
  <si>
    <t>Царський дуб</t>
  </si>
  <si>
    <t>Перетин 2-ї лінії та вул. Гамарника (вул. Квітки Цісик) в Оболонського району м. Києва</t>
  </si>
  <si>
    <t>КП УЗН Оболонського району</t>
  </si>
  <si>
    <t>Рішення Київради  від 01.12.2011 № 730/6966 </t>
  </si>
  <si>
    <t>Куренівські тополі</t>
  </si>
  <si>
    <t>вул. Вишгородська, 6</t>
  </si>
  <si>
    <t>Середня загальноосвітня школа № 8</t>
  </si>
  <si>
    <t>Рішення Київради   від 21.02.2013 № 15/9072 </t>
  </si>
  <si>
    <t>Сосна Нестерова</t>
  </si>
  <si>
    <t>парк між будинком на вул. Малишка, 21 та тенісними кортами на вул. Малишка, 6</t>
  </si>
  <si>
    <t>КП УЗН Дніпровського району</t>
  </si>
  <si>
    <t>Рішення Київради  від 21.02.2013 № 15/9072 </t>
  </si>
  <si>
    <t>1 дерево сосни звичайної 250 років</t>
  </si>
  <si>
    <t>Дуб Мозолевського</t>
  </si>
  <si>
    <t xml:space="preserve"> у лівому куті між              вул. Осиповського та Вишгородською</t>
  </si>
  <si>
    <t>ВАТ "Агрофірма Троянда"</t>
  </si>
  <si>
    <t>Рішення Київради   від 21.02.2013  № 15/9072 </t>
  </si>
  <si>
    <t>Каштан Ковніра</t>
  </si>
  <si>
    <t xml:space="preserve"> поблизу стіни Свято-Успенської Києво-Печерської Лаври</t>
  </si>
  <si>
    <t>Рішення Київради  від 21.02.2013  № 15/9072 </t>
  </si>
  <si>
    <t>1 дерево гіркокаштану кінського</t>
  </si>
  <si>
    <t>Дуби Слави</t>
  </si>
  <si>
    <t xml:space="preserve"> по вул. Полковника Потєхіна</t>
  </si>
  <si>
    <t>Рішення Київської міської ради  від 21.02.2013   № 15/9072 </t>
  </si>
  <si>
    <t>4 дерева дуба черешчатого 250-300 років</t>
  </si>
  <si>
    <t>вздовж стежки від джерела та купелі в Голосіївській пустині до вул. Блакитного в 700 - 1000 м від цієї вулиці та навпроти буд. N 10 на вул. Блакитного</t>
  </si>
  <si>
    <t>Рішення Київської міської ради  від 23.10.2013  № 241/9729 </t>
  </si>
  <si>
    <t>5 дерев дуба черешчатого 200-300 років</t>
  </si>
  <si>
    <t>Катальпа Красуня</t>
  </si>
  <si>
    <t>Місто Київ, Солом'янський район, в межах прилеглої території до буд. 2 на вул. Вадима Гетьмана</t>
  </si>
  <si>
    <t>Рішення Київської міської ради 27.05.2021                  № 1253/1294</t>
  </si>
  <si>
    <t>Дуб Красень</t>
  </si>
  <si>
    <t>Місто Київ, Голосіївський район, перехрестя вул. Олега Рябова та вул. Костянтина Хохлова</t>
  </si>
  <si>
    <t>Рішення Київської міської ради від 27.05.2021                    № 1254/1295</t>
  </si>
  <si>
    <t>Квітковий рай</t>
  </si>
  <si>
    <t>Місто Київ, на території Дніпровського лісництва Комунального підприємства "Дарницьке лісопаркове господарство", квартал 27</t>
  </si>
  <si>
    <t>Рішення Київської міської ради від 23.09.2021 № 2396/2437</t>
  </si>
  <si>
    <t>Місто Київ, на території Дніпровського лісництва Комунальне підприємство "Дарницьке лісопаркове господарство", квартал 40 (по факту 52, вид. 10)</t>
  </si>
  <si>
    <t>Рішення Київської міської ради від 23.09.2021 № 2397/2438</t>
  </si>
  <si>
    <t>Багатовіковий дуб Павлівського скверу</t>
  </si>
  <si>
    <t>Місто Київ, Шевченківський район, Павлівський сквер</t>
  </si>
  <si>
    <t>Рішення Київської міської ради від 02.12.2021 № 3689/3730</t>
  </si>
  <si>
    <t>Багатовіковий дуб Малишева</t>
  </si>
  <si>
    <t>Багатовікова липа Венгренівського</t>
  </si>
  <si>
    <t>Кипарисовик Сухіна</t>
  </si>
  <si>
    <t>м. Київ, вул. Тираспільська, 43/1</t>
  </si>
  <si>
    <t xml:space="preserve">рішення Київської міської ради
22.05.2013 № 315/9372
</t>
  </si>
  <si>
    <t>Одне 150-річне дерево кипарисовика віргінського</t>
  </si>
  <si>
    <t>Ясени Тотлебена</t>
  </si>
  <si>
    <t>м. Київ, вул. Князів Острозьких, 2  (поблизу музею ДП завод "Арсенал") ( стара назва - вул. Московська)</t>
  </si>
  <si>
    <t>Три вікові 150-річні дерева ясена звичайного</t>
  </si>
  <si>
    <t>Дуб ополченський</t>
  </si>
  <si>
    <t>м. Київ, територія регіонального ландшафтного парку "Лиса гора"</t>
  </si>
  <si>
    <t>Одне 300-річне дерево дуба черешчатого</t>
  </si>
  <si>
    <t>Дуб Тотлебена</t>
  </si>
  <si>
    <t>Каштан Іващенко</t>
  </si>
  <si>
    <t>м. Київ, вул. Рибальська, 10</t>
  </si>
  <si>
    <t>Комунальне підприємство по утриманню та експлуатації житлового фонду "Липкижитлосервіс"</t>
  </si>
  <si>
    <t>Одне 120-річне дерево гіркокаштану кінського</t>
  </si>
  <si>
    <t>Шевченківський район, на території Державної установи "Інститут педіатрії, акушерства і гінекології Національної академії медичних наук України" на вул. Платона Майбороди, 8</t>
  </si>
  <si>
    <t>Державна установа "Інститут педіатрії, акушерства і гінекології ім. О.М. Лук`янової Національної академії медичних наук України"</t>
  </si>
  <si>
    <t xml:space="preserve">рішення Київської міської ради
24.11.2022 № 5667/5708
</t>
  </si>
  <si>
    <t>Тис віком 300 років</t>
  </si>
  <si>
    <t>Разом 164 шт.</t>
  </si>
  <si>
    <t>в т.ч. 12,1 га в складі НПП "Голосіївський", 11,6 га в складі РЛП "Смородинський"</t>
  </si>
  <si>
    <t>Парки-пам'ятки садово-паркового мистецтва </t>
  </si>
  <si>
    <t xml:space="preserve"> Слава</t>
  </si>
  <si>
    <t>Рішення виконкому міськради від 20.03.72 N 363, (Рішення Київської міської ради народних депутатів 17.02.1994 № 14)</t>
  </si>
  <si>
    <t>Аскольдова могила</t>
  </si>
  <si>
    <t>Паркова дорога</t>
  </si>
  <si>
    <t>вул. Вишгородська</t>
  </si>
  <si>
    <t>Кирилівський гай</t>
  </si>
  <si>
    <t>вул. Герцена, Врубелівський узвіз</t>
  </si>
  <si>
    <t>Парк "Кинь-Грусть"</t>
  </si>
  <si>
    <t>вул. Кобзарська</t>
  </si>
  <si>
    <t>Парк Політехнічного інституту</t>
  </si>
  <si>
    <t>КПІ</t>
  </si>
  <si>
    <t>Хрещатий</t>
  </si>
  <si>
    <t>КП УЗН Печерського р-ну. Центральний парк культури і відпочинку м. Києва</t>
  </si>
  <si>
    <t>Нивки (західна частина)</t>
  </si>
  <si>
    <t>Парк ім. Пушкіна</t>
  </si>
  <si>
    <t>Парк ім. Т. Г. Шевченка</t>
  </si>
  <si>
    <t>"Юність"</t>
  </si>
  <si>
    <t xml:space="preserve">перетин вул. Картвелішвілі та просп. Леся Курбаса </t>
  </si>
  <si>
    <t>КП УЗН Святошинського районі</t>
  </si>
  <si>
    <t xml:space="preserve">Рішення Київської міської ради від 15.12.2011 № 851/7087 </t>
  </si>
  <si>
    <t>Парк вздовж вулиці Попудренка та вздовж Броварською проспекту від станції метро «Дарниця» до станції метро «Чернігівська»</t>
  </si>
  <si>
    <t>вздовж вул. Попудренка та вздовж Броварською проспекту від станції метро «Дарниця» до станції метро «Чернігівська» у Дніпровському районі   8000000000:66:100:005; 8000000000:66:100:006; 8000000000:66:100:013; 8000000000:66:100:014; 8000000000:66:100:015; 8000000000:66:100:018; 8000000000:66:100:019; 8000000000:66:100:020; 8000000000:66:100:022; 8000000000:66:100:025; 8000000000:66:100:026; 8000000000:66:100:028; 8000000000:66:101:005; 8000000000:66:101:007; 8000000000:66:101:010; 8000000000:66:101:014; 8000000000:66:101:015; 8000000000:66:101:016; 8000000000:66:106:015; 8000000000:66:106:019; 8000000000:66:106:070; 8000000000:66:106:071; 8000000000:66:106:072; 8000000000:66:106:075; 8000000000:66:106:076.</t>
  </si>
  <si>
    <t xml:space="preserve">Рішення Київської міської ради            від 22.12.2016  
 № 777/1781 </t>
  </si>
  <si>
    <t>"Парк Кіото"</t>
  </si>
  <si>
    <t>Броварський проспект                                                 Обліковий код: 62:035:039</t>
  </si>
  <si>
    <t xml:space="preserve">Рішення Київської міської ради            від 22.03.2018 
 № 376/4440  </t>
  </si>
  <si>
    <t>Разом: 14 шт</t>
  </si>
  <si>
    <t>Разом місцевого значення:</t>
  </si>
  <si>
    <t>в т.ч. 744,3 га в складі НПП "Голосіївський", 1013,711422 га в складі МЗ (607,111422 га в складі РЛП "Дніпровські острови", 383 га в складі ЛЗ Острів Жуків, 12 га в складі РЛП Партизанської слави, 11,6 га в складі РЛП Смородинський)</t>
  </si>
  <si>
    <t>Разом місцевого значення фактично:</t>
  </si>
  <si>
    <t>ВСЬОГО:</t>
  </si>
  <si>
    <t>ВСЬОГО ФАКТИЧНО:</t>
  </si>
  <si>
    <t>Фастівський район,
поруч із с. Волиця, Дмитрівське лісництво – кв. 30 вид. 11 (14)</t>
  </si>
  <si>
    <t>Форма 4</t>
  </si>
  <si>
    <r>
      <t xml:space="preserve">Перелік територій та об’єктів  природно-заповідного фонду загальнодержавного та місцевого значення,  розташованих у </t>
    </r>
    <r>
      <rPr>
        <u/>
        <sz val="12"/>
        <color theme="1"/>
        <rFont val="Times New Roman"/>
        <family val="1"/>
        <charset val="204"/>
      </rPr>
      <t>____Львівській___</t>
    </r>
    <r>
      <rPr>
        <sz val="12"/>
        <color theme="1"/>
        <rFont val="Times New Roman"/>
        <family val="1"/>
        <charset val="204"/>
      </rPr>
      <t xml:space="preserve"> області станом на 01.01.2024 року</t>
    </r>
  </si>
  <si>
    <t>Наявність Форми 1 ДКПЗФ (рік заповнення, оновлення)</t>
  </si>
  <si>
    <t>до 2013 року</t>
  </si>
  <si>
    <t>наявна, 2013</t>
  </si>
  <si>
    <t>наявна, 2016</t>
  </si>
  <si>
    <t>оновлена, 2016</t>
  </si>
  <si>
    <t>Бориславське л-во, кв. 38-43, 45-50, 52-58, 60-64, 66, 68, 69 (виділи 1,2,4), кв. 73-77, 78 (вид. 1-2, 8-11, 17-19, 21-33), кв. 80 (вид. 1-7, вид. 8 площею 0,6 га, вид.9-22), кв. 81, 83-89</t>
  </si>
  <si>
    <t>Завадівське л-во, кв.1-20, 21 (крім част. вид.6),22-66</t>
  </si>
  <si>
    <t>наявна,2016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</si>
</sst>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 #,##0.00\ &quot;₴&quot;_-;\-* #,##0.00\ &quot;₴&quot;_-;_-* &quot;-&quot;??\ &quot;₴&quot;_-;_-@_-"/>
    <numFmt numFmtId="43" formatCode="_-* #,##0.00\ _₴_-;\-* #,##0.00\ _₴_-;_-* &quot;-&quot;??\ _₴_-;_-@_-"/>
    <numFmt numFmtId="164" formatCode="0.0000"/>
    <numFmt numFmtId="165" formatCode="0.0"/>
    <numFmt numFmtId="166" formatCode="0.000"/>
    <numFmt numFmtId="167" formatCode="0.00000"/>
    <numFmt numFmtId="168" formatCode="_-* #,##0.0000_-;\-* #,##0.0000_-;_-* &quot;-&quot;??_-;_-@_-"/>
    <numFmt numFmtId="169" formatCode="#,##0.0000_ ;\-#,##0.0000\ "/>
  </numFmts>
  <fonts count="182">
    <font>
      <sz val="11"/>
      <color theme="1"/>
      <name val="Calibri"/>
      <family val="2"/>
      <charset val="204"/>
      <scheme val="minor"/>
    </font>
    <font>
      <sz val="10"/>
      <name val="Arial Cyr"/>
      <charset val="204"/>
    </font>
    <font>
      <sz val="10"/>
      <name val="Times New Roman"/>
      <family val="1"/>
      <charset val="204"/>
    </font>
    <font>
      <b/>
      <sz val="10"/>
      <name val="Times New Roman"/>
      <family val="1"/>
      <charset val="204"/>
    </font>
    <font>
      <b/>
      <sz val="11"/>
      <color theme="1"/>
      <name val="Calibri"/>
      <family val="2"/>
      <charset val="204"/>
      <scheme val="minor"/>
    </font>
    <font>
      <sz val="12"/>
      <color theme="1"/>
      <name val="Times New Roman"/>
      <family val="1"/>
      <charset val="204"/>
    </font>
    <font>
      <sz val="10"/>
      <color theme="1"/>
      <name val="Times New Roman"/>
      <family val="1"/>
      <charset val="204"/>
    </font>
    <font>
      <sz val="11"/>
      <color theme="1"/>
      <name val="Times New Roman"/>
      <family val="1"/>
      <charset val="204"/>
    </font>
    <font>
      <b/>
      <sz val="11"/>
      <color theme="1"/>
      <name val="Times New Roman"/>
      <family val="1"/>
      <charset val="204"/>
    </font>
    <font>
      <sz val="12"/>
      <name val="Times New Roman"/>
      <family val="1"/>
      <charset val="204"/>
    </font>
    <font>
      <sz val="11"/>
      <name val="Calibri"/>
      <family val="2"/>
      <charset val="204"/>
      <scheme val="minor"/>
    </font>
    <font>
      <b/>
      <sz val="10"/>
      <color theme="1"/>
      <name val="Times New Roman"/>
      <family val="1"/>
      <charset val="204"/>
    </font>
    <font>
      <sz val="10"/>
      <color indexed="8"/>
      <name val="Times New Roman"/>
      <family val="1"/>
      <charset val="204"/>
    </font>
    <font>
      <sz val="10"/>
      <name val="Arial"/>
      <family val="2"/>
      <charset val="204"/>
    </font>
    <font>
      <b/>
      <i/>
      <sz val="10"/>
      <name val="Times New Roman"/>
      <family val="1"/>
      <charset val="204"/>
    </font>
    <font>
      <sz val="11"/>
      <name val="Times New Roman"/>
      <family val="1"/>
      <charset val="204"/>
    </font>
    <font>
      <sz val="11"/>
      <color rgb="FF000000"/>
      <name val="Times New Roman"/>
      <family val="1"/>
      <charset val="204"/>
    </font>
    <font>
      <sz val="10"/>
      <color rgb="FF00B050"/>
      <name val="Times New Roman"/>
      <family val="1"/>
      <charset val="204"/>
    </font>
    <font>
      <sz val="11"/>
      <color rgb="FF00B050"/>
      <name val="Calibri"/>
      <family val="2"/>
      <charset val="204"/>
      <scheme val="minor"/>
    </font>
    <font>
      <b/>
      <sz val="10"/>
      <color rgb="FF00B050"/>
      <name val="Times New Roman"/>
      <family val="1"/>
      <charset val="204"/>
    </font>
    <font>
      <sz val="10"/>
      <color rgb="FF0070C0"/>
      <name val="Times New Roman"/>
      <family val="1"/>
      <charset val="204"/>
    </font>
    <font>
      <sz val="11"/>
      <color rgb="FF0070C0"/>
      <name val="Calibri"/>
      <family val="2"/>
      <charset val="204"/>
      <scheme val="minor"/>
    </font>
    <font>
      <sz val="10"/>
      <color rgb="FFFF0000"/>
      <name val="Times New Roman"/>
      <family val="1"/>
      <charset val="204"/>
    </font>
    <font>
      <sz val="9.5"/>
      <color rgb="FF0070C0"/>
      <name val="Times New Roman"/>
      <family val="1"/>
      <charset val="204"/>
    </font>
    <font>
      <sz val="10"/>
      <color rgb="FF0070C0"/>
      <name val="Arial"/>
      <family val="2"/>
      <charset val="204"/>
    </font>
    <font>
      <sz val="11"/>
      <color rgb="FF0070C0"/>
      <name val="Times New Roman"/>
      <family val="1"/>
      <charset val="204"/>
    </font>
    <font>
      <sz val="11"/>
      <color rgb="FFFF0000"/>
      <name val="Calibri"/>
      <family val="2"/>
      <charset val="204"/>
      <scheme val="minor"/>
    </font>
    <font>
      <sz val="11"/>
      <color theme="1"/>
      <name val="Calibri"/>
      <family val="2"/>
      <charset val="204"/>
      <scheme val="minor"/>
    </font>
    <font>
      <sz val="10"/>
      <name val="Arimo"/>
    </font>
    <font>
      <b/>
      <sz val="11"/>
      <name val="Times New Roman"/>
      <family val="1"/>
      <charset val="204"/>
    </font>
    <font>
      <sz val="9"/>
      <name val="Times New Roman"/>
      <family val="1"/>
      <charset val="204"/>
    </font>
    <font>
      <b/>
      <sz val="10"/>
      <name val="Arimo"/>
    </font>
    <font>
      <sz val="10"/>
      <color rgb="FF000000"/>
      <name val="Times New Roman"/>
      <family val="1"/>
      <charset val="204"/>
    </font>
    <font>
      <b/>
      <sz val="11"/>
      <color rgb="FF000000"/>
      <name val="Times New Roman"/>
      <family val="1"/>
      <charset val="204"/>
    </font>
    <font>
      <sz val="9"/>
      <color theme="1"/>
      <name val="Times New Roman"/>
      <family val="1"/>
      <charset val="204"/>
    </font>
    <font>
      <b/>
      <sz val="9"/>
      <color indexed="81"/>
      <name val="Tahoma"/>
      <family val="2"/>
      <charset val="204"/>
    </font>
    <font>
      <sz val="9"/>
      <color indexed="81"/>
      <name val="Tahoma"/>
      <family val="2"/>
      <charset val="204"/>
    </font>
    <font>
      <b/>
      <sz val="12"/>
      <name val="Times New Roman"/>
      <family val="1"/>
      <charset val="204"/>
    </font>
    <font>
      <sz val="9"/>
      <color rgb="FF000000"/>
      <name val="Times New Roman"/>
      <family val="1"/>
      <charset val="204"/>
    </font>
    <font>
      <b/>
      <sz val="12"/>
      <color theme="1"/>
      <name val="Times New Roman"/>
      <family val="1"/>
      <charset val="204"/>
    </font>
    <font>
      <b/>
      <sz val="10"/>
      <color rgb="FF000000"/>
      <name val="Times New Roman"/>
      <family val="1"/>
      <charset val="204"/>
    </font>
    <font>
      <b/>
      <sz val="11"/>
      <name val="Calibri"/>
      <family val="2"/>
      <scheme val="minor"/>
    </font>
    <font>
      <sz val="11"/>
      <name val="Calibri"/>
      <family val="2"/>
      <scheme val="minor"/>
    </font>
    <font>
      <b/>
      <sz val="11"/>
      <color theme="1"/>
      <name val="Calibri"/>
      <family val="2"/>
      <scheme val="minor"/>
    </font>
    <font>
      <i/>
      <sz val="10"/>
      <color rgb="FF00B050"/>
      <name val="Times New Roman"/>
      <family val="1"/>
      <charset val="204"/>
    </font>
    <font>
      <i/>
      <sz val="10"/>
      <name val="Times New Roman"/>
      <family val="1"/>
      <charset val="204"/>
    </font>
    <font>
      <i/>
      <sz val="10"/>
      <color rgb="FF000000"/>
      <name val="Times New Roman"/>
      <family val="1"/>
      <charset val="204"/>
    </font>
    <font>
      <b/>
      <sz val="12"/>
      <color indexed="8"/>
      <name val="Times New Roman"/>
      <family val="1"/>
      <charset val="204"/>
    </font>
    <font>
      <sz val="12"/>
      <color indexed="8"/>
      <name val="Times New Roman"/>
      <family val="1"/>
      <charset val="204"/>
    </font>
    <font>
      <sz val="10"/>
      <color indexed="8"/>
      <name val="Calibri"/>
      <family val="2"/>
      <charset val="204"/>
    </font>
    <font>
      <b/>
      <sz val="10"/>
      <color indexed="8"/>
      <name val="Times New Roman"/>
      <family val="1"/>
      <charset val="204"/>
    </font>
    <font>
      <sz val="10"/>
      <name val="Calibri"/>
      <family val="2"/>
      <charset val="204"/>
    </font>
    <font>
      <sz val="10"/>
      <color rgb="FF2C31FC"/>
      <name val="Times New Roman"/>
      <family val="1"/>
      <charset val="204"/>
    </font>
    <font>
      <sz val="10"/>
      <color rgb="FF3035FC"/>
      <name val="Times New Roman"/>
      <family val="1"/>
      <charset val="204"/>
    </font>
    <font>
      <sz val="10"/>
      <color rgb="FF7030A0"/>
      <name val="Times New Roman"/>
      <family val="1"/>
      <charset val="204"/>
    </font>
    <font>
      <sz val="11"/>
      <color rgb="FF7030A0"/>
      <name val="Calibri"/>
      <family val="2"/>
      <charset val="204"/>
      <scheme val="minor"/>
    </font>
    <font>
      <b/>
      <sz val="14"/>
      <color theme="1"/>
      <name val="Times New Roman"/>
      <family val="1"/>
      <charset val="204"/>
    </font>
    <font>
      <sz val="8"/>
      <name val="Times New Roman"/>
      <family val="1"/>
      <charset val="204"/>
    </font>
    <font>
      <b/>
      <sz val="8"/>
      <name val="Times New Roman"/>
      <family val="1"/>
      <charset val="204"/>
    </font>
    <font>
      <b/>
      <i/>
      <sz val="12"/>
      <name val="Times New Roman"/>
      <family val="1"/>
      <charset val="204"/>
    </font>
    <font>
      <b/>
      <sz val="16"/>
      <name val="Times New Roman"/>
      <family val="1"/>
      <charset val="204"/>
    </font>
    <font>
      <sz val="10"/>
      <color indexed="10"/>
      <name val="Times New Roman"/>
      <family val="1"/>
      <charset val="204"/>
    </font>
    <font>
      <b/>
      <i/>
      <sz val="11"/>
      <name val="Times New Roman"/>
      <family val="1"/>
      <charset val="204"/>
    </font>
    <font>
      <b/>
      <i/>
      <sz val="11"/>
      <color theme="1"/>
      <name val="Times New Roman"/>
      <family val="1"/>
      <charset val="204"/>
    </font>
    <font>
      <b/>
      <sz val="9"/>
      <name val="Times New Roman"/>
      <family val="1"/>
      <charset val="204"/>
    </font>
    <font>
      <b/>
      <i/>
      <sz val="13"/>
      <name val="Times New Roman"/>
      <family val="1"/>
      <charset val="204"/>
    </font>
    <font>
      <sz val="7"/>
      <name val="Times New Roman"/>
      <family val="1"/>
      <charset val="204"/>
    </font>
    <font>
      <sz val="11"/>
      <color theme="1"/>
      <name val="Calibri"/>
      <family val="2"/>
      <scheme val="minor"/>
    </font>
    <font>
      <sz val="10"/>
      <color theme="1"/>
      <name val="Calibri"/>
      <family val="2"/>
      <charset val="204"/>
      <scheme val="minor"/>
    </font>
    <font>
      <sz val="14"/>
      <color theme="1"/>
      <name val="Times New Roman"/>
      <family val="1"/>
      <charset val="204"/>
    </font>
    <font>
      <sz val="8"/>
      <color theme="1"/>
      <name val="Times New Roman"/>
      <family val="1"/>
      <charset val="204"/>
    </font>
    <font>
      <sz val="14"/>
      <name val="Times New Roman"/>
      <family val="1"/>
      <charset val="204"/>
    </font>
    <font>
      <i/>
      <sz val="11"/>
      <color theme="1"/>
      <name val="Times New Roman"/>
      <family val="1"/>
      <charset val="204"/>
    </font>
    <font>
      <b/>
      <sz val="11"/>
      <name val="Calibri"/>
      <family val="2"/>
      <charset val="204"/>
      <scheme val="minor"/>
    </font>
    <font>
      <sz val="10"/>
      <color theme="1"/>
      <name val="Arial"/>
      <family val="2"/>
      <charset val="204"/>
    </font>
    <font>
      <b/>
      <i/>
      <sz val="11"/>
      <color theme="1"/>
      <name val="Calibri"/>
      <family val="2"/>
      <charset val="204"/>
      <scheme val="minor"/>
    </font>
    <font>
      <b/>
      <sz val="8"/>
      <color indexed="81"/>
      <name val="Tahoma"/>
      <family val="2"/>
      <charset val="204"/>
    </font>
    <font>
      <sz val="8"/>
      <color indexed="81"/>
      <name val="Tahoma"/>
      <family val="2"/>
      <charset val="204"/>
    </font>
    <font>
      <sz val="12"/>
      <color theme="1"/>
      <name val="Calibri"/>
      <family val="2"/>
      <charset val="204"/>
      <scheme val="minor"/>
    </font>
    <font>
      <b/>
      <sz val="12"/>
      <color theme="1"/>
      <name val="Calibri"/>
      <family val="2"/>
      <charset val="204"/>
      <scheme val="minor"/>
    </font>
    <font>
      <sz val="13"/>
      <color indexed="8"/>
      <name val="Times New Roman"/>
      <family val="1"/>
      <charset val="204"/>
    </font>
    <font>
      <b/>
      <sz val="13"/>
      <name val="Times New Roman"/>
      <family val="1"/>
      <charset val="204"/>
    </font>
    <font>
      <sz val="13"/>
      <color theme="1"/>
      <name val="Times New Roman"/>
      <family val="1"/>
      <charset val="204"/>
    </font>
    <font>
      <sz val="11"/>
      <color theme="1"/>
      <name val="Calibri"/>
      <family val="2"/>
    </font>
    <font>
      <sz val="11"/>
      <color indexed="8"/>
      <name val="Times New Roman"/>
      <family val="1"/>
      <charset val="204"/>
    </font>
    <font>
      <b/>
      <sz val="11"/>
      <color indexed="8"/>
      <name val="Times New Roman"/>
      <family val="1"/>
      <charset val="204"/>
    </font>
    <font>
      <b/>
      <sz val="12"/>
      <color indexed="60"/>
      <name val="Times New Roman"/>
      <family val="1"/>
      <charset val="204"/>
    </font>
    <font>
      <sz val="11"/>
      <name val="Calibri"/>
      <family val="2"/>
    </font>
    <font>
      <b/>
      <sz val="13"/>
      <color indexed="60"/>
      <name val="Times New Roman"/>
      <family val="1"/>
      <charset val="204"/>
    </font>
    <font>
      <b/>
      <sz val="13"/>
      <color indexed="10"/>
      <name val="Times New Roman"/>
      <family val="1"/>
      <charset val="204"/>
    </font>
    <font>
      <b/>
      <i/>
      <sz val="11"/>
      <color indexed="8"/>
      <name val="Times New Roman"/>
      <family val="1"/>
      <charset val="204"/>
    </font>
    <font>
      <sz val="11"/>
      <color indexed="60"/>
      <name val="Times New Roman"/>
      <family val="1"/>
      <charset val="204"/>
    </font>
    <font>
      <sz val="11"/>
      <color indexed="8"/>
      <name val="Calibri"/>
      <family val="2"/>
    </font>
    <font>
      <sz val="11"/>
      <color indexed="10"/>
      <name val="Times New Roman"/>
      <family val="1"/>
      <charset val="204"/>
    </font>
    <font>
      <i/>
      <u/>
      <sz val="11"/>
      <color indexed="8"/>
      <name val="Times New Roman"/>
      <family val="1"/>
      <charset val="204"/>
    </font>
    <font>
      <sz val="11"/>
      <name val="Calibri"/>
      <family val="2"/>
      <charset val="204"/>
    </font>
    <font>
      <sz val="11"/>
      <color theme="1"/>
      <name val="Calibri"/>
      <family val="2"/>
      <charset val="204"/>
    </font>
    <font>
      <i/>
      <sz val="11"/>
      <color indexed="8"/>
      <name val="Times New Roman"/>
      <family val="1"/>
      <charset val="204"/>
    </font>
    <font>
      <b/>
      <i/>
      <u/>
      <sz val="11"/>
      <name val="Times New Roman"/>
      <family val="1"/>
      <charset val="204"/>
    </font>
    <font>
      <i/>
      <sz val="11"/>
      <name val="Times New Roman"/>
      <family val="1"/>
      <charset val="204"/>
    </font>
    <font>
      <b/>
      <i/>
      <sz val="8"/>
      <color theme="1"/>
      <name val="Times New Roman"/>
      <family val="1"/>
      <charset val="204"/>
    </font>
    <font>
      <b/>
      <i/>
      <sz val="10"/>
      <color theme="1"/>
      <name val="Times New Roman"/>
      <family val="1"/>
      <charset val="204"/>
    </font>
    <font>
      <sz val="11"/>
      <color rgb="FFFF0000"/>
      <name val="Times New Roman"/>
      <family val="1"/>
      <charset val="204"/>
    </font>
    <font>
      <sz val="11"/>
      <color rgb="FF7030A0"/>
      <name val="Times New Roman"/>
      <family val="1"/>
      <charset val="204"/>
    </font>
    <font>
      <sz val="11"/>
      <color rgb="FF00B050"/>
      <name val="Times New Roman"/>
      <family val="1"/>
      <charset val="204"/>
    </font>
    <font>
      <b/>
      <sz val="11"/>
      <color rgb="FF00B050"/>
      <name val="Times New Roman"/>
      <family val="1"/>
      <charset val="204"/>
    </font>
    <font>
      <i/>
      <sz val="11"/>
      <color rgb="FF00B050"/>
      <name val="Times New Roman"/>
      <family val="1"/>
      <charset val="204"/>
    </font>
    <font>
      <i/>
      <sz val="11"/>
      <color rgb="FF70AD47"/>
      <name val="Times New Roman"/>
      <family val="1"/>
      <charset val="204"/>
    </font>
    <font>
      <b/>
      <sz val="9"/>
      <color theme="1"/>
      <name val="Times New Roman"/>
      <family val="1"/>
      <charset val="204"/>
    </font>
    <font>
      <b/>
      <u/>
      <sz val="10"/>
      <color theme="1"/>
      <name val="Times New Roman"/>
      <family val="1"/>
      <charset val="204"/>
    </font>
    <font>
      <i/>
      <sz val="10"/>
      <color theme="1"/>
      <name val="Times New Roman"/>
      <family val="1"/>
      <charset val="204"/>
    </font>
    <font>
      <i/>
      <u/>
      <sz val="10"/>
      <color indexed="8"/>
      <name val="Times New Roman"/>
      <family val="1"/>
      <charset val="204"/>
    </font>
    <font>
      <b/>
      <u/>
      <sz val="11"/>
      <color theme="1"/>
      <name val="Times New Roman"/>
      <family val="1"/>
      <charset val="204"/>
    </font>
    <font>
      <i/>
      <u/>
      <sz val="12"/>
      <color theme="1"/>
      <name val="Times New Roman"/>
      <family val="1"/>
      <charset val="204"/>
    </font>
    <font>
      <b/>
      <u/>
      <sz val="12"/>
      <color theme="1"/>
      <name val="Times New Roman"/>
      <family val="1"/>
      <charset val="204"/>
    </font>
    <font>
      <i/>
      <sz val="12"/>
      <color theme="1"/>
      <name val="Times New Roman"/>
      <family val="1"/>
      <charset val="204"/>
    </font>
    <font>
      <i/>
      <sz val="14"/>
      <color theme="1"/>
      <name val="Times New Roman"/>
      <family val="1"/>
      <charset val="204"/>
    </font>
    <font>
      <u/>
      <sz val="10"/>
      <color theme="1"/>
      <name val="Times New Roman"/>
      <family val="1"/>
      <charset val="204"/>
    </font>
    <font>
      <b/>
      <i/>
      <sz val="14"/>
      <color theme="1"/>
      <name val="Times New Roman"/>
      <family val="1"/>
      <charset val="204"/>
    </font>
    <font>
      <i/>
      <sz val="10"/>
      <color rgb="FFFF0000"/>
      <name val="Times New Roman"/>
      <family val="1"/>
      <charset val="204"/>
    </font>
    <font>
      <i/>
      <u/>
      <sz val="10"/>
      <color theme="1"/>
      <name val="Times New Roman"/>
      <family val="1"/>
      <charset val="204"/>
    </font>
    <font>
      <b/>
      <sz val="12"/>
      <color indexed="10"/>
      <name val="Times New Roman"/>
      <family val="1"/>
      <charset val="204"/>
    </font>
    <font>
      <sz val="14"/>
      <color rgb="FFFF0000"/>
      <name val="Times New Roman"/>
      <family val="1"/>
      <charset val="204"/>
    </font>
    <font>
      <b/>
      <sz val="12"/>
      <color rgb="FF000000"/>
      <name val="Times New Roman"/>
      <family val="1"/>
      <charset val="204"/>
    </font>
    <font>
      <b/>
      <sz val="11"/>
      <color rgb="FFFF0000"/>
      <name val="Times New Roman"/>
      <family val="1"/>
      <charset val="204"/>
    </font>
    <font>
      <sz val="12"/>
      <color rgb="FFFF0000"/>
      <name val="Times New Roman"/>
      <family val="1"/>
      <charset val="204"/>
    </font>
    <font>
      <b/>
      <sz val="12"/>
      <color rgb="FFFF0000"/>
      <name val="Times New Roman"/>
      <family val="1"/>
      <charset val="204"/>
    </font>
    <font>
      <i/>
      <u/>
      <sz val="11"/>
      <color theme="1"/>
      <name val="Times New Roman"/>
      <family val="1"/>
      <charset val="204"/>
    </font>
    <font>
      <u/>
      <sz val="10"/>
      <name val="Times New Roman"/>
      <family val="1"/>
      <charset val="204"/>
    </font>
    <font>
      <u/>
      <sz val="10"/>
      <color rgb="FF000000"/>
      <name val="Times New Roman"/>
      <family val="1"/>
      <charset val="204"/>
    </font>
    <font>
      <sz val="10"/>
      <name val="Calibri"/>
      <family val="2"/>
      <charset val="204"/>
      <scheme val="minor"/>
    </font>
    <font>
      <b/>
      <i/>
      <u/>
      <sz val="10"/>
      <name val="Times New Roman"/>
      <family val="1"/>
      <charset val="204"/>
    </font>
    <font>
      <i/>
      <u/>
      <sz val="10"/>
      <name val="Times New Roman"/>
      <family val="1"/>
      <charset val="204"/>
    </font>
    <font>
      <b/>
      <u/>
      <sz val="10"/>
      <name val="Times New Roman"/>
      <family val="1"/>
      <charset val="204"/>
    </font>
    <font>
      <b/>
      <sz val="10"/>
      <name val="Calibri"/>
      <family val="2"/>
      <charset val="204"/>
      <scheme val="minor"/>
    </font>
    <font>
      <sz val="11"/>
      <name val="Arial"/>
      <family val="2"/>
      <charset val="204"/>
    </font>
    <font>
      <sz val="11"/>
      <color rgb="FFC00000"/>
      <name val="Times New Roman"/>
      <family val="1"/>
      <charset val="204"/>
    </font>
    <font>
      <b/>
      <sz val="14"/>
      <name val="Times New Roman"/>
      <family val="1"/>
      <charset val="204"/>
    </font>
    <font>
      <sz val="12"/>
      <name val="Arial"/>
      <family val="2"/>
      <charset val="204"/>
    </font>
    <font>
      <b/>
      <i/>
      <sz val="12"/>
      <color indexed="8"/>
      <name val="Times New Roman"/>
      <family val="1"/>
      <charset val="204"/>
    </font>
    <font>
      <i/>
      <sz val="12"/>
      <name val="Times New Roman"/>
      <family val="1"/>
      <charset val="204"/>
    </font>
    <font>
      <sz val="10"/>
      <name val="Symbol"/>
      <family val="1"/>
      <charset val="2"/>
    </font>
    <font>
      <sz val="9"/>
      <name val="Arial"/>
      <family val="2"/>
      <charset val="204"/>
    </font>
    <font>
      <sz val="10"/>
      <color indexed="10"/>
      <name val="Arial"/>
      <family val="2"/>
      <charset val="204"/>
    </font>
    <font>
      <sz val="10"/>
      <color indexed="10"/>
      <name val="Agency FB"/>
      <family val="2"/>
    </font>
    <font>
      <sz val="10"/>
      <name val="Agency FB"/>
      <family val="2"/>
    </font>
    <font>
      <sz val="10"/>
      <color rgb="FF333333"/>
      <name val="Times New Roman"/>
      <family val="1"/>
      <charset val="204"/>
    </font>
    <font>
      <sz val="12"/>
      <color indexed="10"/>
      <name val="Times New Roman"/>
      <family val="1"/>
      <charset val="204"/>
    </font>
    <font>
      <b/>
      <sz val="10"/>
      <color rgb="FFFF0000"/>
      <name val="Times New Roman"/>
      <family val="1"/>
      <charset val="204"/>
    </font>
    <font>
      <sz val="10"/>
      <color theme="1"/>
      <name val="Calibri"/>
      <family val="2"/>
      <charset val="204"/>
    </font>
    <font>
      <b/>
      <i/>
      <sz val="11"/>
      <name val="Georgia"/>
      <family val="1"/>
      <charset val="204"/>
    </font>
    <font>
      <sz val="12"/>
      <color rgb="FF00B050"/>
      <name val="Times New Roman"/>
      <family val="1"/>
      <charset val="204"/>
    </font>
    <font>
      <b/>
      <sz val="11"/>
      <name val="Georgia"/>
      <family val="1"/>
      <charset val="204"/>
    </font>
    <font>
      <sz val="11"/>
      <name val="Arial Cyr"/>
      <charset val="204"/>
    </font>
    <font>
      <b/>
      <sz val="11"/>
      <name val="Arial Cyr"/>
      <charset val="204"/>
    </font>
    <font>
      <b/>
      <sz val="16"/>
      <color theme="1"/>
      <name val="Times New Roman"/>
      <family val="1"/>
      <charset val="204"/>
    </font>
    <font>
      <sz val="10"/>
      <color indexed="8"/>
      <name val="Times New Roman"/>
      <family val="1"/>
    </font>
    <font>
      <sz val="10"/>
      <color theme="1"/>
      <name val="Times New Roman"/>
      <family val="1"/>
    </font>
    <font>
      <sz val="11"/>
      <color indexed="8"/>
      <name val="Times New Roman"/>
      <family val="1"/>
    </font>
    <font>
      <sz val="14"/>
      <color rgb="FF000000"/>
      <name val="Times New Roman"/>
      <family val="1"/>
      <charset val="204"/>
    </font>
    <font>
      <u/>
      <sz val="11"/>
      <color theme="10"/>
      <name val="Calibri"/>
      <family val="2"/>
      <charset val="204"/>
      <scheme val="minor"/>
    </font>
    <font>
      <b/>
      <i/>
      <u/>
      <sz val="11"/>
      <color theme="1"/>
      <name val="Times New Roman"/>
      <family val="1"/>
      <charset val="204"/>
    </font>
    <font>
      <sz val="8"/>
      <color rgb="FFFF0000"/>
      <name val="Times New Roman"/>
      <family val="1"/>
      <charset val="204"/>
    </font>
    <font>
      <sz val="6"/>
      <color rgb="FFFF0000"/>
      <name val="Times New Roman"/>
      <family val="1"/>
      <charset val="204"/>
    </font>
    <font>
      <b/>
      <sz val="6"/>
      <color rgb="FFFF0000"/>
      <name val="Times New Roman"/>
      <family val="1"/>
      <charset val="204"/>
    </font>
    <font>
      <b/>
      <sz val="6"/>
      <color rgb="FF7030A0"/>
      <name val="Times New Roman"/>
      <family val="1"/>
      <charset val="204"/>
    </font>
    <font>
      <sz val="11"/>
      <color indexed="8"/>
      <name val="Calibri"/>
      <family val="2"/>
      <charset val="204"/>
    </font>
    <font>
      <sz val="6"/>
      <color theme="1"/>
      <name val="Times New Roman"/>
      <family val="1"/>
      <charset val="204"/>
    </font>
    <font>
      <sz val="6"/>
      <name val="Times New Roman"/>
      <family val="1"/>
      <charset val="204"/>
    </font>
    <font>
      <sz val="8"/>
      <color rgb="FF7030A0"/>
      <name val="Times New Roman"/>
      <family val="1"/>
      <charset val="204"/>
    </font>
    <font>
      <strike/>
      <sz val="6"/>
      <name val="Times New Roman"/>
      <family val="1"/>
      <charset val="204"/>
    </font>
    <font>
      <strike/>
      <sz val="6"/>
      <color rgb="FF002060"/>
      <name val="Times New Roman"/>
      <family val="1"/>
      <charset val="204"/>
    </font>
    <font>
      <b/>
      <sz val="10"/>
      <name val="Symbol"/>
      <family val="1"/>
      <charset val="2"/>
    </font>
    <font>
      <b/>
      <sz val="10.5"/>
      <color theme="1"/>
      <name val="Times New Roman"/>
      <family val="1"/>
      <charset val="204"/>
    </font>
    <font>
      <sz val="10.5"/>
      <color theme="1"/>
      <name val="Times New Roman"/>
      <family val="1"/>
      <charset val="204"/>
    </font>
    <font>
      <u/>
      <sz val="12"/>
      <name val="Times New Roman"/>
      <family val="1"/>
      <charset val="204"/>
    </font>
    <font>
      <u/>
      <sz val="11"/>
      <name val="Calibri"/>
      <family val="2"/>
      <charset val="204"/>
      <scheme val="minor"/>
    </font>
    <font>
      <sz val="12"/>
      <color rgb="FF000000"/>
      <name val="Times New Roman"/>
      <family val="1"/>
      <charset val="204"/>
    </font>
    <font>
      <u/>
      <sz val="11"/>
      <name val="Times New Roman"/>
      <family val="1"/>
      <charset val="204"/>
    </font>
    <font>
      <sz val="12"/>
      <color rgb="FF293A55"/>
      <name val="Arial"/>
      <family val="2"/>
      <charset val="204"/>
    </font>
    <font>
      <u/>
      <sz val="12"/>
      <color theme="10"/>
      <name val="Times New Roman"/>
      <family val="1"/>
      <charset val="204"/>
    </font>
    <font>
      <u/>
      <sz val="12"/>
      <color theme="1"/>
      <name val="Times New Roman"/>
      <family val="1"/>
      <charset val="204"/>
    </font>
  </fonts>
  <fills count="20">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theme="6"/>
        <bgColor indexed="64"/>
      </patternFill>
    </fill>
    <fill>
      <patternFill patternType="solid">
        <fgColor theme="8"/>
        <bgColor indexed="64"/>
      </patternFill>
    </fill>
    <fill>
      <patternFill patternType="solid">
        <fgColor rgb="FF00B0F0"/>
        <bgColor indexed="64"/>
      </patternFill>
    </fill>
    <fill>
      <patternFill patternType="solid">
        <fgColor theme="6" tint="0.59999389629810485"/>
        <bgColor indexed="64"/>
      </patternFill>
    </fill>
    <fill>
      <patternFill patternType="solid">
        <fgColor rgb="FFDFEBF9"/>
        <bgColor indexed="64"/>
      </patternFill>
    </fill>
    <fill>
      <patternFill patternType="solid">
        <fgColor rgb="FF00FF00"/>
        <bgColor indexed="64"/>
      </patternFill>
    </fill>
    <fill>
      <patternFill patternType="solid">
        <fgColor rgb="FFFFFF99"/>
        <bgColor indexed="64"/>
      </patternFill>
    </fill>
    <fill>
      <patternFill patternType="solid">
        <fgColor rgb="FFFFFF5D"/>
        <bgColor indexed="64"/>
      </patternFill>
    </fill>
    <fill>
      <patternFill patternType="solid">
        <fgColor rgb="FFC7DDF5"/>
        <bgColor indexed="64"/>
      </patternFill>
    </fill>
    <fill>
      <patternFill patternType="solid">
        <fgColor rgb="FFC6D9F1"/>
        <bgColor indexed="64"/>
      </patternFill>
    </fill>
    <fill>
      <patternFill patternType="solid">
        <fgColor rgb="FFE3E3E3"/>
        <bgColor indexed="64"/>
      </patternFill>
    </fill>
    <fill>
      <patternFill patternType="solid">
        <fgColor indexed="13"/>
        <bgColor indexed="64"/>
      </patternFill>
    </fill>
    <fill>
      <patternFill patternType="solid">
        <fgColor theme="8" tint="0.39997558519241921"/>
        <bgColor indexed="64"/>
      </patternFill>
    </fill>
    <fill>
      <patternFill patternType="solid">
        <fgColor theme="5" tint="0.59999389629810485"/>
        <bgColor indexed="64"/>
      </patternFill>
    </fill>
  </fills>
  <borders count="14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right/>
      <top style="thin">
        <color indexed="64"/>
      </top>
      <bottom/>
      <diagonal/>
    </border>
    <border>
      <left style="thin">
        <color indexed="8"/>
      </left>
      <right/>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diagonal/>
    </border>
    <border>
      <left style="thin">
        <color auto="1"/>
      </left>
      <right style="thin">
        <color auto="1"/>
      </right>
      <top style="thin">
        <color auto="1"/>
      </top>
      <bottom/>
      <diagonal/>
    </border>
    <border>
      <left style="thin">
        <color indexed="8"/>
      </left>
      <right style="thin">
        <color indexed="8"/>
      </right>
      <top/>
      <bottom style="thin">
        <color indexed="8"/>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8"/>
      </left>
      <right/>
      <top/>
      <bottom style="thin">
        <color indexed="8"/>
      </bottom>
      <diagonal/>
    </border>
    <border>
      <left/>
      <right style="thin">
        <color indexed="8"/>
      </right>
      <top/>
      <bottom style="thin">
        <color indexed="8"/>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medium">
        <color indexed="64"/>
      </top>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thin">
        <color indexed="64"/>
      </top>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right style="thin">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rgb="FF000000"/>
      </right>
      <top style="medium">
        <color indexed="64"/>
      </top>
      <bottom/>
      <diagonal/>
    </border>
    <border>
      <left style="medium">
        <color rgb="FF000000"/>
      </left>
      <right/>
      <top style="medium">
        <color indexed="64"/>
      </top>
      <bottom/>
      <diagonal/>
    </border>
    <border>
      <left style="medium">
        <color rgb="FF000000"/>
      </left>
      <right style="medium">
        <color indexed="64"/>
      </right>
      <top style="medium">
        <color indexed="64"/>
      </top>
      <bottom/>
      <diagonal/>
    </border>
    <border>
      <left style="medium">
        <color rgb="FF000000"/>
      </left>
      <right style="medium">
        <color rgb="FF000000"/>
      </right>
      <top style="medium">
        <color indexed="64"/>
      </top>
      <bottom/>
      <diagonal/>
    </border>
    <border>
      <left/>
      <right style="medium">
        <color rgb="FF000000"/>
      </right>
      <top/>
      <bottom style="medium">
        <color indexed="64"/>
      </bottom>
      <diagonal/>
    </border>
    <border>
      <left style="medium">
        <color rgb="FF000000"/>
      </left>
      <right/>
      <top/>
      <bottom style="medium">
        <color indexed="64"/>
      </bottom>
      <diagonal/>
    </border>
    <border>
      <left style="medium">
        <color rgb="FF000000"/>
      </left>
      <right style="medium">
        <color indexed="64"/>
      </right>
      <top/>
      <bottom style="medium">
        <color indexed="64"/>
      </bottom>
      <diagonal/>
    </border>
    <border>
      <left style="medium">
        <color rgb="FF000000"/>
      </left>
      <right style="medium">
        <color rgb="FF000000"/>
      </right>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000000"/>
      </right>
      <top/>
      <bottom/>
      <diagonal/>
    </border>
    <border>
      <left style="medium">
        <color rgb="FF000000"/>
      </left>
      <right/>
      <top/>
      <bottom/>
      <diagonal/>
    </border>
    <border>
      <left style="medium">
        <color rgb="FF000000"/>
      </left>
      <right style="medium">
        <color rgb="FF000000"/>
      </right>
      <top/>
      <bottom/>
      <diagonal/>
    </border>
    <border>
      <left style="medium">
        <color indexed="64"/>
      </left>
      <right style="medium">
        <color rgb="FF000000"/>
      </right>
      <top style="medium">
        <color indexed="64"/>
      </top>
      <bottom/>
      <diagonal/>
    </border>
    <border>
      <left style="medium">
        <color indexed="64"/>
      </left>
      <right style="medium">
        <color rgb="FF000000"/>
      </right>
      <top/>
      <bottom/>
      <diagonal/>
    </border>
    <border>
      <left style="medium">
        <color indexed="64"/>
      </left>
      <right style="medium">
        <color rgb="FF000000"/>
      </right>
      <top/>
      <bottom style="medium">
        <color indexed="64"/>
      </bottom>
      <diagonal/>
    </border>
    <border>
      <left style="medium">
        <color rgb="FF000000"/>
      </left>
      <right style="medium">
        <color indexed="64"/>
      </right>
      <top/>
      <bottom/>
      <diagonal/>
    </border>
    <border>
      <left style="thick">
        <color rgb="FF000000"/>
      </left>
      <right/>
      <top style="medium">
        <color indexed="64"/>
      </top>
      <bottom style="medium">
        <color indexed="64"/>
      </bottom>
      <diagonal/>
    </border>
    <border>
      <left style="thin">
        <color auto="1"/>
      </left>
      <right style="thin">
        <color auto="1"/>
      </right>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rgb="FF000080"/>
      </left>
      <right/>
      <top/>
      <bottom style="thin">
        <color rgb="FF000080"/>
      </bottom>
      <diagonal/>
    </border>
    <border>
      <left/>
      <right/>
      <top/>
      <bottom style="thin">
        <color rgb="FF000080"/>
      </bottom>
      <diagonal/>
    </border>
    <border>
      <left/>
      <right style="thin">
        <color rgb="FF000080"/>
      </right>
      <top/>
      <bottom style="thin">
        <color rgb="FF000080"/>
      </bottom>
      <diagonal/>
    </border>
    <border>
      <left style="thin">
        <color rgb="FF000080"/>
      </left>
      <right/>
      <top style="thin">
        <color rgb="FF000080"/>
      </top>
      <bottom/>
      <diagonal/>
    </border>
    <border>
      <left/>
      <right/>
      <top style="thin">
        <color rgb="FF000080"/>
      </top>
      <bottom/>
      <diagonal/>
    </border>
    <border>
      <left/>
      <right style="thin">
        <color rgb="FF000080"/>
      </right>
      <top style="thin">
        <color rgb="FF000080"/>
      </top>
      <bottom/>
      <diagonal/>
    </border>
    <border>
      <left/>
      <right/>
      <top style="thin">
        <color rgb="FF000080"/>
      </top>
      <bottom style="thin">
        <color rgb="FF000080"/>
      </bottom>
      <diagonal/>
    </border>
    <border>
      <left/>
      <right style="thin">
        <color rgb="FF000080"/>
      </right>
      <top style="thin">
        <color rgb="FF000080"/>
      </top>
      <bottom style="thin">
        <color rgb="FF000080"/>
      </bottom>
      <diagonal/>
    </border>
    <border>
      <left/>
      <right/>
      <top style="thin">
        <color auto="1"/>
      </top>
      <bottom style="thin">
        <color rgb="FF000080"/>
      </bottom>
      <diagonal/>
    </border>
    <border>
      <left style="thin">
        <color auto="1"/>
      </left>
      <right/>
      <top style="thin">
        <color auto="1"/>
      </top>
      <bottom style="thin">
        <color rgb="FF000080"/>
      </bottom>
      <diagonal/>
    </border>
    <border>
      <left/>
      <right style="thin">
        <color auto="1"/>
      </right>
      <top style="thin">
        <color auto="1"/>
      </top>
      <bottom style="thin">
        <color rgb="FF000080"/>
      </bottom>
      <diagonal/>
    </border>
    <border>
      <left style="thin">
        <color auto="1"/>
      </left>
      <right/>
      <top style="thin">
        <color rgb="FF000080"/>
      </top>
      <bottom style="thin">
        <color rgb="FF000080"/>
      </bottom>
      <diagonal/>
    </border>
    <border>
      <left style="thin">
        <color rgb="FF000080"/>
      </left>
      <right/>
      <top/>
      <bottom/>
      <diagonal/>
    </border>
    <border>
      <left/>
      <right style="thin">
        <color rgb="FF000080"/>
      </right>
      <top/>
      <bottom/>
      <diagonal/>
    </border>
    <border>
      <left/>
      <right/>
      <top/>
      <bottom style="thin">
        <color auto="1"/>
      </bottom>
      <diagonal/>
    </border>
    <border>
      <left style="thin">
        <color rgb="FF000080"/>
      </left>
      <right style="thin">
        <color rgb="FF000080"/>
      </right>
      <top style="thin">
        <color rgb="FF000080"/>
      </top>
      <bottom style="thin">
        <color rgb="FF000080"/>
      </bottom>
      <diagonal/>
    </border>
    <border>
      <left style="thin">
        <color rgb="FF000080"/>
      </left>
      <right/>
      <top style="thin">
        <color rgb="FF000080"/>
      </top>
      <bottom style="thin">
        <color rgb="FF000080"/>
      </bottom>
      <diagonal/>
    </border>
    <border>
      <left/>
      <right style="thin">
        <color rgb="FF000080"/>
      </right>
      <top style="thin">
        <color auto="1"/>
      </top>
      <bottom style="thin">
        <color rgb="FF000080"/>
      </bottom>
      <diagonal/>
    </border>
    <border>
      <left style="thin">
        <color auto="1"/>
      </left>
      <right/>
      <top style="thin">
        <color rgb="FF000080"/>
      </top>
      <bottom/>
      <diagonal/>
    </border>
    <border>
      <left style="thin">
        <color rgb="FF000080"/>
      </left>
      <right/>
      <top style="thin">
        <color auto="1"/>
      </top>
      <bottom style="thin">
        <color rgb="FF000080"/>
      </bottom>
      <diagonal/>
    </border>
    <border>
      <left style="thin">
        <color rgb="FF000080"/>
      </left>
      <right style="thin">
        <color rgb="FF000080"/>
      </right>
      <top style="thin">
        <color rgb="FF000080"/>
      </top>
      <bottom/>
      <diagonal/>
    </border>
    <border>
      <left style="thin">
        <color rgb="FF000080"/>
      </left>
      <right style="thin">
        <color rgb="FF000080"/>
      </right>
      <top/>
      <bottom style="thin">
        <color rgb="FF000080"/>
      </bottom>
      <diagonal/>
    </border>
    <border>
      <left style="thin">
        <color rgb="FF000080"/>
      </left>
      <right style="thin">
        <color rgb="FF000080"/>
      </right>
      <top/>
      <bottom/>
      <diagonal/>
    </border>
    <border>
      <left/>
      <right style="thin">
        <color rgb="FF000080"/>
      </right>
      <top style="thin">
        <color auto="1"/>
      </top>
      <bottom/>
      <diagonal/>
    </border>
    <border>
      <left style="thin">
        <color rgb="FF000080"/>
      </left>
      <right/>
      <top style="thin">
        <color auto="1"/>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medium">
        <color auto="1"/>
      </right>
      <top style="thin">
        <color auto="1"/>
      </top>
      <bottom style="thin">
        <color auto="1"/>
      </bottom>
      <diagonal/>
    </border>
    <border>
      <left/>
      <right style="thin">
        <color indexed="64"/>
      </right>
      <top style="medium">
        <color indexed="64"/>
      </top>
      <bottom style="thin">
        <color indexed="64"/>
      </bottom>
      <diagonal/>
    </border>
    <border>
      <left style="medium">
        <color rgb="FF000000"/>
      </left>
      <right style="medium">
        <color rgb="FF000000"/>
      </right>
      <top style="medium">
        <color rgb="FF000000"/>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10">
    <xf numFmtId="0" fontId="0" fillId="0" borderId="0"/>
    <xf numFmtId="0" fontId="1" fillId="0" borderId="0"/>
    <xf numFmtId="43" fontId="27" fillId="0" borderId="0" applyFont="0" applyFill="0" applyBorder="0" applyAlignment="0" applyProtection="0"/>
    <xf numFmtId="0" fontId="67" fillId="0" borderId="0"/>
    <xf numFmtId="0" fontId="27" fillId="0" borderId="0"/>
    <xf numFmtId="44" fontId="27" fillId="0" borderId="0" applyFont="0" applyFill="0" applyBorder="0" applyAlignment="0" applyProtection="0"/>
    <xf numFmtId="9" fontId="27" fillId="0" borderId="0" applyFont="0" applyFill="0" applyBorder="0" applyAlignment="0" applyProtection="0"/>
    <xf numFmtId="0" fontId="160" fillId="0" borderId="0" applyNumberFormat="0" applyFill="0" applyBorder="0" applyAlignment="0" applyProtection="0"/>
    <xf numFmtId="0" fontId="166" fillId="0" borderId="0"/>
    <xf numFmtId="0" fontId="166" fillId="0" borderId="0"/>
  </cellStyleXfs>
  <cellXfs count="3058">
    <xf numFmtId="0" fontId="0" fillId="0" borderId="0" xfId="0"/>
    <xf numFmtId="0" fontId="2" fillId="0" borderId="0" xfId="0" applyFont="1" applyFill="1" applyBorder="1" applyAlignment="1">
      <alignment horizontal="center" vertical="center" wrapText="1"/>
    </xf>
    <xf numFmtId="0" fontId="0" fillId="0" borderId="1" xfId="0" applyBorder="1"/>
    <xf numFmtId="0" fontId="8" fillId="0" borderId="1" xfId="0" applyFont="1" applyBorder="1" applyAlignment="1">
      <alignment vertical="center" wrapText="1"/>
    </xf>
    <xf numFmtId="0" fontId="7" fillId="0" borderId="0" xfId="0" applyFont="1"/>
    <xf numFmtId="0" fontId="7" fillId="0" borderId="1" xfId="0" applyFont="1" applyBorder="1"/>
    <xf numFmtId="0" fontId="10" fillId="0" borderId="1" xfId="0" applyFont="1" applyBorder="1"/>
    <xf numFmtId="0" fontId="2" fillId="0" borderId="1" xfId="0" applyFont="1" applyFill="1" applyBorder="1" applyAlignment="1">
      <alignment vertical="top" wrapText="1"/>
    </xf>
    <xf numFmtId="0" fontId="7" fillId="0" borderId="1" xfId="0" applyFont="1" applyBorder="1" applyAlignment="1">
      <alignment vertical="top" wrapText="1"/>
    </xf>
    <xf numFmtId="0" fontId="7" fillId="0" borderId="1" xfId="0" applyFont="1" applyBorder="1" applyAlignment="1">
      <alignment horizontal="center" vertical="top" wrapText="1"/>
    </xf>
    <xf numFmtId="0" fontId="2" fillId="0" borderId="1" xfId="0" applyFont="1" applyBorder="1" applyAlignment="1">
      <alignment horizontal="left" vertical="top" wrapText="1"/>
    </xf>
    <xf numFmtId="0" fontId="15" fillId="0" borderId="1" xfId="0" applyFont="1" applyBorder="1" applyAlignment="1">
      <alignment vertical="top" wrapText="1"/>
    </xf>
    <xf numFmtId="0" fontId="2" fillId="0" borderId="1" xfId="0" applyFont="1" applyFill="1" applyBorder="1" applyAlignment="1">
      <alignment horizontal="right" vertical="top" wrapText="1"/>
    </xf>
    <xf numFmtId="0" fontId="18" fillId="0" borderId="0" xfId="0" applyFont="1"/>
    <xf numFmtId="0" fontId="17" fillId="0" borderId="1" xfId="0" applyFont="1" applyBorder="1" applyAlignment="1">
      <alignment horizontal="left" vertical="top" wrapText="1"/>
    </xf>
    <xf numFmtId="0" fontId="3" fillId="0" borderId="1" xfId="0" applyFont="1" applyFill="1" applyBorder="1" applyAlignment="1">
      <alignment vertical="top" wrapText="1"/>
    </xf>
    <xf numFmtId="0" fontId="17" fillId="0" borderId="0" xfId="0" applyFont="1" applyAlignment="1">
      <alignment horizontal="left" vertical="top" wrapText="1"/>
    </xf>
    <xf numFmtId="0" fontId="0" fillId="0" borderId="0" xfId="0" applyAlignment="1">
      <alignment horizontal="right"/>
    </xf>
    <xf numFmtId="0" fontId="0" fillId="0" borderId="0" xfId="0" applyAlignment="1">
      <alignment horizontal="left" vertical="top"/>
    </xf>
    <xf numFmtId="0" fontId="7" fillId="0" borderId="1" xfId="0" applyFont="1" applyBorder="1" applyAlignment="1">
      <alignment horizontal="right" vertical="top" wrapText="1"/>
    </xf>
    <xf numFmtId="0" fontId="7" fillId="0" borderId="1" xfId="0" applyFont="1" applyBorder="1" applyAlignment="1">
      <alignment horizontal="left" vertical="top" wrapText="1"/>
    </xf>
    <xf numFmtId="0" fontId="3" fillId="0" borderId="1" xfId="0" applyFont="1" applyBorder="1" applyAlignment="1">
      <alignment horizontal="right" vertical="top" wrapText="1"/>
    </xf>
    <xf numFmtId="0" fontId="2" fillId="0" borderId="1" xfId="0" applyFont="1" applyBorder="1" applyAlignment="1">
      <alignment horizontal="right" vertical="top" wrapText="1"/>
    </xf>
    <xf numFmtId="0" fontId="3" fillId="0" borderId="1" xfId="0" applyFont="1" applyBorder="1" applyAlignment="1">
      <alignment horizontal="left" vertical="top" wrapText="1"/>
    </xf>
    <xf numFmtId="0" fontId="20" fillId="0" borderId="1" xfId="0" applyFont="1" applyBorder="1" applyAlignment="1">
      <alignment horizontal="right" vertical="top" wrapText="1"/>
    </xf>
    <xf numFmtId="0" fontId="20" fillId="0" borderId="1" xfId="0" applyFont="1" applyBorder="1" applyAlignment="1">
      <alignment horizontal="left" vertical="top" wrapText="1"/>
    </xf>
    <xf numFmtId="0" fontId="17" fillId="0" borderId="1" xfId="0" applyFont="1" applyBorder="1" applyAlignment="1">
      <alignment horizontal="right" vertical="top" wrapText="1"/>
    </xf>
    <xf numFmtId="0" fontId="22" fillId="0" borderId="1" xfId="0" applyFont="1" applyBorder="1" applyAlignment="1">
      <alignment horizontal="left" vertical="top" wrapText="1"/>
    </xf>
    <xf numFmtId="0" fontId="13" fillId="0" borderId="1" xfId="0" applyFont="1" applyBorder="1" applyAlignment="1">
      <alignment horizontal="right" vertical="top"/>
    </xf>
    <xf numFmtId="0" fontId="3" fillId="0" borderId="1" xfId="0" applyFont="1" applyBorder="1" applyAlignment="1">
      <alignment horizontal="left" vertical="top"/>
    </xf>
    <xf numFmtId="0" fontId="3" fillId="0" borderId="1" xfId="0" applyFont="1" applyBorder="1" applyAlignment="1">
      <alignment horizontal="right" vertical="top"/>
    </xf>
    <xf numFmtId="0" fontId="13" fillId="0" borderId="1" xfId="0" applyFont="1" applyBorder="1" applyAlignment="1">
      <alignment horizontal="left" vertical="top"/>
    </xf>
    <xf numFmtId="0" fontId="19" fillId="0" borderId="0" xfId="0" applyFont="1" applyAlignment="1">
      <alignment horizontal="left" vertical="top" wrapText="1"/>
    </xf>
    <xf numFmtId="0" fontId="19" fillId="0" borderId="1" xfId="0" applyFont="1" applyBorder="1" applyAlignment="1">
      <alignment horizontal="left" vertical="top"/>
    </xf>
    <xf numFmtId="0" fontId="6" fillId="0" borderId="1" xfId="0" applyFont="1" applyBorder="1" applyAlignment="1">
      <alignment horizontal="right" vertical="top" wrapText="1"/>
    </xf>
    <xf numFmtId="0" fontId="15" fillId="0" borderId="1" xfId="0" applyFont="1" applyBorder="1" applyAlignment="1">
      <alignment horizontal="left" vertical="top" wrapText="1"/>
    </xf>
    <xf numFmtId="0" fontId="22" fillId="0" borderId="1" xfId="0" applyFont="1" applyBorder="1" applyAlignment="1">
      <alignment horizontal="right" vertical="top" wrapText="1"/>
    </xf>
    <xf numFmtId="0" fontId="2" fillId="0" borderId="1" xfId="0" applyFont="1" applyBorder="1" applyAlignment="1">
      <alignment horizontal="right" vertical="top"/>
    </xf>
    <xf numFmtId="0" fontId="12" fillId="0" borderId="1" xfId="0" applyFont="1" applyBorder="1" applyAlignment="1">
      <alignment horizontal="left" vertical="top" wrapText="1"/>
    </xf>
    <xf numFmtId="0" fontId="2" fillId="0" borderId="1" xfId="0" applyFont="1" applyFill="1" applyBorder="1" applyAlignment="1">
      <alignment horizontal="left" vertical="top" wrapText="1"/>
    </xf>
    <xf numFmtId="0" fontId="20" fillId="0" borderId="1" xfId="0" applyFont="1" applyFill="1" applyBorder="1" applyAlignment="1">
      <alignment horizontal="right" vertical="top" wrapText="1"/>
    </xf>
    <xf numFmtId="0" fontId="20" fillId="0" borderId="1" xfId="0" applyFont="1" applyFill="1" applyBorder="1" applyAlignment="1">
      <alignment horizontal="left" vertical="top" wrapText="1"/>
    </xf>
    <xf numFmtId="0" fontId="23" fillId="0" borderId="1" xfId="0" applyFont="1" applyBorder="1" applyAlignment="1">
      <alignment horizontal="left" vertical="top" wrapText="1"/>
    </xf>
    <xf numFmtId="0" fontId="20" fillId="0" borderId="1" xfId="0" applyFont="1" applyBorder="1" applyAlignment="1">
      <alignment horizontal="right" vertical="top"/>
    </xf>
    <xf numFmtId="0" fontId="3" fillId="0" borderId="1" xfId="0" applyFont="1" applyFill="1" applyBorder="1" applyAlignment="1">
      <alignment horizontal="right" vertical="top" wrapText="1"/>
    </xf>
    <xf numFmtId="0" fontId="24" fillId="0" borderId="1" xfId="0" applyFont="1" applyBorder="1" applyAlignment="1">
      <alignment horizontal="right" vertical="top" wrapText="1"/>
    </xf>
    <xf numFmtId="0" fontId="20" fillId="0" borderId="1" xfId="0" applyFont="1" applyBorder="1" applyAlignment="1">
      <alignment horizontal="left" vertical="top"/>
    </xf>
    <xf numFmtId="0" fontId="13" fillId="0" borderId="1" xfId="0" applyFont="1" applyBorder="1" applyAlignment="1">
      <alignment horizontal="right" vertical="top" wrapText="1"/>
    </xf>
    <xf numFmtId="0" fontId="25" fillId="0" borderId="0" xfId="0" applyFont="1" applyAlignment="1">
      <alignment horizontal="left" vertical="top" wrapText="1"/>
    </xf>
    <xf numFmtId="0" fontId="3" fillId="0" borderId="1" xfId="0" applyFont="1" applyFill="1" applyBorder="1" applyAlignment="1">
      <alignment horizontal="left" vertical="top" wrapText="1"/>
    </xf>
    <xf numFmtId="0" fontId="2" fillId="0" borderId="1" xfId="0" applyFont="1" applyBorder="1" applyAlignment="1">
      <alignment horizontal="left" vertical="top"/>
    </xf>
    <xf numFmtId="0" fontId="13" fillId="0" borderId="0" xfId="0" applyFont="1" applyAlignment="1">
      <alignment horizontal="left" vertical="top"/>
    </xf>
    <xf numFmtId="0" fontId="0" fillId="0" borderId="0" xfId="0" applyAlignment="1">
      <alignment horizontal="right" vertical="top"/>
    </xf>
    <xf numFmtId="0" fontId="0" fillId="0" borderId="0" xfId="0" applyAlignment="1">
      <alignment horizontal="right" vertical="top" wrapText="1"/>
    </xf>
    <xf numFmtId="0" fontId="2" fillId="2" borderId="0" xfId="0" applyFont="1" applyFill="1" applyBorder="1" applyAlignment="1">
      <alignment vertical="top" wrapText="1"/>
    </xf>
    <xf numFmtId="0" fontId="0" fillId="0" borderId="0" xfId="0" applyFont="1" applyAlignment="1">
      <alignment horizontal="left" vertical="top"/>
    </xf>
    <xf numFmtId="0" fontId="28" fillId="2" borderId="0" xfId="0" applyFont="1" applyFill="1" applyBorder="1" applyAlignment="1">
      <alignment vertical="top"/>
    </xf>
    <xf numFmtId="0" fontId="0" fillId="0" borderId="0" xfId="0" applyFont="1" applyAlignment="1">
      <alignment vertical="top"/>
    </xf>
    <xf numFmtId="0" fontId="28" fillId="2" borderId="0" xfId="0" applyFont="1" applyFill="1" applyAlignment="1">
      <alignment vertical="top"/>
    </xf>
    <xf numFmtId="0" fontId="15" fillId="0" borderId="8" xfId="0" applyFont="1" applyFill="1" applyBorder="1" applyAlignment="1">
      <alignment vertical="top" wrapText="1"/>
    </xf>
    <xf numFmtId="2" fontId="15" fillId="0" borderId="8" xfId="0" applyNumberFormat="1" applyFont="1" applyFill="1" applyBorder="1" applyAlignment="1">
      <alignment vertical="top" wrapText="1"/>
    </xf>
    <xf numFmtId="0" fontId="28" fillId="2" borderId="0" xfId="0" applyFont="1" applyFill="1" applyBorder="1" applyAlignment="1">
      <alignment vertical="top" wrapText="1"/>
    </xf>
    <xf numFmtId="0" fontId="28" fillId="2" borderId="0" xfId="0" applyFont="1" applyFill="1" applyAlignment="1">
      <alignment vertical="top" wrapText="1"/>
    </xf>
    <xf numFmtId="0" fontId="15" fillId="0" borderId="8" xfId="0" applyFont="1" applyFill="1" applyBorder="1" applyAlignment="1">
      <alignment vertical="top"/>
    </xf>
    <xf numFmtId="0" fontId="29" fillId="0" borderId="8" xfId="0" applyFont="1" applyFill="1" applyBorder="1" applyAlignment="1">
      <alignment vertical="top" wrapText="1"/>
    </xf>
    <xf numFmtId="2" fontId="29" fillId="0" borderId="8" xfId="0" applyNumberFormat="1" applyFont="1" applyFill="1" applyBorder="1" applyAlignment="1">
      <alignment vertical="top" wrapText="1"/>
    </xf>
    <xf numFmtId="0" fontId="29" fillId="0" borderId="8" xfId="0" applyFont="1" applyFill="1" applyBorder="1" applyAlignment="1">
      <alignment vertical="top"/>
    </xf>
    <xf numFmtId="0" fontId="7" fillId="0" borderId="8" xfId="0" applyFont="1" applyFill="1" applyBorder="1" applyAlignment="1">
      <alignment vertical="top" wrapText="1"/>
    </xf>
    <xf numFmtId="2" fontId="15" fillId="0" borderId="8" xfId="0" applyNumberFormat="1" applyFont="1" applyFill="1" applyBorder="1" applyAlignment="1">
      <alignment vertical="top"/>
    </xf>
    <xf numFmtId="2" fontId="29" fillId="0" borderId="8" xfId="0" applyNumberFormat="1" applyFont="1" applyFill="1" applyBorder="1" applyAlignment="1">
      <alignment vertical="top"/>
    </xf>
    <xf numFmtId="0" fontId="30" fillId="2" borderId="0" xfId="0" applyFont="1" applyFill="1" applyBorder="1" applyAlignment="1">
      <alignment vertical="top" wrapText="1"/>
    </xf>
    <xf numFmtId="49" fontId="15" fillId="0" borderId="8" xfId="0" applyNumberFormat="1" applyFont="1" applyFill="1" applyBorder="1" applyAlignment="1">
      <alignment vertical="top" wrapText="1"/>
    </xf>
    <xf numFmtId="49" fontId="2" fillId="0" borderId="0" xfId="0" applyNumberFormat="1" applyFont="1" applyBorder="1" applyAlignment="1">
      <alignment vertical="top" wrapText="1"/>
    </xf>
    <xf numFmtId="2" fontId="16" fillId="0" borderId="8" xfId="0" applyNumberFormat="1" applyFont="1" applyFill="1" applyBorder="1" applyAlignment="1">
      <alignment vertical="top"/>
    </xf>
    <xf numFmtId="0" fontId="2" fillId="2" borderId="0" xfId="0" applyFont="1" applyFill="1" applyAlignment="1">
      <alignment vertical="top"/>
    </xf>
    <xf numFmtId="0" fontId="31" fillId="2" borderId="0" xfId="0" applyFont="1" applyFill="1" applyBorder="1" applyAlignment="1">
      <alignment vertical="top"/>
    </xf>
    <xf numFmtId="0" fontId="15" fillId="0" borderId="8" xfId="0" applyFont="1" applyFill="1" applyBorder="1" applyAlignment="1">
      <alignment vertical="top" wrapText="1" shrinkToFit="1"/>
    </xf>
    <xf numFmtId="0" fontId="2" fillId="2" borderId="0" xfId="0" applyFont="1" applyFill="1" applyBorder="1" applyAlignment="1">
      <alignment vertical="top" wrapText="1" shrinkToFit="1"/>
    </xf>
    <xf numFmtId="49" fontId="15" fillId="0" borderId="8" xfId="2" applyNumberFormat="1" applyFont="1" applyFill="1" applyBorder="1" applyAlignment="1">
      <alignment vertical="top" wrapText="1"/>
    </xf>
    <xf numFmtId="0" fontId="15" fillId="0" borderId="10" xfId="0" applyFont="1" applyFill="1" applyBorder="1" applyAlignment="1">
      <alignment vertical="top"/>
    </xf>
    <xf numFmtId="0" fontId="15" fillId="0" borderId="10" xfId="0" applyFont="1" applyFill="1" applyBorder="1" applyAlignment="1">
      <alignment vertical="top" wrapText="1"/>
    </xf>
    <xf numFmtId="2" fontId="15" fillId="0" borderId="10" xfId="0" applyNumberFormat="1" applyFont="1" applyFill="1" applyBorder="1" applyAlignment="1">
      <alignment vertical="top" wrapText="1"/>
    </xf>
    <xf numFmtId="0" fontId="5" fillId="0" borderId="9" xfId="0" applyFont="1" applyBorder="1" applyAlignment="1">
      <alignment vertical="top"/>
    </xf>
    <xf numFmtId="0" fontId="5" fillId="0" borderId="9" xfId="0" applyFont="1" applyBorder="1" applyAlignment="1">
      <alignment vertical="top" wrapText="1"/>
    </xf>
    <xf numFmtId="0" fontId="5" fillId="0" borderId="9" xfId="0" applyNumberFormat="1" applyFont="1" applyBorder="1" applyAlignment="1">
      <alignment vertical="top"/>
    </xf>
    <xf numFmtId="0" fontId="0" fillId="0" borderId="0" xfId="0" applyFont="1" applyBorder="1" applyAlignment="1">
      <alignment vertical="top"/>
    </xf>
    <xf numFmtId="0" fontId="15" fillId="0" borderId="12" xfId="0" applyFont="1" applyFill="1" applyBorder="1" applyAlignment="1">
      <alignment vertical="top"/>
    </xf>
    <xf numFmtId="0" fontId="29" fillId="0" borderId="12" xfId="0" applyFont="1" applyFill="1" applyBorder="1" applyAlignment="1">
      <alignment vertical="top"/>
    </xf>
    <xf numFmtId="2" fontId="29" fillId="0" borderId="12" xfId="0" applyNumberFormat="1" applyFont="1" applyFill="1" applyBorder="1" applyAlignment="1">
      <alignment vertical="top"/>
    </xf>
    <xf numFmtId="0" fontId="7" fillId="0" borderId="8" xfId="0" applyFont="1" applyFill="1" applyBorder="1" applyAlignment="1">
      <alignment vertical="top"/>
    </xf>
    <xf numFmtId="0" fontId="0" fillId="2" borderId="0" xfId="0" applyFont="1" applyFill="1" applyBorder="1" applyAlignment="1">
      <alignment vertical="top"/>
    </xf>
    <xf numFmtId="0" fontId="0" fillId="2" borderId="0" xfId="0" applyFont="1" applyFill="1" applyAlignment="1">
      <alignment vertical="top"/>
    </xf>
    <xf numFmtId="0" fontId="16" fillId="0" borderId="8" xfId="0" applyFont="1" applyFill="1" applyBorder="1" applyAlignment="1">
      <alignment vertical="top" wrapText="1"/>
    </xf>
    <xf numFmtId="0" fontId="16" fillId="0" borderId="8" xfId="0" applyFont="1" applyFill="1" applyBorder="1" applyAlignment="1">
      <alignment vertical="top"/>
    </xf>
    <xf numFmtId="0" fontId="32" fillId="0" borderId="0" xfId="0" applyFont="1" applyBorder="1" applyAlignment="1">
      <alignment vertical="top" wrapText="1"/>
    </xf>
    <xf numFmtId="0" fontId="16" fillId="0" borderId="10" xfId="0" applyFont="1" applyFill="1" applyBorder="1" applyAlignment="1">
      <alignment vertical="top" wrapText="1"/>
    </xf>
    <xf numFmtId="0" fontId="16" fillId="0" borderId="10" xfId="0" applyFont="1" applyFill="1" applyBorder="1" applyAlignment="1">
      <alignment vertical="top"/>
    </xf>
    <xf numFmtId="2" fontId="16" fillId="0" borderId="10" xfId="0" applyNumberFormat="1" applyFont="1" applyFill="1" applyBorder="1" applyAlignment="1">
      <alignment vertical="top"/>
    </xf>
    <xf numFmtId="2" fontId="5" fillId="0" borderId="9" xfId="0" applyNumberFormat="1" applyFont="1" applyBorder="1" applyAlignment="1">
      <alignment vertical="top"/>
    </xf>
    <xf numFmtId="0" fontId="5" fillId="0" borderId="14" xfId="0" applyFont="1" applyBorder="1" applyAlignment="1">
      <alignment vertical="top" wrapText="1"/>
    </xf>
    <xf numFmtId="0" fontId="5" fillId="0" borderId="15" xfId="0" applyFont="1" applyBorder="1" applyAlignment="1">
      <alignment vertical="top" wrapText="1"/>
    </xf>
    <xf numFmtId="0" fontId="33" fillId="0" borderId="12" xfId="0" applyFont="1" applyFill="1" applyBorder="1" applyAlignment="1">
      <alignment vertical="top"/>
    </xf>
    <xf numFmtId="0" fontId="7" fillId="0" borderId="12" xfId="0" applyFont="1" applyFill="1" applyBorder="1" applyAlignment="1">
      <alignment vertical="top"/>
    </xf>
    <xf numFmtId="2" fontId="33" fillId="0" borderId="12" xfId="0" applyNumberFormat="1" applyFont="1" applyFill="1" applyBorder="1" applyAlignment="1">
      <alignment vertical="top"/>
    </xf>
    <xf numFmtId="0" fontId="16" fillId="0" borderId="16" xfId="0" applyFont="1" applyFill="1" applyBorder="1" applyAlignment="1">
      <alignment vertical="top" wrapText="1"/>
    </xf>
    <xf numFmtId="0" fontId="16" fillId="0" borderId="17" xfId="0" applyFont="1" applyFill="1" applyBorder="1" applyAlignment="1">
      <alignment vertical="top" wrapText="1"/>
    </xf>
    <xf numFmtId="0" fontId="5" fillId="0" borderId="0" xfId="0" applyFont="1" applyAlignment="1">
      <alignment vertical="top"/>
    </xf>
    <xf numFmtId="2" fontId="5" fillId="0" borderId="0" xfId="0" applyNumberFormat="1" applyFont="1" applyAlignment="1">
      <alignment vertical="top"/>
    </xf>
    <xf numFmtId="2" fontId="0" fillId="0" borderId="0" xfId="0" applyNumberFormat="1" applyFont="1" applyAlignment="1">
      <alignment vertical="top"/>
    </xf>
    <xf numFmtId="0" fontId="6" fillId="0" borderId="9" xfId="0" applyFont="1" applyFill="1" applyBorder="1" applyAlignment="1">
      <alignment vertical="top"/>
    </xf>
    <xf numFmtId="0" fontId="6" fillId="0" borderId="9" xfId="0" applyFont="1" applyFill="1" applyBorder="1" applyAlignment="1">
      <alignment vertical="top" wrapText="1"/>
    </xf>
    <xf numFmtId="0" fontId="6" fillId="0" borderId="9" xfId="0" applyNumberFormat="1" applyFont="1" applyFill="1" applyBorder="1" applyAlignment="1">
      <alignment vertical="top"/>
    </xf>
    <xf numFmtId="0" fontId="0" fillId="4" borderId="0" xfId="0" applyFill="1"/>
    <xf numFmtId="0" fontId="7" fillId="0" borderId="0" xfId="0" applyFont="1" applyAlignment="1">
      <alignment horizontal="left"/>
    </xf>
    <xf numFmtId="0" fontId="7" fillId="0" borderId="0" xfId="0" applyFont="1" applyAlignment="1">
      <alignment horizontal="left" vertical="top" wrapText="1"/>
    </xf>
    <xf numFmtId="0" fontId="7" fillId="4" borderId="0" xfId="0" applyFont="1" applyFill="1" applyBorder="1" applyAlignment="1">
      <alignment horizontal="left" vertical="top" wrapText="1"/>
    </xf>
    <xf numFmtId="0" fontId="0" fillId="0" borderId="0" xfId="0" applyBorder="1" applyAlignment="1">
      <alignment horizontal="left" vertical="top"/>
    </xf>
    <xf numFmtId="0" fontId="0" fillId="0" borderId="0" xfId="0" applyFill="1" applyAlignment="1">
      <alignment horizontal="left" vertical="top"/>
    </xf>
    <xf numFmtId="0" fontId="7" fillId="0" borderId="27" xfId="0" applyFont="1" applyFill="1" applyBorder="1" applyAlignment="1">
      <alignment horizontal="left" vertical="top" wrapText="1"/>
    </xf>
    <xf numFmtId="0" fontId="7" fillId="0" borderId="9" xfId="0" applyFont="1" applyFill="1" applyBorder="1" applyAlignment="1">
      <alignment horizontal="left" vertical="top" wrapText="1"/>
    </xf>
    <xf numFmtId="0" fontId="7" fillId="0" borderId="0" xfId="0" applyFont="1" applyFill="1" applyBorder="1" applyAlignment="1">
      <alignment horizontal="left" vertical="top" wrapText="1"/>
    </xf>
    <xf numFmtId="0" fontId="8" fillId="0" borderId="21" xfId="0" applyFont="1" applyFill="1" applyBorder="1" applyAlignment="1">
      <alignment horizontal="right" vertical="top"/>
    </xf>
    <xf numFmtId="0" fontId="8" fillId="0" borderId="22" xfId="0" applyFont="1" applyFill="1" applyBorder="1" applyAlignment="1">
      <alignment horizontal="left" vertical="top"/>
    </xf>
    <xf numFmtId="0" fontId="8" fillId="0" borderId="23" xfId="0" applyFont="1" applyFill="1" applyBorder="1" applyAlignment="1">
      <alignment horizontal="left" vertical="top"/>
    </xf>
    <xf numFmtId="0" fontId="8" fillId="0" borderId="22" xfId="0" applyFont="1" applyFill="1" applyBorder="1" applyAlignment="1">
      <alignment horizontal="right" vertical="top"/>
    </xf>
    <xf numFmtId="0" fontId="8" fillId="0" borderId="18" xfId="0" applyFont="1" applyFill="1" applyBorder="1" applyAlignment="1">
      <alignment horizontal="left" vertical="top"/>
    </xf>
    <xf numFmtId="0" fontId="8" fillId="0" borderId="0" xfId="0" applyFont="1" applyFill="1" applyBorder="1" applyAlignment="1">
      <alignment horizontal="left" vertical="top"/>
    </xf>
    <xf numFmtId="0" fontId="7" fillId="0" borderId="9" xfId="0" applyFont="1" applyFill="1" applyBorder="1" applyAlignment="1">
      <alignment horizontal="right" vertical="top"/>
    </xf>
    <xf numFmtId="0" fontId="7" fillId="0" borderId="11" xfId="0" applyFont="1" applyFill="1" applyBorder="1" applyAlignment="1">
      <alignment horizontal="left" vertical="top" wrapText="1"/>
    </xf>
    <xf numFmtId="0" fontId="7" fillId="0" borderId="9" xfId="0" applyFont="1" applyFill="1" applyBorder="1" applyAlignment="1">
      <alignment horizontal="right" vertical="top" wrapText="1"/>
    </xf>
    <xf numFmtId="0" fontId="7" fillId="0" borderId="14" xfId="0" applyFont="1" applyFill="1" applyBorder="1" applyAlignment="1">
      <alignment horizontal="right" vertical="top"/>
    </xf>
    <xf numFmtId="0" fontId="7" fillId="0" borderId="15" xfId="0" applyFont="1" applyFill="1" applyBorder="1" applyAlignment="1">
      <alignment horizontal="left" vertical="top" wrapText="1"/>
    </xf>
    <xf numFmtId="0" fontId="7" fillId="0" borderId="13" xfId="0" applyFont="1" applyFill="1" applyBorder="1" applyAlignment="1">
      <alignment horizontal="left" vertical="top" wrapText="1"/>
    </xf>
    <xf numFmtId="0" fontId="7" fillId="0" borderId="0" xfId="0" applyFont="1" applyFill="1" applyAlignment="1">
      <alignment horizontal="right" vertical="top"/>
    </xf>
    <xf numFmtId="0" fontId="7" fillId="0" borderId="0" xfId="0" applyFont="1" applyFill="1" applyAlignment="1">
      <alignment horizontal="left" vertical="top"/>
    </xf>
    <xf numFmtId="0" fontId="7" fillId="0" borderId="9" xfId="0" applyFont="1" applyFill="1" applyBorder="1" applyAlignment="1">
      <alignment horizontal="left" vertical="top"/>
    </xf>
    <xf numFmtId="0" fontId="7" fillId="0" borderId="0" xfId="0" applyFont="1" applyFill="1" applyBorder="1" applyAlignment="1">
      <alignment horizontal="left" vertical="top"/>
    </xf>
    <xf numFmtId="0" fontId="7" fillId="0" borderId="14" xfId="0" applyFont="1" applyFill="1" applyBorder="1" applyAlignment="1">
      <alignment horizontal="left" vertical="top" wrapText="1"/>
    </xf>
    <xf numFmtId="0" fontId="7" fillId="0" borderId="0" xfId="0" applyFont="1" applyFill="1" applyAlignment="1">
      <alignment horizontal="left" vertical="top" wrapText="1"/>
    </xf>
    <xf numFmtId="0" fontId="0" fillId="0" borderId="0" xfId="0" applyFill="1" applyAlignment="1">
      <alignment horizontal="right" vertical="top"/>
    </xf>
    <xf numFmtId="0" fontId="0" fillId="0" borderId="0" xfId="0" applyFill="1" applyBorder="1" applyAlignment="1">
      <alignment horizontal="left" vertical="top"/>
    </xf>
    <xf numFmtId="0" fontId="7" fillId="0" borderId="29" xfId="0" applyFont="1" applyBorder="1" applyAlignment="1">
      <alignment vertical="top" wrapText="1"/>
    </xf>
    <xf numFmtId="0" fontId="6" fillId="0" borderId="19" xfId="0" applyFont="1" applyFill="1" applyBorder="1" applyAlignment="1">
      <alignment horizontal="center" vertical="center" wrapText="1"/>
    </xf>
    <xf numFmtId="0" fontId="6" fillId="0" borderId="20" xfId="0" applyFont="1" applyFill="1" applyBorder="1" applyAlignment="1">
      <alignment horizontal="center" vertical="top" wrapText="1"/>
    </xf>
    <xf numFmtId="0" fontId="6" fillId="0" borderId="20" xfId="0" applyFont="1" applyFill="1" applyBorder="1" applyAlignment="1">
      <alignment horizontal="center" vertical="center" wrapText="1"/>
    </xf>
    <xf numFmtId="0" fontId="6" fillId="0" borderId="21" xfId="0" applyFont="1" applyFill="1" applyBorder="1" applyAlignment="1">
      <alignment horizontal="center" vertical="center" wrapText="1"/>
    </xf>
    <xf numFmtId="0" fontId="6" fillId="0" borderId="30" xfId="0" applyFont="1" applyFill="1" applyBorder="1"/>
    <xf numFmtId="0" fontId="2" fillId="0" borderId="13" xfId="0" applyFont="1" applyFill="1" applyBorder="1" applyAlignment="1">
      <alignment horizontal="left" vertical="top" wrapText="1"/>
    </xf>
    <xf numFmtId="164" fontId="2" fillId="0" borderId="13" xfId="0" applyNumberFormat="1" applyFont="1" applyFill="1" applyBorder="1" applyAlignment="1">
      <alignment horizontal="center" vertical="top" wrapText="1"/>
    </xf>
    <xf numFmtId="0" fontId="2" fillId="0" borderId="31" xfId="0" applyFont="1" applyFill="1" applyBorder="1" applyAlignment="1">
      <alignment horizontal="left" vertical="top" wrapText="1"/>
    </xf>
    <xf numFmtId="16" fontId="2" fillId="0" borderId="9" xfId="0" applyNumberFormat="1" applyFont="1" applyFill="1" applyBorder="1" applyAlignment="1">
      <alignment horizontal="left" vertical="top" wrapText="1"/>
    </xf>
    <xf numFmtId="0" fontId="2" fillId="0" borderId="9" xfId="0" applyFont="1" applyFill="1" applyBorder="1" applyAlignment="1">
      <alignment horizontal="left" vertical="top" wrapText="1"/>
    </xf>
    <xf numFmtId="164" fontId="2" fillId="0" borderId="9" xfId="0" applyNumberFormat="1" applyFont="1" applyFill="1" applyBorder="1" applyAlignment="1">
      <alignment horizontal="center" vertical="top" wrapText="1"/>
    </xf>
    <xf numFmtId="0" fontId="6" fillId="0" borderId="9" xfId="0" applyFont="1" applyFill="1" applyBorder="1" applyAlignment="1">
      <alignment horizontal="left" vertical="top" wrapText="1"/>
    </xf>
    <xf numFmtId="0" fontId="2" fillId="0" borderId="14" xfId="0" applyFont="1" applyFill="1" applyBorder="1" applyAlignment="1">
      <alignment horizontal="left" vertical="top" wrapText="1"/>
    </xf>
    <xf numFmtId="16" fontId="6" fillId="0" borderId="9" xfId="0" applyNumberFormat="1" applyFont="1" applyFill="1" applyBorder="1" applyAlignment="1">
      <alignment horizontal="left" vertical="top" wrapText="1"/>
    </xf>
    <xf numFmtId="164" fontId="6" fillId="0" borderId="9" xfId="0" applyNumberFormat="1" applyFont="1" applyFill="1" applyBorder="1" applyAlignment="1">
      <alignment horizontal="center" vertical="top" wrapText="1"/>
    </xf>
    <xf numFmtId="0" fontId="6" fillId="0" borderId="14" xfId="0" applyFont="1" applyFill="1" applyBorder="1" applyAlignment="1">
      <alignment horizontal="left" vertical="top" wrapText="1"/>
    </xf>
    <xf numFmtId="0" fontId="6" fillId="0" borderId="11" xfId="0" applyFont="1" applyFill="1" applyBorder="1" applyAlignment="1">
      <alignment horizontal="center" vertical="top" wrapText="1"/>
    </xf>
    <xf numFmtId="0" fontId="6" fillId="0" borderId="13" xfId="0" applyFont="1" applyFill="1" applyBorder="1" applyAlignment="1">
      <alignment horizontal="left" vertical="top" wrapText="1"/>
    </xf>
    <xf numFmtId="164" fontId="6" fillId="0" borderId="13" xfId="0" applyNumberFormat="1" applyFont="1" applyFill="1" applyBorder="1" applyAlignment="1">
      <alignment horizontal="center" vertical="top" wrapText="1"/>
    </xf>
    <xf numFmtId="0" fontId="6" fillId="0" borderId="31" xfId="0" applyFont="1" applyFill="1" applyBorder="1" applyAlignment="1">
      <alignment horizontal="left" vertical="top" wrapText="1"/>
    </xf>
    <xf numFmtId="0" fontId="6" fillId="0" borderId="1" xfId="0" applyFont="1" applyFill="1" applyBorder="1" applyAlignment="1">
      <alignment horizontal="left" vertical="top" wrapText="1"/>
    </xf>
    <xf numFmtId="164" fontId="6" fillId="0" borderId="1" xfId="0" applyNumberFormat="1" applyFont="1" applyFill="1" applyBorder="1" applyAlignment="1">
      <alignment horizontal="center" vertical="top" wrapText="1"/>
    </xf>
    <xf numFmtId="0" fontId="6" fillId="3" borderId="1" xfId="0" applyFont="1" applyFill="1" applyBorder="1" applyAlignment="1">
      <alignment horizontal="left" vertical="top" wrapText="1"/>
    </xf>
    <xf numFmtId="0" fontId="6" fillId="0" borderId="11" xfId="0" applyFont="1" applyFill="1" applyBorder="1" applyAlignment="1">
      <alignment horizontal="left" vertical="top" wrapText="1"/>
    </xf>
    <xf numFmtId="0" fontId="6" fillId="0" borderId="13" xfId="0" applyFont="1" applyFill="1" applyBorder="1"/>
    <xf numFmtId="0" fontId="6" fillId="0" borderId="1" xfId="0" applyFont="1" applyFill="1" applyBorder="1"/>
    <xf numFmtId="0" fontId="2" fillId="3" borderId="1" xfId="0" applyFont="1" applyFill="1" applyBorder="1" applyAlignment="1">
      <alignment horizontal="left" vertical="top" wrapText="1"/>
    </xf>
    <xf numFmtId="0" fontId="11" fillId="0" borderId="11" xfId="0" applyFont="1" applyFill="1" applyBorder="1"/>
    <xf numFmtId="164" fontId="6" fillId="0" borderId="1" xfId="0" applyNumberFormat="1" applyFont="1" applyFill="1" applyBorder="1" applyAlignment="1">
      <alignment horizontal="center" vertical="top"/>
    </xf>
    <xf numFmtId="0" fontId="6" fillId="0" borderId="1" xfId="0" applyFont="1" applyFill="1" applyBorder="1" applyAlignment="1">
      <alignment vertical="top" wrapText="1"/>
    </xf>
    <xf numFmtId="0" fontId="6" fillId="0" borderId="14" xfId="0" applyFont="1" applyFill="1" applyBorder="1" applyAlignment="1">
      <alignment wrapText="1"/>
    </xf>
    <xf numFmtId="0" fontId="6" fillId="0" borderId="1" xfId="0" applyNumberFormat="1" applyFont="1" applyFill="1" applyBorder="1" applyAlignment="1">
      <alignment horizontal="center" vertical="top" wrapText="1"/>
    </xf>
    <xf numFmtId="0" fontId="6" fillId="0" borderId="1" xfId="0" applyFont="1" applyFill="1" applyBorder="1" applyAlignment="1">
      <alignment horizontal="center" vertical="center"/>
    </xf>
    <xf numFmtId="0" fontId="6" fillId="0" borderId="1" xfId="0" applyFont="1" applyBorder="1" applyAlignment="1">
      <alignment horizontal="left" vertical="top" wrapText="1"/>
    </xf>
    <xf numFmtId="0" fontId="0" fillId="4" borderId="0" xfId="0" applyFont="1" applyFill="1"/>
    <xf numFmtId="0" fontId="6" fillId="4" borderId="1" xfId="0" applyFont="1" applyFill="1" applyBorder="1" applyAlignment="1">
      <alignment horizontal="left" vertical="top" wrapText="1"/>
    </xf>
    <xf numFmtId="0" fontId="0" fillId="0" borderId="0" xfId="0" applyFont="1"/>
    <xf numFmtId="0" fontId="6" fillId="0" borderId="11" xfId="0" applyFont="1" applyFill="1" applyBorder="1"/>
    <xf numFmtId="0" fontId="6" fillId="0" borderId="13" xfId="0" applyFont="1" applyFill="1" applyBorder="1" applyAlignment="1">
      <alignment horizontal="center" vertical="top" wrapText="1"/>
    </xf>
    <xf numFmtId="0" fontId="6" fillId="0" borderId="1" xfId="0" applyFont="1" applyFill="1" applyBorder="1" applyAlignment="1">
      <alignment horizontal="center" vertical="top" wrapText="1"/>
    </xf>
    <xf numFmtId="0" fontId="0" fillId="0" borderId="0" xfId="0" applyBorder="1"/>
    <xf numFmtId="0" fontId="6" fillId="0" borderId="15" xfId="0" applyFont="1" applyFill="1" applyBorder="1"/>
    <xf numFmtId="0" fontId="39" fillId="0" borderId="1" xfId="0" applyFont="1" applyFill="1" applyBorder="1" applyAlignment="1">
      <alignment horizontal="center"/>
    </xf>
    <xf numFmtId="0" fontId="39" fillId="0" borderId="31" xfId="0" applyFont="1" applyFill="1" applyBorder="1" applyAlignment="1">
      <alignment horizontal="left" vertical="top" wrapText="1"/>
    </xf>
    <xf numFmtId="0" fontId="39" fillId="0" borderId="39" xfId="0" applyFont="1" applyFill="1" applyBorder="1" applyAlignment="1">
      <alignment horizontal="left" vertical="top" wrapText="1"/>
    </xf>
    <xf numFmtId="0" fontId="0" fillId="0" borderId="0" xfId="0" applyFill="1"/>
    <xf numFmtId="0" fontId="7" fillId="0" borderId="29" xfId="0" applyFont="1" applyFill="1" applyBorder="1" applyAlignment="1">
      <alignment vertical="top" wrapText="1"/>
    </xf>
    <xf numFmtId="0" fontId="3" fillId="0" borderId="11" xfId="0" applyFont="1" applyFill="1" applyBorder="1" applyAlignment="1">
      <alignment horizontal="center" vertical="top" wrapText="1"/>
    </xf>
    <xf numFmtId="164" fontId="3" fillId="0" borderId="11" xfId="0" applyNumberFormat="1" applyFont="1" applyFill="1" applyBorder="1" applyAlignment="1">
      <alignment horizontal="center" vertical="top" wrapText="1"/>
    </xf>
    <xf numFmtId="0" fontId="0" fillId="0" borderId="11" xfId="0" applyFill="1" applyBorder="1"/>
    <xf numFmtId="0" fontId="11" fillId="0" borderId="11" xfId="0" applyFont="1" applyFill="1" applyBorder="1" applyAlignment="1">
      <alignment horizontal="center" vertical="center" wrapText="1"/>
    </xf>
    <xf numFmtId="164" fontId="11" fillId="0" borderId="11" xfId="0" applyNumberFormat="1" applyFont="1" applyFill="1" applyBorder="1" applyAlignment="1">
      <alignment horizontal="center" vertical="center" wrapText="1"/>
    </xf>
    <xf numFmtId="0" fontId="11" fillId="0" borderId="1" xfId="0" applyFont="1" applyFill="1" applyBorder="1" applyAlignment="1">
      <alignment horizontal="left" vertical="center" wrapText="1"/>
    </xf>
    <xf numFmtId="0" fontId="11" fillId="0" borderId="1" xfId="0" applyFont="1" applyFill="1" applyBorder="1" applyAlignment="1">
      <alignment horizontal="center" vertical="center" wrapText="1"/>
    </xf>
    <xf numFmtId="164" fontId="11" fillId="0" borderId="1" xfId="0" applyNumberFormat="1" applyFont="1" applyFill="1" applyBorder="1" applyAlignment="1">
      <alignment horizontal="center" vertical="center" wrapText="1"/>
    </xf>
    <xf numFmtId="0" fontId="34" fillId="0" borderId="1" xfId="0" applyFont="1" applyFill="1" applyBorder="1" applyAlignment="1">
      <alignment horizontal="left" vertical="top" wrapText="1"/>
    </xf>
    <xf numFmtId="164" fontId="34" fillId="0" borderId="1" xfId="0" applyNumberFormat="1" applyFont="1" applyFill="1" applyBorder="1" applyAlignment="1">
      <alignment horizontal="center" vertical="top" wrapText="1"/>
    </xf>
    <xf numFmtId="0" fontId="34" fillId="0" borderId="1" xfId="0" applyFont="1" applyFill="1" applyBorder="1" applyAlignment="1">
      <alignment vertical="top" wrapText="1"/>
    </xf>
    <xf numFmtId="0" fontId="34" fillId="0" borderId="14" xfId="0" applyFont="1" applyFill="1" applyBorder="1" applyAlignment="1">
      <alignment vertical="top" wrapText="1"/>
    </xf>
    <xf numFmtId="0" fontId="26" fillId="0" borderId="0" xfId="0" applyFont="1" applyFill="1"/>
    <xf numFmtId="0" fontId="22" fillId="0" borderId="1" xfId="0" applyFont="1" applyFill="1" applyBorder="1" applyAlignment="1">
      <alignment horizontal="left" vertical="top" wrapText="1"/>
    </xf>
    <xf numFmtId="0" fontId="11" fillId="0" borderId="11" xfId="0" applyFont="1" applyFill="1" applyBorder="1" applyAlignment="1">
      <alignment horizontal="center" vertical="center"/>
    </xf>
    <xf numFmtId="164" fontId="11" fillId="0" borderId="11" xfId="0" applyNumberFormat="1" applyFont="1" applyFill="1" applyBorder="1" applyAlignment="1">
      <alignment horizontal="center" vertical="center"/>
    </xf>
    <xf numFmtId="0" fontId="10" fillId="0" borderId="0" xfId="0" applyFont="1" applyFill="1"/>
    <xf numFmtId="164" fontId="6" fillId="0" borderId="14" xfId="0" applyNumberFormat="1" applyFont="1" applyFill="1" applyBorder="1" applyAlignment="1">
      <alignment horizontal="center" vertical="top" wrapText="1"/>
    </xf>
    <xf numFmtId="0" fontId="32" fillId="0" borderId="1" xfId="0" applyFont="1" applyFill="1" applyBorder="1" applyAlignment="1">
      <alignment vertical="top" wrapText="1"/>
    </xf>
    <xf numFmtId="0" fontId="6" fillId="0" borderId="14" xfId="0" applyNumberFormat="1" applyFont="1" applyFill="1" applyBorder="1" applyAlignment="1">
      <alignment horizontal="center" vertical="top" wrapText="1"/>
    </xf>
    <xf numFmtId="0" fontId="38" fillId="0" borderId="1" xfId="0" applyFont="1" applyFill="1" applyBorder="1" applyAlignment="1">
      <alignment horizontal="left" vertical="top" wrapText="1"/>
    </xf>
    <xf numFmtId="0" fontId="11" fillId="0" borderId="1" xfId="0" applyFont="1" applyFill="1" applyBorder="1" applyAlignment="1">
      <alignment horizontal="center" vertical="top" wrapText="1"/>
    </xf>
    <xf numFmtId="164" fontId="11" fillId="0" borderId="1" xfId="0" applyNumberFormat="1" applyFont="1" applyFill="1" applyBorder="1" applyAlignment="1">
      <alignment horizontal="center" vertical="top" wrapText="1"/>
    </xf>
    <xf numFmtId="0" fontId="0" fillId="0" borderId="0" xfId="0" applyFont="1" applyFill="1"/>
    <xf numFmtId="0" fontId="6" fillId="0" borderId="1" xfId="0" applyFont="1" applyFill="1" applyBorder="1" applyAlignment="1">
      <alignment horizontal="left" vertical="top"/>
    </xf>
    <xf numFmtId="0" fontId="6" fillId="0" borderId="1" xfId="0" applyFont="1" applyFill="1" applyBorder="1" applyAlignment="1">
      <alignment vertical="top"/>
    </xf>
    <xf numFmtId="0" fontId="6" fillId="0" borderId="14" xfId="0" applyFont="1" applyFill="1" applyBorder="1" applyAlignment="1">
      <alignment vertical="top" wrapText="1"/>
    </xf>
    <xf numFmtId="164" fontId="6" fillId="0" borderId="1" xfId="0" applyNumberFormat="1" applyFont="1" applyFill="1" applyBorder="1" applyAlignment="1">
      <alignment horizontal="center" vertical="center"/>
    </xf>
    <xf numFmtId="0" fontId="11" fillId="0" borderId="1" xfId="0" applyFont="1" applyFill="1" applyBorder="1" applyAlignment="1">
      <alignment horizontal="center" wrapText="1"/>
    </xf>
    <xf numFmtId="164" fontId="11" fillId="0" borderId="1" xfId="0" applyNumberFormat="1" applyFont="1" applyFill="1" applyBorder="1" applyAlignment="1">
      <alignment horizontal="center" wrapText="1"/>
    </xf>
    <xf numFmtId="0" fontId="11" fillId="0" borderId="11" xfId="0" applyFont="1" applyFill="1" applyBorder="1" applyAlignment="1">
      <alignment horizontal="center" vertical="top" wrapText="1"/>
    </xf>
    <xf numFmtId="164" fontId="11" fillId="0" borderId="11" xfId="0" applyNumberFormat="1" applyFont="1" applyFill="1" applyBorder="1" applyAlignment="1">
      <alignment horizontal="center" vertical="top" wrapText="1"/>
    </xf>
    <xf numFmtId="0" fontId="0" fillId="0" borderId="35" xfId="0" applyFill="1" applyBorder="1"/>
    <xf numFmtId="0" fontId="0" fillId="0" borderId="38" xfId="0" applyFill="1" applyBorder="1"/>
    <xf numFmtId="0" fontId="0" fillId="0" borderId="36" xfId="0" applyFill="1" applyBorder="1"/>
    <xf numFmtId="0" fontId="11" fillId="0" borderId="1" xfId="0" applyFont="1" applyFill="1" applyBorder="1" applyAlignment="1">
      <alignment horizontal="center"/>
    </xf>
    <xf numFmtId="0" fontId="11" fillId="0" borderId="14" xfId="0" applyFont="1" applyFill="1" applyBorder="1" applyAlignment="1">
      <alignment horizontal="center"/>
    </xf>
    <xf numFmtId="0" fontId="0" fillId="0" borderId="5" xfId="0" applyFill="1" applyBorder="1"/>
    <xf numFmtId="0" fontId="0" fillId="0" borderId="0" xfId="0" applyFill="1" applyBorder="1"/>
    <xf numFmtId="0" fontId="0" fillId="0" borderId="4" xfId="0" applyFill="1" applyBorder="1"/>
    <xf numFmtId="0" fontId="3" fillId="0"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6" fillId="0" borderId="0" xfId="0" applyFont="1" applyAlignment="1">
      <alignment horizontal="center" vertical="center"/>
    </xf>
    <xf numFmtId="0" fontId="2" fillId="0" borderId="14" xfId="0" applyFont="1" applyFill="1" applyBorder="1" applyAlignment="1">
      <alignment horizontal="center" vertical="center" wrapText="1"/>
    </xf>
    <xf numFmtId="0" fontId="3" fillId="0" borderId="1" xfId="0" applyFont="1" applyFill="1" applyBorder="1" applyAlignment="1">
      <alignment vertical="center" wrapText="1"/>
    </xf>
    <xf numFmtId="0" fontId="32" fillId="0" borderId="1" xfId="0" applyFont="1" applyFill="1" applyBorder="1" applyAlignment="1">
      <alignment horizontal="center" vertical="center" wrapText="1"/>
    </xf>
    <xf numFmtId="0" fontId="41" fillId="0" borderId="1" xfId="0" applyFont="1" applyFill="1" applyBorder="1" applyAlignment="1">
      <alignment horizontal="center" vertical="center"/>
    </xf>
    <xf numFmtId="0" fontId="42" fillId="0" borderId="1" xfId="0" applyFont="1" applyFill="1" applyBorder="1" applyAlignment="1">
      <alignment horizontal="center" vertical="center"/>
    </xf>
    <xf numFmtId="0" fontId="43" fillId="0" borderId="0" xfId="0" applyFont="1"/>
    <xf numFmtId="0" fontId="32" fillId="0" borderId="14" xfId="0" applyFont="1" applyFill="1" applyBorder="1" applyAlignment="1">
      <alignment horizontal="center" vertical="center" wrapText="1"/>
    </xf>
    <xf numFmtId="0" fontId="32" fillId="0" borderId="0" xfId="0" applyFont="1" applyBorder="1" applyAlignment="1">
      <alignment vertical="center" wrapText="1"/>
    </xf>
    <xf numFmtId="0" fontId="32" fillId="0" borderId="0" xfId="0" applyFont="1" applyBorder="1" applyAlignment="1">
      <alignment horizontal="center" vertical="center" wrapText="1"/>
    </xf>
    <xf numFmtId="0" fontId="40" fillId="0" borderId="0" xfId="0" applyFont="1" applyBorder="1" applyAlignment="1">
      <alignment vertical="center" wrapText="1"/>
    </xf>
    <xf numFmtId="0" fontId="40" fillId="0" borderId="0" xfId="0" applyFont="1" applyFill="1" applyBorder="1" applyAlignment="1">
      <alignment horizontal="center" vertical="center" wrapText="1"/>
    </xf>
    <xf numFmtId="0" fontId="40" fillId="0" borderId="0" xfId="0" applyFont="1" applyFill="1" applyBorder="1" applyAlignment="1">
      <alignment vertical="center" wrapText="1"/>
    </xf>
    <xf numFmtId="0" fontId="40" fillId="0" borderId="0" xfId="0" applyFont="1" applyBorder="1" applyAlignment="1">
      <alignment horizontal="center" vertical="center" wrapText="1"/>
    </xf>
    <xf numFmtId="0" fontId="40" fillId="0" borderId="0" xfId="0" applyFont="1" applyBorder="1"/>
    <xf numFmtId="0" fontId="32" fillId="0" borderId="0"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43" fillId="0" borderId="0" xfId="0" applyFont="1" applyBorder="1"/>
    <xf numFmtId="0" fontId="43" fillId="0" borderId="0" xfId="0" applyFont="1" applyFill="1"/>
    <xf numFmtId="0" fontId="42" fillId="0" borderId="0" xfId="0" applyFont="1" applyFill="1" applyBorder="1"/>
    <xf numFmtId="0" fontId="42" fillId="0" borderId="0" xfId="0" applyFont="1" applyFill="1" applyAlignment="1">
      <alignment horizontal="center" vertical="center"/>
    </xf>
    <xf numFmtId="0" fontId="40" fillId="0" borderId="1" xfId="0" applyFont="1" applyFill="1" applyBorder="1" applyAlignment="1">
      <alignment horizontal="center" vertical="center" wrapText="1"/>
    </xf>
    <xf numFmtId="0" fontId="40" fillId="0" borderId="14" xfId="0" applyFont="1" applyFill="1" applyBorder="1" applyAlignment="1">
      <alignment horizontal="center" vertical="center" wrapText="1"/>
    </xf>
    <xf numFmtId="0" fontId="40" fillId="0" borderId="1" xfId="0" applyFont="1" applyFill="1" applyBorder="1" applyAlignment="1">
      <alignment horizontal="left" vertical="top" wrapText="1"/>
    </xf>
    <xf numFmtId="0" fontId="32" fillId="0" borderId="1" xfId="0" applyFont="1" applyBorder="1" applyAlignment="1">
      <alignment horizontal="left" vertical="top" wrapText="1"/>
    </xf>
    <xf numFmtId="0" fontId="40" fillId="5" borderId="1" xfId="0" applyFont="1" applyFill="1" applyBorder="1" applyAlignment="1">
      <alignment horizontal="left" vertical="top" wrapText="1"/>
    </xf>
    <xf numFmtId="0" fontId="32" fillId="0" borderId="1" xfId="0" applyFont="1" applyFill="1" applyBorder="1" applyAlignment="1">
      <alignment horizontal="left" vertical="top" wrapText="1"/>
    </xf>
    <xf numFmtId="0" fontId="17" fillId="0" borderId="1" xfId="0" applyFont="1" applyFill="1" applyBorder="1" applyAlignment="1">
      <alignment horizontal="left" vertical="top" wrapText="1"/>
    </xf>
    <xf numFmtId="0" fontId="32" fillId="5" borderId="1" xfId="0" applyFont="1" applyFill="1" applyBorder="1" applyAlignment="1">
      <alignment horizontal="left" vertical="top" wrapText="1"/>
    </xf>
    <xf numFmtId="0" fontId="3" fillId="5" borderId="1" xfId="0" applyFont="1" applyFill="1" applyBorder="1" applyAlignment="1">
      <alignment horizontal="left" vertical="top" wrapText="1"/>
    </xf>
    <xf numFmtId="0" fontId="32" fillId="0" borderId="1" xfId="0" applyFont="1" applyBorder="1" applyAlignment="1">
      <alignment horizontal="left" vertical="top" wrapText="1" shrinkToFit="1"/>
    </xf>
    <xf numFmtId="0" fontId="40" fillId="0" borderId="1" xfId="0" applyFont="1" applyFill="1" applyBorder="1" applyAlignment="1">
      <alignment horizontal="right" vertical="top" wrapText="1"/>
    </xf>
    <xf numFmtId="0" fontId="32" fillId="0" borderId="1" xfId="0" applyFont="1" applyBorder="1" applyAlignment="1">
      <alignment horizontal="right" vertical="top" wrapText="1"/>
    </xf>
    <xf numFmtId="0" fontId="40" fillId="5" borderId="1" xfId="0" applyFont="1" applyFill="1" applyBorder="1" applyAlignment="1">
      <alignment horizontal="right" vertical="top" wrapText="1"/>
    </xf>
    <xf numFmtId="0" fontId="3" fillId="5" borderId="1" xfId="0" applyFont="1" applyFill="1" applyBorder="1" applyAlignment="1">
      <alignment horizontal="right" vertical="top" wrapText="1"/>
    </xf>
    <xf numFmtId="0" fontId="32" fillId="0" borderId="1" xfId="0" applyFont="1" applyFill="1" applyBorder="1" applyAlignment="1">
      <alignment horizontal="right" vertical="top" wrapText="1"/>
    </xf>
    <xf numFmtId="0" fontId="11" fillId="5" borderId="1" xfId="0" applyFont="1" applyFill="1" applyBorder="1" applyAlignment="1">
      <alignment horizontal="right" vertical="top" wrapText="1"/>
    </xf>
    <xf numFmtId="0" fontId="2" fillId="3" borderId="1" xfId="0" applyFont="1" applyFill="1" applyBorder="1" applyAlignment="1">
      <alignment horizontal="right" vertical="top" wrapText="1"/>
    </xf>
    <xf numFmtId="0" fontId="32" fillId="5" borderId="1" xfId="0" applyFont="1" applyFill="1" applyBorder="1" applyAlignment="1">
      <alignment horizontal="right" vertical="top" wrapText="1"/>
    </xf>
    <xf numFmtId="0" fontId="11" fillId="5" borderId="1" xfId="0" applyFont="1" applyFill="1" applyBorder="1" applyAlignment="1">
      <alignment horizontal="right" vertical="top" textRotation="90" wrapText="1"/>
    </xf>
    <xf numFmtId="0" fontId="40" fillId="5" borderId="1" xfId="0" applyNumberFormat="1" applyFont="1" applyFill="1" applyBorder="1" applyAlignment="1">
      <alignment horizontal="right" vertical="top" wrapText="1"/>
    </xf>
    <xf numFmtId="0" fontId="0" fillId="0" borderId="0" xfId="0" applyFill="1" applyAlignment="1">
      <alignment horizontal="center" vertical="center"/>
    </xf>
    <xf numFmtId="0" fontId="2" fillId="0" borderId="0" xfId="0" applyFont="1" applyBorder="1" applyAlignment="1">
      <alignment horizontal="center" vertical="center" wrapText="1"/>
    </xf>
    <xf numFmtId="0" fontId="2" fillId="0" borderId="0" xfId="0" applyFont="1" applyBorder="1" applyAlignment="1">
      <alignment vertical="center" wrapText="1"/>
    </xf>
    <xf numFmtId="0" fontId="49" fillId="0" borderId="0" xfId="0" applyFont="1" applyBorder="1" applyAlignment="1">
      <alignment horizontal="left" vertical="top" wrapText="1"/>
    </xf>
    <xf numFmtId="0" fontId="49" fillId="0" borderId="0" xfId="0" applyFont="1" applyBorder="1" applyAlignment="1">
      <alignment horizontal="left" vertical="top"/>
    </xf>
    <xf numFmtId="0" fontId="12" fillId="0" borderId="0" xfId="0" applyFont="1" applyBorder="1" applyAlignment="1">
      <alignment horizontal="left" vertical="top" wrapText="1"/>
    </xf>
    <xf numFmtId="0" fontId="50" fillId="0" borderId="1" xfId="0" applyFont="1" applyBorder="1" applyAlignment="1">
      <alignment horizontal="left" vertical="top" wrapText="1"/>
    </xf>
    <xf numFmtId="0" fontId="2" fillId="0" borderId="0" xfId="0" applyFont="1" applyBorder="1" applyAlignment="1">
      <alignment horizontal="left" vertical="top" wrapText="1"/>
    </xf>
    <xf numFmtId="0" fontId="50" fillId="0" borderId="0" xfId="0" applyFont="1" applyBorder="1" applyAlignment="1">
      <alignment horizontal="left" vertical="top" wrapText="1"/>
    </xf>
    <xf numFmtId="0" fontId="2" fillId="0" borderId="14" xfId="0" applyFont="1" applyBorder="1" applyAlignment="1">
      <alignment horizontal="left" vertical="top" wrapText="1"/>
    </xf>
    <xf numFmtId="0" fontId="51" fillId="0" borderId="0" xfId="0" applyFont="1" applyBorder="1" applyAlignment="1">
      <alignment horizontal="left" vertical="top"/>
    </xf>
    <xf numFmtId="0" fontId="52" fillId="0" borderId="1" xfId="0" applyFont="1" applyBorder="1" applyAlignment="1">
      <alignment horizontal="left" vertical="top" wrapText="1"/>
    </xf>
    <xf numFmtId="0" fontId="3" fillId="0" borderId="0" xfId="0" applyFont="1" applyBorder="1" applyAlignment="1">
      <alignment horizontal="left" vertical="top" wrapText="1"/>
    </xf>
    <xf numFmtId="0" fontId="53" fillId="0" borderId="1" xfId="0" applyFont="1" applyBorder="1" applyAlignment="1">
      <alignment horizontal="left" vertical="top" wrapText="1"/>
    </xf>
    <xf numFmtId="0" fontId="53" fillId="0" borderId="14" xfId="0" applyFont="1" applyBorder="1" applyAlignment="1">
      <alignment horizontal="left" vertical="top" wrapText="1"/>
    </xf>
    <xf numFmtId="0" fontId="51" fillId="0" borderId="0" xfId="0" applyFont="1" applyBorder="1" applyAlignment="1">
      <alignment horizontal="left" vertical="top" wrapText="1"/>
    </xf>
    <xf numFmtId="0" fontId="51" fillId="0" borderId="1" xfId="0" applyFont="1" applyBorder="1" applyAlignment="1">
      <alignment horizontal="left" vertical="top" wrapText="1"/>
    </xf>
    <xf numFmtId="0" fontId="53" fillId="0" borderId="1" xfId="0" applyFont="1" applyBorder="1" applyAlignment="1">
      <alignment horizontal="right" vertical="top" wrapText="1"/>
    </xf>
    <xf numFmtId="0" fontId="52" fillId="0" borderId="1" xfId="0" applyFont="1" applyBorder="1" applyAlignment="1">
      <alignment horizontal="right" vertical="top" wrapText="1"/>
    </xf>
    <xf numFmtId="0" fontId="51" fillId="0" borderId="0" xfId="0" applyFont="1" applyBorder="1" applyAlignment="1">
      <alignment horizontal="right" vertical="top" wrapText="1"/>
    </xf>
    <xf numFmtId="0" fontId="49" fillId="0" borderId="0" xfId="0" applyFont="1" applyBorder="1" applyAlignment="1">
      <alignment horizontal="right" vertical="top" wrapText="1"/>
    </xf>
    <xf numFmtId="0" fontId="12" fillId="0" borderId="1" xfId="0" applyFont="1" applyBorder="1" applyAlignment="1">
      <alignment horizontal="right" vertical="top" wrapText="1"/>
    </xf>
    <xf numFmtId="0" fontId="51" fillId="0" borderId="0" xfId="0" applyFont="1" applyBorder="1" applyAlignment="1">
      <alignment horizontal="right" vertical="top"/>
    </xf>
    <xf numFmtId="0" fontId="49" fillId="0" borderId="0" xfId="0" applyFont="1" applyBorder="1" applyAlignment="1">
      <alignment horizontal="right" vertical="top"/>
    </xf>
    <xf numFmtId="0" fontId="2" fillId="6" borderId="1" xfId="0" applyFont="1" applyFill="1" applyBorder="1" applyAlignment="1">
      <alignment horizontal="left" vertical="top" wrapText="1"/>
    </xf>
    <xf numFmtId="0" fontId="2" fillId="0" borderId="1" xfId="0" applyFont="1" applyFill="1" applyBorder="1" applyAlignment="1"/>
    <xf numFmtId="0" fontId="6" fillId="0" borderId="0" xfId="0" applyFont="1" applyAlignment="1">
      <alignment vertical="top" wrapText="1"/>
    </xf>
    <xf numFmtId="0" fontId="2" fillId="0" borderId="0" xfId="0" applyFont="1" applyAlignment="1">
      <alignment vertical="top"/>
    </xf>
    <xf numFmtId="0" fontId="30" fillId="0" borderId="11" xfId="0" applyFont="1" applyFill="1" applyBorder="1" applyAlignment="1">
      <alignment horizontal="left" vertical="top" wrapText="1"/>
    </xf>
    <xf numFmtId="0" fontId="2" fillId="7" borderId="1" xfId="0" applyFont="1" applyFill="1" applyBorder="1" applyAlignment="1">
      <alignment horizontal="left" vertical="top" wrapText="1"/>
    </xf>
    <xf numFmtId="0" fontId="54" fillId="0" borderId="1" xfId="0" applyFont="1" applyFill="1" applyBorder="1" applyAlignment="1">
      <alignment horizontal="left" vertical="top" wrapText="1"/>
    </xf>
    <xf numFmtId="0" fontId="55" fillId="0" borderId="1" xfId="0" applyFont="1" applyBorder="1"/>
    <xf numFmtId="0" fontId="55" fillId="0" borderId="0" xfId="0" applyFont="1"/>
    <xf numFmtId="0" fontId="2" fillId="6" borderId="1" xfId="0" applyFont="1" applyFill="1" applyBorder="1"/>
    <xf numFmtId="0" fontId="2" fillId="3" borderId="1" xfId="0" applyFont="1" applyFill="1" applyBorder="1"/>
    <xf numFmtId="0" fontId="2" fillId="4" borderId="1" xfId="0" applyFont="1" applyFill="1" applyBorder="1" applyAlignment="1">
      <alignment horizontal="left" vertical="top" wrapText="1"/>
    </xf>
    <xf numFmtId="0" fontId="54" fillId="4" borderId="1" xfId="0" applyFont="1" applyFill="1" applyBorder="1" applyAlignment="1">
      <alignment horizontal="left" vertical="top" wrapText="1"/>
    </xf>
    <xf numFmtId="0" fontId="10" fillId="4" borderId="1" xfId="0" applyFont="1" applyFill="1" applyBorder="1"/>
    <xf numFmtId="0" fontId="0" fillId="4" borderId="1" xfId="0" applyFill="1" applyBorder="1"/>
    <xf numFmtId="0" fontId="6" fillId="7" borderId="1" xfId="0" applyFont="1" applyFill="1" applyBorder="1" applyAlignment="1">
      <alignment horizontal="left" vertical="top" wrapText="1"/>
    </xf>
    <xf numFmtId="0" fontId="6" fillId="6" borderId="1" xfId="0" applyFont="1" applyFill="1" applyBorder="1" applyAlignment="1">
      <alignment horizontal="left" vertical="top" wrapText="1"/>
    </xf>
    <xf numFmtId="0" fontId="6" fillId="6" borderId="1" xfId="0" applyFont="1" applyFill="1" applyBorder="1"/>
    <xf numFmtId="0" fontId="6" fillId="3" borderId="1" xfId="0" applyFont="1" applyFill="1" applyBorder="1"/>
    <xf numFmtId="0" fontId="39" fillId="0" borderId="1" xfId="0" applyFont="1" applyFill="1" applyBorder="1" applyAlignment="1">
      <alignment horizontal="left" vertical="top" wrapText="1"/>
    </xf>
    <xf numFmtId="0" fontId="39" fillId="0" borderId="1" xfId="0" applyFont="1" applyFill="1" applyBorder="1"/>
    <xf numFmtId="0" fontId="15" fillId="0" borderId="1" xfId="0" applyFont="1" applyFill="1" applyBorder="1" applyAlignment="1">
      <alignment vertical="top" wrapText="1"/>
    </xf>
    <xf numFmtId="0" fontId="15" fillId="0" borderId="1" xfId="0" applyFont="1" applyFill="1" applyBorder="1" applyAlignment="1">
      <alignment horizontal="center" vertical="top" wrapText="1"/>
    </xf>
    <xf numFmtId="0" fontId="0" fillId="0" borderId="1" xfId="0" applyFill="1" applyBorder="1"/>
    <xf numFmtId="0" fontId="2" fillId="6" borderId="1" xfId="0" applyFont="1" applyFill="1" applyBorder="1" applyAlignment="1">
      <alignment horizontal="right" vertical="top" wrapText="1"/>
    </xf>
    <xf numFmtId="0" fontId="30" fillId="0" borderId="0" xfId="0" applyFont="1" applyAlignment="1">
      <alignment horizontal="right" vertical="top"/>
    </xf>
    <xf numFmtId="0" fontId="2" fillId="7" borderId="1" xfId="0" applyFont="1" applyFill="1" applyBorder="1" applyAlignment="1">
      <alignment horizontal="right" vertical="top" wrapText="1"/>
    </xf>
    <xf numFmtId="0" fontId="54" fillId="0" borderId="1" xfId="0" applyFont="1" applyFill="1" applyBorder="1" applyAlignment="1">
      <alignment horizontal="right" vertical="top" wrapText="1"/>
    </xf>
    <xf numFmtId="0" fontId="2" fillId="6" borderId="1" xfId="0" applyFont="1" applyFill="1" applyBorder="1" applyAlignment="1">
      <alignment horizontal="right"/>
    </xf>
    <xf numFmtId="0" fontId="2" fillId="3" borderId="1" xfId="0" applyFont="1" applyFill="1" applyBorder="1" applyAlignment="1">
      <alignment horizontal="right"/>
    </xf>
    <xf numFmtId="0" fontId="2" fillId="4" borderId="1" xfId="0" applyFont="1" applyFill="1" applyBorder="1" applyAlignment="1">
      <alignment horizontal="right" vertical="top" wrapText="1"/>
    </xf>
    <xf numFmtId="0" fontId="54" fillId="4" borderId="1" xfId="0" applyFont="1" applyFill="1" applyBorder="1" applyAlignment="1">
      <alignment horizontal="right" vertical="top" wrapText="1"/>
    </xf>
    <xf numFmtId="0" fontId="6" fillId="0" borderId="1" xfId="0" applyFont="1" applyFill="1" applyBorder="1" applyAlignment="1">
      <alignment horizontal="right" vertical="top" wrapText="1"/>
    </xf>
    <xf numFmtId="0" fontId="6" fillId="4" borderId="1" xfId="0" applyFont="1" applyFill="1" applyBorder="1" applyAlignment="1">
      <alignment horizontal="right" vertical="top" wrapText="1"/>
    </xf>
    <xf numFmtId="0" fontId="6" fillId="7" borderId="1" xfId="0" applyFont="1" applyFill="1" applyBorder="1" applyAlignment="1">
      <alignment horizontal="right" vertical="top" wrapText="1"/>
    </xf>
    <xf numFmtId="0" fontId="6" fillId="0" borderId="1" xfId="0" applyFont="1" applyFill="1" applyBorder="1" applyAlignment="1">
      <alignment horizontal="right"/>
    </xf>
    <xf numFmtId="0" fontId="6" fillId="6" borderId="1" xfId="0" applyFont="1" applyFill="1" applyBorder="1" applyAlignment="1">
      <alignment horizontal="right"/>
    </xf>
    <xf numFmtId="0" fontId="6" fillId="6" borderId="1" xfId="0" applyFont="1" applyFill="1" applyBorder="1" applyAlignment="1">
      <alignment horizontal="right" vertical="top" wrapText="1"/>
    </xf>
    <xf numFmtId="0" fontId="6" fillId="3" borderId="1" xfId="0" applyFont="1" applyFill="1" applyBorder="1" applyAlignment="1">
      <alignment horizontal="right"/>
    </xf>
    <xf numFmtId="0" fontId="39" fillId="0" borderId="1" xfId="0" applyFont="1" applyFill="1" applyBorder="1" applyAlignment="1">
      <alignment horizontal="right"/>
    </xf>
    <xf numFmtId="0" fontId="6" fillId="3" borderId="1" xfId="0" applyFont="1" applyFill="1" applyBorder="1" applyAlignment="1">
      <alignment horizontal="right" vertical="top" wrapText="1"/>
    </xf>
    <xf numFmtId="0" fontId="39" fillId="0" borderId="1" xfId="0" applyFont="1" applyFill="1" applyBorder="1" applyAlignment="1">
      <alignment horizontal="right" vertical="top" wrapText="1"/>
    </xf>
    <xf numFmtId="0" fontId="7" fillId="0" borderId="0" xfId="0" applyFont="1" applyAlignment="1">
      <alignment horizontal="right"/>
    </xf>
    <xf numFmtId="0" fontId="0" fillId="0" borderId="27" xfId="0" applyBorder="1"/>
    <xf numFmtId="0" fontId="0" fillId="4" borderId="0" xfId="0" applyFill="1" applyBorder="1"/>
    <xf numFmtId="0" fontId="2" fillId="0" borderId="29" xfId="0" applyFont="1" applyFill="1" applyBorder="1" applyAlignment="1">
      <alignment horizontal="center" vertical="center" wrapText="1"/>
    </xf>
    <xf numFmtId="0" fontId="2" fillId="4" borderId="0" xfId="0" applyFont="1" applyFill="1" applyBorder="1" applyAlignment="1">
      <alignment vertical="center" wrapText="1"/>
    </xf>
    <xf numFmtId="0" fontId="2" fillId="4" borderId="0" xfId="0" applyFont="1" applyFill="1" applyBorder="1" applyAlignment="1">
      <alignment horizontal="center" vertical="center" wrapText="1"/>
    </xf>
    <xf numFmtId="0" fontId="2" fillId="0" borderId="44" xfId="0" applyFont="1" applyFill="1" applyBorder="1" applyAlignment="1">
      <alignment horizontal="center" vertical="center" wrapText="1"/>
    </xf>
    <xf numFmtId="0" fontId="2" fillId="8" borderId="0" xfId="0" applyFont="1" applyFill="1" applyBorder="1" applyAlignment="1">
      <alignment horizontal="center" vertical="center" wrapText="1"/>
    </xf>
    <xf numFmtId="0" fontId="0" fillId="0" borderId="0" xfId="0" applyBorder="1" applyAlignment="1">
      <alignment wrapText="1"/>
    </xf>
    <xf numFmtId="0" fontId="0" fillId="0" borderId="0" xfId="0" applyBorder="1" applyAlignment="1">
      <alignment horizontal="left"/>
    </xf>
    <xf numFmtId="0" fontId="2" fillId="0" borderId="0" xfId="0" applyFont="1" applyFill="1" applyBorder="1" applyAlignment="1">
      <alignment horizontal="left" vertical="center" wrapText="1"/>
    </xf>
    <xf numFmtId="0" fontId="4" fillId="0" borderId="0" xfId="0" applyFont="1" applyBorder="1" applyAlignment="1">
      <alignment horizontal="left"/>
    </xf>
    <xf numFmtId="0" fontId="2" fillId="4" borderId="0" xfId="0" applyFont="1" applyFill="1" applyBorder="1" applyAlignment="1">
      <alignment horizontal="left" vertical="center" wrapText="1"/>
    </xf>
    <xf numFmtId="0" fontId="0" fillId="0" borderId="0" xfId="0" applyBorder="1" applyAlignment="1">
      <alignment horizontal="left" vertical="center"/>
    </xf>
    <xf numFmtId="0" fontId="30" fillId="4" borderId="0" xfId="0" applyFont="1" applyFill="1" applyBorder="1" applyAlignment="1">
      <alignment horizontal="center" vertical="center" wrapText="1"/>
    </xf>
    <xf numFmtId="0" fontId="3" fillId="4" borderId="0" xfId="0" applyFont="1" applyFill="1" applyBorder="1" applyAlignment="1">
      <alignment horizontal="left" vertical="center" wrapText="1"/>
    </xf>
    <xf numFmtId="0" fontId="2" fillId="4" borderId="0" xfId="0" applyFont="1" applyFill="1" applyBorder="1" applyAlignment="1">
      <alignment vertical="top" wrapText="1"/>
    </xf>
    <xf numFmtId="0" fontId="0" fillId="0" borderId="0" xfId="0" applyBorder="1" applyAlignment="1">
      <alignment wrapText="1" shrinkToFit="1"/>
    </xf>
    <xf numFmtId="0" fontId="2" fillId="0" borderId="29" xfId="0" applyFont="1" applyFill="1" applyBorder="1" applyAlignment="1">
      <alignment horizontal="left" vertical="center" wrapText="1"/>
    </xf>
    <xf numFmtId="0" fontId="2" fillId="0" borderId="62" xfId="0" applyFont="1" applyFill="1" applyBorder="1" applyAlignment="1">
      <alignment horizontal="center" vertical="center" wrapText="1"/>
    </xf>
    <xf numFmtId="0" fontId="2" fillId="0" borderId="46" xfId="0" applyFont="1" applyFill="1" applyBorder="1" applyAlignment="1">
      <alignment horizontal="left" vertical="center" wrapText="1"/>
    </xf>
    <xf numFmtId="0" fontId="10" fillId="0" borderId="1" xfId="0" applyFont="1" applyFill="1" applyBorder="1" applyAlignment="1">
      <alignment horizontal="center" vertical="center"/>
    </xf>
    <xf numFmtId="0" fontId="0" fillId="0" borderId="1" xfId="0" applyFill="1" applyBorder="1" applyAlignment="1">
      <alignment horizontal="left" vertical="top"/>
    </xf>
    <xf numFmtId="0" fontId="4" fillId="0" borderId="1" xfId="0" applyFont="1" applyFill="1" applyBorder="1" applyAlignment="1">
      <alignment horizontal="left" vertical="top"/>
    </xf>
    <xf numFmtId="0" fontId="0" fillId="0" borderId="1" xfId="0" applyFill="1" applyBorder="1" applyAlignment="1">
      <alignment vertical="top"/>
    </xf>
    <xf numFmtId="0" fontId="3" fillId="0" borderId="1" xfId="1" applyFont="1" applyFill="1" applyBorder="1" applyAlignment="1">
      <alignment vertical="top" wrapText="1"/>
    </xf>
    <xf numFmtId="0" fontId="57" fillId="0" borderId="1" xfId="1" applyFont="1" applyFill="1" applyBorder="1" applyAlignment="1">
      <alignment vertical="top" wrapText="1"/>
    </xf>
    <xf numFmtId="0" fontId="2" fillId="0" borderId="1" xfId="1" applyFont="1" applyFill="1" applyBorder="1" applyAlignment="1">
      <alignment vertical="top" wrapText="1"/>
    </xf>
    <xf numFmtId="0" fontId="22" fillId="0" borderId="1" xfId="0" applyFont="1" applyFill="1" applyBorder="1" applyAlignment="1">
      <alignment vertical="top" wrapText="1"/>
    </xf>
    <xf numFmtId="0" fontId="29" fillId="0" borderId="1" xfId="0" applyFont="1" applyFill="1" applyBorder="1" applyAlignment="1">
      <alignment vertical="top" wrapText="1"/>
    </xf>
    <xf numFmtId="164" fontId="2" fillId="0" borderId="1" xfId="0" applyNumberFormat="1" applyFont="1" applyFill="1" applyBorder="1" applyAlignment="1">
      <alignment vertical="top" wrapText="1"/>
    </xf>
    <xf numFmtId="0" fontId="30" fillId="0" borderId="1" xfId="0" applyFont="1" applyFill="1" applyBorder="1" applyAlignment="1">
      <alignment vertical="top" wrapText="1"/>
    </xf>
    <xf numFmtId="0" fontId="64" fillId="0" borderId="1" xfId="0" applyFont="1" applyFill="1" applyBorder="1" applyAlignment="1">
      <alignment vertical="top" wrapText="1"/>
    </xf>
    <xf numFmtId="0" fontId="10" fillId="0" borderId="1" xfId="0" applyFont="1" applyFill="1" applyBorder="1" applyAlignment="1">
      <alignment vertical="top"/>
    </xf>
    <xf numFmtId="0" fontId="6" fillId="0" borderId="1" xfId="3" applyFont="1" applyFill="1" applyBorder="1" applyAlignment="1">
      <alignment vertical="top" wrapText="1"/>
    </xf>
    <xf numFmtId="0" fontId="2" fillId="0" borderId="1" xfId="3" applyFont="1" applyFill="1" applyBorder="1" applyAlignment="1">
      <alignment vertical="top" wrapText="1"/>
    </xf>
    <xf numFmtId="0" fontId="68" fillId="0" borderId="1" xfId="0" applyFont="1" applyFill="1" applyBorder="1" applyAlignment="1">
      <alignment vertical="top" wrapText="1"/>
    </xf>
    <xf numFmtId="0" fontId="0" fillId="0" borderId="1" xfId="0" applyFill="1" applyBorder="1" applyAlignment="1">
      <alignment vertical="top" wrapText="1"/>
    </xf>
    <xf numFmtId="0" fontId="4" fillId="0" borderId="1" xfId="0" applyFont="1" applyFill="1" applyBorder="1" applyAlignment="1">
      <alignment vertical="top"/>
    </xf>
    <xf numFmtId="0" fontId="26" fillId="0" borderId="1" xfId="0" applyFont="1" applyFill="1" applyBorder="1" applyAlignment="1">
      <alignment vertical="top"/>
    </xf>
    <xf numFmtId="0" fontId="0" fillId="0" borderId="0" xfId="0" applyFill="1" applyBorder="1" applyAlignment="1">
      <alignment vertical="top"/>
    </xf>
    <xf numFmtId="0" fontId="0" fillId="0" borderId="0" xfId="0" applyBorder="1" applyAlignment="1">
      <alignment vertical="top"/>
    </xf>
    <xf numFmtId="0" fontId="0" fillId="0" borderId="1" xfId="0" applyFill="1" applyBorder="1" applyAlignment="1">
      <alignment horizontal="right" vertical="center"/>
    </xf>
    <xf numFmtId="0" fontId="0" fillId="0" borderId="1" xfId="0" applyFill="1" applyBorder="1" applyAlignment="1">
      <alignment horizontal="right" vertical="top"/>
    </xf>
    <xf numFmtId="0" fontId="3" fillId="0" borderId="1" xfId="1" applyFont="1" applyFill="1" applyBorder="1" applyAlignment="1">
      <alignment horizontal="right" vertical="top" wrapText="1"/>
    </xf>
    <xf numFmtId="0" fontId="57" fillId="0" borderId="1" xfId="1" applyFont="1" applyFill="1" applyBorder="1" applyAlignment="1">
      <alignment horizontal="right" vertical="top" wrapText="1"/>
    </xf>
    <xf numFmtId="0" fontId="2" fillId="0" borderId="1" xfId="1" applyFont="1" applyFill="1" applyBorder="1" applyAlignment="1">
      <alignment horizontal="right" vertical="top" wrapText="1"/>
    </xf>
    <xf numFmtId="0" fontId="22" fillId="0" borderId="1" xfId="0" applyFont="1" applyFill="1" applyBorder="1" applyAlignment="1">
      <alignment horizontal="right" vertical="top" wrapText="1"/>
    </xf>
    <xf numFmtId="0" fontId="0" fillId="0" borderId="1" xfId="0" applyFill="1" applyBorder="1" applyAlignment="1">
      <alignment horizontal="right" vertical="top" wrapText="1"/>
    </xf>
    <xf numFmtId="0" fontId="0" fillId="0" borderId="0" xfId="0" applyFill="1" applyBorder="1" applyAlignment="1">
      <alignment horizontal="right" vertical="top"/>
    </xf>
    <xf numFmtId="0" fontId="0" fillId="0" borderId="45" xfId="0" applyBorder="1" applyAlignment="1">
      <alignment horizontal="right" vertical="top"/>
    </xf>
    <xf numFmtId="0" fontId="3" fillId="0" borderId="1" xfId="1" applyFont="1" applyFill="1" applyBorder="1" applyAlignment="1">
      <alignment horizontal="center" vertical="top" wrapText="1"/>
    </xf>
    <xf numFmtId="0" fontId="5"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Border="1" applyAlignment="1">
      <alignment vertical="top"/>
    </xf>
    <xf numFmtId="0" fontId="0" fillId="0" borderId="1" xfId="0" applyFill="1" applyBorder="1" applyAlignment="1">
      <alignment horizontal="center" vertical="center"/>
    </xf>
    <xf numFmtId="0" fontId="15" fillId="0" borderId="1" xfId="0" applyFont="1" applyFill="1" applyBorder="1" applyAlignment="1">
      <alignment horizontal="left" vertical="center" wrapText="1"/>
    </xf>
    <xf numFmtId="0" fontId="7" fillId="0" borderId="1" xfId="0" applyFont="1" applyBorder="1" applyAlignment="1">
      <alignment horizontal="left" vertical="top"/>
    </xf>
    <xf numFmtId="0" fontId="5" fillId="0" borderId="1" xfId="0" applyFont="1" applyFill="1" applyBorder="1" applyAlignment="1">
      <alignment horizontal="left" vertical="top" wrapText="1"/>
    </xf>
    <xf numFmtId="0" fontId="7" fillId="0" borderId="1" xfId="0" applyFont="1" applyFill="1" applyBorder="1" applyAlignment="1">
      <alignment horizontal="left" vertical="top" wrapText="1"/>
    </xf>
    <xf numFmtId="0" fontId="8" fillId="0" borderId="0" xfId="0" applyFont="1" applyFill="1" applyBorder="1" applyAlignment="1">
      <alignment horizontal="left" vertical="top" wrapText="1"/>
    </xf>
    <xf numFmtId="164" fontId="8" fillId="0" borderId="0" xfId="0" applyNumberFormat="1" applyFont="1" applyFill="1" applyBorder="1" applyAlignment="1">
      <alignment horizontal="left" vertical="top" wrapText="1"/>
    </xf>
    <xf numFmtId="164" fontId="7" fillId="0" borderId="1" xfId="0" applyNumberFormat="1" applyFont="1" applyFill="1" applyBorder="1" applyAlignment="1">
      <alignment horizontal="left" vertical="top" wrapText="1"/>
    </xf>
    <xf numFmtId="0" fontId="8" fillId="0" borderId="3" xfId="0" applyFont="1" applyFill="1" applyBorder="1" applyAlignment="1">
      <alignment horizontal="left" vertical="top" wrapText="1"/>
    </xf>
    <xf numFmtId="0" fontId="7" fillId="4" borderId="1" xfId="0" applyFont="1" applyFill="1" applyBorder="1" applyAlignment="1">
      <alignment horizontal="left" vertical="top" wrapText="1"/>
    </xf>
    <xf numFmtId="164" fontId="7" fillId="0" borderId="13" xfId="0" applyNumberFormat="1" applyFont="1" applyFill="1" applyBorder="1" applyAlignment="1">
      <alignment horizontal="left" vertical="top" wrapText="1"/>
    </xf>
    <xf numFmtId="0" fontId="7" fillId="0" borderId="59" xfId="0" applyFont="1" applyFill="1" applyBorder="1" applyAlignment="1">
      <alignment horizontal="left" vertical="top" wrapText="1"/>
    </xf>
    <xf numFmtId="0" fontId="15" fillId="0" borderId="1" xfId="0" applyFont="1" applyFill="1" applyBorder="1" applyAlignment="1">
      <alignment horizontal="left" vertical="top" wrapText="1"/>
    </xf>
    <xf numFmtId="164" fontId="7" fillId="0" borderId="11" xfId="0" applyNumberFormat="1" applyFont="1" applyFill="1" applyBorder="1" applyAlignment="1">
      <alignment horizontal="left" vertical="top" wrapText="1"/>
    </xf>
    <xf numFmtId="0" fontId="29" fillId="0" borderId="3" xfId="0" applyFont="1" applyFill="1" applyBorder="1" applyAlignment="1">
      <alignment horizontal="left" vertical="top" wrapText="1"/>
    </xf>
    <xf numFmtId="0" fontId="7" fillId="4" borderId="11" xfId="0" applyFont="1" applyFill="1" applyBorder="1" applyAlignment="1">
      <alignment horizontal="left" vertical="top" wrapText="1"/>
    </xf>
    <xf numFmtId="0" fontId="15" fillId="4" borderId="11" xfId="0" applyFont="1" applyFill="1" applyBorder="1" applyAlignment="1">
      <alignment horizontal="left" vertical="top" wrapText="1"/>
    </xf>
    <xf numFmtId="164" fontId="73" fillId="0" borderId="0" xfId="0" applyNumberFormat="1" applyFont="1" applyFill="1" applyAlignment="1">
      <alignment horizontal="left" vertical="top"/>
    </xf>
    <xf numFmtId="164" fontId="4" fillId="0" borderId="23" xfId="0" applyNumberFormat="1" applyFont="1" applyFill="1" applyBorder="1" applyAlignment="1">
      <alignment horizontal="left" vertical="top"/>
    </xf>
    <xf numFmtId="0" fontId="7" fillId="0" borderId="5" xfId="0" applyFont="1" applyFill="1" applyBorder="1" applyAlignment="1">
      <alignment horizontal="left" vertical="top" wrapText="1"/>
    </xf>
    <xf numFmtId="0" fontId="0" fillId="0" borderId="1" xfId="0" applyFill="1" applyBorder="1" applyAlignment="1">
      <alignment horizontal="right"/>
    </xf>
    <xf numFmtId="0" fontId="0" fillId="0" borderId="1" xfId="0" applyFont="1" applyFill="1" applyBorder="1" applyAlignment="1">
      <alignment horizontal="right"/>
    </xf>
    <xf numFmtId="0" fontId="0" fillId="0" borderId="1" xfId="0" applyFont="1" applyFill="1" applyBorder="1" applyAlignment="1">
      <alignment horizontal="left" vertical="top"/>
    </xf>
    <xf numFmtId="0" fontId="0" fillId="0" borderId="14" xfId="0" applyFont="1" applyFill="1" applyBorder="1" applyAlignment="1">
      <alignment horizontal="left" vertical="top"/>
    </xf>
    <xf numFmtId="0" fontId="0" fillId="0" borderId="1" xfId="0" applyFont="1" applyFill="1" applyBorder="1" applyAlignment="1">
      <alignment horizontal="center" vertical="center"/>
    </xf>
    <xf numFmtId="0" fontId="0" fillId="0" borderId="14" xfId="0" applyFill="1" applyBorder="1" applyAlignment="1">
      <alignment horizontal="left" vertical="top"/>
    </xf>
    <xf numFmtId="0" fontId="7" fillId="0" borderId="1" xfId="0" applyFont="1" applyFill="1" applyBorder="1" applyAlignment="1">
      <alignment horizontal="right" vertical="center" wrapText="1"/>
    </xf>
    <xf numFmtId="0" fontId="7" fillId="0" borderId="11" xfId="0" applyFont="1" applyFill="1" applyBorder="1" applyAlignment="1">
      <alignment horizontal="right" vertical="center" wrapText="1"/>
    </xf>
    <xf numFmtId="0" fontId="7" fillId="0" borderId="35" xfId="0" applyFont="1" applyFill="1" applyBorder="1" applyAlignment="1">
      <alignment horizontal="left" vertical="top" wrapText="1"/>
    </xf>
    <xf numFmtId="0" fontId="0" fillId="0" borderId="13" xfId="0" applyFill="1" applyBorder="1" applyAlignment="1">
      <alignment horizontal="right"/>
    </xf>
    <xf numFmtId="0" fontId="4" fillId="0" borderId="13" xfId="0" applyFont="1" applyFill="1" applyBorder="1" applyAlignment="1">
      <alignment horizontal="left" vertical="top"/>
    </xf>
    <xf numFmtId="164" fontId="4" fillId="0" borderId="13" xfId="0" applyNumberFormat="1" applyFont="1" applyFill="1" applyBorder="1" applyAlignment="1">
      <alignment horizontal="left" vertical="top"/>
    </xf>
    <xf numFmtId="0" fontId="0" fillId="0" borderId="13" xfId="0" applyFill="1" applyBorder="1" applyAlignment="1">
      <alignment horizontal="left" vertical="top"/>
    </xf>
    <xf numFmtId="0" fontId="0" fillId="0" borderId="31" xfId="0" applyFill="1" applyBorder="1" applyAlignment="1">
      <alignment horizontal="left" vertical="top"/>
    </xf>
    <xf numFmtId="0" fontId="0" fillId="0" borderId="0" xfId="0" applyFill="1" applyAlignment="1">
      <alignment horizontal="right"/>
    </xf>
    <xf numFmtId="0" fontId="4" fillId="0" borderId="0" xfId="0" applyFont="1" applyFill="1" applyAlignment="1">
      <alignment horizontal="left" vertical="top"/>
    </xf>
    <xf numFmtId="164" fontId="4" fillId="0" borderId="0" xfId="0" applyNumberFormat="1" applyFont="1" applyFill="1" applyAlignment="1">
      <alignment horizontal="left" vertical="top"/>
    </xf>
    <xf numFmtId="0" fontId="0" fillId="0" borderId="21" xfId="0" applyFill="1" applyBorder="1" applyAlignment="1">
      <alignment horizontal="right"/>
    </xf>
    <xf numFmtId="0" fontId="4" fillId="0" borderId="23" xfId="0" applyFont="1" applyFill="1" applyBorder="1" applyAlignment="1">
      <alignment horizontal="left" vertical="top"/>
    </xf>
    <xf numFmtId="0" fontId="0" fillId="0" borderId="23" xfId="0" applyFill="1" applyBorder="1" applyAlignment="1">
      <alignment horizontal="left" vertical="top"/>
    </xf>
    <xf numFmtId="0" fontId="78" fillId="0" borderId="21" xfId="0" applyFont="1" applyFill="1" applyBorder="1" applyAlignment="1">
      <alignment horizontal="right"/>
    </xf>
    <xf numFmtId="0" fontId="39" fillId="0" borderId="23" xfId="0" applyFont="1" applyFill="1" applyBorder="1" applyAlignment="1">
      <alignment horizontal="left" vertical="top" wrapText="1"/>
    </xf>
    <xf numFmtId="0" fontId="79" fillId="0" borderId="23" xfId="0" applyFont="1" applyFill="1" applyBorder="1" applyAlignment="1">
      <alignment horizontal="left" vertical="top"/>
    </xf>
    <xf numFmtId="164" fontId="79" fillId="0" borderId="23" xfId="0" applyNumberFormat="1" applyFont="1" applyFill="1" applyBorder="1" applyAlignment="1">
      <alignment horizontal="left" vertical="top"/>
    </xf>
    <xf numFmtId="0" fontId="78" fillId="0" borderId="23" xfId="0" applyFont="1" applyFill="1" applyBorder="1" applyAlignment="1">
      <alignment horizontal="left" vertical="top"/>
    </xf>
    <xf numFmtId="0" fontId="78" fillId="0" borderId="1" xfId="0" applyFont="1" applyFill="1" applyBorder="1" applyAlignment="1">
      <alignment horizontal="center" vertical="center"/>
    </xf>
    <xf numFmtId="0" fontId="78" fillId="0" borderId="0" xfId="0" applyFont="1" applyFill="1"/>
    <xf numFmtId="0" fontId="7" fillId="0" borderId="13" xfId="0" applyFont="1" applyFill="1" applyBorder="1" applyAlignment="1">
      <alignment horizontal="right" vertical="center" wrapText="1"/>
    </xf>
    <xf numFmtId="0" fontId="7" fillId="0" borderId="1" xfId="0" applyFont="1" applyFill="1" applyBorder="1" applyAlignment="1">
      <alignment horizontal="left" vertical="top"/>
    </xf>
    <xf numFmtId="0" fontId="15" fillId="0" borderId="11" xfId="0" applyFont="1" applyFill="1" applyBorder="1" applyAlignment="1">
      <alignment horizontal="left" vertical="top" wrapText="1"/>
    </xf>
    <xf numFmtId="0" fontId="15" fillId="0" borderId="14" xfId="0" applyFont="1" applyFill="1" applyBorder="1" applyAlignment="1">
      <alignment horizontal="left" vertical="top" wrapText="1"/>
    </xf>
    <xf numFmtId="164" fontId="6" fillId="0" borderId="1" xfId="0" applyNumberFormat="1" applyFont="1" applyFill="1" applyBorder="1" applyAlignment="1">
      <alignment horizontal="left" vertical="top" wrapText="1"/>
    </xf>
    <xf numFmtId="0" fontId="6" fillId="0" borderId="35" xfId="0" applyFont="1" applyFill="1" applyBorder="1" applyAlignment="1">
      <alignment horizontal="left" vertical="top" wrapText="1"/>
    </xf>
    <xf numFmtId="0" fontId="6" fillId="0" borderId="0" xfId="0" applyFont="1" applyFill="1" applyAlignment="1">
      <alignment horizontal="left" vertical="top" wrapText="1"/>
    </xf>
    <xf numFmtId="0" fontId="2" fillId="0" borderId="11" xfId="0" applyFont="1" applyFill="1" applyBorder="1" applyAlignment="1">
      <alignment horizontal="left" vertical="top" wrapText="1"/>
    </xf>
    <xf numFmtId="0" fontId="8" fillId="0" borderId="11" xfId="0" applyFont="1" applyFill="1" applyBorder="1" applyAlignment="1">
      <alignment horizontal="left" vertical="top" wrapText="1"/>
    </xf>
    <xf numFmtId="164" fontId="8" fillId="0" borderId="11" xfId="0" applyNumberFormat="1" applyFont="1" applyFill="1" applyBorder="1" applyAlignment="1">
      <alignment horizontal="left" vertical="top" wrapText="1"/>
    </xf>
    <xf numFmtId="0" fontId="8" fillId="0" borderId="21" xfId="0" applyFont="1" applyFill="1" applyBorder="1" applyAlignment="1">
      <alignment horizontal="right" vertical="center" wrapText="1"/>
    </xf>
    <xf numFmtId="0" fontId="8" fillId="0" borderId="23" xfId="0" applyFont="1" applyFill="1" applyBorder="1" applyAlignment="1">
      <alignment horizontal="left" vertical="top" wrapText="1"/>
    </xf>
    <xf numFmtId="164" fontId="8" fillId="0" borderId="23" xfId="0" applyNumberFormat="1" applyFont="1" applyFill="1" applyBorder="1" applyAlignment="1">
      <alignment horizontal="left" vertical="top" wrapText="1"/>
    </xf>
    <xf numFmtId="0" fontId="7" fillId="0" borderId="23" xfId="0" applyFont="1" applyFill="1" applyBorder="1" applyAlignment="1">
      <alignment horizontal="left" vertical="top" wrapText="1"/>
    </xf>
    <xf numFmtId="0" fontId="6" fillId="0" borderId="0" xfId="0" applyFont="1" applyFill="1" applyAlignment="1">
      <alignment horizontal="left" vertical="top"/>
    </xf>
    <xf numFmtId="0" fontId="0" fillId="0" borderId="29" xfId="0" applyFill="1" applyBorder="1" applyAlignment="1">
      <alignment horizontal="left" vertical="top"/>
    </xf>
    <xf numFmtId="49" fontId="6" fillId="0" borderId="1" xfId="0" applyNumberFormat="1" applyFont="1" applyFill="1" applyBorder="1" applyAlignment="1">
      <alignment horizontal="left" vertical="top" wrapText="1"/>
    </xf>
    <xf numFmtId="164" fontId="0" fillId="0" borderId="23" xfId="0" applyNumberFormat="1" applyFill="1" applyBorder="1" applyAlignment="1">
      <alignment horizontal="left" vertical="top"/>
    </xf>
    <xf numFmtId="0" fontId="15" fillId="0" borderId="13" xfId="0" applyFont="1" applyFill="1" applyBorder="1" applyAlignment="1">
      <alignment horizontal="left" vertical="top" wrapText="1"/>
    </xf>
    <xf numFmtId="0" fontId="7" fillId="0" borderId="31" xfId="0" applyFont="1" applyFill="1" applyBorder="1" applyAlignment="1">
      <alignment horizontal="left" vertical="top" wrapText="1"/>
    </xf>
    <xf numFmtId="0" fontId="0" fillId="0" borderId="13" xfId="0" applyFill="1" applyBorder="1" applyAlignment="1">
      <alignment horizontal="center" vertical="center"/>
    </xf>
    <xf numFmtId="164" fontId="4" fillId="0" borderId="1" xfId="0" applyNumberFormat="1" applyFont="1" applyFill="1" applyBorder="1" applyAlignment="1">
      <alignment horizontal="left" vertical="top"/>
    </xf>
    <xf numFmtId="164" fontId="0" fillId="0" borderId="0" xfId="0" applyNumberFormat="1" applyFill="1" applyAlignment="1">
      <alignment horizontal="left" vertical="top"/>
    </xf>
    <xf numFmtId="0" fontId="75" fillId="0" borderId="0" xfId="0" applyFont="1" applyFill="1" applyAlignment="1">
      <alignment horizontal="right"/>
    </xf>
    <xf numFmtId="0" fontId="75" fillId="0" borderId="0" xfId="0" applyFont="1" applyFill="1" applyAlignment="1">
      <alignment horizontal="left" vertical="top"/>
    </xf>
    <xf numFmtId="164" fontId="75" fillId="0" borderId="0" xfId="0" applyNumberFormat="1" applyFont="1" applyFill="1" applyAlignment="1">
      <alignment horizontal="left" vertical="top"/>
    </xf>
    <xf numFmtId="0" fontId="75" fillId="0" borderId="0" xfId="0" applyFont="1" applyFill="1" applyBorder="1" applyAlignment="1">
      <alignment horizontal="right"/>
    </xf>
    <xf numFmtId="0" fontId="75" fillId="0" borderId="0" xfId="0" applyFont="1" applyFill="1" applyBorder="1" applyAlignment="1">
      <alignment horizontal="left" vertical="top"/>
    </xf>
    <xf numFmtId="0" fontId="8" fillId="0" borderId="1" xfId="0" applyFont="1" applyFill="1" applyBorder="1" applyAlignment="1">
      <alignment horizontal="left" vertical="top"/>
    </xf>
    <xf numFmtId="0" fontId="8" fillId="0" borderId="1" xfId="0" applyFont="1" applyFill="1" applyBorder="1" applyAlignment="1">
      <alignment horizontal="left" vertical="top" wrapText="1"/>
    </xf>
    <xf numFmtId="0" fontId="80" fillId="0" borderId="0" xfId="0" applyFont="1" applyFill="1" applyBorder="1" applyAlignment="1">
      <alignment horizontal="left" vertical="top"/>
    </xf>
    <xf numFmtId="0" fontId="0" fillId="0" borderId="0" xfId="0" applyFill="1" applyAlignment="1">
      <alignment horizontal="center" vertical="top"/>
    </xf>
    <xf numFmtId="0" fontId="29" fillId="0" borderId="59" xfId="0" applyFont="1" applyFill="1" applyBorder="1" applyAlignment="1">
      <alignment horizontal="center" vertical="top"/>
    </xf>
    <xf numFmtId="0" fontId="29" fillId="0" borderId="1" xfId="0" applyFont="1" applyFill="1" applyBorder="1" applyAlignment="1">
      <alignment horizontal="center" vertical="top"/>
    </xf>
    <xf numFmtId="0" fontId="29" fillId="0" borderId="60" xfId="0" applyFont="1" applyFill="1" applyBorder="1" applyAlignment="1">
      <alignment horizontal="center" vertical="top"/>
    </xf>
    <xf numFmtId="0" fontId="8" fillId="0" borderId="3" xfId="0" applyFont="1" applyFill="1" applyBorder="1" applyAlignment="1">
      <alignment horizontal="left" vertical="top"/>
    </xf>
    <xf numFmtId="0" fontId="0" fillId="0" borderId="65" xfId="0" applyFill="1" applyBorder="1" applyAlignment="1">
      <alignment horizontal="center" vertical="top"/>
    </xf>
    <xf numFmtId="0" fontId="7" fillId="0" borderId="3" xfId="0" applyFont="1" applyFill="1" applyBorder="1" applyAlignment="1">
      <alignment horizontal="left" vertical="top"/>
    </xf>
    <xf numFmtId="0" fontId="7" fillId="0" borderId="11" xfId="0" applyFont="1" applyFill="1" applyBorder="1" applyAlignment="1">
      <alignment horizontal="left" vertical="top"/>
    </xf>
    <xf numFmtId="0" fontId="0" fillId="0" borderId="61" xfId="0" applyFill="1" applyBorder="1" applyAlignment="1">
      <alignment horizontal="center" vertical="top"/>
    </xf>
    <xf numFmtId="0" fontId="7" fillId="0" borderId="5" xfId="0" applyFont="1" applyFill="1" applyBorder="1" applyAlignment="1">
      <alignment horizontal="left" vertical="top"/>
    </xf>
    <xf numFmtId="0" fontId="0" fillId="0" borderId="66" xfId="0" applyFill="1" applyBorder="1" applyAlignment="1">
      <alignment horizontal="center" vertical="top"/>
    </xf>
    <xf numFmtId="0" fontId="7" fillId="0" borderId="38" xfId="0" applyFont="1" applyFill="1" applyBorder="1" applyAlignment="1">
      <alignment horizontal="left" vertical="top"/>
    </xf>
    <xf numFmtId="0" fontId="7" fillId="0" borderId="39" xfId="0" applyFont="1" applyFill="1" applyBorder="1" applyAlignment="1">
      <alignment horizontal="left" vertical="top"/>
    </xf>
    <xf numFmtId="0" fontId="7" fillId="0" borderId="67" xfId="0" applyFont="1" applyFill="1" applyBorder="1" applyAlignment="1">
      <alignment horizontal="left" vertical="top"/>
    </xf>
    <xf numFmtId="0" fontId="7" fillId="0" borderId="4" xfId="0" applyFont="1" applyFill="1" applyBorder="1" applyAlignment="1">
      <alignment horizontal="left" vertical="top"/>
    </xf>
    <xf numFmtId="0" fontId="7" fillId="0" borderId="34" xfId="0" applyFont="1" applyFill="1" applyBorder="1" applyAlignment="1">
      <alignment horizontal="left" vertical="top"/>
    </xf>
    <xf numFmtId="0" fontId="7" fillId="0" borderId="46" xfId="0" applyFont="1" applyFill="1" applyBorder="1" applyAlignment="1">
      <alignment horizontal="left" vertical="top"/>
    </xf>
    <xf numFmtId="0" fontId="7" fillId="4" borderId="64" xfId="0" applyFont="1" applyFill="1" applyBorder="1" applyAlignment="1">
      <alignment horizontal="left" vertical="top" wrapText="1"/>
    </xf>
    <xf numFmtId="0" fontId="7" fillId="4" borderId="3" xfId="0" applyFont="1" applyFill="1" applyBorder="1" applyAlignment="1">
      <alignment horizontal="left" vertical="top" wrapText="1"/>
    </xf>
    <xf numFmtId="0" fontId="0" fillId="0" borderId="69" xfId="0" applyFill="1" applyBorder="1" applyAlignment="1">
      <alignment horizontal="center" vertical="top"/>
    </xf>
    <xf numFmtId="0" fontId="7" fillId="0" borderId="36" xfId="0" applyFont="1" applyFill="1" applyBorder="1" applyAlignment="1">
      <alignment vertical="top" wrapText="1"/>
    </xf>
    <xf numFmtId="0" fontId="7" fillId="0" borderId="38" xfId="0" applyFont="1" applyFill="1" applyBorder="1" applyAlignment="1">
      <alignment vertical="top" wrapText="1"/>
    </xf>
    <xf numFmtId="0" fontId="7" fillId="0" borderId="11" xfId="0" applyFont="1" applyFill="1" applyBorder="1" applyAlignment="1">
      <alignment vertical="top" wrapText="1"/>
    </xf>
    <xf numFmtId="0" fontId="7" fillId="0" borderId="35" xfId="0" applyFont="1" applyFill="1" applyBorder="1" applyAlignment="1">
      <alignment vertical="top" wrapText="1"/>
    </xf>
    <xf numFmtId="0" fontId="7" fillId="0" borderId="4" xfId="0" applyFont="1" applyFill="1" applyBorder="1" applyAlignment="1">
      <alignment vertical="top" wrapText="1"/>
    </xf>
    <xf numFmtId="0" fontId="7" fillId="0" borderId="5" xfId="0" applyFont="1" applyFill="1" applyBorder="1" applyAlignment="1">
      <alignment vertical="top" wrapText="1"/>
    </xf>
    <xf numFmtId="0" fontId="7" fillId="0" borderId="28" xfId="0" applyFont="1" applyFill="1" applyBorder="1" applyAlignment="1">
      <alignment vertical="top" wrapText="1"/>
    </xf>
    <xf numFmtId="0" fontId="7" fillId="0" borderId="2" xfId="0" applyFont="1" applyFill="1" applyBorder="1" applyAlignment="1">
      <alignment horizontal="left" vertical="top"/>
    </xf>
    <xf numFmtId="0" fontId="7" fillId="0" borderId="46" xfId="0" applyFont="1" applyFill="1" applyBorder="1" applyAlignment="1">
      <alignment vertical="top" wrapText="1"/>
    </xf>
    <xf numFmtId="0" fontId="7" fillId="0" borderId="0" xfId="0" applyFont="1" applyFill="1" applyBorder="1" applyAlignment="1">
      <alignment horizontal="center" vertical="top" wrapText="1"/>
    </xf>
    <xf numFmtId="0" fontId="7" fillId="0" borderId="3" xfId="0" applyFont="1" applyFill="1" applyBorder="1" applyAlignment="1">
      <alignment horizontal="left" vertical="top" wrapText="1"/>
    </xf>
    <xf numFmtId="0" fontId="7" fillId="0" borderId="64" xfId="0" applyFont="1" applyFill="1" applyBorder="1" applyAlignment="1">
      <alignment horizontal="left" vertical="top" wrapText="1"/>
    </xf>
    <xf numFmtId="0" fontId="7" fillId="0" borderId="0" xfId="0" applyFont="1" applyFill="1" applyBorder="1" applyAlignment="1">
      <alignment vertical="top" wrapText="1"/>
    </xf>
    <xf numFmtId="0" fontId="83" fillId="0" borderId="0" xfId="0" applyFont="1" applyFill="1" applyBorder="1" applyAlignment="1">
      <alignment vertical="top"/>
    </xf>
    <xf numFmtId="0" fontId="7" fillId="0" borderId="57" xfId="0" applyFont="1" applyFill="1" applyBorder="1" applyAlignment="1">
      <alignment horizontal="center" vertical="top" wrapText="1"/>
    </xf>
    <xf numFmtId="0" fontId="7" fillId="0" borderId="3" xfId="0" applyFont="1" applyFill="1" applyBorder="1" applyAlignment="1">
      <alignment vertical="top" wrapText="1"/>
    </xf>
    <xf numFmtId="0" fontId="7" fillId="0" borderId="45" xfId="0" applyFont="1" applyFill="1" applyBorder="1" applyAlignment="1">
      <alignment horizontal="left" vertical="top"/>
    </xf>
    <xf numFmtId="0" fontId="15" fillId="4" borderId="64" xfId="0" applyFont="1" applyFill="1" applyBorder="1" applyAlignment="1">
      <alignment horizontal="left" vertical="top" wrapText="1"/>
    </xf>
    <xf numFmtId="0" fontId="7" fillId="0" borderId="45" xfId="0" applyFont="1" applyFill="1" applyBorder="1" applyAlignment="1">
      <alignment horizontal="left" vertical="top" wrapText="1"/>
    </xf>
    <xf numFmtId="0" fontId="8" fillId="0" borderId="27" xfId="0" applyFont="1" applyFill="1" applyBorder="1" applyAlignment="1">
      <alignment horizontal="left" vertical="top"/>
    </xf>
    <xf numFmtId="0" fontId="7" fillId="0" borderId="64" xfId="0" applyFont="1" applyFill="1" applyBorder="1" applyAlignment="1">
      <alignment horizontal="left" vertical="top"/>
    </xf>
    <xf numFmtId="0" fontId="7" fillId="0" borderId="27" xfId="0" applyFont="1" applyFill="1" applyBorder="1" applyAlignment="1">
      <alignment horizontal="left" vertical="top"/>
    </xf>
    <xf numFmtId="0" fontId="7" fillId="0" borderId="37" xfId="0" applyFont="1" applyFill="1" applyBorder="1" applyAlignment="1">
      <alignment horizontal="left" vertical="top" wrapText="1"/>
    </xf>
    <xf numFmtId="0" fontId="15" fillId="0" borderId="4" xfId="0" applyFont="1" applyFill="1" applyBorder="1" applyAlignment="1">
      <alignment horizontal="left" vertical="top"/>
    </xf>
    <xf numFmtId="0" fontId="15" fillId="0" borderId="5" xfId="0" applyFont="1" applyFill="1" applyBorder="1" applyAlignment="1">
      <alignment horizontal="left" vertical="top"/>
    </xf>
    <xf numFmtId="0" fontId="15" fillId="0" borderId="3" xfId="0" applyFont="1" applyFill="1" applyBorder="1" applyAlignment="1">
      <alignment vertical="top"/>
    </xf>
    <xf numFmtId="0" fontId="15" fillId="0" borderId="0" xfId="0" applyFont="1" applyFill="1" applyBorder="1" applyAlignment="1">
      <alignment vertical="top" wrapText="1"/>
    </xf>
    <xf numFmtId="14" fontId="15" fillId="0" borderId="3" xfId="0" applyNumberFormat="1" applyFont="1" applyFill="1" applyBorder="1" applyAlignment="1">
      <alignment vertical="top"/>
    </xf>
    <xf numFmtId="0" fontId="15" fillId="0" borderId="0" xfId="0" applyFont="1" applyFill="1" applyBorder="1" applyAlignment="1">
      <alignment vertical="top"/>
    </xf>
    <xf numFmtId="0" fontId="15" fillId="0" borderId="11" xfId="0" applyFont="1" applyFill="1" applyBorder="1" applyAlignment="1">
      <alignment vertical="top"/>
    </xf>
    <xf numFmtId="0" fontId="15" fillId="0" borderId="38" xfId="0" applyFont="1" applyFill="1" applyBorder="1" applyAlignment="1">
      <alignment vertical="top" wrapText="1"/>
    </xf>
    <xf numFmtId="0" fontId="15" fillId="0" borderId="2" xfId="0" applyFont="1" applyFill="1" applyBorder="1" applyAlignment="1">
      <alignment vertical="top"/>
    </xf>
    <xf numFmtId="0" fontId="15" fillId="0" borderId="39" xfId="0" applyFont="1" applyFill="1" applyBorder="1" applyAlignment="1">
      <alignment vertical="top" wrapText="1"/>
    </xf>
    <xf numFmtId="0" fontId="15" fillId="0" borderId="38" xfId="0" applyFont="1" applyFill="1" applyBorder="1" applyAlignment="1">
      <alignment vertical="top"/>
    </xf>
    <xf numFmtId="0" fontId="15" fillId="0" borderId="39" xfId="0" applyFont="1" applyFill="1" applyBorder="1" applyAlignment="1">
      <alignment vertical="top"/>
    </xf>
    <xf numFmtId="0" fontId="7" fillId="4" borderId="3" xfId="0" applyFont="1" applyFill="1" applyBorder="1" applyAlignment="1">
      <alignment vertical="top" wrapText="1"/>
    </xf>
    <xf numFmtId="0" fontId="84" fillId="0" borderId="11" xfId="0" applyFont="1" applyFill="1" applyBorder="1" applyAlignment="1">
      <alignment horizontal="left" vertical="top"/>
    </xf>
    <xf numFmtId="0" fontId="15" fillId="0" borderId="35" xfId="0" applyFont="1" applyFill="1" applyBorder="1" applyAlignment="1">
      <alignment vertical="top"/>
    </xf>
    <xf numFmtId="0" fontId="15" fillId="0" borderId="2" xfId="0" applyFont="1" applyFill="1" applyBorder="1" applyAlignment="1">
      <alignment horizontal="left" vertical="top"/>
    </xf>
    <xf numFmtId="0" fontId="15" fillId="0" borderId="31" xfId="0" applyFont="1" applyFill="1" applyBorder="1" applyAlignment="1">
      <alignment vertical="top"/>
    </xf>
    <xf numFmtId="0" fontId="84" fillId="0" borderId="3" xfId="0" applyFont="1" applyFill="1" applyBorder="1" applyAlignment="1">
      <alignment horizontal="left" vertical="top"/>
    </xf>
    <xf numFmtId="0" fontId="84" fillId="0" borderId="11" xfId="0" applyFont="1" applyFill="1" applyBorder="1" applyAlignment="1">
      <alignment vertical="top"/>
    </xf>
    <xf numFmtId="0" fontId="15" fillId="0" borderId="3" xfId="0" applyFont="1" applyFill="1" applyBorder="1" applyAlignment="1">
      <alignment horizontal="left" vertical="top"/>
    </xf>
    <xf numFmtId="0" fontId="15" fillId="0" borderId="11" xfId="0" applyFont="1" applyFill="1" applyBorder="1" applyAlignment="1">
      <alignment vertical="top" wrapText="1"/>
    </xf>
    <xf numFmtId="0" fontId="15" fillId="0" borderId="38" xfId="0" applyFont="1" applyFill="1" applyBorder="1" applyAlignment="1">
      <alignment horizontal="left" vertical="top" wrapText="1"/>
    </xf>
    <xf numFmtId="0" fontId="15" fillId="0" borderId="5" xfId="0" applyFont="1" applyFill="1" applyBorder="1" applyAlignment="1">
      <alignment vertical="top"/>
    </xf>
    <xf numFmtId="0" fontId="7" fillId="0" borderId="2" xfId="0" applyFont="1" applyFill="1" applyBorder="1" applyAlignment="1">
      <alignment vertical="top" wrapText="1"/>
    </xf>
    <xf numFmtId="14" fontId="84" fillId="0" borderId="11" xfId="0" applyNumberFormat="1" applyFont="1" applyFill="1" applyBorder="1" applyAlignment="1">
      <alignment vertical="top"/>
    </xf>
    <xf numFmtId="14" fontId="84" fillId="0" borderId="3" xfId="0" applyNumberFormat="1" applyFont="1" applyFill="1" applyBorder="1" applyAlignment="1">
      <alignment vertical="top"/>
    </xf>
    <xf numFmtId="14" fontId="84" fillId="0" borderId="3" xfId="0" applyNumberFormat="1" applyFont="1" applyFill="1" applyBorder="1" applyAlignment="1">
      <alignment vertical="top" wrapText="1"/>
    </xf>
    <xf numFmtId="14" fontId="84" fillId="0" borderId="2" xfId="0" applyNumberFormat="1" applyFont="1" applyFill="1" applyBorder="1" applyAlignment="1">
      <alignment vertical="top"/>
    </xf>
    <xf numFmtId="0" fontId="15" fillId="0" borderId="38" xfId="0" applyFont="1" applyFill="1" applyBorder="1" applyAlignment="1">
      <alignment horizontal="left" vertical="top"/>
    </xf>
    <xf numFmtId="0" fontId="7" fillId="4" borderId="11" xfId="0" applyFont="1" applyFill="1" applyBorder="1" applyAlignment="1">
      <alignment vertical="top" wrapText="1"/>
    </xf>
    <xf numFmtId="0" fontId="15" fillId="0" borderId="0" xfId="0" applyFont="1" applyFill="1" applyBorder="1" applyAlignment="1">
      <alignment horizontal="left" vertical="top"/>
    </xf>
    <xf numFmtId="14" fontId="15" fillId="0" borderId="11" xfId="0" applyNumberFormat="1" applyFont="1" applyFill="1" applyBorder="1" applyAlignment="1">
      <alignment vertical="top"/>
    </xf>
    <xf numFmtId="14" fontId="15" fillId="0" borderId="2" xfId="0" applyNumberFormat="1" applyFont="1" applyFill="1" applyBorder="1" applyAlignment="1">
      <alignment vertical="top"/>
    </xf>
    <xf numFmtId="0" fontId="15" fillId="0" borderId="39" xfId="0" applyFont="1" applyFill="1" applyBorder="1" applyAlignment="1">
      <alignment horizontal="left" vertical="top"/>
    </xf>
    <xf numFmtId="0" fontId="15" fillId="0" borderId="3" xfId="0" applyFont="1" applyFill="1" applyBorder="1" applyAlignment="1">
      <alignment vertical="top" wrapText="1"/>
    </xf>
    <xf numFmtId="14" fontId="7" fillId="4" borderId="11" xfId="0" applyNumberFormat="1" applyFont="1" applyFill="1" applyBorder="1" applyAlignment="1">
      <alignment vertical="top" wrapText="1"/>
    </xf>
    <xf numFmtId="0" fontId="84" fillId="0" borderId="0" xfId="0" applyFont="1" applyFill="1" applyBorder="1" applyAlignment="1">
      <alignment horizontal="center" vertical="top" wrapText="1"/>
    </xf>
    <xf numFmtId="0" fontId="92" fillId="0" borderId="0" xfId="0" applyFont="1" applyFill="1" applyBorder="1" applyAlignment="1">
      <alignment vertical="top"/>
    </xf>
    <xf numFmtId="0" fontId="15" fillId="0" borderId="2" xfId="0" applyFont="1" applyFill="1" applyBorder="1" applyAlignment="1">
      <alignment vertical="top" wrapText="1"/>
    </xf>
    <xf numFmtId="0" fontId="84" fillId="0" borderId="38" xfId="0" applyFont="1" applyFill="1" applyBorder="1" applyAlignment="1">
      <alignment horizontal="left" vertical="top"/>
    </xf>
    <xf numFmtId="0" fontId="84" fillId="0" borderId="0" xfId="0" applyFont="1" applyFill="1" applyBorder="1" applyAlignment="1">
      <alignment horizontal="left" vertical="top"/>
    </xf>
    <xf numFmtId="0" fontId="7" fillId="4" borderId="2" xfId="0" applyFont="1" applyFill="1" applyBorder="1" applyAlignment="1">
      <alignment vertical="top" wrapText="1"/>
    </xf>
    <xf numFmtId="0" fontId="15" fillId="0" borderId="35" xfId="0" applyFont="1" applyFill="1" applyBorder="1" applyAlignment="1">
      <alignment horizontal="left" vertical="top"/>
    </xf>
    <xf numFmtId="0" fontId="15" fillId="0" borderId="11" xfId="0" applyFont="1" applyFill="1" applyBorder="1" applyAlignment="1">
      <alignment horizontal="left" vertical="top"/>
    </xf>
    <xf numFmtId="0" fontId="92" fillId="0" borderId="31" xfId="0" applyFont="1" applyFill="1" applyBorder="1" applyAlignment="1">
      <alignment vertical="top"/>
    </xf>
    <xf numFmtId="0" fontId="15" fillId="0" borderId="31" xfId="0" applyFont="1" applyFill="1" applyBorder="1" applyAlignment="1">
      <alignment horizontal="left" vertical="top"/>
    </xf>
    <xf numFmtId="14" fontId="15" fillId="0" borderId="5" xfId="0" applyNumberFormat="1" applyFont="1" applyFill="1" applyBorder="1" applyAlignment="1">
      <alignment vertical="top"/>
    </xf>
    <xf numFmtId="14" fontId="7" fillId="4" borderId="3" xfId="0" applyNumberFormat="1" applyFont="1" applyFill="1" applyBorder="1" applyAlignment="1">
      <alignment vertical="top" wrapText="1"/>
    </xf>
    <xf numFmtId="14" fontId="15" fillId="0" borderId="0" xfId="0" applyNumberFormat="1" applyFont="1" applyFill="1" applyBorder="1" applyAlignment="1">
      <alignment vertical="top"/>
    </xf>
    <xf numFmtId="0" fontId="7" fillId="4" borderId="4" xfId="0" applyFont="1" applyFill="1" applyBorder="1" applyAlignment="1">
      <alignment horizontal="left" vertical="top" wrapText="1"/>
    </xf>
    <xf numFmtId="0" fontId="15" fillId="0" borderId="0" xfId="0" applyFont="1" applyFill="1" applyBorder="1" applyAlignment="1">
      <alignment horizontal="left" vertical="top" wrapText="1"/>
    </xf>
    <xf numFmtId="0" fontId="15" fillId="0" borderId="4" xfId="0" applyFont="1" applyFill="1" applyBorder="1" applyAlignment="1">
      <alignment horizontal="left" vertical="top" wrapText="1"/>
    </xf>
    <xf numFmtId="14" fontId="15" fillId="0" borderId="0" xfId="0" applyNumberFormat="1" applyFont="1" applyFill="1" applyBorder="1" applyAlignment="1">
      <alignment horizontal="left" vertical="top"/>
    </xf>
    <xf numFmtId="14" fontId="15" fillId="0" borderId="3" xfId="0" applyNumberFormat="1" applyFont="1" applyFill="1" applyBorder="1" applyAlignment="1">
      <alignment horizontal="left" vertical="top"/>
    </xf>
    <xf numFmtId="0" fontId="15" fillId="0" borderId="36" xfId="0" applyFont="1" applyFill="1" applyBorder="1" applyAlignment="1">
      <alignment horizontal="left" vertical="top" wrapText="1"/>
    </xf>
    <xf numFmtId="0" fontId="7" fillId="4" borderId="36" xfId="0" applyFont="1" applyFill="1" applyBorder="1" applyAlignment="1">
      <alignment horizontal="left" vertical="top" wrapText="1"/>
    </xf>
    <xf numFmtId="14" fontId="15" fillId="0" borderId="38" xfId="0" applyNumberFormat="1" applyFont="1" applyFill="1" applyBorder="1" applyAlignment="1">
      <alignment horizontal="left" vertical="top" wrapText="1"/>
    </xf>
    <xf numFmtId="0" fontId="15" fillId="0" borderId="28" xfId="0" applyFont="1" applyFill="1" applyBorder="1" applyAlignment="1">
      <alignment horizontal="left" vertical="top"/>
    </xf>
    <xf numFmtId="0" fontId="7" fillId="4" borderId="28" xfId="0" applyFont="1" applyFill="1" applyBorder="1" applyAlignment="1">
      <alignment horizontal="left" vertical="top" wrapText="1"/>
    </xf>
    <xf numFmtId="14" fontId="15" fillId="0" borderId="39" xfId="0" applyNumberFormat="1" applyFont="1" applyFill="1" applyBorder="1" applyAlignment="1">
      <alignment horizontal="left" vertical="top" wrapText="1"/>
    </xf>
    <xf numFmtId="0" fontId="15" fillId="0" borderId="39" xfId="0" applyFont="1" applyFill="1" applyBorder="1" applyAlignment="1">
      <alignment horizontal="left" vertical="top" wrapText="1"/>
    </xf>
    <xf numFmtId="14" fontId="15" fillId="0" borderId="31" xfId="0" applyNumberFormat="1" applyFont="1" applyFill="1" applyBorder="1" applyAlignment="1">
      <alignment horizontal="left" vertical="top"/>
    </xf>
    <xf numFmtId="14" fontId="15" fillId="0" borderId="2" xfId="0" applyNumberFormat="1" applyFont="1" applyFill="1" applyBorder="1" applyAlignment="1">
      <alignment horizontal="left" vertical="top"/>
    </xf>
    <xf numFmtId="0" fontId="15" fillId="0" borderId="36" xfId="0" applyFont="1" applyFill="1" applyBorder="1" applyAlignment="1">
      <alignment horizontal="left" vertical="top"/>
    </xf>
    <xf numFmtId="0" fontId="15" fillId="0" borderId="31" xfId="0" applyFont="1" applyFill="1" applyBorder="1" applyAlignment="1">
      <alignment horizontal="left" vertical="top" wrapText="1"/>
    </xf>
    <xf numFmtId="14" fontId="15" fillId="0" borderId="5" xfId="0" applyNumberFormat="1" applyFont="1" applyFill="1" applyBorder="1" applyAlignment="1">
      <alignment horizontal="left" vertical="top"/>
    </xf>
    <xf numFmtId="0" fontId="7" fillId="4" borderId="2" xfId="0" applyFont="1" applyFill="1" applyBorder="1" applyAlignment="1">
      <alignment horizontal="left" vertical="top" wrapText="1"/>
    </xf>
    <xf numFmtId="0" fontId="7" fillId="4" borderId="5" xfId="0" applyFont="1" applyFill="1" applyBorder="1" applyAlignment="1">
      <alignment horizontal="left" vertical="top" wrapText="1"/>
    </xf>
    <xf numFmtId="0" fontId="84" fillId="0" borderId="23" xfId="0" applyFont="1" applyFill="1" applyBorder="1" applyAlignment="1">
      <alignment vertical="top"/>
    </xf>
    <xf numFmtId="0" fontId="0" fillId="0" borderId="41" xfId="0" applyFill="1" applyBorder="1" applyAlignment="1">
      <alignment horizontal="center" vertical="top"/>
    </xf>
    <xf numFmtId="0" fontId="84" fillId="0" borderId="39" xfId="0" applyFont="1" applyFill="1" applyBorder="1" applyAlignment="1">
      <alignment horizontal="left" vertical="top" wrapText="1"/>
    </xf>
    <xf numFmtId="0" fontId="84" fillId="0" borderId="0" xfId="0" applyFont="1" applyFill="1" applyBorder="1" applyAlignment="1">
      <alignment horizontal="left" vertical="top" wrapText="1"/>
    </xf>
    <xf numFmtId="0" fontId="84" fillId="0" borderId="5" xfId="0" applyFont="1" applyFill="1" applyBorder="1" applyAlignment="1">
      <alignment horizontal="left" vertical="top"/>
    </xf>
    <xf numFmtId="0" fontId="84" fillId="0" borderId="2" xfId="0" applyFont="1" applyFill="1" applyBorder="1" applyAlignment="1">
      <alignment horizontal="left" vertical="top"/>
    </xf>
    <xf numFmtId="0" fontId="84" fillId="0" borderId="28" xfId="0" applyFont="1" applyFill="1" applyBorder="1" applyAlignment="1">
      <alignment horizontal="left" vertical="top"/>
    </xf>
    <xf numFmtId="0" fontId="84" fillId="0" borderId="39" xfId="0" applyFont="1" applyFill="1" applyBorder="1" applyAlignment="1">
      <alignment horizontal="left" vertical="top"/>
    </xf>
    <xf numFmtId="0" fontId="84" fillId="0" borderId="31" xfId="0" applyFont="1" applyFill="1" applyBorder="1" applyAlignment="1">
      <alignment horizontal="left" vertical="top"/>
    </xf>
    <xf numFmtId="14" fontId="7" fillId="4" borderId="3" xfId="0" applyNumberFormat="1" applyFont="1" applyFill="1" applyBorder="1" applyAlignment="1">
      <alignment horizontal="left" vertical="top" wrapText="1"/>
    </xf>
    <xf numFmtId="0" fontId="0" fillId="0" borderId="75" xfId="0" applyFill="1" applyBorder="1" applyAlignment="1">
      <alignment horizontal="center" vertical="top"/>
    </xf>
    <xf numFmtId="0" fontId="15" fillId="0" borderId="28" xfId="0" applyFont="1" applyFill="1" applyBorder="1" applyAlignment="1">
      <alignment horizontal="left" vertical="top" wrapText="1"/>
    </xf>
    <xf numFmtId="14" fontId="15" fillId="0" borderId="38" xfId="0" applyNumberFormat="1" applyFont="1" applyFill="1" applyBorder="1" applyAlignment="1">
      <alignment horizontal="left" vertical="top"/>
    </xf>
    <xf numFmtId="14" fontId="7" fillId="4" borderId="38" xfId="0" applyNumberFormat="1" applyFont="1" applyFill="1" applyBorder="1" applyAlignment="1">
      <alignment horizontal="left" vertical="top" wrapText="1"/>
    </xf>
    <xf numFmtId="14" fontId="15" fillId="0" borderId="39" xfId="0" applyNumberFormat="1" applyFont="1" applyFill="1" applyBorder="1" applyAlignment="1">
      <alignment horizontal="left" vertical="top"/>
    </xf>
    <xf numFmtId="14" fontId="7" fillId="4" borderId="39" xfId="0" applyNumberFormat="1" applyFont="1" applyFill="1" applyBorder="1" applyAlignment="1">
      <alignment horizontal="left" vertical="top" wrapText="1"/>
    </xf>
    <xf numFmtId="0" fontId="95" fillId="0" borderId="2" xfId="0" applyFont="1" applyFill="1" applyBorder="1" applyAlignment="1">
      <alignment horizontal="left" vertical="top"/>
    </xf>
    <xf numFmtId="0" fontId="95" fillId="0" borderId="39" xfId="0" applyFont="1" applyFill="1" applyBorder="1" applyAlignment="1">
      <alignment horizontal="left" vertical="top"/>
    </xf>
    <xf numFmtId="0" fontId="7" fillId="0" borderId="38" xfId="0" applyFont="1" applyFill="1" applyBorder="1" applyAlignment="1">
      <alignment horizontal="left" vertical="top" wrapText="1"/>
    </xf>
    <xf numFmtId="0" fontId="15" fillId="0" borderId="46" xfId="0" applyFont="1" applyFill="1" applyBorder="1" applyAlignment="1">
      <alignment horizontal="left" vertical="top"/>
    </xf>
    <xf numFmtId="0" fontId="15" fillId="0" borderId="45" xfId="0" applyFont="1" applyFill="1" applyBorder="1" applyAlignment="1">
      <alignment horizontal="left" vertical="top" wrapText="1"/>
    </xf>
    <xf numFmtId="0" fontId="15" fillId="0" borderId="3" xfId="0" applyFont="1" applyFill="1" applyBorder="1" applyAlignment="1">
      <alignment horizontal="left" vertical="top" wrapText="1"/>
    </xf>
    <xf numFmtId="0" fontId="7" fillId="4" borderId="38" xfId="0" applyFont="1" applyFill="1" applyBorder="1" applyAlignment="1">
      <alignment horizontal="left" vertical="top" wrapText="1"/>
    </xf>
    <xf numFmtId="0" fontId="7" fillId="4" borderId="39" xfId="0" applyFont="1" applyFill="1" applyBorder="1" applyAlignment="1">
      <alignment horizontal="left" vertical="top" wrapText="1"/>
    </xf>
    <xf numFmtId="14" fontId="15" fillId="0" borderId="4" xfId="0" applyNumberFormat="1" applyFont="1" applyFill="1" applyBorder="1" applyAlignment="1">
      <alignment horizontal="left" vertical="top"/>
    </xf>
    <xf numFmtId="14" fontId="7" fillId="4" borderId="4" xfId="0" applyNumberFormat="1" applyFont="1" applyFill="1" applyBorder="1" applyAlignment="1">
      <alignment horizontal="left" vertical="top" wrapText="1"/>
    </xf>
    <xf numFmtId="0" fontId="84" fillId="0" borderId="4" xfId="0" applyFont="1" applyFill="1" applyBorder="1" applyAlignment="1">
      <alignment horizontal="left" vertical="top"/>
    </xf>
    <xf numFmtId="0" fontId="15" fillId="4" borderId="36" xfId="0" applyFont="1" applyFill="1" applyBorder="1" applyAlignment="1">
      <alignment horizontal="left" vertical="top" wrapText="1"/>
    </xf>
    <xf numFmtId="0" fontId="15" fillId="4" borderId="3" xfId="0" applyFont="1" applyFill="1" applyBorder="1" applyAlignment="1">
      <alignment horizontal="left" vertical="top" wrapText="1"/>
    </xf>
    <xf numFmtId="0" fontId="15" fillId="0" borderId="2" xfId="0" applyFont="1" applyFill="1" applyBorder="1" applyAlignment="1">
      <alignment horizontal="left" vertical="top" wrapText="1"/>
    </xf>
    <xf numFmtId="0" fontId="0" fillId="0" borderId="53" xfId="0" applyFill="1" applyBorder="1" applyAlignment="1">
      <alignment horizontal="center" vertical="top"/>
    </xf>
    <xf numFmtId="0" fontId="15" fillId="0" borderId="5" xfId="0" applyFont="1" applyFill="1" applyBorder="1" applyAlignment="1">
      <alignment horizontal="left" vertical="top" wrapText="1"/>
    </xf>
    <xf numFmtId="0" fontId="84" fillId="4" borderId="11" xfId="0" applyFont="1" applyFill="1" applyBorder="1" applyAlignment="1">
      <alignment horizontal="left" vertical="top" wrapText="1"/>
    </xf>
    <xf numFmtId="0" fontId="84" fillId="4" borderId="2" xfId="0" applyFont="1" applyFill="1" applyBorder="1" applyAlignment="1">
      <alignment horizontal="left" vertical="top" wrapText="1"/>
    </xf>
    <xf numFmtId="0" fontId="15" fillId="0" borderId="35" xfId="0" applyFont="1" applyFill="1" applyBorder="1" applyAlignment="1">
      <alignment horizontal="left" vertical="top" wrapText="1"/>
    </xf>
    <xf numFmtId="0" fontId="15" fillId="0" borderId="0" xfId="0" applyFont="1" applyFill="1" applyBorder="1" applyAlignment="1">
      <alignment horizontal="center" vertical="top" wrapText="1"/>
    </xf>
    <xf numFmtId="14" fontId="15" fillId="0" borderId="0" xfId="0" applyNumberFormat="1" applyFont="1" applyFill="1" applyBorder="1" applyAlignment="1">
      <alignment horizontal="left" vertical="top" wrapText="1"/>
    </xf>
    <xf numFmtId="0" fontId="99" fillId="0" borderId="3" xfId="0" applyFont="1" applyFill="1" applyBorder="1" applyAlignment="1">
      <alignment horizontal="left" vertical="top"/>
    </xf>
    <xf numFmtId="0" fontId="0" fillId="0" borderId="5" xfId="0" applyFill="1" applyBorder="1" applyAlignment="1">
      <alignment horizontal="center" vertical="top"/>
    </xf>
    <xf numFmtId="0" fontId="95" fillId="0" borderId="0" xfId="0" applyFont="1" applyFill="1" applyBorder="1" applyAlignment="1">
      <alignment horizontal="left" vertical="top" wrapText="1"/>
    </xf>
    <xf numFmtId="0" fontId="92" fillId="0" borderId="39" xfId="0" applyFont="1" applyFill="1" applyBorder="1" applyAlignment="1">
      <alignment vertical="top" wrapText="1"/>
    </xf>
    <xf numFmtId="0" fontId="7" fillId="4" borderId="35" xfId="0" applyFont="1" applyFill="1" applyBorder="1" applyAlignment="1">
      <alignment horizontal="left" vertical="top" wrapText="1"/>
    </xf>
    <xf numFmtId="0" fontId="15" fillId="0" borderId="27" xfId="0" applyFont="1" applyFill="1" applyBorder="1" applyAlignment="1">
      <alignment horizontal="left" vertical="top" wrapText="1"/>
    </xf>
    <xf numFmtId="0" fontId="15" fillId="0" borderId="11" xfId="0" applyNumberFormat="1" applyFont="1" applyFill="1" applyBorder="1" applyAlignment="1">
      <alignment horizontal="left" vertical="top" wrapText="1"/>
    </xf>
    <xf numFmtId="0" fontId="15" fillId="0" borderId="3" xfId="0" applyFont="1" applyFill="1" applyBorder="1" applyAlignment="1">
      <alignment horizontal="left" vertical="top" wrapText="1" shrinkToFit="1"/>
    </xf>
    <xf numFmtId="0" fontId="84" fillId="0" borderId="0" xfId="0" applyFont="1" applyFill="1" applyBorder="1" applyAlignment="1">
      <alignment vertical="top" wrapText="1"/>
    </xf>
    <xf numFmtId="0" fontId="29" fillId="0" borderId="23" xfId="0" applyFont="1" applyFill="1" applyBorder="1" applyAlignment="1">
      <alignment vertical="top"/>
    </xf>
    <xf numFmtId="0" fontId="0" fillId="0" borderId="58" xfId="0" applyFill="1" applyBorder="1" applyAlignment="1">
      <alignment horizontal="center" vertical="top"/>
    </xf>
    <xf numFmtId="0" fontId="0" fillId="0" borderId="0" xfId="0" applyFill="1" applyAlignment="1">
      <alignment vertical="top"/>
    </xf>
    <xf numFmtId="0" fontId="80" fillId="0" borderId="0" xfId="0" applyFont="1" applyFill="1" applyBorder="1" applyAlignment="1">
      <alignment horizontal="left" vertical="top" wrapText="1"/>
    </xf>
    <xf numFmtId="0" fontId="8" fillId="0" borderId="13" xfId="0" applyFont="1" applyFill="1" applyBorder="1" applyAlignment="1">
      <alignment horizontal="left" vertical="top" wrapText="1"/>
    </xf>
    <xf numFmtId="0" fontId="7" fillId="0" borderId="4" xfId="0" applyFont="1" applyFill="1" applyBorder="1" applyAlignment="1">
      <alignment horizontal="left" vertical="top" wrapText="1"/>
    </xf>
    <xf numFmtId="0" fontId="83" fillId="0" borderId="3" xfId="0" applyFont="1" applyFill="1" applyBorder="1" applyAlignment="1">
      <alignment vertical="top" wrapText="1"/>
    </xf>
    <xf numFmtId="0" fontId="7" fillId="0" borderId="46" xfId="0" applyFont="1" applyFill="1" applyBorder="1" applyAlignment="1">
      <alignment horizontal="left" vertical="top" wrapText="1"/>
    </xf>
    <xf numFmtId="0" fontId="7" fillId="0" borderId="2" xfId="0" applyFont="1" applyFill="1" applyBorder="1" applyAlignment="1">
      <alignment horizontal="left" vertical="top" wrapText="1"/>
    </xf>
    <xf numFmtId="0" fontId="87" fillId="0" borderId="3" xfId="0" applyFont="1" applyFill="1" applyBorder="1" applyAlignment="1">
      <alignment vertical="top" wrapText="1"/>
    </xf>
    <xf numFmtId="0" fontId="84" fillId="0" borderId="11" xfId="0" applyFont="1" applyFill="1" applyBorder="1" applyAlignment="1">
      <alignment horizontal="left" vertical="top" wrapText="1"/>
    </xf>
    <xf numFmtId="0" fontId="84" fillId="0" borderId="3" xfId="0" applyFont="1" applyFill="1" applyBorder="1" applyAlignment="1">
      <alignment horizontal="left" vertical="top" wrapText="1"/>
    </xf>
    <xf numFmtId="0" fontId="84" fillId="0" borderId="11" xfId="0" applyFont="1" applyFill="1" applyBorder="1" applyAlignment="1">
      <alignment vertical="top" wrapText="1"/>
    </xf>
    <xf numFmtId="0" fontId="84" fillId="0" borderId="3" xfId="0" applyFont="1" applyFill="1" applyBorder="1" applyAlignment="1">
      <alignment vertical="top" wrapText="1"/>
    </xf>
    <xf numFmtId="0" fontId="84" fillId="0" borderId="2" xfId="0" applyFont="1" applyFill="1" applyBorder="1" applyAlignment="1">
      <alignment vertical="top" wrapText="1"/>
    </xf>
    <xf numFmtId="0" fontId="15" fillId="0" borderId="4" xfId="0" applyFont="1" applyFill="1" applyBorder="1" applyAlignment="1">
      <alignment vertical="top" wrapText="1"/>
    </xf>
    <xf numFmtId="0" fontId="15" fillId="0" borderId="36" xfId="0" applyFont="1" applyFill="1" applyBorder="1" applyAlignment="1">
      <alignment vertical="top" wrapText="1"/>
    </xf>
    <xf numFmtId="0" fontId="15" fillId="0" borderId="28" xfId="0" applyFont="1" applyFill="1" applyBorder="1" applyAlignment="1">
      <alignment vertical="top" wrapText="1"/>
    </xf>
    <xf numFmtId="0" fontId="92" fillId="0" borderId="0" xfId="0" applyFont="1" applyFill="1" applyBorder="1" applyAlignment="1">
      <alignment vertical="top" wrapText="1"/>
    </xf>
    <xf numFmtId="0" fontId="15" fillId="0" borderId="35" xfId="0" applyFont="1" applyFill="1" applyBorder="1" applyAlignment="1">
      <alignment vertical="top" wrapText="1"/>
    </xf>
    <xf numFmtId="0" fontId="15" fillId="0" borderId="5" xfId="0" applyFont="1" applyFill="1" applyBorder="1" applyAlignment="1">
      <alignment vertical="top" wrapText="1"/>
    </xf>
    <xf numFmtId="0" fontId="84" fillId="0" borderId="21" xfId="0" applyFont="1" applyFill="1" applyBorder="1" applyAlignment="1">
      <alignment vertical="top" wrapText="1"/>
    </xf>
    <xf numFmtId="0" fontId="84" fillId="0" borderId="2" xfId="0" applyFont="1" applyFill="1" applyBorder="1" applyAlignment="1">
      <alignment horizontal="left" vertical="top" wrapText="1"/>
    </xf>
    <xf numFmtId="0" fontId="95" fillId="0" borderId="2" xfId="0" applyFont="1" applyFill="1" applyBorder="1" applyAlignment="1">
      <alignment horizontal="left" vertical="top" wrapText="1"/>
    </xf>
    <xf numFmtId="0" fontId="84" fillId="0" borderId="4" xfId="0" applyFont="1" applyFill="1" applyBorder="1" applyAlignment="1">
      <alignment horizontal="left" vertical="top" wrapText="1"/>
    </xf>
    <xf numFmtId="0" fontId="84" fillId="0" borderId="38" xfId="0" applyFont="1" applyFill="1" applyBorder="1" applyAlignment="1">
      <alignment horizontal="left" vertical="top" wrapText="1"/>
    </xf>
    <xf numFmtId="0" fontId="29" fillId="0" borderId="23" xfId="0" applyFont="1" applyFill="1" applyBorder="1" applyAlignment="1">
      <alignment vertical="top" wrapText="1"/>
    </xf>
    <xf numFmtId="164" fontId="0" fillId="0" borderId="0" xfId="0" applyNumberFormat="1" applyFill="1" applyAlignment="1">
      <alignment vertical="top" wrapText="1"/>
    </xf>
    <xf numFmtId="0" fontId="0" fillId="0" borderId="0" xfId="0" applyFill="1" applyAlignment="1">
      <alignment vertical="top" wrapText="1"/>
    </xf>
    <xf numFmtId="0" fontId="7" fillId="0" borderId="11" xfId="0" applyFont="1" applyFill="1" applyBorder="1" applyAlignment="1">
      <alignment vertical="top"/>
    </xf>
    <xf numFmtId="0" fontId="7" fillId="0" borderId="67" xfId="0" applyFont="1" applyFill="1" applyBorder="1" applyAlignment="1">
      <alignment horizontal="left" vertical="top" wrapText="1"/>
    </xf>
    <xf numFmtId="0" fontId="7" fillId="0" borderId="34" xfId="0" applyFont="1" applyFill="1" applyBorder="1" applyAlignment="1">
      <alignment horizontal="left" vertical="top" wrapText="1"/>
    </xf>
    <xf numFmtId="0" fontId="83" fillId="0" borderId="0" xfId="0" applyFont="1" applyFill="1" applyBorder="1" applyAlignment="1">
      <alignment vertical="top" wrapText="1"/>
    </xf>
    <xf numFmtId="0" fontId="7" fillId="0" borderId="39" xfId="0" applyFont="1" applyFill="1" applyBorder="1" applyAlignment="1">
      <alignment horizontal="left" vertical="top" wrapText="1"/>
    </xf>
    <xf numFmtId="14" fontId="15" fillId="0" borderId="3" xfId="0" applyNumberFormat="1" applyFont="1" applyFill="1" applyBorder="1" applyAlignment="1">
      <alignment vertical="top" wrapText="1"/>
    </xf>
    <xf numFmtId="0" fontId="7" fillId="0" borderId="11" xfId="0" applyFont="1" applyBorder="1" applyAlignment="1">
      <alignment wrapText="1"/>
    </xf>
    <xf numFmtId="14" fontId="84" fillId="0" borderId="11" xfId="0" applyNumberFormat="1" applyFont="1" applyFill="1" applyBorder="1" applyAlignment="1">
      <alignment vertical="top" wrapText="1"/>
    </xf>
    <xf numFmtId="14" fontId="84" fillId="0" borderId="2" xfId="0" applyNumberFormat="1" applyFont="1" applyFill="1" applyBorder="1" applyAlignment="1">
      <alignment vertical="top" wrapText="1"/>
    </xf>
    <xf numFmtId="14" fontId="15" fillId="0" borderId="2" xfId="0" applyNumberFormat="1" applyFont="1" applyFill="1" applyBorder="1" applyAlignment="1">
      <alignment vertical="top" wrapText="1"/>
    </xf>
    <xf numFmtId="0" fontId="92" fillId="0" borderId="2" xfId="0" applyFont="1" applyFill="1" applyBorder="1" applyAlignment="1">
      <alignment vertical="top" wrapText="1"/>
    </xf>
    <xf numFmtId="14" fontId="15" fillId="0" borderId="3" xfId="0" applyNumberFormat="1" applyFont="1" applyFill="1" applyBorder="1" applyAlignment="1">
      <alignment horizontal="left" vertical="top" wrapText="1"/>
    </xf>
    <xf numFmtId="14" fontId="15" fillId="0" borderId="2" xfId="0" applyNumberFormat="1" applyFont="1" applyFill="1" applyBorder="1" applyAlignment="1">
      <alignment horizontal="left" vertical="top" wrapText="1"/>
    </xf>
    <xf numFmtId="0" fontId="92" fillId="0" borderId="3" xfId="0" applyFont="1" applyFill="1" applyBorder="1" applyAlignment="1">
      <alignment vertical="top" wrapText="1"/>
    </xf>
    <xf numFmtId="0" fontId="84" fillId="0" borderId="23" xfId="0" applyFont="1" applyFill="1" applyBorder="1" applyAlignment="1">
      <alignment vertical="top" wrapText="1"/>
    </xf>
    <xf numFmtId="14" fontId="15" fillId="0" borderId="4" xfId="0" applyNumberFormat="1" applyFont="1" applyFill="1" applyBorder="1" applyAlignment="1">
      <alignment horizontal="left" vertical="top" wrapText="1"/>
    </xf>
    <xf numFmtId="0" fontId="84" fillId="0" borderId="5" xfId="0" applyFont="1" applyFill="1" applyBorder="1" applyAlignment="1">
      <alignment horizontal="left" vertical="top" wrapText="1"/>
    </xf>
    <xf numFmtId="0" fontId="99" fillId="0" borderId="3" xfId="0" applyFont="1" applyFill="1" applyBorder="1" applyAlignment="1">
      <alignment horizontal="left" vertical="top" wrapText="1"/>
    </xf>
    <xf numFmtId="0" fontId="15" fillId="0" borderId="64" xfId="0" applyFont="1" applyFill="1" applyBorder="1" applyAlignment="1">
      <alignment horizontal="left" vertical="top" wrapText="1"/>
    </xf>
    <xf numFmtId="0" fontId="80" fillId="0" borderId="0" xfId="0" applyFont="1" applyFill="1" applyAlignment="1">
      <alignment horizontal="left" vertical="top" wrapText="1"/>
    </xf>
    <xf numFmtId="0" fontId="8" fillId="0" borderId="5" xfId="0" applyFont="1" applyFill="1" applyBorder="1" applyAlignment="1">
      <alignment horizontal="left" vertical="top" wrapText="1"/>
    </xf>
    <xf numFmtId="0" fontId="83" fillId="0" borderId="45" xfId="0" applyFont="1" applyFill="1" applyBorder="1" applyAlignment="1">
      <alignment vertical="top" wrapText="1"/>
    </xf>
    <xf numFmtId="0" fontId="83" fillId="0" borderId="68" xfId="0" applyFont="1" applyFill="1" applyBorder="1" applyAlignment="1">
      <alignment vertical="top" wrapText="1"/>
    </xf>
    <xf numFmtId="0" fontId="87" fillId="0" borderId="0" xfId="0" applyFont="1" applyFill="1" applyBorder="1" applyAlignment="1">
      <alignment vertical="top" wrapText="1"/>
    </xf>
    <xf numFmtId="0" fontId="84" fillId="0" borderId="38" xfId="0" applyFont="1" applyFill="1" applyBorder="1" applyAlignment="1">
      <alignment vertical="top" wrapText="1"/>
    </xf>
    <xf numFmtId="0" fontId="87" fillId="0" borderId="39" xfId="0" applyFont="1" applyFill="1" applyBorder="1" applyAlignment="1">
      <alignment vertical="top" wrapText="1"/>
    </xf>
    <xf numFmtId="0" fontId="84" fillId="0" borderId="39" xfId="0" applyFont="1" applyFill="1" applyBorder="1" applyAlignment="1">
      <alignment vertical="top" wrapText="1"/>
    </xf>
    <xf numFmtId="43" fontId="15" fillId="0" borderId="0" xfId="2" applyFont="1" applyFill="1" applyBorder="1" applyAlignment="1">
      <alignment vertical="top" wrapText="1"/>
    </xf>
    <xf numFmtId="0" fontId="84" fillId="0" borderId="49" xfId="0" applyFont="1" applyFill="1" applyBorder="1" applyAlignment="1">
      <alignment vertical="top" wrapText="1"/>
    </xf>
    <xf numFmtId="0" fontId="84" fillId="0" borderId="31" xfId="0" applyFont="1" applyFill="1" applyBorder="1" applyAlignment="1">
      <alignment horizontal="left" vertical="top" wrapText="1"/>
    </xf>
    <xf numFmtId="0" fontId="95" fillId="0" borderId="39" xfId="0" applyFont="1" applyFill="1" applyBorder="1" applyAlignment="1">
      <alignment horizontal="left" vertical="top" wrapText="1"/>
    </xf>
    <xf numFmtId="0" fontId="84" fillId="0" borderId="35" xfId="0" applyFont="1" applyFill="1" applyBorder="1" applyAlignment="1">
      <alignment horizontal="left" vertical="top" wrapText="1"/>
    </xf>
    <xf numFmtId="0" fontId="29" fillId="0" borderId="49" xfId="0" applyFont="1" applyFill="1" applyBorder="1" applyAlignment="1">
      <alignment vertical="top" wrapText="1"/>
    </xf>
    <xf numFmtId="0" fontId="80" fillId="0" borderId="0" xfId="0" applyFont="1" applyFill="1" applyBorder="1" applyAlignment="1">
      <alignment horizontal="right" vertical="top"/>
    </xf>
    <xf numFmtId="0" fontId="8" fillId="0" borderId="45" xfId="0" applyFont="1" applyFill="1" applyBorder="1" applyAlignment="1">
      <alignment horizontal="right" vertical="top"/>
    </xf>
    <xf numFmtId="0" fontId="8" fillId="0" borderId="3" xfId="0" applyFont="1" applyFill="1" applyBorder="1" applyAlignment="1">
      <alignment horizontal="right" vertical="top"/>
    </xf>
    <xf numFmtId="0" fontId="7" fillId="0" borderId="45" xfId="0" applyFont="1" applyFill="1" applyBorder="1" applyAlignment="1">
      <alignment horizontal="right" vertical="top"/>
    </xf>
    <xf numFmtId="0" fontId="7" fillId="0" borderId="3" xfId="0" applyFont="1" applyFill="1" applyBorder="1" applyAlignment="1">
      <alignment horizontal="right" vertical="top"/>
    </xf>
    <xf numFmtId="0" fontId="7" fillId="0" borderId="48" xfId="0" applyFont="1" applyFill="1" applyBorder="1" applyAlignment="1">
      <alignment horizontal="right" vertical="top"/>
    </xf>
    <xf numFmtId="0" fontId="7" fillId="0" borderId="57" xfId="0" applyFont="1" applyFill="1" applyBorder="1" applyAlignment="1">
      <alignment horizontal="right" vertical="top"/>
    </xf>
    <xf numFmtId="0" fontId="7" fillId="0" borderId="68" xfId="0" applyFont="1" applyFill="1" applyBorder="1" applyAlignment="1">
      <alignment horizontal="right" vertical="top"/>
    </xf>
    <xf numFmtId="0" fontId="7" fillId="0" borderId="2" xfId="0" applyFont="1" applyFill="1" applyBorder="1" applyAlignment="1">
      <alignment horizontal="right" vertical="top"/>
    </xf>
    <xf numFmtId="0" fontId="7" fillId="0" borderId="45" xfId="0" applyFont="1" applyFill="1" applyBorder="1" applyAlignment="1">
      <alignment horizontal="right" vertical="top" wrapText="1"/>
    </xf>
    <xf numFmtId="0" fontId="7" fillId="0" borderId="3" xfId="0" applyFont="1" applyFill="1" applyBorder="1" applyAlignment="1">
      <alignment horizontal="right" vertical="top" wrapText="1"/>
    </xf>
    <xf numFmtId="0" fontId="7" fillId="0" borderId="48" xfId="0" applyFont="1" applyFill="1" applyBorder="1" applyAlignment="1">
      <alignment horizontal="right" vertical="top" wrapText="1"/>
    </xf>
    <xf numFmtId="0" fontId="7" fillId="0" borderId="57" xfId="0" applyFont="1" applyFill="1" applyBorder="1" applyAlignment="1">
      <alignment horizontal="right" vertical="top" wrapText="1"/>
    </xf>
    <xf numFmtId="0" fontId="7" fillId="0" borderId="37" xfId="0" applyFont="1" applyFill="1" applyBorder="1" applyAlignment="1">
      <alignment horizontal="right" vertical="top"/>
    </xf>
    <xf numFmtId="0" fontId="8" fillId="0" borderId="37" xfId="0" applyFont="1" applyFill="1" applyBorder="1" applyAlignment="1">
      <alignment horizontal="right" vertical="top"/>
    </xf>
    <xf numFmtId="0" fontId="7" fillId="0" borderId="64" xfId="0" applyFont="1" applyFill="1" applyBorder="1" applyAlignment="1">
      <alignment horizontal="right" vertical="top"/>
    </xf>
    <xf numFmtId="0" fontId="84" fillId="0" borderId="47" xfId="0" applyFont="1" applyFill="1" applyBorder="1" applyAlignment="1">
      <alignment horizontal="right" vertical="top"/>
    </xf>
    <xf numFmtId="0" fontId="15" fillId="0" borderId="45" xfId="0" applyFont="1" applyFill="1" applyBorder="1" applyAlignment="1">
      <alignment horizontal="right" vertical="top"/>
    </xf>
    <xf numFmtId="0" fontId="84" fillId="0" borderId="45" xfId="0" applyFont="1" applyFill="1" applyBorder="1" applyAlignment="1">
      <alignment horizontal="right" vertical="top"/>
    </xf>
    <xf numFmtId="0" fontId="84" fillId="0" borderId="48" xfId="0" applyFont="1" applyFill="1" applyBorder="1" applyAlignment="1">
      <alignment horizontal="right" vertical="top"/>
    </xf>
    <xf numFmtId="0" fontId="15" fillId="0" borderId="48" xfId="0" applyFont="1" applyFill="1" applyBorder="1" applyAlignment="1">
      <alignment horizontal="right" vertical="top"/>
    </xf>
    <xf numFmtId="0" fontId="15" fillId="0" borderId="71" xfId="0" applyFont="1" applyFill="1" applyBorder="1" applyAlignment="1">
      <alignment horizontal="right" vertical="top"/>
    </xf>
    <xf numFmtId="0" fontId="15" fillId="0" borderId="3" xfId="0" applyFont="1" applyFill="1" applyBorder="1" applyAlignment="1">
      <alignment horizontal="right" vertical="top"/>
    </xf>
    <xf numFmtId="0" fontId="15" fillId="0" borderId="72" xfId="0" applyFont="1" applyFill="1" applyBorder="1" applyAlignment="1">
      <alignment horizontal="right" vertical="top"/>
    </xf>
    <xf numFmtId="0" fontId="15" fillId="0" borderId="11" xfId="0" applyFont="1" applyFill="1" applyBorder="1" applyAlignment="1">
      <alignment horizontal="right" vertical="top"/>
    </xf>
    <xf numFmtId="0" fontId="15" fillId="0" borderId="73" xfId="0" applyFont="1" applyFill="1" applyBorder="1" applyAlignment="1">
      <alignment horizontal="right" vertical="top"/>
    </xf>
    <xf numFmtId="0" fontId="15" fillId="0" borderId="2" xfId="0" applyFont="1" applyFill="1" applyBorder="1" applyAlignment="1">
      <alignment horizontal="right" vertical="top"/>
    </xf>
    <xf numFmtId="0" fontId="87" fillId="0" borderId="71" xfId="0" applyFont="1" applyFill="1" applyBorder="1" applyAlignment="1">
      <alignment horizontal="right" vertical="top"/>
    </xf>
    <xf numFmtId="0" fontId="87" fillId="0" borderId="3" xfId="0" applyFont="1" applyFill="1" applyBorder="1" applyAlignment="1">
      <alignment horizontal="right" vertical="top"/>
    </xf>
    <xf numFmtId="0" fontId="84" fillId="0" borderId="74" xfId="0" applyFont="1" applyFill="1" applyBorder="1" applyAlignment="1">
      <alignment horizontal="right" vertical="top"/>
    </xf>
    <xf numFmtId="0" fontId="84" fillId="0" borderId="11" xfId="0" applyFont="1" applyFill="1" applyBorder="1" applyAlignment="1">
      <alignment horizontal="right" vertical="top"/>
    </xf>
    <xf numFmtId="0" fontId="84" fillId="0" borderId="3" xfId="0" applyFont="1" applyFill="1" applyBorder="1" applyAlignment="1">
      <alignment horizontal="right" vertical="top"/>
    </xf>
    <xf numFmtId="0" fontId="84" fillId="0" borderId="72" xfId="0" applyFont="1" applyFill="1" applyBorder="1" applyAlignment="1">
      <alignment horizontal="right" vertical="top"/>
    </xf>
    <xf numFmtId="0" fontId="15" fillId="0" borderId="68" xfId="0" applyFont="1" applyFill="1" applyBorder="1" applyAlignment="1">
      <alignment horizontal="right" vertical="top"/>
    </xf>
    <xf numFmtId="0" fontId="84" fillId="0" borderId="2" xfId="0" applyFont="1" applyFill="1" applyBorder="1" applyAlignment="1">
      <alignment horizontal="right" vertical="top"/>
    </xf>
    <xf numFmtId="0" fontId="84" fillId="0" borderId="71" xfId="0" applyFont="1" applyFill="1" applyBorder="1" applyAlignment="1">
      <alignment horizontal="right" vertical="top"/>
    </xf>
    <xf numFmtId="0" fontId="15" fillId="0" borderId="56" xfId="0" applyFont="1" applyFill="1" applyBorder="1" applyAlignment="1">
      <alignment horizontal="right" vertical="top"/>
    </xf>
    <xf numFmtId="0" fontId="15" fillId="0" borderId="57" xfId="0" applyFont="1" applyFill="1" applyBorder="1" applyAlignment="1">
      <alignment horizontal="right" vertical="top"/>
    </xf>
    <xf numFmtId="0" fontId="84" fillId="0" borderId="73" xfId="0" applyFont="1" applyFill="1" applyBorder="1" applyAlignment="1">
      <alignment horizontal="right" vertical="top"/>
    </xf>
    <xf numFmtId="0" fontId="15" fillId="0" borderId="35" xfId="0" applyFont="1" applyFill="1" applyBorder="1" applyAlignment="1">
      <alignment horizontal="right" vertical="top"/>
    </xf>
    <xf numFmtId="0" fontId="15" fillId="0" borderId="5" xfId="0" applyFont="1" applyFill="1" applyBorder="1" applyAlignment="1">
      <alignment horizontal="right" vertical="top"/>
    </xf>
    <xf numFmtId="0" fontId="84" fillId="0" borderId="68" xfId="0" applyFont="1" applyFill="1" applyBorder="1" applyAlignment="1">
      <alignment horizontal="right" vertical="top"/>
    </xf>
    <xf numFmtId="0" fontId="15" fillId="0" borderId="31" xfId="0" applyFont="1" applyFill="1" applyBorder="1" applyAlignment="1">
      <alignment horizontal="right" vertical="top"/>
    </xf>
    <xf numFmtId="0" fontId="84" fillId="0" borderId="56" xfId="0" applyFont="1" applyFill="1" applyBorder="1" applyAlignment="1">
      <alignment horizontal="right" vertical="top"/>
    </xf>
    <xf numFmtId="0" fontId="15" fillId="0" borderId="4" xfId="0" applyFont="1" applyFill="1" applyBorder="1" applyAlignment="1">
      <alignment horizontal="right" vertical="top"/>
    </xf>
    <xf numFmtId="0" fontId="15" fillId="0" borderId="36" xfId="0" applyFont="1" applyFill="1" applyBorder="1" applyAlignment="1">
      <alignment horizontal="right" vertical="top"/>
    </xf>
    <xf numFmtId="0" fontId="15" fillId="0" borderId="28" xfId="0" applyFont="1" applyFill="1" applyBorder="1" applyAlignment="1">
      <alignment horizontal="right" vertical="top"/>
    </xf>
    <xf numFmtId="0" fontId="15" fillId="0" borderId="74" xfId="0" applyFont="1" applyFill="1" applyBorder="1" applyAlignment="1">
      <alignment horizontal="right" vertical="top"/>
    </xf>
    <xf numFmtId="0" fontId="84" fillId="0" borderId="4" xfId="0" applyFont="1" applyFill="1" applyBorder="1" applyAlignment="1">
      <alignment horizontal="right" vertical="top"/>
    </xf>
    <xf numFmtId="0" fontId="84" fillId="0" borderId="28" xfId="0" applyFont="1" applyFill="1" applyBorder="1" applyAlignment="1">
      <alignment horizontal="right" vertical="top"/>
    </xf>
    <xf numFmtId="0" fontId="95" fillId="0" borderId="68" xfId="0" applyFont="1" applyFill="1" applyBorder="1" applyAlignment="1">
      <alignment horizontal="right" vertical="top"/>
    </xf>
    <xf numFmtId="0" fontId="95" fillId="0" borderId="2" xfId="0" applyFont="1" applyFill="1" applyBorder="1" applyAlignment="1">
      <alignment horizontal="right" vertical="top"/>
    </xf>
    <xf numFmtId="0" fontId="7" fillId="0" borderId="72" xfId="0" applyFont="1" applyFill="1" applyBorder="1" applyAlignment="1">
      <alignment horizontal="right" vertical="top"/>
    </xf>
    <xf numFmtId="0" fontId="7" fillId="0" borderId="36" xfId="0" applyFont="1" applyFill="1" applyBorder="1" applyAlignment="1">
      <alignment horizontal="right" vertical="top"/>
    </xf>
    <xf numFmtId="0" fontId="7" fillId="0" borderId="56" xfId="0" applyFont="1" applyFill="1" applyBorder="1" applyAlignment="1">
      <alignment horizontal="right" vertical="top"/>
    </xf>
    <xf numFmtId="0" fontId="7" fillId="0" borderId="34" xfId="0" applyFont="1" applyFill="1" applyBorder="1" applyAlignment="1">
      <alignment horizontal="right" vertical="top"/>
    </xf>
    <xf numFmtId="0" fontId="84" fillId="0" borderId="52" xfId="0" applyFont="1" applyFill="1" applyBorder="1" applyAlignment="1">
      <alignment horizontal="right" vertical="top"/>
    </xf>
    <xf numFmtId="0" fontId="15" fillId="0" borderId="60" xfId="0" applyFont="1" applyFill="1" applyBorder="1" applyAlignment="1">
      <alignment horizontal="right" vertical="top"/>
    </xf>
    <xf numFmtId="0" fontId="98" fillId="0" borderId="40" xfId="0" applyFont="1" applyFill="1" applyBorder="1" applyAlignment="1">
      <alignment horizontal="right" vertical="top"/>
    </xf>
    <xf numFmtId="0" fontId="98" fillId="0" borderId="30" xfId="0" applyFont="1" applyFill="1" applyBorder="1" applyAlignment="1">
      <alignment horizontal="right" vertical="top"/>
    </xf>
    <xf numFmtId="0" fontId="84" fillId="0" borderId="77" xfId="0" applyFont="1" applyFill="1" applyBorder="1" applyAlignment="1">
      <alignment horizontal="right" vertical="top"/>
    </xf>
    <xf numFmtId="0" fontId="15" fillId="0" borderId="1" xfId="0" applyFont="1" applyFill="1" applyBorder="1" applyAlignment="1">
      <alignment horizontal="right" vertical="top"/>
    </xf>
    <xf numFmtId="0" fontId="84" fillId="0" borderId="78" xfId="0" applyFont="1" applyFill="1" applyBorder="1" applyAlignment="1">
      <alignment horizontal="right" vertical="top"/>
    </xf>
    <xf numFmtId="0" fontId="84" fillId="0" borderId="0" xfId="0" applyFont="1" applyFill="1" applyBorder="1" applyAlignment="1">
      <alignment horizontal="right" vertical="top"/>
    </xf>
    <xf numFmtId="0" fontId="29" fillId="0" borderId="21" xfId="0" applyFont="1" applyFill="1" applyBorder="1" applyAlignment="1">
      <alignment horizontal="right" vertical="top"/>
    </xf>
    <xf numFmtId="0" fontId="29" fillId="0" borderId="23" xfId="0" applyFont="1" applyFill="1" applyBorder="1" applyAlignment="1">
      <alignment horizontal="right" vertical="top"/>
    </xf>
    <xf numFmtId="0" fontId="81" fillId="0" borderId="0" xfId="0" applyFont="1" applyFill="1" applyBorder="1" applyAlignment="1">
      <alignment horizontal="left" vertical="top"/>
    </xf>
    <xf numFmtId="0" fontId="7" fillId="0" borderId="36" xfId="0" applyFont="1" applyFill="1" applyBorder="1" applyAlignment="1">
      <alignment horizontal="left" vertical="top"/>
    </xf>
    <xf numFmtId="0" fontId="7" fillId="0" borderId="28" xfId="0" applyFont="1" applyFill="1" applyBorder="1" applyAlignment="1">
      <alignment horizontal="left" vertical="top"/>
    </xf>
    <xf numFmtId="0" fontId="7" fillId="0" borderId="57" xfId="0" applyFont="1" applyFill="1" applyBorder="1" applyAlignment="1">
      <alignment horizontal="left" vertical="top"/>
    </xf>
    <xf numFmtId="0" fontId="7" fillId="0" borderId="18" xfId="0" applyFont="1" applyFill="1" applyBorder="1" applyAlignment="1">
      <alignment horizontal="left" vertical="top"/>
    </xf>
    <xf numFmtId="0" fontId="7" fillId="0" borderId="70" xfId="0" applyFont="1" applyFill="1" applyBorder="1" applyAlignment="1">
      <alignment horizontal="left" vertical="top"/>
    </xf>
    <xf numFmtId="0" fontId="15" fillId="0" borderId="57" xfId="0" applyFont="1" applyFill="1" applyBorder="1" applyAlignment="1">
      <alignment horizontal="left" vertical="top"/>
    </xf>
    <xf numFmtId="0" fontId="87" fillId="0" borderId="3" xfId="0" applyFont="1" applyFill="1" applyBorder="1" applyAlignment="1">
      <alignment horizontal="left" vertical="top"/>
    </xf>
    <xf numFmtId="0" fontId="84" fillId="0" borderId="74" xfId="0" applyFont="1" applyFill="1" applyBorder="1" applyAlignment="1">
      <alignment horizontal="left" vertical="top"/>
    </xf>
    <xf numFmtId="0" fontId="84" fillId="0" borderId="68" xfId="0" applyFont="1" applyFill="1" applyBorder="1" applyAlignment="1">
      <alignment horizontal="left" vertical="top"/>
    </xf>
    <xf numFmtId="0" fontId="87" fillId="0" borderId="2" xfId="0" applyFont="1" applyFill="1" applyBorder="1" applyAlignment="1">
      <alignment horizontal="left" vertical="top"/>
    </xf>
    <xf numFmtId="0" fontId="15" fillId="0" borderId="18" xfId="0" applyFont="1" applyFill="1" applyBorder="1" applyAlignment="1">
      <alignment horizontal="left" vertical="top"/>
    </xf>
    <xf numFmtId="0" fontId="15" fillId="0" borderId="60" xfId="0" applyFont="1" applyFill="1" applyBorder="1" applyAlignment="1">
      <alignment horizontal="left" vertical="top"/>
    </xf>
    <xf numFmtId="0" fontId="62" fillId="0" borderId="30" xfId="0" applyFont="1" applyFill="1" applyBorder="1" applyAlignment="1">
      <alignment horizontal="left" vertical="top"/>
    </xf>
    <xf numFmtId="0" fontId="15" fillId="0" borderId="60" xfId="0" applyFont="1" applyFill="1" applyBorder="1" applyAlignment="1">
      <alignment horizontal="left" vertical="top" wrapText="1"/>
    </xf>
    <xf numFmtId="0" fontId="15" fillId="0" borderId="34" xfId="0" applyFont="1" applyFill="1" applyBorder="1" applyAlignment="1">
      <alignment horizontal="left" vertical="top"/>
    </xf>
    <xf numFmtId="0" fontId="29" fillId="0" borderId="23" xfId="0" applyFont="1" applyFill="1" applyBorder="1" applyAlignment="1">
      <alignment horizontal="left" vertical="top"/>
    </xf>
    <xf numFmtId="0" fontId="84" fillId="0" borderId="60" xfId="0" applyFont="1" applyFill="1" applyBorder="1" applyAlignment="1">
      <alignment horizontal="left" vertical="top" wrapText="1"/>
    </xf>
    <xf numFmtId="0" fontId="82" fillId="0" borderId="0" xfId="0" applyFont="1" applyFill="1" applyBorder="1" applyAlignment="1">
      <alignment horizontal="right" vertical="top"/>
    </xf>
    <xf numFmtId="164" fontId="8" fillId="0" borderId="3" xfId="0" applyNumberFormat="1" applyFont="1" applyFill="1" applyBorder="1" applyAlignment="1">
      <alignment horizontal="right" vertical="top"/>
    </xf>
    <xf numFmtId="0" fontId="7" fillId="0" borderId="4" xfId="0" applyFont="1" applyFill="1" applyBorder="1" applyAlignment="1">
      <alignment horizontal="right" vertical="top"/>
    </xf>
    <xf numFmtId="0" fontId="7" fillId="0" borderId="28" xfId="0" applyFont="1" applyFill="1" applyBorder="1" applyAlignment="1">
      <alignment horizontal="right" vertical="top"/>
    </xf>
    <xf numFmtId="0" fontId="8" fillId="0" borderId="4" xfId="0" applyFont="1" applyFill="1" applyBorder="1" applyAlignment="1">
      <alignment horizontal="right" vertical="top"/>
    </xf>
    <xf numFmtId="0" fontId="7" fillId="0" borderId="0" xfId="0" applyFont="1" applyFill="1" applyBorder="1" applyAlignment="1">
      <alignment horizontal="right" vertical="top"/>
    </xf>
    <xf numFmtId="0" fontId="7" fillId="0" borderId="18" xfId="0" applyFont="1" applyFill="1" applyBorder="1" applyAlignment="1">
      <alignment horizontal="right" vertical="top"/>
    </xf>
    <xf numFmtId="1" fontId="8" fillId="0" borderId="18" xfId="0" applyNumberFormat="1" applyFont="1" applyFill="1" applyBorder="1" applyAlignment="1">
      <alignment horizontal="right" vertical="top"/>
    </xf>
    <xf numFmtId="0" fontId="8" fillId="0" borderId="18" xfId="0" applyFont="1" applyFill="1" applyBorder="1" applyAlignment="1">
      <alignment horizontal="right" vertical="top"/>
    </xf>
    <xf numFmtId="0" fontId="7" fillId="0" borderId="0" xfId="0" applyFont="1" applyFill="1" applyBorder="1" applyAlignment="1">
      <alignment horizontal="right" vertical="top" wrapText="1"/>
    </xf>
    <xf numFmtId="0" fontId="7" fillId="0" borderId="18" xfId="0" applyFont="1" applyFill="1" applyBorder="1" applyAlignment="1">
      <alignment horizontal="right" vertical="top" wrapText="1"/>
    </xf>
    <xf numFmtId="0" fontId="8" fillId="0" borderId="43" xfId="0" applyFont="1" applyFill="1" applyBorder="1" applyAlignment="1">
      <alignment horizontal="right" vertical="top"/>
    </xf>
    <xf numFmtId="0" fontId="83" fillId="0" borderId="3" xfId="0" applyFont="1" applyFill="1" applyBorder="1" applyAlignment="1">
      <alignment horizontal="right" vertical="top"/>
    </xf>
    <xf numFmtId="0" fontId="8" fillId="0" borderId="44" xfId="0" applyFont="1" applyFill="1" applyBorder="1" applyAlignment="1">
      <alignment horizontal="right" vertical="top"/>
    </xf>
    <xf numFmtId="2" fontId="8" fillId="0" borderId="22" xfId="0" applyNumberFormat="1" applyFont="1" applyFill="1" applyBorder="1" applyAlignment="1">
      <alignment horizontal="right" vertical="top"/>
    </xf>
    <xf numFmtId="0" fontId="8" fillId="0" borderId="47" xfId="0" applyFont="1" applyFill="1" applyBorder="1" applyAlignment="1">
      <alignment horizontal="right" vertical="top"/>
    </xf>
    <xf numFmtId="2" fontId="8" fillId="0" borderId="0" xfId="0" applyNumberFormat="1" applyFont="1" applyFill="1" applyBorder="1" applyAlignment="1">
      <alignment horizontal="right" vertical="top"/>
    </xf>
    <xf numFmtId="0" fontId="8" fillId="0" borderId="27" xfId="0" applyFont="1" applyFill="1" applyBorder="1" applyAlignment="1">
      <alignment horizontal="right" vertical="top"/>
    </xf>
    <xf numFmtId="1" fontId="8" fillId="0" borderId="0" xfId="0" applyNumberFormat="1" applyFont="1" applyFill="1" applyBorder="1" applyAlignment="1">
      <alignment horizontal="right" vertical="top"/>
    </xf>
    <xf numFmtId="0" fontId="7" fillId="0" borderId="38" xfId="0" applyFont="1" applyFill="1" applyBorder="1" applyAlignment="1">
      <alignment horizontal="right" vertical="top"/>
    </xf>
    <xf numFmtId="0" fontId="7" fillId="0" borderId="39" xfId="0" applyFont="1" applyFill="1" applyBorder="1" applyAlignment="1">
      <alignment horizontal="right" vertical="top"/>
    </xf>
    <xf numFmtId="0" fontId="83" fillId="0" borderId="0" xfId="0" applyFont="1" applyFill="1" applyBorder="1" applyAlignment="1">
      <alignment horizontal="right" vertical="top"/>
    </xf>
    <xf numFmtId="0" fontId="83" fillId="0" borderId="39" xfId="0" applyFont="1" applyFill="1" applyBorder="1" applyAlignment="1">
      <alignment horizontal="right" vertical="top"/>
    </xf>
    <xf numFmtId="164" fontId="7" fillId="0" borderId="36" xfId="0" applyNumberFormat="1" applyFont="1" applyFill="1" applyBorder="1" applyAlignment="1">
      <alignment horizontal="right" vertical="top"/>
    </xf>
    <xf numFmtId="164" fontId="7" fillId="0" borderId="4" xfId="0" applyNumberFormat="1" applyFont="1" applyFill="1" applyBorder="1" applyAlignment="1">
      <alignment horizontal="right" vertical="top"/>
    </xf>
    <xf numFmtId="0" fontId="7" fillId="0" borderId="11" xfId="0" applyFont="1" applyFill="1" applyBorder="1" applyAlignment="1">
      <alignment horizontal="right" vertical="top"/>
    </xf>
    <xf numFmtId="164" fontId="8" fillId="0" borderId="22" xfId="0" applyNumberFormat="1" applyFont="1" applyFill="1" applyBorder="1" applyAlignment="1">
      <alignment horizontal="right" vertical="top"/>
    </xf>
    <xf numFmtId="0" fontId="7" fillId="0" borderId="36" xfId="0" applyFont="1" applyFill="1" applyBorder="1" applyAlignment="1">
      <alignment horizontal="right" vertical="top" wrapText="1"/>
    </xf>
    <xf numFmtId="0" fontId="7" fillId="0" borderId="5" xfId="0" applyFont="1" applyFill="1" applyBorder="1" applyAlignment="1">
      <alignment horizontal="right" vertical="top"/>
    </xf>
    <xf numFmtId="0" fontId="8" fillId="0" borderId="23" xfId="0" applyFont="1" applyFill="1" applyBorder="1" applyAlignment="1">
      <alignment horizontal="right" vertical="top"/>
    </xf>
    <xf numFmtId="0" fontId="96" fillId="0" borderId="39" xfId="0" applyFont="1" applyFill="1" applyBorder="1" applyAlignment="1">
      <alignment horizontal="right" vertical="top"/>
    </xf>
    <xf numFmtId="0" fontId="7" fillId="0" borderId="11" xfId="0" applyFont="1" applyFill="1" applyBorder="1" applyAlignment="1">
      <alignment horizontal="right" vertical="top" wrapText="1"/>
    </xf>
    <xf numFmtId="0" fontId="8" fillId="0" borderId="42" xfId="0" applyFont="1" applyFill="1" applyBorder="1" applyAlignment="1">
      <alignment horizontal="right" vertical="top"/>
    </xf>
    <xf numFmtId="164" fontId="8" fillId="0" borderId="76" xfId="0" applyNumberFormat="1" applyFont="1" applyFill="1" applyBorder="1" applyAlignment="1">
      <alignment horizontal="right" vertical="top"/>
    </xf>
    <xf numFmtId="164" fontId="8" fillId="0" borderId="42" xfId="0" applyNumberFormat="1" applyFont="1" applyFill="1" applyBorder="1" applyAlignment="1">
      <alignment horizontal="right" vertical="top"/>
    </xf>
    <xf numFmtId="0" fontId="7" fillId="0" borderId="60" xfId="0" applyFont="1" applyFill="1" applyBorder="1" applyAlignment="1">
      <alignment horizontal="right" vertical="top"/>
    </xf>
    <xf numFmtId="0" fontId="63" fillId="0" borderId="42" xfId="0" applyFont="1" applyFill="1" applyBorder="1" applyAlignment="1">
      <alignment horizontal="right" vertical="top"/>
    </xf>
    <xf numFmtId="0" fontId="7" fillId="0" borderId="60" xfId="0" applyFont="1" applyFill="1" applyBorder="1" applyAlignment="1">
      <alignment horizontal="right" vertical="top" wrapText="1"/>
    </xf>
    <xf numFmtId="0" fontId="7" fillId="0" borderId="31" xfId="0" applyFont="1" applyFill="1" applyBorder="1" applyAlignment="1">
      <alignment horizontal="right" vertical="top"/>
    </xf>
    <xf numFmtId="0" fontId="63" fillId="0" borderId="22" xfId="0" applyFont="1" applyFill="1" applyBorder="1" applyAlignment="1">
      <alignment horizontal="right" vertical="top"/>
    </xf>
    <xf numFmtId="164" fontId="8" fillId="0" borderId="43" xfId="0" applyNumberFormat="1" applyFont="1" applyFill="1" applyBorder="1" applyAlignment="1">
      <alignment horizontal="right" vertical="top"/>
    </xf>
    <xf numFmtId="0" fontId="0" fillId="0" borderId="0" xfId="0" applyFont="1" applyFill="1" applyAlignment="1">
      <alignment horizontal="right" vertical="top"/>
    </xf>
    <xf numFmtId="0" fontId="7" fillId="0" borderId="29" xfId="0" applyFont="1" applyBorder="1" applyAlignment="1">
      <alignment horizontal="left" vertical="top" wrapText="1"/>
    </xf>
    <xf numFmtId="0" fontId="7" fillId="0" borderId="29" xfId="0" applyFont="1" applyBorder="1" applyAlignment="1">
      <alignment horizontal="right" vertical="top" wrapText="1"/>
    </xf>
    <xf numFmtId="0" fontId="7" fillId="0" borderId="1" xfId="0" applyFont="1" applyFill="1" applyBorder="1" applyAlignment="1">
      <alignment vertical="top" wrapText="1"/>
    </xf>
    <xf numFmtId="0" fontId="7" fillId="0" borderId="1" xfId="0" applyFont="1" applyFill="1" applyBorder="1" applyAlignment="1">
      <alignment vertical="top"/>
    </xf>
    <xf numFmtId="0" fontId="8" fillId="0" borderId="1" xfId="0" applyFont="1" applyFill="1" applyBorder="1" applyAlignment="1">
      <alignment vertical="top" wrapText="1"/>
    </xf>
    <xf numFmtId="0" fontId="102" fillId="0" borderId="1" xfId="0" applyFont="1" applyFill="1" applyBorder="1" applyAlignment="1">
      <alignment vertical="top" wrapText="1"/>
    </xf>
    <xf numFmtId="0" fontId="7" fillId="0" borderId="0" xfId="0" applyFont="1" applyAlignment="1">
      <alignment vertical="top" wrapText="1"/>
    </xf>
    <xf numFmtId="0" fontId="73" fillId="0" borderId="1" xfId="0" applyFont="1" applyFill="1" applyBorder="1" applyAlignment="1">
      <alignment vertical="top"/>
    </xf>
    <xf numFmtId="0" fontId="16" fillId="0" borderId="1" xfId="0" applyFont="1" applyFill="1" applyBorder="1" applyAlignment="1">
      <alignment vertical="top" wrapText="1"/>
    </xf>
    <xf numFmtId="0" fontId="4" fillId="0" borderId="1" xfId="0" applyFont="1" applyFill="1" applyBorder="1"/>
    <xf numFmtId="0" fontId="4" fillId="0" borderId="1" xfId="0" applyFont="1" applyBorder="1"/>
    <xf numFmtId="0" fontId="7" fillId="0" borderId="0" xfId="0" applyFont="1" applyAlignment="1">
      <alignment wrapText="1"/>
    </xf>
    <xf numFmtId="0" fontId="15" fillId="0" borderId="1" xfId="0" applyFont="1" applyFill="1" applyBorder="1" applyAlignment="1">
      <alignment horizontal="right" vertical="top" wrapText="1"/>
    </xf>
    <xf numFmtId="2" fontId="15" fillId="0" borderId="1" xfId="0" applyNumberFormat="1" applyFont="1" applyFill="1" applyBorder="1" applyAlignment="1">
      <alignment horizontal="right" vertical="top" wrapText="1"/>
    </xf>
    <xf numFmtId="0" fontId="7" fillId="0" borderId="0" xfId="0" applyFont="1" applyFill="1" applyAlignment="1">
      <alignment wrapText="1"/>
    </xf>
    <xf numFmtId="0" fontId="29" fillId="0" borderId="2" xfId="0" applyFont="1" applyFill="1" applyBorder="1" applyAlignment="1">
      <alignment horizontal="right" vertical="top" wrapText="1"/>
    </xf>
    <xf numFmtId="0" fontId="29" fillId="0" borderId="2" xfId="0" applyFont="1" applyFill="1" applyBorder="1" applyAlignment="1">
      <alignment horizontal="center" vertical="top" wrapText="1"/>
    </xf>
    <xf numFmtId="0" fontId="29" fillId="0" borderId="2" xfId="0" applyFont="1" applyFill="1" applyBorder="1" applyAlignment="1">
      <alignment horizontal="center" vertical="center" wrapText="1"/>
    </xf>
    <xf numFmtId="0" fontId="29" fillId="0" borderId="2" xfId="0" applyNumberFormat="1" applyFont="1" applyFill="1" applyBorder="1" applyAlignment="1">
      <alignment horizontal="right" vertical="top" wrapText="1"/>
    </xf>
    <xf numFmtId="0" fontId="15" fillId="0" borderId="0" xfId="0" applyFont="1" applyFill="1" applyAlignment="1">
      <alignment wrapText="1"/>
    </xf>
    <xf numFmtId="0" fontId="15" fillId="0" borderId="14" xfId="0" applyFont="1" applyFill="1" applyBorder="1" applyAlignment="1">
      <alignment horizontal="right" vertical="top" wrapText="1"/>
    </xf>
    <xf numFmtId="2" fontId="29" fillId="0" borderId="1" xfId="0" applyNumberFormat="1" applyFont="1" applyFill="1" applyBorder="1" applyAlignment="1">
      <alignment horizontal="right" vertical="top" wrapText="1"/>
    </xf>
    <xf numFmtId="0" fontId="15" fillId="0" borderId="1" xfId="0" applyFont="1" applyFill="1" applyBorder="1" applyAlignment="1">
      <alignment wrapText="1"/>
    </xf>
    <xf numFmtId="2" fontId="15" fillId="0" borderId="14" xfId="0" applyNumberFormat="1" applyFont="1" applyFill="1" applyBorder="1" applyAlignment="1">
      <alignment horizontal="right" vertical="top" wrapText="1"/>
    </xf>
    <xf numFmtId="0" fontId="103" fillId="0" borderId="0" xfId="0" applyFont="1" applyFill="1" applyAlignment="1">
      <alignment wrapText="1"/>
    </xf>
    <xf numFmtId="0" fontId="29" fillId="0" borderId="1" xfId="0" applyFont="1" applyFill="1" applyBorder="1" applyAlignment="1">
      <alignment horizontal="center" vertical="top" wrapText="1"/>
    </xf>
    <xf numFmtId="164" fontId="15" fillId="0" borderId="1" xfId="0" applyNumberFormat="1" applyFont="1" applyFill="1" applyBorder="1" applyAlignment="1">
      <alignment horizontal="right" vertical="top" wrapText="1"/>
    </xf>
    <xf numFmtId="0" fontId="25" fillId="0" borderId="0" xfId="0" applyFont="1" applyFill="1" applyAlignment="1">
      <alignment wrapText="1"/>
    </xf>
    <xf numFmtId="164" fontId="29" fillId="0" borderId="1" xfId="0" applyNumberFormat="1" applyFont="1" applyFill="1" applyBorder="1" applyAlignment="1">
      <alignment horizontal="right" vertical="top" wrapText="1"/>
    </xf>
    <xf numFmtId="0" fontId="104" fillId="0" borderId="0" xfId="0" applyFont="1" applyFill="1" applyAlignment="1">
      <alignment wrapText="1"/>
    </xf>
    <xf numFmtId="166" fontId="29" fillId="0" borderId="1" xfId="0" applyNumberFormat="1" applyFont="1" applyFill="1" applyBorder="1" applyAlignment="1">
      <alignment horizontal="right" vertical="top" wrapText="1"/>
    </xf>
    <xf numFmtId="166" fontId="15" fillId="0" borderId="1" xfId="0" applyNumberFormat="1" applyFont="1" applyFill="1" applyBorder="1" applyAlignment="1">
      <alignment horizontal="right" vertical="top" wrapText="1"/>
    </xf>
    <xf numFmtId="0" fontId="15" fillId="0" borderId="15" xfId="0" applyFont="1" applyFill="1" applyBorder="1" applyAlignment="1">
      <alignment horizontal="left" vertical="top" wrapText="1"/>
    </xf>
    <xf numFmtId="0" fontId="102" fillId="0" borderId="0" xfId="0" applyFont="1" applyFill="1" applyAlignment="1">
      <alignment wrapText="1"/>
    </xf>
    <xf numFmtId="0" fontId="7" fillId="0" borderId="0" xfId="0" applyFont="1" applyAlignment="1">
      <alignment horizontal="right" vertical="top" wrapText="1"/>
    </xf>
    <xf numFmtId="2" fontId="7" fillId="0" borderId="0" xfId="0" applyNumberFormat="1" applyFont="1" applyAlignment="1">
      <alignment horizontal="right" vertical="top" wrapText="1"/>
    </xf>
    <xf numFmtId="0" fontId="29" fillId="0" borderId="2" xfId="0" applyFont="1" applyFill="1" applyBorder="1" applyAlignment="1">
      <alignment horizontal="left" vertical="top" wrapText="1"/>
    </xf>
    <xf numFmtId="0" fontId="15" fillId="0" borderId="1" xfId="0" applyFont="1" applyFill="1" applyBorder="1" applyAlignment="1">
      <alignment horizontal="left" vertical="top"/>
    </xf>
    <xf numFmtId="0" fontId="7" fillId="0" borderId="1" xfId="0" applyFont="1" applyBorder="1" applyAlignment="1">
      <alignment horizontal="center" vertical="top"/>
    </xf>
    <xf numFmtId="0" fontId="104" fillId="0" borderId="1" xfId="0" applyFont="1" applyBorder="1" applyAlignment="1">
      <alignment horizontal="center" vertical="top" wrapText="1"/>
    </xf>
    <xf numFmtId="0" fontId="0" fillId="0" borderId="0" xfId="0" applyFont="1" applyBorder="1" applyAlignment="1">
      <alignment vertical="top" wrapText="1"/>
    </xf>
    <xf numFmtId="0" fontId="7" fillId="4" borderId="1" xfId="0" applyFont="1" applyFill="1" applyBorder="1" applyAlignment="1">
      <alignment horizontal="center" vertical="top" wrapText="1"/>
    </xf>
    <xf numFmtId="0" fontId="7" fillId="0" borderId="1" xfId="0" applyFont="1" applyFill="1" applyBorder="1" applyAlignment="1">
      <alignment horizontal="center" vertical="top" wrapText="1"/>
    </xf>
    <xf numFmtId="0" fontId="104" fillId="0" borderId="1" xfId="0" applyFont="1" applyBorder="1" applyAlignment="1">
      <alignment horizontal="right" vertical="top" wrapText="1"/>
    </xf>
    <xf numFmtId="0" fontId="7" fillId="4" borderId="1" xfId="0" applyFont="1" applyFill="1" applyBorder="1" applyAlignment="1">
      <alignment horizontal="right" vertical="top" wrapText="1"/>
    </xf>
    <xf numFmtId="0" fontId="104" fillId="0" borderId="1" xfId="0" applyFont="1" applyBorder="1" applyAlignment="1">
      <alignment horizontal="left" vertical="top" wrapText="1"/>
    </xf>
    <xf numFmtId="0" fontId="15" fillId="0" borderId="1" xfId="0" applyFont="1" applyBorder="1" applyAlignment="1">
      <alignment horizontal="left" vertical="top"/>
    </xf>
    <xf numFmtId="0" fontId="0" fillId="0" borderId="1" xfId="0" applyFont="1" applyBorder="1" applyAlignment="1">
      <alignment horizontal="center" vertical="top"/>
    </xf>
    <xf numFmtId="0" fontId="104" fillId="0" borderId="1" xfId="0" applyFont="1" applyFill="1" applyBorder="1" applyAlignment="1">
      <alignment horizontal="center" vertical="top" wrapText="1"/>
    </xf>
    <xf numFmtId="0" fontId="18" fillId="0" borderId="1" xfId="0" applyFont="1" applyBorder="1" applyAlignment="1">
      <alignment horizontal="center" vertical="top"/>
    </xf>
    <xf numFmtId="0" fontId="104" fillId="0" borderId="1" xfId="0" applyFont="1" applyBorder="1" applyAlignment="1">
      <alignment horizontal="center" vertical="top"/>
    </xf>
    <xf numFmtId="0" fontId="0" fillId="0" borderId="0" xfId="0" applyFont="1" applyAlignment="1">
      <alignment horizontal="right" vertical="top"/>
    </xf>
    <xf numFmtId="0" fontId="0" fillId="0" borderId="0" xfId="0" applyFont="1" applyBorder="1" applyAlignment="1">
      <alignment horizontal="center" vertical="top"/>
    </xf>
    <xf numFmtId="0" fontId="7" fillId="0" borderId="1" xfId="0" applyFont="1" applyBorder="1" applyAlignment="1">
      <alignment horizontal="center"/>
    </xf>
    <xf numFmtId="0" fontId="0" fillId="0" borderId="1" xfId="0" applyFont="1" applyBorder="1"/>
    <xf numFmtId="0" fontId="7" fillId="0" borderId="1" xfId="0" applyFont="1" applyFill="1" applyBorder="1" applyAlignment="1">
      <alignment horizontal="right" vertical="top" wrapText="1"/>
    </xf>
    <xf numFmtId="0" fontId="104" fillId="0" borderId="1" xfId="0" applyFont="1" applyFill="1" applyBorder="1" applyAlignment="1">
      <alignment horizontal="left" vertical="top" wrapText="1"/>
    </xf>
    <xf numFmtId="0" fontId="104" fillId="0" borderId="1" xfId="0" applyFont="1" applyFill="1" applyBorder="1" applyAlignment="1">
      <alignment horizontal="right" vertical="top" wrapText="1"/>
    </xf>
    <xf numFmtId="0" fontId="106" fillId="0" borderId="1"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1" xfId="0" applyFont="1" applyBorder="1" applyAlignment="1">
      <alignment horizontal="left" vertical="top" wrapText="1"/>
    </xf>
    <xf numFmtId="0" fontId="2" fillId="0" borderId="13" xfId="0" applyFont="1" applyBorder="1" applyAlignment="1">
      <alignment horizontal="left" vertical="top" wrapText="1"/>
    </xf>
    <xf numFmtId="0" fontId="2" fillId="4" borderId="0" xfId="0" applyFont="1" applyFill="1" applyBorder="1" applyAlignment="1">
      <alignment horizontal="center" vertical="center" wrapText="1"/>
    </xf>
    <xf numFmtId="0" fontId="2" fillId="0" borderId="1" xfId="0" applyFont="1" applyFill="1" applyBorder="1" applyAlignment="1">
      <alignment horizontal="right" vertical="top" wrapText="1"/>
    </xf>
    <xf numFmtId="0" fontId="15" fillId="4" borderId="11" xfId="0" applyFont="1" applyFill="1" applyBorder="1" applyAlignment="1">
      <alignment horizontal="left" vertical="top" wrapText="1"/>
    </xf>
    <xf numFmtId="0" fontId="0" fillId="0" borderId="89" xfId="0" applyBorder="1" applyAlignment="1">
      <alignment horizontal="left" vertical="top" wrapText="1"/>
    </xf>
    <xf numFmtId="0" fontId="0" fillId="0" borderId="83" xfId="0" applyBorder="1" applyAlignment="1">
      <alignment horizontal="left" vertical="top" wrapText="1"/>
    </xf>
    <xf numFmtId="0" fontId="0" fillId="0" borderId="44" xfId="0" applyBorder="1" applyAlignment="1">
      <alignment horizontal="left" vertical="top" wrapText="1"/>
    </xf>
    <xf numFmtId="0" fontId="0" fillId="0" borderId="46" xfId="0" applyBorder="1" applyAlignment="1">
      <alignment horizontal="left" vertical="top" wrapText="1"/>
    </xf>
    <xf numFmtId="0" fontId="6" fillId="0" borderId="29" xfId="0" applyFont="1" applyBorder="1" applyAlignment="1">
      <alignment horizontal="left" vertical="top" wrapText="1"/>
    </xf>
    <xf numFmtId="0" fontId="34" fillId="0" borderId="87" xfId="0" applyFont="1" applyBorder="1" applyAlignment="1">
      <alignment horizontal="left" vertical="top" wrapText="1"/>
    </xf>
    <xf numFmtId="0" fontId="34" fillId="0" borderId="44" xfId="0" applyFont="1" applyBorder="1" applyAlignment="1">
      <alignment horizontal="left" vertical="top" wrapText="1"/>
    </xf>
    <xf numFmtId="0" fontId="34" fillId="0" borderId="46" xfId="0" applyFont="1" applyBorder="1" applyAlignment="1">
      <alignment horizontal="left" vertical="top" wrapText="1"/>
    </xf>
    <xf numFmtId="0" fontId="109" fillId="0" borderId="44" xfId="0" applyFont="1" applyBorder="1" applyAlignment="1">
      <alignment horizontal="left" vertical="top" wrapText="1"/>
    </xf>
    <xf numFmtId="0" fontId="6" fillId="0" borderId="44" xfId="0" applyFont="1" applyBorder="1" applyAlignment="1">
      <alignment horizontal="left" vertical="top" wrapText="1"/>
    </xf>
    <xf numFmtId="0" fontId="11" fillId="0" borderId="44" xfId="0" applyFont="1" applyBorder="1" applyAlignment="1">
      <alignment horizontal="left" vertical="top" wrapText="1"/>
    </xf>
    <xf numFmtId="0" fontId="108" fillId="0" borderId="44" xfId="0" applyFont="1" applyBorder="1" applyAlignment="1">
      <alignment horizontal="left" vertical="top" wrapText="1"/>
    </xf>
    <xf numFmtId="0" fontId="6" fillId="0" borderId="89" xfId="0" applyFont="1" applyBorder="1" applyAlignment="1">
      <alignment horizontal="left" vertical="top" wrapText="1"/>
    </xf>
    <xf numFmtId="0" fontId="34" fillId="0" borderId="89" xfId="0" applyFont="1" applyBorder="1" applyAlignment="1">
      <alignment horizontal="left" vertical="top" wrapText="1"/>
    </xf>
    <xf numFmtId="0" fontId="6" fillId="0" borderId="0" xfId="0" applyFont="1" applyAlignment="1">
      <alignment horizontal="left" vertical="top" wrapText="1"/>
    </xf>
    <xf numFmtId="0" fontId="6" fillId="0" borderId="79" xfId="0" applyFont="1" applyBorder="1" applyAlignment="1">
      <alignment horizontal="left" vertical="top" wrapText="1"/>
    </xf>
    <xf numFmtId="0" fontId="34" fillId="0" borderId="79" xfId="0" applyFont="1" applyBorder="1" applyAlignment="1">
      <alignment horizontal="left" vertical="top" wrapText="1"/>
    </xf>
    <xf numFmtId="0" fontId="6" fillId="0" borderId="87" xfId="0" applyFont="1" applyBorder="1" applyAlignment="1">
      <alignment horizontal="left" vertical="top" wrapText="1"/>
    </xf>
    <xf numFmtId="0" fontId="6" fillId="0" borderId="83" xfId="0" applyFont="1" applyBorder="1" applyAlignment="1">
      <alignment horizontal="left" vertical="top" wrapText="1"/>
    </xf>
    <xf numFmtId="0" fontId="34" fillId="0" borderId="83" xfId="0" applyFont="1" applyBorder="1" applyAlignment="1">
      <alignment horizontal="left" vertical="top" wrapText="1"/>
    </xf>
    <xf numFmtId="0" fontId="109" fillId="0" borderId="87" xfId="0" applyFont="1" applyBorder="1" applyAlignment="1">
      <alignment horizontal="left" vertical="top" wrapText="1"/>
    </xf>
    <xf numFmtId="0" fontId="8" fillId="0" borderId="89" xfId="0" applyFont="1" applyBorder="1" applyAlignment="1">
      <alignment horizontal="left" vertical="top" wrapText="1"/>
    </xf>
    <xf numFmtId="0" fontId="7" fillId="0" borderId="83" xfId="0" applyFont="1" applyBorder="1" applyAlignment="1">
      <alignment horizontal="left" vertical="top" wrapText="1"/>
    </xf>
    <xf numFmtId="0" fontId="8" fillId="0" borderId="83" xfId="0" applyFont="1" applyBorder="1" applyAlignment="1">
      <alignment horizontal="left" vertical="top" wrapText="1"/>
    </xf>
    <xf numFmtId="0" fontId="7" fillId="0" borderId="89" xfId="0" applyFont="1" applyBorder="1" applyAlignment="1">
      <alignment horizontal="left" vertical="top" wrapText="1"/>
    </xf>
    <xf numFmtId="0" fontId="109" fillId="0" borderId="79" xfId="0" applyFont="1" applyBorder="1" applyAlignment="1">
      <alignment horizontal="left" vertical="top" wrapText="1"/>
    </xf>
    <xf numFmtId="0" fontId="11" fillId="0" borderId="79" xfId="0" applyFont="1" applyBorder="1" applyAlignment="1">
      <alignment horizontal="left" vertical="top" wrapText="1"/>
    </xf>
    <xf numFmtId="0" fontId="108" fillId="0" borderId="87" xfId="0" applyFont="1" applyBorder="1" applyAlignment="1">
      <alignment horizontal="left" vertical="top" wrapText="1"/>
    </xf>
    <xf numFmtId="0" fontId="108" fillId="0" borderId="79" xfId="0" applyFont="1" applyBorder="1" applyAlignment="1">
      <alignment horizontal="left" vertical="top" wrapText="1"/>
    </xf>
    <xf numFmtId="0" fontId="6" fillId="0" borderId="46" xfId="0" applyFont="1" applyBorder="1" applyAlignment="1">
      <alignment horizontal="left" vertical="top" wrapText="1"/>
    </xf>
    <xf numFmtId="0" fontId="11" fillId="0" borderId="87" xfId="0" applyFont="1" applyBorder="1" applyAlignment="1">
      <alignment horizontal="left" vertical="top" wrapText="1"/>
    </xf>
    <xf numFmtId="0" fontId="112" fillId="0" borderId="44" xfId="0" applyFont="1" applyBorder="1" applyAlignment="1">
      <alignment horizontal="left" vertical="top" wrapText="1"/>
    </xf>
    <xf numFmtId="0" fontId="114" fillId="0" borderId="87" xfId="0" applyFont="1" applyBorder="1" applyAlignment="1">
      <alignment horizontal="left" vertical="top" wrapText="1"/>
    </xf>
    <xf numFmtId="0" fontId="39" fillId="0" borderId="83" xfId="0" applyFont="1" applyBorder="1" applyAlignment="1">
      <alignment horizontal="left" vertical="top" wrapText="1"/>
    </xf>
    <xf numFmtId="0" fontId="56" fillId="0" borderId="83" xfId="0" applyFont="1" applyBorder="1" applyAlignment="1">
      <alignment horizontal="left" vertical="top" wrapText="1"/>
    </xf>
    <xf numFmtId="0" fontId="109" fillId="0" borderId="83" xfId="0" applyFont="1" applyBorder="1" applyAlignment="1">
      <alignment horizontal="left" vertical="top" wrapText="1"/>
    </xf>
    <xf numFmtId="0" fontId="101" fillId="0" borderId="83" xfId="0" applyFont="1" applyBorder="1" applyAlignment="1">
      <alignment horizontal="left" vertical="top" wrapText="1"/>
    </xf>
    <xf numFmtId="0" fontId="114" fillId="0" borderId="83" xfId="0" applyFont="1" applyBorder="1" applyAlignment="1">
      <alignment horizontal="left" vertical="top" wrapText="1"/>
    </xf>
    <xf numFmtId="0" fontId="39" fillId="0" borderId="44" xfId="0" applyFont="1" applyBorder="1" applyAlignment="1">
      <alignment horizontal="left" vertical="top" wrapText="1"/>
    </xf>
    <xf numFmtId="0" fontId="22" fillId="0" borderId="44" xfId="0" applyFont="1" applyBorder="1" applyAlignment="1">
      <alignment horizontal="left" vertical="top" wrapText="1"/>
    </xf>
    <xf numFmtId="0" fontId="118" fillId="0" borderId="83" xfId="0" applyFont="1" applyBorder="1" applyAlignment="1">
      <alignment horizontal="left" vertical="top" wrapText="1"/>
    </xf>
    <xf numFmtId="0" fontId="6" fillId="0" borderId="20" xfId="0" applyFont="1" applyBorder="1" applyAlignment="1">
      <alignment horizontal="left" vertical="top" wrapText="1"/>
    </xf>
    <xf numFmtId="0" fontId="32" fillId="0" borderId="46" xfId="0" applyFont="1" applyBorder="1" applyAlignment="1">
      <alignment horizontal="left" vertical="top" wrapText="1"/>
    </xf>
    <xf numFmtId="0" fontId="32" fillId="0" borderId="44" xfId="0" applyFont="1" applyBorder="1" applyAlignment="1">
      <alignment horizontal="left" vertical="top" wrapText="1"/>
    </xf>
    <xf numFmtId="0" fontId="22" fillId="0" borderId="83" xfId="0" applyFont="1" applyBorder="1" applyAlignment="1">
      <alignment horizontal="left" vertical="top" wrapText="1"/>
    </xf>
    <xf numFmtId="0" fontId="22" fillId="0" borderId="20" xfId="0" applyFont="1" applyBorder="1" applyAlignment="1">
      <alignment horizontal="left" vertical="top" wrapText="1"/>
    </xf>
    <xf numFmtId="0" fontId="110" fillId="0" borderId="83" xfId="0" applyFont="1" applyBorder="1" applyAlignment="1">
      <alignment horizontal="left" vertical="top" wrapText="1"/>
    </xf>
    <xf numFmtId="0" fontId="117" fillId="0" borderId="83" xfId="0" applyFont="1" applyBorder="1" applyAlignment="1">
      <alignment horizontal="left" vertical="top" wrapText="1"/>
    </xf>
    <xf numFmtId="0" fontId="117" fillId="0" borderId="79" xfId="0" applyFont="1" applyBorder="1" applyAlignment="1">
      <alignment horizontal="left" vertical="top" wrapText="1"/>
    </xf>
    <xf numFmtId="0" fontId="117" fillId="0" borderId="44" xfId="0" applyFont="1" applyBorder="1" applyAlignment="1">
      <alignment horizontal="left" vertical="top" wrapText="1"/>
    </xf>
    <xf numFmtId="0" fontId="101" fillId="0" borderId="44" xfId="0" applyFont="1" applyBorder="1" applyAlignment="1">
      <alignment horizontal="left" vertical="top" wrapText="1"/>
    </xf>
    <xf numFmtId="0" fontId="102" fillId="0" borderId="83" xfId="0" applyFont="1" applyBorder="1" applyAlignment="1">
      <alignment horizontal="left" vertical="top" wrapText="1"/>
    </xf>
    <xf numFmtId="0" fontId="124" fillId="0" borderId="46" xfId="0" applyFont="1" applyBorder="1" applyAlignment="1">
      <alignment horizontal="left" vertical="top" wrapText="1"/>
    </xf>
    <xf numFmtId="0" fontId="124" fillId="0" borderId="44" xfId="0" applyFont="1" applyBorder="1" applyAlignment="1">
      <alignment horizontal="left" vertical="top" wrapText="1"/>
    </xf>
    <xf numFmtId="0" fontId="6" fillId="0" borderId="43" xfId="0" applyFont="1" applyBorder="1" applyAlignment="1">
      <alignment horizontal="left" vertical="top" wrapText="1"/>
    </xf>
    <xf numFmtId="2" fontId="124" fillId="0" borderId="83" xfId="0" applyNumberFormat="1" applyFont="1" applyBorder="1" applyAlignment="1">
      <alignment horizontal="left" vertical="top" wrapText="1"/>
    </xf>
    <xf numFmtId="0" fontId="0" fillId="0" borderId="0" xfId="0" applyAlignment="1">
      <alignment horizontal="center"/>
    </xf>
    <xf numFmtId="0" fontId="10" fillId="0" borderId="0" xfId="0" applyFont="1"/>
    <xf numFmtId="0" fontId="5" fillId="0" borderId="1" xfId="0" applyFont="1" applyFill="1" applyBorder="1" applyAlignment="1">
      <alignment horizontal="center" vertical="top" wrapText="1"/>
    </xf>
    <xf numFmtId="0" fontId="6" fillId="4" borderId="1" xfId="0" applyFont="1" applyFill="1" applyBorder="1" applyAlignment="1">
      <alignment horizontal="center" vertical="top" wrapText="1"/>
    </xf>
    <xf numFmtId="0" fontId="2" fillId="0" borderId="1" xfId="0" applyFont="1" applyFill="1" applyBorder="1" applyAlignment="1">
      <alignment horizontal="center" vertical="top" wrapText="1"/>
    </xf>
    <xf numFmtId="0" fontId="68" fillId="0" borderId="0" xfId="0" applyFont="1" applyAlignment="1">
      <alignment horizontal="center" vertical="top"/>
    </xf>
    <xf numFmtId="0" fontId="0" fillId="0" borderId="0" xfId="0" applyAlignment="1">
      <alignment horizontal="center" vertical="top"/>
    </xf>
    <xf numFmtId="0" fontId="3" fillId="0" borderId="1" xfId="0" applyFont="1" applyFill="1" applyBorder="1" applyAlignment="1">
      <alignment horizontal="left" vertical="top" wrapText="1"/>
    </xf>
    <xf numFmtId="0" fontId="2" fillId="0" borderId="1" xfId="0" applyFont="1" applyFill="1" applyBorder="1" applyAlignment="1">
      <alignment horizontal="left" vertical="top" wrapText="1"/>
    </xf>
    <xf numFmtId="0" fontId="0" fillId="0" borderId="1" xfId="0" applyBorder="1" applyAlignment="1">
      <alignment horizontal="left" vertical="top"/>
    </xf>
    <xf numFmtId="0" fontId="3" fillId="0" borderId="1" xfId="0" applyFont="1" applyBorder="1" applyAlignment="1">
      <alignment horizontal="left" vertical="top" wrapText="1"/>
    </xf>
    <xf numFmtId="0" fontId="2" fillId="0" borderId="1" xfId="0" applyFont="1" applyBorder="1" applyAlignment="1">
      <alignment horizontal="left" vertical="top" wrapText="1"/>
    </xf>
    <xf numFmtId="0" fontId="12" fillId="0" borderId="1" xfId="0" applyFont="1" applyBorder="1" applyAlignment="1">
      <alignment horizontal="left" vertical="top" wrapText="1"/>
    </xf>
    <xf numFmtId="0" fontId="2" fillId="0" borderId="1" xfId="0" applyFont="1" applyFill="1" applyBorder="1" applyAlignment="1">
      <alignment horizontal="right" vertical="top" wrapText="1"/>
    </xf>
    <xf numFmtId="0" fontId="2" fillId="0" borderId="1" xfId="0" applyFont="1" applyFill="1" applyBorder="1" applyAlignment="1">
      <alignment horizontal="center" vertical="top" wrapText="1"/>
    </xf>
    <xf numFmtId="0" fontId="2" fillId="0" borderId="0" xfId="0" applyFont="1"/>
    <xf numFmtId="0" fontId="68" fillId="0" borderId="0" xfId="0" applyFont="1"/>
    <xf numFmtId="0" fontId="2" fillId="0" borderId="0" xfId="0" applyFont="1" applyAlignment="1">
      <alignment horizontal="center"/>
    </xf>
    <xf numFmtId="0" fontId="2" fillId="0" borderId="0" xfId="0" applyFont="1" applyAlignment="1">
      <alignment horizontal="left"/>
    </xf>
    <xf numFmtId="2" fontId="2" fillId="0" borderId="0" xfId="0" applyNumberFormat="1" applyFont="1" applyAlignment="1">
      <alignment horizontal="center"/>
    </xf>
    <xf numFmtId="0" fontId="2" fillId="0" borderId="0" xfId="0" applyFont="1" applyAlignment="1">
      <alignment horizontal="left" vertical="top" wrapText="1"/>
    </xf>
    <xf numFmtId="0" fontId="2" fillId="0" borderId="0" xfId="0" applyFont="1" applyAlignment="1">
      <alignment horizontal="center" vertical="top" wrapText="1"/>
    </xf>
    <xf numFmtId="0" fontId="2" fillId="0" borderId="1" xfId="0" applyFont="1" applyBorder="1" applyAlignment="1">
      <alignment horizontal="center"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horizontal="center" vertical="center" wrapText="1"/>
    </xf>
    <xf numFmtId="0" fontId="2" fillId="0" borderId="97" xfId="0" applyFont="1" applyBorder="1" applyAlignment="1">
      <alignment horizontal="left" vertical="top" wrapText="1"/>
    </xf>
    <xf numFmtId="0" fontId="2" fillId="11" borderId="11" xfId="0" applyFont="1" applyFill="1" applyBorder="1" applyAlignment="1">
      <alignment horizontal="center" vertical="top" wrapText="1"/>
    </xf>
    <xf numFmtId="0" fontId="2" fillId="11" borderId="113" xfId="0" applyFont="1" applyFill="1" applyBorder="1" applyAlignment="1">
      <alignment horizontal="center" vertical="center" wrapText="1"/>
    </xf>
    <xf numFmtId="0" fontId="2" fillId="0" borderId="116" xfId="0" applyFont="1" applyBorder="1" applyAlignment="1">
      <alignment horizontal="center" vertical="top" wrapText="1"/>
    </xf>
    <xf numFmtId="0" fontId="2" fillId="0" borderId="104" xfId="0" applyFont="1" applyBorder="1" applyAlignment="1">
      <alignment horizontal="left" vertical="top" wrapText="1"/>
    </xf>
    <xf numFmtId="167" fontId="68" fillId="0" borderId="0" xfId="0" applyNumberFormat="1" applyFont="1"/>
    <xf numFmtId="0" fontId="2" fillId="12" borderId="116" xfId="0" applyFont="1" applyFill="1" applyBorder="1" applyAlignment="1">
      <alignment horizontal="center" vertical="top" wrapText="1"/>
    </xf>
    <xf numFmtId="0" fontId="2" fillId="12" borderId="117" xfId="0" applyFont="1" applyFill="1" applyBorder="1" applyAlignment="1">
      <alignment horizontal="center" vertical="center" wrapText="1"/>
    </xf>
    <xf numFmtId="0" fontId="2" fillId="0" borderId="116" xfId="0" applyFont="1" applyBorder="1" applyAlignment="1">
      <alignment horizontal="left" vertical="top" wrapText="1"/>
    </xf>
    <xf numFmtId="0" fontId="45" fillId="12" borderId="116" xfId="0" applyFont="1" applyFill="1" applyBorder="1" applyAlignment="1">
      <alignment horizontal="center" vertical="top" wrapText="1"/>
    </xf>
    <xf numFmtId="0" fontId="2" fillId="12" borderId="1" xfId="0" applyFont="1" applyFill="1" applyBorder="1" applyAlignment="1">
      <alignment horizontal="center" vertical="center" wrapText="1"/>
    </xf>
    <xf numFmtId="44" fontId="2" fillId="0" borderId="1" xfId="5" applyFont="1" applyBorder="1" applyAlignment="1">
      <alignment horizontal="left" vertical="top" wrapText="1"/>
    </xf>
    <xf numFmtId="44" fontId="2" fillId="0" borderId="1" xfId="5" applyFont="1" applyFill="1" applyBorder="1" applyAlignment="1">
      <alignment horizontal="left" vertical="top" wrapText="1"/>
    </xf>
    <xf numFmtId="0" fontId="2" fillId="12" borderId="1" xfId="0" applyFont="1" applyFill="1" applyBorder="1" applyAlignment="1">
      <alignment horizontal="center" vertical="top" wrapText="1"/>
    </xf>
    <xf numFmtId="0" fontId="2" fillId="12" borderId="116" xfId="0" applyFont="1" applyFill="1" applyBorder="1" applyAlignment="1">
      <alignment horizontal="center" vertical="center" wrapText="1"/>
    </xf>
    <xf numFmtId="0" fontId="2" fillId="0" borderId="117" xfId="0" applyFont="1" applyBorder="1" applyAlignment="1">
      <alignment horizontal="left" vertical="top" wrapText="1"/>
    </xf>
    <xf numFmtId="0" fontId="2" fillId="11" borderId="116" xfId="0" applyFont="1" applyFill="1" applyBorder="1" applyAlignment="1">
      <alignment horizontal="center" vertical="top" wrapText="1"/>
    </xf>
    <xf numFmtId="0" fontId="2" fillId="11" borderId="117" xfId="0" applyFont="1" applyFill="1" applyBorder="1" applyAlignment="1">
      <alignment horizontal="center" vertical="center" wrapText="1"/>
    </xf>
    <xf numFmtId="0" fontId="2" fillId="0" borderId="121" xfId="0" applyFont="1" applyBorder="1" applyAlignment="1">
      <alignment horizontal="center" vertical="top" wrapText="1"/>
    </xf>
    <xf numFmtId="0" fontId="2" fillId="12" borderId="121" xfId="0" applyFont="1" applyFill="1" applyBorder="1" applyAlignment="1">
      <alignment horizontal="center" vertical="top" wrapText="1"/>
    </xf>
    <xf numFmtId="0" fontId="2" fillId="12" borderId="104" xfId="0" applyFont="1" applyFill="1" applyBorder="1" applyAlignment="1">
      <alignment horizontal="center" vertical="center" wrapText="1"/>
    </xf>
    <xf numFmtId="0" fontId="2" fillId="0" borderId="122" xfId="0" applyFont="1" applyBorder="1" applyAlignment="1">
      <alignment horizontal="center" vertical="top" wrapText="1"/>
    </xf>
    <xf numFmtId="0" fontId="2" fillId="0" borderId="102" xfId="0" applyFont="1" applyBorder="1" applyAlignment="1">
      <alignment horizontal="left" vertical="top" wrapText="1"/>
    </xf>
    <xf numFmtId="0" fontId="2" fillId="0" borderId="107" xfId="0" applyFont="1" applyBorder="1" applyAlignment="1">
      <alignment horizontal="left" vertical="top" wrapText="1"/>
    </xf>
    <xf numFmtId="0" fontId="2" fillId="0" borderId="105" xfId="0" applyFont="1" applyBorder="1" applyAlignment="1">
      <alignment horizontal="left" vertical="top" wrapText="1"/>
    </xf>
    <xf numFmtId="0" fontId="14" fillId="12" borderId="116" xfId="0" applyFont="1" applyFill="1" applyBorder="1" applyAlignment="1">
      <alignment horizontal="center" vertical="top" wrapText="1"/>
    </xf>
    <xf numFmtId="0" fontId="14" fillId="11" borderId="116" xfId="0" applyFont="1" applyFill="1" applyBorder="1" applyAlignment="1">
      <alignment horizontal="center" vertical="top" wrapText="1"/>
    </xf>
    <xf numFmtId="0" fontId="2" fillId="11" borderId="116" xfId="0" applyFont="1" applyFill="1" applyBorder="1" applyAlignment="1">
      <alignment horizontal="center" vertical="center" wrapText="1"/>
    </xf>
    <xf numFmtId="0" fontId="3" fillId="13" borderId="117" xfId="0" applyFont="1" applyFill="1" applyBorder="1" applyAlignment="1">
      <alignment horizontal="left" vertical="center" wrapText="1"/>
    </xf>
    <xf numFmtId="0" fontId="2" fillId="0" borderId="121" xfId="0" applyFont="1" applyBorder="1" applyAlignment="1">
      <alignment horizontal="left" vertical="top" wrapText="1"/>
    </xf>
    <xf numFmtId="0" fontId="2" fillId="0" borderId="122" xfId="0" applyFont="1" applyBorder="1" applyAlignment="1">
      <alignment horizontal="left" vertical="top" wrapText="1"/>
    </xf>
    <xf numFmtId="0" fontId="2" fillId="0" borderId="116" xfId="0" applyFont="1" applyBorder="1" applyAlignment="1">
      <alignment vertical="top" wrapText="1"/>
    </xf>
    <xf numFmtId="0" fontId="3" fillId="0" borderId="116" xfId="0" applyFont="1" applyBorder="1" applyAlignment="1">
      <alignment vertical="top" wrapText="1"/>
    </xf>
    <xf numFmtId="0" fontId="2" fillId="0" borderId="123" xfId="0" applyFont="1" applyBorder="1" applyAlignment="1">
      <alignment horizontal="left" vertical="top" wrapText="1"/>
    </xf>
    <xf numFmtId="0" fontId="68" fillId="0" borderId="123" xfId="0" applyFont="1" applyBorder="1"/>
    <xf numFmtId="0" fontId="2" fillId="11" borderId="116" xfId="0" applyFont="1" applyFill="1" applyBorder="1" applyAlignment="1">
      <alignment horizontal="left" vertical="top" wrapText="1"/>
    </xf>
    <xf numFmtId="164" fontId="6" fillId="0" borderId="0" xfId="0" applyNumberFormat="1" applyFont="1" applyAlignment="1">
      <alignment horizontal="center" vertical="top"/>
    </xf>
    <xf numFmtId="166" fontId="6" fillId="0" borderId="0" xfId="0" applyNumberFormat="1" applyFont="1" applyAlignment="1">
      <alignment horizontal="center" vertical="top"/>
    </xf>
    <xf numFmtId="0" fontId="130" fillId="0" borderId="0" xfId="0" applyFont="1"/>
    <xf numFmtId="0" fontId="2" fillId="15" borderId="116" xfId="0" applyFont="1" applyFill="1" applyBorder="1" applyAlignment="1">
      <alignment horizontal="center" vertical="center" wrapText="1"/>
    </xf>
    <xf numFmtId="164" fontId="2" fillId="0" borderId="116" xfId="2" applyNumberFormat="1" applyFont="1" applyBorder="1" applyAlignment="1">
      <alignment horizontal="center" vertical="top" wrapText="1"/>
    </xf>
    <xf numFmtId="0" fontId="2" fillId="11" borderId="116" xfId="0" applyFont="1" applyFill="1" applyBorder="1" applyAlignment="1">
      <alignment horizontal="left" vertical="center" wrapText="1"/>
    </xf>
    <xf numFmtId="0" fontId="3" fillId="16" borderId="116" xfId="0" applyFont="1" applyFill="1" applyBorder="1" applyAlignment="1">
      <alignment horizontal="center" vertical="top" wrapText="1"/>
    </xf>
    <xf numFmtId="0" fontId="3" fillId="16" borderId="117" xfId="0" applyFont="1" applyFill="1" applyBorder="1" applyAlignment="1">
      <alignment horizontal="center" vertical="center" wrapText="1"/>
    </xf>
    <xf numFmtId="164" fontId="2" fillId="0" borderId="0" xfId="0" applyNumberFormat="1" applyFont="1" applyAlignment="1">
      <alignment horizontal="center"/>
    </xf>
    <xf numFmtId="0" fontId="3" fillId="0" borderId="0" xfId="0" applyFont="1" applyAlignment="1">
      <alignment horizontal="left" vertical="top" wrapText="1"/>
    </xf>
    <xf numFmtId="0" fontId="3" fillId="0" borderId="0" xfId="0" applyFont="1" applyAlignment="1">
      <alignment horizontal="center" vertical="top" wrapText="1"/>
    </xf>
    <xf numFmtId="0" fontId="2" fillId="0" borderId="0" xfId="0" applyFont="1" applyAlignment="1">
      <alignment horizontal="center" vertical="center" wrapText="1"/>
    </xf>
    <xf numFmtId="0" fontId="9" fillId="0" borderId="0" xfId="0" applyFont="1" applyAlignment="1">
      <alignment wrapText="1"/>
    </xf>
    <xf numFmtId="0" fontId="15" fillId="0" borderId="0" xfId="0" applyFont="1"/>
    <xf numFmtId="0" fontId="84" fillId="0" borderId="0" xfId="0" applyFont="1"/>
    <xf numFmtId="0" fontId="15" fillId="4" borderId="1" xfId="0" applyFont="1" applyFill="1" applyBorder="1" applyAlignment="1">
      <alignment horizontal="center" vertical="center"/>
    </xf>
    <xf numFmtId="0" fontId="15" fillId="4" borderId="1" xfId="0" applyFont="1" applyFill="1" applyBorder="1" applyAlignment="1">
      <alignment horizontal="center" vertical="center" wrapText="1"/>
    </xf>
    <xf numFmtId="0" fontId="15" fillId="0" borderId="0" xfId="0" applyFont="1" applyBorder="1" applyAlignment="1">
      <alignment vertical="center" wrapText="1"/>
    </xf>
    <xf numFmtId="0" fontId="15" fillId="0" borderId="0" xfId="0" applyFont="1" applyBorder="1" applyAlignment="1">
      <alignment vertical="center"/>
    </xf>
    <xf numFmtId="0" fontId="15" fillId="0" borderId="0" xfId="0" applyFont="1" applyBorder="1" applyAlignment="1">
      <alignment horizontal="center" vertical="center" wrapText="1"/>
    </xf>
    <xf numFmtId="0" fontId="135" fillId="0" borderId="0" xfId="0" applyFont="1"/>
    <xf numFmtId="0" fontId="13" fillId="0" borderId="0" xfId="0" applyFont="1"/>
    <xf numFmtId="0" fontId="15" fillId="0" borderId="0" xfId="0" applyFont="1" applyBorder="1" applyAlignment="1">
      <alignment vertical="top" wrapText="1"/>
    </xf>
    <xf numFmtId="0" fontId="29" fillId="0" borderId="0" xfId="0" applyFont="1" applyBorder="1" applyAlignment="1">
      <alignment vertical="center" wrapText="1"/>
    </xf>
    <xf numFmtId="0" fontId="15" fillId="0" borderId="0" xfId="0" applyFont="1" applyAlignment="1">
      <alignment horizontal="center" vertical="center" wrapText="1"/>
    </xf>
    <xf numFmtId="0" fontId="84" fillId="0" borderId="0" xfId="0" applyFont="1" applyAlignment="1">
      <alignment horizontal="center"/>
    </xf>
    <xf numFmtId="0" fontId="15" fillId="0" borderId="0" xfId="0" applyFont="1" applyAlignment="1">
      <alignment horizontal="center"/>
    </xf>
    <xf numFmtId="0" fontId="15" fillId="0" borderId="0" xfId="0" applyFont="1" applyAlignment="1">
      <alignment vertical="center" wrapText="1"/>
    </xf>
    <xf numFmtId="0" fontId="15" fillId="0" borderId="0" xfId="0" applyFont="1" applyAlignment="1">
      <alignment vertical="center"/>
    </xf>
    <xf numFmtId="0" fontId="15" fillId="0" borderId="0" xfId="0" applyFont="1" applyAlignment="1">
      <alignment vertical="top"/>
    </xf>
    <xf numFmtId="0" fontId="15" fillId="0" borderId="0" xfId="0" applyFont="1" applyBorder="1" applyAlignment="1">
      <alignment wrapText="1"/>
    </xf>
    <xf numFmtId="0" fontId="15" fillId="0" borderId="0" xfId="0" applyFont="1" applyAlignment="1">
      <alignment wrapText="1"/>
    </xf>
    <xf numFmtId="0" fontId="29" fillId="0" borderId="0" xfId="0" applyFont="1" applyBorder="1" applyAlignment="1">
      <alignment vertical="top" wrapText="1"/>
    </xf>
    <xf numFmtId="0" fontId="29" fillId="4" borderId="38" xfId="0" applyFont="1" applyFill="1" applyBorder="1" applyAlignment="1"/>
    <xf numFmtId="0" fontId="29" fillId="0" borderId="0" xfId="0" applyFont="1" applyBorder="1" applyAlignment="1"/>
    <xf numFmtId="0" fontId="15" fillId="0" borderId="0" xfId="0" applyFont="1" applyBorder="1" applyAlignment="1"/>
    <xf numFmtId="0" fontId="84" fillId="0" borderId="0" xfId="0" applyFont="1" applyAlignment="1"/>
    <xf numFmtId="0" fontId="15" fillId="4" borderId="1" xfId="0" applyFont="1" applyFill="1" applyBorder="1" applyAlignment="1">
      <alignment horizontal="center" vertical="top"/>
    </xf>
    <xf numFmtId="0" fontId="15" fillId="4" borderId="1" xfId="0" applyFont="1" applyFill="1" applyBorder="1" applyAlignment="1">
      <alignment horizontal="center" vertical="top" wrapText="1"/>
    </xf>
    <xf numFmtId="0" fontId="15" fillId="4" borderId="11" xfId="0" applyFont="1" applyFill="1" applyBorder="1" applyAlignment="1">
      <alignment horizontal="center" vertical="top" wrapText="1"/>
    </xf>
    <xf numFmtId="0" fontId="15" fillId="0" borderId="0" xfId="0" applyFont="1" applyAlignment="1">
      <alignment horizontal="left" vertical="top"/>
    </xf>
    <xf numFmtId="0" fontId="15" fillId="4" borderId="1" xfId="0" applyFont="1" applyFill="1" applyBorder="1" applyAlignment="1">
      <alignment horizontal="left" vertical="top"/>
    </xf>
    <xf numFmtId="0" fontId="15" fillId="4" borderId="1" xfId="0" applyFont="1" applyFill="1" applyBorder="1" applyAlignment="1">
      <alignment horizontal="left" vertical="top" wrapText="1"/>
    </xf>
    <xf numFmtId="0" fontId="15" fillId="4" borderId="0" xfId="0" applyFont="1" applyFill="1" applyAlignment="1">
      <alignment horizontal="left" vertical="top" wrapText="1"/>
    </xf>
    <xf numFmtId="0" fontId="15" fillId="4" borderId="14" xfId="0" applyFont="1" applyFill="1" applyBorder="1" applyAlignment="1">
      <alignment horizontal="left" vertical="top" wrapText="1"/>
    </xf>
    <xf numFmtId="0" fontId="15" fillId="4" borderId="15" xfId="0" applyFont="1" applyFill="1" applyBorder="1" applyAlignment="1">
      <alignment horizontal="left" vertical="top" wrapText="1"/>
    </xf>
    <xf numFmtId="0" fontId="136" fillId="4" borderId="1" xfId="0" applyFont="1" applyFill="1" applyBorder="1" applyAlignment="1">
      <alignment horizontal="left" vertical="top" wrapText="1"/>
    </xf>
    <xf numFmtId="0" fontId="29" fillId="4" borderId="38" xfId="0" applyFont="1" applyFill="1" applyBorder="1" applyAlignment="1">
      <alignment horizontal="left" vertical="top"/>
    </xf>
    <xf numFmtId="0" fontId="15" fillId="0" borderId="0" xfId="0" applyFont="1" applyBorder="1" applyAlignment="1">
      <alignment horizontal="left" vertical="top"/>
    </xf>
    <xf numFmtId="0" fontId="84" fillId="0" borderId="0" xfId="0" applyFont="1" applyAlignment="1">
      <alignment horizontal="left" vertical="top"/>
    </xf>
    <xf numFmtId="0" fontId="15" fillId="0" borderId="0" xfId="0" applyFont="1" applyBorder="1" applyAlignment="1">
      <alignment horizontal="left" vertical="top" wrapText="1"/>
    </xf>
    <xf numFmtId="0" fontId="15" fillId="0" borderId="0" xfId="0" applyFont="1" applyAlignment="1">
      <alignment horizontal="center" vertical="top"/>
    </xf>
    <xf numFmtId="0" fontId="29" fillId="4" borderId="38" xfId="0" applyFont="1" applyFill="1" applyBorder="1" applyAlignment="1">
      <alignment horizontal="center" vertical="top"/>
    </xf>
    <xf numFmtId="0" fontId="15" fillId="0" borderId="0" xfId="0" applyFont="1" applyBorder="1" applyAlignment="1">
      <alignment horizontal="center" vertical="top"/>
    </xf>
    <xf numFmtId="0" fontId="84" fillId="0" borderId="0" xfId="0" applyFont="1" applyAlignment="1">
      <alignment horizontal="center" vertical="top"/>
    </xf>
    <xf numFmtId="0" fontId="15" fillId="0" borderId="0" xfId="0" applyFont="1" applyBorder="1" applyAlignment="1">
      <alignment horizontal="center" vertical="top" wrapText="1"/>
    </xf>
    <xf numFmtId="0" fontId="15" fillId="0" borderId="0" xfId="0" applyFont="1" applyAlignment="1">
      <alignment horizontal="right"/>
    </xf>
    <xf numFmtId="0" fontId="15" fillId="4" borderId="1" xfId="0" applyFont="1" applyFill="1" applyBorder="1" applyAlignment="1">
      <alignment horizontal="right" vertical="center"/>
    </xf>
    <xf numFmtId="0" fontId="15" fillId="4" borderId="1" xfId="0" applyFont="1" applyFill="1" applyBorder="1" applyAlignment="1">
      <alignment horizontal="right" vertical="center" wrapText="1"/>
    </xf>
    <xf numFmtId="0" fontId="15" fillId="4" borderId="11" xfId="0" applyFont="1" applyFill="1" applyBorder="1" applyAlignment="1">
      <alignment horizontal="right" vertical="center" wrapText="1"/>
    </xf>
    <xf numFmtId="0" fontId="29" fillId="4" borderId="38" xfId="0" applyFont="1" applyFill="1" applyBorder="1" applyAlignment="1">
      <alignment horizontal="right"/>
    </xf>
    <xf numFmtId="0" fontId="15" fillId="0" borderId="0" xfId="0" applyFont="1" applyBorder="1" applyAlignment="1">
      <alignment horizontal="right"/>
    </xf>
    <xf numFmtId="0" fontId="84" fillId="0" borderId="0" xfId="0" applyFont="1" applyAlignment="1">
      <alignment horizontal="right"/>
    </xf>
    <xf numFmtId="0" fontId="3" fillId="0" borderId="0" xfId="0" applyFont="1" applyBorder="1" applyAlignment="1">
      <alignment vertical="top"/>
    </xf>
    <xf numFmtId="0" fontId="3" fillId="0" borderId="0" xfId="0" applyFont="1" applyBorder="1" applyAlignment="1"/>
    <xf numFmtId="0" fontId="2" fillId="0" borderId="1" xfId="0" applyNumberFormat="1" applyFont="1" applyBorder="1" applyAlignment="1">
      <alignment horizontal="center" vertical="top" wrapText="1"/>
    </xf>
    <xf numFmtId="0" fontId="2" fillId="0" borderId="0" xfId="0" applyNumberFormat="1" applyFont="1" applyBorder="1" applyAlignment="1">
      <alignment horizontal="center" vertical="top" wrapText="1"/>
    </xf>
    <xf numFmtId="0" fontId="10" fillId="0" borderId="0" xfId="0" applyFont="1" applyFill="1" applyBorder="1"/>
    <xf numFmtId="0" fontId="2" fillId="4" borderId="1" xfId="0" applyFont="1" applyFill="1" applyBorder="1" applyAlignment="1">
      <alignment horizontal="center" vertical="center" wrapText="1"/>
    </xf>
    <xf numFmtId="0" fontId="2" fillId="4" borderId="1" xfId="0" applyNumberFormat="1" applyFont="1" applyFill="1" applyBorder="1" applyAlignment="1">
      <alignment horizontal="center" vertical="center" wrapText="1"/>
    </xf>
    <xf numFmtId="0" fontId="2" fillId="4" borderId="1" xfId="0" applyFont="1" applyFill="1" applyBorder="1" applyAlignment="1">
      <alignment horizontal="center" vertical="center"/>
    </xf>
    <xf numFmtId="0" fontId="134" fillId="4" borderId="0" xfId="0" applyFont="1" applyFill="1" applyBorder="1" applyAlignment="1">
      <alignment horizontal="left" vertical="top" wrapText="1"/>
    </xf>
    <xf numFmtId="0" fontId="130" fillId="4" borderId="0" xfId="0" applyFont="1" applyFill="1" applyBorder="1" applyAlignment="1">
      <alignment horizontal="center" vertical="center"/>
    </xf>
    <xf numFmtId="0" fontId="3" fillId="4" borderId="0" xfId="0" applyFont="1" applyFill="1" applyBorder="1" applyAlignment="1">
      <alignment horizontal="left" vertical="top" wrapText="1"/>
    </xf>
    <xf numFmtId="0" fontId="10" fillId="4" borderId="0" xfId="0" applyFont="1" applyFill="1" applyBorder="1" applyAlignment="1">
      <alignment horizontal="center" vertical="center"/>
    </xf>
    <xf numFmtId="0" fontId="10" fillId="4" borderId="0" xfId="0" applyFont="1" applyFill="1" applyBorder="1"/>
    <xf numFmtId="0" fontId="3" fillId="4" borderId="0" xfId="0" applyFont="1" applyFill="1" applyBorder="1" applyAlignment="1">
      <alignment horizontal="left"/>
    </xf>
    <xf numFmtId="0" fontId="3" fillId="4" borderId="15" xfId="0" applyFont="1" applyFill="1" applyBorder="1" applyAlignment="1">
      <alignment horizontal="left"/>
    </xf>
    <xf numFmtId="0" fontId="2" fillId="4" borderId="0" xfId="0" applyFont="1" applyFill="1" applyBorder="1" applyAlignment="1">
      <alignment horizontal="center" vertical="center"/>
    </xf>
    <xf numFmtId="0" fontId="10" fillId="4" borderId="0" xfId="0" applyFont="1" applyFill="1" applyBorder="1" applyAlignment="1">
      <alignment horizontal="left" vertical="top"/>
    </xf>
    <xf numFmtId="0" fontId="10" fillId="4" borderId="0" xfId="0" applyFont="1" applyFill="1" applyBorder="1" applyAlignment="1">
      <alignment horizontal="center" vertical="top"/>
    </xf>
    <xf numFmtId="0" fontId="10" fillId="4" borderId="0" xfId="0" applyFont="1" applyFill="1" applyBorder="1" applyAlignment="1">
      <alignment horizontal="left"/>
    </xf>
    <xf numFmtId="0" fontId="10" fillId="4" borderId="1" xfId="0" applyFont="1" applyFill="1" applyBorder="1" applyAlignment="1">
      <alignment horizontal="center" vertical="center"/>
    </xf>
    <xf numFmtId="0" fontId="10" fillId="4" borderId="11" xfId="0" applyFont="1" applyFill="1" applyBorder="1" applyAlignment="1">
      <alignment horizontal="center" vertical="center"/>
    </xf>
    <xf numFmtId="0" fontId="15" fillId="4" borderId="0" xfId="0" applyFont="1" applyFill="1" applyBorder="1" applyAlignment="1">
      <alignment horizontal="center" vertical="center"/>
    </xf>
    <xf numFmtId="0" fontId="2" fillId="4" borderId="13" xfId="0" applyFont="1" applyFill="1" applyBorder="1" applyAlignment="1">
      <alignment horizontal="center" vertical="center"/>
    </xf>
    <xf numFmtId="0" fontId="3" fillId="4" borderId="0" xfId="0" applyFont="1" applyFill="1" applyBorder="1" applyAlignment="1">
      <alignment horizontal="left" vertical="top"/>
    </xf>
    <xf numFmtId="0" fontId="10" fillId="0" borderId="0" xfId="0" applyFont="1" applyBorder="1"/>
    <xf numFmtId="0" fontId="2" fillId="0" borderId="1" xfId="0" applyNumberFormat="1" applyFont="1" applyBorder="1" applyAlignment="1">
      <alignment horizontal="left" vertical="top" wrapText="1"/>
    </xf>
    <xf numFmtId="0" fontId="2" fillId="4" borderId="1" xfId="0" applyFont="1" applyFill="1" applyBorder="1" applyAlignment="1">
      <alignment horizontal="left" vertical="top"/>
    </xf>
    <xf numFmtId="0" fontId="3" fillId="4" borderId="26" xfId="0" applyFont="1" applyFill="1" applyBorder="1" applyAlignment="1">
      <alignment horizontal="left" vertical="top"/>
    </xf>
    <xf numFmtId="0" fontId="2" fillId="4" borderId="11" xfId="0" applyFont="1" applyFill="1" applyBorder="1" applyAlignment="1">
      <alignment horizontal="left" vertical="top" wrapText="1"/>
    </xf>
    <xf numFmtId="0" fontId="29" fillId="4" borderId="1" xfId="0" applyFont="1" applyFill="1" applyBorder="1" applyAlignment="1">
      <alignment horizontal="left" vertical="top" wrapText="1"/>
    </xf>
    <xf numFmtId="0" fontId="29" fillId="4" borderId="1" xfId="0" applyFont="1" applyFill="1" applyBorder="1" applyAlignment="1">
      <alignment horizontal="left" vertical="top"/>
    </xf>
    <xf numFmtId="0" fontId="10" fillId="4" borderId="1" xfId="0" applyFont="1" applyFill="1" applyBorder="1" applyAlignment="1">
      <alignment horizontal="left" vertical="top"/>
    </xf>
    <xf numFmtId="0" fontId="10" fillId="0" borderId="0" xfId="0" applyFont="1" applyAlignment="1">
      <alignment horizontal="left" vertical="top"/>
    </xf>
    <xf numFmtId="2" fontId="2" fillId="4" borderId="1" xfId="0" applyNumberFormat="1" applyFont="1" applyFill="1" applyBorder="1" applyAlignment="1">
      <alignment horizontal="center" vertical="top" wrapText="1"/>
    </xf>
    <xf numFmtId="0" fontId="3" fillId="4" borderId="26" xfId="0" applyFont="1" applyFill="1" applyBorder="1" applyAlignment="1">
      <alignment horizontal="center" vertical="top"/>
    </xf>
    <xf numFmtId="2" fontId="2" fillId="4" borderId="11" xfId="0" applyNumberFormat="1" applyFont="1" applyFill="1" applyBorder="1" applyAlignment="1">
      <alignment horizontal="center" vertical="top" wrapText="1"/>
    </xf>
    <xf numFmtId="2" fontId="2" fillId="0" borderId="1" xfId="0" applyNumberFormat="1" applyFont="1" applyFill="1" applyBorder="1" applyAlignment="1">
      <alignment horizontal="center" vertical="top" wrapText="1"/>
    </xf>
    <xf numFmtId="0" fontId="2" fillId="4" borderId="1" xfId="0" applyNumberFormat="1" applyFont="1" applyFill="1" applyBorder="1" applyAlignment="1">
      <alignment horizontal="center" vertical="top" wrapText="1"/>
    </xf>
    <xf numFmtId="0" fontId="2" fillId="4" borderId="1" xfId="0" applyFont="1" applyFill="1" applyBorder="1" applyAlignment="1">
      <alignment horizontal="center" vertical="top" wrapText="1"/>
    </xf>
    <xf numFmtId="0" fontId="29" fillId="4" borderId="1" xfId="0" applyFont="1" applyFill="1" applyBorder="1" applyAlignment="1">
      <alignment horizontal="center" vertical="top"/>
    </xf>
    <xf numFmtId="0" fontId="10" fillId="0" borderId="0" xfId="0" applyFont="1" applyAlignment="1">
      <alignment horizontal="center" vertical="top"/>
    </xf>
    <xf numFmtId="0" fontId="2" fillId="4" borderId="1" xfId="0" applyFont="1" applyFill="1" applyBorder="1" applyAlignment="1">
      <alignment horizontal="right" vertical="top"/>
    </xf>
    <xf numFmtId="0" fontId="3" fillId="4" borderId="14" xfId="0" applyFont="1" applyFill="1" applyBorder="1" applyAlignment="1">
      <alignment horizontal="right" vertical="top"/>
    </xf>
    <xf numFmtId="0" fontId="2" fillId="4" borderId="11" xfId="0" applyFont="1" applyFill="1" applyBorder="1" applyAlignment="1">
      <alignment horizontal="right" vertical="top" wrapText="1"/>
    </xf>
    <xf numFmtId="0" fontId="2" fillId="0" borderId="0" xfId="0" applyFont="1" applyAlignment="1">
      <alignment horizontal="right" vertical="top"/>
    </xf>
    <xf numFmtId="0" fontId="15" fillId="0" borderId="0" xfId="0" applyFont="1" applyAlignment="1">
      <alignment horizontal="right" vertical="top"/>
    </xf>
    <xf numFmtId="0" fontId="3" fillId="0" borderId="1" xfId="0" applyFont="1" applyBorder="1" applyAlignment="1">
      <alignment horizontal="left" vertical="top" wrapText="1"/>
    </xf>
    <xf numFmtId="0" fontId="3" fillId="0" borderId="1" xfId="0" applyFont="1" applyFill="1" applyBorder="1" applyAlignment="1">
      <alignment horizontal="left" vertical="top" wrapText="1"/>
    </xf>
    <xf numFmtId="0" fontId="2" fillId="0" borderId="1" xfId="0" applyFont="1" applyFill="1" applyBorder="1" applyAlignment="1">
      <alignment horizontal="left" vertical="top" wrapText="1"/>
    </xf>
    <xf numFmtId="0" fontId="5" fillId="0" borderId="0" xfId="0" applyFont="1" applyAlignment="1">
      <alignment horizontal="left" vertical="top"/>
    </xf>
    <xf numFmtId="0" fontId="5" fillId="0" borderId="0" xfId="0" applyFont="1" applyBorder="1" applyAlignment="1">
      <alignment horizontal="left" vertical="top"/>
    </xf>
    <xf numFmtId="0" fontId="29" fillId="0" borderId="8" xfId="0" applyFont="1" applyFill="1" applyBorder="1" applyAlignment="1">
      <alignment vertical="top" wrapText="1"/>
    </xf>
    <xf numFmtId="0" fontId="5" fillId="0" borderId="0" xfId="0" applyFont="1" applyFill="1" applyBorder="1" applyAlignment="1">
      <alignment horizontal="left" vertical="top"/>
    </xf>
    <xf numFmtId="0" fontId="2" fillId="0" borderId="1" xfId="0" applyFont="1" applyFill="1" applyBorder="1" applyAlignment="1">
      <alignment vertical="top" wrapText="1"/>
    </xf>
    <xf numFmtId="0" fontId="2" fillId="0" borderId="1" xfId="0" applyFont="1" applyFill="1" applyBorder="1" applyAlignment="1">
      <alignment horizontal="right" vertical="top" wrapText="1"/>
    </xf>
    <xf numFmtId="0" fontId="8" fillId="0" borderId="1" xfId="0" applyFont="1" applyFill="1" applyBorder="1" applyAlignment="1">
      <alignment horizontal="left" vertical="top" wrapText="1"/>
    </xf>
    <xf numFmtId="0" fontId="15" fillId="0" borderId="11" xfId="0" applyFont="1" applyFill="1" applyBorder="1" applyAlignment="1">
      <alignment horizontal="left" vertical="top" wrapText="1"/>
    </xf>
    <xf numFmtId="0" fontId="15" fillId="0" borderId="35" xfId="0" applyFont="1" applyFill="1" applyBorder="1" applyAlignment="1">
      <alignment horizontal="left" vertical="top" wrapText="1"/>
    </xf>
    <xf numFmtId="0" fontId="8" fillId="0" borderId="1" xfId="0" applyFont="1" applyBorder="1" applyAlignment="1">
      <alignment horizontal="center" vertical="top" wrapText="1"/>
    </xf>
    <xf numFmtId="0" fontId="29" fillId="0" borderId="1" xfId="0" applyFont="1" applyFill="1" applyBorder="1" applyAlignment="1">
      <alignment horizontal="center" vertical="top" wrapText="1"/>
    </xf>
    <xf numFmtId="0" fontId="15" fillId="0" borderId="14" xfId="0" applyFont="1" applyFill="1" applyBorder="1" applyAlignment="1">
      <alignment horizontal="left" vertical="top" wrapText="1"/>
    </xf>
    <xf numFmtId="0" fontId="15" fillId="0" borderId="15" xfId="0" applyFont="1" applyFill="1" applyBorder="1" applyAlignment="1">
      <alignment horizontal="left" vertical="top" wrapText="1"/>
    </xf>
    <xf numFmtId="0" fontId="7" fillId="0" borderId="0" xfId="0" applyFont="1" applyAlignment="1">
      <alignment vertical="top" wrapText="1"/>
    </xf>
    <xf numFmtId="0" fontId="8" fillId="0" borderId="1" xfId="0" applyFont="1" applyBorder="1" applyAlignment="1">
      <alignment horizontal="left" vertical="top" wrapText="1"/>
    </xf>
    <xf numFmtId="0" fontId="6" fillId="0" borderId="0" xfId="0" applyFont="1" applyAlignment="1">
      <alignment horizontal="left" vertical="top" wrapText="1"/>
    </xf>
    <xf numFmtId="0" fontId="22" fillId="0" borderId="0" xfId="0" applyFont="1" applyAlignment="1">
      <alignment horizontal="left" vertical="top" wrapText="1"/>
    </xf>
    <xf numFmtId="0" fontId="2" fillId="0" borderId="1" xfId="0" applyFont="1" applyFill="1" applyBorder="1" applyAlignment="1">
      <alignment horizontal="center" vertical="top" wrapText="1"/>
    </xf>
    <xf numFmtId="0" fontId="2"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0" fontId="3" fillId="0" borderId="26" xfId="0" applyFont="1" applyFill="1" applyBorder="1" applyAlignment="1">
      <alignment horizontal="left" vertical="top"/>
    </xf>
    <xf numFmtId="0" fontId="2" fillId="0" borderId="11" xfId="0" applyFont="1" applyFill="1" applyBorder="1" applyAlignment="1">
      <alignment horizontal="left" vertical="top" wrapText="1"/>
    </xf>
    <xf numFmtId="0" fontId="2" fillId="0" borderId="13" xfId="0" applyFont="1" applyFill="1" applyBorder="1" applyAlignment="1">
      <alignment horizontal="left" vertical="top" wrapText="1"/>
    </xf>
    <xf numFmtId="0" fontId="2" fillId="0" borderId="97" xfId="0" applyFont="1" applyFill="1" applyBorder="1" applyAlignment="1">
      <alignment horizontal="left" vertical="top" wrapText="1"/>
    </xf>
    <xf numFmtId="0" fontId="10" fillId="0" borderId="1" xfId="0" applyFont="1" applyFill="1" applyBorder="1" applyAlignment="1">
      <alignment horizontal="left" vertical="top"/>
    </xf>
    <xf numFmtId="0" fontId="10" fillId="0" borderId="0" xfId="0" applyFont="1" applyFill="1" applyAlignment="1">
      <alignment horizontal="left" vertical="top"/>
    </xf>
    <xf numFmtId="44" fontId="9" fillId="0" borderId="0" xfId="5" applyFont="1" applyAlignment="1"/>
    <xf numFmtId="0" fontId="138" fillId="0" borderId="0" xfId="0" applyFont="1"/>
    <xf numFmtId="0" fontId="9" fillId="0" borderId="0" xfId="0" applyFont="1" applyAlignment="1">
      <alignment horizontal="center"/>
    </xf>
    <xf numFmtId="0" fontId="0" fillId="0" borderId="1" xfId="0" applyBorder="1" applyAlignment="1">
      <alignment horizontal="center" vertical="center"/>
    </xf>
    <xf numFmtId="0" fontId="12" fillId="0" borderId="1" xfId="0" applyFont="1" applyBorder="1" applyAlignment="1">
      <alignment horizontal="center" vertical="top" wrapText="1"/>
    </xf>
    <xf numFmtId="0" fontId="9" fillId="0" borderId="1" xfId="0" applyFont="1" applyBorder="1" applyAlignment="1">
      <alignment horizontal="center" vertical="top"/>
    </xf>
    <xf numFmtId="0" fontId="48" fillId="0" borderId="1" xfId="0" applyFont="1" applyBorder="1" applyAlignment="1">
      <alignment horizontal="center" vertical="top" wrapText="1"/>
    </xf>
    <xf numFmtId="0" fontId="12" fillId="0" borderId="0" xfId="0" applyFont="1" applyBorder="1" applyAlignment="1">
      <alignment horizontal="center" vertical="top" wrapText="1"/>
    </xf>
    <xf numFmtId="0" fontId="2" fillId="0" borderId="0" xfId="0" applyFont="1" applyBorder="1" applyAlignment="1">
      <alignment horizontal="center" vertical="top" wrapText="1"/>
    </xf>
    <xf numFmtId="0" fontId="9" fillId="0" borderId="1" xfId="0" applyFont="1" applyFill="1" applyBorder="1" applyAlignment="1">
      <alignment horizontal="center" vertical="top" wrapText="1"/>
    </xf>
    <xf numFmtId="0" fontId="9" fillId="0" borderId="1" xfId="0" applyFont="1" applyFill="1" applyBorder="1" applyAlignment="1">
      <alignment horizontal="center" vertical="top"/>
    </xf>
    <xf numFmtId="0" fontId="2" fillId="0" borderId="0" xfId="0" applyFont="1" applyFill="1" applyBorder="1" applyAlignment="1">
      <alignment horizontal="center" vertical="top" wrapText="1"/>
    </xf>
    <xf numFmtId="0" fontId="138" fillId="0" borderId="1" xfId="0" applyFont="1" applyBorder="1"/>
    <xf numFmtId="0" fontId="138" fillId="0" borderId="0" xfId="0" applyFont="1" applyBorder="1"/>
    <xf numFmtId="0" fontId="48" fillId="0" borderId="1" xfId="0" applyFont="1" applyFill="1" applyBorder="1" applyAlignment="1">
      <alignment horizontal="center" vertical="top" wrapText="1"/>
    </xf>
    <xf numFmtId="0" fontId="61" fillId="0" borderId="1" xfId="0" applyFont="1" applyBorder="1" applyAlignment="1">
      <alignment horizontal="center" vertical="top" wrapText="1"/>
    </xf>
    <xf numFmtId="0" fontId="61" fillId="0" borderId="1" xfId="0" applyFont="1" applyFill="1" applyBorder="1" applyAlignment="1">
      <alignment horizontal="center" vertical="top" wrapText="1"/>
    </xf>
    <xf numFmtId="0" fontId="143" fillId="0" borderId="1" xfId="0" applyFont="1" applyBorder="1"/>
    <xf numFmtId="0" fontId="13" fillId="0" borderId="1" xfId="0" applyFont="1" applyBorder="1"/>
    <xf numFmtId="0" fontId="71" fillId="0" borderId="0" xfId="0" applyFont="1" applyBorder="1" applyAlignment="1">
      <alignment horizontal="center" vertical="top" wrapText="1"/>
    </xf>
    <xf numFmtId="0" fontId="0" fillId="0" borderId="1" xfId="0" applyBorder="1" applyAlignment="1">
      <alignment horizontal="center"/>
    </xf>
    <xf numFmtId="0" fontId="9" fillId="0" borderId="0" xfId="0" applyFont="1"/>
    <xf numFmtId="0" fontId="59" fillId="0" borderId="1" xfId="0" applyFont="1" applyBorder="1" applyAlignment="1">
      <alignment horizontal="left" vertical="top" wrapText="1"/>
    </xf>
    <xf numFmtId="0" fontId="139" fillId="0" borderId="1" xfId="0" applyFont="1" applyBorder="1" applyAlignment="1">
      <alignment horizontal="left" vertical="top" wrapText="1"/>
    </xf>
    <xf numFmtId="0" fontId="14" fillId="0" borderId="1" xfId="0" applyFont="1" applyBorder="1" applyAlignment="1">
      <alignment horizontal="left" vertical="top" wrapText="1"/>
    </xf>
    <xf numFmtId="0" fontId="140" fillId="0" borderId="1" xfId="0" applyFont="1" applyBorder="1" applyAlignment="1">
      <alignment horizontal="left" vertical="top" wrapText="1"/>
    </xf>
    <xf numFmtId="0" fontId="9" fillId="0" borderId="1" xfId="0" applyFont="1" applyFill="1" applyBorder="1" applyAlignment="1">
      <alignment horizontal="left" vertical="top" wrapText="1"/>
    </xf>
    <xf numFmtId="0" fontId="45" fillId="0" borderId="1" xfId="0" applyFont="1" applyBorder="1" applyAlignment="1">
      <alignment horizontal="left" vertical="top" wrapText="1"/>
    </xf>
    <xf numFmtId="0" fontId="9" fillId="0" borderId="1" xfId="0" applyFont="1" applyBorder="1" applyAlignment="1">
      <alignment horizontal="left" vertical="top" wrapText="1"/>
    </xf>
    <xf numFmtId="0" fontId="59" fillId="0" borderId="1" xfId="0" applyFont="1" applyFill="1" applyBorder="1" applyAlignment="1">
      <alignment horizontal="left" vertical="top" wrapText="1"/>
    </xf>
    <xf numFmtId="0" fontId="45" fillId="0" borderId="1" xfId="0" applyFont="1" applyFill="1" applyBorder="1" applyAlignment="1">
      <alignment horizontal="left" vertical="top" wrapText="1"/>
    </xf>
    <xf numFmtId="0" fontId="140" fillId="0" borderId="1" xfId="0" applyFont="1" applyFill="1" applyBorder="1" applyAlignment="1">
      <alignment horizontal="left" vertical="top" wrapText="1"/>
    </xf>
    <xf numFmtId="0" fontId="61" fillId="0" borderId="1" xfId="0" applyFont="1" applyBorder="1" applyAlignment="1">
      <alignment horizontal="left" vertical="top" wrapText="1"/>
    </xf>
    <xf numFmtId="0" fontId="37" fillId="0" borderId="1" xfId="0" applyFont="1" applyFill="1" applyBorder="1" applyAlignment="1">
      <alignment horizontal="left" vertical="top" wrapText="1"/>
    </xf>
    <xf numFmtId="9" fontId="2" fillId="0" borderId="1" xfId="6" applyFont="1" applyBorder="1" applyAlignment="1">
      <alignment horizontal="left" vertical="top" wrapText="1"/>
    </xf>
    <xf numFmtId="0" fontId="2" fillId="2" borderId="1" xfId="0" applyFont="1" applyFill="1" applyBorder="1" applyAlignment="1">
      <alignment horizontal="left" vertical="top" wrapText="1"/>
    </xf>
    <xf numFmtId="0" fontId="9" fillId="0" borderId="0" xfId="0" applyFont="1" applyBorder="1" applyAlignment="1">
      <alignment horizontal="left" vertical="top" wrapText="1"/>
    </xf>
    <xf numFmtId="0" fontId="2" fillId="0" borderId="0" xfId="0" applyFont="1" applyAlignment="1">
      <alignment horizontal="left" vertical="top"/>
    </xf>
    <xf numFmtId="0" fontId="0" fillId="0" borderId="1" xfId="0" applyBorder="1" applyAlignment="1">
      <alignment horizontal="right" vertical="top"/>
    </xf>
    <xf numFmtId="0" fontId="139" fillId="0" borderId="1" xfId="0" applyFont="1" applyBorder="1" applyAlignment="1">
      <alignment horizontal="right" vertical="top" wrapText="1"/>
    </xf>
    <xf numFmtId="0" fontId="59" fillId="0" borderId="1" xfId="0" applyFont="1" applyBorder="1" applyAlignment="1">
      <alignment horizontal="right" vertical="top" wrapText="1"/>
    </xf>
    <xf numFmtId="0" fontId="45" fillId="0" borderId="1" xfId="0" applyFont="1" applyBorder="1" applyAlignment="1">
      <alignment horizontal="right" vertical="top" wrapText="1"/>
    </xf>
    <xf numFmtId="0" fontId="14" fillId="0" borderId="1" xfId="0" applyFont="1" applyBorder="1" applyAlignment="1">
      <alignment horizontal="right" vertical="top" wrapText="1"/>
    </xf>
    <xf numFmtId="0" fontId="59" fillId="0" borderId="1" xfId="0" applyFont="1" applyFill="1" applyBorder="1" applyAlignment="1">
      <alignment horizontal="right" vertical="top" wrapText="1"/>
    </xf>
    <xf numFmtId="0" fontId="45" fillId="0" borderId="1" xfId="0" applyFont="1" applyFill="1" applyBorder="1" applyAlignment="1">
      <alignment horizontal="right" vertical="top" wrapText="1"/>
    </xf>
    <xf numFmtId="164" fontId="2" fillId="0" borderId="1" xfId="0" applyNumberFormat="1" applyFont="1" applyFill="1" applyBorder="1" applyAlignment="1">
      <alignment horizontal="right" vertical="top" wrapText="1"/>
    </xf>
    <xf numFmtId="0" fontId="37" fillId="0" borderId="1" xfId="0" applyFont="1" applyFill="1" applyBorder="1" applyAlignment="1">
      <alignment horizontal="right" vertical="top" wrapText="1"/>
    </xf>
    <xf numFmtId="0" fontId="2" fillId="0" borderId="1" xfId="0" applyNumberFormat="1" applyFont="1" applyBorder="1" applyAlignment="1">
      <alignment horizontal="right" vertical="top" wrapText="1"/>
    </xf>
    <xf numFmtId="165" fontId="2" fillId="0" borderId="1" xfId="0" applyNumberFormat="1" applyFont="1" applyFill="1" applyBorder="1" applyAlignment="1">
      <alignment horizontal="right" vertical="top" wrapText="1"/>
    </xf>
    <xf numFmtId="0" fontId="2" fillId="0" borderId="1" xfId="0" applyNumberFormat="1" applyFont="1" applyFill="1" applyBorder="1" applyAlignment="1">
      <alignment horizontal="right" vertical="top" wrapText="1"/>
    </xf>
    <xf numFmtId="0" fontId="146" fillId="0" borderId="1" xfId="0" applyFont="1" applyBorder="1" applyAlignment="1">
      <alignment horizontal="right" vertical="top"/>
    </xf>
    <xf numFmtId="0" fontId="37" fillId="0" borderId="1" xfId="0" applyNumberFormat="1" applyFont="1" applyFill="1" applyBorder="1" applyAlignment="1">
      <alignment horizontal="right" vertical="top" wrapText="1"/>
    </xf>
    <xf numFmtId="0" fontId="37" fillId="0" borderId="1" xfId="0" applyFont="1" applyFill="1" applyBorder="1" applyAlignment="1">
      <alignment horizontal="right" vertical="top"/>
    </xf>
    <xf numFmtId="0" fontId="0" fillId="0" borderId="0" xfId="0" applyBorder="1" applyAlignment="1">
      <alignment horizontal="right" vertical="top"/>
    </xf>
    <xf numFmtId="0" fontId="37" fillId="0" borderId="1" xfId="0" applyFont="1" applyBorder="1" applyAlignment="1">
      <alignment horizontal="right" vertical="center" wrapText="1"/>
    </xf>
    <xf numFmtId="0" fontId="9" fillId="0" borderId="1" xfId="0" applyFont="1" applyBorder="1" applyAlignment="1">
      <alignment horizontal="right" vertical="center" wrapText="1"/>
    </xf>
    <xf numFmtId="0" fontId="142" fillId="0" borderId="1" xfId="0" applyFont="1" applyBorder="1" applyAlignment="1">
      <alignment horizontal="right" vertical="distributed"/>
    </xf>
    <xf numFmtId="0" fontId="2" fillId="0" borderId="97" xfId="0" applyFont="1" applyFill="1" applyBorder="1" applyAlignment="1">
      <alignment horizontal="right" vertical="top" wrapText="1"/>
    </xf>
    <xf numFmtId="0" fontId="6" fillId="0" borderId="0" xfId="0" applyFont="1" applyFill="1"/>
    <xf numFmtId="0" fontId="6" fillId="0" borderId="0" xfId="0" applyFont="1" applyFill="1" applyBorder="1" applyAlignment="1">
      <alignment horizontal="center"/>
    </xf>
    <xf numFmtId="0" fontId="6" fillId="0" borderId="0" xfId="0" applyFont="1" applyFill="1" applyBorder="1" applyAlignment="1">
      <alignment horizontal="right"/>
    </xf>
    <xf numFmtId="0" fontId="6" fillId="0" borderId="0" xfId="0" applyFont="1" applyFill="1" applyBorder="1" applyAlignment="1">
      <alignment horizontal="left" vertical="top" wrapText="1"/>
    </xf>
    <xf numFmtId="0" fontId="6" fillId="0" borderId="19" xfId="0" applyFont="1" applyFill="1" applyBorder="1" applyAlignment="1">
      <alignment vertical="center" wrapText="1"/>
    </xf>
    <xf numFmtId="164" fontId="6" fillId="0" borderId="19" xfId="0" applyNumberFormat="1" applyFont="1" applyFill="1" applyBorder="1" applyAlignment="1">
      <alignment vertical="center" wrapText="1"/>
    </xf>
    <xf numFmtId="0" fontId="22" fillId="0" borderId="19" xfId="0" applyFont="1" applyFill="1" applyBorder="1" applyAlignment="1">
      <alignment vertical="center" wrapText="1"/>
    </xf>
    <xf numFmtId="0" fontId="22" fillId="3" borderId="1" xfId="0" applyFont="1" applyFill="1" applyBorder="1" applyAlignment="1">
      <alignment horizontal="right" vertical="top" wrapText="1"/>
    </xf>
    <xf numFmtId="0" fontId="6" fillId="0" borderId="0" xfId="0" applyFont="1" applyFill="1" applyAlignment="1">
      <alignment horizontal="right"/>
    </xf>
    <xf numFmtId="0" fontId="29" fillId="0" borderId="11" xfId="0" applyFont="1" applyFill="1" applyBorder="1" applyAlignment="1">
      <alignment horizontal="left" vertical="top" wrapText="1"/>
    </xf>
    <xf numFmtId="0" fontId="29" fillId="0" borderId="11" xfId="0" applyFont="1" applyBorder="1" applyAlignment="1">
      <alignment horizontal="left" vertical="top" wrapText="1"/>
    </xf>
    <xf numFmtId="0" fontId="152" fillId="0" borderId="38" xfId="0" applyFont="1" applyFill="1" applyBorder="1" applyAlignment="1">
      <alignment horizontal="left" vertical="top" wrapText="1"/>
    </xf>
    <xf numFmtId="0" fontId="150" fillId="0" borderId="26" xfId="0" applyFont="1" applyFill="1" applyBorder="1" applyAlignment="1">
      <alignment horizontal="left" vertical="top" wrapText="1"/>
    </xf>
    <xf numFmtId="0" fontId="152" fillId="0" borderId="26" xfId="0" applyFont="1" applyFill="1" applyBorder="1" applyAlignment="1">
      <alignment horizontal="left" vertical="top" wrapText="1"/>
    </xf>
    <xf numFmtId="0" fontId="29" fillId="17" borderId="11" xfId="0" applyFont="1" applyFill="1" applyBorder="1" applyAlignment="1">
      <alignment horizontal="left" vertical="top" wrapText="1"/>
    </xf>
    <xf numFmtId="0" fontId="29" fillId="17" borderId="1" xfId="0" applyFont="1" applyFill="1" applyBorder="1" applyAlignment="1">
      <alignment horizontal="left" vertical="top" wrapText="1"/>
    </xf>
    <xf numFmtId="0" fontId="154" fillId="0" borderId="0" xfId="0" applyFont="1" applyAlignment="1">
      <alignment horizontal="left" vertical="top"/>
    </xf>
    <xf numFmtId="0" fontId="29" fillId="0" borderId="11" xfId="0" applyFont="1" applyFill="1" applyBorder="1" applyAlignment="1">
      <alignment horizontal="right" vertical="top" wrapText="1"/>
    </xf>
    <xf numFmtId="0" fontId="29" fillId="17" borderId="11" xfId="0" applyFont="1" applyFill="1" applyBorder="1" applyAlignment="1">
      <alignment horizontal="right" vertical="top" wrapText="1"/>
    </xf>
    <xf numFmtId="0" fontId="29" fillId="17" borderId="1" xfId="0" applyFont="1" applyFill="1" applyBorder="1" applyAlignment="1">
      <alignment horizontal="right" vertical="top" wrapText="1"/>
    </xf>
    <xf numFmtId="0" fontId="29" fillId="0" borderId="1" xfId="0" applyFont="1" applyFill="1" applyBorder="1" applyAlignment="1">
      <alignment horizontal="left" vertical="top" wrapText="1"/>
    </xf>
    <xf numFmtId="0" fontId="152" fillId="0" borderId="1" xfId="0" applyFont="1" applyFill="1" applyBorder="1" applyAlignment="1">
      <alignment horizontal="left" vertical="top" wrapText="1"/>
    </xf>
    <xf numFmtId="0" fontId="10" fillId="0" borderId="0" xfId="0" applyFont="1" applyAlignment="1">
      <alignment horizontal="right" vertical="top"/>
    </xf>
    <xf numFmtId="0" fontId="15" fillId="0" borderId="13" xfId="0" applyFont="1" applyFill="1" applyBorder="1" applyAlignment="1">
      <alignment horizontal="right" vertical="top" wrapText="1"/>
    </xf>
    <xf numFmtId="2" fontId="15" fillId="0" borderId="13" xfId="0" applyNumberFormat="1" applyFont="1" applyFill="1" applyBorder="1" applyAlignment="1">
      <alignment horizontal="right" vertical="top" wrapText="1"/>
    </xf>
    <xf numFmtId="2" fontId="29" fillId="17" borderId="1" xfId="0" applyNumberFormat="1" applyFont="1" applyFill="1" applyBorder="1" applyAlignment="1">
      <alignment horizontal="right" vertical="top" wrapText="1"/>
    </xf>
    <xf numFmtId="2" fontId="29" fillId="17" borderId="11" xfId="0" applyNumberFormat="1" applyFont="1" applyFill="1" applyBorder="1" applyAlignment="1">
      <alignment horizontal="right" vertical="top" wrapText="1"/>
    </xf>
    <xf numFmtId="0" fontId="15" fillId="17" borderId="1" xfId="0" applyFont="1" applyFill="1" applyBorder="1" applyAlignment="1">
      <alignment horizontal="right" vertical="top" wrapText="1"/>
    </xf>
    <xf numFmtId="0" fontId="15" fillId="17" borderId="1" xfId="0" applyFont="1" applyFill="1" applyBorder="1" applyAlignment="1">
      <alignment horizontal="left" vertical="top" wrapText="1"/>
    </xf>
    <xf numFmtId="0" fontId="10" fillId="0" borderId="0" xfId="0" applyFont="1" applyFill="1" applyBorder="1" applyAlignment="1">
      <alignment horizontal="left" vertical="top" wrapText="1"/>
    </xf>
    <xf numFmtId="0" fontId="10" fillId="0" borderId="26" xfId="0" applyFont="1" applyFill="1" applyBorder="1" applyAlignment="1">
      <alignment horizontal="left" vertical="top" wrapText="1"/>
    </xf>
    <xf numFmtId="0" fontId="153" fillId="0" borderId="0" xfId="0" applyFont="1"/>
    <xf numFmtId="166" fontId="29" fillId="17" borderId="11" xfId="0" applyNumberFormat="1" applyFont="1" applyFill="1" applyBorder="1" applyAlignment="1">
      <alignment horizontal="right" vertical="top" wrapText="1"/>
    </xf>
    <xf numFmtId="0" fontId="15" fillId="0" borderId="1" xfId="0" applyNumberFormat="1" applyFont="1" applyFill="1" applyBorder="1" applyAlignment="1">
      <alignment horizontal="left" vertical="top" wrapText="1"/>
    </xf>
    <xf numFmtId="166" fontId="29" fillId="17" borderId="1" xfId="0" applyNumberFormat="1" applyFont="1" applyFill="1" applyBorder="1" applyAlignment="1">
      <alignment horizontal="right" vertical="top" wrapText="1"/>
    </xf>
    <xf numFmtId="164" fontId="29" fillId="17" borderId="11" xfId="0" applyNumberFormat="1" applyFont="1" applyFill="1" applyBorder="1" applyAlignment="1">
      <alignment horizontal="right" vertical="top" wrapText="1"/>
    </xf>
    <xf numFmtId="164" fontId="29" fillId="17" borderId="1" xfId="0" applyNumberFormat="1" applyFont="1" applyFill="1" applyBorder="1" applyAlignment="1">
      <alignment horizontal="right" vertical="top" wrapText="1"/>
    </xf>
    <xf numFmtId="0" fontId="15" fillId="0" borderId="11" xfId="0" applyFont="1" applyFill="1" applyBorder="1" applyAlignment="1">
      <alignment horizontal="right" vertical="top" wrapText="1"/>
    </xf>
    <xf numFmtId="0" fontId="15" fillId="0" borderId="97" xfId="0" applyFont="1" applyFill="1" applyBorder="1" applyAlignment="1">
      <alignment horizontal="right" vertical="top" wrapText="1"/>
    </xf>
    <xf numFmtId="2" fontId="15" fillId="0" borderId="11" xfId="0" applyNumberFormat="1" applyFont="1" applyFill="1" applyBorder="1" applyAlignment="1">
      <alignment horizontal="right" vertical="top" wrapText="1"/>
    </xf>
    <xf numFmtId="2" fontId="15" fillId="0" borderId="15" xfId="0" applyNumberFormat="1" applyFont="1" applyFill="1" applyBorder="1" applyAlignment="1">
      <alignment horizontal="right" vertical="top" wrapText="1"/>
    </xf>
    <xf numFmtId="0" fontId="15" fillId="0" borderId="97" xfId="0" applyFont="1" applyFill="1" applyBorder="1" applyAlignment="1">
      <alignment horizontal="left" vertical="top" wrapText="1"/>
    </xf>
    <xf numFmtId="2" fontId="15" fillId="0" borderId="97" xfId="0" applyNumberFormat="1" applyFont="1" applyFill="1" applyBorder="1" applyAlignment="1">
      <alignment horizontal="right" vertical="top" wrapText="1"/>
    </xf>
    <xf numFmtId="0" fontId="15" fillId="0" borderId="0" xfId="0" applyFont="1" applyFill="1" applyAlignment="1">
      <alignment horizontal="left" vertical="top" wrapText="1"/>
    </xf>
    <xf numFmtId="2" fontId="15" fillId="0" borderId="13" xfId="0" applyNumberFormat="1" applyFont="1" applyFill="1" applyBorder="1" applyAlignment="1">
      <alignment horizontal="left" vertical="top" wrapText="1"/>
    </xf>
    <xf numFmtId="0" fontId="153" fillId="0" borderId="0" xfId="0" applyFont="1" applyFill="1" applyAlignment="1">
      <alignment horizontal="center" vertical="center"/>
    </xf>
    <xf numFmtId="164" fontId="6" fillId="0" borderId="0" xfId="0" applyNumberFormat="1" applyFont="1" applyFill="1" applyBorder="1" applyAlignment="1">
      <alignment horizontal="center"/>
    </xf>
    <xf numFmtId="0" fontId="6" fillId="0" borderId="47" xfId="0" applyFont="1" applyFill="1" applyBorder="1" applyAlignment="1">
      <alignment horizontal="left" vertical="top" wrapText="1"/>
    </xf>
    <xf numFmtId="0" fontId="6" fillId="0" borderId="46" xfId="0" applyFont="1" applyFill="1" applyBorder="1" applyAlignment="1">
      <alignment horizontal="left" vertical="top" wrapText="1"/>
    </xf>
    <xf numFmtId="0" fontId="6" fillId="0" borderId="43" xfId="0" applyFont="1" applyFill="1" applyBorder="1" applyAlignment="1">
      <alignment horizontal="left" vertical="top" wrapText="1"/>
    </xf>
    <xf numFmtId="0" fontId="6" fillId="0" borderId="44" xfId="0" applyFont="1" applyFill="1" applyBorder="1" applyAlignment="1">
      <alignment horizontal="left" vertical="top" wrapText="1"/>
    </xf>
    <xf numFmtId="0" fontId="11" fillId="0" borderId="0" xfId="0" applyFont="1" applyFill="1"/>
    <xf numFmtId="0" fontId="6" fillId="0" borderId="1" xfId="0" applyFont="1" applyFill="1" applyBorder="1" applyAlignment="1">
      <alignment wrapText="1"/>
    </xf>
    <xf numFmtId="0" fontId="6" fillId="0" borderId="0" xfId="0" applyFont="1" applyFill="1" applyAlignment="1">
      <alignment wrapText="1"/>
    </xf>
    <xf numFmtId="164" fontId="6" fillId="6" borderId="1" xfId="0" applyNumberFormat="1" applyFont="1" applyFill="1" applyBorder="1" applyAlignment="1">
      <alignment horizontal="left" vertical="top" wrapText="1"/>
    </xf>
    <xf numFmtId="0" fontId="6" fillId="6" borderId="1" xfId="0" applyFont="1" applyFill="1" applyBorder="1" applyAlignment="1">
      <alignment wrapText="1"/>
    </xf>
    <xf numFmtId="164" fontId="6" fillId="7" borderId="1" xfId="0" applyNumberFormat="1" applyFont="1" applyFill="1" applyBorder="1" applyAlignment="1">
      <alignment horizontal="left" vertical="top" wrapText="1"/>
    </xf>
    <xf numFmtId="0" fontId="6" fillId="7" borderId="1" xfId="0" applyFont="1" applyFill="1" applyBorder="1" applyAlignment="1">
      <alignment wrapText="1"/>
    </xf>
    <xf numFmtId="164" fontId="6" fillId="4" borderId="1" xfId="0" applyNumberFormat="1" applyFont="1" applyFill="1" applyBorder="1" applyAlignment="1">
      <alignment horizontal="left" vertical="top" wrapText="1"/>
    </xf>
    <xf numFmtId="0" fontId="6" fillId="3" borderId="0" xfId="0" applyFont="1" applyFill="1"/>
    <xf numFmtId="0" fontId="6" fillId="3" borderId="1" xfId="0" applyFont="1" applyFill="1" applyBorder="1" applyAlignment="1">
      <alignment wrapText="1"/>
    </xf>
    <xf numFmtId="164" fontId="6" fillId="0" borderId="0" xfId="0" applyNumberFormat="1" applyFont="1" applyFill="1" applyAlignment="1">
      <alignment horizontal="center"/>
    </xf>
    <xf numFmtId="0" fontId="6" fillId="0" borderId="19" xfId="0" applyFont="1" applyFill="1" applyBorder="1" applyAlignment="1">
      <alignment horizontal="left" vertical="top" wrapText="1"/>
    </xf>
    <xf numFmtId="0" fontId="6" fillId="0" borderId="20" xfId="0" applyFont="1" applyFill="1" applyBorder="1" applyAlignment="1">
      <alignment horizontal="left" vertical="top" wrapText="1"/>
    </xf>
    <xf numFmtId="0" fontId="6" fillId="0" borderId="47" xfId="0" applyFont="1" applyFill="1" applyBorder="1" applyAlignment="1">
      <alignment vertical="top" wrapText="1"/>
    </xf>
    <xf numFmtId="0" fontId="6" fillId="0" borderId="47" xfId="0" applyFont="1" applyFill="1" applyBorder="1" applyAlignment="1">
      <alignment horizontal="center" vertical="center" wrapText="1"/>
    </xf>
    <xf numFmtId="0" fontId="6" fillId="0" borderId="46" xfId="0" applyFont="1" applyFill="1" applyBorder="1" applyAlignment="1">
      <alignment horizontal="center" vertical="center" wrapText="1"/>
    </xf>
    <xf numFmtId="0" fontId="6" fillId="0" borderId="43" xfId="0" applyFont="1" applyFill="1" applyBorder="1" applyAlignment="1">
      <alignment vertical="top" wrapText="1"/>
    </xf>
    <xf numFmtId="0" fontId="6" fillId="0" borderId="43" xfId="0" applyFont="1" applyFill="1" applyBorder="1" applyAlignment="1">
      <alignment horizontal="center" vertical="center" wrapText="1"/>
    </xf>
    <xf numFmtId="0" fontId="6" fillId="0" borderId="44" xfId="0" applyFont="1" applyFill="1" applyBorder="1" applyAlignment="1">
      <alignment horizontal="center" vertical="center" wrapText="1"/>
    </xf>
    <xf numFmtId="0" fontId="6" fillId="7" borderId="1" xfId="0" applyFont="1" applyFill="1" applyBorder="1"/>
    <xf numFmtId="0" fontId="148" fillId="0" borderId="1" xfId="0" applyFont="1" applyFill="1" applyBorder="1" applyAlignment="1">
      <alignment horizontal="center" vertical="top" wrapText="1"/>
    </xf>
    <xf numFmtId="0" fontId="148" fillId="6" borderId="1" xfId="0" applyFont="1" applyFill="1" applyBorder="1" applyAlignment="1">
      <alignment horizontal="center" vertical="top" wrapText="1"/>
    </xf>
    <xf numFmtId="0" fontId="6" fillId="7" borderId="1" xfId="0" applyFont="1" applyFill="1" applyBorder="1" applyAlignment="1">
      <alignment horizontal="right"/>
    </xf>
    <xf numFmtId="0" fontId="39" fillId="0" borderId="1" xfId="0" applyFont="1" applyFill="1" applyBorder="1" applyAlignment="1">
      <alignment wrapText="1"/>
    </xf>
    <xf numFmtId="0" fontId="5" fillId="0" borderId="0" xfId="0" applyFont="1" applyFill="1"/>
    <xf numFmtId="0" fontId="40" fillId="0" borderId="1" xfId="0" applyFont="1" applyFill="1" applyBorder="1" applyAlignment="1">
      <alignment vertical="top" wrapText="1"/>
    </xf>
    <xf numFmtId="0" fontId="32" fillId="0" borderId="1" xfId="0" applyFont="1" applyBorder="1" applyAlignment="1">
      <alignment vertical="top" wrapText="1"/>
    </xf>
    <xf numFmtId="0" fontId="40" fillId="5" borderId="1" xfId="0" applyFont="1" applyFill="1" applyBorder="1" applyAlignment="1">
      <alignment vertical="top" wrapText="1"/>
    </xf>
    <xf numFmtId="0" fontId="32" fillId="5" borderId="1" xfId="0" applyFont="1" applyFill="1" applyBorder="1" applyAlignment="1">
      <alignment vertical="top" wrapText="1"/>
    </xf>
    <xf numFmtId="0" fontId="3" fillId="5" borderId="1" xfId="0" applyFont="1" applyFill="1" applyBorder="1" applyAlignment="1">
      <alignment vertical="top" wrapText="1"/>
    </xf>
    <xf numFmtId="0" fontId="17" fillId="0" borderId="1" xfId="0" applyFont="1" applyFill="1" applyBorder="1" applyAlignment="1">
      <alignment vertical="top" wrapText="1"/>
    </xf>
    <xf numFmtId="3" fontId="0" fillId="0" borderId="0" xfId="0" applyNumberFormat="1" applyAlignment="1">
      <alignment vertical="top"/>
    </xf>
    <xf numFmtId="0" fontId="0" fillId="0" borderId="0" xfId="0" applyAlignment="1">
      <alignment vertical="top"/>
    </xf>
    <xf numFmtId="0" fontId="50" fillId="0" borderId="1" xfId="0" applyFont="1" applyBorder="1" applyAlignment="1">
      <alignment horizontal="right" vertical="top" wrapText="1"/>
    </xf>
    <xf numFmtId="0" fontId="29" fillId="0" borderId="1" xfId="0" applyFont="1" applyFill="1" applyBorder="1" applyAlignment="1">
      <alignment horizontal="right" vertical="top" wrapText="1"/>
    </xf>
    <xf numFmtId="0" fontId="8" fillId="0" borderId="1" xfId="0" applyFont="1" applyBorder="1" applyAlignment="1">
      <alignment horizontal="right" vertical="top" wrapText="1"/>
    </xf>
    <xf numFmtId="0" fontId="8" fillId="9" borderId="1" xfId="0" applyFont="1" applyFill="1" applyBorder="1" applyAlignment="1">
      <alignment horizontal="left" vertical="top" wrapText="1"/>
    </xf>
    <xf numFmtId="0" fontId="8" fillId="9" borderId="1" xfId="0" applyFont="1" applyFill="1" applyBorder="1" applyAlignment="1">
      <alignment horizontal="right" vertical="top" wrapText="1"/>
    </xf>
    <xf numFmtId="0" fontId="5" fillId="0" borderId="1" xfId="0" applyFont="1" applyFill="1" applyBorder="1" applyAlignment="1">
      <alignment horizontal="right" vertical="top" wrapText="1"/>
    </xf>
    <xf numFmtId="0" fontId="11" fillId="0" borderId="1" xfId="0" applyFont="1" applyFill="1" applyBorder="1" applyAlignment="1">
      <alignment horizontal="right" vertical="top" wrapText="1"/>
    </xf>
    <xf numFmtId="0" fontId="117" fillId="0" borderId="1" xfId="0" applyFont="1" applyFill="1" applyBorder="1" applyAlignment="1">
      <alignment horizontal="right" vertical="top" wrapText="1"/>
    </xf>
    <xf numFmtId="0" fontId="6" fillId="0" borderId="11" xfId="0" applyFont="1" applyFill="1" applyBorder="1" applyAlignment="1">
      <alignment horizontal="right" vertical="top" wrapText="1"/>
    </xf>
    <xf numFmtId="0" fontId="11" fillId="0" borderId="1" xfId="0" applyFont="1" applyFill="1" applyBorder="1" applyAlignment="1">
      <alignment horizontal="right" vertical="top"/>
    </xf>
    <xf numFmtId="0" fontId="117" fillId="0" borderId="1" xfId="0" applyFont="1" applyFill="1" applyBorder="1" applyAlignment="1">
      <alignment horizontal="left" vertical="top" wrapText="1"/>
    </xf>
    <xf numFmtId="0" fontId="11" fillId="0" borderId="1" xfId="0" applyFont="1" applyFill="1" applyBorder="1" applyAlignment="1">
      <alignment horizontal="left" vertical="top" wrapText="1"/>
    </xf>
    <xf numFmtId="0" fontId="22" fillId="4" borderId="1" xfId="0" applyFont="1" applyFill="1" applyBorder="1" applyAlignment="1">
      <alignment horizontal="left" vertical="top" wrapText="1"/>
    </xf>
    <xf numFmtId="14" fontId="6" fillId="0" borderId="1" xfId="0" applyNumberFormat="1" applyFont="1" applyFill="1" applyBorder="1" applyAlignment="1">
      <alignment horizontal="left" vertical="top" wrapText="1"/>
    </xf>
    <xf numFmtId="0" fontId="22" fillId="0" borderId="11" xfId="0" applyFont="1" applyFill="1" applyBorder="1" applyAlignment="1">
      <alignment horizontal="left" vertical="top" wrapText="1"/>
    </xf>
    <xf numFmtId="0" fontId="109" fillId="0" borderId="1" xfId="0" applyFont="1" applyFill="1" applyBorder="1" applyAlignment="1">
      <alignment horizontal="left" vertical="top" wrapText="1"/>
    </xf>
    <xf numFmtId="0" fontId="117" fillId="0" borderId="11" xfId="0" applyFont="1" applyFill="1" applyBorder="1" applyAlignment="1">
      <alignment horizontal="left" vertical="top" wrapText="1"/>
    </xf>
    <xf numFmtId="0" fontId="117" fillId="4" borderId="1" xfId="0" applyFont="1" applyFill="1" applyBorder="1" applyAlignment="1">
      <alignment horizontal="left" vertical="top" wrapText="1"/>
    </xf>
    <xf numFmtId="0" fontId="129" fillId="4" borderId="1" xfId="0" applyFont="1" applyFill="1" applyBorder="1" applyAlignment="1">
      <alignment horizontal="left" vertical="top" wrapText="1"/>
    </xf>
    <xf numFmtId="0" fontId="129" fillId="0" borderId="1" xfId="0" applyFont="1" applyFill="1" applyBorder="1" applyAlignment="1">
      <alignment horizontal="left" vertical="top" wrapText="1"/>
    </xf>
    <xf numFmtId="0" fontId="128" fillId="0" borderId="1" xfId="0" applyFont="1" applyFill="1" applyBorder="1" applyAlignment="1">
      <alignment horizontal="left" vertical="top" wrapText="1"/>
    </xf>
    <xf numFmtId="0" fontId="130" fillId="0" borderId="1" xfId="0" applyFont="1" applyFill="1" applyBorder="1" applyAlignment="1">
      <alignment horizontal="left" vertical="top"/>
    </xf>
    <xf numFmtId="0" fontId="6" fillId="4" borderId="1" xfId="0" applyFont="1" applyFill="1" applyBorder="1" applyAlignment="1">
      <alignment horizontal="left" vertical="top"/>
    </xf>
    <xf numFmtId="0" fontId="68" fillId="0" borderId="0" xfId="0" applyFont="1" applyAlignment="1">
      <alignment horizontal="left" vertical="top"/>
    </xf>
    <xf numFmtId="0" fontId="8" fillId="0" borderId="0" xfId="0" applyFont="1" applyAlignment="1">
      <alignment horizontal="left" vertical="top"/>
    </xf>
    <xf numFmtId="0" fontId="29" fillId="0" borderId="0" xfId="0" applyFont="1" applyAlignment="1">
      <alignment horizontal="right"/>
    </xf>
    <xf numFmtId="0" fontId="29" fillId="0" borderId="0" xfId="0" applyFont="1" applyAlignment="1">
      <alignment horizontal="left" vertical="top"/>
    </xf>
    <xf numFmtId="0" fontId="29" fillId="0" borderId="0" xfId="0" applyFont="1" applyAlignment="1">
      <alignment horizontal="center" vertical="top"/>
    </xf>
    <xf numFmtId="0" fontId="29" fillId="0" borderId="0" xfId="0" applyFont="1"/>
    <xf numFmtId="0" fontId="29" fillId="4" borderId="1" xfId="0" applyFont="1" applyFill="1" applyBorder="1" applyAlignment="1">
      <alignment horizontal="right" vertical="center"/>
    </xf>
    <xf numFmtId="0" fontId="29" fillId="4" borderId="1" xfId="0" applyFont="1" applyFill="1" applyBorder="1" applyAlignment="1">
      <alignment horizontal="center" vertical="center" wrapText="1"/>
    </xf>
    <xf numFmtId="0" fontId="29" fillId="0" borderId="22" xfId="0" applyFont="1" applyBorder="1" applyAlignment="1">
      <alignment horizontal="right" vertical="top" wrapText="1"/>
    </xf>
    <xf numFmtId="0" fontId="29" fillId="0" borderId="29" xfId="0" applyFont="1" applyBorder="1" applyAlignment="1">
      <alignment horizontal="left" vertical="top" wrapText="1"/>
    </xf>
    <xf numFmtId="0" fontId="29" fillId="0" borderId="29" xfId="0" applyFont="1" applyBorder="1" applyAlignment="1">
      <alignment horizontal="center" vertical="top" wrapText="1"/>
    </xf>
    <xf numFmtId="0" fontId="29" fillId="0" borderId="29" xfId="0" applyFont="1" applyFill="1" applyBorder="1" applyAlignment="1">
      <alignment horizontal="left" vertical="top" wrapText="1"/>
    </xf>
    <xf numFmtId="0" fontId="29" fillId="0" borderId="29" xfId="0" applyFont="1" applyBorder="1" applyAlignment="1">
      <alignment horizontal="center" vertical="center" wrapText="1"/>
    </xf>
    <xf numFmtId="0" fontId="8" fillId="0" borderId="0" xfId="0" applyFont="1" applyAlignment="1">
      <alignment horizontal="center"/>
    </xf>
    <xf numFmtId="0" fontId="3" fillId="0" borderId="1" xfId="0" applyFont="1" applyBorder="1" applyAlignment="1">
      <alignment horizontal="center" vertical="center" wrapText="1"/>
    </xf>
    <xf numFmtId="0" fontId="8" fillId="0" borderId="19" xfId="0" applyFont="1" applyFill="1" applyBorder="1" applyAlignment="1">
      <alignment horizontal="right" vertical="top" wrapText="1"/>
    </xf>
    <xf numFmtId="0" fontId="8" fillId="0" borderId="20" xfId="0" applyFont="1" applyFill="1" applyBorder="1" applyAlignment="1">
      <alignment horizontal="left" vertical="top" wrapText="1"/>
    </xf>
    <xf numFmtId="0" fontId="8" fillId="0" borderId="20" xfId="0" applyFont="1" applyFill="1" applyBorder="1" applyAlignment="1">
      <alignment horizontal="right" vertical="top" wrapText="1"/>
    </xf>
    <xf numFmtId="0" fontId="8" fillId="0" borderId="27" xfId="0" applyFont="1" applyFill="1" applyBorder="1" applyAlignment="1">
      <alignment horizontal="left" vertical="top" wrapText="1"/>
    </xf>
    <xf numFmtId="0" fontId="8" fillId="0" borderId="9" xfId="0" applyFont="1" applyFill="1" applyBorder="1" applyAlignment="1">
      <alignment horizontal="left" vertical="top" wrapText="1"/>
    </xf>
    <xf numFmtId="0" fontId="8" fillId="0" borderId="22" xfId="0" applyFont="1" applyFill="1" applyBorder="1" applyAlignment="1">
      <alignment vertical="top" wrapText="1"/>
    </xf>
    <xf numFmtId="0" fontId="8" fillId="0" borderId="29" xfId="0" applyFont="1" applyFill="1" applyBorder="1" applyAlignment="1">
      <alignment horizontal="center" vertical="top" wrapText="1"/>
    </xf>
    <xf numFmtId="0" fontId="29" fillId="0" borderId="1" xfId="0" applyFont="1" applyBorder="1" applyAlignment="1">
      <alignment horizontal="right" vertical="top" wrapText="1"/>
    </xf>
    <xf numFmtId="0" fontId="29" fillId="0" borderId="1" xfId="0" applyFont="1" applyBorder="1" applyAlignment="1">
      <alignment horizontal="center" vertical="top" wrapText="1"/>
    </xf>
    <xf numFmtId="0" fontId="8" fillId="0" borderId="1" xfId="0" applyFont="1" applyFill="1" applyBorder="1" applyAlignment="1">
      <alignment horizontal="right" vertical="center" wrapText="1"/>
    </xf>
    <xf numFmtId="0" fontId="8" fillId="0" borderId="22" xfId="0" applyFont="1" applyBorder="1" applyAlignment="1">
      <alignment vertical="top" wrapText="1"/>
    </xf>
    <xf numFmtId="0" fontId="8" fillId="0" borderId="29" xfId="0" applyFont="1" applyBorder="1" applyAlignment="1">
      <alignment horizontal="center" vertical="top" wrapText="1"/>
    </xf>
    <xf numFmtId="0" fontId="6" fillId="0" borderId="19" xfId="0" applyFont="1" applyFill="1" applyBorder="1" applyAlignment="1">
      <alignment vertical="top" wrapText="1"/>
    </xf>
    <xf numFmtId="0" fontId="6" fillId="0" borderId="129" xfId="0" applyFont="1" applyFill="1" applyBorder="1" applyAlignment="1">
      <alignment vertical="top" wrapText="1"/>
    </xf>
    <xf numFmtId="0" fontId="6" fillId="0" borderId="133" xfId="0" applyFont="1" applyFill="1" applyBorder="1" applyAlignment="1">
      <alignment vertical="top" wrapText="1"/>
    </xf>
    <xf numFmtId="0" fontId="6" fillId="0" borderId="0" xfId="0" applyFont="1" applyFill="1" applyBorder="1" applyAlignment="1">
      <alignment vertical="center" wrapText="1"/>
    </xf>
    <xf numFmtId="0" fontId="6" fillId="0" borderId="0" xfId="0" applyFont="1" applyFill="1" applyBorder="1"/>
    <xf numFmtId="0" fontId="6" fillId="0" borderId="13" xfId="0" applyFont="1" applyFill="1" applyBorder="1" applyAlignment="1">
      <alignment vertical="top" wrapText="1"/>
    </xf>
    <xf numFmtId="0" fontId="32" fillId="0" borderId="0" xfId="0" applyFont="1" applyFill="1" applyBorder="1" applyAlignment="1">
      <alignment horizontal="left" vertical="top" wrapText="1"/>
    </xf>
    <xf numFmtId="0" fontId="30" fillId="0" borderId="0" xfId="0" applyFont="1" applyFill="1" applyBorder="1" applyAlignment="1">
      <alignment vertical="top" wrapText="1"/>
    </xf>
    <xf numFmtId="0" fontId="2" fillId="0" borderId="129" xfId="0" applyFont="1" applyFill="1" applyBorder="1" applyAlignment="1">
      <alignment vertical="top" wrapText="1"/>
    </xf>
    <xf numFmtId="0" fontId="6" fillId="0" borderId="129" xfId="0" applyFont="1" applyFill="1" applyBorder="1" applyAlignment="1">
      <alignment vertical="top"/>
    </xf>
    <xf numFmtId="0" fontId="2" fillId="0" borderId="129" xfId="0" applyFont="1" applyFill="1" applyBorder="1" applyAlignment="1">
      <alignment vertical="top"/>
    </xf>
    <xf numFmtId="0" fontId="2" fillId="0" borderId="129" xfId="0" applyFont="1" applyFill="1" applyBorder="1" applyAlignment="1">
      <alignment wrapText="1"/>
    </xf>
    <xf numFmtId="0" fontId="6" fillId="0" borderId="130" xfId="0" applyFont="1" applyFill="1" applyBorder="1" applyAlignment="1">
      <alignment vertical="top" wrapText="1"/>
    </xf>
    <xf numFmtId="0" fontId="34" fillId="0" borderId="129" xfId="0" applyFont="1" applyFill="1" applyBorder="1" applyAlignment="1">
      <alignment vertical="top" wrapText="1"/>
    </xf>
    <xf numFmtId="0" fontId="34" fillId="0" borderId="133" xfId="0" applyFont="1" applyFill="1" applyBorder="1" applyAlignment="1">
      <alignment vertical="top" wrapText="1"/>
    </xf>
    <xf numFmtId="0" fontId="34" fillId="0" borderId="13" xfId="0" applyFont="1" applyFill="1" applyBorder="1" applyAlignment="1">
      <alignment vertical="top" wrapText="1"/>
    </xf>
    <xf numFmtId="0" fontId="34" fillId="0" borderId="99" xfId="0" applyFont="1" applyFill="1" applyBorder="1" applyAlignment="1">
      <alignment vertical="top" wrapText="1"/>
    </xf>
    <xf numFmtId="0" fontId="6" fillId="0" borderId="0" xfId="0" applyFont="1" applyFill="1" applyBorder="1" applyAlignment="1">
      <alignment vertical="top" wrapText="1"/>
    </xf>
    <xf numFmtId="0" fontId="2" fillId="0" borderId="0" xfId="0" applyFont="1" applyFill="1" applyBorder="1" applyAlignment="1">
      <alignment horizontal="left" vertical="top" wrapText="1"/>
    </xf>
    <xf numFmtId="0" fontId="6" fillId="0" borderId="0" xfId="0" applyFont="1" applyFill="1" applyBorder="1" applyAlignment="1">
      <alignment horizontal="left" vertical="top"/>
    </xf>
    <xf numFmtId="0" fontId="6" fillId="0" borderId="0" xfId="0" applyFont="1" applyFill="1" applyBorder="1" applyAlignment="1">
      <alignment horizontal="center" vertical="top" wrapText="1"/>
    </xf>
    <xf numFmtId="0" fontId="12" fillId="0" borderId="0" xfId="0" applyFont="1" applyFill="1" applyBorder="1" applyAlignment="1">
      <alignment vertical="top" wrapText="1"/>
    </xf>
    <xf numFmtId="0" fontId="34" fillId="0" borderId="0" xfId="0" applyFont="1" applyFill="1" applyBorder="1" applyAlignment="1">
      <alignment vertical="top" wrapText="1"/>
    </xf>
    <xf numFmtId="0" fontId="2" fillId="0" borderId="0" xfId="0" applyFont="1" applyFill="1" applyBorder="1" applyAlignment="1">
      <alignment vertical="top" wrapText="1"/>
    </xf>
    <xf numFmtId="0" fontId="6" fillId="0" borderId="0" xfId="0" applyFont="1" applyFill="1" applyBorder="1" applyAlignment="1">
      <alignment horizontal="right" vertical="top" wrapText="1"/>
    </xf>
    <xf numFmtId="0" fontId="6" fillId="0" borderId="0" xfId="0" applyFont="1" applyFill="1" applyBorder="1" applyAlignment="1">
      <alignment vertical="top"/>
    </xf>
    <xf numFmtId="0" fontId="39" fillId="0" borderId="0" xfId="0" applyFont="1" applyFill="1" applyBorder="1" applyAlignment="1">
      <alignment vertical="top" wrapText="1"/>
    </xf>
    <xf numFmtId="0" fontId="39" fillId="0" borderId="0" xfId="0" applyFont="1" applyFill="1" applyBorder="1" applyAlignment="1">
      <alignment horizontal="left" vertical="top" wrapText="1"/>
    </xf>
    <xf numFmtId="0" fontId="39" fillId="0" borderId="0" xfId="0" applyFont="1" applyFill="1" applyBorder="1" applyAlignment="1">
      <alignment horizontal="right" vertical="top" wrapText="1"/>
    </xf>
    <xf numFmtId="0" fontId="6" fillId="0" borderId="0" xfId="0" applyFont="1" applyFill="1" applyAlignment="1">
      <alignment vertical="top"/>
    </xf>
    <xf numFmtId="0" fontId="6" fillId="0" borderId="20" xfId="0" applyFont="1" applyFill="1" applyBorder="1" applyAlignment="1">
      <alignment horizontal="left" vertical="center" wrapText="1"/>
    </xf>
    <xf numFmtId="0" fontId="6" fillId="0" borderId="0" xfId="0" applyFont="1" applyFill="1" applyBorder="1" applyAlignment="1">
      <alignment horizontal="left"/>
    </xf>
    <xf numFmtId="0" fontId="6" fillId="0" borderId="0" xfId="0" applyFont="1" applyFill="1" applyAlignment="1">
      <alignment horizontal="left"/>
    </xf>
    <xf numFmtId="0" fontId="6" fillId="0" borderId="13" xfId="0" applyFont="1" applyFill="1" applyBorder="1" applyAlignment="1">
      <alignment vertical="top"/>
    </xf>
    <xf numFmtId="49" fontId="156" fillId="0" borderId="1" xfId="0" applyNumberFormat="1" applyFont="1" applyFill="1" applyBorder="1" applyAlignment="1">
      <alignment horizontal="right" vertical="top"/>
    </xf>
    <xf numFmtId="0" fontId="2" fillId="0" borderId="126" xfId="0" applyFont="1" applyFill="1" applyBorder="1" applyAlignment="1">
      <alignment horizontal="left" vertical="top" wrapText="1"/>
    </xf>
    <xf numFmtId="2" fontId="2" fillId="0" borderId="126" xfId="0" applyNumberFormat="1" applyFont="1" applyFill="1" applyBorder="1" applyAlignment="1">
      <alignment horizontal="center" vertical="center" wrapText="1"/>
    </xf>
    <xf numFmtId="0" fontId="2" fillId="0" borderId="127" xfId="0" applyFont="1" applyFill="1" applyBorder="1" applyAlignment="1">
      <alignment horizontal="left" vertical="top" wrapText="1"/>
    </xf>
    <xf numFmtId="0" fontId="2" fillId="0" borderId="128" xfId="0" applyFont="1" applyFill="1" applyBorder="1" applyAlignment="1">
      <alignment horizontal="left" vertical="top" wrapText="1"/>
    </xf>
    <xf numFmtId="1" fontId="157" fillId="0" borderId="129" xfId="0" applyNumberFormat="1" applyFont="1" applyFill="1" applyBorder="1" applyAlignment="1">
      <alignment horizontal="right" vertical="top"/>
    </xf>
    <xf numFmtId="0" fontId="6" fillId="0" borderId="129" xfId="0" applyFont="1" applyFill="1" applyBorder="1" applyAlignment="1">
      <alignment horizontal="left" vertical="top" wrapText="1"/>
    </xf>
    <xf numFmtId="0" fontId="6" fillId="0" borderId="129" xfId="0" applyNumberFormat="1" applyFont="1" applyFill="1" applyBorder="1" applyAlignment="1">
      <alignment horizontal="center" vertical="center" wrapText="1"/>
    </xf>
    <xf numFmtId="0" fontId="6" fillId="0" borderId="130" xfId="0" applyFont="1" applyFill="1" applyBorder="1" applyAlignment="1">
      <alignment horizontal="left" vertical="top" wrapText="1"/>
    </xf>
    <xf numFmtId="0" fontId="6" fillId="0" borderId="129" xfId="0" applyFont="1" applyFill="1" applyBorder="1"/>
    <xf numFmtId="0" fontId="6" fillId="0" borderId="131" xfId="0" applyFont="1" applyFill="1" applyBorder="1" applyAlignment="1">
      <alignment horizontal="center" vertical="center" wrapText="1"/>
    </xf>
    <xf numFmtId="1" fontId="157" fillId="0" borderId="129" xfId="0" applyNumberFormat="1" applyFont="1" applyFill="1" applyBorder="1" applyAlignment="1">
      <alignment vertical="top"/>
    </xf>
    <xf numFmtId="0" fontId="2" fillId="0" borderId="129" xfId="0" applyFont="1" applyFill="1" applyBorder="1" applyAlignment="1">
      <alignment horizontal="left" vertical="top" wrapText="1" shrinkToFit="1"/>
    </xf>
    <xf numFmtId="0" fontId="2" fillId="0" borderId="129" xfId="0" applyFont="1" applyFill="1" applyBorder="1" applyAlignment="1">
      <alignment horizontal="left" vertical="top" wrapText="1"/>
    </xf>
    <xf numFmtId="166" fontId="15" fillId="0" borderId="129" xfId="0" applyNumberFormat="1" applyFont="1" applyFill="1" applyBorder="1" applyAlignment="1">
      <alignment horizontal="center" vertical="center"/>
    </xf>
    <xf numFmtId="0" fontId="2" fillId="0" borderId="126" xfId="0" applyFont="1" applyFill="1" applyBorder="1" applyAlignment="1">
      <alignment vertical="top" wrapText="1" shrinkToFit="1"/>
    </xf>
    <xf numFmtId="0" fontId="2" fillId="0" borderId="127" xfId="0" applyFont="1" applyFill="1" applyBorder="1" applyAlignment="1">
      <alignment vertical="top" wrapText="1"/>
    </xf>
    <xf numFmtId="0" fontId="2" fillId="0" borderId="1" xfId="0" applyFont="1" applyFill="1" applyBorder="1"/>
    <xf numFmtId="1" fontId="157" fillId="0" borderId="1" xfId="0" applyNumberFormat="1" applyFont="1" applyFill="1" applyBorder="1" applyAlignment="1">
      <alignment vertical="top"/>
    </xf>
    <xf numFmtId="0" fontId="2" fillId="0" borderId="1" xfId="0" applyFont="1" applyFill="1" applyBorder="1" applyAlignment="1">
      <alignment horizontal="left" vertical="top" wrapText="1" shrinkToFit="1"/>
    </xf>
    <xf numFmtId="166" fontId="15" fillId="0" borderId="1" xfId="0" applyNumberFormat="1" applyFont="1" applyFill="1" applyBorder="1" applyAlignment="1">
      <alignment horizontal="center" vertical="center"/>
    </xf>
    <xf numFmtId="0" fontId="15" fillId="0" borderId="1" xfId="0" applyFont="1" applyFill="1" applyBorder="1" applyAlignment="1">
      <alignment vertical="top"/>
    </xf>
    <xf numFmtId="0" fontId="2" fillId="0" borderId="1" xfId="0" applyFont="1" applyFill="1" applyBorder="1" applyAlignment="1">
      <alignment vertical="top"/>
    </xf>
    <xf numFmtId="49" fontId="158" fillId="0" borderId="1" xfId="0" applyNumberFormat="1" applyFont="1" applyFill="1" applyBorder="1" applyAlignment="1">
      <alignment horizontal="left" vertical="top"/>
    </xf>
    <xf numFmtId="2" fontId="12" fillId="0" borderId="129" xfId="0" applyNumberFormat="1" applyFont="1" applyFill="1" applyBorder="1" applyAlignment="1">
      <alignment horizontal="left" vertical="top" wrapText="1"/>
    </xf>
    <xf numFmtId="164" fontId="6" fillId="0" borderId="129" xfId="0" applyNumberFormat="1" applyFont="1" applyFill="1" applyBorder="1" applyAlignment="1">
      <alignment horizontal="center" vertical="top" wrapText="1"/>
    </xf>
    <xf numFmtId="0" fontId="6" fillId="0" borderId="129" xfId="0" applyFont="1" applyFill="1" applyBorder="1" applyAlignment="1">
      <alignment horizontal="center" vertical="top" wrapText="1"/>
    </xf>
    <xf numFmtId="0" fontId="32" fillId="0" borderId="129" xfId="0" applyFont="1" applyFill="1" applyBorder="1" applyAlignment="1">
      <alignment horizontal="left" vertical="top" wrapText="1"/>
    </xf>
    <xf numFmtId="0" fontId="6" fillId="0" borderId="129" xfId="0" applyFont="1" applyFill="1" applyBorder="1" applyAlignment="1">
      <alignment horizontal="left" vertical="top"/>
    </xf>
    <xf numFmtId="0" fontId="12" fillId="0" borderId="129" xfId="0" applyFont="1" applyFill="1" applyBorder="1" applyAlignment="1">
      <alignment horizontal="left" vertical="top" wrapText="1"/>
    </xf>
    <xf numFmtId="0" fontId="12" fillId="0" borderId="129" xfId="0" applyFont="1" applyFill="1" applyBorder="1" applyAlignment="1">
      <alignment horizontal="center" vertical="top" wrapText="1"/>
    </xf>
    <xf numFmtId="0" fontId="6" fillId="0" borderId="129" xfId="0" applyFont="1" applyFill="1" applyBorder="1" applyAlignment="1">
      <alignment horizontal="left" vertical="center" wrapText="1"/>
    </xf>
    <xf numFmtId="0" fontId="6" fillId="0" borderId="129" xfId="0" applyFont="1" applyFill="1" applyBorder="1" applyAlignment="1">
      <alignment horizontal="center" vertical="center"/>
    </xf>
    <xf numFmtId="0" fontId="102" fillId="0" borderId="129" xfId="0" applyFont="1" applyFill="1" applyBorder="1" applyAlignment="1">
      <alignment horizontal="center" vertical="top" wrapText="1"/>
    </xf>
    <xf numFmtId="0" fontId="2" fillId="0" borderId="129" xfId="3" applyFont="1" applyFill="1" applyBorder="1" applyAlignment="1">
      <alignment horizontal="left" vertical="top" wrapText="1"/>
    </xf>
    <xf numFmtId="0" fontId="6" fillId="0" borderId="129" xfId="3" applyFont="1" applyFill="1" applyBorder="1" applyAlignment="1">
      <alignment horizontal="left" vertical="center" wrapText="1"/>
    </xf>
    <xf numFmtId="0" fontId="6" fillId="0" borderId="129" xfId="3" applyFont="1" applyFill="1" applyBorder="1" applyAlignment="1">
      <alignment horizontal="center" vertical="center" wrapText="1"/>
    </xf>
    <xf numFmtId="0" fontId="2" fillId="0" borderId="129" xfId="3" applyFont="1" applyFill="1" applyBorder="1" applyAlignment="1">
      <alignment horizontal="center" vertical="top" wrapText="1"/>
    </xf>
    <xf numFmtId="0" fontId="2" fillId="0" borderId="129" xfId="3" applyFont="1" applyFill="1" applyBorder="1" applyAlignment="1">
      <alignment horizontal="center" vertical="center" wrapText="1"/>
    </xf>
    <xf numFmtId="0" fontId="6" fillId="0" borderId="129" xfId="3" applyFont="1" applyFill="1" applyBorder="1" applyAlignment="1">
      <alignment horizontal="center" vertical="top" wrapText="1"/>
    </xf>
    <xf numFmtId="0" fontId="2" fillId="0" borderId="129" xfId="0" applyFont="1" applyFill="1" applyBorder="1" applyAlignment="1">
      <alignment horizontal="left" vertical="top"/>
    </xf>
    <xf numFmtId="165" fontId="2" fillId="0" borderId="129" xfId="0" applyNumberFormat="1" applyFont="1" applyFill="1" applyBorder="1" applyAlignment="1">
      <alignment horizontal="center" vertical="top"/>
    </xf>
    <xf numFmtId="0" fontId="2" fillId="0" borderId="130" xfId="0" applyFont="1" applyFill="1" applyBorder="1" applyAlignment="1">
      <alignment horizontal="left" vertical="top" wrapText="1"/>
    </xf>
    <xf numFmtId="166" fontId="2" fillId="0" borderId="129" xfId="0" applyNumberFormat="1" applyFont="1" applyFill="1" applyBorder="1" applyAlignment="1">
      <alignment horizontal="center" vertical="top"/>
    </xf>
    <xf numFmtId="2" fontId="2" fillId="0" borderId="129" xfId="0" applyNumberFormat="1" applyFont="1" applyFill="1" applyBorder="1" applyAlignment="1">
      <alignment horizontal="left" vertical="top" wrapText="1"/>
    </xf>
    <xf numFmtId="0" fontId="2" fillId="0" borderId="129" xfId="0" applyFont="1" applyFill="1" applyBorder="1" applyAlignment="1">
      <alignment horizontal="center" vertical="top"/>
    </xf>
    <xf numFmtId="2" fontId="6" fillId="0" borderId="129" xfId="0" applyNumberFormat="1" applyFont="1" applyFill="1" applyBorder="1" applyAlignment="1">
      <alignment vertical="top" wrapText="1"/>
    </xf>
    <xf numFmtId="0" fontId="6" fillId="0" borderId="129" xfId="0" applyFont="1" applyFill="1" applyBorder="1" applyAlignment="1">
      <alignment horizontal="center" vertical="top"/>
    </xf>
    <xf numFmtId="2" fontId="2" fillId="0" borderId="129" xfId="0" applyNumberFormat="1" applyFont="1" applyFill="1" applyBorder="1" applyAlignment="1">
      <alignment horizontal="center" vertical="top"/>
    </xf>
    <xf numFmtId="0" fontId="2" fillId="0" borderId="129" xfId="0" applyFont="1" applyFill="1" applyBorder="1" applyAlignment="1">
      <alignment horizontal="center" vertical="top" wrapText="1"/>
    </xf>
    <xf numFmtId="164" fontId="6" fillId="0" borderId="129" xfId="0" applyNumberFormat="1" applyFont="1" applyFill="1" applyBorder="1" applyAlignment="1">
      <alignment horizontal="center" vertical="top"/>
    </xf>
    <xf numFmtId="0" fontId="7" fillId="0" borderId="129" xfId="0" applyFont="1" applyFill="1" applyBorder="1" applyAlignment="1">
      <alignment horizontal="center" vertical="top" wrapText="1"/>
    </xf>
    <xf numFmtId="0" fontId="6" fillId="0" borderId="131" xfId="0" applyFont="1" applyFill="1" applyBorder="1" applyAlignment="1">
      <alignment horizontal="left" vertical="top" wrapText="1"/>
    </xf>
    <xf numFmtId="0" fontId="6" fillId="0" borderId="129" xfId="4" applyFont="1" applyFill="1" applyBorder="1" applyAlignment="1">
      <alignment horizontal="left" vertical="top" wrapText="1"/>
    </xf>
    <xf numFmtId="0" fontId="2" fillId="0" borderId="129" xfId="4" applyFont="1" applyFill="1" applyBorder="1" applyAlignment="1">
      <alignment horizontal="left" vertical="top" wrapText="1"/>
    </xf>
    <xf numFmtId="0" fontId="6" fillId="0" borderId="0" xfId="0" applyFont="1" applyFill="1" applyAlignment="1">
      <alignment horizontal="center" vertical="top"/>
    </xf>
    <xf numFmtId="2" fontId="6" fillId="0" borderId="129" xfId="0" applyNumberFormat="1" applyFont="1" applyFill="1" applyBorder="1" applyAlignment="1">
      <alignment horizontal="left" vertical="top"/>
    </xf>
    <xf numFmtId="0" fontId="6" fillId="0" borderId="129" xfId="4" applyFont="1" applyFill="1" applyBorder="1" applyAlignment="1">
      <alignment vertical="top" wrapText="1"/>
    </xf>
    <xf numFmtId="2" fontId="6" fillId="0" borderId="129" xfId="0" applyNumberFormat="1" applyFont="1" applyFill="1" applyBorder="1" applyAlignment="1">
      <alignment vertical="top"/>
    </xf>
    <xf numFmtId="0" fontId="34" fillId="0" borderId="130" xfId="0" applyFont="1" applyFill="1" applyBorder="1" applyAlignment="1">
      <alignment vertical="top" wrapText="1"/>
    </xf>
    <xf numFmtId="0" fontId="34" fillId="0" borderId="134" xfId="0" applyFont="1" applyFill="1" applyBorder="1" applyAlignment="1">
      <alignment vertical="top" wrapText="1"/>
    </xf>
    <xf numFmtId="0" fontId="110" fillId="0" borderId="129" xfId="0" applyFont="1" applyFill="1" applyBorder="1" applyAlignment="1">
      <alignment horizontal="left" vertical="top" wrapText="1"/>
    </xf>
    <xf numFmtId="0" fontId="6" fillId="0" borderId="129" xfId="0" applyFont="1" applyFill="1" applyBorder="1" applyAlignment="1" applyProtection="1">
      <alignment horizontal="left" vertical="top" wrapText="1"/>
      <protection locked="0"/>
    </xf>
    <xf numFmtId="0" fontId="7" fillId="0" borderId="129" xfId="0" applyFont="1" applyFill="1" applyBorder="1" applyAlignment="1">
      <alignment horizontal="left" vertical="top" wrapText="1"/>
    </xf>
    <xf numFmtId="2" fontId="7" fillId="0" borderId="129" xfId="0" applyNumberFormat="1" applyFont="1" applyFill="1" applyBorder="1" applyAlignment="1">
      <alignment horizontal="left" vertical="top" wrapText="1"/>
    </xf>
    <xf numFmtId="0" fontId="6" fillId="0" borderId="129" xfId="0" applyFont="1" applyFill="1" applyBorder="1" applyAlignment="1">
      <alignment wrapText="1"/>
    </xf>
    <xf numFmtId="164" fontId="6" fillId="0" borderId="129" xfId="0" applyNumberFormat="1" applyFont="1" applyFill="1" applyBorder="1" applyAlignment="1">
      <alignment vertical="top" wrapText="1"/>
    </xf>
    <xf numFmtId="0" fontId="32" fillId="0" borderId="129" xfId="0" applyFont="1" applyFill="1" applyBorder="1" applyAlignment="1">
      <alignment vertical="top" wrapText="1"/>
    </xf>
    <xf numFmtId="0" fontId="6" fillId="0" borderId="137" xfId="0" applyFont="1" applyFill="1" applyBorder="1" applyAlignment="1">
      <alignment vertical="top" wrapText="1"/>
    </xf>
    <xf numFmtId="0" fontId="2" fillId="0" borderId="129" xfId="0" applyNumberFormat="1" applyFont="1" applyFill="1" applyBorder="1" applyAlignment="1">
      <alignment horizontal="center" vertical="top" wrapText="1"/>
    </xf>
    <xf numFmtId="0" fontId="6" fillId="0" borderId="129" xfId="0" applyFont="1" applyFill="1" applyBorder="1" applyAlignment="1">
      <alignment horizontal="right" vertical="top"/>
    </xf>
    <xf numFmtId="0" fontId="146" fillId="0" borderId="129" xfId="0" applyFont="1" applyFill="1" applyBorder="1" applyAlignment="1">
      <alignment horizontal="center" vertical="top"/>
    </xf>
    <xf numFmtId="0" fontId="2" fillId="0" borderId="0" xfId="0" applyFont="1" applyFill="1" applyAlignment="1">
      <alignment horizontal="left" vertical="top" wrapText="1"/>
    </xf>
    <xf numFmtId="165" fontId="2" fillId="0" borderId="129" xfId="0" applyNumberFormat="1" applyFont="1" applyFill="1" applyBorder="1" applyAlignment="1">
      <alignment horizontal="center" vertical="top" wrapText="1"/>
    </xf>
    <xf numFmtId="2" fontId="6" fillId="0" borderId="129" xfId="0" applyNumberFormat="1" applyFont="1" applyFill="1" applyBorder="1" applyAlignment="1">
      <alignment horizontal="left" vertical="top" wrapText="1"/>
    </xf>
    <xf numFmtId="0" fontId="2" fillId="0" borderId="133" xfId="0" applyFont="1" applyFill="1" applyBorder="1" applyAlignment="1">
      <alignment horizontal="left" vertical="top" wrapText="1"/>
    </xf>
    <xf numFmtId="0" fontId="6" fillId="0" borderId="137" xfId="0" applyFont="1" applyFill="1" applyBorder="1" applyAlignment="1">
      <alignment horizontal="left" vertical="top" wrapText="1"/>
    </xf>
    <xf numFmtId="0" fontId="2" fillId="0" borderId="129" xfId="7" applyFont="1" applyFill="1" applyBorder="1" applyAlignment="1">
      <alignment horizontal="center" vertical="top" wrapText="1"/>
    </xf>
    <xf numFmtId="0" fontId="6" fillId="0" borderId="129" xfId="7" applyFont="1" applyFill="1" applyBorder="1" applyAlignment="1">
      <alignment horizontal="left" vertical="top" wrapText="1"/>
    </xf>
    <xf numFmtId="0" fontId="2" fillId="0" borderId="0" xfId="7" applyFont="1" applyFill="1" applyBorder="1" applyAlignment="1">
      <alignment vertical="top" wrapText="1"/>
    </xf>
    <xf numFmtId="0" fontId="6" fillId="0" borderId="0" xfId="0" applyFont="1" applyFill="1" applyBorder="1" applyAlignment="1">
      <alignment horizontal="center" vertical="center"/>
    </xf>
    <xf numFmtId="0" fontId="70" fillId="0" borderId="0" xfId="0" applyFont="1" applyFill="1" applyBorder="1" applyAlignment="1">
      <alignment horizontal="left" vertical="top" wrapText="1"/>
    </xf>
    <xf numFmtId="0" fontId="69" fillId="0" borderId="0" xfId="0" applyFont="1" applyAlignment="1">
      <alignment wrapText="1"/>
    </xf>
    <xf numFmtId="0" fontId="69" fillId="0" borderId="0" xfId="0" applyFont="1" applyAlignment="1">
      <alignment horizontal="justify" vertical="center"/>
    </xf>
    <xf numFmtId="0" fontId="7" fillId="0" borderId="22" xfId="0" applyFont="1" applyBorder="1" applyAlignment="1">
      <alignment horizontal="center" vertical="top" wrapText="1"/>
    </xf>
    <xf numFmtId="0" fontId="6" fillId="0" borderId="129" xfId="0" applyFont="1" applyBorder="1" applyAlignment="1">
      <alignment horizontal="center" vertical="center"/>
    </xf>
    <xf numFmtId="0" fontId="11" fillId="0" borderId="129" xfId="0" applyFont="1" applyBorder="1" applyAlignment="1">
      <alignment horizontal="center" vertical="center"/>
    </xf>
    <xf numFmtId="0" fontId="6" fillId="0" borderId="129" xfId="0" applyFont="1" applyBorder="1"/>
    <xf numFmtId="0" fontId="6" fillId="0" borderId="130" xfId="0" applyFont="1" applyBorder="1" applyAlignment="1">
      <alignment horizontal="center" vertical="center"/>
    </xf>
    <xf numFmtId="0" fontId="6" fillId="0" borderId="129" xfId="0" applyFont="1" applyBorder="1" applyAlignment="1">
      <alignment horizontal="center" vertical="center" wrapText="1"/>
    </xf>
    <xf numFmtId="0" fontId="6" fillId="0" borderId="131" xfId="0" applyFont="1" applyBorder="1" applyAlignment="1">
      <alignment horizontal="center" vertical="center"/>
    </xf>
    <xf numFmtId="0" fontId="6" fillId="0" borderId="13" xfId="0" applyFont="1" applyBorder="1"/>
    <xf numFmtId="0" fontId="6" fillId="0" borderId="130" xfId="0" applyFont="1" applyBorder="1" applyAlignment="1">
      <alignment horizontal="center" vertical="center" wrapText="1"/>
    </xf>
    <xf numFmtId="0" fontId="2" fillId="0" borderId="129" xfId="0" applyFont="1" applyBorder="1" applyAlignment="1">
      <alignment horizontal="left" vertical="top" wrapText="1"/>
    </xf>
    <xf numFmtId="0" fontId="0" fillId="0" borderId="129" xfId="0" applyBorder="1"/>
    <xf numFmtId="0" fontId="22" fillId="4" borderId="133" xfId="0" applyFont="1" applyFill="1" applyBorder="1" applyAlignment="1">
      <alignment horizontal="left" vertical="top" wrapText="1"/>
    </xf>
    <xf numFmtId="0" fontId="68" fillId="0" borderId="0" xfId="0" applyFont="1" applyAlignment="1">
      <alignment vertical="top" wrapText="1"/>
    </xf>
    <xf numFmtId="0" fontId="54" fillId="0" borderId="129" xfId="0" applyFont="1" applyBorder="1" applyAlignment="1">
      <alignment horizontal="left" vertical="top" wrapText="1"/>
    </xf>
    <xf numFmtId="0" fontId="22" fillId="0" borderId="129" xfId="0" applyFont="1" applyBorder="1" applyAlignment="1">
      <alignment horizontal="left" vertical="top" wrapText="1"/>
    </xf>
    <xf numFmtId="0" fontId="6" fillId="0" borderId="0" xfId="0" applyFont="1" applyAlignment="1">
      <alignment horizontal="center" vertical="center" wrapText="1"/>
    </xf>
    <xf numFmtId="0" fontId="22" fillId="0" borderId="13" xfId="0" applyFont="1" applyBorder="1" applyAlignment="1">
      <alignment horizontal="left" vertical="top" wrapText="1"/>
    </xf>
    <xf numFmtId="0" fontId="163" fillId="4" borderId="129" xfId="0" applyFont="1" applyFill="1" applyBorder="1" applyAlignment="1">
      <alignment horizontal="left" vertical="top" wrapText="1"/>
    </xf>
    <xf numFmtId="0" fontId="68" fillId="0" borderId="0" xfId="0" applyFont="1" applyAlignment="1">
      <alignment horizontal="left" vertical="top" wrapText="1"/>
    </xf>
    <xf numFmtId="0" fontId="6" fillId="0" borderId="133" xfId="0" applyFont="1" applyBorder="1" applyAlignment="1">
      <alignment horizontal="center" vertical="center"/>
    </xf>
    <xf numFmtId="0" fontId="6" fillId="0" borderId="133" xfId="0" applyFont="1" applyBorder="1"/>
    <xf numFmtId="0" fontId="0" fillId="0" borderId="0" xfId="0" applyAlignment="1">
      <alignment horizontal="left" vertical="top" wrapText="1"/>
    </xf>
    <xf numFmtId="0" fontId="61" fillId="0" borderId="129" xfId="8" applyFont="1" applyBorder="1" applyAlignment="1">
      <alignment horizontal="left" vertical="top" wrapText="1"/>
    </xf>
    <xf numFmtId="0" fontId="61" fillId="0" borderId="129" xfId="9" applyFont="1" applyBorder="1" applyAlignment="1">
      <alignment horizontal="left" vertical="top" wrapText="1"/>
    </xf>
    <xf numFmtId="0" fontId="163" fillId="4" borderId="129" xfId="9" applyFont="1" applyFill="1" applyBorder="1" applyAlignment="1">
      <alignment horizontal="left" vertical="top" wrapText="1"/>
    </xf>
    <xf numFmtId="0" fontId="2" fillId="0" borderId="129" xfId="0" applyFont="1" applyBorder="1" applyAlignment="1">
      <alignment horizontal="center" vertical="center"/>
    </xf>
    <xf numFmtId="0" fontId="22" fillId="4" borderId="129" xfId="0" applyFont="1" applyFill="1" applyBorder="1" applyAlignment="1">
      <alignment horizontal="left" vertical="top" wrapText="1"/>
    </xf>
    <xf numFmtId="0" fontId="162" fillId="0" borderId="129" xfId="0" applyFont="1" applyBorder="1" applyAlignment="1">
      <alignment horizontal="left" vertical="top" wrapText="1"/>
    </xf>
    <xf numFmtId="0" fontId="169" fillId="0" borderId="129" xfId="0" applyFont="1" applyBorder="1" applyAlignment="1">
      <alignment horizontal="left" vertical="top" wrapText="1"/>
    </xf>
    <xf numFmtId="0" fontId="54" fillId="4" borderId="129" xfId="0" applyFont="1" applyFill="1" applyBorder="1" applyAlignment="1">
      <alignment horizontal="left" vertical="top" wrapText="1"/>
    </xf>
    <xf numFmtId="0" fontId="22" fillId="0" borderId="129" xfId="0" applyFont="1" applyBorder="1" applyAlignment="1">
      <alignment horizontal="left" vertical="top"/>
    </xf>
    <xf numFmtId="0" fontId="22" fillId="0" borderId="139" xfId="0" applyFont="1" applyBorder="1" applyAlignment="1">
      <alignment horizontal="left" vertical="top" wrapText="1"/>
    </xf>
    <xf numFmtId="0" fontId="6" fillId="0" borderId="13" xfId="0" applyFont="1" applyBorder="1" applyAlignment="1">
      <alignment horizontal="center" vertical="center"/>
    </xf>
    <xf numFmtId="0" fontId="22" fillId="0" borderId="129" xfId="3" applyFont="1" applyBorder="1" applyAlignment="1">
      <alignment horizontal="left" vertical="top" wrapText="1"/>
    </xf>
    <xf numFmtId="0" fontId="22" fillId="0" borderId="129" xfId="0" applyFont="1" applyBorder="1" applyAlignment="1">
      <alignment vertical="top" wrapText="1"/>
    </xf>
    <xf numFmtId="0" fontId="170" fillId="0" borderId="129" xfId="0" applyFont="1" applyBorder="1" applyAlignment="1">
      <alignment horizontal="center" vertical="center"/>
    </xf>
    <xf numFmtId="0" fontId="22" fillId="0" borderId="97" xfId="0" applyFont="1" applyBorder="1" applyAlignment="1">
      <alignment horizontal="left" vertical="top" wrapText="1"/>
    </xf>
    <xf numFmtId="0" fontId="6" fillId="0" borderId="99" xfId="0" applyFont="1" applyBorder="1" applyAlignment="1">
      <alignment horizontal="center" vertical="center"/>
    </xf>
    <xf numFmtId="0" fontId="171" fillId="0" borderId="129" xfId="0" applyFont="1" applyBorder="1" applyAlignment="1">
      <alignment horizontal="center" vertical="center"/>
    </xf>
    <xf numFmtId="0" fontId="22" fillId="0" borderId="133" xfId="9" applyFont="1" applyBorder="1" applyAlignment="1">
      <alignment horizontal="left" vertical="top" wrapText="1"/>
    </xf>
    <xf numFmtId="0" fontId="22" fillId="0" borderId="129" xfId="9" applyFont="1" applyBorder="1" applyAlignment="1">
      <alignment horizontal="left" vertical="top" wrapText="1"/>
    </xf>
    <xf numFmtId="0" fontId="102" fillId="0" borderId="29" xfId="0" applyFont="1" applyBorder="1" applyAlignment="1">
      <alignment horizontal="left" vertical="top" wrapText="1"/>
    </xf>
    <xf numFmtId="0" fontId="6" fillId="0" borderId="129" xfId="0" applyFont="1" applyBorder="1" applyAlignment="1">
      <alignment horizontal="left" vertical="top" wrapText="1"/>
    </xf>
    <xf numFmtId="0" fontId="2" fillId="0" borderId="129" xfId="0" applyFont="1" applyBorder="1" applyAlignment="1">
      <alignment horizontal="left" vertical="top"/>
    </xf>
    <xf numFmtId="0" fontId="125" fillId="0" borderId="129" xfId="0" applyFont="1" applyBorder="1" applyAlignment="1">
      <alignment horizontal="left" vertical="top" wrapText="1"/>
    </xf>
    <xf numFmtId="0" fontId="6" fillId="0" borderId="129" xfId="0" applyFont="1" applyBorder="1" applyAlignment="1">
      <alignment horizontal="left" vertical="top"/>
    </xf>
    <xf numFmtId="0" fontId="11" fillId="0" borderId="129" xfId="0" applyFont="1" applyBorder="1" applyAlignment="1">
      <alignment horizontal="left" vertical="top"/>
    </xf>
    <xf numFmtId="0" fontId="32" fillId="0" borderId="129" xfId="0" applyFont="1" applyBorder="1" applyAlignment="1">
      <alignment horizontal="left" vertical="top" wrapText="1"/>
    </xf>
    <xf numFmtId="0" fontId="11" fillId="0" borderId="13" xfId="0" applyFont="1" applyBorder="1" applyAlignment="1">
      <alignment horizontal="left" vertical="top"/>
    </xf>
    <xf numFmtId="0" fontId="6" fillId="0" borderId="13" xfId="0" applyFont="1" applyBorder="1" applyAlignment="1">
      <alignment horizontal="left" vertical="top"/>
    </xf>
    <xf numFmtId="0" fontId="6" fillId="0" borderId="133" xfId="0" applyFont="1" applyBorder="1" applyAlignment="1">
      <alignment horizontal="left" vertical="top" wrapText="1"/>
    </xf>
    <xf numFmtId="0" fontId="6" fillId="0" borderId="0" xfId="0" applyFont="1" applyAlignment="1">
      <alignment horizontal="left" vertical="top"/>
    </xf>
    <xf numFmtId="0" fontId="6" fillId="0" borderId="130" xfId="0" applyFont="1" applyBorder="1" applyAlignment="1">
      <alignment horizontal="left" vertical="top" wrapText="1"/>
    </xf>
    <xf numFmtId="0" fontId="110" fillId="0" borderId="129" xfId="0" applyFont="1" applyBorder="1" applyAlignment="1">
      <alignment horizontal="left" vertical="top"/>
    </xf>
    <xf numFmtId="0" fontId="0" fillId="0" borderId="129" xfId="0" applyBorder="1" applyAlignment="1">
      <alignment horizontal="left" vertical="top"/>
    </xf>
    <xf numFmtId="0" fontId="11" fillId="0" borderId="129" xfId="0" applyFont="1" applyBorder="1" applyAlignment="1">
      <alignment horizontal="left" vertical="top" wrapText="1"/>
    </xf>
    <xf numFmtId="0" fontId="110" fillId="0" borderId="129" xfId="0" applyFont="1" applyBorder="1" applyAlignment="1">
      <alignment horizontal="left" vertical="top" wrapText="1"/>
    </xf>
    <xf numFmtId="0" fontId="6" fillId="0" borderId="131" xfId="0" applyFont="1" applyBorder="1" applyAlignment="1">
      <alignment horizontal="left" vertical="top" wrapText="1"/>
    </xf>
    <xf numFmtId="0" fontId="11" fillId="0" borderId="13" xfId="0" applyFont="1" applyBorder="1" applyAlignment="1">
      <alignment horizontal="left" vertical="top" wrapText="1"/>
    </xf>
    <xf numFmtId="0" fontId="6" fillId="0" borderId="13" xfId="0" applyFont="1" applyBorder="1" applyAlignment="1">
      <alignment horizontal="left" vertical="top" wrapText="1"/>
    </xf>
    <xf numFmtId="165" fontId="6" fillId="0" borderId="129" xfId="0" applyNumberFormat="1" applyFont="1" applyBorder="1" applyAlignment="1">
      <alignment horizontal="left" vertical="top"/>
    </xf>
    <xf numFmtId="0" fontId="22" fillId="0" borderId="130" xfId="0" applyFont="1" applyBorder="1" applyAlignment="1">
      <alignment horizontal="left" vertical="top" wrapText="1"/>
    </xf>
    <xf numFmtId="0" fontId="11" fillId="0" borderId="133" xfId="0" applyFont="1" applyBorder="1" applyAlignment="1">
      <alignment horizontal="left" vertical="top" wrapText="1"/>
    </xf>
    <xf numFmtId="0" fontId="11" fillId="0" borderId="97" xfId="0" applyFont="1" applyBorder="1" applyAlignment="1">
      <alignment horizontal="left" vertical="top" wrapText="1"/>
    </xf>
    <xf numFmtId="0" fontId="6" fillId="0" borderId="97" xfId="0" applyFont="1" applyBorder="1" applyAlignment="1">
      <alignment horizontal="left" vertical="top" wrapText="1"/>
    </xf>
    <xf numFmtId="0" fontId="163" fillId="0" borderId="129" xfId="0" applyFont="1" applyBorder="1" applyAlignment="1">
      <alignment horizontal="left" vertical="top" wrapText="1"/>
    </xf>
    <xf numFmtId="0" fontId="110" fillId="0" borderId="133" xfId="0" applyFont="1" applyBorder="1" applyAlignment="1">
      <alignment horizontal="left" vertical="top" wrapText="1"/>
    </xf>
    <xf numFmtId="0" fontId="6" fillId="0" borderId="133" xfId="0" applyFont="1" applyBorder="1" applyAlignment="1">
      <alignment horizontal="left" vertical="top"/>
    </xf>
    <xf numFmtId="0" fontId="6" fillId="0" borderId="132" xfId="0" applyFont="1" applyBorder="1" applyAlignment="1">
      <alignment horizontal="left" vertical="top" wrapText="1"/>
    </xf>
    <xf numFmtId="0" fontId="0" fillId="0" borderId="132" xfId="0" applyBorder="1" applyAlignment="1">
      <alignment horizontal="left" vertical="top"/>
    </xf>
    <xf numFmtId="0" fontId="22" fillId="0" borderId="133" xfId="0" applyFont="1" applyBorder="1" applyAlignment="1">
      <alignment horizontal="left" vertical="top" wrapText="1"/>
    </xf>
    <xf numFmtId="0" fontId="6" fillId="0" borderId="132" xfId="0" applyFont="1" applyBorder="1" applyAlignment="1">
      <alignment horizontal="left" vertical="top"/>
    </xf>
    <xf numFmtId="0" fontId="32" fillId="0" borderId="130" xfId="0" applyFont="1" applyBorder="1" applyAlignment="1">
      <alignment horizontal="left" vertical="top" wrapText="1"/>
    </xf>
    <xf numFmtId="0" fontId="6" fillId="0" borderId="99" xfId="0" applyFont="1" applyBorder="1" applyAlignment="1">
      <alignment horizontal="left" vertical="top" wrapText="1"/>
    </xf>
    <xf numFmtId="0" fontId="11" fillId="0" borderId="99" xfId="0" applyFont="1" applyBorder="1" applyAlignment="1">
      <alignment horizontal="left" vertical="top" wrapText="1"/>
    </xf>
    <xf numFmtId="0" fontId="6" fillId="0" borderId="131" xfId="0" applyFont="1" applyBorder="1" applyAlignment="1">
      <alignment horizontal="left" vertical="top"/>
    </xf>
    <xf numFmtId="0" fontId="2" fillId="0" borderId="130" xfId="0" applyFont="1" applyBorder="1" applyAlignment="1">
      <alignment horizontal="left" vertical="top" wrapText="1"/>
    </xf>
    <xf numFmtId="0" fontId="170" fillId="0" borderId="130" xfId="0" applyFont="1" applyBorder="1" applyAlignment="1">
      <alignment horizontal="left" vertical="top" wrapText="1"/>
    </xf>
    <xf numFmtId="0" fontId="170" fillId="0" borderId="129" xfId="0" applyFont="1" applyBorder="1" applyAlignment="1">
      <alignment horizontal="left" vertical="top" wrapText="1"/>
    </xf>
    <xf numFmtId="0" fontId="32" fillId="0" borderId="129" xfId="0" applyFont="1" applyBorder="1" applyAlignment="1">
      <alignment horizontal="left" vertical="top"/>
    </xf>
    <xf numFmtId="0" fontId="171" fillId="0" borderId="130" xfId="0" applyFont="1" applyBorder="1" applyAlignment="1">
      <alignment horizontal="left" vertical="top" wrapText="1"/>
    </xf>
    <xf numFmtId="0" fontId="171" fillId="0" borderId="129" xfId="0" applyFont="1" applyBorder="1" applyAlignment="1">
      <alignment horizontal="left" vertical="top" wrapText="1"/>
    </xf>
    <xf numFmtId="0" fontId="110" fillId="0" borderId="97" xfId="0" applyFont="1" applyBorder="1" applyAlignment="1">
      <alignment horizontal="left" vertical="top" wrapText="1"/>
    </xf>
    <xf numFmtId="0" fontId="6" fillId="0" borderId="115" xfId="0" applyFont="1" applyBorder="1" applyAlignment="1">
      <alignment horizontal="left" vertical="top" wrapText="1"/>
    </xf>
    <xf numFmtId="0" fontId="6" fillId="0" borderId="130" xfId="0" applyFont="1" applyBorder="1" applyAlignment="1">
      <alignment horizontal="left" vertical="top"/>
    </xf>
    <xf numFmtId="0" fontId="11" fillId="0" borderId="130" xfId="0" applyFont="1" applyBorder="1" applyAlignment="1">
      <alignment horizontal="left" vertical="top"/>
    </xf>
    <xf numFmtId="0" fontId="6" fillId="0" borderId="129" xfId="0" applyFont="1" applyBorder="1" applyAlignment="1">
      <alignment horizontal="right" vertical="top"/>
    </xf>
    <xf numFmtId="0" fontId="6" fillId="0" borderId="129" xfId="0" applyFont="1" applyBorder="1" applyAlignment="1">
      <alignment horizontal="right" vertical="top" wrapText="1"/>
    </xf>
    <xf numFmtId="2" fontId="11" fillId="0" borderId="13" xfId="0" applyNumberFormat="1" applyFont="1" applyBorder="1" applyAlignment="1">
      <alignment horizontal="right" vertical="top"/>
    </xf>
    <xf numFmtId="0" fontId="6" fillId="0" borderId="0" xfId="0" applyFont="1" applyAlignment="1">
      <alignment horizontal="right" vertical="top"/>
    </xf>
    <xf numFmtId="0" fontId="11" fillId="0" borderId="129" xfId="0" applyFont="1" applyBorder="1" applyAlignment="1">
      <alignment horizontal="right" vertical="top"/>
    </xf>
    <xf numFmtId="0" fontId="0" fillId="0" borderId="129" xfId="0" applyBorder="1" applyAlignment="1">
      <alignment horizontal="right" vertical="top"/>
    </xf>
    <xf numFmtId="165" fontId="6" fillId="0" borderId="129" xfId="0" applyNumberFormat="1" applyFont="1" applyBorder="1" applyAlignment="1">
      <alignment horizontal="right" vertical="top" wrapText="1"/>
    </xf>
    <xf numFmtId="165" fontId="11" fillId="0" borderId="129" xfId="0" applyNumberFormat="1" applyFont="1" applyBorder="1" applyAlignment="1">
      <alignment horizontal="right" vertical="top" wrapText="1"/>
    </xf>
    <xf numFmtId="165" fontId="11" fillId="0" borderId="13" xfId="0" applyNumberFormat="1" applyFont="1" applyBorder="1" applyAlignment="1">
      <alignment horizontal="right" vertical="top" wrapText="1"/>
    </xf>
    <xf numFmtId="165" fontId="6" fillId="0" borderId="129" xfId="0" applyNumberFormat="1" applyFont="1" applyBorder="1" applyAlignment="1">
      <alignment horizontal="right" vertical="top"/>
    </xf>
    <xf numFmtId="165" fontId="11" fillId="0" borderId="129" xfId="0" applyNumberFormat="1" applyFont="1" applyBorder="1" applyAlignment="1">
      <alignment horizontal="right" vertical="top"/>
    </xf>
    <xf numFmtId="165" fontId="11" fillId="0" borderId="97" xfId="0" applyNumberFormat="1" applyFont="1" applyBorder="1" applyAlignment="1">
      <alignment horizontal="right" vertical="top" wrapText="1"/>
    </xf>
    <xf numFmtId="165" fontId="11" fillId="0" borderId="133" xfId="0" applyNumberFormat="1" applyFont="1" applyBorder="1" applyAlignment="1">
      <alignment horizontal="right" vertical="top" wrapText="1"/>
    </xf>
    <xf numFmtId="165" fontId="6" fillId="0" borderId="13" xfId="0" applyNumberFormat="1" applyFont="1" applyBorder="1" applyAlignment="1">
      <alignment horizontal="right" vertical="top" wrapText="1"/>
    </xf>
    <xf numFmtId="165" fontId="11" fillId="0" borderId="13" xfId="0" applyNumberFormat="1" applyFont="1" applyBorder="1" applyAlignment="1">
      <alignment horizontal="right" vertical="top"/>
    </xf>
    <xf numFmtId="2" fontId="11" fillId="0" borderId="129" xfId="0" applyNumberFormat="1" applyFont="1" applyBorder="1" applyAlignment="1">
      <alignment horizontal="right" vertical="top"/>
    </xf>
    <xf numFmtId="164" fontId="11" fillId="0" borderId="13" xfId="0" applyNumberFormat="1" applyFont="1" applyBorder="1" applyAlignment="1">
      <alignment horizontal="right" vertical="top" wrapText="1"/>
    </xf>
    <xf numFmtId="2" fontId="6" fillId="0" borderId="129" xfId="0" applyNumberFormat="1" applyFont="1" applyBorder="1" applyAlignment="1">
      <alignment horizontal="right" vertical="top" wrapText="1"/>
    </xf>
    <xf numFmtId="0" fontId="2" fillId="0" borderId="129" xfId="0" applyFont="1" applyBorder="1" applyAlignment="1">
      <alignment horizontal="right" vertical="top"/>
    </xf>
    <xf numFmtId="165" fontId="6" fillId="3" borderId="129" xfId="0" applyNumberFormat="1" applyFont="1" applyFill="1" applyBorder="1" applyAlignment="1">
      <alignment horizontal="right" vertical="top" wrapText="1"/>
    </xf>
    <xf numFmtId="164" fontId="6" fillId="0" borderId="129" xfId="0" applyNumberFormat="1" applyFont="1" applyBorder="1" applyAlignment="1">
      <alignment horizontal="right" vertical="top" wrapText="1"/>
    </xf>
    <xf numFmtId="0" fontId="2" fillId="0" borderId="129" xfId="0" applyFont="1" applyBorder="1" applyAlignment="1">
      <alignment horizontal="right" vertical="top" wrapText="1"/>
    </xf>
    <xf numFmtId="164" fontId="11" fillId="0" borderId="13" xfId="0" applyNumberFormat="1" applyFont="1" applyBorder="1" applyAlignment="1">
      <alignment horizontal="right" vertical="top"/>
    </xf>
    <xf numFmtId="165" fontId="74" fillId="0" borderId="129" xfId="0" applyNumberFormat="1" applyFont="1" applyBorder="1" applyAlignment="1">
      <alignment horizontal="right" vertical="top"/>
    </xf>
    <xf numFmtId="0" fontId="6" fillId="0" borderId="4" xfId="0" applyFont="1" applyBorder="1" applyAlignment="1">
      <alignment horizontal="right" vertical="top"/>
    </xf>
    <xf numFmtId="165" fontId="6" fillId="0" borderId="4" xfId="0" applyNumberFormat="1" applyFont="1" applyBorder="1" applyAlignment="1">
      <alignment horizontal="right" vertical="top" wrapText="1"/>
    </xf>
    <xf numFmtId="2" fontId="22" fillId="0" borderId="129" xfId="2" applyNumberFormat="1" applyFont="1" applyBorder="1" applyAlignment="1">
      <alignment horizontal="right" vertical="top" wrapText="1"/>
    </xf>
    <xf numFmtId="0" fontId="6" fillId="0" borderId="13" xfId="0" applyFont="1" applyBorder="1" applyAlignment="1">
      <alignment horizontal="right" vertical="top" wrapText="1"/>
    </xf>
    <xf numFmtId="0" fontId="22" fillId="0" borderId="129" xfId="0" applyFont="1" applyBorder="1" applyAlignment="1">
      <alignment horizontal="right" vertical="top" wrapText="1"/>
    </xf>
    <xf numFmtId="2" fontId="170" fillId="0" borderId="129" xfId="0" applyNumberFormat="1" applyFont="1" applyBorder="1" applyAlignment="1">
      <alignment horizontal="right" vertical="top" wrapText="1"/>
    </xf>
    <xf numFmtId="2" fontId="11" fillId="0" borderId="13" xfId="0" applyNumberFormat="1" applyFont="1" applyBorder="1" applyAlignment="1">
      <alignment horizontal="right" vertical="top" wrapText="1"/>
    </xf>
    <xf numFmtId="165" fontId="22" fillId="0" borderId="129" xfId="0" applyNumberFormat="1" applyFont="1" applyBorder="1" applyAlignment="1">
      <alignment horizontal="right" vertical="top" wrapText="1"/>
    </xf>
    <xf numFmtId="164" fontId="11" fillId="0" borderId="129" xfId="0" applyNumberFormat="1" applyFont="1" applyBorder="1" applyAlignment="1">
      <alignment horizontal="right" vertical="top"/>
    </xf>
    <xf numFmtId="0" fontId="6" fillId="0" borderId="130" xfId="0" applyFont="1" applyBorder="1" applyAlignment="1">
      <alignment horizontal="right" vertical="top" wrapText="1"/>
    </xf>
    <xf numFmtId="0" fontId="171" fillId="0" borderId="129" xfId="0" applyFont="1" applyBorder="1" applyAlignment="1">
      <alignment horizontal="right" vertical="top" wrapText="1"/>
    </xf>
    <xf numFmtId="166" fontId="11" fillId="0" borderId="13" xfId="0" applyNumberFormat="1" applyFont="1" applyBorder="1" applyAlignment="1">
      <alignment horizontal="right" vertical="top" wrapText="1"/>
    </xf>
    <xf numFmtId="165" fontId="2" fillId="0" borderId="129" xfId="0" applyNumberFormat="1" applyFont="1" applyBorder="1" applyAlignment="1">
      <alignment horizontal="right" vertical="top" wrapText="1"/>
    </xf>
    <xf numFmtId="164" fontId="11" fillId="0" borderId="129" xfId="0" applyNumberFormat="1" applyFont="1" applyBorder="1" applyAlignment="1">
      <alignment horizontal="right" vertical="top" wrapText="1"/>
    </xf>
    <xf numFmtId="0" fontId="72" fillId="0" borderId="22" xfId="0" applyFont="1" applyBorder="1" applyAlignment="1">
      <alignment horizontal="left" wrapText="1"/>
    </xf>
    <xf numFmtId="0" fontId="2" fillId="0" borderId="0" xfId="0" applyFont="1" applyFill="1" applyBorder="1" applyAlignment="1">
      <alignment vertical="center" wrapText="1"/>
    </xf>
    <xf numFmtId="0" fontId="0" fillId="0" borderId="0" xfId="0" applyFill="1" applyBorder="1" applyAlignment="1">
      <alignment wrapText="1"/>
    </xf>
    <xf numFmtId="0" fontId="0" fillId="0" borderId="0" xfId="0" applyFill="1" applyBorder="1" applyAlignment="1">
      <alignment horizontal="left" vertical="center"/>
    </xf>
    <xf numFmtId="0" fontId="2" fillId="0" borderId="46" xfId="0" applyFont="1" applyFill="1" applyBorder="1" applyAlignment="1">
      <alignment horizontal="center" vertical="center" wrapText="1"/>
    </xf>
    <xf numFmtId="0" fontId="2" fillId="0" borderId="55" xfId="1" applyFont="1" applyFill="1" applyBorder="1" applyAlignment="1">
      <alignment horizontal="center" vertical="center" wrapText="1"/>
    </xf>
    <xf numFmtId="0" fontId="2" fillId="0" borderId="69" xfId="1" applyFont="1" applyFill="1" applyBorder="1" applyAlignment="1">
      <alignment horizontal="center" vertical="center" wrapText="1"/>
    </xf>
    <xf numFmtId="0" fontId="2" fillId="0" borderId="53" xfId="1" applyFont="1" applyFill="1" applyBorder="1" applyAlignment="1">
      <alignment horizontal="center" vertical="center" wrapText="1"/>
    </xf>
    <xf numFmtId="0" fontId="3" fillId="0" borderId="53" xfId="1" applyFont="1" applyFill="1" applyBorder="1" applyAlignment="1">
      <alignment horizontal="center" vertical="center" wrapText="1"/>
    </xf>
    <xf numFmtId="165" fontId="2" fillId="0" borderId="53" xfId="1" applyNumberFormat="1" applyFont="1" applyFill="1" applyBorder="1" applyAlignment="1">
      <alignment horizontal="center" vertical="center" wrapText="1"/>
    </xf>
    <xf numFmtId="0" fontId="11" fillId="0" borderId="129" xfId="0" applyFont="1" applyBorder="1" applyAlignment="1">
      <alignment wrapText="1"/>
    </xf>
    <xf numFmtId="0" fontId="68" fillId="0" borderId="129" xfId="0" applyFont="1" applyBorder="1" applyAlignment="1">
      <alignment wrapText="1"/>
    </xf>
    <xf numFmtId="0" fontId="11" fillId="0" borderId="55" xfId="0" applyFont="1" applyFill="1" applyBorder="1" applyAlignment="1">
      <alignment wrapText="1"/>
    </xf>
    <xf numFmtId="0" fontId="2" fillId="0" borderId="129" xfId="0" applyFont="1" applyBorder="1"/>
    <xf numFmtId="0" fontId="2" fillId="0" borderId="129" xfId="0" applyFont="1" applyBorder="1" applyAlignment="1">
      <alignment wrapText="1"/>
    </xf>
    <xf numFmtId="0" fontId="2" fillId="4" borderId="129" xfId="0" applyFont="1" applyFill="1" applyBorder="1" applyAlignment="1">
      <alignment wrapText="1"/>
    </xf>
    <xf numFmtId="0" fontId="3" fillId="0" borderId="1" xfId="1" applyFont="1" applyFill="1" applyBorder="1" applyAlignment="1">
      <alignment horizontal="left" vertical="top" wrapText="1"/>
    </xf>
    <xf numFmtId="0" fontId="58" fillId="0" borderId="1" xfId="1" applyFont="1" applyFill="1" applyBorder="1" applyAlignment="1">
      <alignment horizontal="left" vertical="top" wrapText="1"/>
    </xf>
    <xf numFmtId="0" fontId="57" fillId="0" borderId="1" xfId="1" applyFont="1" applyFill="1" applyBorder="1" applyAlignment="1">
      <alignment horizontal="left" vertical="top" wrapText="1"/>
    </xf>
    <xf numFmtId="0" fontId="2" fillId="0" borderId="1" xfId="1" applyFont="1" applyFill="1" applyBorder="1" applyAlignment="1">
      <alignment horizontal="left" vertical="top" wrapText="1"/>
    </xf>
    <xf numFmtId="0" fontId="30" fillId="0" borderId="1" xfId="0" applyFont="1" applyFill="1" applyBorder="1" applyAlignment="1">
      <alignment horizontal="left" vertical="top" wrapText="1"/>
    </xf>
    <xf numFmtId="0" fontId="0" fillId="0" borderId="1" xfId="0" applyFill="1" applyBorder="1" applyAlignment="1">
      <alignment horizontal="left" vertical="top" wrapText="1"/>
    </xf>
    <xf numFmtId="0" fontId="3" fillId="0" borderId="52" xfId="1" applyFont="1" applyFill="1" applyBorder="1" applyAlignment="1">
      <alignment horizontal="left" vertical="top" wrapText="1"/>
    </xf>
    <xf numFmtId="0" fontId="2" fillId="0" borderId="129" xfId="1" applyFont="1" applyFill="1" applyBorder="1" applyAlignment="1">
      <alignment horizontal="left" vertical="top" wrapText="1"/>
    </xf>
    <xf numFmtId="0" fontId="3" fillId="0" borderId="129" xfId="1" applyFont="1" applyFill="1" applyBorder="1" applyAlignment="1">
      <alignment horizontal="left" vertical="top" wrapText="1"/>
    </xf>
    <xf numFmtId="0" fontId="3" fillId="0" borderId="54" xfId="1" applyFont="1" applyFill="1" applyBorder="1" applyAlignment="1">
      <alignment horizontal="left" vertical="top" wrapText="1"/>
    </xf>
    <xf numFmtId="0" fontId="3" fillId="0" borderId="60" xfId="1" applyFont="1" applyFill="1" applyBorder="1" applyAlignment="1">
      <alignment horizontal="left" vertical="top" wrapText="1"/>
    </xf>
    <xf numFmtId="0" fontId="2" fillId="0" borderId="60" xfId="1" applyFont="1" applyFill="1" applyBorder="1" applyAlignment="1">
      <alignment horizontal="left" vertical="top" wrapText="1"/>
    </xf>
    <xf numFmtId="0" fontId="2" fillId="0" borderId="99" xfId="1" applyFont="1" applyFill="1" applyBorder="1" applyAlignment="1">
      <alignment horizontal="left" vertical="top" wrapText="1"/>
    </xf>
    <xf numFmtId="0" fontId="2" fillId="0" borderId="13" xfId="1" applyFont="1" applyFill="1" applyBorder="1" applyAlignment="1">
      <alignment horizontal="left" vertical="top" wrapText="1"/>
    </xf>
    <xf numFmtId="0" fontId="3" fillId="0" borderId="131" xfId="1" applyFont="1" applyFill="1" applyBorder="1" applyAlignment="1">
      <alignment horizontal="left" vertical="top" wrapText="1"/>
    </xf>
    <xf numFmtId="0" fontId="3" fillId="0" borderId="129" xfId="0" applyFont="1" applyBorder="1" applyAlignment="1">
      <alignment horizontal="left" vertical="top" wrapText="1"/>
    </xf>
    <xf numFmtId="0" fontId="68" fillId="0" borderId="50" xfId="0" applyFont="1" applyBorder="1" applyAlignment="1">
      <alignment horizontal="left" vertical="top" wrapText="1"/>
    </xf>
    <xf numFmtId="0" fontId="68" fillId="0" borderId="59" xfId="0" applyFont="1" applyBorder="1" applyAlignment="1">
      <alignment horizontal="left" vertical="top" wrapText="1"/>
    </xf>
    <xf numFmtId="0" fontId="7" fillId="0" borderId="0" xfId="0" applyFont="1" applyFill="1"/>
    <xf numFmtId="0" fontId="7" fillId="0" borderId="0" xfId="0" applyFont="1" applyFill="1" applyAlignment="1">
      <alignment horizontal="center"/>
    </xf>
    <xf numFmtId="0" fontId="7" fillId="0" borderId="129" xfId="0" applyFont="1" applyFill="1" applyBorder="1" applyAlignment="1">
      <alignment horizontal="center" vertical="center" wrapText="1"/>
    </xf>
    <xf numFmtId="165" fontId="7" fillId="0" borderId="129" xfId="0" applyNumberFormat="1" applyFont="1" applyFill="1" applyBorder="1" applyAlignment="1">
      <alignment horizontal="center" vertical="top" wrapText="1"/>
    </xf>
    <xf numFmtId="0" fontId="7" fillId="0" borderId="129" xfId="0" applyFont="1" applyFill="1" applyBorder="1" applyAlignment="1">
      <alignment vertical="top" wrapText="1"/>
    </xf>
    <xf numFmtId="0" fontId="7" fillId="0" borderId="129" xfId="0" applyFont="1" applyFill="1" applyBorder="1" applyAlignment="1">
      <alignment vertical="center" wrapText="1"/>
    </xf>
    <xf numFmtId="0" fontId="7" fillId="0" borderId="129" xfId="0" applyFont="1" applyFill="1" applyBorder="1" applyAlignment="1">
      <alignment horizontal="left" vertical="top"/>
    </xf>
    <xf numFmtId="165" fontId="7" fillId="0" borderId="129" xfId="0" applyNumberFormat="1" applyFont="1" applyFill="1" applyBorder="1" applyAlignment="1">
      <alignment horizontal="center" vertical="top"/>
    </xf>
    <xf numFmtId="0" fontId="7" fillId="0" borderId="129" xfId="0" applyFont="1" applyFill="1" applyBorder="1" applyAlignment="1">
      <alignment horizontal="center" vertical="top"/>
    </xf>
    <xf numFmtId="0" fontId="8" fillId="0" borderId="129" xfId="0" applyFont="1" applyFill="1" applyBorder="1" applyAlignment="1">
      <alignment horizontal="left" vertical="top" wrapText="1"/>
    </xf>
    <xf numFmtId="165" fontId="8" fillId="0" borderId="129" xfId="0" applyNumberFormat="1" applyFont="1" applyFill="1" applyBorder="1" applyAlignment="1">
      <alignment horizontal="center" vertical="top" wrapText="1"/>
    </xf>
    <xf numFmtId="0" fontId="15" fillId="0" borderId="129" xfId="0" applyFont="1" applyFill="1" applyBorder="1" applyAlignment="1">
      <alignment horizontal="left" vertical="top" wrapText="1"/>
    </xf>
    <xf numFmtId="0" fontId="15" fillId="0" borderId="129" xfId="0" applyFont="1" applyFill="1" applyBorder="1" applyAlignment="1">
      <alignment horizontal="center" vertical="top" wrapText="1"/>
    </xf>
    <xf numFmtId="0" fontId="102" fillId="0" borderId="0" xfId="0" applyFont="1" applyFill="1"/>
    <xf numFmtId="0" fontId="15" fillId="0" borderId="0" xfId="0" applyFont="1" applyFill="1"/>
    <xf numFmtId="0" fontId="15" fillId="0" borderId="129" xfId="0" applyFont="1" applyFill="1" applyBorder="1" applyAlignment="1">
      <alignment horizontal="left" vertical="top"/>
    </xf>
    <xf numFmtId="0" fontId="7" fillId="0" borderId="129" xfId="0" applyFont="1" applyFill="1" applyBorder="1"/>
    <xf numFmtId="0" fontId="7" fillId="0" borderId="129" xfId="0" applyFont="1" applyFill="1" applyBorder="1" applyAlignment="1">
      <alignment horizontal="center"/>
    </xf>
    <xf numFmtId="2" fontId="7" fillId="0" borderId="129" xfId="0" applyNumberFormat="1" applyFont="1" applyFill="1" applyBorder="1" applyAlignment="1">
      <alignment horizontal="center" vertical="top" wrapText="1"/>
    </xf>
    <xf numFmtId="2" fontId="11" fillId="0" borderId="129" xfId="0" applyNumberFormat="1" applyFont="1" applyFill="1" applyBorder="1" applyAlignment="1">
      <alignment horizontal="center" vertical="top" wrapText="1"/>
    </xf>
    <xf numFmtId="165" fontId="7" fillId="0" borderId="0" xfId="0" applyNumberFormat="1" applyFont="1" applyFill="1" applyAlignment="1">
      <alignment horizontal="center"/>
    </xf>
    <xf numFmtId="0" fontId="9" fillId="0" borderId="0" xfId="0" applyFont="1" applyFill="1" applyAlignment="1">
      <alignment horizontal="right" vertical="center" wrapText="1"/>
    </xf>
    <xf numFmtId="0" fontId="5" fillId="0" borderId="0" xfId="0" applyFont="1" applyAlignment="1">
      <alignment horizontal="center" vertical="center"/>
    </xf>
    <xf numFmtId="0" fontId="5" fillId="0" borderId="0" xfId="0" applyFont="1"/>
    <xf numFmtId="0" fontId="9" fillId="0" borderId="0" xfId="0" applyFont="1" applyFill="1" applyBorder="1" applyAlignment="1">
      <alignment horizontal="center" vertical="center" wrapText="1"/>
    </xf>
    <xf numFmtId="0" fontId="9" fillId="0" borderId="129" xfId="0" applyFont="1" applyFill="1" applyBorder="1" applyAlignment="1">
      <alignment horizontal="center" vertical="center" wrapText="1"/>
    </xf>
    <xf numFmtId="49" fontId="9" fillId="0" borderId="129" xfId="0" applyNumberFormat="1" applyFont="1" applyFill="1" applyBorder="1" applyAlignment="1">
      <alignment horizontal="center" vertical="center" wrapText="1"/>
    </xf>
    <xf numFmtId="0" fontId="140" fillId="0" borderId="129" xfId="0" applyFont="1" applyFill="1" applyBorder="1" applyAlignment="1">
      <alignment horizontal="center" vertical="center" wrapText="1"/>
    </xf>
    <xf numFmtId="0" fontId="2" fillId="0" borderId="129" xfId="0" applyFont="1" applyFill="1" applyBorder="1" applyAlignment="1">
      <alignment horizontal="center" vertical="center" wrapText="1"/>
    </xf>
    <xf numFmtId="0" fontId="175" fillId="0" borderId="129" xfId="7" applyFont="1" applyFill="1" applyBorder="1" applyAlignment="1">
      <alignment horizontal="center" vertical="center" wrapText="1"/>
    </xf>
    <xf numFmtId="0" fontId="5" fillId="0" borderId="129" xfId="0" applyFont="1" applyBorder="1" applyAlignment="1">
      <alignment horizontal="center" vertical="center" wrapText="1"/>
    </xf>
    <xf numFmtId="0" fontId="9" fillId="0" borderId="129" xfId="0" applyFont="1" applyFill="1" applyBorder="1" applyAlignment="1">
      <alignment horizontal="left" vertical="top" wrapText="1"/>
    </xf>
    <xf numFmtId="0" fontId="5" fillId="18" borderId="129" xfId="0" applyFont="1" applyFill="1" applyBorder="1" applyAlignment="1">
      <alignment horizontal="center" vertical="center" wrapText="1"/>
    </xf>
    <xf numFmtId="0" fontId="48" fillId="0" borderId="129" xfId="0" applyFont="1" applyFill="1" applyBorder="1" applyAlignment="1">
      <alignment horizontal="center" vertical="center" wrapText="1"/>
    </xf>
    <xf numFmtId="0" fontId="5" fillId="4" borderId="0" xfId="0" applyFont="1" applyFill="1" applyAlignment="1">
      <alignment horizontal="center" vertical="center"/>
    </xf>
    <xf numFmtId="0" fontId="5" fillId="4" borderId="0" xfId="0" applyFont="1" applyFill="1"/>
    <xf numFmtId="0" fontId="5" fillId="3" borderId="129" xfId="0" applyFont="1" applyFill="1" applyBorder="1" applyAlignment="1">
      <alignment horizontal="center" vertical="center" wrapText="1"/>
    </xf>
    <xf numFmtId="0" fontId="5" fillId="3" borderId="0" xfId="0" applyFont="1" applyFill="1"/>
    <xf numFmtId="0" fontId="177" fillId="0" borderId="129" xfId="0" applyFont="1" applyBorder="1" applyAlignment="1">
      <alignment horizontal="center" vertical="center" wrapText="1"/>
    </xf>
    <xf numFmtId="0" fontId="48" fillId="4" borderId="129" xfId="0" applyFont="1" applyFill="1" applyBorder="1" applyAlignment="1">
      <alignment horizontal="center" vertical="center" wrapText="1"/>
    </xf>
    <xf numFmtId="0" fontId="5" fillId="0" borderId="0" xfId="0" applyFont="1" applyBorder="1"/>
    <xf numFmtId="0" fontId="5" fillId="0" borderId="0" xfId="0" applyFont="1" applyBorder="1" applyAlignment="1">
      <alignment horizontal="center" vertical="center"/>
    </xf>
    <xf numFmtId="0" fontId="5" fillId="3" borderId="0" xfId="0" applyFont="1" applyFill="1" applyBorder="1" applyAlignment="1">
      <alignment horizontal="center" vertical="center"/>
    </xf>
    <xf numFmtId="0" fontId="5" fillId="3" borderId="0" xfId="0" applyFont="1" applyFill="1" applyBorder="1"/>
    <xf numFmtId="0" fontId="5" fillId="4" borderId="0" xfId="0" applyFont="1" applyFill="1" applyBorder="1" applyAlignment="1">
      <alignment horizontal="center" vertical="center"/>
    </xf>
    <xf numFmtId="0" fontId="5" fillId="4" borderId="0" xfId="0" applyFont="1" applyFill="1" applyBorder="1"/>
    <xf numFmtId="0" fontId="9" fillId="0" borderId="133" xfId="0" applyFont="1" applyFill="1" applyBorder="1" applyAlignment="1">
      <alignment horizontal="center" vertical="center" wrapText="1"/>
    </xf>
    <xf numFmtId="0" fontId="179" fillId="0" borderId="0" xfId="0" applyFont="1"/>
    <xf numFmtId="0" fontId="179" fillId="0" borderId="129" xfId="0" applyFont="1" applyBorder="1"/>
    <xf numFmtId="0" fontId="5" fillId="0" borderId="129" xfId="0" applyFont="1" applyBorder="1"/>
    <xf numFmtId="0" fontId="9" fillId="0" borderId="13" xfId="0" applyFont="1" applyFill="1" applyBorder="1" applyAlignment="1">
      <alignment horizontal="center" vertical="center" wrapText="1"/>
    </xf>
    <xf numFmtId="0" fontId="5" fillId="0" borderId="0" xfId="0" applyFont="1" applyBorder="1" applyAlignment="1">
      <alignment horizontal="center" vertical="center" wrapText="1"/>
    </xf>
    <xf numFmtId="0" fontId="5" fillId="4" borderId="0" xfId="0" applyFont="1" applyFill="1" applyBorder="1" applyAlignment="1">
      <alignment horizontal="center" vertical="center" wrapText="1"/>
    </xf>
    <xf numFmtId="0" fontId="37" fillId="0" borderId="129" xfId="0" applyFont="1" applyFill="1" applyBorder="1" applyAlignment="1">
      <alignment horizontal="left" vertical="top" wrapText="1"/>
    </xf>
    <xf numFmtId="49" fontId="9" fillId="0" borderId="129" xfId="0" applyNumberFormat="1" applyFont="1" applyFill="1" applyBorder="1" applyAlignment="1">
      <alignment horizontal="left" vertical="top" wrapText="1"/>
    </xf>
    <xf numFmtId="0" fontId="9" fillId="0" borderId="129" xfId="0" applyNumberFormat="1" applyFont="1" applyFill="1" applyBorder="1" applyAlignment="1">
      <alignment horizontal="left" vertical="top" wrapText="1"/>
    </xf>
    <xf numFmtId="0" fontId="9" fillId="0" borderId="129" xfId="0" applyFont="1" applyFill="1" applyBorder="1" applyAlignment="1">
      <alignment horizontal="left" vertical="top"/>
    </xf>
    <xf numFmtId="0" fontId="9" fillId="0" borderId="129" xfId="7" applyFont="1" applyFill="1" applyBorder="1" applyAlignment="1">
      <alignment horizontal="left" vertical="top" wrapText="1"/>
    </xf>
    <xf numFmtId="0" fontId="9" fillId="3" borderId="129" xfId="0" applyFont="1" applyFill="1" applyBorder="1" applyAlignment="1">
      <alignment horizontal="left" vertical="top" wrapText="1"/>
    </xf>
    <xf numFmtId="165" fontId="9" fillId="0" borderId="129" xfId="0" applyNumberFormat="1" applyFont="1" applyFill="1" applyBorder="1" applyAlignment="1">
      <alignment horizontal="left" vertical="top" wrapText="1"/>
    </xf>
    <xf numFmtId="0" fontId="9" fillId="0" borderId="0" xfId="0" applyFont="1" applyFill="1" applyAlignment="1">
      <alignment horizontal="left" vertical="top"/>
    </xf>
    <xf numFmtId="2" fontId="9" fillId="0" borderId="129" xfId="0" applyNumberFormat="1" applyFont="1" applyFill="1" applyBorder="1" applyAlignment="1">
      <alignment horizontal="left" vertical="top" wrapText="1"/>
    </xf>
    <xf numFmtId="0" fontId="176" fillId="0" borderId="129" xfId="7" applyFont="1" applyFill="1" applyBorder="1" applyAlignment="1">
      <alignment horizontal="left" vertical="top" wrapText="1"/>
    </xf>
    <xf numFmtId="0" fontId="175" fillId="0" borderId="129" xfId="7" applyFont="1" applyFill="1" applyBorder="1" applyAlignment="1">
      <alignment horizontal="left" vertical="top" wrapText="1"/>
    </xf>
    <xf numFmtId="0" fontId="178" fillId="0" borderId="129" xfId="7" applyFont="1" applyFill="1" applyBorder="1" applyAlignment="1">
      <alignment horizontal="left" vertical="top" wrapText="1"/>
    </xf>
    <xf numFmtId="0" fontId="9" fillId="0" borderId="133" xfId="0" applyFont="1" applyFill="1" applyBorder="1" applyAlignment="1">
      <alignment horizontal="left" vertical="top" wrapText="1"/>
    </xf>
    <xf numFmtId="0" fontId="9" fillId="0" borderId="133" xfId="7" applyFont="1" applyFill="1" applyBorder="1" applyAlignment="1">
      <alignment horizontal="left" vertical="top" wrapText="1"/>
    </xf>
    <xf numFmtId="0" fontId="178" fillId="0" borderId="133" xfId="7" applyFont="1" applyFill="1" applyBorder="1" applyAlignment="1">
      <alignment horizontal="left" vertical="top" wrapText="1"/>
    </xf>
    <xf numFmtId="0" fontId="15" fillId="0" borderId="129" xfId="7" applyFont="1" applyFill="1" applyBorder="1" applyAlignment="1">
      <alignment horizontal="left" vertical="top" wrapText="1"/>
    </xf>
    <xf numFmtId="0" fontId="9" fillId="0" borderId="13" xfId="0" applyFont="1" applyFill="1" applyBorder="1" applyAlignment="1">
      <alignment horizontal="left" vertical="top" wrapText="1"/>
    </xf>
    <xf numFmtId="0" fontId="9" fillId="0" borderId="13" xfId="7" applyFont="1" applyFill="1" applyBorder="1" applyAlignment="1">
      <alignment horizontal="left" vertical="top" wrapText="1"/>
    </xf>
    <xf numFmtId="0" fontId="9" fillId="0" borderId="0" xfId="0" applyFont="1" applyFill="1" applyAlignment="1">
      <alignment horizontal="left" vertical="top" wrapText="1"/>
    </xf>
    <xf numFmtId="164" fontId="9" fillId="0" borderId="129" xfId="7" applyNumberFormat="1" applyFont="1" applyFill="1" applyBorder="1" applyAlignment="1">
      <alignment horizontal="left" vertical="top" wrapText="1"/>
    </xf>
    <xf numFmtId="167" fontId="9" fillId="0" borderId="129" xfId="0" applyNumberFormat="1" applyFont="1" applyFill="1" applyBorder="1" applyAlignment="1">
      <alignment horizontal="left" vertical="top" wrapText="1"/>
    </xf>
    <xf numFmtId="167" fontId="9" fillId="0" borderId="129" xfId="0" applyNumberFormat="1" applyFont="1" applyFill="1" applyBorder="1" applyAlignment="1">
      <alignment horizontal="left" vertical="top"/>
    </xf>
    <xf numFmtId="0" fontId="180" fillId="0" borderId="0" xfId="7" applyFont="1" applyBorder="1" applyAlignment="1">
      <alignment horizontal="left" vertical="top" wrapText="1"/>
    </xf>
    <xf numFmtId="0" fontId="37" fillId="0" borderId="0" xfId="0" applyFont="1" applyFill="1" applyBorder="1" applyAlignment="1">
      <alignment horizontal="left" vertical="top"/>
    </xf>
    <xf numFmtId="0" fontId="9" fillId="0" borderId="0" xfId="0" applyFont="1" applyBorder="1" applyAlignment="1">
      <alignment horizontal="left" vertical="top"/>
    </xf>
    <xf numFmtId="167" fontId="39" fillId="0" borderId="0" xfId="0" applyNumberFormat="1" applyFont="1" applyBorder="1" applyAlignment="1">
      <alignment horizontal="left" vertical="top"/>
    </xf>
    <xf numFmtId="0" fontId="9" fillId="4" borderId="0" xfId="0" applyFont="1" applyFill="1" applyBorder="1" applyAlignment="1">
      <alignment horizontal="left" vertical="top" wrapText="1"/>
    </xf>
    <xf numFmtId="0" fontId="180" fillId="4" borderId="0" xfId="7" applyFont="1" applyFill="1" applyBorder="1" applyAlignment="1">
      <alignment horizontal="left" vertical="top" wrapText="1"/>
    </xf>
    <xf numFmtId="0" fontId="37" fillId="4" borderId="0" xfId="0" applyFont="1" applyFill="1" applyBorder="1" applyAlignment="1">
      <alignment horizontal="left" vertical="top"/>
    </xf>
    <xf numFmtId="0" fontId="9" fillId="4" borderId="0" xfId="0" applyFont="1" applyFill="1" applyBorder="1" applyAlignment="1">
      <alignment horizontal="left" vertical="top"/>
    </xf>
    <xf numFmtId="167" fontId="39" fillId="4" borderId="0" xfId="0" applyNumberFormat="1" applyFont="1" applyFill="1" applyBorder="1" applyAlignment="1">
      <alignment horizontal="left" vertical="top"/>
    </xf>
    <xf numFmtId="0" fontId="5" fillId="4" borderId="0" xfId="0" applyFont="1" applyFill="1" applyBorder="1" applyAlignment="1">
      <alignment horizontal="left" vertical="top"/>
    </xf>
    <xf numFmtId="0" fontId="3" fillId="0" borderId="0" xfId="7" applyFont="1" applyFill="1" applyBorder="1" applyAlignment="1">
      <alignment horizontal="left" vertical="top" wrapText="1"/>
    </xf>
    <xf numFmtId="0" fontId="39" fillId="0" borderId="0" xfId="0" applyFont="1" applyBorder="1" applyAlignment="1">
      <alignment horizontal="left" vertical="top" wrapText="1"/>
    </xf>
    <xf numFmtId="0" fontId="69" fillId="0" borderId="0" xfId="0" applyFont="1" applyFill="1" applyBorder="1" applyAlignment="1">
      <alignment horizontal="left" vertical="top"/>
    </xf>
    <xf numFmtId="0" fontId="69" fillId="0" borderId="0" xfId="0" applyFont="1" applyBorder="1" applyAlignment="1">
      <alignment horizontal="left" vertical="top"/>
    </xf>
    <xf numFmtId="0" fontId="5" fillId="0" borderId="0" xfId="0" applyFont="1" applyBorder="1" applyAlignment="1">
      <alignment horizontal="left" vertical="top" wrapText="1"/>
    </xf>
    <xf numFmtId="0" fontId="177" fillId="19" borderId="0" xfId="0" applyFont="1" applyFill="1" applyBorder="1" applyAlignment="1">
      <alignment horizontal="left" vertical="top" wrapText="1"/>
    </xf>
    <xf numFmtId="0" fontId="9" fillId="0" borderId="0" xfId="0" applyFont="1" applyFill="1" applyBorder="1" applyAlignment="1">
      <alignment horizontal="left" vertical="top"/>
    </xf>
    <xf numFmtId="0" fontId="9" fillId="0" borderId="0" xfId="0" applyFont="1" applyAlignment="1">
      <alignment horizontal="left" vertical="top"/>
    </xf>
    <xf numFmtId="0" fontId="56" fillId="0" borderId="0" xfId="0" applyFont="1" applyFill="1" applyAlignment="1">
      <alignment horizontal="left"/>
    </xf>
    <xf numFmtId="0" fontId="11" fillId="0" borderId="0" xfId="0" applyFont="1" applyFill="1" applyAlignment="1">
      <alignment horizontal="left"/>
    </xf>
    <xf numFmtId="0" fontId="155"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56" fillId="0" borderId="18" xfId="0" applyFont="1" applyFill="1" applyBorder="1" applyAlignment="1">
      <alignment horizontal="center" vertical="center"/>
    </xf>
    <xf numFmtId="0" fontId="6" fillId="0" borderId="18" xfId="0" applyFont="1" applyFill="1" applyBorder="1" applyAlignment="1">
      <alignment horizontal="center" vertical="center"/>
    </xf>
    <xf numFmtId="0" fontId="6" fillId="0" borderId="19" xfId="0" applyFont="1" applyFill="1" applyBorder="1" applyAlignment="1">
      <alignment vertical="top" wrapText="1"/>
    </xf>
    <xf numFmtId="0" fontId="6" fillId="0" borderId="47" xfId="0" applyFont="1" applyFill="1" applyBorder="1" applyAlignment="1">
      <alignment vertical="top" wrapText="1"/>
    </xf>
    <xf numFmtId="0" fontId="6" fillId="0" borderId="43" xfId="0" applyFont="1" applyFill="1" applyBorder="1" applyAlignment="1">
      <alignment vertical="top" wrapText="1"/>
    </xf>
    <xf numFmtId="0" fontId="6" fillId="0" borderId="19" xfId="0" applyFont="1" applyFill="1" applyBorder="1" applyAlignment="1">
      <alignment horizontal="left" vertical="center" wrapText="1"/>
    </xf>
    <xf numFmtId="0" fontId="6" fillId="0" borderId="47" xfId="0" applyFont="1" applyFill="1" applyBorder="1" applyAlignment="1">
      <alignment horizontal="left" vertical="center" wrapText="1"/>
    </xf>
    <xf numFmtId="0" fontId="6" fillId="0" borderId="43" xfId="0" applyFont="1" applyFill="1" applyBorder="1" applyAlignment="1">
      <alignment horizontal="left" vertical="center" wrapText="1"/>
    </xf>
    <xf numFmtId="0" fontId="6" fillId="0" borderId="19" xfId="0" applyFont="1" applyFill="1" applyBorder="1" applyAlignment="1">
      <alignment horizontal="center" vertical="center" wrapText="1"/>
    </xf>
    <xf numFmtId="0" fontId="6" fillId="0" borderId="47" xfId="0" applyFont="1" applyFill="1" applyBorder="1" applyAlignment="1">
      <alignment horizontal="center" vertical="center" wrapText="1"/>
    </xf>
    <xf numFmtId="0" fontId="6" fillId="0" borderId="43" xfId="0" applyFont="1" applyFill="1" applyBorder="1" applyAlignment="1">
      <alignment horizontal="center" vertical="center" wrapText="1"/>
    </xf>
    <xf numFmtId="0" fontId="69" fillId="0" borderId="13" xfId="0" applyFont="1" applyFill="1" applyBorder="1" applyAlignment="1">
      <alignment horizontal="left" vertical="top" wrapText="1"/>
    </xf>
    <xf numFmtId="0" fontId="6" fillId="0" borderId="13" xfId="0" applyFont="1" applyFill="1" applyBorder="1" applyAlignment="1">
      <alignment horizontal="left" vertical="top" wrapText="1"/>
    </xf>
    <xf numFmtId="0" fontId="8"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69" fillId="0" borderId="1" xfId="0" applyFont="1" applyFill="1" applyBorder="1" applyAlignment="1">
      <alignment horizontal="left" vertical="top" wrapText="1"/>
    </xf>
    <xf numFmtId="0" fontId="6" fillId="0" borderId="1" xfId="0" applyFont="1" applyFill="1" applyBorder="1" applyAlignment="1">
      <alignment horizontal="left" vertical="top" wrapText="1"/>
    </xf>
    <xf numFmtId="0" fontId="8" fillId="0" borderId="14" xfId="0" applyFont="1" applyFill="1" applyBorder="1" applyAlignment="1">
      <alignment horizontal="center" vertical="top"/>
    </xf>
    <xf numFmtId="0" fontId="8" fillId="0" borderId="26" xfId="0" applyFont="1" applyFill="1" applyBorder="1" applyAlignment="1">
      <alignment horizontal="center" vertical="top"/>
    </xf>
    <xf numFmtId="0" fontId="8" fillId="0" borderId="15" xfId="0" applyFont="1" applyFill="1" applyBorder="1" applyAlignment="1">
      <alignment horizontal="center" vertical="top"/>
    </xf>
    <xf numFmtId="0" fontId="69" fillId="0" borderId="35" xfId="0" applyFont="1" applyFill="1" applyBorder="1" applyAlignment="1">
      <alignment horizontal="left" vertical="top" wrapText="1"/>
    </xf>
    <xf numFmtId="0" fontId="69" fillId="0" borderId="38" xfId="0" applyFont="1" applyFill="1" applyBorder="1" applyAlignment="1">
      <alignment horizontal="left" vertical="top" wrapText="1"/>
    </xf>
    <xf numFmtId="0" fontId="69" fillId="0" borderId="36" xfId="0" applyFont="1" applyFill="1" applyBorder="1" applyAlignment="1">
      <alignment horizontal="left" vertical="top" wrapText="1"/>
    </xf>
    <xf numFmtId="0" fontId="69" fillId="0" borderId="129" xfId="0" applyFont="1" applyFill="1" applyBorder="1" applyAlignment="1">
      <alignment horizontal="left" vertical="top" wrapText="1"/>
    </xf>
    <xf numFmtId="0" fontId="8" fillId="0" borderId="130" xfId="0" applyFont="1" applyFill="1" applyBorder="1" applyAlignment="1">
      <alignment horizontal="center" vertical="top" wrapText="1"/>
    </xf>
    <xf numFmtId="0" fontId="8" fillId="0" borderId="132" xfId="0" applyFont="1" applyFill="1" applyBorder="1" applyAlignment="1">
      <alignment horizontal="center" vertical="top" wrapText="1"/>
    </xf>
    <xf numFmtId="0" fontId="8" fillId="0" borderId="131" xfId="0" applyFont="1" applyFill="1" applyBorder="1" applyAlignment="1">
      <alignment horizontal="center" vertical="top" wrapText="1"/>
    </xf>
    <xf numFmtId="0" fontId="69" fillId="0" borderId="134" xfId="0" applyFont="1" applyFill="1" applyBorder="1" applyAlignment="1">
      <alignment horizontal="left" vertical="top" wrapText="1"/>
    </xf>
    <xf numFmtId="0" fontId="6" fillId="0" borderId="135" xfId="0" applyFont="1" applyFill="1" applyBorder="1" applyAlignment="1">
      <alignment horizontal="left" vertical="top" wrapText="1"/>
    </xf>
    <xf numFmtId="0" fontId="6" fillId="0" borderId="136" xfId="0" applyFont="1" applyFill="1" applyBorder="1" applyAlignment="1">
      <alignment horizontal="left" vertical="top" wrapText="1"/>
    </xf>
    <xf numFmtId="0" fontId="8" fillId="0" borderId="13" xfId="0" applyFont="1" applyFill="1" applyBorder="1" applyAlignment="1">
      <alignment horizontal="center" vertical="top" wrapText="1"/>
    </xf>
    <xf numFmtId="0" fontId="6" fillId="0" borderId="129" xfId="0" applyFont="1" applyFill="1" applyBorder="1" applyAlignment="1">
      <alignment horizontal="left" vertical="top" wrapText="1"/>
    </xf>
    <xf numFmtId="0" fontId="7" fillId="0" borderId="129" xfId="0" applyFont="1" applyFill="1" applyBorder="1" applyAlignment="1">
      <alignment horizontal="left" vertical="top" wrapText="1"/>
    </xf>
    <xf numFmtId="0" fontId="8" fillId="0" borderId="99" xfId="0" applyNumberFormat="1" applyFont="1" applyFill="1" applyBorder="1" applyAlignment="1">
      <alignment horizontal="center" vertical="center" wrapText="1"/>
    </xf>
    <xf numFmtId="0" fontId="8" fillId="0" borderId="115" xfId="0" applyNumberFormat="1" applyFont="1" applyFill="1" applyBorder="1" applyAlignment="1">
      <alignment horizontal="center" vertical="center" wrapText="1"/>
    </xf>
    <xf numFmtId="0" fontId="8" fillId="0" borderId="100" xfId="0" applyNumberFormat="1" applyFont="1" applyFill="1" applyBorder="1" applyAlignment="1">
      <alignment horizontal="center" vertical="center" wrapText="1"/>
    </xf>
    <xf numFmtId="0" fontId="69" fillId="0" borderId="133" xfId="0" applyFont="1" applyFill="1" applyBorder="1" applyAlignment="1">
      <alignment horizontal="left" vertical="top" wrapText="1"/>
    </xf>
    <xf numFmtId="0" fontId="7" fillId="0" borderId="133" xfId="0" applyFont="1" applyFill="1" applyBorder="1" applyAlignment="1">
      <alignment horizontal="left" vertical="top" wrapText="1"/>
    </xf>
    <xf numFmtId="0" fontId="6" fillId="0" borderId="133" xfId="0" applyFont="1" applyFill="1" applyBorder="1" applyAlignment="1">
      <alignment horizontal="left" vertical="top" wrapText="1"/>
    </xf>
    <xf numFmtId="0" fontId="8" fillId="0" borderId="130" xfId="0" applyFont="1" applyFill="1" applyBorder="1" applyAlignment="1">
      <alignment horizontal="center" vertical="center"/>
    </xf>
    <xf numFmtId="0" fontId="8" fillId="0" borderId="132" xfId="0" applyFont="1" applyFill="1" applyBorder="1" applyAlignment="1">
      <alignment horizontal="center" vertical="center"/>
    </xf>
    <xf numFmtId="0" fontId="8" fillId="0" borderId="115" xfId="0" applyFont="1" applyFill="1" applyBorder="1" applyAlignment="1">
      <alignment horizontal="center" vertical="center"/>
    </xf>
    <xf numFmtId="0" fontId="8" fillId="0" borderId="131" xfId="0" applyFont="1" applyFill="1" applyBorder="1" applyAlignment="1">
      <alignment horizontal="center" vertical="center"/>
    </xf>
    <xf numFmtId="0" fontId="33" fillId="0" borderId="134" xfId="0" applyFont="1" applyFill="1" applyBorder="1" applyAlignment="1">
      <alignment horizontal="center" vertical="center" wrapText="1"/>
    </xf>
    <xf numFmtId="0" fontId="33" fillId="0" borderId="135" xfId="0" applyFont="1" applyFill="1" applyBorder="1" applyAlignment="1">
      <alignment horizontal="center" vertical="center" wrapText="1"/>
    </xf>
    <xf numFmtId="0" fontId="33" fillId="0" borderId="136" xfId="0" applyFont="1" applyFill="1" applyBorder="1" applyAlignment="1">
      <alignment horizontal="center" vertical="center" wrapText="1"/>
    </xf>
    <xf numFmtId="0" fontId="159" fillId="0" borderId="130" xfId="0" applyFont="1" applyFill="1" applyBorder="1" applyAlignment="1">
      <alignment horizontal="left" vertical="center" wrapText="1"/>
    </xf>
    <xf numFmtId="0" fontId="159" fillId="0" borderId="132" xfId="0" applyFont="1" applyFill="1" applyBorder="1" applyAlignment="1">
      <alignment horizontal="left" vertical="center" wrapText="1"/>
    </xf>
    <xf numFmtId="0" fontId="159" fillId="0" borderId="131" xfId="0" applyFont="1" applyFill="1" applyBorder="1" applyAlignment="1">
      <alignment horizontal="left" vertical="center" wrapText="1"/>
    </xf>
    <xf numFmtId="0" fontId="8" fillId="0" borderId="130" xfId="0" applyFont="1" applyFill="1" applyBorder="1" applyAlignment="1">
      <alignment horizontal="center" vertical="center" wrapText="1"/>
    </xf>
    <xf numFmtId="0" fontId="7" fillId="0" borderId="132" xfId="0" applyFont="1" applyFill="1" applyBorder="1" applyAlignment="1">
      <alignment horizontal="center" vertical="center" wrapText="1"/>
    </xf>
    <xf numFmtId="0" fontId="7" fillId="0" borderId="131" xfId="0" applyFont="1" applyFill="1" applyBorder="1" applyAlignment="1">
      <alignment horizontal="center" vertical="center" wrapText="1"/>
    </xf>
    <xf numFmtId="0" fontId="8" fillId="0" borderId="99" xfId="0" applyFont="1" applyFill="1" applyBorder="1" applyAlignment="1">
      <alignment horizontal="center" vertical="center" wrapText="1"/>
    </xf>
    <xf numFmtId="0" fontId="7" fillId="0" borderId="115" xfId="0" applyFont="1" applyFill="1" applyBorder="1" applyAlignment="1">
      <alignment horizontal="center" vertical="center" wrapText="1"/>
    </xf>
    <xf numFmtId="0" fontId="7" fillId="0" borderId="100" xfId="0" applyFont="1" applyFill="1" applyBorder="1" applyAlignment="1">
      <alignment horizontal="center" vertical="center" wrapText="1"/>
    </xf>
    <xf numFmtId="0" fontId="7" fillId="0" borderId="135" xfId="0" applyFont="1" applyFill="1" applyBorder="1" applyAlignment="1">
      <alignment horizontal="left" vertical="top" wrapText="1"/>
    </xf>
    <xf numFmtId="0" fontId="7" fillId="0" borderId="136" xfId="0" applyFont="1" applyFill="1" applyBorder="1" applyAlignment="1">
      <alignment horizontal="left" vertical="top" wrapText="1"/>
    </xf>
    <xf numFmtId="0" fontId="85" fillId="0" borderId="129" xfId="0" applyFont="1" applyFill="1" applyBorder="1" applyAlignment="1">
      <alignment horizontal="center" vertical="center"/>
    </xf>
    <xf numFmtId="0" fontId="85" fillId="0" borderId="130" xfId="0" applyFont="1" applyFill="1" applyBorder="1" applyAlignment="1">
      <alignment horizontal="center" vertical="top" wrapText="1"/>
    </xf>
    <xf numFmtId="0" fontId="85" fillId="0" borderId="132" xfId="0" applyFont="1" applyFill="1" applyBorder="1" applyAlignment="1">
      <alignment horizontal="center" vertical="top" wrapText="1"/>
    </xf>
    <xf numFmtId="0" fontId="85" fillId="0" borderId="131" xfId="0" applyFont="1" applyFill="1" applyBorder="1" applyAlignment="1">
      <alignment horizontal="center" vertical="top" wrapText="1"/>
    </xf>
    <xf numFmtId="0" fontId="29" fillId="0" borderId="130" xfId="0" applyFont="1" applyFill="1" applyBorder="1" applyAlignment="1">
      <alignment horizontal="center" vertical="top" wrapText="1"/>
    </xf>
    <xf numFmtId="0" fontId="29" fillId="0" borderId="132" xfId="0" applyFont="1" applyFill="1" applyBorder="1" applyAlignment="1">
      <alignment horizontal="center" vertical="top" wrapText="1"/>
    </xf>
    <xf numFmtId="0" fontId="29" fillId="0" borderId="131" xfId="0" applyFont="1" applyFill="1" applyBorder="1" applyAlignment="1">
      <alignment horizontal="center" vertical="top" wrapText="1"/>
    </xf>
    <xf numFmtId="0" fontId="69" fillId="0" borderId="130" xfId="0" applyFont="1" applyFill="1" applyBorder="1" applyAlignment="1">
      <alignment horizontal="left" vertical="center" wrapText="1"/>
    </xf>
    <xf numFmtId="0" fontId="7" fillId="0" borderId="132" xfId="0" applyFont="1" applyFill="1" applyBorder="1" applyAlignment="1">
      <alignment horizontal="left" vertical="center" wrapText="1"/>
    </xf>
    <xf numFmtId="0" fontId="7" fillId="0" borderId="131" xfId="0" applyFont="1" applyFill="1" applyBorder="1" applyAlignment="1">
      <alignment horizontal="left" vertical="center" wrapText="1"/>
    </xf>
    <xf numFmtId="0" fontId="69" fillId="0" borderId="130" xfId="0" applyFont="1" applyFill="1" applyBorder="1" applyAlignment="1">
      <alignment horizontal="left" vertical="top" wrapText="1"/>
    </xf>
    <xf numFmtId="0" fontId="69" fillId="0" borderId="132" xfId="0" applyFont="1" applyFill="1" applyBorder="1" applyAlignment="1">
      <alignment horizontal="left" vertical="top" wrapText="1"/>
    </xf>
    <xf numFmtId="0" fontId="69" fillId="0" borderId="131" xfId="0" applyFont="1" applyFill="1" applyBorder="1" applyAlignment="1">
      <alignment horizontal="left" vertical="top" wrapText="1"/>
    </xf>
    <xf numFmtId="0" fontId="8" fillId="0" borderId="132" xfId="0" applyFont="1" applyFill="1" applyBorder="1" applyAlignment="1">
      <alignment horizontal="center" vertical="center" wrapText="1"/>
    </xf>
    <xf numFmtId="0" fontId="8" fillId="0" borderId="131" xfId="0" applyFont="1" applyFill="1" applyBorder="1" applyAlignment="1">
      <alignment horizontal="center" vertical="center" wrapText="1"/>
    </xf>
    <xf numFmtId="0" fontId="69" fillId="0" borderId="0" xfId="0" applyFont="1" applyFill="1" applyBorder="1" applyAlignment="1">
      <alignment horizontal="left" vertical="top" wrapText="1"/>
    </xf>
    <xf numFmtId="0" fontId="6" fillId="0" borderId="97" xfId="0" applyFont="1" applyFill="1" applyBorder="1" applyAlignment="1">
      <alignment horizontal="left" vertical="top" wrapText="1"/>
    </xf>
    <xf numFmtId="0" fontId="8" fillId="0" borderId="99" xfId="0" applyFont="1" applyFill="1" applyBorder="1" applyAlignment="1">
      <alignment horizontal="center" vertical="top" wrapText="1"/>
    </xf>
    <xf numFmtId="0" fontId="8" fillId="0" borderId="115" xfId="0" applyFont="1" applyFill="1" applyBorder="1" applyAlignment="1">
      <alignment horizontal="center" vertical="top" wrapText="1"/>
    </xf>
    <xf numFmtId="0" fontId="8" fillId="0" borderId="100" xfId="0" applyFont="1" applyFill="1" applyBorder="1" applyAlignment="1">
      <alignment horizontal="center" vertical="top" wrapText="1"/>
    </xf>
    <xf numFmtId="0" fontId="6" fillId="0" borderId="132" xfId="0" applyFont="1" applyFill="1" applyBorder="1" applyAlignment="1">
      <alignment horizontal="left" vertical="top" wrapText="1"/>
    </xf>
    <xf numFmtId="0" fontId="6" fillId="0" borderId="131" xfId="0" applyFont="1" applyFill="1" applyBorder="1" applyAlignment="1">
      <alignment horizontal="left" vertical="top" wrapText="1"/>
    </xf>
    <xf numFmtId="0" fontId="8" fillId="0" borderId="0" xfId="0" applyFont="1" applyFill="1" applyBorder="1" applyAlignment="1">
      <alignment horizontal="center" vertical="top" wrapText="1"/>
    </xf>
    <xf numFmtId="0" fontId="6" fillId="0" borderId="0" xfId="0" applyFont="1" applyFill="1" applyBorder="1" applyAlignment="1">
      <alignment horizontal="left" vertical="top" wrapText="1"/>
    </xf>
    <xf numFmtId="0" fontId="3" fillId="0" borderId="1" xfId="0" applyFont="1" applyFill="1" applyBorder="1" applyAlignment="1">
      <alignment horizontal="left" vertical="top" wrapText="1"/>
    </xf>
    <xf numFmtId="0" fontId="2" fillId="0" borderId="1" xfId="0" applyFont="1" applyFill="1" applyBorder="1" applyAlignment="1">
      <alignment horizontal="left" vertical="top" wrapText="1"/>
    </xf>
    <xf numFmtId="0" fontId="5" fillId="0" borderId="0" xfId="0" applyFont="1" applyAlignment="1">
      <alignment horizontal="left" vertical="top"/>
    </xf>
    <xf numFmtId="0" fontId="39" fillId="0" borderId="0" xfId="0" applyFont="1" applyAlignment="1">
      <alignment horizontal="center" vertical="top" wrapText="1"/>
    </xf>
    <xf numFmtId="0" fontId="5" fillId="0" borderId="0" xfId="0" applyFont="1" applyBorder="1" applyAlignment="1">
      <alignment horizontal="left" vertical="top"/>
    </xf>
    <xf numFmtId="0" fontId="4" fillId="0" borderId="1" xfId="0" applyFont="1" applyBorder="1" applyAlignment="1">
      <alignment horizontal="center" vertical="top"/>
    </xf>
    <xf numFmtId="0" fontId="3" fillId="0" borderId="1" xfId="0" applyFont="1" applyBorder="1" applyAlignment="1">
      <alignment horizontal="left" vertical="top" wrapText="1"/>
    </xf>
    <xf numFmtId="0" fontId="21" fillId="0" borderId="0" xfId="0" applyFont="1" applyAlignment="1">
      <alignment horizontal="left" vertical="top" wrapText="1"/>
    </xf>
    <xf numFmtId="0" fontId="26" fillId="0" borderId="0" xfId="0" applyFont="1" applyAlignment="1">
      <alignment horizontal="left" vertical="top" wrapText="1"/>
    </xf>
    <xf numFmtId="0" fontId="2" fillId="0" borderId="6" xfId="0" applyFont="1" applyBorder="1" applyAlignment="1">
      <alignment horizontal="center" vertical="top" wrapText="1"/>
    </xf>
    <xf numFmtId="0" fontId="18" fillId="0" borderId="0" xfId="0" applyFont="1" applyAlignment="1">
      <alignment horizontal="left" vertical="top" wrapText="1"/>
    </xf>
    <xf numFmtId="0" fontId="14" fillId="0" borderId="1" xfId="0" applyFont="1" applyBorder="1" applyAlignment="1">
      <alignment horizontal="center" vertical="top"/>
    </xf>
    <xf numFmtId="0" fontId="15" fillId="0" borderId="8" xfId="0" applyFont="1" applyFill="1" applyBorder="1" applyAlignment="1">
      <alignment vertical="top"/>
    </xf>
    <xf numFmtId="0" fontId="29" fillId="2" borderId="7" xfId="0" applyFont="1" applyFill="1" applyBorder="1" applyAlignment="1">
      <alignment horizontal="center" vertical="top" wrapText="1"/>
    </xf>
    <xf numFmtId="0" fontId="29" fillId="2" borderId="0" xfId="0" applyFont="1" applyFill="1" applyBorder="1" applyAlignment="1">
      <alignment horizontal="center" vertical="top" wrapText="1"/>
    </xf>
    <xf numFmtId="0" fontId="29" fillId="0" borderId="8" xfId="0" applyFont="1" applyFill="1" applyBorder="1" applyAlignment="1">
      <alignment horizontal="center" vertical="top"/>
    </xf>
    <xf numFmtId="0" fontId="15" fillId="0" borderId="8" xfId="0" applyFont="1" applyFill="1" applyBorder="1" applyAlignment="1">
      <alignment horizontal="center" vertical="top"/>
    </xf>
    <xf numFmtId="0" fontId="29" fillId="0" borderId="8" xfId="0" applyFont="1" applyFill="1" applyBorder="1" applyAlignment="1">
      <alignment vertical="top"/>
    </xf>
    <xf numFmtId="0" fontId="29" fillId="0" borderId="8" xfId="0" applyFont="1" applyFill="1" applyBorder="1" applyAlignment="1">
      <alignment vertical="top" wrapText="1"/>
    </xf>
    <xf numFmtId="0" fontId="5" fillId="0" borderId="0" xfId="0" applyFont="1" applyFill="1" applyAlignment="1">
      <alignment horizontal="left" vertical="top"/>
    </xf>
    <xf numFmtId="0" fontId="39" fillId="0" borderId="0" xfId="0" applyFont="1" applyFill="1" applyAlignment="1">
      <alignment horizontal="center" vertical="top" wrapText="1"/>
    </xf>
    <xf numFmtId="0" fontId="5" fillId="0" borderId="18" xfId="0" applyFont="1" applyFill="1" applyBorder="1" applyAlignment="1">
      <alignment horizontal="left" vertical="top"/>
    </xf>
    <xf numFmtId="0" fontId="5" fillId="0" borderId="0" xfId="0" applyFont="1" applyFill="1" applyBorder="1" applyAlignment="1">
      <alignment horizontal="left" vertical="top"/>
    </xf>
    <xf numFmtId="0" fontId="8" fillId="0" borderId="24" xfId="0" applyFont="1" applyFill="1" applyBorder="1" applyAlignment="1">
      <alignment horizontal="left" vertical="top"/>
    </xf>
    <xf numFmtId="0" fontId="8" fillId="0" borderId="25" xfId="0" applyFont="1" applyFill="1" applyBorder="1" applyAlignment="1">
      <alignment horizontal="left" vertical="top"/>
    </xf>
    <xf numFmtId="0" fontId="8" fillId="0" borderId="4" xfId="0" applyFont="1" applyFill="1" applyBorder="1" applyAlignment="1">
      <alignment horizontal="left" vertical="top"/>
    </xf>
    <xf numFmtId="0" fontId="2" fillId="0" borderId="14" xfId="0" applyFont="1" applyFill="1" applyBorder="1" applyAlignment="1">
      <alignment horizontal="center" vertical="top" wrapText="1"/>
    </xf>
    <xf numFmtId="0" fontId="2" fillId="0" borderId="26" xfId="0" applyFont="1" applyFill="1" applyBorder="1" applyAlignment="1">
      <alignment horizontal="center" vertical="top" wrapText="1"/>
    </xf>
    <xf numFmtId="0" fontId="5" fillId="0" borderId="0" xfId="0" applyFont="1" applyFill="1" applyAlignment="1">
      <alignment horizontal="right"/>
    </xf>
    <xf numFmtId="0" fontId="39" fillId="0" borderId="0" xfId="0" applyFont="1" applyFill="1" applyAlignment="1">
      <alignment horizontal="center" wrapText="1"/>
    </xf>
    <xf numFmtId="0" fontId="5" fillId="0" borderId="18" xfId="0" applyFont="1" applyFill="1" applyBorder="1" applyAlignment="1">
      <alignment horizontal="center"/>
    </xf>
    <xf numFmtId="0" fontId="29" fillId="0" borderId="27" xfId="0" applyFont="1" applyFill="1" applyBorder="1" applyAlignment="1">
      <alignment horizontal="center"/>
    </xf>
    <xf numFmtId="0" fontId="3" fillId="0" borderId="27" xfId="0" applyFont="1" applyFill="1" applyBorder="1" applyAlignment="1">
      <alignment horizontal="center"/>
    </xf>
    <xf numFmtId="0" fontId="3" fillId="0" borderId="21" xfId="0" applyFont="1" applyFill="1" applyBorder="1" applyAlignment="1">
      <alignment horizontal="center"/>
    </xf>
    <xf numFmtId="0" fontId="3" fillId="0" borderId="23" xfId="0" applyFont="1" applyFill="1" applyBorder="1" applyAlignment="1">
      <alignment horizontal="center"/>
    </xf>
    <xf numFmtId="0" fontId="3" fillId="0" borderId="21" xfId="0" applyFont="1" applyFill="1" applyBorder="1" applyAlignment="1">
      <alignment horizontal="center" vertical="top" wrapText="1"/>
    </xf>
    <xf numFmtId="0" fontId="3" fillId="0" borderId="23" xfId="0" applyFont="1" applyFill="1" applyBorder="1" applyAlignment="1">
      <alignment horizontal="center" vertical="top" wrapText="1"/>
    </xf>
    <xf numFmtId="0" fontId="3" fillId="0" borderId="32" xfId="0" applyFont="1" applyFill="1" applyBorder="1" applyAlignment="1">
      <alignment horizontal="center" vertical="top" wrapText="1"/>
    </xf>
    <xf numFmtId="0" fontId="3" fillId="0" borderId="33" xfId="0" applyFont="1" applyFill="1" applyBorder="1" applyAlignment="1">
      <alignment horizontal="center" vertical="top" wrapText="1"/>
    </xf>
    <xf numFmtId="0" fontId="8" fillId="0" borderId="21" xfId="0" applyFont="1" applyFill="1" applyBorder="1" applyAlignment="1">
      <alignment horizontal="center"/>
    </xf>
    <xf numFmtId="0" fontId="7" fillId="0" borderId="23" xfId="0" applyFont="1" applyFill="1" applyBorder="1" applyAlignment="1">
      <alignment horizontal="center"/>
    </xf>
    <xf numFmtId="0" fontId="11" fillId="0" borderId="32" xfId="0" applyFont="1" applyFill="1" applyBorder="1" applyAlignment="1">
      <alignment horizontal="center" vertical="top" wrapText="1"/>
    </xf>
    <xf numFmtId="0" fontId="11" fillId="0" borderId="33" xfId="0" applyFont="1" applyFill="1" applyBorder="1" applyAlignment="1">
      <alignment horizontal="center" vertical="top" wrapText="1"/>
    </xf>
    <xf numFmtId="0" fontId="8" fillId="0" borderId="23" xfId="0" applyFont="1" applyFill="1" applyBorder="1" applyAlignment="1">
      <alignment horizontal="center"/>
    </xf>
    <xf numFmtId="0" fontId="11" fillId="0" borderId="18"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0" fillId="0" borderId="23" xfId="0" applyFill="1" applyBorder="1" applyAlignment="1">
      <alignment horizontal="center"/>
    </xf>
    <xf numFmtId="0" fontId="11" fillId="0" borderId="14" xfId="0" applyFont="1" applyFill="1" applyBorder="1" applyAlignment="1">
      <alignment horizontal="center" vertical="center" wrapText="1"/>
    </xf>
    <xf numFmtId="0" fontId="11" fillId="0" borderId="1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37" fillId="0" borderId="37" xfId="0" applyFont="1" applyFill="1" applyBorder="1" applyAlignment="1">
      <alignment horizontal="center" vertical="top" wrapText="1"/>
    </xf>
    <xf numFmtId="0" fontId="3" fillId="0" borderId="27" xfId="0" applyFont="1" applyFill="1" applyBorder="1" applyAlignment="1">
      <alignment horizontal="center" vertical="top" wrapText="1"/>
    </xf>
    <xf numFmtId="0" fontId="3" fillId="0" borderId="38" xfId="0" applyFont="1" applyFill="1" applyBorder="1" applyAlignment="1">
      <alignment horizontal="center" vertical="top" wrapText="1"/>
    </xf>
    <xf numFmtId="0" fontId="3" fillId="0" borderId="36" xfId="0" applyFont="1" applyFill="1" applyBorder="1" applyAlignment="1">
      <alignment horizontal="center" vertical="top" wrapText="1"/>
    </xf>
    <xf numFmtId="0" fontId="11" fillId="0" borderId="14" xfId="0" applyFont="1" applyFill="1" applyBorder="1" applyAlignment="1">
      <alignment horizontal="center" vertical="top" wrapText="1"/>
    </xf>
    <xf numFmtId="0" fontId="11" fillId="0" borderId="15" xfId="0" applyFont="1" applyFill="1" applyBorder="1" applyAlignment="1">
      <alignment horizontal="center" vertical="top" wrapText="1"/>
    </xf>
    <xf numFmtId="0" fontId="0" fillId="0" borderId="23" xfId="0" applyFont="1" applyFill="1" applyBorder="1" applyAlignment="1">
      <alignment horizontal="center"/>
    </xf>
    <xf numFmtId="0" fontId="39" fillId="0" borderId="14" xfId="0" applyFont="1" applyFill="1" applyBorder="1" applyAlignment="1">
      <alignment horizontal="center" vertical="top" wrapText="1"/>
    </xf>
    <xf numFmtId="0" fontId="39" fillId="0" borderId="15" xfId="0" applyFont="1" applyFill="1" applyBorder="1" applyAlignment="1">
      <alignment horizontal="center" vertical="top" wrapText="1"/>
    </xf>
    <xf numFmtId="0" fontId="11" fillId="0" borderId="14" xfId="0" applyFont="1" applyFill="1" applyBorder="1" applyAlignment="1">
      <alignment horizontal="center" wrapText="1"/>
    </xf>
    <xf numFmtId="0" fontId="11" fillId="0" borderId="15" xfId="0" applyFont="1" applyFill="1" applyBorder="1" applyAlignment="1">
      <alignment horizontal="center" wrapText="1"/>
    </xf>
    <xf numFmtId="0" fontId="11" fillId="0" borderId="35" xfId="0" applyFont="1" applyFill="1" applyBorder="1" applyAlignment="1">
      <alignment horizontal="center" vertical="top" wrapText="1"/>
    </xf>
    <xf numFmtId="0" fontId="11" fillId="0" borderId="36" xfId="0" applyFont="1" applyFill="1" applyBorder="1" applyAlignment="1">
      <alignment horizontal="center" vertical="top" wrapText="1"/>
    </xf>
    <xf numFmtId="0" fontId="0" fillId="0" borderId="21" xfId="0" applyFill="1" applyBorder="1" applyAlignment="1">
      <alignment horizontal="center"/>
    </xf>
    <xf numFmtId="0" fontId="40" fillId="0" borderId="0" xfId="0" applyFont="1" applyFill="1" applyBorder="1" applyAlignment="1">
      <alignment horizontal="center" vertical="center" wrapText="1"/>
    </xf>
    <xf numFmtId="0" fontId="40" fillId="3" borderId="14" xfId="0" applyFont="1" applyFill="1" applyBorder="1" applyAlignment="1">
      <alignment horizontal="center" vertical="center" wrapText="1"/>
    </xf>
    <xf numFmtId="0" fontId="40" fillId="3" borderId="26" xfId="0" applyFont="1" applyFill="1" applyBorder="1" applyAlignment="1">
      <alignment horizontal="center" vertical="center" wrapText="1"/>
    </xf>
    <xf numFmtId="0" fontId="40" fillId="3" borderId="15" xfId="0" applyFont="1" applyFill="1" applyBorder="1" applyAlignment="1">
      <alignment horizontal="center" vertical="center" wrapText="1"/>
    </xf>
    <xf numFmtId="0" fontId="39" fillId="0" borderId="0" xfId="0" applyFont="1" applyFill="1" applyAlignment="1">
      <alignment horizontal="center" vertical="center" wrapText="1"/>
    </xf>
    <xf numFmtId="0" fontId="11" fillId="3" borderId="14" xfId="0" applyFont="1" applyFill="1" applyBorder="1" applyAlignment="1">
      <alignment horizontal="center" vertical="center" wrapText="1"/>
    </xf>
    <xf numFmtId="0" fontId="11" fillId="3" borderId="26" xfId="0" applyFont="1" applyFill="1" applyBorder="1" applyAlignment="1">
      <alignment horizontal="center" vertical="center" wrapText="1"/>
    </xf>
    <xf numFmtId="0" fontId="11" fillId="3" borderId="15" xfId="0" applyFont="1" applyFill="1" applyBorder="1" applyAlignment="1">
      <alignment horizontal="center" vertical="center" wrapText="1"/>
    </xf>
    <xf numFmtId="0" fontId="2" fillId="0" borderId="1" xfId="0" applyFont="1" applyBorder="1" applyAlignment="1">
      <alignment horizontal="left" vertical="top" wrapText="1"/>
    </xf>
    <xf numFmtId="0" fontId="2" fillId="0" borderId="14" xfId="0" applyFont="1" applyBorder="1" applyAlignment="1">
      <alignment horizontal="left" vertical="top" wrapText="1"/>
    </xf>
    <xf numFmtId="0" fontId="47" fillId="0" borderId="39" xfId="0" applyFont="1" applyBorder="1" applyAlignment="1">
      <alignment horizontal="center" vertical="top" wrapText="1"/>
    </xf>
    <xf numFmtId="0" fontId="50" fillId="0" borderId="39" xfId="0" applyFont="1" applyBorder="1" applyAlignment="1">
      <alignment horizontal="center" vertical="top" wrapText="1"/>
    </xf>
    <xf numFmtId="0" fontId="50" fillId="0" borderId="1" xfId="0" applyFont="1" applyBorder="1" applyAlignment="1">
      <alignment horizontal="left" vertical="top" wrapText="1"/>
    </xf>
    <xf numFmtId="0" fontId="50" fillId="0" borderId="14" xfId="0" applyFont="1" applyBorder="1" applyAlignment="1">
      <alignment horizontal="left" vertical="top" wrapText="1"/>
    </xf>
    <xf numFmtId="0" fontId="12" fillId="0" borderId="1" xfId="0" applyFont="1" applyBorder="1" applyAlignment="1">
      <alignment horizontal="left" vertical="top" wrapText="1"/>
    </xf>
    <xf numFmtId="0" fontId="12" fillId="0" borderId="14" xfId="0" applyFont="1" applyBorder="1" applyAlignment="1">
      <alignment horizontal="left" vertical="top" wrapText="1"/>
    </xf>
    <xf numFmtId="0" fontId="3" fillId="0" borderId="14" xfId="0" applyFont="1" applyBorder="1" applyAlignment="1">
      <alignment horizontal="left" vertical="top" wrapText="1"/>
    </xf>
    <xf numFmtId="0" fontId="2" fillId="0" borderId="26" xfId="0" applyFont="1" applyBorder="1" applyAlignment="1">
      <alignment horizontal="left" vertical="top" wrapText="1"/>
    </xf>
    <xf numFmtId="0" fontId="2" fillId="0" borderId="11" xfId="0" applyFont="1" applyBorder="1" applyAlignment="1">
      <alignment horizontal="right" vertical="top" wrapText="1"/>
    </xf>
    <xf numFmtId="0" fontId="2" fillId="0" borderId="13" xfId="0" applyFont="1" applyBorder="1" applyAlignment="1">
      <alignment horizontal="right" vertical="top" wrapText="1"/>
    </xf>
    <xf numFmtId="0" fontId="2" fillId="0" borderId="11" xfId="0" applyFont="1" applyBorder="1" applyAlignment="1">
      <alignment horizontal="left" vertical="top" wrapText="1"/>
    </xf>
    <xf numFmtId="0" fontId="2" fillId="0" borderId="13" xfId="0" applyFont="1" applyBorder="1" applyAlignment="1">
      <alignment horizontal="left" vertical="top" wrapText="1"/>
    </xf>
    <xf numFmtId="0" fontId="2" fillId="0" borderId="38" xfId="0" applyFont="1" applyBorder="1" applyAlignment="1">
      <alignment horizontal="left" vertical="top"/>
    </xf>
    <xf numFmtId="0" fontId="2" fillId="0" borderId="36" xfId="0" applyFont="1" applyBorder="1" applyAlignment="1">
      <alignment horizontal="left" vertical="top"/>
    </xf>
    <xf numFmtId="0" fontId="2" fillId="0" borderId="0" xfId="0" applyFont="1" applyBorder="1" applyAlignment="1">
      <alignment horizontal="center" vertical="top"/>
    </xf>
    <xf numFmtId="0" fontId="3" fillId="4" borderId="14" xfId="0" applyFont="1" applyFill="1" applyBorder="1" applyAlignment="1">
      <alignment horizontal="center" vertical="top" wrapText="1"/>
    </xf>
    <xf numFmtId="0" fontId="2" fillId="4" borderId="26" xfId="0" applyFont="1" applyFill="1" applyBorder="1" applyAlignment="1">
      <alignment horizontal="center" vertical="top" wrapText="1"/>
    </xf>
    <xf numFmtId="0" fontId="2" fillId="4" borderId="15" xfId="0" applyFont="1" applyFill="1" applyBorder="1" applyAlignment="1">
      <alignment horizontal="center" vertical="top" wrapText="1"/>
    </xf>
    <xf numFmtId="0" fontId="39" fillId="0" borderId="0" xfId="0" applyFont="1" applyAlignment="1">
      <alignment horizontal="right"/>
    </xf>
    <xf numFmtId="0" fontId="37" fillId="0" borderId="0" xfId="0" applyFont="1" applyAlignment="1">
      <alignment horizontal="center" wrapText="1"/>
    </xf>
    <xf numFmtId="0" fontId="9" fillId="0" borderId="0" xfId="0" applyFont="1" applyBorder="1" applyAlignment="1">
      <alignment horizontal="center"/>
    </xf>
    <xf numFmtId="0" fontId="3" fillId="0" borderId="39" xfId="0" applyFont="1" applyFill="1" applyBorder="1" applyAlignment="1">
      <alignment horizontal="center"/>
    </xf>
    <xf numFmtId="0" fontId="3" fillId="0" borderId="26" xfId="0" applyFont="1" applyFill="1" applyBorder="1" applyAlignment="1">
      <alignment horizontal="center"/>
    </xf>
    <xf numFmtId="0" fontId="3" fillId="4" borderId="26" xfId="0" applyFont="1" applyFill="1" applyBorder="1" applyAlignment="1">
      <alignment horizontal="center" vertical="top" wrapText="1"/>
    </xf>
    <xf numFmtId="0" fontId="3" fillId="4" borderId="15" xfId="0" applyFont="1" applyFill="1" applyBorder="1" applyAlignment="1">
      <alignment horizontal="center" vertical="top" wrapText="1"/>
    </xf>
    <xf numFmtId="0" fontId="7" fillId="0" borderId="0" xfId="0" applyFont="1" applyAlignment="1">
      <alignment horizontal="left" wrapText="1"/>
    </xf>
    <xf numFmtId="0" fontId="3" fillId="0" borderId="14" xfId="0" applyFont="1" applyFill="1" applyBorder="1" applyAlignment="1">
      <alignment horizontal="center" vertical="top" wrapText="1"/>
    </xf>
    <xf numFmtId="0" fontId="3" fillId="0" borderId="26" xfId="0" applyFont="1" applyFill="1" applyBorder="1" applyAlignment="1">
      <alignment horizontal="center" vertical="top" wrapText="1"/>
    </xf>
    <xf numFmtId="0" fontId="3" fillId="0" borderId="15" xfId="0" applyFont="1" applyFill="1" applyBorder="1" applyAlignment="1">
      <alignment horizontal="center" vertical="top" wrapText="1"/>
    </xf>
    <xf numFmtId="0" fontId="71" fillId="0" borderId="1" xfId="1" applyFont="1" applyFill="1" applyBorder="1" applyAlignment="1">
      <alignment horizontal="center" vertical="center" wrapText="1"/>
    </xf>
    <xf numFmtId="0" fontId="9" fillId="0" borderId="1" xfId="1" applyFont="1" applyFill="1" applyBorder="1" applyAlignment="1">
      <alignment horizontal="center" vertical="center" wrapText="1"/>
    </xf>
    <xf numFmtId="0" fontId="3" fillId="0" borderId="1" xfId="1" applyFont="1" applyFill="1" applyBorder="1" applyAlignment="1">
      <alignment horizontal="center" vertical="top" wrapText="1"/>
    </xf>
    <xf numFmtId="0" fontId="57" fillId="0" borderId="1" xfId="1" applyFont="1" applyFill="1" applyBorder="1" applyAlignment="1">
      <alignment vertical="top" wrapText="1"/>
    </xf>
    <xf numFmtId="0" fontId="37" fillId="0" borderId="1" xfId="1" applyFont="1" applyFill="1" applyBorder="1" applyAlignment="1">
      <alignment horizontal="center" vertical="center" wrapText="1"/>
    </xf>
    <xf numFmtId="0" fontId="59" fillId="0" borderId="1" xfId="1" applyFont="1" applyFill="1" applyBorder="1" applyAlignment="1">
      <alignment horizontal="center" vertical="center" wrapText="1"/>
    </xf>
    <xf numFmtId="0" fontId="2" fillId="0" borderId="1" xfId="1" applyFont="1" applyFill="1" applyBorder="1" applyAlignment="1">
      <alignment vertical="top" wrapText="1"/>
    </xf>
    <xf numFmtId="0" fontId="3" fillId="0" borderId="1" xfId="1" applyFont="1" applyFill="1" applyBorder="1" applyAlignment="1">
      <alignment vertical="top" wrapText="1"/>
    </xf>
    <xf numFmtId="0" fontId="2" fillId="0" borderId="1" xfId="1" applyFont="1" applyFill="1" applyBorder="1" applyAlignment="1">
      <alignment horizontal="right" vertical="top" wrapText="1"/>
    </xf>
    <xf numFmtId="0" fontId="2" fillId="0" borderId="1" xfId="1" applyFont="1" applyFill="1" applyBorder="1" applyAlignment="1">
      <alignment horizontal="left" vertical="top" wrapText="1"/>
    </xf>
    <xf numFmtId="0" fontId="3" fillId="0" borderId="1" xfId="0" applyFont="1" applyFill="1" applyBorder="1" applyAlignment="1">
      <alignment vertical="top" wrapText="1"/>
    </xf>
    <xf numFmtId="0" fontId="3" fillId="0" borderId="1" xfId="0" applyFont="1" applyFill="1" applyBorder="1" applyAlignment="1">
      <alignment horizontal="right" wrapText="1"/>
    </xf>
    <xf numFmtId="0" fontId="59" fillId="0" borderId="1" xfId="0" applyFont="1" applyFill="1" applyBorder="1" applyAlignment="1">
      <alignment horizontal="center" vertical="center" wrapText="1"/>
    </xf>
    <xf numFmtId="0" fontId="2" fillId="0" borderId="1" xfId="0" applyFont="1" applyFill="1" applyBorder="1" applyAlignment="1">
      <alignment vertical="top" wrapText="1"/>
    </xf>
    <xf numFmtId="0" fontId="3" fillId="0" borderId="1" xfId="0" applyFont="1" applyFill="1" applyBorder="1" applyAlignment="1">
      <alignment horizontal="right" vertical="center" wrapText="1"/>
    </xf>
    <xf numFmtId="0" fontId="63" fillId="0" borderId="1" xfId="0" applyFont="1" applyFill="1" applyBorder="1" applyAlignment="1">
      <alignment horizontal="center" vertical="center" wrapText="1"/>
    </xf>
    <xf numFmtId="0" fontId="37" fillId="0" borderId="1" xfId="0" applyFont="1" applyFill="1" applyBorder="1" applyAlignment="1">
      <alignment horizontal="center" vertical="center" wrapText="1"/>
    </xf>
    <xf numFmtId="0" fontId="62" fillId="0" borderId="1" xfId="0" applyFont="1" applyFill="1" applyBorder="1" applyAlignment="1">
      <alignment horizontal="center" vertical="center" wrapText="1"/>
    </xf>
    <xf numFmtId="0" fontId="22" fillId="0" borderId="1" xfId="0" applyFont="1" applyFill="1" applyBorder="1" applyAlignment="1">
      <alignment vertical="top" wrapText="1"/>
    </xf>
    <xf numFmtId="0" fontId="22" fillId="0" borderId="1" xfId="0" applyFont="1" applyFill="1" applyBorder="1" applyAlignment="1">
      <alignment horizontal="left" vertical="top" wrapText="1"/>
    </xf>
    <xf numFmtId="0" fontId="2" fillId="4" borderId="0" xfId="0" applyFont="1" applyFill="1" applyBorder="1" applyAlignment="1">
      <alignment horizontal="center" vertical="center" wrapText="1"/>
    </xf>
    <xf numFmtId="0" fontId="2" fillId="0" borderId="1" xfId="0" applyFont="1" applyFill="1" applyBorder="1" applyAlignment="1">
      <alignment horizontal="right" vertical="top" wrapText="1"/>
    </xf>
    <xf numFmtId="0" fontId="3" fillId="4" borderId="0" xfId="0" applyFont="1" applyFill="1" applyBorder="1" applyAlignment="1">
      <alignment horizontal="left" vertical="center" wrapText="1"/>
    </xf>
    <xf numFmtId="0" fontId="2" fillId="0" borderId="20" xfId="0" applyFont="1" applyFill="1" applyBorder="1" applyAlignment="1">
      <alignment horizontal="center" vertical="center" wrapText="1"/>
    </xf>
    <xf numFmtId="0" fontId="2" fillId="0" borderId="44" xfId="0" applyFont="1" applyFill="1" applyBorder="1" applyAlignment="1">
      <alignment horizontal="center" vertical="center" wrapText="1"/>
    </xf>
    <xf numFmtId="0" fontId="65" fillId="0" borderId="1" xfId="0" applyFont="1" applyFill="1" applyBorder="1" applyAlignment="1">
      <alignment horizontal="center" vertical="center" wrapText="1"/>
    </xf>
    <xf numFmtId="0" fontId="0" fillId="0" borderId="1" xfId="0" applyFill="1" applyBorder="1" applyAlignment="1">
      <alignment vertical="top" wrapText="1"/>
    </xf>
    <xf numFmtId="0" fontId="3" fillId="4" borderId="0" xfId="0" applyFont="1" applyFill="1" applyBorder="1" applyAlignment="1">
      <alignment horizontal="center" vertical="center" wrapText="1"/>
    </xf>
    <xf numFmtId="165" fontId="2" fillId="0" borderId="1" xfId="0" applyNumberFormat="1" applyFont="1" applyFill="1" applyBorder="1" applyAlignment="1">
      <alignment vertical="top" wrapText="1"/>
    </xf>
    <xf numFmtId="0" fontId="2" fillId="0" borderId="23" xfId="0" applyFont="1" applyFill="1" applyBorder="1" applyAlignment="1">
      <alignment horizontal="left" vertical="center" wrapText="1"/>
    </xf>
    <xf numFmtId="0" fontId="2" fillId="0" borderId="29" xfId="0" applyFont="1" applyFill="1" applyBorder="1" applyAlignment="1">
      <alignment horizontal="left" vertical="center" wrapText="1"/>
    </xf>
    <xf numFmtId="0" fontId="2" fillId="4" borderId="0" xfId="0" applyFont="1" applyFill="1" applyBorder="1" applyAlignment="1">
      <alignment horizontal="left" vertical="center" wrapText="1"/>
    </xf>
    <xf numFmtId="0" fontId="2" fillId="4" borderId="0" xfId="0" applyFont="1" applyFill="1" applyBorder="1" applyAlignment="1">
      <alignment horizontal="left" vertical="top" wrapText="1"/>
    </xf>
    <xf numFmtId="0" fontId="3"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8" fillId="0" borderId="1" xfId="0" applyFont="1" applyFill="1" applyBorder="1" applyAlignment="1">
      <alignment vertical="top" wrapText="1"/>
    </xf>
    <xf numFmtId="0" fontId="29" fillId="0" borderId="1" xfId="0" applyFont="1" applyFill="1" applyBorder="1" applyAlignment="1">
      <alignment horizontal="center" vertical="center" wrapText="1"/>
    </xf>
    <xf numFmtId="0" fontId="3" fillId="0" borderId="23"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0" borderId="52" xfId="1" applyFont="1" applyFill="1" applyBorder="1" applyAlignment="1">
      <alignment horizontal="left" vertical="top" wrapText="1"/>
    </xf>
    <xf numFmtId="0" fontId="3" fillId="0" borderId="141" xfId="1" applyFont="1" applyFill="1" applyBorder="1" applyAlignment="1">
      <alignment horizontal="left" vertical="top" wrapText="1"/>
    </xf>
    <xf numFmtId="0" fontId="3" fillId="0" borderId="71" xfId="1" applyFont="1" applyFill="1" applyBorder="1" applyAlignment="1">
      <alignment horizontal="left" vertical="top" wrapText="1"/>
    </xf>
    <xf numFmtId="0" fontId="3" fillId="0" borderId="73" xfId="1" applyFont="1" applyFill="1" applyBorder="1" applyAlignment="1">
      <alignment horizontal="left" vertical="top" wrapText="1"/>
    </xf>
    <xf numFmtId="0" fontId="2" fillId="0" borderId="133" xfId="1" applyFont="1" applyFill="1" applyBorder="1" applyAlignment="1">
      <alignment horizontal="left" vertical="top" wrapText="1"/>
    </xf>
    <xf numFmtId="0" fontId="2" fillId="0" borderId="13" xfId="1" applyFont="1" applyFill="1" applyBorder="1" applyAlignment="1">
      <alignment horizontal="left" vertical="top" wrapText="1"/>
    </xf>
    <xf numFmtId="0" fontId="2" fillId="0" borderId="142" xfId="1" applyFont="1" applyFill="1" applyBorder="1" applyAlignment="1">
      <alignment horizontal="center" vertical="center" wrapText="1"/>
    </xf>
    <xf numFmtId="0" fontId="2" fillId="0" borderId="69" xfId="1" applyFont="1" applyFill="1" applyBorder="1" applyAlignment="1">
      <alignment horizontal="center" vertical="center" wrapText="1"/>
    </xf>
    <xf numFmtId="0" fontId="37" fillId="0" borderId="1" xfId="0" applyFont="1" applyFill="1" applyBorder="1" applyAlignment="1">
      <alignment vertical="top" wrapText="1"/>
    </xf>
    <xf numFmtId="0" fontId="60" fillId="0" borderId="1" xfId="0" applyFont="1" applyFill="1" applyBorder="1" applyAlignment="1">
      <alignment horizontal="center" vertical="center" wrapText="1"/>
    </xf>
    <xf numFmtId="0" fontId="60" fillId="0" borderId="1" xfId="0" applyFont="1" applyFill="1" applyBorder="1" applyAlignment="1">
      <alignment vertical="top" wrapText="1"/>
    </xf>
    <xf numFmtId="0" fontId="137" fillId="0" borderId="0" xfId="1" applyFont="1" applyFill="1" applyAlignment="1">
      <alignment horizontal="center"/>
    </xf>
    <xf numFmtId="0" fontId="2" fillId="0" borderId="50" xfId="1" applyFont="1" applyFill="1" applyBorder="1" applyAlignment="1">
      <alignment horizontal="left" vertical="top" wrapText="1"/>
    </xf>
    <xf numFmtId="0" fontId="2" fillId="0" borderId="54" xfId="1" applyFont="1" applyFill="1" applyBorder="1" applyAlignment="1">
      <alignment horizontal="left" vertical="top" wrapText="1"/>
    </xf>
    <xf numFmtId="0" fontId="2" fillId="0" borderId="59" xfId="1" applyFont="1" applyFill="1" applyBorder="1" applyAlignment="1">
      <alignment horizontal="center" vertical="center" wrapText="1"/>
    </xf>
    <xf numFmtId="0" fontId="2" fillId="0" borderId="51" xfId="1" applyFont="1" applyFill="1" applyBorder="1" applyAlignment="1">
      <alignment horizontal="center" vertical="center" wrapText="1"/>
    </xf>
    <xf numFmtId="0" fontId="3" fillId="0" borderId="140" xfId="1" applyFont="1" applyFill="1" applyBorder="1" applyAlignment="1">
      <alignment horizontal="left" vertical="top" wrapText="1"/>
    </xf>
    <xf numFmtId="0" fontId="3" fillId="0" borderId="129" xfId="1" applyFont="1" applyFill="1" applyBorder="1" applyAlignment="1">
      <alignment horizontal="left" vertical="top" wrapText="1"/>
    </xf>
    <xf numFmtId="0" fontId="3" fillId="0" borderId="53" xfId="1" applyFont="1" applyFill="1" applyBorder="1" applyAlignment="1">
      <alignment horizontal="center" vertical="center" wrapText="1"/>
    </xf>
    <xf numFmtId="0" fontId="8" fillId="0" borderId="129" xfId="0" applyFont="1" applyBorder="1" applyAlignment="1">
      <alignment horizontal="center" vertical="center"/>
    </xf>
    <xf numFmtId="0" fontId="39" fillId="0" borderId="0" xfId="0" applyFont="1" applyAlignment="1">
      <alignment horizontal="center" vertical="center" wrapText="1"/>
    </xf>
    <xf numFmtId="0" fontId="5" fillId="0" borderId="18" xfId="0" applyFont="1" applyBorder="1" applyAlignment="1">
      <alignment horizontal="center"/>
    </xf>
    <xf numFmtId="0" fontId="8" fillId="0" borderId="24" xfId="0" applyFont="1" applyBorder="1" applyAlignment="1">
      <alignment horizontal="center"/>
    </xf>
    <xf numFmtId="0" fontId="8" fillId="0" borderId="25" xfId="0" applyFont="1" applyBorder="1" applyAlignment="1">
      <alignment horizontal="center"/>
    </xf>
    <xf numFmtId="0" fontId="8" fillId="0" borderId="138" xfId="0" applyFont="1" applyBorder="1" applyAlignment="1">
      <alignment horizontal="center"/>
    </xf>
    <xf numFmtId="0" fontId="7" fillId="0" borderId="129" xfId="0" applyFont="1" applyBorder="1" applyAlignment="1">
      <alignment horizontal="left"/>
    </xf>
    <xf numFmtId="0" fontId="7" fillId="0" borderId="135" xfId="0" applyFont="1" applyBorder="1" applyAlignment="1">
      <alignment horizontal="left"/>
    </xf>
    <xf numFmtId="0" fontId="6" fillId="0" borderId="130" xfId="0" applyFont="1" applyBorder="1" applyAlignment="1">
      <alignment horizontal="left" vertical="center"/>
    </xf>
    <xf numFmtId="0" fontId="6" fillId="0" borderId="132" xfId="0" applyFont="1" applyBorder="1" applyAlignment="1">
      <alignment horizontal="left" vertical="center"/>
    </xf>
    <xf numFmtId="0" fontId="6" fillId="0" borderId="131" xfId="0" applyFont="1" applyBorder="1" applyAlignment="1">
      <alignment horizontal="left" vertical="center"/>
    </xf>
    <xf numFmtId="0" fontId="7" fillId="0" borderId="130" xfId="0" applyFont="1" applyBorder="1" applyAlignment="1">
      <alignment horizontal="left"/>
    </xf>
    <xf numFmtId="0" fontId="7" fillId="0" borderId="132" xfId="0" applyFont="1" applyBorder="1" applyAlignment="1">
      <alignment horizontal="left"/>
    </xf>
    <xf numFmtId="0" fontId="7" fillId="0" borderId="131" xfId="0" applyFont="1" applyBorder="1" applyAlignment="1">
      <alignment horizontal="left"/>
    </xf>
    <xf numFmtId="0" fontId="39" fillId="0" borderId="38" xfId="0" applyFont="1" applyFill="1" applyBorder="1" applyAlignment="1">
      <alignment horizontal="left"/>
    </xf>
    <xf numFmtId="0" fontId="56" fillId="0" borderId="39" xfId="0" applyFont="1" applyFill="1" applyBorder="1" applyAlignment="1">
      <alignment horizontal="center" wrapText="1"/>
    </xf>
    <xf numFmtId="0" fontId="39" fillId="0" borderId="26" xfId="0" applyFont="1" applyFill="1" applyBorder="1" applyAlignment="1">
      <alignment horizontal="center"/>
    </xf>
    <xf numFmtId="0" fontId="5" fillId="0" borderId="26" xfId="0" applyFont="1" applyFill="1" applyBorder="1" applyAlignment="1">
      <alignment horizontal="left"/>
    </xf>
    <xf numFmtId="0" fontId="8" fillId="0" borderId="1" xfId="0" applyFont="1" applyFill="1" applyBorder="1" applyAlignment="1">
      <alignment horizontal="left" vertical="top" wrapText="1"/>
    </xf>
    <xf numFmtId="0" fontId="39" fillId="0" borderId="27" xfId="0" applyFont="1" applyFill="1" applyBorder="1" applyAlignment="1">
      <alignment horizontal="left"/>
    </xf>
    <xf numFmtId="0" fontId="8" fillId="0" borderId="11" xfId="0" applyFont="1" applyFill="1" applyBorder="1" applyAlignment="1">
      <alignment horizontal="justify" vertical="center" wrapText="1"/>
    </xf>
    <xf numFmtId="0" fontId="8" fillId="0" borderId="40" xfId="0" applyFont="1" applyFill="1" applyBorder="1" applyAlignment="1">
      <alignment horizontal="left" vertical="center"/>
    </xf>
    <xf numFmtId="0" fontId="8" fillId="0" borderId="49" xfId="0" applyFont="1" applyFill="1" applyBorder="1" applyAlignment="1">
      <alignment horizontal="left" vertical="center"/>
    </xf>
    <xf numFmtId="0" fontId="39" fillId="0" borderId="21" xfId="0" applyFont="1" applyFill="1" applyBorder="1" applyAlignment="1">
      <alignment horizontal="left" vertical="center" wrapText="1"/>
    </xf>
    <xf numFmtId="0" fontId="39" fillId="0" borderId="23" xfId="0" applyFont="1" applyFill="1" applyBorder="1" applyAlignment="1">
      <alignment horizontal="left" vertical="center" wrapText="1"/>
    </xf>
    <xf numFmtId="0" fontId="39" fillId="0" borderId="21" xfId="0" applyFont="1" applyFill="1" applyBorder="1" applyAlignment="1">
      <alignment horizontal="left"/>
    </xf>
    <xf numFmtId="0" fontId="39" fillId="0" borderId="23" xfId="0" applyFont="1" applyFill="1" applyBorder="1" applyAlignment="1">
      <alignment horizontal="left"/>
    </xf>
    <xf numFmtId="0" fontId="39" fillId="0" borderId="25" xfId="0" applyFont="1" applyFill="1" applyBorder="1" applyAlignment="1">
      <alignment horizontal="left"/>
    </xf>
    <xf numFmtId="0" fontId="39" fillId="0" borderId="63" xfId="0" applyFont="1" applyFill="1" applyBorder="1" applyAlignment="1">
      <alignment horizontal="left"/>
    </xf>
    <xf numFmtId="0" fontId="39" fillId="0" borderId="62" xfId="0" applyFont="1" applyFill="1" applyBorder="1" applyAlignment="1">
      <alignment horizontal="left"/>
    </xf>
    <xf numFmtId="0" fontId="80" fillId="0" borderId="0" xfId="0" applyFont="1" applyFill="1" applyAlignment="1">
      <alignment horizontal="right" vertical="center"/>
    </xf>
    <xf numFmtId="0" fontId="29" fillId="0" borderId="50" xfId="0" applyFont="1" applyFill="1" applyBorder="1" applyAlignment="1">
      <alignment horizontal="right" vertical="top"/>
    </xf>
    <xf numFmtId="0" fontId="29" fillId="0" borderId="59" xfId="0" applyFont="1" applyFill="1" applyBorder="1" applyAlignment="1">
      <alignment horizontal="right" vertical="top"/>
    </xf>
    <xf numFmtId="0" fontId="29" fillId="0" borderId="52" xfId="0" applyFont="1" applyFill="1" applyBorder="1" applyAlignment="1">
      <alignment horizontal="right" vertical="top"/>
    </xf>
    <xf numFmtId="0" fontId="29" fillId="0" borderId="1" xfId="0" applyFont="1" applyFill="1" applyBorder="1" applyAlignment="1">
      <alignment horizontal="right" vertical="top"/>
    </xf>
    <xf numFmtId="0" fontId="29" fillId="0" borderId="54" xfId="0" applyFont="1" applyFill="1" applyBorder="1" applyAlignment="1">
      <alignment horizontal="right" vertical="top"/>
    </xf>
    <xf numFmtId="0" fontId="29" fillId="0" borderId="60" xfId="0" applyFont="1" applyFill="1" applyBorder="1" applyAlignment="1">
      <alignment horizontal="right" vertical="top"/>
    </xf>
    <xf numFmtId="0" fontId="29" fillId="0" borderId="59" xfId="0" applyFont="1" applyFill="1" applyBorder="1" applyAlignment="1">
      <alignment horizontal="left" vertical="top"/>
    </xf>
    <xf numFmtId="0" fontId="29" fillId="0" borderId="1" xfId="0" applyFont="1" applyFill="1" applyBorder="1" applyAlignment="1">
      <alignment horizontal="left" vertical="top"/>
    </xf>
    <xf numFmtId="0" fontId="29" fillId="0" borderId="60" xfId="0" applyFont="1" applyFill="1" applyBorder="1" applyAlignment="1">
      <alignment horizontal="left" vertical="top"/>
    </xf>
    <xf numFmtId="0" fontId="8" fillId="0" borderId="59" xfId="0" applyFont="1" applyFill="1" applyBorder="1" applyAlignment="1">
      <alignment horizontal="right" vertical="top"/>
    </xf>
    <xf numFmtId="0" fontId="8" fillId="0" borderId="1" xfId="0" applyFont="1" applyFill="1" applyBorder="1" applyAlignment="1">
      <alignment horizontal="right" vertical="top"/>
    </xf>
    <xf numFmtId="0" fontId="8" fillId="0" borderId="60" xfId="0" applyFont="1" applyFill="1" applyBorder="1" applyAlignment="1">
      <alignment horizontal="right" vertical="top"/>
    </xf>
    <xf numFmtId="0" fontId="8" fillId="0" borderId="59" xfId="0" applyFont="1" applyBorder="1" applyAlignment="1">
      <alignment horizontal="center" vertical="top" wrapText="1"/>
    </xf>
    <xf numFmtId="0" fontId="8" fillId="0" borderId="1" xfId="0" applyFont="1" applyBorder="1" applyAlignment="1">
      <alignment horizontal="center" vertical="top" wrapText="1"/>
    </xf>
    <xf numFmtId="0" fontId="8" fillId="0" borderId="60" xfId="0" applyFont="1" applyBorder="1" applyAlignment="1">
      <alignment horizontal="center" vertical="top" wrapText="1"/>
    </xf>
    <xf numFmtId="0" fontId="29" fillId="0" borderId="59" xfId="0" applyFont="1" applyFill="1" applyBorder="1" applyAlignment="1">
      <alignment horizontal="center" vertical="top" wrapText="1"/>
    </xf>
    <xf numFmtId="0" fontId="29" fillId="0" borderId="1" xfId="0" applyFont="1" applyFill="1" applyBorder="1" applyAlignment="1">
      <alignment horizontal="center" vertical="top" wrapText="1"/>
    </xf>
    <xf numFmtId="0" fontId="29" fillId="0" borderId="60" xfId="0" applyFont="1" applyFill="1" applyBorder="1" applyAlignment="1">
      <alignment horizontal="center" vertical="top" wrapText="1"/>
    </xf>
    <xf numFmtId="0" fontId="8" fillId="0" borderId="51" xfId="0" applyFont="1" applyFill="1" applyBorder="1" applyAlignment="1">
      <alignment horizontal="center" vertical="top" wrapText="1"/>
    </xf>
    <xf numFmtId="0" fontId="8" fillId="0" borderId="53" xfId="0" applyFont="1" applyFill="1" applyBorder="1" applyAlignment="1">
      <alignment horizontal="center" vertical="top" wrapText="1"/>
    </xf>
    <xf numFmtId="0" fontId="8" fillId="0" borderId="55" xfId="0" applyFont="1" applyFill="1" applyBorder="1" applyAlignment="1">
      <alignment horizontal="center" vertical="top" wrapText="1"/>
    </xf>
    <xf numFmtId="0" fontId="8" fillId="0" borderId="45" xfId="0" applyFont="1" applyFill="1" applyBorder="1" applyAlignment="1">
      <alignment horizontal="center" vertical="top"/>
    </xf>
    <xf numFmtId="0" fontId="8" fillId="0" borderId="0" xfId="0" applyFont="1" applyFill="1" applyBorder="1" applyAlignment="1">
      <alignment horizontal="center" vertical="top"/>
    </xf>
    <xf numFmtId="0" fontId="8" fillId="0" borderId="46" xfId="0" applyFont="1" applyFill="1" applyBorder="1" applyAlignment="1">
      <alignment horizontal="center" vertical="top"/>
    </xf>
    <xf numFmtId="0" fontId="8" fillId="0" borderId="21" xfId="0" applyFont="1" applyFill="1" applyBorder="1" applyAlignment="1">
      <alignment horizontal="center" vertical="top"/>
    </xf>
    <xf numFmtId="0" fontId="8" fillId="0" borderId="23" xfId="0" applyFont="1" applyFill="1" applyBorder="1" applyAlignment="1">
      <alignment horizontal="center" vertical="top"/>
    </xf>
    <xf numFmtId="0" fontId="8" fillId="0" borderId="29" xfId="0" applyFont="1" applyFill="1" applyBorder="1" applyAlignment="1">
      <alignment horizontal="center" vertical="top"/>
    </xf>
    <xf numFmtId="0" fontId="7" fillId="4" borderId="3" xfId="0" applyFont="1" applyFill="1" applyBorder="1" applyAlignment="1">
      <alignment horizontal="left" vertical="top" wrapText="1"/>
    </xf>
    <xf numFmtId="0" fontId="7" fillId="4" borderId="57" xfId="0" applyFont="1" applyFill="1" applyBorder="1" applyAlignment="1">
      <alignment horizontal="left" vertical="top" wrapText="1"/>
    </xf>
    <xf numFmtId="0" fontId="8" fillId="0" borderId="39" xfId="0" applyFont="1" applyFill="1" applyBorder="1" applyAlignment="1">
      <alignment horizontal="left" vertical="top"/>
    </xf>
    <xf numFmtId="0" fontId="8" fillId="0" borderId="28" xfId="0" applyFont="1" applyFill="1" applyBorder="1" applyAlignment="1">
      <alignment horizontal="left" vertical="top"/>
    </xf>
    <xf numFmtId="0" fontId="7" fillId="0" borderId="64" xfId="0" applyFont="1" applyFill="1" applyBorder="1" applyAlignment="1">
      <alignment horizontal="left" vertical="top" wrapText="1"/>
    </xf>
    <xf numFmtId="0" fontId="7" fillId="0" borderId="3" xfId="0" applyFont="1" applyFill="1" applyBorder="1" applyAlignment="1">
      <alignment horizontal="left" vertical="top" wrapText="1"/>
    </xf>
    <xf numFmtId="0" fontId="7" fillId="0" borderId="57" xfId="0" applyFont="1" applyFill="1" applyBorder="1" applyAlignment="1">
      <alignment horizontal="left" vertical="top" wrapText="1"/>
    </xf>
    <xf numFmtId="0" fontId="8" fillId="0" borderId="37" xfId="0" applyFont="1" applyFill="1" applyBorder="1" applyAlignment="1">
      <alignment horizontal="center" vertical="top"/>
    </xf>
    <xf numFmtId="0" fontId="8" fillId="0" borderId="27" xfId="0" applyFont="1" applyFill="1" applyBorder="1" applyAlignment="1">
      <alignment horizontal="center" vertical="top"/>
    </xf>
    <xf numFmtId="0" fontId="8" fillId="0" borderId="20" xfId="0" applyFont="1" applyFill="1" applyBorder="1" applyAlignment="1">
      <alignment horizontal="center" vertical="top"/>
    </xf>
    <xf numFmtId="0" fontId="7" fillId="0" borderId="21" xfId="0" applyFont="1" applyFill="1" applyBorder="1" applyAlignment="1">
      <alignment horizontal="center" vertical="top"/>
    </xf>
    <xf numFmtId="0" fontId="7" fillId="0" borderId="23" xfId="0" applyFont="1" applyFill="1" applyBorder="1" applyAlignment="1">
      <alignment horizontal="center" vertical="top"/>
    </xf>
    <xf numFmtId="0" fontId="7" fillId="0" borderId="29" xfId="0" applyFont="1" applyFill="1" applyBorder="1" applyAlignment="1">
      <alignment horizontal="center" vertical="top"/>
    </xf>
    <xf numFmtId="0" fontId="8" fillId="0" borderId="48" xfId="0" applyFont="1" applyFill="1" applyBorder="1" applyAlignment="1">
      <alignment horizontal="center" vertical="top"/>
    </xf>
    <xf numFmtId="0" fontId="8" fillId="0" borderId="18" xfId="0" applyFont="1" applyFill="1" applyBorder="1" applyAlignment="1">
      <alignment horizontal="center" vertical="top"/>
    </xf>
    <xf numFmtId="0" fontId="8" fillId="0" borderId="44" xfId="0" applyFont="1" applyFill="1" applyBorder="1" applyAlignment="1">
      <alignment horizontal="center" vertical="top"/>
    </xf>
    <xf numFmtId="0" fontId="8" fillId="0" borderId="37" xfId="0" applyFont="1" applyFill="1" applyBorder="1" applyAlignment="1">
      <alignment horizontal="right" vertical="top"/>
    </xf>
    <xf numFmtId="0" fontId="8" fillId="0" borderId="48" xfId="0" applyFont="1" applyFill="1" applyBorder="1" applyAlignment="1">
      <alignment horizontal="right" vertical="top"/>
    </xf>
    <xf numFmtId="0" fontId="29" fillId="0" borderId="21" xfId="0" applyFont="1" applyFill="1" applyBorder="1" applyAlignment="1">
      <alignment horizontal="center" vertical="top"/>
    </xf>
    <xf numFmtId="0" fontId="29" fillId="0" borderId="23" xfId="0" applyFont="1" applyFill="1" applyBorder="1" applyAlignment="1">
      <alignment horizontal="center" vertical="top"/>
    </xf>
    <xf numFmtId="0" fontId="29" fillId="0" borderId="29" xfId="0" applyFont="1" applyFill="1" applyBorder="1" applyAlignment="1">
      <alignment horizontal="center" vertical="top"/>
    </xf>
    <xf numFmtId="0" fontId="85" fillId="0" borderId="21" xfId="0" applyFont="1" applyFill="1" applyBorder="1" applyAlignment="1">
      <alignment horizontal="center" vertical="top"/>
    </xf>
    <xf numFmtId="0" fontId="85" fillId="0" borderId="23" xfId="0" applyFont="1" applyFill="1" applyBorder="1" applyAlignment="1">
      <alignment horizontal="center" vertical="top"/>
    </xf>
    <xf numFmtId="0" fontId="85" fillId="0" borderId="29" xfId="0" applyFont="1" applyFill="1" applyBorder="1" applyAlignment="1">
      <alignment horizontal="center" vertical="top"/>
    </xf>
    <xf numFmtId="0" fontId="7" fillId="4" borderId="11" xfId="0" applyFont="1" applyFill="1" applyBorder="1" applyAlignment="1">
      <alignment horizontal="left" vertical="top" wrapText="1"/>
    </xf>
    <xf numFmtId="0" fontId="7" fillId="4" borderId="2" xfId="0" applyFont="1" applyFill="1" applyBorder="1" applyAlignment="1">
      <alignment horizontal="left" vertical="top" wrapText="1"/>
    </xf>
    <xf numFmtId="0" fontId="15" fillId="0" borderId="11" xfId="0" applyFont="1" applyFill="1" applyBorder="1" applyAlignment="1">
      <alignment horizontal="left" vertical="top" wrapText="1"/>
    </xf>
    <xf numFmtId="0" fontId="15" fillId="0" borderId="2" xfId="0" applyFont="1" applyFill="1" applyBorder="1" applyAlignment="1">
      <alignment horizontal="left" vertical="top" wrapText="1"/>
    </xf>
    <xf numFmtId="14" fontId="15" fillId="0" borderId="3" xfId="0" applyNumberFormat="1" applyFont="1" applyFill="1" applyBorder="1" applyAlignment="1">
      <alignment horizontal="center" vertical="top" wrapText="1"/>
    </xf>
    <xf numFmtId="14" fontId="15" fillId="0" borderId="2" xfId="0" applyNumberFormat="1" applyFont="1" applyFill="1" applyBorder="1" applyAlignment="1">
      <alignment horizontal="center" vertical="top" wrapText="1"/>
    </xf>
    <xf numFmtId="0" fontId="15" fillId="0" borderId="3" xfId="0" applyFont="1" applyFill="1" applyBorder="1" applyAlignment="1">
      <alignment horizontal="left" vertical="top" wrapText="1"/>
    </xf>
    <xf numFmtId="0" fontId="90" fillId="0" borderId="21" xfId="0" applyFont="1" applyFill="1" applyBorder="1" applyAlignment="1">
      <alignment horizontal="center" vertical="top"/>
    </xf>
    <xf numFmtId="0" fontId="90" fillId="0" borderId="23" xfId="0" applyFont="1" applyFill="1" applyBorder="1" applyAlignment="1">
      <alignment horizontal="center" vertical="top"/>
    </xf>
    <xf numFmtId="0" fontId="90" fillId="0" borderId="29" xfId="0" applyFont="1" applyFill="1" applyBorder="1" applyAlignment="1">
      <alignment horizontal="center" vertical="top"/>
    </xf>
    <xf numFmtId="0" fontId="15" fillId="0" borderId="35" xfId="0" applyFont="1" applyFill="1" applyBorder="1" applyAlignment="1">
      <alignment horizontal="left" vertical="top" wrapText="1"/>
    </xf>
    <xf numFmtId="0" fontId="15" fillId="0" borderId="5" xfId="0" applyFont="1" applyFill="1" applyBorder="1" applyAlignment="1">
      <alignment horizontal="left" vertical="top" wrapText="1"/>
    </xf>
    <xf numFmtId="0" fontId="15" fillId="0" borderId="35" xfId="0" applyFont="1" applyFill="1" applyBorder="1" applyAlignment="1">
      <alignment horizontal="left" vertical="top"/>
    </xf>
    <xf numFmtId="0" fontId="15" fillId="0" borderId="5" xfId="0" applyFont="1" applyFill="1" applyBorder="1" applyAlignment="1">
      <alignment horizontal="left" vertical="top"/>
    </xf>
    <xf numFmtId="0" fontId="15" fillId="0" borderId="31" xfId="0" applyFont="1" applyFill="1" applyBorder="1" applyAlignment="1">
      <alignment horizontal="left" vertical="top"/>
    </xf>
    <xf numFmtId="0" fontId="15" fillId="0" borderId="21" xfId="0" applyFont="1" applyFill="1" applyBorder="1" applyAlignment="1">
      <alignment horizontal="center" vertical="top"/>
    </xf>
    <xf numFmtId="0" fontId="15" fillId="0" borderId="23" xfId="0" applyFont="1" applyFill="1" applyBorder="1" applyAlignment="1">
      <alignment horizontal="center" vertical="top"/>
    </xf>
    <xf numFmtId="0" fontId="15" fillId="0" borderId="29" xfId="0" applyFont="1" applyFill="1" applyBorder="1" applyAlignment="1">
      <alignment horizontal="center" vertical="top"/>
    </xf>
    <xf numFmtId="0" fontId="15" fillId="0" borderId="31" xfId="0" applyFont="1" applyFill="1" applyBorder="1" applyAlignment="1">
      <alignment horizontal="left" vertical="top" wrapText="1"/>
    </xf>
    <xf numFmtId="0" fontId="84" fillId="0" borderId="21" xfId="0" applyFont="1" applyFill="1" applyBorder="1" applyAlignment="1">
      <alignment horizontal="center" vertical="top"/>
    </xf>
    <xf numFmtId="0" fontId="84" fillId="0" borderId="23" xfId="0" applyFont="1" applyFill="1" applyBorder="1" applyAlignment="1">
      <alignment horizontal="center" vertical="top"/>
    </xf>
    <xf numFmtId="0" fontId="84" fillId="0" borderId="29" xfId="0" applyFont="1" applyFill="1" applyBorder="1" applyAlignment="1">
      <alignment horizontal="center" vertical="top"/>
    </xf>
    <xf numFmtId="0" fontId="94" fillId="0" borderId="21" xfId="0" applyFont="1" applyFill="1" applyBorder="1" applyAlignment="1">
      <alignment horizontal="center" vertical="top"/>
    </xf>
    <xf numFmtId="0" fontId="94" fillId="0" borderId="23" xfId="0" applyFont="1" applyFill="1" applyBorder="1" applyAlignment="1">
      <alignment horizontal="center" vertical="top"/>
    </xf>
    <xf numFmtId="0" fontId="94" fillId="0" borderId="29" xfId="0" applyFont="1" applyFill="1" applyBorder="1" applyAlignment="1">
      <alignment horizontal="center" vertical="top"/>
    </xf>
    <xf numFmtId="0" fontId="29" fillId="0" borderId="49" xfId="0" applyFont="1" applyFill="1" applyBorder="1" applyAlignment="1">
      <alignment horizontal="center" vertical="top"/>
    </xf>
    <xf numFmtId="0" fontId="62" fillId="0" borderId="21" xfId="0" applyFont="1" applyFill="1" applyBorder="1" applyAlignment="1">
      <alignment horizontal="center" vertical="top"/>
    </xf>
    <xf numFmtId="0" fontId="62" fillId="0" borderId="23" xfId="0" applyFont="1" applyFill="1" applyBorder="1" applyAlignment="1">
      <alignment horizontal="center" vertical="top"/>
    </xf>
    <xf numFmtId="0" fontId="62" fillId="0" borderId="29" xfId="0" applyFont="1" applyFill="1" applyBorder="1" applyAlignment="1">
      <alignment horizontal="center" vertical="top"/>
    </xf>
    <xf numFmtId="0" fontId="15" fillId="4" borderId="11" xfId="0" applyFont="1" applyFill="1" applyBorder="1" applyAlignment="1">
      <alignment horizontal="left" vertical="top" wrapText="1"/>
    </xf>
    <xf numFmtId="0" fontId="15" fillId="4" borderId="2" xfId="0" applyFont="1" applyFill="1" applyBorder="1" applyAlignment="1">
      <alignment horizontal="left" vertical="top" wrapText="1"/>
    </xf>
    <xf numFmtId="0" fontId="97" fillId="0" borderId="21" xfId="0" applyFont="1" applyFill="1" applyBorder="1" applyAlignment="1">
      <alignment horizontal="center" vertical="top"/>
    </xf>
    <xf numFmtId="0" fontId="97" fillId="0" borderId="23" xfId="0" applyFont="1" applyFill="1" applyBorder="1" applyAlignment="1">
      <alignment horizontal="center" vertical="top"/>
    </xf>
    <xf numFmtId="0" fontId="97" fillId="0" borderId="29" xfId="0" applyFont="1" applyFill="1" applyBorder="1" applyAlignment="1">
      <alignment horizontal="center" vertical="top"/>
    </xf>
    <xf numFmtId="0" fontId="15" fillId="4" borderId="3" xfId="0" applyFont="1" applyFill="1" applyBorder="1" applyAlignment="1">
      <alignment horizontal="left" vertical="top" wrapText="1"/>
    </xf>
    <xf numFmtId="0" fontId="98" fillId="0" borderId="21" xfId="0" applyFont="1" applyFill="1" applyBorder="1" applyAlignment="1">
      <alignment horizontal="center" vertical="top"/>
    </xf>
    <xf numFmtId="0" fontId="98" fillId="0" borderId="23" xfId="0" applyFont="1" applyFill="1" applyBorder="1" applyAlignment="1">
      <alignment horizontal="center" vertical="top"/>
    </xf>
    <xf numFmtId="0" fontId="98" fillId="0" borderId="29" xfId="0" applyFont="1" applyFill="1" applyBorder="1" applyAlignment="1">
      <alignment horizontal="center" vertical="top"/>
    </xf>
    <xf numFmtId="0" fontId="84" fillId="4" borderId="11" xfId="0" applyFont="1" applyFill="1" applyBorder="1" applyAlignment="1">
      <alignment horizontal="left" vertical="top" wrapText="1"/>
    </xf>
    <xf numFmtId="0" fontId="84" fillId="4" borderId="2" xfId="0" applyFont="1" applyFill="1" applyBorder="1" applyAlignment="1">
      <alignment horizontal="left" vertical="top" wrapText="1"/>
    </xf>
    <xf numFmtId="0" fontId="29" fillId="0" borderId="21" xfId="0" applyFont="1" applyFill="1" applyBorder="1" applyAlignment="1">
      <alignment horizontal="left" vertical="top"/>
    </xf>
    <xf numFmtId="0" fontId="29" fillId="0" borderId="23" xfId="0" applyFont="1" applyFill="1" applyBorder="1" applyAlignment="1">
      <alignment horizontal="left" vertical="top"/>
    </xf>
    <xf numFmtId="0" fontId="85" fillId="0" borderId="48" xfId="0" applyFont="1" applyFill="1" applyBorder="1" applyAlignment="1">
      <alignment horizontal="left" vertical="top"/>
    </xf>
    <xf numFmtId="0" fontId="85" fillId="0" borderId="18" xfId="0" applyFont="1" applyFill="1" applyBorder="1" applyAlignment="1">
      <alignment horizontal="left" vertical="top"/>
    </xf>
    <xf numFmtId="0" fontId="85" fillId="0" borderId="44" xfId="0" applyFont="1" applyFill="1" applyBorder="1" applyAlignment="1">
      <alignment horizontal="left" vertical="top"/>
    </xf>
    <xf numFmtId="0" fontId="29" fillId="0" borderId="45" xfId="0" applyFont="1" applyFill="1" applyBorder="1" applyAlignment="1">
      <alignment horizontal="left" vertical="top"/>
    </xf>
    <xf numFmtId="0" fontId="29" fillId="0" borderId="0" xfId="0" applyFont="1" applyFill="1" applyBorder="1" applyAlignment="1">
      <alignment horizontal="left" vertical="top"/>
    </xf>
    <xf numFmtId="0" fontId="29" fillId="0" borderId="46" xfId="0" applyFont="1" applyFill="1" applyBorder="1" applyAlignment="1">
      <alignment horizontal="left" vertical="top"/>
    </xf>
    <xf numFmtId="0" fontId="7" fillId="0" borderId="26" xfId="0" applyFont="1" applyFill="1" applyBorder="1" applyAlignment="1">
      <alignment horizontal="center" vertical="top"/>
    </xf>
    <xf numFmtId="0" fontId="7" fillId="0" borderId="15" xfId="0" applyFont="1" applyFill="1" applyBorder="1" applyAlignment="1">
      <alignment horizontal="center" vertical="top"/>
    </xf>
    <xf numFmtId="0" fontId="5" fillId="0" borderId="0" xfId="0" applyFont="1" applyAlignment="1">
      <alignment horizontal="right"/>
    </xf>
    <xf numFmtId="0" fontId="39" fillId="0" borderId="0" xfId="0" applyFont="1" applyAlignment="1">
      <alignment horizontal="center" wrapText="1"/>
    </xf>
    <xf numFmtId="0" fontId="8" fillId="0" borderId="1" xfId="0" applyFont="1" applyFill="1" applyBorder="1" applyAlignment="1">
      <alignment horizontal="center"/>
    </xf>
    <xf numFmtId="0" fontId="7" fillId="0" borderId="1" xfId="0" applyFont="1" applyFill="1" applyBorder="1" applyAlignment="1">
      <alignment horizontal="left"/>
    </xf>
    <xf numFmtId="0" fontId="7" fillId="0" borderId="1" xfId="0" applyFont="1" applyFill="1" applyBorder="1" applyAlignment="1">
      <alignment vertical="top"/>
    </xf>
    <xf numFmtId="0" fontId="7" fillId="0" borderId="1" xfId="0" applyFont="1" applyFill="1" applyBorder="1" applyAlignment="1">
      <alignment vertical="top" wrapText="1"/>
    </xf>
    <xf numFmtId="0" fontId="29" fillId="0" borderId="14" xfId="0" applyFont="1" applyFill="1" applyBorder="1" applyAlignment="1">
      <alignment horizontal="center" vertical="top" wrapText="1"/>
    </xf>
    <xf numFmtId="0" fontId="15" fillId="0" borderId="26" xfId="0" applyFont="1" applyFill="1" applyBorder="1" applyAlignment="1">
      <alignment horizontal="center" vertical="top" wrapText="1"/>
    </xf>
    <xf numFmtId="0" fontId="15" fillId="0" borderId="15" xfId="0" applyFont="1" applyFill="1" applyBorder="1" applyAlignment="1">
      <alignment horizontal="center" vertical="top" wrapText="1"/>
    </xf>
    <xf numFmtId="0" fontId="37" fillId="0" borderId="0" xfId="0" applyFont="1" applyAlignment="1">
      <alignment horizontal="center" vertical="top" wrapText="1"/>
    </xf>
    <xf numFmtId="0" fontId="62" fillId="0" borderId="14" xfId="0" applyFont="1" applyFill="1" applyBorder="1" applyAlignment="1">
      <alignment horizontal="center" wrapText="1"/>
    </xf>
    <xf numFmtId="0" fontId="15" fillId="0" borderId="26" xfId="0" applyFont="1" applyFill="1" applyBorder="1" applyAlignment="1">
      <alignment horizontal="center" wrapText="1"/>
    </xf>
    <xf numFmtId="0" fontId="15" fillId="0" borderId="15" xfId="0" applyFont="1" applyFill="1" applyBorder="1" applyAlignment="1">
      <alignment horizontal="center" wrapText="1"/>
    </xf>
    <xf numFmtId="0" fontId="29" fillId="0" borderId="14" xfId="0" applyFont="1" applyFill="1" applyBorder="1" applyAlignment="1">
      <alignment horizontal="center" wrapText="1"/>
    </xf>
    <xf numFmtId="0" fontId="15" fillId="0" borderId="38" xfId="0" applyFont="1" applyFill="1" applyBorder="1" applyAlignment="1">
      <alignment horizontal="center" wrapText="1"/>
    </xf>
    <xf numFmtId="0" fontId="15" fillId="0" borderId="38" xfId="0" applyFont="1" applyFill="1" applyBorder="1" applyAlignment="1">
      <alignment horizontal="center" vertical="top" wrapText="1"/>
    </xf>
    <xf numFmtId="0" fontId="15" fillId="0" borderId="36" xfId="0" applyFont="1" applyFill="1" applyBorder="1" applyAlignment="1">
      <alignment horizontal="center" vertical="top" wrapText="1"/>
    </xf>
    <xf numFmtId="0" fontId="29" fillId="0" borderId="14" xfId="0" applyFont="1" applyFill="1" applyBorder="1" applyAlignment="1">
      <alignment horizontal="center" vertical="center" wrapText="1"/>
    </xf>
    <xf numFmtId="0" fontId="15" fillId="0" borderId="26" xfId="0" applyFont="1" applyFill="1" applyBorder="1" applyAlignment="1">
      <alignment horizontal="center" vertical="center" wrapText="1"/>
    </xf>
    <xf numFmtId="0" fontId="15" fillId="0" borderId="15" xfId="0" applyFont="1" applyFill="1" applyBorder="1" applyAlignment="1">
      <alignment horizontal="center" vertical="center" wrapText="1"/>
    </xf>
    <xf numFmtId="0" fontId="15" fillId="0" borderId="14" xfId="0" applyFont="1" applyFill="1" applyBorder="1" applyAlignment="1">
      <alignment horizontal="left" vertical="top" wrapText="1"/>
    </xf>
    <xf numFmtId="0" fontId="15" fillId="0" borderId="15" xfId="0" applyFont="1" applyFill="1" applyBorder="1" applyAlignment="1">
      <alignment horizontal="left" vertical="top" wrapText="1"/>
    </xf>
    <xf numFmtId="0" fontId="29" fillId="0" borderId="14" xfId="0" applyFont="1" applyFill="1" applyBorder="1" applyAlignment="1">
      <alignment horizontal="left" vertical="top" wrapText="1"/>
    </xf>
    <xf numFmtId="0" fontId="29" fillId="0" borderId="26" xfId="0" applyFont="1" applyFill="1" applyBorder="1" applyAlignment="1">
      <alignment horizontal="left" vertical="top" wrapText="1"/>
    </xf>
    <xf numFmtId="2" fontId="29" fillId="0" borderId="26" xfId="0" applyNumberFormat="1" applyFont="1" applyFill="1" applyBorder="1" applyAlignment="1">
      <alignment horizontal="left" vertical="top" wrapText="1"/>
    </xf>
    <xf numFmtId="2" fontId="29" fillId="0" borderId="15" xfId="0" applyNumberFormat="1" applyFont="1" applyFill="1" applyBorder="1" applyAlignment="1">
      <alignment horizontal="left" vertical="top" wrapText="1"/>
    </xf>
    <xf numFmtId="0" fontId="29" fillId="0" borderId="15" xfId="0" applyFont="1" applyFill="1" applyBorder="1" applyAlignment="1">
      <alignment horizontal="left" vertical="top" wrapText="1"/>
    </xf>
    <xf numFmtId="0" fontId="29" fillId="0" borderId="26" xfId="0" applyFont="1" applyFill="1" applyBorder="1" applyAlignment="1">
      <alignment horizontal="center" vertical="top" wrapText="1"/>
    </xf>
    <xf numFmtId="0" fontId="29" fillId="0" borderId="15" xfId="0" applyFont="1" applyFill="1" applyBorder="1" applyAlignment="1">
      <alignment horizontal="center" vertical="top" wrapText="1"/>
    </xf>
    <xf numFmtId="0" fontId="7" fillId="0" borderId="1" xfId="0" applyFont="1" applyBorder="1" applyAlignment="1">
      <alignment horizontal="left" vertical="top" wrapText="1"/>
    </xf>
    <xf numFmtId="0" fontId="8" fillId="0" borderId="0" xfId="0" applyFont="1" applyAlignment="1">
      <alignment horizontal="right"/>
    </xf>
    <xf numFmtId="0" fontId="7" fillId="0" borderId="0" xfId="0" applyFont="1" applyBorder="1" applyAlignment="1">
      <alignment horizontal="center"/>
    </xf>
    <xf numFmtId="0" fontId="8" fillId="0" borderId="1" xfId="0" applyFont="1" applyBorder="1" applyAlignment="1">
      <alignment horizontal="center" vertical="center"/>
    </xf>
    <xf numFmtId="0" fontId="72" fillId="0" borderId="1" xfId="0" applyFont="1" applyBorder="1" applyAlignment="1">
      <alignment horizontal="center" vertical="top"/>
    </xf>
    <xf numFmtId="0" fontId="8" fillId="0" borderId="1" xfId="0" applyFont="1" applyBorder="1" applyAlignment="1">
      <alignment horizontal="left" vertical="top" wrapText="1"/>
    </xf>
    <xf numFmtId="0" fontId="8" fillId="4" borderId="1" xfId="0" applyFont="1" applyFill="1" applyBorder="1" applyAlignment="1">
      <alignment horizontal="center" vertical="top" wrapText="1"/>
    </xf>
    <xf numFmtId="0" fontId="99" fillId="0" borderId="1" xfId="0" applyFont="1" applyBorder="1" applyAlignment="1">
      <alignment horizontal="center" vertical="center"/>
    </xf>
    <xf numFmtId="0" fontId="72" fillId="4" borderId="1" xfId="0" applyFont="1" applyFill="1" applyBorder="1" applyAlignment="1">
      <alignment horizontal="center" vertical="top" wrapText="1"/>
    </xf>
    <xf numFmtId="0" fontId="72" fillId="0" borderId="1" xfId="0" applyFont="1" applyBorder="1" applyAlignment="1">
      <alignment horizontal="center" vertical="top" wrapText="1"/>
    </xf>
    <xf numFmtId="0" fontId="72" fillId="0" borderId="1" xfId="0" applyFont="1" applyBorder="1" applyAlignment="1">
      <alignment horizontal="center"/>
    </xf>
    <xf numFmtId="0" fontId="8" fillId="0" borderId="1" xfId="0" applyFont="1" applyBorder="1" applyAlignment="1">
      <alignment horizontal="center" vertical="top"/>
    </xf>
    <xf numFmtId="0" fontId="99" fillId="0" borderId="1" xfId="0" applyFont="1" applyBorder="1" applyAlignment="1">
      <alignment horizontal="center" vertical="top"/>
    </xf>
    <xf numFmtId="0" fontId="99" fillId="0" borderId="1" xfId="0" applyFont="1" applyBorder="1" applyAlignment="1">
      <alignment horizontal="center"/>
    </xf>
    <xf numFmtId="0" fontId="8" fillId="4" borderId="1" xfId="0" applyFont="1" applyFill="1" applyBorder="1" applyAlignment="1">
      <alignment horizontal="center" vertical="top"/>
    </xf>
    <xf numFmtId="0" fontId="15" fillId="0" borderId="1" xfId="0" applyFont="1" applyBorder="1" applyAlignment="1">
      <alignment horizontal="left" vertical="top" wrapText="1"/>
    </xf>
    <xf numFmtId="0" fontId="72" fillId="0" borderId="1" xfId="0" applyFont="1" applyBorder="1" applyAlignment="1">
      <alignment horizontal="center" wrapText="1"/>
    </xf>
    <xf numFmtId="0" fontId="72" fillId="4" borderId="1" xfId="0" applyFont="1" applyFill="1" applyBorder="1" applyAlignment="1">
      <alignment horizontal="center"/>
    </xf>
    <xf numFmtId="0" fontId="7" fillId="0" borderId="1" xfId="0" applyFont="1" applyBorder="1" applyAlignment="1">
      <alignment horizontal="left" wrapText="1"/>
    </xf>
    <xf numFmtId="0" fontId="7" fillId="0" borderId="48" xfId="0" applyFont="1" applyBorder="1" applyAlignment="1">
      <alignment horizontal="left" vertical="top" wrapText="1"/>
    </xf>
    <xf numFmtId="0" fontId="7" fillId="0" borderId="18" xfId="0" applyFont="1" applyBorder="1" applyAlignment="1">
      <alignment horizontal="left" vertical="top" wrapText="1"/>
    </xf>
    <xf numFmtId="0" fontId="7" fillId="0" borderId="44" xfId="0" applyFont="1" applyBorder="1" applyAlignment="1">
      <alignment horizontal="left" vertical="top" wrapText="1"/>
    </xf>
    <xf numFmtId="0" fontId="8" fillId="0" borderId="21" xfId="0" applyFont="1" applyBorder="1" applyAlignment="1">
      <alignment horizontal="center" vertical="top" wrapText="1"/>
    </xf>
    <xf numFmtId="0" fontId="8" fillId="0" borderId="23" xfId="0" applyFont="1" applyBorder="1" applyAlignment="1">
      <alignment horizontal="center" vertical="top"/>
    </xf>
    <xf numFmtId="0" fontId="8" fillId="0" borderId="29" xfId="0" applyFont="1" applyBorder="1" applyAlignment="1">
      <alignment horizontal="center" vertical="top"/>
    </xf>
    <xf numFmtId="0" fontId="7" fillId="0" borderId="0" xfId="0" applyFont="1" applyAlignment="1">
      <alignment vertical="top" wrapText="1"/>
    </xf>
    <xf numFmtId="0" fontId="0" fillId="0" borderId="0" xfId="0" applyFont="1" applyAlignment="1">
      <alignment vertical="top" wrapText="1"/>
    </xf>
    <xf numFmtId="0" fontId="6" fillId="0" borderId="21" xfId="0" applyFont="1" applyBorder="1" applyAlignment="1">
      <alignment horizontal="left" vertical="top" wrapText="1"/>
    </xf>
    <xf numFmtId="0" fontId="6" fillId="0" borderId="23" xfId="0" applyFont="1" applyBorder="1" applyAlignment="1">
      <alignment horizontal="left" vertical="top" wrapText="1"/>
    </xf>
    <xf numFmtId="0" fontId="6" fillId="0" borderId="29" xfId="0" applyFont="1" applyBorder="1" applyAlignment="1">
      <alignment horizontal="left" vertical="top" wrapText="1"/>
    </xf>
    <xf numFmtId="0" fontId="39" fillId="0" borderId="21" xfId="0" applyFont="1" applyBorder="1" applyAlignment="1">
      <alignment horizontal="left" vertical="top" wrapText="1"/>
    </xf>
    <xf numFmtId="0" fontId="39" fillId="0" borderId="23" xfId="0" applyFont="1" applyBorder="1" applyAlignment="1">
      <alignment horizontal="left" vertical="top" wrapText="1"/>
    </xf>
    <xf numFmtId="0" fontId="39" fillId="0" borderId="87" xfId="0" applyFont="1" applyBorder="1" applyAlignment="1">
      <alignment horizontal="left" vertical="top" wrapText="1"/>
    </xf>
    <xf numFmtId="0" fontId="22" fillId="0" borderId="88" xfId="0" applyFont="1" applyBorder="1" applyAlignment="1">
      <alignment horizontal="left" vertical="top" wrapText="1"/>
    </xf>
    <xf numFmtId="0" fontId="22" fillId="0" borderId="87" xfId="0" applyFont="1" applyBorder="1" applyAlignment="1">
      <alignment horizontal="left" vertical="top" wrapText="1"/>
    </xf>
    <xf numFmtId="0" fontId="39" fillId="0" borderId="88" xfId="0" applyFont="1" applyBorder="1" applyAlignment="1">
      <alignment horizontal="left" vertical="top" wrapText="1"/>
    </xf>
    <xf numFmtId="0" fontId="6" fillId="0" borderId="88" xfId="0" applyFont="1" applyBorder="1" applyAlignment="1">
      <alignment horizontal="left" vertical="top" wrapText="1"/>
    </xf>
    <xf numFmtId="0" fontId="6" fillId="0" borderId="87" xfId="0" applyFont="1" applyBorder="1" applyAlignment="1">
      <alignment horizontal="left" vertical="top" wrapText="1"/>
    </xf>
    <xf numFmtId="0" fontId="34" fillId="0" borderId="92" xfId="0" applyFont="1" applyBorder="1" applyAlignment="1">
      <alignment horizontal="left" vertical="top" wrapText="1"/>
    </xf>
    <xf numFmtId="0" fontId="34" fillId="0" borderId="94" xfId="0" applyFont="1" applyBorder="1" applyAlignment="1">
      <alignment horizontal="left" vertical="top" wrapText="1"/>
    </xf>
    <xf numFmtId="0" fontId="34" fillId="0" borderId="82" xfId="0" applyFont="1" applyBorder="1" applyAlignment="1">
      <alignment horizontal="left" vertical="top" wrapText="1"/>
    </xf>
    <xf numFmtId="0" fontId="34" fillId="0" borderId="86" xfId="0" applyFont="1" applyBorder="1" applyAlignment="1">
      <alignment horizontal="left" vertical="top" wrapText="1"/>
    </xf>
    <xf numFmtId="0" fontId="6" fillId="0" borderId="37" xfId="0" applyFont="1" applyBorder="1" applyAlignment="1">
      <alignment horizontal="left" vertical="top" wrapText="1"/>
    </xf>
    <xf numFmtId="0" fontId="6" fillId="0" borderId="27" xfId="0" applyFont="1" applyBorder="1" applyAlignment="1">
      <alignment horizontal="left" vertical="top" wrapText="1"/>
    </xf>
    <xf numFmtId="0" fontId="6" fillId="0" borderId="20" xfId="0" applyFont="1" applyBorder="1" applyAlignment="1">
      <alignment horizontal="left" vertical="top" wrapText="1"/>
    </xf>
    <xf numFmtId="0" fontId="6" fillId="0" borderId="48" xfId="0" applyFont="1" applyBorder="1" applyAlignment="1">
      <alignment horizontal="left" vertical="top" wrapText="1"/>
    </xf>
    <xf numFmtId="0" fontId="6" fillId="0" borderId="18" xfId="0" applyFont="1" applyBorder="1" applyAlignment="1">
      <alignment horizontal="left" vertical="top" wrapText="1"/>
    </xf>
    <xf numFmtId="0" fontId="6" fillId="0" borderId="44" xfId="0" applyFont="1" applyBorder="1" applyAlignment="1">
      <alignment horizontal="left" vertical="top" wrapText="1"/>
    </xf>
    <xf numFmtId="0" fontId="6" fillId="0" borderId="19" xfId="0" applyFont="1" applyBorder="1" applyAlignment="1">
      <alignment horizontal="left" vertical="top" wrapText="1"/>
    </xf>
    <xf numFmtId="0" fontId="6" fillId="0" borderId="43" xfId="0" applyFont="1" applyBorder="1" applyAlignment="1">
      <alignment horizontal="left" vertical="top" wrapText="1"/>
    </xf>
    <xf numFmtId="0" fontId="120" fillId="0" borderId="21" xfId="0" applyFont="1" applyBorder="1" applyAlignment="1">
      <alignment horizontal="left" vertical="top" wrapText="1"/>
    </xf>
    <xf numFmtId="0" fontId="120" fillId="0" borderId="29" xfId="0" applyFont="1" applyBorder="1" applyAlignment="1">
      <alignment horizontal="left" vertical="top" wrapText="1"/>
    </xf>
    <xf numFmtId="0" fontId="120" fillId="0" borderId="88" xfId="0" applyFont="1" applyBorder="1" applyAlignment="1">
      <alignment horizontal="left" vertical="top" wrapText="1"/>
    </xf>
    <xf numFmtId="0" fontId="120" fillId="0" borderId="87" xfId="0" applyFont="1" applyBorder="1" applyAlignment="1">
      <alignment horizontal="left" vertical="top" wrapText="1"/>
    </xf>
    <xf numFmtId="0" fontId="6" fillId="0" borderId="80" xfId="0" applyFont="1" applyBorder="1" applyAlignment="1">
      <alignment horizontal="left" vertical="top" wrapText="1"/>
    </xf>
    <xf numFmtId="0" fontId="6" fillId="0" borderId="79" xfId="0" applyFont="1" applyBorder="1" applyAlignment="1">
      <alignment horizontal="left" vertical="top" wrapText="1"/>
    </xf>
    <xf numFmtId="0" fontId="6" fillId="0" borderId="84" xfId="0" applyFont="1" applyBorder="1" applyAlignment="1">
      <alignment horizontal="left" vertical="top" wrapText="1"/>
    </xf>
    <xf numFmtId="0" fontId="6" fillId="0" borderId="83" xfId="0" applyFont="1" applyBorder="1" applyAlignment="1">
      <alignment horizontal="left" vertical="top" wrapText="1"/>
    </xf>
    <xf numFmtId="0" fontId="6" fillId="0" borderId="82" xfId="0" applyFont="1" applyBorder="1" applyAlignment="1">
      <alignment horizontal="left" vertical="top" wrapText="1"/>
    </xf>
    <xf numFmtId="0" fontId="6" fillId="0" borderId="86" xfId="0" applyFont="1" applyBorder="1" applyAlignment="1">
      <alignment horizontal="left" vertical="top" wrapText="1"/>
    </xf>
    <xf numFmtId="0" fontId="6" fillId="0" borderId="92" xfId="0" applyFont="1" applyBorder="1" applyAlignment="1">
      <alignment horizontal="left" vertical="top" wrapText="1"/>
    </xf>
    <xf numFmtId="0" fontId="6" fillId="0" borderId="94" xfId="0" applyFont="1" applyBorder="1" applyAlignment="1">
      <alignment horizontal="left" vertical="top" wrapText="1"/>
    </xf>
    <xf numFmtId="0" fontId="34" fillId="0" borderId="19" xfId="0" applyFont="1" applyBorder="1" applyAlignment="1">
      <alignment horizontal="left" vertical="top" wrapText="1"/>
    </xf>
    <xf numFmtId="0" fontId="34" fillId="0" borderId="43" xfId="0" applyFont="1" applyBorder="1" applyAlignment="1">
      <alignment horizontal="left" vertical="top" wrapText="1"/>
    </xf>
    <xf numFmtId="0" fontId="110" fillId="0" borderId="21" xfId="0" applyFont="1" applyBorder="1" applyAlignment="1">
      <alignment horizontal="left" vertical="top" wrapText="1"/>
    </xf>
    <xf numFmtId="0" fontId="110" fillId="0" borderId="29" xfId="0" applyFont="1" applyBorder="1" applyAlignment="1">
      <alignment horizontal="left" vertical="top" wrapText="1"/>
    </xf>
    <xf numFmtId="0" fontId="101" fillId="0" borderId="21" xfId="0" applyFont="1" applyBorder="1" applyAlignment="1">
      <alignment horizontal="left" vertical="top" wrapText="1"/>
    </xf>
    <xf numFmtId="0" fontId="101" fillId="0" borderId="23" xfId="0" applyFont="1" applyBorder="1" applyAlignment="1">
      <alignment horizontal="left" vertical="top" wrapText="1"/>
    </xf>
    <xf numFmtId="0" fontId="101" fillId="0" borderId="29" xfId="0" applyFont="1" applyBorder="1" applyAlignment="1">
      <alignment horizontal="left" vertical="top" wrapText="1"/>
    </xf>
    <xf numFmtId="0" fontId="56" fillId="0" borderId="21" xfId="0" applyFont="1" applyBorder="1" applyAlignment="1">
      <alignment horizontal="left" vertical="top" wrapText="1"/>
    </xf>
    <xf numFmtId="0" fontId="56" fillId="0" borderId="23" xfId="0" applyFont="1" applyBorder="1" applyAlignment="1">
      <alignment horizontal="left" vertical="top" wrapText="1"/>
    </xf>
    <xf numFmtId="0" fontId="56" fillId="0" borderId="29" xfId="0" applyFont="1" applyBorder="1" applyAlignment="1">
      <alignment horizontal="left" vertical="top" wrapText="1"/>
    </xf>
    <xf numFmtId="0" fontId="39" fillId="0" borderId="29" xfId="0" applyFont="1" applyBorder="1" applyAlignment="1">
      <alignment horizontal="left" vertical="top" wrapText="1"/>
    </xf>
    <xf numFmtId="0" fontId="110" fillId="0" borderId="37" xfId="0" applyFont="1" applyBorder="1" applyAlignment="1">
      <alignment horizontal="left" vertical="top" wrapText="1"/>
    </xf>
    <xf numFmtId="0" fontId="110" fillId="0" borderId="20" xfId="0" applyFont="1" applyBorder="1" applyAlignment="1">
      <alignment horizontal="left" vertical="top" wrapText="1"/>
    </xf>
    <xf numFmtId="0" fontId="110" fillId="0" borderId="48" xfId="0" applyFont="1" applyBorder="1" applyAlignment="1">
      <alignment horizontal="left" vertical="top" wrapText="1"/>
    </xf>
    <xf numFmtId="0" fontId="110" fillId="0" borderId="44" xfId="0" applyFont="1" applyBorder="1" applyAlignment="1">
      <alignment horizontal="left" vertical="top" wrapText="1"/>
    </xf>
    <xf numFmtId="0" fontId="6" fillId="0" borderId="93" xfId="0" applyFont="1" applyBorder="1" applyAlignment="1">
      <alignment horizontal="left" vertical="top" wrapText="1"/>
    </xf>
    <xf numFmtId="0" fontId="34" fillId="0" borderId="91" xfId="0" applyFont="1" applyBorder="1" applyAlignment="1">
      <alignment horizontal="left" vertical="top" wrapText="1"/>
    </xf>
    <xf numFmtId="0" fontId="6" fillId="0" borderId="45" xfId="0" applyFont="1" applyBorder="1" applyAlignment="1">
      <alignment horizontal="left" vertical="top" wrapText="1"/>
    </xf>
    <xf numFmtId="0" fontId="6" fillId="0" borderId="46" xfId="0" applyFont="1" applyBorder="1" applyAlignment="1">
      <alignment horizontal="left" vertical="top" wrapText="1"/>
    </xf>
    <xf numFmtId="0" fontId="6" fillId="0" borderId="0" xfId="0" applyFont="1" applyAlignment="1">
      <alignment horizontal="left" vertical="top" wrapText="1"/>
    </xf>
    <xf numFmtId="0" fontId="110" fillId="0" borderId="45" xfId="0" applyFont="1" applyBorder="1" applyAlignment="1">
      <alignment horizontal="left" vertical="top" wrapText="1"/>
    </xf>
    <xf numFmtId="0" fontId="110" fillId="0" borderId="46" xfId="0" applyFont="1" applyBorder="1" applyAlignment="1">
      <alignment horizontal="left" vertical="top" wrapText="1"/>
    </xf>
    <xf numFmtId="0" fontId="6" fillId="0" borderId="47" xfId="0" applyFont="1" applyBorder="1" applyAlignment="1">
      <alignment horizontal="left" vertical="top" wrapText="1"/>
    </xf>
    <xf numFmtId="0" fontId="6" fillId="0" borderId="89" xfId="0" applyFont="1" applyBorder="1" applyAlignment="1">
      <alignment horizontal="left" vertical="top" wrapText="1"/>
    </xf>
    <xf numFmtId="0" fontId="110" fillId="0" borderId="80" xfId="0" applyFont="1" applyBorder="1" applyAlignment="1">
      <alignment horizontal="left" vertical="top" wrapText="1"/>
    </xf>
    <xf numFmtId="0" fontId="110" fillId="0" borderId="79" xfId="0" applyFont="1" applyBorder="1" applyAlignment="1">
      <alignment horizontal="left" vertical="top" wrapText="1"/>
    </xf>
    <xf numFmtId="0" fontId="110" fillId="0" borderId="90" xfId="0" applyFont="1" applyBorder="1" applyAlignment="1">
      <alignment horizontal="left" vertical="top" wrapText="1"/>
    </xf>
    <xf numFmtId="0" fontId="110" fillId="0" borderId="89" xfId="0" applyFont="1" applyBorder="1" applyAlignment="1">
      <alignment horizontal="left" vertical="top" wrapText="1"/>
    </xf>
    <xf numFmtId="0" fontId="110" fillId="0" borderId="84" xfId="0" applyFont="1" applyBorder="1" applyAlignment="1">
      <alignment horizontal="left" vertical="top" wrapText="1"/>
    </xf>
    <xf numFmtId="0" fontId="110" fillId="0" borderId="83" xfId="0" applyFont="1" applyBorder="1" applyAlignment="1">
      <alignment horizontal="left" vertical="top" wrapText="1"/>
    </xf>
    <xf numFmtId="0" fontId="6" fillId="0" borderId="91" xfId="0" applyFont="1" applyBorder="1" applyAlignment="1">
      <alignment horizontal="left" vertical="top" wrapText="1"/>
    </xf>
    <xf numFmtId="0" fontId="6" fillId="0" borderId="90" xfId="0" applyFont="1" applyBorder="1" applyAlignment="1">
      <alignment horizontal="left" vertical="top" wrapText="1"/>
    </xf>
    <xf numFmtId="0" fontId="127" fillId="0" borderId="21" xfId="0" applyFont="1" applyBorder="1" applyAlignment="1">
      <alignment horizontal="left" vertical="top" wrapText="1"/>
    </xf>
    <xf numFmtId="0" fontId="127" fillId="0" borderId="87" xfId="0" applyFont="1" applyBorder="1" applyAlignment="1">
      <alignment horizontal="left" vertical="top" wrapText="1"/>
    </xf>
    <xf numFmtId="0" fontId="34" fillId="0" borderId="47" xfId="0" applyFont="1" applyBorder="1" applyAlignment="1">
      <alignment horizontal="left" vertical="top" wrapText="1"/>
    </xf>
    <xf numFmtId="0" fontId="110" fillId="0" borderId="88" xfId="0" applyFont="1" applyBorder="1" applyAlignment="1">
      <alignment horizontal="left" vertical="top" wrapText="1"/>
    </xf>
    <xf numFmtId="0" fontId="110" fillId="0" borderId="87" xfId="0" applyFont="1" applyBorder="1" applyAlignment="1">
      <alignment horizontal="left" vertical="top" wrapText="1"/>
    </xf>
    <xf numFmtId="0" fontId="0" fillId="0" borderId="90" xfId="0" applyBorder="1" applyAlignment="1">
      <alignment horizontal="left" vertical="top" wrapText="1"/>
    </xf>
    <xf numFmtId="0" fontId="0" fillId="0" borderId="89" xfId="0" applyBorder="1" applyAlignment="1">
      <alignment horizontal="left" vertical="top" wrapText="1"/>
    </xf>
    <xf numFmtId="0" fontId="0" fillId="0" borderId="84" xfId="0" applyBorder="1" applyAlignment="1">
      <alignment horizontal="left" vertical="top" wrapText="1"/>
    </xf>
    <xf numFmtId="0" fontId="0" fillId="0" borderId="83" xfId="0" applyBorder="1" applyAlignment="1">
      <alignment horizontal="left" vertical="top" wrapText="1"/>
    </xf>
    <xf numFmtId="0" fontId="5" fillId="0" borderId="80" xfId="0" applyFont="1" applyBorder="1" applyAlignment="1">
      <alignment horizontal="left" vertical="top" wrapText="1"/>
    </xf>
    <xf numFmtId="0" fontId="5" fillId="0" borderId="79" xfId="0" applyFont="1" applyBorder="1" applyAlignment="1">
      <alignment horizontal="left" vertical="top" wrapText="1"/>
    </xf>
    <xf numFmtId="0" fontId="0" fillId="0" borderId="48" xfId="0" applyBorder="1" applyAlignment="1">
      <alignment horizontal="left" vertical="top" wrapText="1"/>
    </xf>
    <xf numFmtId="0" fontId="0" fillId="0" borderId="18" xfId="0" applyBorder="1" applyAlignment="1">
      <alignment horizontal="left" vertical="top" wrapText="1"/>
    </xf>
    <xf numFmtId="0" fontId="5" fillId="0" borderId="37" xfId="0" applyFont="1" applyBorder="1" applyAlignment="1">
      <alignment horizontal="left" vertical="top" wrapText="1"/>
    </xf>
    <xf numFmtId="0" fontId="5" fillId="0" borderId="20" xfId="0" applyFont="1" applyBorder="1" applyAlignment="1">
      <alignment horizontal="left" vertical="top" wrapText="1"/>
    </xf>
    <xf numFmtId="0" fontId="6" fillId="0" borderId="81" xfId="0" applyFont="1" applyBorder="1" applyAlignment="1">
      <alignment horizontal="left" vertical="top" wrapText="1"/>
    </xf>
    <xf numFmtId="0" fontId="6" fillId="0" borderId="85" xfId="0" applyFont="1" applyBorder="1" applyAlignment="1">
      <alignment horizontal="left" vertical="top" wrapText="1"/>
    </xf>
    <xf numFmtId="0" fontId="124" fillId="0" borderId="21" xfId="0" applyFont="1" applyBorder="1" applyAlignment="1">
      <alignment horizontal="left" vertical="top" wrapText="1"/>
    </xf>
    <xf numFmtId="0" fontId="124" fillId="0" borderId="23" xfId="0" applyFont="1" applyBorder="1" applyAlignment="1">
      <alignment horizontal="left" vertical="top" wrapText="1"/>
    </xf>
    <xf numFmtId="0" fontId="124" fillId="0" borderId="29" xfId="0" applyFont="1" applyBorder="1" applyAlignment="1">
      <alignment horizontal="left" vertical="top" wrapText="1"/>
    </xf>
    <xf numFmtId="0" fontId="22" fillId="0" borderId="21" xfId="0" applyFont="1" applyBorder="1" applyAlignment="1">
      <alignment horizontal="left" vertical="top" wrapText="1"/>
    </xf>
    <xf numFmtId="0" fontId="22" fillId="0" borderId="29" xfId="0" applyFont="1" applyBorder="1" applyAlignment="1">
      <alignment horizontal="left" vertical="top" wrapText="1"/>
    </xf>
    <xf numFmtId="0" fontId="126" fillId="0" borderId="37" xfId="0" applyFont="1" applyBorder="1" applyAlignment="1">
      <alignment horizontal="left" vertical="top" wrapText="1"/>
    </xf>
    <xf numFmtId="0" fontId="126" fillId="0" borderId="27" xfId="0" applyFont="1" applyBorder="1" applyAlignment="1">
      <alignment horizontal="left" vertical="top" wrapText="1"/>
    </xf>
    <xf numFmtId="0" fontId="126" fillId="0" borderId="20" xfId="0" applyFont="1" applyBorder="1" applyAlignment="1">
      <alignment horizontal="left" vertical="top" wrapText="1"/>
    </xf>
    <xf numFmtId="0" fontId="126" fillId="0" borderId="48" xfId="0" applyFont="1" applyBorder="1" applyAlignment="1">
      <alignment horizontal="left" vertical="top" wrapText="1"/>
    </xf>
    <xf numFmtId="0" fontId="126" fillId="0" borderId="18" xfId="0" applyFont="1" applyBorder="1" applyAlignment="1">
      <alignment horizontal="left" vertical="top" wrapText="1"/>
    </xf>
    <xf numFmtId="0" fontId="126" fillId="0" borderId="44" xfId="0" applyFont="1" applyBorder="1" applyAlignment="1">
      <alignment horizontal="left" vertical="top" wrapText="1"/>
    </xf>
    <xf numFmtId="0" fontId="22" fillId="0" borderId="37" xfId="0" applyFont="1" applyBorder="1" applyAlignment="1">
      <alignment horizontal="left" vertical="top" wrapText="1"/>
    </xf>
    <xf numFmtId="0" fontId="22" fillId="0" borderId="20" xfId="0" applyFont="1" applyBorder="1" applyAlignment="1">
      <alignment horizontal="left" vertical="top" wrapText="1"/>
    </xf>
    <xf numFmtId="0" fontId="22" fillId="0" borderId="48" xfId="0" applyFont="1" applyBorder="1" applyAlignment="1">
      <alignment horizontal="left" vertical="top" wrapText="1"/>
    </xf>
    <xf numFmtId="0" fontId="22" fillId="0" borderId="44" xfId="0" applyFont="1" applyBorder="1" applyAlignment="1">
      <alignment horizontal="left" vertical="top" wrapText="1"/>
    </xf>
    <xf numFmtId="0" fontId="22" fillId="0" borderId="27" xfId="0" applyFont="1" applyBorder="1" applyAlignment="1">
      <alignment horizontal="left" vertical="top" wrapText="1"/>
    </xf>
    <xf numFmtId="0" fontId="22" fillId="0" borderId="45" xfId="0" applyFont="1" applyBorder="1" applyAlignment="1">
      <alignment horizontal="left" vertical="top" wrapText="1"/>
    </xf>
    <xf numFmtId="0" fontId="22" fillId="0" borderId="0" xfId="0" applyFont="1" applyAlignment="1">
      <alignment horizontal="left" vertical="top" wrapText="1"/>
    </xf>
    <xf numFmtId="0" fontId="22" fillId="0" borderId="46" xfId="0" applyFont="1" applyBorder="1" applyAlignment="1">
      <alignment horizontal="left" vertical="top" wrapText="1"/>
    </xf>
    <xf numFmtId="0" fontId="22" fillId="0" borderId="18" xfId="0" applyFont="1" applyBorder="1" applyAlignment="1">
      <alignment horizontal="left" vertical="top" wrapText="1"/>
    </xf>
    <xf numFmtId="0" fontId="119" fillId="0" borderId="37" xfId="0" applyFont="1" applyBorder="1" applyAlignment="1">
      <alignment horizontal="left" vertical="top" wrapText="1"/>
    </xf>
    <xf numFmtId="0" fontId="119" fillId="0" borderId="20" xfId="0" applyFont="1" applyBorder="1" applyAlignment="1">
      <alignment horizontal="left" vertical="top" wrapText="1"/>
    </xf>
    <xf numFmtId="0" fontId="119" fillId="0" borderId="45" xfId="0" applyFont="1" applyBorder="1" applyAlignment="1">
      <alignment horizontal="left" vertical="top" wrapText="1"/>
    </xf>
    <xf numFmtId="0" fontId="119" fillId="0" borderId="46" xfId="0" applyFont="1" applyBorder="1" applyAlignment="1">
      <alignment horizontal="left" vertical="top" wrapText="1"/>
    </xf>
    <xf numFmtId="0" fontId="119" fillId="0" borderId="48" xfId="0" applyFont="1" applyBorder="1" applyAlignment="1">
      <alignment horizontal="left" vertical="top" wrapText="1"/>
    </xf>
    <xf numFmtId="0" fontId="119" fillId="0" borderId="44" xfId="0" applyFont="1" applyBorder="1" applyAlignment="1">
      <alignment horizontal="left" vertical="top" wrapText="1"/>
    </xf>
    <xf numFmtId="0" fontId="22" fillId="0" borderId="19" xfId="0" applyFont="1" applyBorder="1" applyAlignment="1">
      <alignment horizontal="left" vertical="top" wrapText="1"/>
    </xf>
    <xf numFmtId="0" fontId="22" fillId="0" borderId="47" xfId="0" applyFont="1" applyBorder="1" applyAlignment="1">
      <alignment horizontal="left" vertical="top" wrapText="1"/>
    </xf>
    <xf numFmtId="0" fontId="22" fillId="0" borderId="43" xfId="0" applyFont="1" applyBorder="1" applyAlignment="1">
      <alignment horizontal="left" vertical="top" wrapText="1"/>
    </xf>
    <xf numFmtId="0" fontId="32" fillId="0" borderId="45" xfId="0" applyFont="1" applyBorder="1" applyAlignment="1">
      <alignment horizontal="left" vertical="top" wrapText="1"/>
    </xf>
    <xf numFmtId="0" fontId="32" fillId="0" borderId="46" xfId="0" applyFont="1" applyBorder="1" applyAlignment="1">
      <alignment horizontal="left" vertical="top" wrapText="1"/>
    </xf>
    <xf numFmtId="0" fontId="5" fillId="0" borderId="48" xfId="0" applyFont="1" applyBorder="1" applyAlignment="1">
      <alignment horizontal="left" vertical="top" wrapText="1"/>
    </xf>
    <xf numFmtId="0" fontId="5" fillId="0" borderId="44" xfId="0" applyFont="1" applyBorder="1" applyAlignment="1">
      <alignment horizontal="left" vertical="top" wrapText="1"/>
    </xf>
    <xf numFmtId="0" fontId="32" fillId="0" borderId="37" xfId="0" applyFont="1" applyBorder="1" applyAlignment="1">
      <alignment horizontal="left" vertical="top" wrapText="1"/>
    </xf>
    <xf numFmtId="0" fontId="32" fillId="0" borderId="20" xfId="0" applyFont="1" applyBorder="1" applyAlignment="1">
      <alignment horizontal="left" vertical="top" wrapText="1"/>
    </xf>
    <xf numFmtId="0" fontId="125" fillId="0" borderId="45" xfId="0" applyFont="1" applyBorder="1" applyAlignment="1">
      <alignment horizontal="left" vertical="top" wrapText="1"/>
    </xf>
    <xf numFmtId="0" fontId="125" fillId="0" borderId="46" xfId="0" applyFont="1" applyBorder="1" applyAlignment="1">
      <alignment horizontal="left" vertical="top" wrapText="1"/>
    </xf>
    <xf numFmtId="0" fontId="32" fillId="0" borderId="48" xfId="0" applyFont="1" applyBorder="1" applyAlignment="1">
      <alignment horizontal="left" vertical="top" wrapText="1"/>
    </xf>
    <xf numFmtId="0" fontId="32" fillId="0" borderId="44" xfId="0" applyFont="1" applyBorder="1" applyAlignment="1">
      <alignment horizontal="left" vertical="top" wrapText="1"/>
    </xf>
    <xf numFmtId="0" fontId="32" fillId="0" borderId="27" xfId="0" applyFont="1" applyBorder="1" applyAlignment="1">
      <alignment horizontal="left" vertical="top" wrapText="1"/>
    </xf>
    <xf numFmtId="0" fontId="32" fillId="0" borderId="18" xfId="0" applyFont="1" applyBorder="1" applyAlignment="1">
      <alignment horizontal="left" vertical="top" wrapText="1"/>
    </xf>
    <xf numFmtId="0" fontId="46" fillId="0" borderId="37" xfId="0" applyFont="1" applyBorder="1" applyAlignment="1">
      <alignment horizontal="left" vertical="top" wrapText="1"/>
    </xf>
    <xf numFmtId="0" fontId="46" fillId="0" borderId="20" xfId="0" applyFont="1" applyBorder="1" applyAlignment="1">
      <alignment horizontal="left" vertical="top" wrapText="1"/>
    </xf>
    <xf numFmtId="0" fontId="46" fillId="0" borderId="48" xfId="0" applyFont="1" applyBorder="1" applyAlignment="1">
      <alignment horizontal="left" vertical="top" wrapText="1"/>
    </xf>
    <xf numFmtId="0" fontId="46" fillId="0" borderId="44" xfId="0" applyFont="1" applyBorder="1" applyAlignment="1">
      <alignment horizontal="left" vertical="top" wrapText="1"/>
    </xf>
    <xf numFmtId="0" fontId="32" fillId="0" borderId="19" xfId="0" applyFont="1" applyBorder="1" applyAlignment="1">
      <alignment horizontal="left" vertical="top" wrapText="1"/>
    </xf>
    <xf numFmtId="0" fontId="32" fillId="0" borderId="43" xfId="0" applyFont="1" applyBorder="1" applyAlignment="1">
      <alignment horizontal="left" vertical="top" wrapText="1"/>
    </xf>
    <xf numFmtId="0" fontId="56" fillId="0" borderId="87" xfId="0" applyFont="1" applyBorder="1" applyAlignment="1">
      <alignment horizontal="left" vertical="top" wrapText="1"/>
    </xf>
    <xf numFmtId="0" fontId="32" fillId="0" borderId="0" xfId="0" applyFont="1" applyAlignment="1">
      <alignment horizontal="left" vertical="top" wrapText="1"/>
    </xf>
    <xf numFmtId="0" fontId="46" fillId="0" borderId="45" xfId="0" applyFont="1" applyBorder="1" applyAlignment="1">
      <alignment horizontal="left" vertical="top" wrapText="1"/>
    </xf>
    <xf numFmtId="0" fontId="46" fillId="0" borderId="46" xfId="0" applyFont="1" applyBorder="1" applyAlignment="1">
      <alignment horizontal="left" vertical="top" wrapText="1"/>
    </xf>
    <xf numFmtId="0" fontId="32" fillId="0" borderId="47" xfId="0" applyFont="1" applyBorder="1" applyAlignment="1">
      <alignment horizontal="left" vertical="top" wrapText="1"/>
    </xf>
    <xf numFmtId="0" fontId="39" fillId="0" borderId="48" xfId="0" applyFont="1" applyBorder="1" applyAlignment="1">
      <alignment horizontal="left" vertical="top" wrapText="1"/>
    </xf>
    <xf numFmtId="0" fontId="39" fillId="0" borderId="18" xfId="0" applyFont="1" applyBorder="1" applyAlignment="1">
      <alignment horizontal="left" vertical="top" wrapText="1"/>
    </xf>
    <xf numFmtId="0" fontId="6" fillId="0" borderId="96" xfId="0" applyFont="1" applyBorder="1" applyAlignment="1">
      <alignment horizontal="left" vertical="top" wrapText="1"/>
    </xf>
    <xf numFmtId="0" fontId="39" fillId="0" borderId="83" xfId="0" applyFont="1" applyBorder="1" applyAlignment="1">
      <alignment horizontal="left" vertical="top" wrapText="1"/>
    </xf>
    <xf numFmtId="0" fontId="2" fillId="0" borderId="80" xfId="0" applyFont="1" applyBorder="1" applyAlignment="1">
      <alignment horizontal="left" vertical="top" wrapText="1"/>
    </xf>
    <xf numFmtId="0" fontId="2" fillId="0" borderId="20" xfId="0" applyFont="1" applyBorder="1" applyAlignment="1">
      <alignment horizontal="left" vertical="top" wrapText="1"/>
    </xf>
    <xf numFmtId="0" fontId="123" fillId="0" borderId="21" xfId="0" applyFont="1" applyBorder="1" applyAlignment="1">
      <alignment horizontal="left" vertical="top" wrapText="1"/>
    </xf>
    <xf numFmtId="0" fontId="123" fillId="0" borderId="23" xfId="0" applyFont="1" applyBorder="1" applyAlignment="1">
      <alignment horizontal="left" vertical="top" wrapText="1"/>
    </xf>
    <xf numFmtId="0" fontId="122" fillId="0" borderId="21" xfId="0" applyFont="1" applyBorder="1" applyAlignment="1">
      <alignment horizontal="left" vertical="top" wrapText="1"/>
    </xf>
    <xf numFmtId="0" fontId="122" fillId="0" borderId="29" xfId="0" applyFont="1" applyBorder="1" applyAlignment="1">
      <alignment horizontal="left" vertical="top" wrapText="1"/>
    </xf>
    <xf numFmtId="0" fontId="32" fillId="0" borderId="79" xfId="0" applyFont="1" applyBorder="1" applyAlignment="1">
      <alignment horizontal="left" vertical="top" wrapText="1"/>
    </xf>
    <xf numFmtId="0" fontId="32" fillId="0" borderId="89" xfId="0" applyFont="1" applyBorder="1" applyAlignment="1">
      <alignment horizontal="left" vertical="top" wrapText="1"/>
    </xf>
    <xf numFmtId="0" fontId="32" fillId="0" borderId="83" xfId="0" applyFont="1" applyBorder="1" applyAlignment="1">
      <alignment horizontal="left" vertical="top" wrapText="1"/>
    </xf>
    <xf numFmtId="0" fontId="46" fillId="0" borderId="80" xfId="0" applyFont="1" applyBorder="1" applyAlignment="1">
      <alignment horizontal="left" vertical="top" wrapText="1"/>
    </xf>
    <xf numFmtId="0" fontId="46" fillId="0" borderId="79" xfId="0" applyFont="1" applyBorder="1" applyAlignment="1">
      <alignment horizontal="left" vertical="top" wrapText="1"/>
    </xf>
    <xf numFmtId="0" fontId="46" fillId="0" borderId="90" xfId="0" applyFont="1" applyBorder="1" applyAlignment="1">
      <alignment horizontal="left" vertical="top" wrapText="1"/>
    </xf>
    <xf numFmtId="0" fontId="46" fillId="0" borderId="89" xfId="0" applyFont="1" applyBorder="1" applyAlignment="1">
      <alignment horizontal="left" vertical="top" wrapText="1"/>
    </xf>
    <xf numFmtId="0" fontId="46" fillId="0" borderId="84" xfId="0" applyFont="1" applyBorder="1" applyAlignment="1">
      <alignment horizontal="left" vertical="top" wrapText="1"/>
    </xf>
    <xf numFmtId="0" fontId="46" fillId="0" borderId="83" xfId="0" applyFont="1" applyBorder="1" applyAlignment="1">
      <alignment horizontal="left" vertical="top" wrapText="1"/>
    </xf>
    <xf numFmtId="0" fontId="32" fillId="0" borderId="82" xfId="0" applyFont="1" applyBorder="1" applyAlignment="1">
      <alignment horizontal="left" vertical="top" wrapText="1"/>
    </xf>
    <xf numFmtId="0" fontId="32" fillId="0" borderId="91" xfId="0" applyFont="1" applyBorder="1" applyAlignment="1">
      <alignment horizontal="left" vertical="top" wrapText="1"/>
    </xf>
    <xf numFmtId="0" fontId="32" fillId="0" borderId="86" xfId="0" applyFont="1" applyBorder="1" applyAlignment="1">
      <alignment horizontal="left" vertical="top" wrapText="1"/>
    </xf>
    <xf numFmtId="0" fontId="32" fillId="0" borderId="80" xfId="0" applyFont="1" applyBorder="1" applyAlignment="1">
      <alignment horizontal="left" vertical="top" wrapText="1"/>
    </xf>
    <xf numFmtId="0" fontId="32" fillId="0" borderId="90" xfId="0" applyFont="1" applyBorder="1" applyAlignment="1">
      <alignment horizontal="left" vertical="top" wrapText="1"/>
    </xf>
    <xf numFmtId="0" fontId="32" fillId="0" borderId="84" xfId="0" applyFont="1" applyBorder="1" applyAlignment="1">
      <alignment horizontal="left" vertical="top" wrapText="1"/>
    </xf>
    <xf numFmtId="0" fontId="6" fillId="0" borderId="95" xfId="0" applyFont="1" applyBorder="1" applyAlignment="1">
      <alignment horizontal="left" vertical="top" wrapText="1"/>
    </xf>
    <xf numFmtId="0" fontId="34" fillId="0" borderId="45" xfId="0" applyFont="1" applyBorder="1" applyAlignment="1">
      <alignment horizontal="left" vertical="top" wrapText="1"/>
    </xf>
    <xf numFmtId="0" fontId="34" fillId="0" borderId="46" xfId="0" applyFont="1" applyBorder="1" applyAlignment="1">
      <alignment horizontal="left" vertical="top" wrapText="1"/>
    </xf>
    <xf numFmtId="0" fontId="34" fillId="0" borderId="48" xfId="0" applyFont="1" applyBorder="1" applyAlignment="1">
      <alignment horizontal="left" vertical="top" wrapText="1"/>
    </xf>
    <xf numFmtId="0" fontId="34" fillId="0" borderId="44" xfId="0" applyFont="1" applyBorder="1" applyAlignment="1">
      <alignment horizontal="left" vertical="top" wrapText="1"/>
    </xf>
    <xf numFmtId="0" fontId="34" fillId="0" borderId="37" xfId="0" applyFont="1" applyBorder="1" applyAlignment="1">
      <alignment horizontal="left" vertical="top" wrapText="1"/>
    </xf>
    <xf numFmtId="0" fontId="34" fillId="0" borderId="20" xfId="0" applyFont="1" applyBorder="1" applyAlignment="1">
      <alignment horizontal="left" vertical="top" wrapText="1"/>
    </xf>
    <xf numFmtId="0" fontId="120" fillId="0" borderId="80" xfId="0" applyFont="1" applyBorder="1" applyAlignment="1">
      <alignment horizontal="left" vertical="top" wrapText="1"/>
    </xf>
    <xf numFmtId="0" fontId="120" fillId="0" borderId="79" xfId="0" applyFont="1" applyBorder="1" applyAlignment="1">
      <alignment horizontal="left" vertical="top" wrapText="1"/>
    </xf>
    <xf numFmtId="0" fontId="46" fillId="0" borderId="82" xfId="0" applyFont="1" applyBorder="1" applyAlignment="1">
      <alignment horizontal="left" vertical="top" wrapText="1"/>
    </xf>
    <xf numFmtId="0" fontId="46" fillId="0" borderId="91" xfId="0" applyFont="1" applyBorder="1" applyAlignment="1">
      <alignment horizontal="left" vertical="top" wrapText="1"/>
    </xf>
    <xf numFmtId="0" fontId="46" fillId="0" borderId="86" xfId="0" applyFont="1" applyBorder="1" applyAlignment="1">
      <alignment horizontal="left" vertical="top" wrapText="1"/>
    </xf>
    <xf numFmtId="0" fontId="110" fillId="0" borderId="82" xfId="0" applyFont="1" applyBorder="1" applyAlignment="1">
      <alignment horizontal="left" vertical="top" wrapText="1"/>
    </xf>
    <xf numFmtId="0" fontId="110" fillId="0" borderId="86" xfId="0" applyFont="1" applyBorder="1" applyAlignment="1">
      <alignment horizontal="left" vertical="top" wrapText="1"/>
    </xf>
    <xf numFmtId="0" fontId="110" fillId="0" borderId="92" xfId="0" applyFont="1" applyBorder="1" applyAlignment="1">
      <alignment horizontal="left" vertical="top" wrapText="1"/>
    </xf>
    <xf numFmtId="0" fontId="110" fillId="0" borderId="94" xfId="0" applyFont="1" applyBorder="1" applyAlignment="1">
      <alignment horizontal="left" vertical="top" wrapText="1"/>
    </xf>
    <xf numFmtId="0" fontId="110" fillId="0" borderId="93" xfId="0" applyFont="1" applyBorder="1" applyAlignment="1">
      <alignment horizontal="left" vertical="top" wrapText="1"/>
    </xf>
    <xf numFmtId="0" fontId="5" fillId="0" borderId="90" xfId="0" applyFont="1" applyBorder="1" applyAlignment="1">
      <alignment horizontal="left" vertical="top" wrapText="1"/>
    </xf>
    <xf numFmtId="0" fontId="5" fillId="0" borderId="89" xfId="0" applyFont="1" applyBorder="1" applyAlignment="1">
      <alignment horizontal="left" vertical="top" wrapText="1"/>
    </xf>
    <xf numFmtId="0" fontId="39" fillId="0" borderId="44" xfId="0" applyFont="1" applyBorder="1" applyAlignment="1">
      <alignment horizontal="left" vertical="top" wrapText="1"/>
    </xf>
    <xf numFmtId="0" fontId="22" fillId="0" borderId="23" xfId="0" applyFont="1" applyBorder="1" applyAlignment="1">
      <alignment horizontal="left" vertical="top" wrapText="1"/>
    </xf>
    <xf numFmtId="0" fontId="119" fillId="0" borderId="21" xfId="0" applyFont="1" applyBorder="1" applyAlignment="1">
      <alignment horizontal="left" vertical="top" wrapText="1"/>
    </xf>
    <xf numFmtId="0" fontId="119" fillId="0" borderId="29" xfId="0" applyFont="1" applyBorder="1" applyAlignment="1">
      <alignment horizontal="left" vertical="top" wrapText="1"/>
    </xf>
    <xf numFmtId="0" fontId="32" fillId="0" borderId="92" xfId="0" applyFont="1" applyBorder="1" applyAlignment="1">
      <alignment horizontal="left" vertical="top" wrapText="1"/>
    </xf>
    <xf numFmtId="0" fontId="32" fillId="0" borderId="93" xfId="0" applyFont="1" applyBorder="1" applyAlignment="1">
      <alignment horizontal="left" vertical="top" wrapText="1"/>
    </xf>
    <xf numFmtId="0" fontId="32" fillId="0" borderId="94" xfId="0" applyFont="1" applyBorder="1" applyAlignment="1">
      <alignment horizontal="left" vertical="top" wrapText="1"/>
    </xf>
    <xf numFmtId="0" fontId="109" fillId="0" borderId="21" xfId="0" applyFont="1" applyBorder="1" applyAlignment="1">
      <alignment horizontal="left" vertical="top" wrapText="1"/>
    </xf>
    <xf numFmtId="0" fontId="109" fillId="0" borderId="29" xfId="0" applyFont="1" applyBorder="1" applyAlignment="1">
      <alignment horizontal="left" vertical="top" wrapText="1"/>
    </xf>
    <xf numFmtId="0" fontId="69" fillId="0" borderId="21" xfId="0" applyFont="1" applyBorder="1" applyAlignment="1">
      <alignment horizontal="left" vertical="top" wrapText="1"/>
    </xf>
    <xf numFmtId="0" fontId="69" fillId="0" borderId="29" xfId="0" applyFont="1" applyBorder="1" applyAlignment="1">
      <alignment horizontal="left" vertical="top" wrapText="1"/>
    </xf>
    <xf numFmtId="0" fontId="69" fillId="0" borderId="23" xfId="0" applyFont="1" applyBorder="1" applyAlignment="1">
      <alignment horizontal="left" vertical="top" wrapText="1"/>
    </xf>
    <xf numFmtId="0" fontId="11" fillId="0" borderId="21" xfId="0" applyFont="1" applyBorder="1" applyAlignment="1">
      <alignment horizontal="left" vertical="top" wrapText="1"/>
    </xf>
    <xf numFmtId="0" fontId="11" fillId="0" borderId="29" xfId="0" applyFont="1" applyBorder="1" applyAlignment="1">
      <alignment horizontal="left" vertical="top" wrapText="1"/>
    </xf>
    <xf numFmtId="0" fontId="0" fillId="0" borderId="44" xfId="0" applyBorder="1" applyAlignment="1">
      <alignment horizontal="left" vertical="top" wrapText="1"/>
    </xf>
    <xf numFmtId="0" fontId="117" fillId="0" borderId="21" xfId="0" applyFont="1" applyBorder="1" applyAlignment="1">
      <alignment horizontal="left" vertical="top" wrapText="1"/>
    </xf>
    <xf numFmtId="0" fontId="117" fillId="0" borderId="29" xfId="0" applyFont="1" applyBorder="1" applyAlignment="1">
      <alignment horizontal="left" vertical="top" wrapText="1"/>
    </xf>
    <xf numFmtId="0" fontId="56" fillId="0" borderId="37" xfId="0" applyFont="1" applyBorder="1" applyAlignment="1">
      <alignment horizontal="left" vertical="top" wrapText="1"/>
    </xf>
    <xf numFmtId="0" fontId="56" fillId="0" borderId="27" xfId="0" applyFont="1" applyBorder="1" applyAlignment="1">
      <alignment horizontal="left" vertical="top" wrapText="1"/>
    </xf>
    <xf numFmtId="0" fontId="56" fillId="0" borderId="48" xfId="0" applyFont="1" applyBorder="1" applyAlignment="1">
      <alignment horizontal="left" vertical="top" wrapText="1"/>
    </xf>
    <xf numFmtId="0" fontId="56" fillId="0" borderId="18" xfId="0" applyFont="1" applyBorder="1" applyAlignment="1">
      <alignment horizontal="left" vertical="top" wrapText="1"/>
    </xf>
    <xf numFmtId="0" fontId="114" fillId="0" borderId="21" xfId="0" applyFont="1" applyBorder="1" applyAlignment="1">
      <alignment horizontal="left" vertical="top" wrapText="1"/>
    </xf>
    <xf numFmtId="0" fontId="114" fillId="0" borderId="23" xfId="0" applyFont="1" applyBorder="1" applyAlignment="1">
      <alignment horizontal="left" vertical="top" wrapText="1"/>
    </xf>
    <xf numFmtId="0" fontId="114" fillId="0" borderId="87" xfId="0" applyFont="1" applyBorder="1" applyAlignment="1">
      <alignment horizontal="left" vertical="top" wrapText="1"/>
    </xf>
    <xf numFmtId="0" fontId="109" fillId="0" borderId="23" xfId="0" applyFont="1" applyBorder="1" applyAlignment="1">
      <alignment horizontal="left" vertical="top" wrapText="1"/>
    </xf>
    <xf numFmtId="0" fontId="109" fillId="0" borderId="87" xfId="0" applyFont="1" applyBorder="1" applyAlignment="1">
      <alignment horizontal="left" vertical="top" wrapText="1"/>
    </xf>
    <xf numFmtId="0" fontId="101" fillId="0" borderId="88" xfId="0" applyFont="1" applyBorder="1" applyAlignment="1">
      <alignment horizontal="left" vertical="top" wrapText="1"/>
    </xf>
    <xf numFmtId="0" fontId="101" fillId="0" borderId="87" xfId="0" applyFont="1" applyBorder="1" applyAlignment="1">
      <alignment horizontal="left" vertical="top" wrapText="1"/>
    </xf>
    <xf numFmtId="0" fontId="39" fillId="0" borderId="37" xfId="0" applyFont="1" applyBorder="1" applyAlignment="1">
      <alignment horizontal="left" vertical="top" wrapText="1"/>
    </xf>
    <xf numFmtId="0" fontId="39" fillId="0" borderId="27" xfId="0" applyFont="1" applyBorder="1" applyAlignment="1">
      <alignment horizontal="left" vertical="top" wrapText="1"/>
    </xf>
    <xf numFmtId="0" fontId="39" fillId="0" borderId="79" xfId="0" applyFont="1" applyBorder="1" applyAlignment="1">
      <alignment horizontal="left" vertical="top" wrapText="1"/>
    </xf>
    <xf numFmtId="0" fontId="39" fillId="0" borderId="45" xfId="0" applyFont="1" applyBorder="1" applyAlignment="1">
      <alignment horizontal="left" vertical="top" wrapText="1"/>
    </xf>
    <xf numFmtId="0" fontId="39" fillId="0" borderId="0" xfId="0" applyFont="1" applyAlignment="1">
      <alignment horizontal="left" vertical="top" wrapText="1"/>
    </xf>
    <xf numFmtId="0" fontId="39" fillId="0" borderId="89" xfId="0" applyFont="1" applyBorder="1" applyAlignment="1">
      <alignment horizontal="left" vertical="top" wrapText="1"/>
    </xf>
    <xf numFmtId="0" fontId="39" fillId="0" borderId="82" xfId="0" applyFont="1" applyBorder="1" applyAlignment="1">
      <alignment horizontal="left" vertical="top" wrapText="1"/>
    </xf>
    <xf numFmtId="0" fontId="39" fillId="0" borderId="91" xfId="0" applyFont="1" applyBorder="1" applyAlignment="1">
      <alignment horizontal="left" vertical="top" wrapText="1"/>
    </xf>
    <xf numFmtId="0" fontId="39" fillId="0" borderId="86" xfId="0" applyFont="1" applyBorder="1" applyAlignment="1">
      <alignment horizontal="left" vertical="top" wrapText="1"/>
    </xf>
    <xf numFmtId="0" fontId="116" fillId="0" borderId="21" xfId="0" applyFont="1" applyBorder="1" applyAlignment="1">
      <alignment horizontal="left" vertical="top" wrapText="1"/>
    </xf>
    <xf numFmtId="0" fontId="116" fillId="0" borderId="29" xfId="0" applyFont="1" applyBorder="1" applyAlignment="1">
      <alignment horizontal="left" vertical="top" wrapText="1"/>
    </xf>
    <xf numFmtId="0" fontId="113" fillId="0" borderId="21" xfId="0" applyFont="1" applyBorder="1" applyAlignment="1">
      <alignment horizontal="left" vertical="top" wrapText="1"/>
    </xf>
    <xf numFmtId="0" fontId="113" fillId="0" borderId="23" xfId="0" applyFont="1" applyBorder="1" applyAlignment="1">
      <alignment horizontal="left" vertical="top" wrapText="1"/>
    </xf>
    <xf numFmtId="0" fontId="113" fillId="0" borderId="87" xfId="0" applyFont="1" applyBorder="1" applyAlignment="1">
      <alignment horizontal="left" vertical="top" wrapText="1"/>
    </xf>
    <xf numFmtId="0" fontId="115" fillId="0" borderId="21" xfId="0" applyFont="1" applyBorder="1" applyAlignment="1">
      <alignment horizontal="left" vertical="top" wrapText="1"/>
    </xf>
    <xf numFmtId="0" fontId="115" fillId="0" borderId="23" xfId="0" applyFont="1" applyBorder="1" applyAlignment="1">
      <alignment horizontal="left" vertical="top" wrapText="1"/>
    </xf>
    <xf numFmtId="0" fontId="115" fillId="0" borderId="87" xfId="0" applyFont="1" applyBorder="1" applyAlignment="1">
      <alignment horizontal="left" vertical="top" wrapText="1"/>
    </xf>
    <xf numFmtId="0" fontId="34" fillId="0" borderId="93" xfId="0" applyFont="1" applyBorder="1" applyAlignment="1">
      <alignment horizontal="left" vertical="top" wrapText="1"/>
    </xf>
    <xf numFmtId="0" fontId="8" fillId="0" borderId="21" xfId="0" applyFont="1" applyBorder="1" applyAlignment="1">
      <alignment horizontal="left" vertical="top" wrapText="1"/>
    </xf>
    <xf numFmtId="0" fontId="8" fillId="0" borderId="23" xfId="0" applyFont="1" applyBorder="1" applyAlignment="1">
      <alignment horizontal="left" vertical="top" wrapText="1"/>
    </xf>
    <xf numFmtId="0" fontId="8" fillId="0" borderId="29" xfId="0" applyFont="1" applyBorder="1" applyAlignment="1">
      <alignment horizontal="left" vertical="top" wrapText="1"/>
    </xf>
    <xf numFmtId="0" fontId="109" fillId="0" borderId="19" xfId="0" applyFont="1" applyBorder="1" applyAlignment="1">
      <alignment horizontal="left" vertical="top" wrapText="1"/>
    </xf>
    <xf numFmtId="0" fontId="109" fillId="0" borderId="43" xfId="0" applyFont="1" applyBorder="1" applyAlignment="1">
      <alignment horizontal="left" vertical="top" wrapText="1"/>
    </xf>
    <xf numFmtId="0" fontId="112" fillId="0" borderId="21" xfId="0" applyFont="1" applyBorder="1" applyAlignment="1">
      <alignment horizontal="left" vertical="top" wrapText="1"/>
    </xf>
    <xf numFmtId="0" fontId="112" fillId="0" borderId="23" xfId="0" applyFont="1" applyBorder="1" applyAlignment="1">
      <alignment horizontal="left" vertical="top" wrapText="1"/>
    </xf>
    <xf numFmtId="0" fontId="112" fillId="0" borderId="29" xfId="0" applyFont="1" applyBorder="1" applyAlignment="1">
      <alignment horizontal="left" vertical="top" wrapText="1"/>
    </xf>
    <xf numFmtId="0" fontId="109" fillId="0" borderId="88" xfId="0" applyFont="1" applyBorder="1" applyAlignment="1">
      <alignment horizontal="left" vertical="top" wrapText="1"/>
    </xf>
    <xf numFmtId="0" fontId="11" fillId="0" borderId="88" xfId="0" applyFont="1" applyBorder="1" applyAlignment="1">
      <alignment horizontal="left" vertical="top" wrapText="1"/>
    </xf>
    <xf numFmtId="0" fontId="11" fillId="0" borderId="87" xfId="0" applyFont="1" applyBorder="1" applyAlignment="1">
      <alignment horizontal="left" vertical="top" wrapText="1"/>
    </xf>
    <xf numFmtId="0" fontId="22" fillId="0" borderId="79" xfId="0" applyFont="1" applyBorder="1" applyAlignment="1">
      <alignment horizontal="left" vertical="top" wrapText="1"/>
    </xf>
    <xf numFmtId="0" fontId="22" fillId="0" borderId="89" xfId="0" applyFont="1" applyBorder="1" applyAlignment="1">
      <alignment horizontal="left" vertical="top" wrapText="1"/>
    </xf>
    <xf numFmtId="0" fontId="22" fillId="0" borderId="83" xfId="0" applyFont="1" applyBorder="1" applyAlignment="1">
      <alignment horizontal="left" vertical="top" wrapText="1"/>
    </xf>
    <xf numFmtId="0" fontId="8" fillId="0" borderId="80" xfId="0" applyFont="1" applyBorder="1" applyAlignment="1">
      <alignment horizontal="left" vertical="top" wrapText="1"/>
    </xf>
    <xf numFmtId="0" fontId="8" fillId="0" borderId="79" xfId="0" applyFont="1" applyBorder="1" applyAlignment="1">
      <alignment horizontal="left" vertical="top" wrapText="1"/>
    </xf>
    <xf numFmtId="0" fontId="8" fillId="0" borderId="90" xfId="0" applyFont="1" applyBorder="1" applyAlignment="1">
      <alignment horizontal="left" vertical="top" wrapText="1"/>
    </xf>
    <xf numFmtId="0" fontId="8" fillId="0" borderId="89" xfId="0" applyFont="1" applyBorder="1" applyAlignment="1">
      <alignment horizontal="left" vertical="top" wrapText="1"/>
    </xf>
    <xf numFmtId="0" fontId="8" fillId="0" borderId="84" xfId="0" applyFont="1" applyBorder="1" applyAlignment="1">
      <alignment horizontal="left" vertical="top" wrapText="1"/>
    </xf>
    <xf numFmtId="0" fontId="8" fillId="0" borderId="83" xfId="0" applyFont="1" applyBorder="1" applyAlignment="1">
      <alignment horizontal="left" vertical="top" wrapText="1"/>
    </xf>
    <xf numFmtId="0" fontId="7" fillId="0" borderId="82" xfId="0" applyFont="1" applyBorder="1" applyAlignment="1">
      <alignment horizontal="left" vertical="top" wrapText="1"/>
    </xf>
    <xf numFmtId="0" fontId="7" fillId="0" borderId="91" xfId="0" applyFont="1" applyBorder="1" applyAlignment="1">
      <alignment horizontal="left" vertical="top" wrapText="1"/>
    </xf>
    <xf numFmtId="0" fontId="7" fillId="0" borderId="86" xfId="0" applyFont="1" applyBorder="1" applyAlignment="1">
      <alignment horizontal="left" vertical="top" wrapText="1"/>
    </xf>
    <xf numFmtId="0" fontId="8" fillId="0" borderId="88" xfId="0" applyFont="1" applyBorder="1" applyAlignment="1">
      <alignment horizontal="left" vertical="top" wrapText="1"/>
    </xf>
    <xf numFmtId="0" fontId="8" fillId="0" borderId="87" xfId="0" applyFont="1" applyBorder="1" applyAlignment="1">
      <alignment horizontal="left" vertical="top" wrapText="1"/>
    </xf>
    <xf numFmtId="0" fontId="108" fillId="0" borderId="82" xfId="0" applyFont="1" applyBorder="1" applyAlignment="1">
      <alignment horizontal="left" vertical="top" wrapText="1"/>
    </xf>
    <xf numFmtId="0" fontId="108" fillId="0" borderId="86" xfId="0" applyFont="1" applyBorder="1" applyAlignment="1">
      <alignment horizontal="left" vertical="top" wrapText="1"/>
    </xf>
    <xf numFmtId="0" fontId="108" fillId="0" borderId="48" xfId="0" applyFont="1" applyBorder="1" applyAlignment="1">
      <alignment horizontal="left" vertical="top" wrapText="1"/>
    </xf>
    <xf numFmtId="0" fontId="108" fillId="0" borderId="44" xfId="0" applyFont="1" applyBorder="1" applyAlignment="1">
      <alignment horizontal="left" vertical="top" wrapText="1"/>
    </xf>
    <xf numFmtId="0" fontId="34" fillId="0" borderId="21" xfId="0" applyFont="1" applyBorder="1" applyAlignment="1">
      <alignment horizontal="left" vertical="top" wrapText="1"/>
    </xf>
    <xf numFmtId="0" fontId="34" fillId="0" borderId="87" xfId="0" applyFont="1" applyBorder="1" applyAlignment="1">
      <alignment horizontal="left" vertical="top" wrapText="1"/>
    </xf>
    <xf numFmtId="0" fontId="11" fillId="0" borderId="23" xfId="0" applyFont="1" applyBorder="1" applyAlignment="1">
      <alignment horizontal="left" vertical="top" wrapText="1"/>
    </xf>
    <xf numFmtId="0" fontId="56" fillId="0" borderId="0" xfId="0" applyFont="1" applyAlignment="1">
      <alignment horizontal="center" vertical="top"/>
    </xf>
    <xf numFmtId="0" fontId="56" fillId="0" borderId="18" xfId="0" applyFont="1" applyBorder="1" applyAlignment="1">
      <alignment horizontal="center" vertical="top"/>
    </xf>
    <xf numFmtId="0" fontId="108" fillId="0" borderId="37" xfId="0" applyFont="1" applyBorder="1" applyAlignment="1">
      <alignment horizontal="left" vertical="top" wrapText="1"/>
    </xf>
    <xf numFmtId="0" fontId="108" fillId="0" borderId="20" xfId="0" applyFont="1" applyBorder="1" applyAlignment="1">
      <alignment horizontal="left" vertical="top" wrapText="1"/>
    </xf>
    <xf numFmtId="0" fontId="108" fillId="0" borderId="27" xfId="0" applyFont="1" applyBorder="1" applyAlignment="1">
      <alignment horizontal="left" vertical="top" wrapText="1"/>
    </xf>
    <xf numFmtId="0" fontId="108" fillId="0" borderId="79" xfId="0" applyFont="1" applyBorder="1" applyAlignment="1">
      <alignment horizontal="left" vertical="top" wrapText="1"/>
    </xf>
    <xf numFmtId="0" fontId="108" fillId="0" borderId="18" xfId="0" applyFont="1" applyBorder="1" applyAlignment="1">
      <alignment horizontal="left" vertical="top" wrapText="1"/>
    </xf>
    <xf numFmtId="0" fontId="108" fillId="0" borderId="83" xfId="0" applyFont="1" applyBorder="1" applyAlignment="1">
      <alignment horizontal="left" vertical="top" wrapText="1"/>
    </xf>
    <xf numFmtId="0" fontId="108" fillId="0" borderId="80" xfId="0" applyFont="1" applyBorder="1" applyAlignment="1">
      <alignment horizontal="left" vertical="top" wrapText="1"/>
    </xf>
    <xf numFmtId="0" fontId="108" fillId="0" borderId="84" xfId="0" applyFont="1" applyBorder="1" applyAlignment="1">
      <alignment horizontal="left" vertical="top" wrapText="1"/>
    </xf>
    <xf numFmtId="0" fontId="108" fillId="0" borderId="81" xfId="0" applyFont="1" applyBorder="1" applyAlignment="1">
      <alignment horizontal="left" vertical="top" wrapText="1"/>
    </xf>
    <xf numFmtId="0" fontId="108" fillId="0" borderId="85" xfId="0" applyFont="1" applyBorder="1" applyAlignment="1">
      <alignment horizontal="left" vertical="top" wrapText="1"/>
    </xf>
    <xf numFmtId="0" fontId="6" fillId="0" borderId="11" xfId="0" applyFont="1" applyFill="1" applyBorder="1" applyAlignment="1">
      <alignment horizontal="left" vertical="top" wrapText="1"/>
    </xf>
    <xf numFmtId="0" fontId="6" fillId="0" borderId="1" xfId="0" applyFont="1" applyFill="1" applyBorder="1" applyAlignment="1">
      <alignment horizontal="center" vertical="top" wrapText="1"/>
    </xf>
    <xf numFmtId="0" fontId="6" fillId="0" borderId="1" xfId="0" applyFont="1" applyFill="1" applyBorder="1" applyAlignment="1">
      <alignment horizontal="center" vertical="top"/>
    </xf>
    <xf numFmtId="0" fontId="6" fillId="0" borderId="27" xfId="0" applyFont="1" applyFill="1" applyBorder="1" applyAlignment="1">
      <alignment horizontal="left" vertical="top"/>
    </xf>
    <xf numFmtId="0" fontId="8" fillId="0" borderId="0" xfId="0" applyFont="1" applyAlignment="1">
      <alignment horizontal="left" vertical="top" wrapText="1"/>
    </xf>
    <xf numFmtId="0" fontId="6" fillId="0" borderId="11" xfId="0" applyFont="1" applyFill="1" applyBorder="1" applyAlignment="1">
      <alignment horizontal="center" vertical="top" wrapText="1"/>
    </xf>
    <xf numFmtId="0" fontId="6" fillId="0" borderId="13" xfId="0" applyFont="1" applyFill="1" applyBorder="1" applyAlignment="1">
      <alignment horizontal="center" vertical="top" wrapText="1"/>
    </xf>
    <xf numFmtId="0" fontId="6" fillId="0" borderId="11" xfId="0" applyFont="1" applyFill="1" applyBorder="1" applyAlignment="1">
      <alignment horizontal="right" vertical="top" wrapText="1"/>
    </xf>
    <xf numFmtId="0" fontId="6" fillId="0" borderId="13" xfId="0" applyFont="1" applyFill="1" applyBorder="1" applyAlignment="1">
      <alignment horizontal="right" vertical="top" wrapText="1"/>
    </xf>
    <xf numFmtId="0" fontId="6" fillId="0" borderId="1" xfId="0" applyFont="1" applyFill="1" applyBorder="1" applyAlignment="1">
      <alignment horizontal="right" vertical="top" wrapText="1"/>
    </xf>
    <xf numFmtId="0" fontId="117" fillId="0" borderId="1" xfId="0" applyFont="1" applyFill="1" applyBorder="1" applyAlignment="1">
      <alignment horizontal="left" vertical="top" wrapText="1"/>
    </xf>
    <xf numFmtId="0" fontId="117" fillId="0" borderId="11" xfId="0" applyFont="1" applyFill="1" applyBorder="1" applyAlignment="1">
      <alignment horizontal="left" vertical="top" wrapText="1"/>
    </xf>
    <xf numFmtId="0" fontId="117" fillId="0" borderId="13" xfId="0" applyFont="1" applyFill="1" applyBorder="1" applyAlignment="1">
      <alignment horizontal="left" vertical="top" wrapText="1"/>
    </xf>
    <xf numFmtId="0" fontId="117" fillId="0" borderId="1" xfId="0" applyFont="1" applyFill="1" applyBorder="1" applyAlignment="1">
      <alignment horizontal="center" vertical="top" wrapText="1"/>
    </xf>
    <xf numFmtId="0" fontId="109" fillId="0" borderId="1" xfId="0" applyFont="1" applyFill="1" applyBorder="1" applyAlignment="1">
      <alignment horizontal="center" vertical="top" wrapText="1"/>
    </xf>
    <xf numFmtId="0" fontId="6" fillId="0" borderId="14" xfId="0" applyFont="1" applyFill="1" applyBorder="1" applyAlignment="1">
      <alignment horizontal="center" vertical="top" wrapText="1"/>
    </xf>
    <xf numFmtId="0" fontId="6" fillId="0" borderId="26" xfId="0" applyFont="1" applyFill="1" applyBorder="1" applyAlignment="1">
      <alignment horizontal="center" vertical="top" wrapText="1"/>
    </xf>
    <xf numFmtId="0" fontId="6" fillId="0" borderId="15" xfId="0" applyFont="1" applyFill="1" applyBorder="1" applyAlignment="1">
      <alignment horizontal="center" vertical="top" wrapText="1"/>
    </xf>
    <xf numFmtId="0" fontId="6" fillId="0" borderId="3" xfId="0" applyFont="1" applyFill="1" applyBorder="1" applyAlignment="1">
      <alignment horizontal="left" vertical="top" wrapText="1"/>
    </xf>
    <xf numFmtId="0" fontId="6" fillId="4" borderId="11" xfId="0" applyFont="1" applyFill="1" applyBorder="1" applyAlignment="1">
      <alignment horizontal="left" vertical="top" wrapText="1"/>
    </xf>
    <xf numFmtId="0" fontId="6" fillId="4" borderId="13" xfId="0" applyFont="1" applyFill="1" applyBorder="1" applyAlignment="1">
      <alignment horizontal="left" vertical="top" wrapText="1"/>
    </xf>
    <xf numFmtId="0" fontId="6" fillId="4" borderId="1" xfId="0" applyFont="1" applyFill="1" applyBorder="1" applyAlignment="1">
      <alignment horizontal="center" vertical="top" wrapText="1"/>
    </xf>
    <xf numFmtId="0" fontId="6" fillId="4" borderId="1" xfId="0" applyFont="1" applyFill="1" applyBorder="1" applyAlignment="1">
      <alignment horizontal="left" vertical="top" wrapText="1"/>
    </xf>
    <xf numFmtId="0" fontId="6" fillId="4" borderId="1" xfId="0" applyFont="1" applyFill="1" applyBorder="1" applyAlignment="1">
      <alignment horizontal="right" vertical="top" wrapText="1"/>
    </xf>
    <xf numFmtId="0" fontId="117" fillId="4" borderId="1" xfId="0" applyFont="1" applyFill="1" applyBorder="1" applyAlignment="1">
      <alignment horizontal="left" vertical="top" wrapText="1"/>
    </xf>
    <xf numFmtId="0" fontId="22" fillId="4" borderId="1" xfId="0" applyFont="1" applyFill="1" applyBorder="1" applyAlignment="1">
      <alignment horizontal="left" vertical="top" wrapText="1"/>
    </xf>
    <xf numFmtId="0" fontId="128" fillId="0" borderId="1" xfId="0" applyFont="1" applyFill="1" applyBorder="1" applyAlignment="1">
      <alignment horizontal="left" vertical="top" wrapText="1"/>
    </xf>
    <xf numFmtId="0" fontId="2" fillId="0" borderId="11" xfId="0" applyFont="1" applyFill="1" applyBorder="1" applyAlignment="1">
      <alignment horizontal="left" vertical="top" wrapText="1"/>
    </xf>
    <xf numFmtId="0" fontId="2" fillId="0" borderId="13" xfId="0" applyFont="1" applyFill="1" applyBorder="1" applyAlignment="1">
      <alignment horizontal="left" vertical="top" wrapText="1"/>
    </xf>
    <xf numFmtId="0" fontId="2" fillId="0" borderId="1" xfId="0" applyFont="1" applyFill="1" applyBorder="1" applyAlignment="1">
      <alignment horizontal="center" vertical="top" wrapText="1"/>
    </xf>
    <xf numFmtId="0" fontId="22" fillId="0" borderId="11" xfId="0" applyFont="1" applyFill="1" applyBorder="1" applyAlignment="1">
      <alignment horizontal="left" vertical="top" wrapText="1"/>
    </xf>
    <xf numFmtId="0" fontId="22" fillId="0" borderId="3" xfId="0" applyFont="1" applyFill="1" applyBorder="1" applyAlignment="1">
      <alignment horizontal="left" vertical="top" wrapText="1"/>
    </xf>
    <xf numFmtId="0" fontId="128" fillId="0" borderId="11" xfId="0" applyFont="1" applyFill="1" applyBorder="1" applyAlignment="1">
      <alignment horizontal="left" vertical="top" wrapText="1"/>
    </xf>
    <xf numFmtId="0" fontId="128" fillId="0" borderId="13" xfId="0" applyFont="1" applyFill="1" applyBorder="1" applyAlignment="1">
      <alignment horizontal="left" vertical="top" wrapText="1"/>
    </xf>
    <xf numFmtId="0" fontId="6" fillId="4" borderId="3" xfId="0" applyFont="1" applyFill="1" applyBorder="1" applyAlignment="1">
      <alignment horizontal="left" vertical="top" wrapText="1"/>
    </xf>
    <xf numFmtId="0" fontId="5" fillId="0" borderId="0" xfId="0" applyFont="1" applyBorder="1" applyAlignment="1">
      <alignment horizontal="center" vertical="top"/>
    </xf>
    <xf numFmtId="0" fontId="2" fillId="0" borderId="0" xfId="0" applyFont="1" applyAlignment="1">
      <alignment horizontal="right" vertical="center"/>
    </xf>
    <xf numFmtId="0" fontId="3" fillId="0" borderId="0" xfId="0" applyFont="1" applyAlignment="1">
      <alignment horizontal="center" vertical="center"/>
    </xf>
    <xf numFmtId="0" fontId="3" fillId="0" borderId="1" xfId="0" applyFont="1" applyBorder="1" applyAlignment="1">
      <alignment horizontal="center" vertical="top" wrapText="1"/>
    </xf>
    <xf numFmtId="0" fontId="3" fillId="0" borderId="11" xfId="0" applyFont="1" applyBorder="1" applyAlignment="1">
      <alignment horizontal="center" vertical="top" wrapText="1"/>
    </xf>
    <xf numFmtId="0" fontId="3" fillId="0" borderId="97" xfId="0" applyFont="1" applyBorder="1" applyAlignment="1">
      <alignment horizontal="center" vertical="top" wrapText="1"/>
    </xf>
    <xf numFmtId="0" fontId="3" fillId="0" borderId="13" xfId="0" applyFont="1" applyBorder="1" applyAlignment="1">
      <alignment horizontal="center" vertical="top" wrapText="1"/>
    </xf>
    <xf numFmtId="0" fontId="3" fillId="0" borderId="35" xfId="0" applyFont="1" applyBorder="1" applyAlignment="1">
      <alignment horizontal="left" vertical="top" wrapText="1"/>
    </xf>
    <xf numFmtId="0" fontId="3" fillId="0" borderId="36" xfId="0" applyFont="1" applyBorder="1" applyAlignment="1">
      <alignment horizontal="left" vertical="top" wrapText="1"/>
    </xf>
    <xf numFmtId="0" fontId="3" fillId="0" borderId="98" xfId="0" applyFont="1" applyBorder="1" applyAlignment="1">
      <alignment horizontal="left" vertical="top" wrapText="1"/>
    </xf>
    <xf numFmtId="0" fontId="3" fillId="0" borderId="4" xfId="0" applyFont="1" applyBorder="1" applyAlignment="1">
      <alignment horizontal="left" vertical="top" wrapText="1"/>
    </xf>
    <xf numFmtId="0" fontId="3" fillId="0" borderId="99" xfId="0" applyFont="1" applyBorder="1" applyAlignment="1">
      <alignment horizontal="left" vertical="top" wrapText="1"/>
    </xf>
    <xf numFmtId="0" fontId="3" fillId="0" borderId="100" xfId="0" applyFont="1" applyBorder="1" applyAlignment="1">
      <alignment horizontal="left" vertical="top" wrapText="1"/>
    </xf>
    <xf numFmtId="0" fontId="3" fillId="10" borderId="101" xfId="0" applyFont="1" applyFill="1" applyBorder="1" applyAlignment="1">
      <alignment horizontal="center" vertical="top" wrapText="1"/>
    </xf>
    <xf numFmtId="0" fontId="3" fillId="10" borderId="102" xfId="0" applyFont="1" applyFill="1" applyBorder="1" applyAlignment="1">
      <alignment horizontal="center" vertical="top" wrapText="1"/>
    </xf>
    <xf numFmtId="0" fontId="3" fillId="10" borderId="103" xfId="0" applyFont="1" applyFill="1" applyBorder="1" applyAlignment="1">
      <alignment horizontal="center" vertical="top" wrapText="1"/>
    </xf>
    <xf numFmtId="0" fontId="3" fillId="0" borderId="104" xfId="0" applyFont="1" applyBorder="1" applyAlignment="1">
      <alignment vertical="top" wrapText="1"/>
    </xf>
    <xf numFmtId="0" fontId="3" fillId="0" borderId="105" xfId="0" applyFont="1" applyBorder="1" applyAlignment="1">
      <alignment vertical="top" wrapText="1"/>
    </xf>
    <xf numFmtId="0" fontId="3" fillId="0" borderId="106" xfId="0" applyFont="1" applyBorder="1" applyAlignment="1">
      <alignment vertical="top" wrapText="1"/>
    </xf>
    <xf numFmtId="0" fontId="2" fillId="0" borderId="1" xfId="0" applyFont="1" applyBorder="1" applyAlignment="1">
      <alignment vertical="top" wrapText="1"/>
    </xf>
    <xf numFmtId="0" fontId="2" fillId="0" borderId="1" xfId="0" applyFont="1" applyBorder="1" applyAlignment="1">
      <alignment horizontal="center" vertical="top" wrapText="1"/>
    </xf>
    <xf numFmtId="164" fontId="2" fillId="0" borderId="1" xfId="0" applyNumberFormat="1" applyFont="1" applyBorder="1" applyAlignment="1">
      <alignment horizontal="center" vertical="top" wrapText="1"/>
    </xf>
    <xf numFmtId="0" fontId="2" fillId="0" borderId="105" xfId="0" applyFont="1" applyBorder="1" applyAlignment="1">
      <alignment vertical="top" wrapText="1"/>
    </xf>
    <xf numFmtId="0" fontId="2" fillId="0" borderId="107" xfId="0" applyFont="1" applyBorder="1" applyAlignment="1">
      <alignment horizontal="center" vertical="top" wrapText="1"/>
    </xf>
    <xf numFmtId="0" fontId="2" fillId="0" borderId="108" xfId="0" applyFont="1" applyBorder="1" applyAlignment="1">
      <alignment horizontal="center" vertical="top" wrapText="1"/>
    </xf>
    <xf numFmtId="0" fontId="2" fillId="0" borderId="15" xfId="0" applyFont="1" applyBorder="1" applyAlignment="1">
      <alignment horizontal="left" vertical="top" wrapText="1"/>
    </xf>
    <xf numFmtId="0" fontId="3" fillId="11" borderId="0" xfId="0" applyFont="1" applyFill="1" applyAlignment="1">
      <alignment vertical="top" wrapText="1"/>
    </xf>
    <xf numFmtId="0" fontId="3" fillId="11" borderId="114" xfId="0" applyFont="1" applyFill="1" applyBorder="1" applyAlignment="1">
      <alignment vertical="top" wrapText="1"/>
    </xf>
    <xf numFmtId="0" fontId="2" fillId="11" borderId="113" xfId="0" applyFont="1" applyFill="1" applyBorder="1" applyAlignment="1">
      <alignment horizontal="center" vertical="center" wrapText="1"/>
    </xf>
    <xf numFmtId="0" fontId="2" fillId="11" borderId="0" xfId="0" applyFont="1" applyFill="1" applyAlignment="1">
      <alignment horizontal="center" vertical="center" wrapText="1"/>
    </xf>
    <xf numFmtId="0" fontId="2" fillId="11" borderId="114" xfId="0" applyFont="1" applyFill="1" applyBorder="1" applyAlignment="1">
      <alignment horizontal="center" vertical="center" wrapText="1"/>
    </xf>
    <xf numFmtId="0" fontId="3" fillId="11" borderId="113" xfId="0" applyFont="1" applyFill="1" applyBorder="1" applyAlignment="1">
      <alignment horizontal="center" vertical="center" wrapText="1"/>
    </xf>
    <xf numFmtId="0" fontId="3" fillId="11" borderId="0" xfId="0" applyFont="1" applyFill="1" applyAlignment="1">
      <alignment horizontal="center" vertical="center" wrapText="1"/>
    </xf>
    <xf numFmtId="0" fontId="3" fillId="11" borderId="114" xfId="0" applyFont="1" applyFill="1" applyBorder="1" applyAlignment="1">
      <alignment horizontal="center" vertical="center" wrapText="1"/>
    </xf>
    <xf numFmtId="0" fontId="2" fillId="11" borderId="11" xfId="0" applyFont="1" applyFill="1" applyBorder="1" applyAlignment="1">
      <alignment horizontal="left" vertical="center" wrapText="1"/>
    </xf>
    <xf numFmtId="0" fontId="2" fillId="11" borderId="98" xfId="0" applyFont="1" applyFill="1" applyBorder="1" applyAlignment="1">
      <alignment horizontal="center" vertical="center" wrapText="1"/>
    </xf>
    <xf numFmtId="0" fontId="2" fillId="0" borderId="35" xfId="0" applyFont="1" applyBorder="1" applyAlignment="1">
      <alignment horizontal="center" vertical="top" wrapText="1"/>
    </xf>
    <xf numFmtId="0" fontId="2" fillId="0" borderId="36" xfId="0" applyFont="1" applyBorder="1" applyAlignment="1">
      <alignment horizontal="center" vertical="top" wrapText="1"/>
    </xf>
    <xf numFmtId="0" fontId="2" fillId="0" borderId="98" xfId="0" applyFont="1" applyBorder="1" applyAlignment="1">
      <alignment horizontal="center" vertical="top" wrapText="1"/>
    </xf>
    <xf numFmtId="0" fontId="2" fillId="0" borderId="4" xfId="0" applyFont="1" applyBorder="1" applyAlignment="1">
      <alignment horizontal="center" vertical="top" wrapText="1"/>
    </xf>
    <xf numFmtId="0" fontId="2" fillId="0" borderId="99" xfId="0" applyFont="1" applyBorder="1" applyAlignment="1">
      <alignment horizontal="center" vertical="top" wrapText="1"/>
    </xf>
    <xf numFmtId="0" fontId="2" fillId="0" borderId="100" xfId="0" applyFont="1" applyBorder="1" applyAlignment="1">
      <alignment horizontal="center" vertical="top" wrapText="1"/>
    </xf>
    <xf numFmtId="0" fontId="2" fillId="0" borderId="112" xfId="0" applyFont="1" applyFill="1" applyBorder="1" applyAlignment="1">
      <alignment horizontal="center" vertical="center" wrapText="1"/>
    </xf>
    <xf numFmtId="0" fontId="2" fillId="0" borderId="108" xfId="0" applyFont="1" applyFill="1" applyBorder="1" applyAlignment="1">
      <alignment horizontal="center" vertical="center" wrapText="1"/>
    </xf>
    <xf numFmtId="0" fontId="3" fillId="0" borderId="113" xfId="0" applyFont="1" applyBorder="1" applyAlignment="1">
      <alignment vertical="top" wrapText="1"/>
    </xf>
    <xf numFmtId="0" fontId="3" fillId="0" borderId="0" xfId="0" applyFont="1" applyAlignment="1">
      <alignment vertical="top" wrapText="1"/>
    </xf>
    <xf numFmtId="0" fontId="3" fillId="0" borderId="114" xfId="0" applyFont="1" applyBorder="1" applyAlignment="1">
      <alignment vertical="top" wrapText="1"/>
    </xf>
    <xf numFmtId="0" fontId="2" fillId="0" borderId="11" xfId="0" applyFont="1" applyBorder="1" applyAlignment="1">
      <alignment horizontal="center" vertical="top" wrapText="1"/>
    </xf>
    <xf numFmtId="0" fontId="2" fillId="0" borderId="97" xfId="0" applyFont="1" applyBorder="1" applyAlignment="1">
      <alignment horizontal="center" vertical="top" wrapText="1"/>
    </xf>
    <xf numFmtId="0" fontId="2" fillId="0" borderId="13" xfId="0" applyFont="1" applyBorder="1" applyAlignment="1">
      <alignment horizontal="center" vertical="top" wrapText="1"/>
    </xf>
    <xf numFmtId="0" fontId="2" fillId="0" borderId="35" xfId="0" applyFont="1" applyBorder="1" applyAlignment="1">
      <alignment horizontal="left" vertical="top" wrapText="1"/>
    </xf>
    <xf numFmtId="0" fontId="2" fillId="0" borderId="36" xfId="0" applyFont="1" applyBorder="1" applyAlignment="1">
      <alignment horizontal="left" vertical="top" wrapText="1"/>
    </xf>
    <xf numFmtId="0" fontId="2" fillId="0" borderId="98" xfId="0" applyFont="1" applyBorder="1" applyAlignment="1">
      <alignment horizontal="left" vertical="top" wrapText="1"/>
    </xf>
    <xf numFmtId="0" fontId="2" fillId="0" borderId="4" xfId="0" applyFont="1" applyBorder="1" applyAlignment="1">
      <alignment horizontal="left" vertical="top" wrapText="1"/>
    </xf>
    <xf numFmtId="0" fontId="2" fillId="0" borderId="99" xfId="0" applyFont="1" applyBorder="1" applyAlignment="1">
      <alignment horizontal="left" vertical="top" wrapText="1"/>
    </xf>
    <xf numFmtId="0" fontId="2" fillId="0" borderId="100" xfId="0" applyFont="1" applyBorder="1" applyAlignment="1">
      <alignment horizontal="left" vertical="top" wrapText="1"/>
    </xf>
    <xf numFmtId="0" fontId="2" fillId="0" borderId="38" xfId="0" applyFont="1" applyBorder="1" applyAlignment="1">
      <alignment horizontal="center" vertical="top" wrapText="1"/>
    </xf>
    <xf numFmtId="0" fontId="2" fillId="0" borderId="0" xfId="0" applyFont="1" applyAlignment="1">
      <alignment horizontal="center" vertical="top" wrapText="1"/>
    </xf>
    <xf numFmtId="0" fontId="2" fillId="0" borderId="115" xfId="0" applyFont="1" applyBorder="1" applyAlignment="1">
      <alignment horizontal="center" vertical="top" wrapText="1"/>
    </xf>
    <xf numFmtId="164" fontId="2" fillId="0" borderId="35" xfId="0" applyNumberFormat="1" applyFont="1" applyBorder="1" applyAlignment="1">
      <alignment horizontal="center" vertical="top" wrapText="1"/>
    </xf>
    <xf numFmtId="164" fontId="2" fillId="0" borderId="38" xfId="0" applyNumberFormat="1" applyFont="1" applyBorder="1" applyAlignment="1">
      <alignment horizontal="center" vertical="top" wrapText="1"/>
    </xf>
    <xf numFmtId="164" fontId="2" fillId="0" borderId="36" xfId="0" applyNumberFormat="1" applyFont="1" applyBorder="1" applyAlignment="1">
      <alignment horizontal="center" vertical="top" wrapText="1"/>
    </xf>
    <xf numFmtId="164" fontId="2" fillId="0" borderId="98" xfId="0" applyNumberFormat="1" applyFont="1" applyBorder="1" applyAlignment="1">
      <alignment horizontal="center" vertical="top" wrapText="1"/>
    </xf>
    <xf numFmtId="164" fontId="2" fillId="0" borderId="0" xfId="0" applyNumberFormat="1" applyFont="1" applyAlignment="1">
      <alignment horizontal="center" vertical="top" wrapText="1"/>
    </xf>
    <xf numFmtId="164" fontId="2" fillId="0" borderId="4" xfId="0" applyNumberFormat="1" applyFont="1" applyBorder="1" applyAlignment="1">
      <alignment horizontal="center" vertical="top" wrapText="1"/>
    </xf>
    <xf numFmtId="164" fontId="2" fillId="0" borderId="99" xfId="0" applyNumberFormat="1" applyFont="1" applyBorder="1" applyAlignment="1">
      <alignment horizontal="center" vertical="top" wrapText="1"/>
    </xf>
    <xf numFmtId="164" fontId="2" fillId="0" borderId="115" xfId="0" applyNumberFormat="1" applyFont="1" applyBorder="1" applyAlignment="1">
      <alignment horizontal="center" vertical="top" wrapText="1"/>
    </xf>
    <xf numFmtId="164" fontId="2" fillId="0" borderId="100" xfId="0" applyNumberFormat="1" applyFont="1" applyBorder="1" applyAlignment="1">
      <alignment horizontal="center" vertical="top" wrapText="1"/>
    </xf>
    <xf numFmtId="0" fontId="2" fillId="0" borderId="35" xfId="0" applyFont="1" applyBorder="1" applyAlignment="1">
      <alignment vertical="top" wrapText="1"/>
    </xf>
    <xf numFmtId="0" fontId="2" fillId="0" borderId="36" xfId="0" applyFont="1" applyBorder="1" applyAlignment="1">
      <alignment vertical="top" wrapText="1"/>
    </xf>
    <xf numFmtId="0" fontId="2" fillId="0" borderId="98" xfId="0" applyFont="1" applyBorder="1" applyAlignment="1">
      <alignment vertical="top" wrapText="1"/>
    </xf>
    <xf numFmtId="0" fontId="2" fillId="0" borderId="4" xfId="0" applyFont="1" applyBorder="1" applyAlignment="1">
      <alignment vertical="top" wrapText="1"/>
    </xf>
    <xf numFmtId="0" fontId="2" fillId="0" borderId="99" xfId="0" applyFont="1" applyBorder="1" applyAlignment="1">
      <alignment vertical="top" wrapText="1"/>
    </xf>
    <xf numFmtId="0" fontId="2" fillId="0" borderId="100" xfId="0" applyFont="1" applyBorder="1" applyAlignment="1">
      <alignment vertical="top" wrapText="1"/>
    </xf>
    <xf numFmtId="0" fontId="2" fillId="0" borderId="11" xfId="0" applyFont="1" applyBorder="1" applyAlignment="1">
      <alignment vertical="top" wrapText="1"/>
    </xf>
    <xf numFmtId="0" fontId="2" fillId="0" borderId="97" xfId="0" applyFont="1" applyBorder="1" applyAlignment="1">
      <alignment vertical="top" wrapText="1"/>
    </xf>
    <xf numFmtId="0" fontId="2" fillId="0" borderId="13" xfId="0" applyFont="1" applyBorder="1" applyAlignment="1">
      <alignment vertical="top" wrapText="1"/>
    </xf>
    <xf numFmtId="0" fontId="3" fillId="11" borderId="109" xfId="0" applyFont="1" applyFill="1" applyBorder="1" applyAlignment="1">
      <alignment horizontal="center" vertical="top" wrapText="1"/>
    </xf>
    <xf numFmtId="0" fontId="2" fillId="11" borderId="1" xfId="0" applyFont="1" applyFill="1" applyBorder="1" applyAlignment="1">
      <alignment horizontal="center" vertical="top" wrapText="1"/>
    </xf>
    <xf numFmtId="0" fontId="3" fillId="11" borderId="110" xfId="0" applyFont="1" applyFill="1" applyBorder="1" applyAlignment="1">
      <alignment horizontal="center" vertical="center" wrapText="1"/>
    </xf>
    <xf numFmtId="0" fontId="3" fillId="11" borderId="109" xfId="0" applyFont="1" applyFill="1" applyBorder="1" applyAlignment="1">
      <alignment horizontal="center" vertical="center" wrapText="1"/>
    </xf>
    <xf numFmtId="0" fontId="3" fillId="11" borderId="111" xfId="0" applyFont="1" applyFill="1" applyBorder="1" applyAlignment="1">
      <alignment horizontal="center" vertical="center" wrapText="1"/>
    </xf>
    <xf numFmtId="0" fontId="2" fillId="11" borderId="1" xfId="0" applyFont="1" applyFill="1" applyBorder="1" applyAlignment="1">
      <alignment horizontal="center" vertical="center" wrapText="1"/>
    </xf>
    <xf numFmtId="0" fontId="2" fillId="11" borderId="14" xfId="0" applyFont="1" applyFill="1" applyBorder="1" applyAlignment="1">
      <alignment horizontal="center" vertical="center" wrapText="1"/>
    </xf>
    <xf numFmtId="0" fontId="2" fillId="11" borderId="1" xfId="0" applyFont="1" applyFill="1" applyBorder="1" applyAlignment="1">
      <alignment horizontal="left" vertical="center" wrapText="1"/>
    </xf>
    <xf numFmtId="0" fontId="3" fillId="12" borderId="117" xfId="0" applyFont="1" applyFill="1" applyBorder="1" applyAlignment="1">
      <alignment vertical="center" wrapText="1"/>
    </xf>
    <xf numFmtId="0" fontId="3" fillId="12" borderId="108" xfId="0" applyFont="1" applyFill="1" applyBorder="1" applyAlignment="1">
      <alignment vertical="center" wrapText="1"/>
    </xf>
    <xf numFmtId="0" fontId="2" fillId="12" borderId="117" xfId="0" applyFont="1" applyFill="1" applyBorder="1" applyAlignment="1">
      <alignment horizontal="center" vertical="center" wrapText="1"/>
    </xf>
    <xf numFmtId="0" fontId="2" fillId="12" borderId="107" xfId="0" applyFont="1" applyFill="1" applyBorder="1" applyAlignment="1">
      <alignment horizontal="center" vertical="center" wrapText="1"/>
    </xf>
    <xf numFmtId="0" fontId="2" fillId="12" borderId="108" xfId="0" applyFont="1" applyFill="1" applyBorder="1" applyAlignment="1">
      <alignment horizontal="center" vertical="center" wrapText="1"/>
    </xf>
    <xf numFmtId="0" fontId="3" fillId="12" borderId="117" xfId="0" applyFont="1" applyFill="1" applyBorder="1" applyAlignment="1">
      <alignment horizontal="center" vertical="center" wrapText="1"/>
    </xf>
    <xf numFmtId="0" fontId="3" fillId="12" borderId="107" xfId="0" applyFont="1" applyFill="1" applyBorder="1" applyAlignment="1">
      <alignment horizontal="center" vertical="center" wrapText="1"/>
    </xf>
    <xf numFmtId="0" fontId="3" fillId="12" borderId="108" xfId="0" applyFont="1" applyFill="1" applyBorder="1" applyAlignment="1">
      <alignment horizontal="center" vertical="center" wrapText="1"/>
    </xf>
    <xf numFmtId="0" fontId="2" fillId="12" borderId="1" xfId="0" applyFont="1" applyFill="1" applyBorder="1" applyAlignment="1">
      <alignment horizontal="left" vertical="center" wrapText="1"/>
    </xf>
    <xf numFmtId="0" fontId="2" fillId="0" borderId="109" xfId="0" applyFont="1" applyFill="1" applyBorder="1" applyAlignment="1">
      <alignment horizontal="center" vertical="center" wrapText="1"/>
    </xf>
    <xf numFmtId="0" fontId="2" fillId="0" borderId="118" xfId="0" applyFont="1" applyFill="1" applyBorder="1" applyAlignment="1">
      <alignment horizontal="center" vertical="center" wrapText="1"/>
    </xf>
    <xf numFmtId="0" fontId="2" fillId="0" borderId="117" xfId="0" applyFont="1" applyBorder="1" applyAlignment="1">
      <alignment vertical="top" wrapText="1"/>
    </xf>
    <xf numFmtId="0" fontId="2" fillId="0" borderId="108" xfId="0" applyFont="1" applyBorder="1" applyAlignment="1">
      <alignment vertical="top" wrapText="1"/>
    </xf>
    <xf numFmtId="0" fontId="2" fillId="0" borderId="117" xfId="0" applyFont="1" applyBorder="1" applyAlignment="1">
      <alignment horizontal="center" vertical="top" wrapText="1"/>
    </xf>
    <xf numFmtId="164" fontId="2" fillId="0" borderId="117" xfId="0" applyNumberFormat="1" applyFont="1" applyBorder="1" applyAlignment="1">
      <alignment horizontal="center" vertical="top" wrapText="1"/>
    </xf>
    <xf numFmtId="164" fontId="2" fillId="0" borderId="107" xfId="0" applyNumberFormat="1" applyFont="1" applyBorder="1" applyAlignment="1">
      <alignment horizontal="center" vertical="top" wrapText="1"/>
    </xf>
    <xf numFmtId="164" fontId="2" fillId="0" borderId="108" xfId="0" applyNumberFormat="1" applyFont="1" applyBorder="1" applyAlignment="1">
      <alignment horizontal="center" vertical="top" wrapText="1"/>
    </xf>
    <xf numFmtId="0" fontId="3" fillId="0" borderId="14" xfId="0" applyFont="1" applyBorder="1" applyAlignment="1">
      <alignment vertical="top" wrapText="1"/>
    </xf>
    <xf numFmtId="0" fontId="3" fillId="0" borderId="26" xfId="0" applyFont="1" applyBorder="1" applyAlignment="1">
      <alignment vertical="top" wrapText="1"/>
    </xf>
    <xf numFmtId="0" fontId="3" fillId="0" borderId="15" xfId="0" applyFont="1" applyBorder="1" applyAlignment="1">
      <alignment vertical="top" wrapText="1"/>
    </xf>
    <xf numFmtId="0" fontId="3" fillId="0" borderId="101" xfId="0" applyFont="1" applyBorder="1" applyAlignment="1">
      <alignment vertical="top" wrapText="1"/>
    </xf>
    <xf numFmtId="0" fontId="3" fillId="0" borderId="102" xfId="0" applyFont="1" applyBorder="1" applyAlignment="1">
      <alignment vertical="top" wrapText="1"/>
    </xf>
    <xf numFmtId="0" fontId="2" fillId="0" borderId="116" xfId="0" applyFont="1" applyBorder="1" applyAlignment="1">
      <alignment vertical="top" wrapText="1"/>
    </xf>
    <xf numFmtId="166" fontId="2" fillId="0" borderId="117" xfId="0" applyNumberFormat="1" applyFont="1" applyBorder="1" applyAlignment="1">
      <alignment horizontal="center" vertical="top" wrapText="1"/>
    </xf>
    <xf numFmtId="166" fontId="2" fillId="0" borderId="107" xfId="0" applyNumberFormat="1" applyFont="1" applyBorder="1" applyAlignment="1">
      <alignment horizontal="center" vertical="top" wrapText="1"/>
    </xf>
    <xf numFmtId="166" fontId="2" fillId="0" borderId="108" xfId="0" applyNumberFormat="1" applyFont="1" applyBorder="1" applyAlignment="1">
      <alignment horizontal="center" vertical="top" wrapText="1"/>
    </xf>
    <xf numFmtId="0" fontId="3" fillId="12" borderId="107" xfId="0" applyFont="1" applyFill="1" applyBorder="1" applyAlignment="1">
      <alignment vertical="center" wrapText="1"/>
    </xf>
    <xf numFmtId="0" fontId="2" fillId="12" borderId="14" xfId="0" applyFont="1" applyFill="1" applyBorder="1" applyAlignment="1">
      <alignment horizontal="center" vertical="center" wrapText="1"/>
    </xf>
    <xf numFmtId="0" fontId="2" fillId="12" borderId="26" xfId="0" applyFont="1" applyFill="1" applyBorder="1" applyAlignment="1">
      <alignment horizontal="center" vertical="center" wrapText="1"/>
    </xf>
    <xf numFmtId="0" fontId="2" fillId="12" borderId="15" xfId="0" applyFont="1" applyFill="1" applyBorder="1" applyAlignment="1">
      <alignment horizontal="center" vertical="center" wrapText="1"/>
    </xf>
    <xf numFmtId="0" fontId="3" fillId="12" borderId="1" xfId="0" applyFont="1" applyFill="1" applyBorder="1" applyAlignment="1">
      <alignment horizontal="center" vertical="center" wrapText="1"/>
    </xf>
    <xf numFmtId="0" fontId="2" fillId="12" borderId="1" xfId="0" applyFont="1" applyFill="1" applyBorder="1" applyAlignment="1">
      <alignment horizontal="center" vertical="center" wrapText="1"/>
    </xf>
    <xf numFmtId="0" fontId="2" fillId="0" borderId="107" xfId="0" applyFont="1" applyBorder="1" applyAlignment="1">
      <alignment vertical="top" wrapText="1"/>
    </xf>
    <xf numFmtId="164" fontId="2" fillId="0" borderId="11" xfId="0" applyNumberFormat="1" applyFont="1" applyBorder="1" applyAlignment="1">
      <alignment horizontal="center" vertical="top" wrapText="1"/>
    </xf>
    <xf numFmtId="0" fontId="2" fillId="0" borderId="106" xfId="0" applyFont="1" applyBorder="1" applyAlignment="1">
      <alignment vertical="top" wrapText="1"/>
    </xf>
    <xf numFmtId="0" fontId="3" fillId="0" borderId="103" xfId="0" applyFont="1" applyBorder="1" applyAlignment="1">
      <alignment vertical="top" wrapText="1"/>
    </xf>
    <xf numFmtId="0" fontId="2" fillId="0" borderId="117" xfId="0" applyFont="1" applyBorder="1" applyAlignment="1">
      <alignment horizontal="left" vertical="top" wrapText="1"/>
    </xf>
    <xf numFmtId="0" fontId="2" fillId="0" borderId="107" xfId="0" applyFont="1" applyBorder="1" applyAlignment="1">
      <alignment horizontal="left" vertical="top" wrapText="1"/>
    </xf>
    <xf numFmtId="0" fontId="2" fillId="0" borderId="112" xfId="0" applyFont="1" applyBorder="1" applyAlignment="1">
      <alignment horizontal="center" vertical="top" wrapText="1"/>
    </xf>
    <xf numFmtId="0" fontId="2" fillId="12" borderId="14" xfId="0" applyFont="1" applyFill="1" applyBorder="1" applyAlignment="1">
      <alignment horizontal="left" vertical="center" wrapText="1"/>
    </xf>
    <xf numFmtId="0" fontId="2" fillId="12" borderId="15" xfId="0" applyFont="1" applyFill="1" applyBorder="1" applyAlignment="1">
      <alignment horizontal="left" vertical="center" wrapText="1"/>
    </xf>
    <xf numFmtId="0" fontId="3" fillId="0" borderId="117" xfId="0" applyFont="1" applyBorder="1" applyAlignment="1">
      <alignment vertical="top" wrapText="1"/>
    </xf>
    <xf numFmtId="0" fontId="3" fillId="0" borderId="107" xfId="0" applyFont="1" applyBorder="1" applyAlignment="1">
      <alignment vertical="top" wrapText="1"/>
    </xf>
    <xf numFmtId="0" fontId="2" fillId="0" borderId="119" xfId="0" applyFont="1" applyBorder="1" applyAlignment="1">
      <alignment horizontal="center" vertical="top" wrapText="1"/>
    </xf>
    <xf numFmtId="0" fontId="2" fillId="0" borderId="105" xfId="0" applyFont="1" applyBorder="1" applyAlignment="1">
      <alignment horizontal="center" vertical="top" wrapText="1"/>
    </xf>
    <xf numFmtId="0" fontId="2" fillId="0" borderId="106" xfId="0" applyFont="1" applyBorder="1" applyAlignment="1">
      <alignment horizontal="center" vertical="top" wrapText="1"/>
    </xf>
    <xf numFmtId="0" fontId="2" fillId="12" borderId="117" xfId="0" applyFont="1" applyFill="1" applyBorder="1" applyAlignment="1">
      <alignment horizontal="left" vertical="center" wrapText="1"/>
    </xf>
    <xf numFmtId="0" fontId="2" fillId="12" borderId="108" xfId="0" applyFont="1" applyFill="1" applyBorder="1" applyAlignment="1">
      <alignment horizontal="left" vertical="center" wrapText="1"/>
    </xf>
    <xf numFmtId="0" fontId="2" fillId="0" borderId="120" xfId="0" applyFont="1" applyFill="1" applyBorder="1" applyAlignment="1">
      <alignment horizontal="center" vertical="center" wrapText="1"/>
    </xf>
    <xf numFmtId="0" fontId="2" fillId="0" borderId="104" xfId="0" applyFont="1" applyBorder="1" applyAlignment="1">
      <alignment vertical="top" wrapText="1"/>
    </xf>
    <xf numFmtId="0" fontId="2" fillId="0" borderId="14" xfId="0" applyFont="1" applyBorder="1" applyAlignment="1">
      <alignment horizontal="center" vertical="top" wrapText="1"/>
    </xf>
    <xf numFmtId="0" fontId="2" fillId="0" borderId="26" xfId="0" applyFont="1" applyBorder="1" applyAlignment="1">
      <alignment horizontal="center" vertical="top" wrapText="1"/>
    </xf>
    <xf numFmtId="0" fontId="2" fillId="0" borderId="15" xfId="0" applyFont="1" applyBorder="1" applyAlignment="1">
      <alignment horizontal="center" vertical="top" wrapText="1"/>
    </xf>
    <xf numFmtId="0" fontId="2" fillId="0" borderId="110" xfId="0" applyFont="1" applyFill="1" applyBorder="1" applyAlignment="1">
      <alignment horizontal="center" vertical="center" wrapText="1"/>
    </xf>
    <xf numFmtId="0" fontId="3" fillId="11" borderId="117" xfId="0" applyFont="1" applyFill="1" applyBorder="1" applyAlignment="1">
      <alignment vertical="center" wrapText="1"/>
    </xf>
    <xf numFmtId="0" fontId="3" fillId="11" borderId="108" xfId="0" applyFont="1" applyFill="1" applyBorder="1" applyAlignment="1">
      <alignment vertical="center" wrapText="1"/>
    </xf>
    <xf numFmtId="0" fontId="2" fillId="11" borderId="117" xfId="0" applyFont="1" applyFill="1" applyBorder="1" applyAlignment="1">
      <alignment horizontal="center" vertical="center" wrapText="1"/>
    </xf>
    <xf numFmtId="0" fontId="2" fillId="11" borderId="107" xfId="0" applyFont="1" applyFill="1" applyBorder="1" applyAlignment="1">
      <alignment horizontal="center" vertical="center" wrapText="1"/>
    </xf>
    <xf numFmtId="0" fontId="2" fillId="11" borderId="108" xfId="0" applyFont="1" applyFill="1" applyBorder="1" applyAlignment="1">
      <alignment horizontal="center" vertical="center" wrapText="1"/>
    </xf>
    <xf numFmtId="0" fontId="3" fillId="11" borderId="117" xfId="0" applyFont="1" applyFill="1" applyBorder="1" applyAlignment="1">
      <alignment horizontal="center" vertical="center" wrapText="1"/>
    </xf>
    <xf numFmtId="0" fontId="3" fillId="11" borderId="107" xfId="0" applyFont="1" applyFill="1" applyBorder="1" applyAlignment="1">
      <alignment horizontal="center" vertical="center" wrapText="1"/>
    </xf>
    <xf numFmtId="0" fontId="3" fillId="11" borderId="108" xfId="0" applyFont="1" applyFill="1" applyBorder="1" applyAlignment="1">
      <alignment horizontal="center" vertical="center" wrapText="1"/>
    </xf>
    <xf numFmtId="0" fontId="2" fillId="11" borderId="14" xfId="0" applyFont="1" applyFill="1" applyBorder="1" applyAlignment="1">
      <alignment horizontal="left" vertical="center" wrapText="1"/>
    </xf>
    <xf numFmtId="0" fontId="2" fillId="11" borderId="15" xfId="0" applyFont="1" applyFill="1" applyBorder="1" applyAlignment="1">
      <alignment horizontal="left" vertical="center" wrapText="1"/>
    </xf>
    <xf numFmtId="0" fontId="2" fillId="0" borderId="14" xfId="0" applyFont="1" applyFill="1" applyBorder="1" applyAlignment="1">
      <alignment horizontal="center" vertical="center" wrapText="1"/>
    </xf>
    <xf numFmtId="0" fontId="2" fillId="0" borderId="26"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3" fillId="12" borderId="104" xfId="0" applyFont="1" applyFill="1" applyBorder="1" applyAlignment="1">
      <alignment vertical="center" wrapText="1"/>
    </xf>
    <xf numFmtId="0" fontId="3" fillId="12" borderId="105" xfId="0" applyFont="1" applyFill="1" applyBorder="1" applyAlignment="1">
      <alignment vertical="center" wrapText="1"/>
    </xf>
    <xf numFmtId="0" fontId="2" fillId="12" borderId="35" xfId="0" applyFont="1" applyFill="1" applyBorder="1" applyAlignment="1">
      <alignment horizontal="center" vertical="center" wrapText="1"/>
    </xf>
    <xf numFmtId="0" fontId="2" fillId="12" borderId="38" xfId="0" applyFont="1" applyFill="1" applyBorder="1" applyAlignment="1">
      <alignment horizontal="center" vertical="center" wrapText="1"/>
    </xf>
    <xf numFmtId="0" fontId="2" fillId="12" borderId="36" xfId="0" applyFont="1" applyFill="1" applyBorder="1" applyAlignment="1">
      <alignment horizontal="center" vertical="center" wrapText="1"/>
    </xf>
    <xf numFmtId="0" fontId="3" fillId="12" borderId="98" xfId="0" applyFont="1" applyFill="1" applyBorder="1" applyAlignment="1">
      <alignment horizontal="center" vertical="center" wrapText="1"/>
    </xf>
    <xf numFmtId="0" fontId="3" fillId="12" borderId="0" xfId="0" applyFont="1" applyFill="1" applyAlignment="1">
      <alignment horizontal="center" vertical="center" wrapText="1"/>
    </xf>
    <xf numFmtId="0" fontId="3" fillId="12" borderId="114" xfId="0" applyFont="1" applyFill="1" applyBorder="1" applyAlignment="1">
      <alignment horizontal="center" vertical="center" wrapText="1"/>
    </xf>
    <xf numFmtId="0" fontId="2" fillId="12" borderId="104" xfId="0" applyFont="1" applyFill="1" applyBorder="1" applyAlignment="1">
      <alignment horizontal="center" vertical="center" wrapText="1"/>
    </xf>
    <xf numFmtId="0" fontId="2" fillId="12" borderId="106" xfId="0" applyFont="1" applyFill="1" applyBorder="1" applyAlignment="1">
      <alignment horizontal="center" vertical="center" wrapText="1"/>
    </xf>
    <xf numFmtId="0" fontId="2" fillId="0" borderId="35" xfId="0" applyFont="1" applyFill="1" applyBorder="1" applyAlignment="1">
      <alignment horizontal="center" vertical="center" wrapText="1"/>
    </xf>
    <xf numFmtId="0" fontId="2" fillId="0" borderId="38" xfId="0" applyFont="1" applyFill="1" applyBorder="1" applyAlignment="1">
      <alignment horizontal="center" vertical="center" wrapText="1"/>
    </xf>
    <xf numFmtId="0" fontId="2" fillId="0" borderId="36" xfId="0" applyFont="1" applyFill="1" applyBorder="1" applyAlignment="1">
      <alignment horizontal="center" vertical="center" wrapText="1"/>
    </xf>
    <xf numFmtId="0" fontId="2" fillId="0" borderId="114" xfId="0" applyFont="1" applyBorder="1" applyAlignment="1">
      <alignment horizontal="center" vertical="top" wrapText="1"/>
    </xf>
    <xf numFmtId="0" fontId="3" fillId="0" borderId="108" xfId="0" applyFont="1" applyBorder="1" applyAlignment="1">
      <alignment vertical="top" wrapText="1"/>
    </xf>
    <xf numFmtId="0" fontId="2" fillId="0" borderId="122" xfId="0" applyFont="1" applyBorder="1" applyAlignment="1">
      <alignment vertical="top" wrapText="1"/>
    </xf>
    <xf numFmtId="0" fontId="2" fillId="0" borderId="101" xfId="0" applyFont="1" applyBorder="1" applyAlignment="1">
      <alignment vertical="top" wrapText="1"/>
    </xf>
    <xf numFmtId="0" fontId="2" fillId="0" borderId="98" xfId="0" applyFont="1" applyFill="1" applyBorder="1" applyAlignment="1">
      <alignment horizontal="center" vertical="center" wrapText="1"/>
    </xf>
    <xf numFmtId="0" fontId="2" fillId="0" borderId="114" xfId="0" applyFont="1" applyFill="1" applyBorder="1" applyAlignment="1">
      <alignment horizontal="center" vertical="center" wrapText="1"/>
    </xf>
    <xf numFmtId="164" fontId="2" fillId="0" borderId="112" xfId="0" applyNumberFormat="1" applyFont="1" applyBorder="1" applyAlignment="1">
      <alignment horizontal="center" vertical="top" wrapText="1"/>
    </xf>
    <xf numFmtId="0" fontId="2" fillId="11" borderId="120" xfId="0" applyFont="1" applyFill="1" applyBorder="1" applyAlignment="1">
      <alignment horizontal="center" vertical="center" wrapText="1"/>
    </xf>
    <xf numFmtId="0" fontId="2" fillId="11" borderId="109" xfId="0" applyFont="1" applyFill="1" applyBorder="1" applyAlignment="1">
      <alignment horizontal="center" vertical="center" wrapText="1"/>
    </xf>
    <xf numFmtId="0" fontId="3" fillId="11" borderId="14" xfId="0" applyFont="1" applyFill="1" applyBorder="1" applyAlignment="1">
      <alignment horizontal="center" vertical="center" wrapText="1"/>
    </xf>
    <xf numFmtId="0" fontId="3" fillId="11" borderId="26" xfId="0" applyFont="1" applyFill="1" applyBorder="1" applyAlignment="1">
      <alignment horizontal="center" vertical="center" wrapText="1"/>
    </xf>
    <xf numFmtId="0" fontId="3" fillId="11" borderId="15" xfId="0" applyFont="1" applyFill="1" applyBorder="1" applyAlignment="1">
      <alignment horizontal="center" vertical="center" wrapText="1"/>
    </xf>
    <xf numFmtId="0" fontId="2" fillId="12" borderId="99" xfId="0" applyFont="1" applyFill="1" applyBorder="1" applyAlignment="1">
      <alignment horizontal="center" vertical="center" wrapText="1"/>
    </xf>
    <xf numFmtId="0" fontId="2" fillId="12" borderId="115" xfId="0" applyFont="1" applyFill="1" applyBorder="1" applyAlignment="1">
      <alignment horizontal="center" vertical="center" wrapText="1"/>
    </xf>
    <xf numFmtId="0" fontId="2" fillId="12" borderId="100" xfId="0" applyFont="1" applyFill="1" applyBorder="1" applyAlignment="1">
      <alignment horizontal="center" vertical="center" wrapText="1"/>
    </xf>
    <xf numFmtId="0" fontId="2" fillId="12" borderId="101" xfId="0" applyFont="1" applyFill="1" applyBorder="1" applyAlignment="1">
      <alignment horizontal="center" vertical="center" wrapText="1"/>
    </xf>
    <xf numFmtId="0" fontId="2" fillId="12" borderId="103" xfId="0" applyFont="1" applyFill="1" applyBorder="1" applyAlignment="1">
      <alignment horizontal="center" vertical="center" wrapText="1"/>
    </xf>
    <xf numFmtId="0" fontId="3" fillId="11" borderId="107" xfId="0" applyFont="1" applyFill="1" applyBorder="1" applyAlignment="1">
      <alignment vertical="center" wrapText="1"/>
    </xf>
    <xf numFmtId="0" fontId="2" fillId="11" borderId="26" xfId="0" applyFont="1" applyFill="1" applyBorder="1" applyAlignment="1">
      <alignment horizontal="center" vertical="center" wrapText="1"/>
    </xf>
    <xf numFmtId="0" fontId="2" fillId="11" borderId="15" xfId="0" applyFont="1" applyFill="1" applyBorder="1" applyAlignment="1">
      <alignment horizontal="center" vertical="center" wrapText="1"/>
    </xf>
    <xf numFmtId="0" fontId="2" fillId="11" borderId="117" xfId="0" applyFont="1" applyFill="1" applyBorder="1" applyAlignment="1">
      <alignment horizontal="left" vertical="center" wrapText="1"/>
    </xf>
    <xf numFmtId="0" fontId="2" fillId="11" borderId="108" xfId="0" applyFont="1" applyFill="1" applyBorder="1" applyAlignment="1">
      <alignment horizontal="left" vertical="center" wrapText="1"/>
    </xf>
    <xf numFmtId="0" fontId="2" fillId="0" borderId="117" xfId="0" applyFont="1" applyFill="1" applyBorder="1" applyAlignment="1">
      <alignment horizontal="center" vertical="center" wrapText="1"/>
    </xf>
    <xf numFmtId="0" fontId="2" fillId="0" borderId="107" xfId="0" applyFont="1" applyFill="1" applyBorder="1" applyAlignment="1">
      <alignment horizontal="center" vertical="center" wrapText="1"/>
    </xf>
    <xf numFmtId="164" fontId="2" fillId="0" borderId="14" xfId="0" applyNumberFormat="1" applyFont="1" applyBorder="1" applyAlignment="1">
      <alignment horizontal="center" vertical="top" wrapText="1"/>
    </xf>
    <xf numFmtId="164" fontId="2" fillId="0" borderId="26" xfId="0" applyNumberFormat="1" applyFont="1" applyBorder="1" applyAlignment="1">
      <alignment horizontal="center" vertical="top" wrapText="1"/>
    </xf>
    <xf numFmtId="164" fontId="2" fillId="0" borderId="15" xfId="0" applyNumberFormat="1" applyFont="1" applyBorder="1" applyAlignment="1">
      <alignment horizontal="center" vertical="top" wrapText="1"/>
    </xf>
    <xf numFmtId="0" fontId="2" fillId="0" borderId="108" xfId="0" applyFont="1" applyBorder="1" applyAlignment="1">
      <alignment horizontal="left" vertical="top" wrapText="1"/>
    </xf>
    <xf numFmtId="0" fontId="3" fillId="11" borderId="117" xfId="0" applyFont="1" applyFill="1" applyBorder="1" applyAlignment="1">
      <alignment vertical="top" wrapText="1"/>
    </xf>
    <xf numFmtId="0" fontId="3" fillId="11" borderId="107" xfId="0" applyFont="1" applyFill="1" applyBorder="1" applyAlignment="1">
      <alignment vertical="top" wrapText="1"/>
    </xf>
    <xf numFmtId="0" fontId="3" fillId="11" borderId="112" xfId="0" applyFont="1" applyFill="1" applyBorder="1" applyAlignment="1">
      <alignment horizontal="center" vertical="center" wrapText="1"/>
    </xf>
    <xf numFmtId="0" fontId="2" fillId="0" borderId="104" xfId="0" applyFont="1" applyBorder="1" applyAlignment="1">
      <alignment horizontal="left" vertical="top" wrapText="1"/>
    </xf>
    <xf numFmtId="0" fontId="2" fillId="0" borderId="105" xfId="0" applyFont="1" applyBorder="1" applyAlignment="1">
      <alignment horizontal="left" vertical="top" wrapText="1"/>
    </xf>
    <xf numFmtId="0" fontId="3" fillId="14" borderId="117" xfId="0" applyFont="1" applyFill="1" applyBorder="1" applyAlignment="1">
      <alignment horizontal="center" vertical="top" wrapText="1"/>
    </xf>
    <xf numFmtId="0" fontId="3" fillId="14" borderId="107" xfId="0" applyFont="1" applyFill="1" applyBorder="1" applyAlignment="1">
      <alignment horizontal="center" vertical="top" wrapText="1"/>
    </xf>
    <xf numFmtId="0" fontId="3" fillId="14" borderId="102" xfId="0" applyFont="1" applyFill="1" applyBorder="1" applyAlignment="1">
      <alignment horizontal="center" vertical="top" wrapText="1"/>
    </xf>
    <xf numFmtId="0" fontId="3" fillId="14" borderId="103" xfId="0" applyFont="1" applyFill="1" applyBorder="1" applyAlignment="1">
      <alignment horizontal="center" vertical="top" wrapText="1"/>
    </xf>
    <xf numFmtId="0" fontId="2" fillId="0" borderId="121" xfId="0" applyFont="1" applyBorder="1" applyAlignment="1">
      <alignment vertical="top" wrapText="1"/>
    </xf>
    <xf numFmtId="0" fontId="2" fillId="0" borderId="104" xfId="0" applyFont="1" applyBorder="1" applyAlignment="1">
      <alignment horizontal="center" vertical="top" wrapText="1"/>
    </xf>
    <xf numFmtId="0" fontId="130" fillId="0" borderId="106" xfId="0" applyFont="1" applyBorder="1" applyAlignment="1">
      <alignment horizontal="center" vertical="top" wrapText="1"/>
    </xf>
    <xf numFmtId="164" fontId="2" fillId="0" borderId="104" xfId="0" applyNumberFormat="1" applyFont="1" applyBorder="1" applyAlignment="1">
      <alignment horizontal="center" vertical="top" wrapText="1"/>
    </xf>
    <xf numFmtId="164" fontId="130" fillId="0" borderId="105" xfId="0" applyNumberFormat="1" applyFont="1" applyBorder="1" applyAlignment="1">
      <alignment horizontal="center" vertical="top" wrapText="1"/>
    </xf>
    <xf numFmtId="164" fontId="130" fillId="0" borderId="106" xfId="0" applyNumberFormat="1" applyFont="1" applyBorder="1" applyAlignment="1">
      <alignment horizontal="center" vertical="top" wrapText="1"/>
    </xf>
    <xf numFmtId="0" fontId="2" fillId="0" borderId="121" xfId="0" applyFont="1" applyBorder="1" applyAlignment="1">
      <alignment horizontal="left" vertical="top" wrapText="1"/>
    </xf>
    <xf numFmtId="0" fontId="3" fillId="13" borderId="116" xfId="0" applyFont="1" applyFill="1" applyBorder="1" applyAlignment="1">
      <alignment horizontal="center" vertical="top" wrapText="1"/>
    </xf>
    <xf numFmtId="0" fontId="3" fillId="13" borderId="117" xfId="0" applyFont="1" applyFill="1" applyBorder="1" applyAlignment="1">
      <alignment horizontal="center" vertical="top" wrapText="1"/>
    </xf>
    <xf numFmtId="0" fontId="3" fillId="13" borderId="14" xfId="0" applyFont="1" applyFill="1" applyBorder="1" applyAlignment="1">
      <alignment horizontal="center" vertical="center" wrapText="1"/>
    </xf>
    <xf numFmtId="0" fontId="3" fillId="13" borderId="26" xfId="0" applyFont="1" applyFill="1" applyBorder="1" applyAlignment="1">
      <alignment horizontal="center" vertical="center" wrapText="1"/>
    </xf>
    <xf numFmtId="0" fontId="3" fillId="13" borderId="15" xfId="0" applyFont="1" applyFill="1" applyBorder="1" applyAlignment="1">
      <alignment horizontal="center" vertical="center" wrapText="1"/>
    </xf>
    <xf numFmtId="0" fontId="3" fillId="13" borderId="107" xfId="0" applyFont="1" applyFill="1" applyBorder="1" applyAlignment="1">
      <alignment horizontal="center" vertical="center" wrapText="1"/>
    </xf>
    <xf numFmtId="0" fontId="3" fillId="13" borderId="108" xfId="0" applyFont="1" applyFill="1" applyBorder="1" applyAlignment="1">
      <alignment horizontal="center" vertical="center" wrapText="1"/>
    </xf>
    <xf numFmtId="0" fontId="3" fillId="13" borderId="1" xfId="0" applyFont="1" applyFill="1" applyBorder="1" applyAlignment="1">
      <alignment horizontal="left" vertical="center" wrapText="1"/>
    </xf>
    <xf numFmtId="0" fontId="2" fillId="0" borderId="106" xfId="0" applyFont="1" applyBorder="1" applyAlignment="1">
      <alignment horizontal="left" vertical="top" wrapText="1"/>
    </xf>
    <xf numFmtId="0" fontId="2" fillId="0" borderId="113" xfId="0" applyFont="1" applyBorder="1" applyAlignment="1">
      <alignment horizontal="left" vertical="top" wrapText="1"/>
    </xf>
    <xf numFmtId="0" fontId="2" fillId="0" borderId="114" xfId="0" applyFont="1" applyBorder="1" applyAlignment="1">
      <alignment horizontal="left" vertical="top" wrapText="1"/>
    </xf>
    <xf numFmtId="0" fontId="2" fillId="0" borderId="101" xfId="0" applyFont="1" applyBorder="1" applyAlignment="1">
      <alignment horizontal="left" vertical="top" wrapText="1"/>
    </xf>
    <xf numFmtId="0" fontId="2" fillId="0" borderId="103" xfId="0" applyFont="1" applyBorder="1" applyAlignment="1">
      <alignment horizontal="left" vertical="top" wrapText="1"/>
    </xf>
    <xf numFmtId="0" fontId="2" fillId="0" borderId="113" xfId="0" applyFont="1" applyBorder="1" applyAlignment="1">
      <alignment horizontal="center" vertical="top" wrapText="1"/>
    </xf>
    <xf numFmtId="0" fontId="2" fillId="0" borderId="101" xfId="0" applyFont="1" applyBorder="1" applyAlignment="1">
      <alignment horizontal="center" vertical="top" wrapText="1"/>
    </xf>
    <xf numFmtId="0" fontId="2" fillId="0" borderId="102" xfId="0" applyFont="1" applyBorder="1" applyAlignment="1">
      <alignment horizontal="center" vertical="top" wrapText="1"/>
    </xf>
    <xf numFmtId="0" fontId="2" fillId="0" borderId="103" xfId="0" applyFont="1" applyBorder="1" applyAlignment="1">
      <alignment horizontal="center" vertical="top" wrapText="1"/>
    </xf>
    <xf numFmtId="0" fontId="130" fillId="0" borderId="113" xfId="0" applyFont="1" applyBorder="1" applyAlignment="1">
      <alignment horizontal="center" vertical="top" wrapText="1"/>
    </xf>
    <xf numFmtId="0" fontId="130" fillId="0" borderId="114" xfId="0" applyFont="1" applyBorder="1" applyAlignment="1">
      <alignment horizontal="center" vertical="top" wrapText="1"/>
    </xf>
    <xf numFmtId="0" fontId="130" fillId="0" borderId="101" xfId="0" applyFont="1" applyBorder="1" applyAlignment="1">
      <alignment horizontal="center" vertical="top" wrapText="1"/>
    </xf>
    <xf numFmtId="0" fontId="130" fillId="0" borderId="103" xfId="0" applyFont="1" applyBorder="1" applyAlignment="1">
      <alignment horizontal="center" vertical="top" wrapText="1"/>
    </xf>
    <xf numFmtId="0" fontId="3" fillId="11" borderId="108" xfId="0" applyFont="1" applyFill="1" applyBorder="1" applyAlignment="1">
      <alignment vertical="top" wrapText="1"/>
    </xf>
    <xf numFmtId="0" fontId="130" fillId="0" borderId="108" xfId="0" applyFont="1" applyBorder="1" applyAlignment="1">
      <alignment horizontal="center" vertical="center" wrapText="1"/>
    </xf>
    <xf numFmtId="0" fontId="134" fillId="0" borderId="107" xfId="0" applyFont="1" applyBorder="1" applyAlignment="1">
      <alignment horizontal="center" vertical="center" wrapText="1"/>
    </xf>
    <xf numFmtId="0" fontId="134" fillId="0" borderId="108" xfId="0" applyFont="1" applyBorder="1" applyAlignment="1">
      <alignment horizontal="center" vertical="center" wrapText="1"/>
    </xf>
    <xf numFmtId="0" fontId="2" fillId="0" borderId="116" xfId="0" applyFont="1" applyFill="1" applyBorder="1" applyAlignment="1">
      <alignment horizontal="center" vertical="center" wrapText="1"/>
    </xf>
    <xf numFmtId="0" fontId="2" fillId="0" borderId="116" xfId="0" applyFont="1" applyBorder="1" applyAlignment="1">
      <alignment horizontal="center" vertical="top" wrapText="1"/>
    </xf>
    <xf numFmtId="164" fontId="130" fillId="0" borderId="113" xfId="0" applyNumberFormat="1" applyFont="1" applyBorder="1" applyAlignment="1">
      <alignment horizontal="center" vertical="top" wrapText="1"/>
    </xf>
    <xf numFmtId="164" fontId="130" fillId="0" borderId="0" xfId="0" applyNumberFormat="1" applyFont="1" applyAlignment="1">
      <alignment horizontal="center" vertical="top" wrapText="1"/>
    </xf>
    <xf numFmtId="164" fontId="130" fillId="0" borderId="114" xfId="0" applyNumberFormat="1" applyFont="1" applyBorder="1" applyAlignment="1">
      <alignment horizontal="center" vertical="top" wrapText="1"/>
    </xf>
    <xf numFmtId="164" fontId="130" fillId="0" borderId="101" xfId="0" applyNumberFormat="1" applyFont="1" applyBorder="1" applyAlignment="1">
      <alignment horizontal="center" vertical="top" wrapText="1"/>
    </xf>
    <xf numFmtId="164" fontId="130" fillId="0" borderId="102" xfId="0" applyNumberFormat="1" applyFont="1" applyBorder="1" applyAlignment="1">
      <alignment horizontal="center" vertical="top" wrapText="1"/>
    </xf>
    <xf numFmtId="164" fontId="130" fillId="0" borderId="103" xfId="0" applyNumberFormat="1" applyFont="1" applyBorder="1" applyAlignment="1">
      <alignment horizontal="center" vertical="top" wrapText="1"/>
    </xf>
    <xf numFmtId="0" fontId="2" fillId="0" borderId="116" xfId="0" applyFont="1" applyBorder="1" applyAlignment="1">
      <alignment horizontal="left" vertical="top" wrapText="1"/>
    </xf>
    <xf numFmtId="0" fontId="68" fillId="0" borderId="103" xfId="0" applyFont="1" applyBorder="1" applyAlignment="1">
      <alignment horizontal="center" vertical="top" wrapText="1"/>
    </xf>
    <xf numFmtId="0" fontId="2" fillId="0" borderId="121" xfId="0" applyFont="1" applyBorder="1" applyAlignment="1">
      <alignment horizontal="center" vertical="top" wrapText="1"/>
    </xf>
    <xf numFmtId="0" fontId="68" fillId="0" borderId="103" xfId="0" applyFont="1" applyBorder="1" applyAlignment="1">
      <alignment vertical="top" wrapText="1"/>
    </xf>
    <xf numFmtId="0" fontId="68" fillId="0" borderId="102" xfId="0" applyFont="1" applyBorder="1" applyAlignment="1">
      <alignment horizontal="center" vertical="top" wrapText="1"/>
    </xf>
    <xf numFmtId="164" fontId="2" fillId="0" borderId="101" xfId="0" applyNumberFormat="1" applyFont="1" applyBorder="1" applyAlignment="1">
      <alignment horizontal="center" vertical="top" wrapText="1"/>
    </xf>
    <xf numFmtId="0" fontId="68" fillId="0" borderId="103" xfId="0" applyFont="1" applyBorder="1" applyAlignment="1">
      <alignment horizontal="left" vertical="top" wrapText="1"/>
    </xf>
    <xf numFmtId="0" fontId="3" fillId="0" borderId="116" xfId="0" applyFont="1" applyBorder="1" applyAlignment="1">
      <alignment vertical="top" wrapText="1"/>
    </xf>
    <xf numFmtId="0" fontId="68" fillId="0" borderId="116" xfId="0" applyFont="1" applyBorder="1" applyAlignment="1">
      <alignment vertical="top" wrapText="1"/>
    </xf>
    <xf numFmtId="164" fontId="2" fillId="0" borderId="116" xfId="0" applyNumberFormat="1" applyFont="1" applyBorder="1" applyAlignment="1">
      <alignment horizontal="center" vertical="top" wrapText="1"/>
    </xf>
    <xf numFmtId="0" fontId="3" fillId="0" borderId="116" xfId="0" applyFont="1" applyBorder="1" applyAlignment="1">
      <alignment horizontal="center" vertical="top" wrapText="1"/>
    </xf>
    <xf numFmtId="0" fontId="68" fillId="0" borderId="116" xfId="0" applyFont="1" applyBorder="1" applyAlignment="1">
      <alignment horizontal="center" vertical="top" wrapText="1"/>
    </xf>
    <xf numFmtId="164" fontId="68" fillId="0" borderId="116" xfId="0" applyNumberFormat="1" applyFont="1" applyBorder="1" applyAlignment="1">
      <alignment horizontal="center" vertical="top" wrapText="1"/>
    </xf>
    <xf numFmtId="0" fontId="2" fillId="0" borderId="122" xfId="0" applyFont="1" applyBorder="1" applyAlignment="1">
      <alignment horizontal="center" vertical="top" wrapText="1"/>
    </xf>
    <xf numFmtId="0" fontId="2" fillId="0" borderId="103" xfId="0" applyFont="1" applyBorder="1" applyAlignment="1">
      <alignment vertical="top" wrapText="1"/>
    </xf>
    <xf numFmtId="164" fontId="2" fillId="0" borderId="105" xfId="0" applyNumberFormat="1" applyFont="1" applyBorder="1" applyAlignment="1">
      <alignment horizontal="center" vertical="top" wrapText="1"/>
    </xf>
    <xf numFmtId="164" fontId="2" fillId="0" borderId="106" xfId="0" applyNumberFormat="1" applyFont="1" applyBorder="1" applyAlignment="1">
      <alignment horizontal="center" vertical="top" wrapText="1"/>
    </xf>
    <xf numFmtId="164" fontId="2" fillId="0" borderId="102" xfId="0" applyNumberFormat="1" applyFont="1" applyBorder="1" applyAlignment="1">
      <alignment horizontal="center" vertical="top" wrapText="1"/>
    </xf>
    <xf numFmtId="164" fontId="2" fillId="0" borderId="103" xfId="0" applyNumberFormat="1" applyFont="1" applyBorder="1" applyAlignment="1">
      <alignment horizontal="center" vertical="top" wrapText="1"/>
    </xf>
    <xf numFmtId="0" fontId="2" fillId="0" borderId="122" xfId="0" applyFont="1" applyBorder="1" applyAlignment="1">
      <alignment horizontal="left" vertical="top" wrapText="1"/>
    </xf>
    <xf numFmtId="0" fontId="130" fillId="0" borderId="108" xfId="0" applyFont="1" applyBorder="1" applyAlignment="1">
      <alignment vertical="top" wrapText="1"/>
    </xf>
    <xf numFmtId="0" fontId="68" fillId="0" borderId="107" xfId="0" applyFont="1" applyBorder="1" applyAlignment="1">
      <alignment horizontal="center" vertical="top" wrapText="1"/>
    </xf>
    <xf numFmtId="0" fontId="68" fillId="0" borderId="108" xfId="0" applyFont="1" applyBorder="1" applyAlignment="1">
      <alignment horizontal="center" vertical="top" wrapText="1"/>
    </xf>
    <xf numFmtId="164" fontId="68" fillId="0" borderId="107" xfId="0" applyNumberFormat="1" applyFont="1" applyBorder="1" applyAlignment="1">
      <alignment horizontal="center" vertical="top" wrapText="1"/>
    </xf>
    <xf numFmtId="164" fontId="68" fillId="0" borderId="108" xfId="0" applyNumberFormat="1" applyFont="1" applyBorder="1" applyAlignment="1">
      <alignment horizontal="center" vertical="top" wrapText="1"/>
    </xf>
    <xf numFmtId="0" fontId="68" fillId="0" borderId="108" xfId="0" applyFont="1" applyBorder="1" applyAlignment="1">
      <alignment vertical="top" wrapText="1"/>
    </xf>
    <xf numFmtId="0" fontId="68" fillId="0" borderId="108" xfId="0" applyFont="1" applyBorder="1" applyAlignment="1">
      <alignment horizontal="left" vertical="top" wrapText="1"/>
    </xf>
    <xf numFmtId="0" fontId="130" fillId="0" borderId="108" xfId="0" applyFont="1" applyBorder="1" applyAlignment="1">
      <alignment horizontal="center" vertical="top" wrapText="1"/>
    </xf>
    <xf numFmtId="164" fontId="130" fillId="0" borderId="107" xfId="0" applyNumberFormat="1" applyFont="1" applyBorder="1" applyAlignment="1">
      <alignment horizontal="center" vertical="top" wrapText="1"/>
    </xf>
    <xf numFmtId="164" fontId="130" fillId="0" borderId="108" xfId="0" applyNumberFormat="1" applyFont="1" applyBorder="1" applyAlignment="1">
      <alignment horizontal="center" vertical="top" wrapText="1"/>
    </xf>
    <xf numFmtId="0" fontId="130" fillId="0" borderId="107" xfId="0" applyFont="1" applyBorder="1" applyAlignment="1">
      <alignment horizontal="center" vertical="top" wrapText="1"/>
    </xf>
    <xf numFmtId="0" fontId="3" fillId="12" borderId="117" xfId="0" applyFont="1" applyFill="1" applyBorder="1" applyAlignment="1">
      <alignment vertical="top" wrapText="1"/>
    </xf>
    <xf numFmtId="0" fontId="3" fillId="12" borderId="108" xfId="0" applyFont="1" applyFill="1" applyBorder="1" applyAlignment="1">
      <alignment vertical="top" wrapText="1"/>
    </xf>
    <xf numFmtId="0" fontId="2" fillId="12" borderId="116" xfId="0" applyFont="1" applyFill="1" applyBorder="1" applyAlignment="1">
      <alignment horizontal="center" vertical="center" wrapText="1"/>
    </xf>
    <xf numFmtId="0" fontId="3" fillId="12" borderId="116" xfId="0" applyFont="1" applyFill="1" applyBorder="1" applyAlignment="1">
      <alignment horizontal="center" vertical="center" wrapText="1"/>
    </xf>
    <xf numFmtId="0" fontId="2" fillId="0" borderId="117" xfId="0" applyFont="1" applyFill="1" applyBorder="1" applyAlignment="1">
      <alignment horizontal="center" vertical="top" wrapText="1"/>
    </xf>
    <xf numFmtId="0" fontId="2" fillId="0" borderId="108" xfId="0" applyFont="1" applyFill="1" applyBorder="1" applyAlignment="1">
      <alignment horizontal="center" vertical="top" wrapText="1"/>
    </xf>
    <xf numFmtId="0" fontId="2" fillId="12" borderId="117" xfId="0" applyFont="1" applyFill="1" applyBorder="1" applyAlignment="1">
      <alignment horizontal="center" vertical="top" wrapText="1"/>
    </xf>
    <xf numFmtId="0" fontId="2" fillId="12" borderId="108" xfId="0" applyFont="1" applyFill="1" applyBorder="1" applyAlignment="1">
      <alignment horizontal="center" vertical="top" wrapText="1"/>
    </xf>
    <xf numFmtId="0" fontId="2" fillId="12" borderId="116" xfId="0" applyFont="1" applyFill="1" applyBorder="1" applyAlignment="1">
      <alignment horizontal="center" vertical="top" wrapText="1"/>
    </xf>
    <xf numFmtId="164" fontId="2" fillId="0" borderId="121" xfId="0" applyNumberFormat="1" applyFont="1" applyBorder="1" applyAlignment="1">
      <alignment horizontal="center" vertical="top" wrapText="1"/>
    </xf>
    <xf numFmtId="0" fontId="2" fillId="0" borderId="121" xfId="0" applyFont="1" applyFill="1" applyBorder="1" applyAlignment="1">
      <alignment horizontal="center" vertical="top" wrapText="1"/>
    </xf>
    <xf numFmtId="0" fontId="2" fillId="0" borderId="116" xfId="0" applyFont="1" applyFill="1" applyBorder="1" applyAlignment="1">
      <alignment horizontal="center" vertical="top" wrapText="1"/>
    </xf>
    <xf numFmtId="0" fontId="3" fillId="11" borderId="116" xfId="0" applyFont="1" applyFill="1" applyBorder="1" applyAlignment="1">
      <alignment vertical="top" wrapText="1"/>
    </xf>
    <xf numFmtId="0" fontId="2" fillId="11" borderId="116" xfId="0" applyFont="1" applyFill="1" applyBorder="1" applyAlignment="1">
      <alignment horizontal="center" vertical="top" wrapText="1"/>
    </xf>
    <xf numFmtId="0" fontId="3" fillId="11" borderId="116" xfId="0" applyFont="1" applyFill="1" applyBorder="1" applyAlignment="1">
      <alignment horizontal="center" vertical="top" wrapText="1"/>
    </xf>
    <xf numFmtId="0" fontId="3" fillId="11" borderId="117" xfId="0" applyFont="1" applyFill="1" applyBorder="1" applyAlignment="1">
      <alignment horizontal="center" vertical="top" wrapText="1"/>
    </xf>
    <xf numFmtId="0" fontId="3" fillId="11" borderId="108" xfId="0" applyFont="1" applyFill="1" applyBorder="1" applyAlignment="1">
      <alignment horizontal="center" vertical="top" wrapText="1"/>
    </xf>
    <xf numFmtId="0" fontId="2" fillId="11" borderId="116" xfId="0" applyFont="1" applyFill="1" applyBorder="1" applyAlignment="1">
      <alignment horizontal="left" vertical="top" wrapText="1"/>
    </xf>
    <xf numFmtId="167" fontId="2" fillId="0" borderId="121" xfId="0" applyNumberFormat="1" applyFont="1" applyBorder="1" applyAlignment="1">
      <alignment horizontal="center" vertical="top" wrapText="1"/>
    </xf>
    <xf numFmtId="168" fontId="2" fillId="0" borderId="121" xfId="2" applyNumberFormat="1" applyFont="1" applyBorder="1" applyAlignment="1">
      <alignment horizontal="center" vertical="top" wrapText="1"/>
    </xf>
    <xf numFmtId="164" fontId="2" fillId="0" borderId="117" xfId="2" applyNumberFormat="1" applyFont="1" applyBorder="1" applyAlignment="1">
      <alignment horizontal="center" vertical="top"/>
    </xf>
    <xf numFmtId="164" fontId="2" fillId="0" borderId="108" xfId="2" applyNumberFormat="1" applyFont="1" applyBorder="1" applyAlignment="1">
      <alignment horizontal="center" vertical="top"/>
    </xf>
    <xf numFmtId="169" fontId="2" fillId="0" borderId="116" xfId="2" applyNumberFormat="1" applyFont="1" applyBorder="1" applyAlignment="1">
      <alignment horizontal="center" vertical="top" wrapText="1"/>
    </xf>
    <xf numFmtId="169" fontId="2" fillId="0" borderId="117" xfId="2" applyNumberFormat="1" applyFont="1" applyBorder="1" applyAlignment="1">
      <alignment horizontal="center" vertical="top" wrapText="1"/>
    </xf>
    <xf numFmtId="169" fontId="2" fillId="0" borderId="108" xfId="2" applyNumberFormat="1" applyFont="1" applyBorder="1" applyAlignment="1">
      <alignment horizontal="center" vertical="top" wrapText="1"/>
    </xf>
    <xf numFmtId="169" fontId="2" fillId="0" borderId="116" xfId="2" applyNumberFormat="1" applyFont="1" applyFill="1" applyBorder="1" applyAlignment="1">
      <alignment horizontal="center" vertical="top" wrapText="1"/>
    </xf>
    <xf numFmtId="0" fontId="14" fillId="15" borderId="116" xfId="0" applyFont="1" applyFill="1" applyBorder="1" applyAlignment="1">
      <alignment vertical="top" wrapText="1"/>
    </xf>
    <xf numFmtId="0" fontId="2" fillId="15" borderId="117" xfId="0" applyFont="1" applyFill="1" applyBorder="1" applyAlignment="1">
      <alignment horizontal="center" vertical="center" wrapText="1"/>
    </xf>
    <xf numFmtId="0" fontId="2" fillId="15" borderId="108" xfId="0" applyFont="1" applyFill="1" applyBorder="1" applyAlignment="1">
      <alignment horizontal="center" vertical="center" wrapText="1"/>
    </xf>
    <xf numFmtId="0" fontId="2" fillId="15" borderId="116" xfId="0" applyFont="1" applyFill="1" applyBorder="1" applyAlignment="1">
      <alignment horizontal="center" vertical="center" wrapText="1"/>
    </xf>
    <xf numFmtId="0" fontId="14" fillId="15" borderId="117" xfId="0" applyFont="1" applyFill="1" applyBorder="1" applyAlignment="1">
      <alignment horizontal="center" vertical="center" wrapText="1"/>
    </xf>
    <xf numFmtId="0" fontId="14" fillId="15" borderId="108" xfId="0" applyFont="1" applyFill="1" applyBorder="1" applyAlignment="1">
      <alignment horizontal="center" vertical="center" wrapText="1"/>
    </xf>
    <xf numFmtId="0" fontId="2" fillId="15" borderId="117" xfId="0" applyFont="1" applyFill="1" applyBorder="1" applyAlignment="1">
      <alignment horizontal="left" vertical="center" wrapText="1"/>
    </xf>
    <xf numFmtId="0" fontId="2" fillId="15" borderId="108" xfId="0" applyFont="1" applyFill="1" applyBorder="1" applyAlignment="1">
      <alignment horizontal="left" vertical="center" wrapText="1"/>
    </xf>
    <xf numFmtId="164" fontId="2" fillId="0" borderId="117" xfId="2" applyNumberFormat="1" applyFont="1" applyBorder="1" applyAlignment="1">
      <alignment horizontal="center" vertical="top" wrapText="1"/>
    </xf>
    <xf numFmtId="164" fontId="2" fillId="0" borderId="108" xfId="2" applyNumberFormat="1" applyFont="1" applyBorder="1" applyAlignment="1">
      <alignment horizontal="center" vertical="top" wrapText="1"/>
    </xf>
    <xf numFmtId="0" fontId="14" fillId="15" borderId="116" xfId="0" applyFont="1" applyFill="1" applyBorder="1" applyAlignment="1">
      <alignment vertical="center" wrapText="1"/>
    </xf>
    <xf numFmtId="164" fontId="2" fillId="0" borderId="116" xfId="2" applyNumberFormat="1" applyFont="1" applyBorder="1" applyAlignment="1">
      <alignment horizontal="center" vertical="top" wrapText="1"/>
    </xf>
    <xf numFmtId="164" fontId="2" fillId="0" borderId="116" xfId="2" applyNumberFormat="1" applyFont="1" applyFill="1" applyBorder="1" applyAlignment="1">
      <alignment horizontal="center" vertical="top" wrapText="1"/>
    </xf>
    <xf numFmtId="0" fontId="2" fillId="0" borderId="116" xfId="0" applyFont="1" applyFill="1" applyBorder="1" applyAlignment="1">
      <alignment vertical="top" wrapText="1"/>
    </xf>
    <xf numFmtId="0" fontId="14" fillId="15" borderId="116" xfId="0" applyFont="1" applyFill="1" applyBorder="1" applyAlignment="1">
      <alignment horizontal="center" vertical="center" wrapText="1"/>
    </xf>
    <xf numFmtId="0" fontId="3" fillId="15" borderId="117" xfId="0" applyFont="1" applyFill="1" applyBorder="1" applyAlignment="1">
      <alignment horizontal="center" vertical="center" wrapText="1"/>
    </xf>
    <xf numFmtId="0" fontId="3" fillId="15" borderId="108" xfId="0" applyFont="1" applyFill="1" applyBorder="1" applyAlignment="1">
      <alignment horizontal="center" vertical="center" wrapText="1"/>
    </xf>
    <xf numFmtId="0" fontId="14" fillId="15" borderId="116" xfId="0" applyFont="1" applyFill="1" applyBorder="1" applyAlignment="1">
      <alignment horizontal="center" vertical="top" wrapText="1"/>
    </xf>
    <xf numFmtId="0" fontId="3" fillId="15" borderId="116" xfId="0" applyFont="1" applyFill="1" applyBorder="1" applyAlignment="1">
      <alignment horizontal="center" vertical="center" wrapText="1"/>
    </xf>
    <xf numFmtId="0" fontId="14" fillId="0" borderId="117" xfId="0" applyFont="1" applyFill="1" applyBorder="1" applyAlignment="1">
      <alignment horizontal="center" vertical="center" wrapText="1"/>
    </xf>
    <xf numFmtId="0" fontId="14" fillId="0" borderId="108" xfId="0" applyFont="1" applyFill="1" applyBorder="1" applyAlignment="1">
      <alignment horizontal="center" vertical="center" wrapText="1"/>
    </xf>
    <xf numFmtId="167" fontId="2" fillId="0" borderId="116" xfId="0" applyNumberFormat="1" applyFont="1" applyBorder="1" applyAlignment="1">
      <alignment horizontal="center" vertical="top" wrapText="1"/>
    </xf>
    <xf numFmtId="0" fontId="2" fillId="0" borderId="104" xfId="0" applyFont="1" applyFill="1" applyBorder="1" applyAlignment="1">
      <alignment horizontal="center" vertical="center" wrapText="1"/>
    </xf>
    <xf numFmtId="0" fontId="2" fillId="0" borderId="106" xfId="0" applyFont="1" applyFill="1" applyBorder="1" applyAlignment="1">
      <alignment horizontal="center" vertical="center" wrapText="1"/>
    </xf>
    <xf numFmtId="0" fontId="3" fillId="12" borderId="116" xfId="0" applyFont="1" applyFill="1" applyBorder="1" applyAlignment="1">
      <alignment vertical="top" wrapText="1"/>
    </xf>
    <xf numFmtId="0" fontId="2" fillId="12" borderId="116" xfId="0" applyFont="1" applyFill="1" applyBorder="1" applyAlignment="1">
      <alignment horizontal="left" vertical="center" wrapText="1"/>
    </xf>
    <xf numFmtId="0" fontId="2" fillId="11" borderId="116" xfId="0" applyFont="1" applyFill="1" applyBorder="1" applyAlignment="1">
      <alignment horizontal="center" vertical="center" wrapText="1"/>
    </xf>
    <xf numFmtId="0" fontId="2" fillId="11" borderId="107" xfId="0" applyFont="1" applyFill="1" applyBorder="1" applyAlignment="1">
      <alignment horizontal="left" vertical="center" wrapText="1"/>
    </xf>
    <xf numFmtId="0" fontId="2" fillId="0" borderId="124" xfId="0" applyFont="1" applyBorder="1" applyAlignment="1">
      <alignment horizontal="center" vertical="top" wrapText="1"/>
    </xf>
    <xf numFmtId="0" fontId="2" fillId="11" borderId="111" xfId="0" applyFont="1" applyFill="1" applyBorder="1" applyAlignment="1">
      <alignment horizontal="center" vertical="center" wrapText="1"/>
    </xf>
    <xf numFmtId="0" fontId="3" fillId="11" borderId="116" xfId="0" applyFont="1" applyFill="1" applyBorder="1" applyAlignment="1">
      <alignment horizontal="center" vertical="center" wrapText="1"/>
    </xf>
    <xf numFmtId="0" fontId="2" fillId="0" borderId="125" xfId="0" applyFont="1" applyBorder="1" applyAlignment="1">
      <alignment horizontal="left" vertical="top" wrapText="1"/>
    </xf>
    <xf numFmtId="0" fontId="2" fillId="0" borderId="38" xfId="0" applyFont="1" applyBorder="1" applyAlignment="1">
      <alignment horizontal="left" vertical="top" wrapText="1"/>
    </xf>
    <xf numFmtId="0" fontId="3" fillId="0" borderId="0" xfId="0" applyFont="1" applyAlignment="1">
      <alignment horizontal="left" vertical="top" wrapText="1"/>
    </xf>
    <xf numFmtId="0" fontId="2" fillId="0" borderId="0" xfId="0" applyFont="1" applyAlignment="1">
      <alignment wrapText="1"/>
    </xf>
    <xf numFmtId="0" fontId="130" fillId="0" borderId="0" xfId="0" applyFont="1" applyAlignment="1">
      <alignment wrapText="1"/>
    </xf>
    <xf numFmtId="0" fontId="3" fillId="16" borderId="117" xfId="0" applyFont="1" applyFill="1" applyBorder="1" applyAlignment="1">
      <alignment vertical="top" wrapText="1"/>
    </xf>
    <xf numFmtId="0" fontId="3" fillId="16" borderId="108" xfId="0" applyFont="1" applyFill="1" applyBorder="1" applyAlignment="1">
      <alignment vertical="top" wrapText="1"/>
    </xf>
    <xf numFmtId="0" fontId="3" fillId="16" borderId="117" xfId="0" applyFont="1" applyFill="1" applyBorder="1" applyAlignment="1">
      <alignment horizontal="center" vertical="center" wrapText="1"/>
    </xf>
    <xf numFmtId="0" fontId="3" fillId="16" borderId="108" xfId="0" applyFont="1" applyFill="1" applyBorder="1" applyAlignment="1">
      <alignment horizontal="center" vertical="center" wrapText="1"/>
    </xf>
    <xf numFmtId="0" fontId="3" fillId="16" borderId="116" xfId="0" applyFont="1" applyFill="1" applyBorder="1" applyAlignment="1">
      <alignment horizontal="center" vertical="center" wrapText="1"/>
    </xf>
    <xf numFmtId="0" fontId="3" fillId="16" borderId="1" xfId="0" applyFont="1" applyFill="1" applyBorder="1" applyAlignment="1">
      <alignment horizontal="left" vertical="center" wrapText="1"/>
    </xf>
    <xf numFmtId="0" fontId="3" fillId="0" borderId="107" xfId="0" applyFont="1" applyFill="1" applyBorder="1" applyAlignment="1">
      <alignment horizontal="center" vertical="center" wrapText="1"/>
    </xf>
    <xf numFmtId="0" fontId="3" fillId="0" borderId="108" xfId="0" applyFont="1" applyFill="1" applyBorder="1" applyAlignment="1">
      <alignment horizontal="center" vertical="center" wrapText="1"/>
    </xf>
    <xf numFmtId="0" fontId="2" fillId="11" borderId="125" xfId="0" applyFont="1" applyFill="1" applyBorder="1" applyAlignment="1">
      <alignment horizontal="left" vertical="center" wrapText="1"/>
    </xf>
    <xf numFmtId="0" fontId="2" fillId="11" borderId="38" xfId="0" applyFont="1" applyFill="1" applyBorder="1" applyAlignment="1">
      <alignment horizontal="left" vertical="center" wrapText="1"/>
    </xf>
    <xf numFmtId="0" fontId="2" fillId="0" borderId="11" xfId="0" applyFont="1" applyFill="1" applyBorder="1" applyAlignment="1">
      <alignment horizontal="center" vertical="center" wrapText="1"/>
    </xf>
    <xf numFmtId="0" fontId="173" fillId="0" borderId="133" xfId="0" applyFont="1" applyFill="1" applyBorder="1" applyAlignment="1">
      <alignment horizontal="center" vertical="center" wrapText="1"/>
    </xf>
    <xf numFmtId="0" fontId="173" fillId="0" borderId="97" xfId="0" applyFont="1" applyFill="1" applyBorder="1" applyAlignment="1">
      <alignment horizontal="center" vertical="center" wrapText="1"/>
    </xf>
    <xf numFmtId="0" fontId="173" fillId="0" borderId="13" xfId="0" applyFont="1" applyFill="1" applyBorder="1" applyAlignment="1">
      <alignment horizontal="center" vertical="center" wrapText="1"/>
    </xf>
    <xf numFmtId="0" fontId="8" fillId="0" borderId="130" xfId="0" applyFont="1" applyFill="1" applyBorder="1" applyAlignment="1">
      <alignment horizontal="center" vertical="top"/>
    </xf>
    <xf numFmtId="0" fontId="8" fillId="0" borderId="132" xfId="0" applyFont="1" applyFill="1" applyBorder="1" applyAlignment="1">
      <alignment horizontal="center" vertical="top"/>
    </xf>
    <xf numFmtId="0" fontId="8" fillId="0" borderId="131" xfId="0" applyFont="1" applyFill="1" applyBorder="1" applyAlignment="1">
      <alignment horizontal="center" vertical="top"/>
    </xf>
    <xf numFmtId="0" fontId="7" fillId="0" borderId="130" xfId="0" applyFont="1" applyFill="1" applyBorder="1" applyAlignment="1">
      <alignment horizontal="left" vertical="top"/>
    </xf>
    <xf numFmtId="0" fontId="7" fillId="0" borderId="132" xfId="0" applyFont="1" applyFill="1" applyBorder="1" applyAlignment="1">
      <alignment horizontal="left" vertical="top"/>
    </xf>
    <xf numFmtId="0" fontId="7" fillId="0" borderId="131" xfId="0" applyFont="1" applyFill="1" applyBorder="1" applyAlignment="1">
      <alignment horizontal="left" vertical="top"/>
    </xf>
    <xf numFmtId="0" fontId="7" fillId="0" borderId="130" xfId="0" applyFont="1" applyFill="1" applyBorder="1" applyAlignment="1">
      <alignment horizontal="left" vertical="top" wrapText="1"/>
    </xf>
    <xf numFmtId="0" fontId="7" fillId="0" borderId="131" xfId="0" applyFont="1" applyFill="1" applyBorder="1" applyAlignment="1">
      <alignment horizontal="left" vertical="top" wrapText="1"/>
    </xf>
    <xf numFmtId="0" fontId="7" fillId="0" borderId="132" xfId="0" applyFont="1" applyFill="1" applyBorder="1" applyAlignment="1">
      <alignment horizontal="left" vertical="top" wrapText="1"/>
    </xf>
    <xf numFmtId="0" fontId="29" fillId="0" borderId="0" xfId="0" applyFont="1" applyFill="1" applyAlignment="1">
      <alignment horizontal="left"/>
    </xf>
    <xf numFmtId="0" fontId="8" fillId="0" borderId="0" xfId="0" applyFont="1" applyFill="1" applyAlignment="1">
      <alignment horizontal="center" vertical="center" wrapText="1"/>
    </xf>
    <xf numFmtId="0" fontId="8" fillId="0" borderId="133" xfId="0" applyFont="1" applyFill="1" applyBorder="1" applyAlignment="1">
      <alignment horizontal="center" vertical="center" wrapText="1"/>
    </xf>
    <xf numFmtId="0" fontId="8" fillId="0" borderId="97"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8" fillId="0" borderId="134" xfId="0" applyFont="1" applyFill="1" applyBorder="1" applyAlignment="1">
      <alignment horizontal="center" vertical="center" wrapText="1"/>
    </xf>
    <xf numFmtId="0" fontId="8" fillId="0" borderId="136" xfId="0" applyFont="1" applyFill="1" applyBorder="1" applyAlignment="1">
      <alignment horizontal="center" vertical="center" wrapText="1"/>
    </xf>
    <xf numFmtId="0" fontId="8" fillId="0" borderId="98"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100" xfId="0" applyFont="1" applyFill="1" applyBorder="1" applyAlignment="1">
      <alignment horizontal="center" vertical="center" wrapText="1"/>
    </xf>
    <xf numFmtId="0" fontId="11" fillId="0" borderId="134" xfId="0" applyFont="1" applyFill="1" applyBorder="1" applyAlignment="1">
      <alignment horizontal="center" vertical="center" wrapText="1"/>
    </xf>
    <xf numFmtId="0" fontId="11" fillId="0" borderId="135" xfId="0" applyFont="1" applyFill="1" applyBorder="1" applyAlignment="1">
      <alignment horizontal="center" vertical="center" wrapText="1"/>
    </xf>
    <xf numFmtId="0" fontId="11" fillId="0" borderId="136" xfId="0" applyFont="1" applyFill="1" applyBorder="1" applyAlignment="1">
      <alignment horizontal="center" vertical="center" wrapText="1"/>
    </xf>
    <xf numFmtId="0" fontId="11" fillId="0" borderId="98" xfId="0" applyFont="1" applyFill="1" applyBorder="1" applyAlignment="1">
      <alignment horizontal="center" vertical="center" wrapText="1"/>
    </xf>
    <xf numFmtId="0" fontId="11" fillId="0" borderId="0" xfId="0" applyFont="1" applyFill="1" applyAlignment="1">
      <alignment horizontal="center" vertical="center" wrapText="1"/>
    </xf>
    <xf numFmtId="0" fontId="11" fillId="0" borderId="99" xfId="0" applyFont="1" applyFill="1" applyBorder="1" applyAlignment="1">
      <alignment horizontal="center" vertical="center" wrapText="1"/>
    </xf>
    <xf numFmtId="0" fontId="11" fillId="0" borderId="115" xfId="0" applyFont="1" applyFill="1" applyBorder="1" applyAlignment="1">
      <alignment horizontal="center" vertical="center" wrapText="1"/>
    </xf>
    <xf numFmtId="0" fontId="11" fillId="0" borderId="100" xfId="0" applyFont="1" applyFill="1" applyBorder="1" applyAlignment="1">
      <alignment horizontal="center" vertical="center" wrapText="1"/>
    </xf>
    <xf numFmtId="0" fontId="11" fillId="0" borderId="133" xfId="0" applyFont="1" applyFill="1" applyBorder="1" applyAlignment="1">
      <alignment horizontal="center" vertical="center" wrapText="1"/>
    </xf>
    <xf numFmtId="0" fontId="11" fillId="0" borderId="97" xfId="0" applyFont="1" applyFill="1" applyBorder="1" applyAlignment="1">
      <alignment horizontal="center" vertical="center" wrapText="1"/>
    </xf>
    <xf numFmtId="0" fontId="11" fillId="0" borderId="13" xfId="0" applyFont="1" applyFill="1" applyBorder="1" applyAlignment="1">
      <alignment horizontal="center" vertical="center" wrapText="1"/>
    </xf>
    <xf numFmtId="0" fontId="7" fillId="0" borderId="130" xfId="0" applyFont="1" applyFill="1" applyBorder="1" applyAlignment="1">
      <alignment horizontal="center" vertical="top"/>
    </xf>
    <xf numFmtId="0" fontId="7" fillId="0" borderId="131" xfId="0" applyFont="1" applyFill="1" applyBorder="1" applyAlignment="1">
      <alignment horizontal="center" vertical="top"/>
    </xf>
    <xf numFmtId="0" fontId="7" fillId="0" borderId="132" xfId="0" applyFont="1" applyFill="1" applyBorder="1" applyAlignment="1">
      <alignment horizontal="center" vertical="top"/>
    </xf>
    <xf numFmtId="0" fontId="7" fillId="0" borderId="130" xfId="0" applyFont="1" applyFill="1" applyBorder="1" applyAlignment="1">
      <alignment vertical="top" wrapText="1"/>
    </xf>
    <xf numFmtId="0" fontId="7" fillId="0" borderId="131" xfId="0" applyFont="1" applyFill="1" applyBorder="1" applyAlignment="1">
      <alignment vertical="top" wrapText="1"/>
    </xf>
    <xf numFmtId="0" fontId="7" fillId="0" borderId="132" xfId="0" applyFont="1" applyFill="1" applyBorder="1" applyAlignment="1">
      <alignment vertical="top" wrapText="1"/>
    </xf>
    <xf numFmtId="0" fontId="7" fillId="0" borderId="130" xfId="0" applyFont="1" applyFill="1" applyBorder="1" applyAlignment="1">
      <alignment horizontal="center" vertical="top" wrapText="1"/>
    </xf>
    <xf numFmtId="0" fontId="7" fillId="0" borderId="131" xfId="0" applyFont="1" applyFill="1" applyBorder="1" applyAlignment="1">
      <alignment horizontal="center" vertical="top" wrapText="1"/>
    </xf>
    <xf numFmtId="0" fontId="7" fillId="0" borderId="132" xfId="0" applyFont="1" applyFill="1" applyBorder="1" applyAlignment="1">
      <alignment horizontal="center" vertical="top" wrapText="1"/>
    </xf>
    <xf numFmtId="0" fontId="15" fillId="0" borderId="130" xfId="0" applyFont="1" applyFill="1" applyBorder="1" applyAlignment="1">
      <alignment horizontal="left" vertical="top" wrapText="1"/>
    </xf>
    <xf numFmtId="0" fontId="15" fillId="0" borderId="131" xfId="0" applyFont="1" applyFill="1" applyBorder="1" applyAlignment="1">
      <alignment horizontal="left" vertical="top" wrapText="1"/>
    </xf>
    <xf numFmtId="0" fontId="8" fillId="0" borderId="130" xfId="0" applyFont="1" applyFill="1" applyBorder="1" applyAlignment="1">
      <alignment horizontal="left" vertical="top" wrapText="1"/>
    </xf>
    <xf numFmtId="0" fontId="8" fillId="0" borderId="132" xfId="0" applyFont="1" applyFill="1" applyBorder="1" applyAlignment="1">
      <alignment horizontal="left" vertical="top" wrapText="1"/>
    </xf>
    <xf numFmtId="0" fontId="8" fillId="0" borderId="131" xfId="0" applyFont="1" applyFill="1" applyBorder="1" applyAlignment="1">
      <alignment horizontal="left" vertical="top" wrapText="1"/>
    </xf>
    <xf numFmtId="0" fontId="15" fillId="0" borderId="132" xfId="0" applyFont="1" applyFill="1" applyBorder="1" applyAlignment="1">
      <alignment horizontal="left" vertical="top" wrapText="1"/>
    </xf>
    <xf numFmtId="0" fontId="174" fillId="0" borderId="130" xfId="0" applyFont="1" applyFill="1" applyBorder="1" applyAlignment="1">
      <alignment horizontal="left" vertical="top" wrapText="1"/>
    </xf>
    <xf numFmtId="0" fontId="174" fillId="0" borderId="132" xfId="0" applyFont="1" applyFill="1" applyBorder="1" applyAlignment="1">
      <alignment horizontal="left" vertical="top" wrapText="1"/>
    </xf>
    <xf numFmtId="0" fontId="174" fillId="0" borderId="131" xfId="0" applyFont="1" applyFill="1" applyBorder="1" applyAlignment="1">
      <alignment horizontal="left" vertical="top" wrapText="1"/>
    </xf>
    <xf numFmtId="0" fontId="102" fillId="0" borderId="130" xfId="0" applyFont="1" applyFill="1" applyBorder="1" applyAlignment="1">
      <alignment horizontal="left" vertical="top" wrapText="1"/>
    </xf>
    <xf numFmtId="0" fontId="102" fillId="0" borderId="132" xfId="0" applyFont="1" applyFill="1" applyBorder="1" applyAlignment="1">
      <alignment horizontal="left" vertical="top" wrapText="1"/>
    </xf>
    <xf numFmtId="0" fontId="102" fillId="0" borderId="131" xfId="0" applyFont="1" applyFill="1" applyBorder="1" applyAlignment="1">
      <alignment horizontal="left" vertical="top" wrapText="1"/>
    </xf>
    <xf numFmtId="44" fontId="7" fillId="0" borderId="130" xfId="5" applyFont="1" applyFill="1" applyBorder="1" applyAlignment="1">
      <alignment horizontal="left" vertical="top" wrapText="1"/>
    </xf>
    <xf numFmtId="44" fontId="7" fillId="0" borderId="131" xfId="5" applyFont="1" applyFill="1" applyBorder="1" applyAlignment="1">
      <alignment horizontal="left" vertical="top" wrapText="1"/>
    </xf>
    <xf numFmtId="0" fontId="7" fillId="0" borderId="98" xfId="0" applyFont="1" applyFill="1" applyBorder="1" applyAlignment="1">
      <alignment horizontal="center" vertical="top" wrapText="1"/>
    </xf>
    <xf numFmtId="0" fontId="7" fillId="0" borderId="0" xfId="0" applyFont="1" applyFill="1" applyAlignment="1">
      <alignment horizontal="center" vertical="top" wrapText="1"/>
    </xf>
    <xf numFmtId="0" fontId="7" fillId="0" borderId="130" xfId="0" applyFont="1" applyFill="1" applyBorder="1"/>
    <xf numFmtId="0" fontId="7" fillId="0" borderId="131" xfId="0" applyFont="1" applyFill="1" applyBorder="1"/>
    <xf numFmtId="0" fontId="7" fillId="0" borderId="132" xfId="0" applyFont="1" applyFill="1" applyBorder="1"/>
    <xf numFmtId="0" fontId="2" fillId="0" borderId="130" xfId="0" applyFont="1" applyFill="1" applyBorder="1" applyAlignment="1">
      <alignment horizontal="left" vertical="top" wrapText="1"/>
    </xf>
    <xf numFmtId="0" fontId="2" fillId="0" borderId="132" xfId="0" applyFont="1" applyFill="1" applyBorder="1" applyAlignment="1">
      <alignment horizontal="left" vertical="top" wrapText="1"/>
    </xf>
    <xf numFmtId="0" fontId="2" fillId="0" borderId="131" xfId="0" applyFont="1" applyFill="1" applyBorder="1" applyAlignment="1">
      <alignment horizontal="left" vertical="top" wrapText="1"/>
    </xf>
    <xf numFmtId="0" fontId="7" fillId="0" borderId="98" xfId="0" applyFont="1" applyFill="1" applyBorder="1" applyAlignment="1">
      <alignment horizontal="left" vertical="top" wrapText="1"/>
    </xf>
    <xf numFmtId="0" fontId="7" fillId="0" borderId="0" xfId="0" applyFont="1" applyFill="1" applyAlignment="1">
      <alignment horizontal="left" vertical="top" wrapText="1"/>
    </xf>
    <xf numFmtId="0" fontId="7" fillId="0" borderId="133" xfId="0" applyFont="1" applyFill="1" applyBorder="1" applyAlignment="1">
      <alignment horizontal="center" vertical="top" wrapText="1"/>
    </xf>
    <xf numFmtId="0" fontId="7" fillId="0" borderId="13" xfId="0" applyFont="1" applyFill="1" applyBorder="1" applyAlignment="1">
      <alignment horizontal="center" vertical="top" wrapText="1"/>
    </xf>
    <xf numFmtId="165" fontId="8" fillId="0" borderId="135" xfId="0" applyNumberFormat="1" applyFont="1" applyFill="1" applyBorder="1" applyAlignment="1">
      <alignment horizontal="center" vertical="top" wrapText="1"/>
    </xf>
    <xf numFmtId="165" fontId="8" fillId="0" borderId="0" xfId="0" applyNumberFormat="1" applyFont="1" applyFill="1" applyAlignment="1">
      <alignment horizontal="center" vertical="top" wrapText="1"/>
    </xf>
    <xf numFmtId="165" fontId="7" fillId="0" borderId="135" xfId="0" applyNumberFormat="1" applyFont="1" applyFill="1" applyBorder="1" applyAlignment="1">
      <alignment horizontal="left" vertical="top" wrapText="1"/>
    </xf>
    <xf numFmtId="0" fontId="8" fillId="0" borderId="134" xfId="0" applyFont="1" applyFill="1" applyBorder="1" applyAlignment="1">
      <alignment horizontal="left" vertical="top" wrapText="1"/>
    </xf>
    <xf numFmtId="0" fontId="8" fillId="0" borderId="135" xfId="0" applyFont="1" applyFill="1" applyBorder="1" applyAlignment="1">
      <alignment horizontal="left" vertical="top" wrapText="1"/>
    </xf>
    <xf numFmtId="0" fontId="8" fillId="0" borderId="136" xfId="0" applyFont="1" applyFill="1" applyBorder="1" applyAlignment="1">
      <alignment horizontal="left" vertical="top" wrapText="1"/>
    </xf>
    <xf numFmtId="0" fontId="8" fillId="0" borderId="99" xfId="0" applyFont="1" applyFill="1" applyBorder="1" applyAlignment="1">
      <alignment horizontal="left" vertical="top" wrapText="1"/>
    </xf>
    <xf numFmtId="0" fontId="8" fillId="0" borderId="115" xfId="0" applyFont="1" applyFill="1" applyBorder="1" applyAlignment="1">
      <alignment horizontal="left" vertical="top" wrapText="1"/>
    </xf>
    <xf numFmtId="0" fontId="8" fillId="0" borderId="100" xfId="0" applyFont="1" applyFill="1" applyBorder="1" applyAlignment="1">
      <alignment horizontal="left" vertical="top" wrapText="1"/>
    </xf>
    <xf numFmtId="165" fontId="8" fillId="0" borderId="133" xfId="0" applyNumberFormat="1" applyFont="1" applyFill="1" applyBorder="1" applyAlignment="1">
      <alignment horizontal="center" vertical="top" wrapText="1"/>
    </xf>
    <xf numFmtId="165" fontId="8" fillId="0" borderId="13" xfId="0" applyNumberFormat="1" applyFont="1" applyFill="1" applyBorder="1" applyAlignment="1">
      <alignment horizontal="center" vertical="top" wrapText="1"/>
    </xf>
    <xf numFmtId="0" fontId="7" fillId="0" borderId="134" xfId="0" applyFont="1" applyFill="1" applyBorder="1" applyAlignment="1">
      <alignment horizontal="center" vertical="top" wrapText="1"/>
    </xf>
    <xf numFmtId="0" fontId="7" fillId="0" borderId="135" xfId="0" applyFont="1" applyFill="1" applyBorder="1" applyAlignment="1">
      <alignment horizontal="center" vertical="top" wrapText="1"/>
    </xf>
    <xf numFmtId="0" fontId="7" fillId="0" borderId="136" xfId="0" applyFont="1" applyFill="1" applyBorder="1" applyAlignment="1">
      <alignment horizontal="center" vertical="top" wrapText="1"/>
    </xf>
    <xf numFmtId="0" fontId="7" fillId="0" borderId="99" xfId="0" applyFont="1" applyFill="1" applyBorder="1" applyAlignment="1">
      <alignment horizontal="center" vertical="top" wrapText="1"/>
    </xf>
    <xf numFmtId="0" fontId="7" fillId="0" borderId="115" xfId="0" applyFont="1" applyFill="1" applyBorder="1" applyAlignment="1">
      <alignment horizontal="center" vertical="top" wrapText="1"/>
    </xf>
    <xf numFmtId="0" fontId="7" fillId="0" borderId="100" xfId="0" applyFont="1" applyFill="1" applyBorder="1" applyAlignment="1">
      <alignment horizontal="center" vertical="top" wrapText="1"/>
    </xf>
    <xf numFmtId="0" fontId="15" fillId="4" borderId="14" xfId="0" applyFont="1" applyFill="1" applyBorder="1" applyAlignment="1">
      <alignment horizontal="left" vertical="top" wrapText="1"/>
    </xf>
    <xf numFmtId="0" fontId="15" fillId="4" borderId="15" xfId="0" applyFont="1" applyFill="1" applyBorder="1" applyAlignment="1">
      <alignment horizontal="left" vertical="top" wrapText="1"/>
    </xf>
    <xf numFmtId="0" fontId="37" fillId="0" borderId="0" xfId="0" applyFont="1" applyAlignment="1">
      <alignment horizontal="center" vertical="center" wrapText="1"/>
    </xf>
    <xf numFmtId="0" fontId="29" fillId="4" borderId="14" xfId="0" applyFont="1" applyFill="1" applyBorder="1" applyAlignment="1">
      <alignment horizontal="center" vertical="center"/>
    </xf>
    <xf numFmtId="0" fontId="29" fillId="4" borderId="26" xfId="0" applyFont="1" applyFill="1" applyBorder="1" applyAlignment="1">
      <alignment horizontal="center" vertical="center"/>
    </xf>
    <xf numFmtId="0" fontId="29" fillId="4" borderId="15" xfId="0" applyFont="1" applyFill="1" applyBorder="1" applyAlignment="1">
      <alignment horizontal="center" vertical="center"/>
    </xf>
    <xf numFmtId="0" fontId="15" fillId="4" borderId="14" xfId="0" applyFont="1" applyFill="1" applyBorder="1" applyAlignment="1">
      <alignment horizontal="left" vertical="center"/>
    </xf>
    <xf numFmtId="0" fontId="15" fillId="4" borderId="26" xfId="0" applyFont="1" applyFill="1" applyBorder="1" applyAlignment="1">
      <alignment horizontal="left" vertical="center"/>
    </xf>
    <xf numFmtId="0" fontId="15" fillId="4" borderId="15" xfId="0" applyFont="1" applyFill="1" applyBorder="1" applyAlignment="1">
      <alignment horizontal="left" vertical="center"/>
    </xf>
    <xf numFmtId="0" fontId="15" fillId="4" borderId="26" xfId="0" applyFont="1" applyFill="1" applyBorder="1" applyAlignment="1">
      <alignment horizontal="left" vertical="top" wrapText="1"/>
    </xf>
    <xf numFmtId="0" fontId="15" fillId="4" borderId="14" xfId="0" applyFont="1" applyFill="1" applyBorder="1" applyAlignment="1">
      <alignment horizontal="center" vertical="center" wrapText="1"/>
    </xf>
    <xf numFmtId="0" fontId="15" fillId="4" borderId="26" xfId="0" applyFont="1" applyFill="1" applyBorder="1" applyAlignment="1">
      <alignment horizontal="center" vertical="center" wrapText="1"/>
    </xf>
    <xf numFmtId="0" fontId="15" fillId="4" borderId="15" xfId="0" applyFont="1" applyFill="1" applyBorder="1" applyAlignment="1">
      <alignment horizontal="center" vertical="center" wrapText="1"/>
    </xf>
    <xf numFmtId="0" fontId="29" fillId="4" borderId="14" xfId="0" applyFont="1" applyFill="1" applyBorder="1" applyAlignment="1">
      <alignment horizontal="center" vertical="center" wrapText="1"/>
    </xf>
    <xf numFmtId="0" fontId="29" fillId="4" borderId="26" xfId="0" applyFont="1" applyFill="1" applyBorder="1" applyAlignment="1">
      <alignment horizontal="center" vertical="center" wrapText="1"/>
    </xf>
    <xf numFmtId="0" fontId="29" fillId="4" borderId="15" xfId="0" applyFont="1" applyFill="1" applyBorder="1" applyAlignment="1">
      <alignment horizontal="center" vertical="center" wrapText="1"/>
    </xf>
    <xf numFmtId="0" fontId="29" fillId="4" borderId="14" xfId="0" applyFont="1" applyFill="1" applyBorder="1" applyAlignment="1">
      <alignment horizontal="center" vertical="top" wrapText="1"/>
    </xf>
    <xf numFmtId="0" fontId="29" fillId="4" borderId="26" xfId="0" applyFont="1" applyFill="1" applyBorder="1" applyAlignment="1">
      <alignment horizontal="center" vertical="top" wrapText="1"/>
    </xf>
    <xf numFmtId="0" fontId="29" fillId="4" borderId="15" xfId="0" applyFont="1" applyFill="1" applyBorder="1" applyAlignment="1">
      <alignment horizontal="center" vertical="top" wrapText="1"/>
    </xf>
    <xf numFmtId="0" fontId="15" fillId="4" borderId="14" xfId="0" applyFont="1" applyFill="1" applyBorder="1" applyAlignment="1">
      <alignment horizontal="left" wrapText="1"/>
    </xf>
    <xf numFmtId="0" fontId="15" fillId="4" borderId="26" xfId="0" applyFont="1" applyFill="1" applyBorder="1" applyAlignment="1">
      <alignment horizontal="left" wrapText="1"/>
    </xf>
    <xf numFmtId="0" fontId="15" fillId="4" borderId="15" xfId="0" applyFont="1" applyFill="1" applyBorder="1" applyAlignment="1">
      <alignment horizontal="left" wrapText="1"/>
    </xf>
    <xf numFmtId="0" fontId="9" fillId="0" borderId="0" xfId="0" applyFont="1" applyAlignment="1">
      <alignment horizontal="right"/>
    </xf>
    <xf numFmtId="0" fontId="37" fillId="0" borderId="18" xfId="0" applyFont="1" applyBorder="1" applyAlignment="1">
      <alignment horizontal="center"/>
    </xf>
    <xf numFmtId="0" fontId="29" fillId="0" borderId="13" xfId="0" applyFont="1" applyBorder="1" applyAlignment="1">
      <alignment horizontal="center" vertical="top"/>
    </xf>
    <xf numFmtId="0" fontId="3" fillId="0" borderId="1" xfId="0" applyFont="1" applyBorder="1" applyAlignment="1">
      <alignment horizontal="left"/>
    </xf>
    <xf numFmtId="0" fontId="2" fillId="4" borderId="1" xfId="0" applyFont="1" applyFill="1" applyBorder="1" applyAlignment="1">
      <alignment horizontal="left" vertical="top" wrapText="1"/>
    </xf>
    <xf numFmtId="0" fontId="2" fillId="4" borderId="1" xfId="0" applyFont="1" applyFill="1" applyBorder="1" applyAlignment="1">
      <alignment horizontal="center" vertical="center" wrapText="1"/>
    </xf>
    <xf numFmtId="0" fontId="2" fillId="4" borderId="1" xfId="0" applyFont="1" applyFill="1" applyBorder="1" applyAlignment="1">
      <alignment horizontal="right" vertical="top" wrapText="1"/>
    </xf>
    <xf numFmtId="2" fontId="2" fillId="4" borderId="1" xfId="0" applyNumberFormat="1" applyFont="1" applyFill="1" applyBorder="1" applyAlignment="1">
      <alignment horizontal="center" vertical="top" wrapText="1"/>
    </xf>
    <xf numFmtId="0" fontId="10" fillId="0" borderId="1" xfId="0" applyFont="1" applyFill="1" applyBorder="1" applyAlignment="1">
      <alignment horizontal="left" vertical="top" wrapText="1"/>
    </xf>
    <xf numFmtId="0" fontId="3" fillId="4" borderId="14" xfId="0" applyFont="1" applyFill="1" applyBorder="1" applyAlignment="1">
      <alignment horizontal="left" vertical="top" wrapText="1"/>
    </xf>
    <xf numFmtId="0" fontId="3" fillId="4" borderId="26" xfId="0" applyFont="1" applyFill="1" applyBorder="1" applyAlignment="1">
      <alignment horizontal="left" vertical="top" wrapText="1"/>
    </xf>
    <xf numFmtId="0" fontId="3" fillId="4" borderId="15" xfId="0" applyFont="1" applyFill="1" applyBorder="1" applyAlignment="1">
      <alignment horizontal="left" vertical="top" wrapText="1"/>
    </xf>
    <xf numFmtId="0" fontId="10" fillId="4" borderId="1" xfId="0" applyFont="1" applyFill="1" applyBorder="1" applyAlignment="1">
      <alignment horizontal="center" vertical="center"/>
    </xf>
    <xf numFmtId="0" fontId="130" fillId="4" borderId="1" xfId="0" applyFont="1" applyFill="1" applyBorder="1" applyAlignment="1">
      <alignment horizontal="center" vertical="center"/>
    </xf>
    <xf numFmtId="0" fontId="2" fillId="4" borderId="1" xfId="0" applyFont="1" applyFill="1" applyBorder="1" applyAlignment="1">
      <alignment horizontal="center" vertical="center"/>
    </xf>
    <xf numFmtId="0" fontId="10" fillId="4" borderId="11" xfId="0" applyFont="1" applyFill="1" applyBorder="1" applyAlignment="1">
      <alignment horizontal="center" vertical="center"/>
    </xf>
    <xf numFmtId="0" fontId="10" fillId="4" borderId="97" xfId="0" applyFont="1" applyFill="1" applyBorder="1" applyAlignment="1">
      <alignment horizontal="center" vertical="center"/>
    </xf>
    <xf numFmtId="0" fontId="10" fillId="4" borderId="13" xfId="0" applyFont="1" applyFill="1" applyBorder="1" applyAlignment="1">
      <alignment horizontal="center" vertical="center"/>
    </xf>
    <xf numFmtId="0" fontId="2" fillId="4" borderId="11" xfId="0" applyFont="1" applyFill="1" applyBorder="1" applyAlignment="1">
      <alignment horizontal="center" vertical="center" wrapText="1"/>
    </xf>
    <xf numFmtId="0" fontId="2" fillId="4" borderId="97"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15" fillId="4" borderId="1" xfId="0" applyFont="1" applyFill="1" applyBorder="1" applyAlignment="1">
      <alignment horizontal="center" vertical="center"/>
    </xf>
    <xf numFmtId="0" fontId="3" fillId="4" borderId="14" xfId="0" applyFont="1" applyFill="1" applyBorder="1" applyAlignment="1">
      <alignment horizontal="left" vertical="top"/>
    </xf>
    <xf numFmtId="0" fontId="3" fillId="4" borderId="26" xfId="0" applyFont="1" applyFill="1" applyBorder="1" applyAlignment="1">
      <alignment horizontal="left" vertical="top"/>
    </xf>
    <xf numFmtId="0" fontId="3" fillId="4" borderId="15" xfId="0" applyFont="1" applyFill="1" applyBorder="1" applyAlignment="1">
      <alignment horizontal="left" vertical="top"/>
    </xf>
    <xf numFmtId="0" fontId="2" fillId="4" borderId="0" xfId="0" applyFont="1" applyFill="1" applyBorder="1" applyAlignment="1">
      <alignment horizontal="center" vertical="center"/>
    </xf>
    <xf numFmtId="0" fontId="10" fillId="4" borderId="0" xfId="0" applyFont="1" applyFill="1" applyBorder="1" applyAlignment="1">
      <alignment horizontal="center" vertical="center"/>
    </xf>
    <xf numFmtId="0" fontId="15" fillId="4" borderId="0" xfId="0" applyFont="1" applyFill="1" applyBorder="1" applyAlignment="1">
      <alignment horizontal="center" vertical="center"/>
    </xf>
    <xf numFmtId="0" fontId="29" fillId="4" borderId="26" xfId="0" applyFont="1" applyFill="1" applyBorder="1" applyAlignment="1">
      <alignment horizontal="center" vertical="top"/>
    </xf>
    <xf numFmtId="0" fontId="29" fillId="4" borderId="15" xfId="0" applyFont="1" applyFill="1" applyBorder="1" applyAlignment="1">
      <alignment horizontal="center" vertical="top"/>
    </xf>
    <xf numFmtId="0" fontId="10" fillId="4" borderId="1" xfId="0" applyFont="1" applyFill="1" applyBorder="1" applyAlignment="1">
      <alignment horizontal="left" vertical="top" wrapText="1"/>
    </xf>
    <xf numFmtId="0" fontId="2" fillId="4" borderId="11" xfId="0" applyFont="1" applyFill="1" applyBorder="1" applyAlignment="1">
      <alignment horizontal="left" vertical="top" wrapText="1"/>
    </xf>
    <xf numFmtId="0" fontId="2" fillId="4" borderId="97" xfId="0" applyFont="1" applyFill="1" applyBorder="1" applyAlignment="1">
      <alignment horizontal="left" vertical="top" wrapText="1"/>
    </xf>
    <xf numFmtId="0" fontId="2" fillId="4" borderId="13" xfId="0" applyFont="1" applyFill="1" applyBorder="1" applyAlignment="1">
      <alignment horizontal="left" vertical="top" wrapText="1"/>
    </xf>
    <xf numFmtId="0" fontId="2" fillId="4" borderId="13" xfId="0" applyFont="1" applyFill="1" applyBorder="1" applyAlignment="1">
      <alignment horizontal="right" vertical="top" wrapText="1"/>
    </xf>
    <xf numFmtId="2" fontId="2" fillId="4" borderId="13" xfId="0" applyNumberFormat="1" applyFont="1" applyFill="1" applyBorder="1" applyAlignment="1">
      <alignment horizontal="center" vertical="top" wrapText="1"/>
    </xf>
    <xf numFmtId="0" fontId="130" fillId="4" borderId="0" xfId="0" applyFont="1" applyFill="1" applyBorder="1" applyAlignment="1">
      <alignment horizontal="center" vertical="center"/>
    </xf>
    <xf numFmtId="0" fontId="130" fillId="4" borderId="11" xfId="0" applyFont="1" applyFill="1" applyBorder="1" applyAlignment="1">
      <alignment horizontal="center" vertical="center"/>
    </xf>
    <xf numFmtId="0" fontId="130" fillId="4" borderId="13" xfId="0" applyFont="1" applyFill="1" applyBorder="1" applyAlignment="1">
      <alignment horizontal="center" vertical="center"/>
    </xf>
    <xf numFmtId="0" fontId="130" fillId="0" borderId="1" xfId="0" applyFont="1" applyFill="1" applyBorder="1" applyAlignment="1">
      <alignment horizontal="left" vertical="top" wrapText="1"/>
    </xf>
    <xf numFmtId="0" fontId="10" fillId="4" borderId="0" xfId="0" applyFont="1" applyFill="1" applyBorder="1" applyAlignment="1">
      <alignment vertical="center"/>
    </xf>
    <xf numFmtId="0" fontId="15" fillId="4" borderId="11" xfId="0" applyFont="1" applyFill="1" applyBorder="1" applyAlignment="1">
      <alignment horizontal="center" vertical="center"/>
    </xf>
    <xf numFmtId="0" fontId="15" fillId="4" borderId="13" xfId="0" applyFont="1" applyFill="1" applyBorder="1" applyAlignment="1">
      <alignment horizontal="center" vertical="center"/>
    </xf>
    <xf numFmtId="0" fontId="10" fillId="4" borderId="1" xfId="0" applyFont="1" applyFill="1" applyBorder="1" applyAlignment="1">
      <alignment horizontal="left" vertical="top"/>
    </xf>
    <xf numFmtId="0" fontId="10" fillId="0" borderId="0" xfId="0" applyFont="1" applyFill="1" applyAlignment="1">
      <alignment horizontal="center" vertical="center"/>
    </xf>
    <xf numFmtId="0" fontId="3" fillId="4" borderId="14" xfId="0" applyFont="1" applyFill="1" applyBorder="1" applyAlignment="1">
      <alignment horizontal="left"/>
    </xf>
    <xf numFmtId="0" fontId="3" fillId="4" borderId="26" xfId="0" applyFont="1" applyFill="1" applyBorder="1" applyAlignment="1">
      <alignment horizontal="left"/>
    </xf>
    <xf numFmtId="0" fontId="3" fillId="4" borderId="15" xfId="0" applyFont="1" applyFill="1" applyBorder="1" applyAlignment="1">
      <alignment horizontal="left"/>
    </xf>
    <xf numFmtId="0" fontId="2" fillId="4" borderId="11" xfId="0" applyFont="1" applyFill="1" applyBorder="1" applyAlignment="1">
      <alignment horizontal="right" vertical="top" wrapText="1"/>
    </xf>
    <xf numFmtId="2" fontId="2" fillId="4" borderId="11" xfId="0" applyNumberFormat="1" applyFont="1" applyFill="1" applyBorder="1" applyAlignment="1">
      <alignment horizontal="center" vertical="top" wrapText="1"/>
    </xf>
    <xf numFmtId="0" fontId="10" fillId="0" borderId="11" xfId="0" applyFont="1" applyFill="1" applyBorder="1" applyAlignment="1">
      <alignment horizontal="left" vertical="top" wrapText="1"/>
    </xf>
    <xf numFmtId="0" fontId="10" fillId="4" borderId="1" xfId="0" applyFont="1" applyFill="1" applyBorder="1" applyAlignment="1">
      <alignment vertical="center"/>
    </xf>
    <xf numFmtId="0" fontId="2" fillId="0" borderId="97" xfId="0" applyFont="1" applyFill="1" applyBorder="1" applyAlignment="1">
      <alignment horizontal="left" vertical="top" wrapText="1"/>
    </xf>
    <xf numFmtId="0" fontId="2" fillId="4" borderId="1" xfId="0" applyNumberFormat="1" applyFont="1" applyFill="1" applyBorder="1" applyAlignment="1">
      <alignment horizontal="center" vertical="top" wrapText="1"/>
    </xf>
    <xf numFmtId="0" fontId="37" fillId="0" borderId="1" xfId="0" applyFont="1" applyBorder="1" applyAlignment="1">
      <alignment horizontal="center" vertical="top" wrapText="1"/>
    </xf>
    <xf numFmtId="0" fontId="93" fillId="0" borderId="0" xfId="0" applyFont="1" applyBorder="1" applyAlignment="1">
      <alignment horizontal="left" vertical="top" wrapText="1"/>
    </xf>
    <xf numFmtId="0" fontId="147" fillId="0" borderId="0" xfId="0" applyFont="1" applyBorder="1" applyAlignment="1">
      <alignment horizontal="left" vertical="top" wrapText="1"/>
    </xf>
    <xf numFmtId="0" fontId="2" fillId="0" borderId="0" xfId="0" applyFont="1" applyBorder="1" applyAlignment="1">
      <alignment horizontal="center" vertical="top" wrapText="1"/>
    </xf>
    <xf numFmtId="0" fontId="2" fillId="0" borderId="1" xfId="0" applyFont="1" applyBorder="1" applyAlignment="1">
      <alignment horizontal="right" vertical="top" wrapText="1"/>
    </xf>
    <xf numFmtId="0" fontId="9" fillId="0" borderId="1" xfId="0" applyFont="1" applyBorder="1" applyAlignment="1">
      <alignment horizontal="left" vertical="top" wrapText="1"/>
    </xf>
    <xf numFmtId="0" fontId="13" fillId="0" borderId="0" xfId="0" applyFont="1" applyAlignment="1">
      <alignment horizontal="center"/>
    </xf>
    <xf numFmtId="0" fontId="0" fillId="0" borderId="0" xfId="0" applyAlignment="1"/>
    <xf numFmtId="44" fontId="37" fillId="0" borderId="0" xfId="5" applyFont="1" applyAlignment="1">
      <alignment horizontal="center"/>
    </xf>
    <xf numFmtId="0" fontId="8" fillId="0" borderId="0" xfId="0" applyFont="1" applyAlignment="1">
      <alignment horizontal="center"/>
    </xf>
    <xf numFmtId="0" fontId="37" fillId="0" borderId="0" xfId="0" applyFont="1" applyAlignment="1">
      <alignment horizontal="center"/>
    </xf>
    <xf numFmtId="0" fontId="137" fillId="0" borderId="1" xfId="0" applyFont="1" applyBorder="1" applyAlignment="1">
      <alignment horizontal="center" vertical="top" wrapText="1"/>
    </xf>
    <xf numFmtId="0" fontId="47" fillId="0" borderId="1" xfId="0" applyFont="1" applyBorder="1" applyAlignment="1">
      <alignment horizontal="center" vertical="top" wrapText="1"/>
    </xf>
    <xf numFmtId="0" fontId="11" fillId="0" borderId="0" xfId="0" applyFont="1" applyFill="1" applyAlignment="1">
      <alignment horizontal="center"/>
    </xf>
    <xf numFmtId="0" fontId="11" fillId="0" borderId="0" xfId="0" applyFont="1" applyFill="1" applyBorder="1" applyAlignment="1">
      <alignment horizontal="center"/>
    </xf>
    <xf numFmtId="0" fontId="148" fillId="0" borderId="14" xfId="0" applyFont="1" applyFill="1" applyBorder="1" applyAlignment="1">
      <alignment horizontal="center"/>
    </xf>
    <xf numFmtId="0" fontId="148" fillId="0" borderId="26" xfId="0" applyFont="1" applyFill="1" applyBorder="1" applyAlignment="1">
      <alignment horizontal="center"/>
    </xf>
    <xf numFmtId="0" fontId="148" fillId="0" borderId="15" xfId="0" applyFont="1" applyFill="1" applyBorder="1" applyAlignment="1">
      <alignment horizontal="center"/>
    </xf>
    <xf numFmtId="0" fontId="22" fillId="0" borderId="14" xfId="0" applyFont="1" applyFill="1" applyBorder="1" applyAlignment="1">
      <alignment horizontal="center" vertical="top" wrapText="1"/>
    </xf>
    <xf numFmtId="0" fontId="22" fillId="0" borderId="26" xfId="0" applyFont="1" applyFill="1" applyBorder="1" applyAlignment="1">
      <alignment horizontal="center" vertical="top" wrapText="1"/>
    </xf>
    <xf numFmtId="0" fontId="22" fillId="0" borderId="15" xfId="0" applyFont="1" applyFill="1" applyBorder="1" applyAlignment="1">
      <alignment horizontal="center" vertical="top" wrapText="1"/>
    </xf>
    <xf numFmtId="0" fontId="152" fillId="0" borderId="14" xfId="0" applyFont="1" applyFill="1" applyBorder="1" applyAlignment="1">
      <alignment horizontal="left" vertical="top" wrapText="1"/>
    </xf>
    <xf numFmtId="0" fontId="150" fillId="0" borderId="26" xfId="0" applyFont="1" applyFill="1" applyBorder="1" applyAlignment="1">
      <alignment horizontal="left" vertical="top" wrapText="1"/>
    </xf>
    <xf numFmtId="0" fontId="150" fillId="0" borderId="15" xfId="0" applyFont="1" applyFill="1" applyBorder="1" applyAlignment="1">
      <alignment horizontal="left" vertical="top" wrapText="1"/>
    </xf>
    <xf numFmtId="0" fontId="152" fillId="0" borderId="115" xfId="0" applyFont="1" applyFill="1" applyBorder="1" applyAlignment="1">
      <alignment horizontal="center" vertical="top" wrapText="1"/>
    </xf>
    <xf numFmtId="0" fontId="152" fillId="0" borderId="35" xfId="0" applyFont="1" applyFill="1" applyBorder="1" applyAlignment="1">
      <alignment horizontal="left" vertical="top" wrapText="1"/>
    </xf>
    <xf numFmtId="0" fontId="152" fillId="0" borderId="38" xfId="0" applyFont="1" applyFill="1" applyBorder="1" applyAlignment="1">
      <alignment horizontal="left" vertical="top" wrapText="1"/>
    </xf>
    <xf numFmtId="0" fontId="29" fillId="17" borderId="14" xfId="0" applyFont="1" applyFill="1" applyBorder="1" applyAlignment="1">
      <alignment horizontal="left" vertical="top" wrapText="1"/>
    </xf>
    <xf numFmtId="0" fontId="29" fillId="17" borderId="15" xfId="0" applyFont="1" applyFill="1" applyBorder="1" applyAlignment="1">
      <alignment horizontal="left" vertical="top" wrapText="1"/>
    </xf>
    <xf numFmtId="0" fontId="152" fillId="2" borderId="14" xfId="0" applyFont="1" applyFill="1" applyBorder="1" applyAlignment="1">
      <alignment horizontal="left" vertical="top" wrapText="1"/>
    </xf>
    <xf numFmtId="0" fontId="10" fillId="0" borderId="26" xfId="0" applyFont="1" applyBorder="1" applyAlignment="1">
      <alignment horizontal="left" vertical="top" wrapText="1"/>
    </xf>
    <xf numFmtId="0" fontId="10" fillId="0" borderId="15" xfId="0" applyFont="1" applyBorder="1" applyAlignment="1">
      <alignment horizontal="left" vertical="top" wrapText="1"/>
    </xf>
    <xf numFmtId="0" fontId="29" fillId="17" borderId="35" xfId="0" applyFont="1" applyFill="1" applyBorder="1" applyAlignment="1">
      <alignment horizontal="left" vertical="top" wrapText="1"/>
    </xf>
    <xf numFmtId="0" fontId="29" fillId="17" borderId="36" xfId="0" applyFont="1" applyFill="1" applyBorder="1" applyAlignment="1">
      <alignment horizontal="left" vertical="top" wrapText="1"/>
    </xf>
    <xf numFmtId="0" fontId="152" fillId="0" borderId="26" xfId="0" applyFont="1" applyFill="1" applyBorder="1" applyAlignment="1">
      <alignment horizontal="left" vertical="top" wrapText="1"/>
    </xf>
    <xf numFmtId="0" fontId="29" fillId="17" borderId="4" xfId="0" applyFont="1" applyFill="1" applyBorder="1" applyAlignment="1">
      <alignment horizontal="left" vertical="top" wrapText="1"/>
    </xf>
    <xf numFmtId="0" fontId="152" fillId="2" borderId="26" xfId="0" applyFont="1" applyFill="1" applyBorder="1" applyAlignment="1">
      <alignment horizontal="left" vertical="top" wrapText="1"/>
    </xf>
    <xf numFmtId="0" fontId="152" fillId="2" borderId="15" xfId="0" applyFont="1" applyFill="1" applyBorder="1" applyAlignment="1">
      <alignment horizontal="left" vertical="top" wrapText="1"/>
    </xf>
    <xf numFmtId="0" fontId="9" fillId="0" borderId="0" xfId="0" applyFont="1" applyFill="1" applyAlignment="1">
      <alignment horizontal="left" vertical="top" wrapText="1"/>
    </xf>
    <xf numFmtId="0" fontId="37" fillId="0" borderId="0" xfId="0" applyFont="1" applyFill="1" applyBorder="1" applyAlignment="1">
      <alignment horizontal="left" vertical="top" wrapText="1"/>
    </xf>
    <xf numFmtId="0" fontId="37" fillId="0" borderId="129" xfId="0" applyFont="1" applyFill="1" applyBorder="1" applyAlignment="1">
      <alignment horizontal="left" vertical="top" wrapText="1"/>
    </xf>
    <xf numFmtId="0" fontId="37" fillId="0" borderId="133" xfId="0" applyFont="1" applyFill="1" applyBorder="1" applyAlignment="1">
      <alignment horizontal="left" vertical="top" wrapText="1"/>
    </xf>
    <xf numFmtId="0" fontId="37" fillId="0" borderId="13" xfId="0" applyFont="1" applyFill="1" applyBorder="1" applyAlignment="1">
      <alignment horizontal="left" vertical="top" wrapText="1"/>
    </xf>
    <xf numFmtId="0" fontId="140" fillId="0" borderId="129" xfId="0" applyFont="1" applyFill="1" applyBorder="1" applyAlignment="1">
      <alignment horizontal="left" vertical="top" wrapText="1"/>
    </xf>
    <xf numFmtId="0" fontId="9" fillId="0" borderId="133"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129" xfId="0" applyFont="1" applyFill="1" applyBorder="1" applyAlignment="1">
      <alignment horizontal="left" vertical="top" wrapText="1"/>
    </xf>
    <xf numFmtId="0" fontId="9" fillId="0" borderId="133" xfId="0" applyFont="1" applyFill="1" applyBorder="1" applyAlignment="1">
      <alignment horizontal="left" vertical="top" wrapText="1"/>
    </xf>
    <xf numFmtId="0" fontId="9" fillId="0" borderId="97" xfId="0" applyFont="1" applyFill="1" applyBorder="1" applyAlignment="1">
      <alignment horizontal="left" vertical="top" wrapText="1"/>
    </xf>
    <xf numFmtId="0" fontId="9" fillId="0" borderId="13" xfId="0" applyFont="1" applyFill="1" applyBorder="1" applyAlignment="1">
      <alignment horizontal="left" vertical="top" wrapText="1"/>
    </xf>
    <xf numFmtId="49" fontId="9" fillId="0" borderId="133" xfId="0" applyNumberFormat="1" applyFont="1" applyFill="1" applyBorder="1" applyAlignment="1">
      <alignment horizontal="left" vertical="top" wrapText="1"/>
    </xf>
    <xf numFmtId="49" fontId="9" fillId="0" borderId="97" xfId="0" applyNumberFormat="1" applyFont="1" applyFill="1" applyBorder="1" applyAlignment="1">
      <alignment horizontal="left" vertical="top" wrapText="1"/>
    </xf>
    <xf numFmtId="49" fontId="9" fillId="0" borderId="13" xfId="0" applyNumberFormat="1" applyFont="1" applyFill="1" applyBorder="1" applyAlignment="1">
      <alignment horizontal="left" vertical="top" wrapText="1"/>
    </xf>
    <xf numFmtId="0" fontId="148" fillId="0" borderId="14" xfId="0" applyFont="1" applyFill="1" applyBorder="1" applyAlignment="1">
      <alignment horizontal="center" vertical="top" wrapText="1"/>
    </xf>
    <xf numFmtId="0" fontId="148" fillId="0" borderId="26" xfId="0" applyFont="1" applyFill="1" applyBorder="1" applyAlignment="1">
      <alignment horizontal="center" vertical="top" wrapText="1"/>
    </xf>
    <xf numFmtId="0" fontId="148" fillId="0" borderId="15" xfId="0" applyFont="1" applyFill="1" applyBorder="1" applyAlignment="1">
      <alignment horizontal="center" vertical="top" wrapText="1"/>
    </xf>
    <xf numFmtId="0" fontId="6" fillId="0" borderId="19" xfId="0" applyFont="1" applyFill="1" applyBorder="1" applyAlignment="1">
      <alignment horizontal="left" vertical="top" wrapText="1"/>
    </xf>
    <xf numFmtId="0" fontId="6" fillId="0" borderId="47" xfId="0" applyFont="1" applyFill="1" applyBorder="1" applyAlignment="1">
      <alignment horizontal="left" vertical="top" wrapText="1"/>
    </xf>
    <xf numFmtId="0" fontId="6" fillId="0" borderId="43" xfId="0" applyFont="1" applyFill="1" applyBorder="1" applyAlignment="1">
      <alignment horizontal="left" vertical="top" wrapText="1"/>
    </xf>
    <xf numFmtId="164" fontId="6" fillId="0" borderId="19" xfId="0" applyNumberFormat="1" applyFont="1" applyFill="1" applyBorder="1" applyAlignment="1">
      <alignment horizontal="left" vertical="top" wrapText="1"/>
    </xf>
    <xf numFmtId="164" fontId="6" fillId="0" borderId="47" xfId="0" applyNumberFormat="1" applyFont="1" applyFill="1" applyBorder="1" applyAlignment="1">
      <alignment horizontal="left" vertical="top" wrapText="1"/>
    </xf>
    <xf numFmtId="164" fontId="6" fillId="0" borderId="43" xfId="0" applyNumberFormat="1" applyFont="1" applyFill="1" applyBorder="1" applyAlignment="1">
      <alignment horizontal="left" vertical="top" wrapText="1"/>
    </xf>
    <xf numFmtId="0" fontId="2" fillId="0" borderId="0" xfId="0" applyFont="1" applyFill="1" applyAlignment="1">
      <alignment horizontal="center"/>
    </xf>
    <xf numFmtId="0" fontId="2" fillId="0" borderId="0" xfId="0" applyFont="1" applyFill="1" applyBorder="1" applyAlignment="1">
      <alignment horizontal="center"/>
    </xf>
    <xf numFmtId="0" fontId="148" fillId="0" borderId="1" xfId="0" applyFont="1" applyFill="1" applyBorder="1" applyAlignment="1">
      <alignment horizontal="center" vertical="top" wrapText="1"/>
    </xf>
    <xf numFmtId="0" fontId="5" fillId="0" borderId="0" xfId="0" applyFont="1" applyAlignment="1">
      <alignment horizontal="center" vertical="center" wrapText="1"/>
    </xf>
    <xf numFmtId="0" fontId="7" fillId="0" borderId="22" xfId="0" applyFont="1" applyBorder="1" applyAlignment="1">
      <alignment vertical="top" wrapText="1"/>
    </xf>
    <xf numFmtId="0" fontId="7" fillId="0" borderId="29" xfId="0" applyFont="1" applyBorder="1" applyAlignment="1">
      <alignment horizontal="center" vertical="top" wrapText="1"/>
    </xf>
    <xf numFmtId="0" fontId="11" fillId="4" borderId="77" xfId="4" applyFont="1" applyFill="1" applyBorder="1" applyAlignment="1">
      <alignment horizontal="center" wrapText="1"/>
    </xf>
    <xf numFmtId="0" fontId="8" fillId="4" borderId="132" xfId="4" applyFont="1" applyFill="1" applyBorder="1" applyAlignment="1">
      <alignment horizontal="center" wrapText="1"/>
    </xf>
    <xf numFmtId="0" fontId="6" fillId="4" borderId="0" xfId="4" applyFont="1" applyFill="1" applyBorder="1" applyAlignment="1">
      <alignment wrapText="1"/>
    </xf>
    <xf numFmtId="0" fontId="11" fillId="4" borderId="52" xfId="4" applyFont="1" applyFill="1" applyBorder="1" applyAlignment="1">
      <alignment wrapText="1"/>
    </xf>
    <xf numFmtId="0" fontId="7" fillId="4" borderId="129" xfId="4" applyFont="1" applyFill="1" applyBorder="1" applyAlignment="1">
      <alignment wrapText="1"/>
    </xf>
    <xf numFmtId="0" fontId="11" fillId="4" borderId="0" xfId="4" applyFont="1" applyFill="1" applyBorder="1" applyAlignment="1">
      <alignment wrapText="1"/>
    </xf>
    <xf numFmtId="0" fontId="6" fillId="4" borderId="52" xfId="4" applyFont="1" applyFill="1" applyBorder="1" applyAlignment="1">
      <alignment wrapText="1"/>
    </xf>
    <xf numFmtId="0" fontId="6" fillId="4" borderId="129" xfId="4" applyFont="1" applyFill="1" applyBorder="1" applyAlignment="1">
      <alignment wrapText="1"/>
    </xf>
    <xf numFmtId="164" fontId="6" fillId="4" borderId="129" xfId="4" applyNumberFormat="1" applyFont="1" applyFill="1" applyBorder="1" applyAlignment="1">
      <alignment wrapText="1"/>
    </xf>
    <xf numFmtId="0" fontId="2" fillId="4" borderId="129" xfId="4" applyFont="1" applyFill="1" applyBorder="1" applyAlignment="1">
      <alignment wrapText="1"/>
    </xf>
    <xf numFmtId="0" fontId="6" fillId="4" borderId="129" xfId="4" applyFont="1" applyFill="1" applyBorder="1" applyAlignment="1">
      <alignment horizontal="justify" vertical="center" wrapText="1"/>
    </xf>
    <xf numFmtId="0" fontId="11" fillId="4" borderId="52" xfId="4" applyFont="1" applyFill="1" applyBorder="1" applyAlignment="1">
      <alignment wrapText="1"/>
    </xf>
    <xf numFmtId="0" fontId="11" fillId="4" borderId="129" xfId="4" applyFont="1" applyFill="1" applyBorder="1" applyAlignment="1">
      <alignment wrapText="1"/>
    </xf>
    <xf numFmtId="164" fontId="11" fillId="4" borderId="129" xfId="4" applyNumberFormat="1" applyFont="1" applyFill="1" applyBorder="1" applyAlignment="1">
      <alignment wrapText="1"/>
    </xf>
    <xf numFmtId="0" fontId="3" fillId="4" borderId="129" xfId="4" applyFont="1" applyFill="1" applyBorder="1" applyAlignment="1">
      <alignment wrapText="1"/>
    </xf>
    <xf numFmtId="0" fontId="6" fillId="4" borderId="129" xfId="4" applyFont="1" applyFill="1" applyBorder="1" applyAlignment="1">
      <alignment vertical="center" wrapText="1"/>
    </xf>
    <xf numFmtId="0" fontId="2" fillId="4" borderId="129" xfId="4" applyFont="1" applyFill="1" applyBorder="1" applyAlignment="1">
      <alignment vertical="center" wrapText="1"/>
    </xf>
    <xf numFmtId="0" fontId="70" fillId="4" borderId="129" xfId="4" applyFont="1" applyFill="1" applyBorder="1" applyAlignment="1">
      <alignment vertical="center" wrapText="1"/>
    </xf>
    <xf numFmtId="0" fontId="6" fillId="0" borderId="129" xfId="4" applyFont="1" applyFill="1" applyBorder="1" applyAlignment="1">
      <alignment wrapText="1"/>
    </xf>
    <xf numFmtId="0" fontId="11" fillId="4" borderId="129" xfId="4" applyFont="1" applyFill="1" applyBorder="1" applyAlignment="1">
      <alignment vertical="center" wrapText="1"/>
    </xf>
    <xf numFmtId="0" fontId="11" fillId="4" borderId="129" xfId="4" applyFont="1" applyFill="1" applyBorder="1" applyAlignment="1">
      <alignment wrapText="1"/>
    </xf>
    <xf numFmtId="0" fontId="8" fillId="4" borderId="129" xfId="4" applyFont="1" applyFill="1" applyBorder="1" applyAlignment="1">
      <alignment wrapText="1"/>
    </xf>
    <xf numFmtId="0" fontId="8" fillId="4" borderId="52" xfId="4" applyFont="1" applyFill="1" applyBorder="1" applyAlignment="1">
      <alignment wrapText="1"/>
    </xf>
    <xf numFmtId="0" fontId="6" fillId="0" borderId="52" xfId="4" applyFont="1" applyFill="1" applyBorder="1" applyAlignment="1">
      <alignment wrapText="1"/>
    </xf>
    <xf numFmtId="164" fontId="6" fillId="0" borderId="129" xfId="4" applyNumberFormat="1" applyFont="1" applyFill="1" applyBorder="1" applyAlignment="1">
      <alignment wrapText="1"/>
    </xf>
    <xf numFmtId="0" fontId="2" fillId="0" borderId="129" xfId="4" applyFont="1" applyFill="1" applyBorder="1" applyAlignment="1">
      <alignment wrapText="1"/>
    </xf>
    <xf numFmtId="0" fontId="8" fillId="4" borderId="77" xfId="4" applyFont="1" applyFill="1" applyBorder="1" applyAlignment="1">
      <alignment wrapText="1"/>
    </xf>
    <xf numFmtId="0" fontId="8" fillId="4" borderId="132" xfId="4" applyFont="1" applyFill="1" applyBorder="1" applyAlignment="1">
      <alignment wrapText="1"/>
    </xf>
    <xf numFmtId="0" fontId="6" fillId="4" borderId="13" xfId="4" applyFont="1" applyFill="1" applyBorder="1" applyAlignment="1">
      <alignment wrapText="1"/>
    </xf>
    <xf numFmtId="0" fontId="11" fillId="4" borderId="13" xfId="4" applyFont="1" applyFill="1" applyBorder="1" applyAlignment="1">
      <alignment wrapText="1"/>
    </xf>
    <xf numFmtId="0" fontId="11" fillId="4" borderId="77" xfId="4" applyFont="1" applyFill="1" applyBorder="1" applyAlignment="1">
      <alignment wrapText="1"/>
    </xf>
    <xf numFmtId="0" fontId="7" fillId="4" borderId="132" xfId="0" applyFont="1" applyFill="1" applyBorder="1" applyAlignment="1">
      <alignment wrapText="1"/>
    </xf>
    <xf numFmtId="0" fontId="7" fillId="4" borderId="131" xfId="0" applyFont="1" applyFill="1" applyBorder="1" applyAlignment="1">
      <alignment wrapText="1"/>
    </xf>
    <xf numFmtId="0" fontId="6" fillId="4" borderId="131" xfId="4" applyFont="1" applyFill="1" applyBorder="1" applyAlignment="1">
      <alignment wrapText="1"/>
    </xf>
    <xf numFmtId="0" fontId="2" fillId="4" borderId="129" xfId="0" applyFont="1" applyFill="1" applyBorder="1" applyAlignment="1">
      <alignment horizontal="left" vertical="top" wrapText="1"/>
    </xf>
    <xf numFmtId="0" fontId="7" fillId="4" borderId="132" xfId="4" applyFont="1" applyFill="1" applyBorder="1" applyAlignment="1"/>
    <xf numFmtId="0" fontId="7" fillId="4" borderId="129" xfId="4" applyFont="1" applyFill="1" applyBorder="1"/>
    <xf numFmtId="0" fontId="7" fillId="4" borderId="52" xfId="4" applyFont="1" applyFill="1" applyBorder="1"/>
    <xf numFmtId="0" fontId="15" fillId="4" borderId="129" xfId="4" applyFont="1" applyFill="1" applyBorder="1"/>
    <xf numFmtId="2" fontId="6" fillId="4" borderId="129" xfId="4" applyNumberFormat="1" applyFont="1" applyFill="1" applyBorder="1" applyAlignment="1">
      <alignment wrapText="1"/>
    </xf>
    <xf numFmtId="0" fontId="7" fillId="0" borderId="129" xfId="4" applyFont="1" applyFill="1" applyBorder="1"/>
    <xf numFmtId="0" fontId="8" fillId="4" borderId="52" xfId="4" applyFont="1" applyFill="1" applyBorder="1"/>
    <xf numFmtId="0" fontId="8" fillId="4" borderId="129" xfId="4" applyFont="1" applyFill="1" applyBorder="1"/>
    <xf numFmtId="0" fontId="29" fillId="4" borderId="129" xfId="4" applyFont="1" applyFill="1" applyBorder="1"/>
  </cellXfs>
  <cellStyles count="10">
    <cellStyle name="Гиперссылка" xfId="7" builtinId="8"/>
    <cellStyle name="Денежный" xfId="5" builtinId="4"/>
    <cellStyle name="Звичайний 2" xfId="3"/>
    <cellStyle name="Звичайний 2 2 2" xfId="4"/>
    <cellStyle name="Звичайний 2 2 2 3" xfId="9"/>
    <cellStyle name="Звичайний 3 2" xfId="8"/>
    <cellStyle name="Обычный" xfId="0" builtinId="0"/>
    <cellStyle name="Обычный 2" xfId="1"/>
    <cellStyle name="Процентный" xfId="6" builtinId="5"/>
    <cellStyle name="Финансовый" xfId="2" builtin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0</xdr:col>
      <xdr:colOff>0</xdr:colOff>
      <xdr:row>760</xdr:row>
      <xdr:rowOff>139001</xdr:rowOff>
    </xdr:from>
    <xdr:to>
      <xdr:col>20</xdr:col>
      <xdr:colOff>244929</xdr:colOff>
      <xdr:row>764</xdr:row>
      <xdr:rowOff>108857</xdr:rowOff>
    </xdr:to>
    <xdr:sp macro="" textlink="">
      <xdr:nvSpPr>
        <xdr:cNvPr id="2" name="TextBox 1">
          <a:extLst>
            <a:ext uri="{FF2B5EF4-FFF2-40B4-BE49-F238E27FC236}">
              <a16:creationId xmlns="" xmlns:a16="http://schemas.microsoft.com/office/drawing/2014/main" id="{00000000-0008-0000-0300-000002000000}"/>
            </a:ext>
          </a:extLst>
        </xdr:cNvPr>
        <xdr:cNvSpPr txBox="1"/>
      </xdr:nvSpPr>
      <xdr:spPr>
        <a:xfrm>
          <a:off x="0" y="1116987161"/>
          <a:ext cx="18159549" cy="1531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ru-RU" sz="2400" b="1">
            <a:latin typeface="Times New Roman" pitchFamily="18" charset="0"/>
            <a:cs typeface="Times New Roman" pitchFamily="18"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5;&#1047;&#1060;01.01.2024/&#1054;&#1073;&#1083;&#1072;&#1089;&#1090;&#1110;/&#1061;&#1077;&#1088;&#1089;&#1086;&#1085;&#1089;&#1100;&#1082;&#1072;/&#1044;&#1086;&#1076;&#1072;&#1090;&#1086;&#108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oss\&#1079;&#1072;&#1075;&#1072;&#1083;&#1100;&#1085;&#1072;\&#1058;&#1072;&#1085;&#1103;\&#1051;&#1048;&#1057;&#1058;&#1048;\2023%20&#1088;&#1110;&#1082;%20&#1056;&#1030;&#1047;&#1053;&#1045;\&#1057;&#1040;&#1049;&#1058;\&#1055;&#1045;&#1056;&#1045;&#1051;&#1030;&#1050;%20&#1055;&#1047;&#1060;%202023\&#1030;%20&#1082;&#1074;&#1072;&#1088;&#1090;&#1072;&#1083;%202023\&#1060;&#1086;&#1088;&#1084;&#1072;%202%20&#1055;&#1047;&#1060;%20&#1030;%20&#1082;&#1074;.%202023%20&#1088;&#1086;&#1082;&#109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1"/>
      <sheetName val="Форма 2"/>
      <sheetName val="Форма 3"/>
      <sheetName val="Форма 4"/>
    </sheetNames>
    <sheetDataSet>
      <sheetData sheetId="0" refreshError="1"/>
      <sheetData sheetId="1" refreshError="1"/>
      <sheetData sheetId="2" refreshError="1"/>
      <sheetData sheetId="3">
        <row r="34">
          <cell r="A34" t="str">
            <v>Всього ПЗФ загальнодержавного значення - 334780,4441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2"/>
    </sheetNames>
    <sheetDataSet>
      <sheetData sheetId="0" refreshError="1">
        <row r="6">
          <cell r="G6" t="str">
            <v>Ріш обл. ради від 03.03.2023         № 17-44/VІІІ</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2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7.xml.rels><?xml version="1.0" encoding="UTF-8" standalone="yes"?>
<Relationships xmlns="http://schemas.openxmlformats.org/package/2006/relationships"><Relationship Id="rId8" Type="http://schemas.openxmlformats.org/officeDocument/2006/relationships/hyperlink" Target="https://ips.ligazakon.net/document/MR130317?an=15" TargetMode="External"/><Relationship Id="rId13" Type="http://schemas.openxmlformats.org/officeDocument/2006/relationships/hyperlink" Target="https://ips.ligazakon.net/document/MR210968?an=1" TargetMode="External"/><Relationship Id="rId18" Type="http://schemas.openxmlformats.org/officeDocument/2006/relationships/hyperlink" Target="https://ips.ligazakon.net/document/MR091815" TargetMode="External"/><Relationship Id="rId26" Type="http://schemas.openxmlformats.org/officeDocument/2006/relationships/hyperlink" Target="https://ips.ligazakon.net/document/MR080270?an=49" TargetMode="External"/><Relationship Id="rId3" Type="http://schemas.openxmlformats.org/officeDocument/2006/relationships/hyperlink" Target="https://ips.ligazakon.net/document/MR111712?an=1" TargetMode="External"/><Relationship Id="rId21" Type="http://schemas.openxmlformats.org/officeDocument/2006/relationships/hyperlink" Target="https://ips.ligazakon.net/document/MR090408" TargetMode="External"/><Relationship Id="rId7" Type="http://schemas.openxmlformats.org/officeDocument/2006/relationships/hyperlink" Target="https://ips.ligazakon.net/document/MR130317?an=15" TargetMode="External"/><Relationship Id="rId12" Type="http://schemas.openxmlformats.org/officeDocument/2006/relationships/hyperlink" Target="https://ips.ligazakon.net/document/MR210969?an=1" TargetMode="External"/><Relationship Id="rId17" Type="http://schemas.openxmlformats.org/officeDocument/2006/relationships/hyperlink" Target="https://ips.ligazakon.net/document/MR101588?an=42" TargetMode="External"/><Relationship Id="rId25" Type="http://schemas.openxmlformats.org/officeDocument/2006/relationships/hyperlink" Target="https://ips.ligazakon.net/document/MR080270?an=49" TargetMode="External"/><Relationship Id="rId2" Type="http://schemas.openxmlformats.org/officeDocument/2006/relationships/hyperlink" Target="https://ips.ligazakon.net/document/MR161746" TargetMode="External"/><Relationship Id="rId16" Type="http://schemas.openxmlformats.org/officeDocument/2006/relationships/hyperlink" Target="https://ips.ligazakon.net/document/MR101588?an=42" TargetMode="External"/><Relationship Id="rId20" Type="http://schemas.openxmlformats.org/officeDocument/2006/relationships/hyperlink" Target="https://ips.ligazakon.net/document/MR090408" TargetMode="External"/><Relationship Id="rId1" Type="http://schemas.openxmlformats.org/officeDocument/2006/relationships/hyperlink" Target="https://ips.ligazakon.net/document/MR180390" TargetMode="External"/><Relationship Id="rId6" Type="http://schemas.openxmlformats.org/officeDocument/2006/relationships/hyperlink" Target="https://ips.ligazakon.net/document/MR130317?an=1" TargetMode="External"/><Relationship Id="rId11" Type="http://schemas.openxmlformats.org/officeDocument/2006/relationships/hyperlink" Target="https://ips.ligazakon.net/document/MR212270?an=1" TargetMode="External"/><Relationship Id="rId24" Type="http://schemas.openxmlformats.org/officeDocument/2006/relationships/hyperlink" Target="https://ips.ligazakon.net/document/MR080270?an=49" TargetMode="External"/><Relationship Id="rId5" Type="http://schemas.openxmlformats.org/officeDocument/2006/relationships/hyperlink" Target="https://ips.ligazakon.net/document/MR130317?an=1" TargetMode="External"/><Relationship Id="rId15" Type="http://schemas.openxmlformats.org/officeDocument/2006/relationships/hyperlink" Target="https://ips.ligazakon.net/document/MR111601?an=2" TargetMode="External"/><Relationship Id="rId23" Type="http://schemas.openxmlformats.org/officeDocument/2006/relationships/hyperlink" Target="https://ips.ligazakon.net/document/MR080270" TargetMode="External"/><Relationship Id="rId28" Type="http://schemas.openxmlformats.org/officeDocument/2006/relationships/hyperlink" Target="https://ips.ligazakon.net/document/MR990138" TargetMode="External"/><Relationship Id="rId10" Type="http://schemas.openxmlformats.org/officeDocument/2006/relationships/hyperlink" Target="https://ips.ligazakon.net/document/MR212271?an=1" TargetMode="External"/><Relationship Id="rId19" Type="http://schemas.openxmlformats.org/officeDocument/2006/relationships/hyperlink" Target="https://ips.ligazakon.net/document/MR091815?an=77" TargetMode="External"/><Relationship Id="rId4" Type="http://schemas.openxmlformats.org/officeDocument/2006/relationships/hyperlink" Target="https://ips.ligazakon.net/document/MR221484" TargetMode="External"/><Relationship Id="rId9" Type="http://schemas.openxmlformats.org/officeDocument/2006/relationships/hyperlink" Target="https://ips.ligazakon.net/document/MR130317?an=15" TargetMode="External"/><Relationship Id="rId14" Type="http://schemas.openxmlformats.org/officeDocument/2006/relationships/hyperlink" Target="https://ips.ligazakon.net/document/MR130748?an=1" TargetMode="External"/><Relationship Id="rId22" Type="http://schemas.openxmlformats.org/officeDocument/2006/relationships/hyperlink" Target="https://ips.ligazakon.net/document/MR090408" TargetMode="External"/><Relationship Id="rId27" Type="http://schemas.openxmlformats.org/officeDocument/2006/relationships/hyperlink" Target="https://ips.ligazakon.net/document/MR101588?an=42"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election activeCell="A7" sqref="A7"/>
    </sheetView>
  </sheetViews>
  <sheetFormatPr defaultRowHeight="14.4"/>
  <cols>
    <col min="1" max="1" width="78.5546875" customWidth="1"/>
  </cols>
  <sheetData>
    <row r="1" spans="1:1" ht="108">
      <c r="A1" s="1444" t="s">
        <v>24564</v>
      </c>
    </row>
    <row r="2" spans="1:1" ht="36">
      <c r="A2" s="1445" t="s">
        <v>24565</v>
      </c>
    </row>
    <row r="3" spans="1:1" ht="52.8" customHeight="1" thickBot="1">
      <c r="A3" s="1445" t="s">
        <v>24566</v>
      </c>
    </row>
    <row r="4" spans="1:1" ht="112.2" thickBot="1">
      <c r="A4" s="1570" t="s">
        <v>24563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06"/>
  <sheetViews>
    <sheetView topLeftCell="A148" workbookViewId="0">
      <selection activeCell="G148" sqref="G148:G149"/>
    </sheetView>
  </sheetViews>
  <sheetFormatPr defaultColWidth="9.109375" defaultRowHeight="14.4"/>
  <cols>
    <col min="1" max="1" width="6.88671875" style="388" customWidth="1"/>
    <col min="2" max="2" width="15.88671875" style="379" customWidth="1"/>
    <col min="3" max="3" width="12.88671875" style="379" customWidth="1"/>
    <col min="4" max="4" width="24.77734375" style="379" hidden="1" customWidth="1"/>
    <col min="5" max="5" width="9.44140625" style="379" customWidth="1"/>
    <col min="6" max="6" width="28.88671875" style="116" customWidth="1"/>
    <col min="7" max="7" width="29.88671875" style="116" customWidth="1"/>
    <col min="8" max="8" width="26.109375" style="379" customWidth="1"/>
    <col min="9" max="9" width="34.33203125" style="182" customWidth="1"/>
    <col min="10" max="10" width="29.33203125" style="182" customWidth="1"/>
    <col min="11" max="11" width="13.33203125" style="182" customWidth="1"/>
    <col min="12" max="254" width="9.109375" style="182"/>
    <col min="255" max="255" width="6.88671875" style="182" customWidth="1"/>
    <col min="256" max="256" width="15.88671875" style="182" customWidth="1"/>
    <col min="257" max="257" width="12.88671875" style="182" bestFit="1" customWidth="1"/>
    <col min="258" max="258" width="0" style="182" hidden="1" customWidth="1"/>
    <col min="259" max="259" width="9.44140625" style="182" customWidth="1"/>
    <col min="260" max="260" width="27.6640625" style="182" customWidth="1"/>
    <col min="261" max="261" width="19.6640625" style="182" customWidth="1"/>
    <col min="262" max="262" width="20.44140625" style="182" customWidth="1"/>
    <col min="263" max="263" width="5.5546875" style="182" customWidth="1"/>
    <col min="264" max="264" width="6.109375" style="182" customWidth="1"/>
    <col min="265" max="265" width="34.33203125" style="182" customWidth="1"/>
    <col min="266" max="266" width="29.33203125" style="182" customWidth="1"/>
    <col min="267" max="267" width="13.33203125" style="182" customWidth="1"/>
    <col min="268" max="510" width="9.109375" style="182"/>
    <col min="511" max="511" width="6.88671875" style="182" customWidth="1"/>
    <col min="512" max="512" width="15.88671875" style="182" customWidth="1"/>
    <col min="513" max="513" width="12.88671875" style="182" bestFit="1" customWidth="1"/>
    <col min="514" max="514" width="0" style="182" hidden="1" customWidth="1"/>
    <col min="515" max="515" width="9.44140625" style="182" customWidth="1"/>
    <col min="516" max="516" width="27.6640625" style="182" customWidth="1"/>
    <col min="517" max="517" width="19.6640625" style="182" customWidth="1"/>
    <col min="518" max="518" width="20.44140625" style="182" customWidth="1"/>
    <col min="519" max="519" width="5.5546875" style="182" customWidth="1"/>
    <col min="520" max="520" width="6.109375" style="182" customWidth="1"/>
    <col min="521" max="521" width="34.33203125" style="182" customWidth="1"/>
    <col min="522" max="522" width="29.33203125" style="182" customWidth="1"/>
    <col min="523" max="523" width="13.33203125" style="182" customWidth="1"/>
    <col min="524" max="766" width="9.109375" style="182"/>
    <col min="767" max="767" width="6.88671875" style="182" customWidth="1"/>
    <col min="768" max="768" width="15.88671875" style="182" customWidth="1"/>
    <col min="769" max="769" width="12.88671875" style="182" bestFit="1" customWidth="1"/>
    <col min="770" max="770" width="0" style="182" hidden="1" customWidth="1"/>
    <col min="771" max="771" width="9.44140625" style="182" customWidth="1"/>
    <col min="772" max="772" width="27.6640625" style="182" customWidth="1"/>
    <col min="773" max="773" width="19.6640625" style="182" customWidth="1"/>
    <col min="774" max="774" width="20.44140625" style="182" customWidth="1"/>
    <col min="775" max="775" width="5.5546875" style="182" customWidth="1"/>
    <col min="776" max="776" width="6.109375" style="182" customWidth="1"/>
    <col min="777" max="777" width="34.33203125" style="182" customWidth="1"/>
    <col min="778" max="778" width="29.33203125" style="182" customWidth="1"/>
    <col min="779" max="779" width="13.33203125" style="182" customWidth="1"/>
    <col min="780" max="1022" width="9.109375" style="182"/>
    <col min="1023" max="1023" width="6.88671875" style="182" customWidth="1"/>
    <col min="1024" max="1024" width="15.88671875" style="182" customWidth="1"/>
    <col min="1025" max="1025" width="12.88671875" style="182" bestFit="1" customWidth="1"/>
    <col min="1026" max="1026" width="0" style="182" hidden="1" customWidth="1"/>
    <col min="1027" max="1027" width="9.44140625" style="182" customWidth="1"/>
    <col min="1028" max="1028" width="27.6640625" style="182" customWidth="1"/>
    <col min="1029" max="1029" width="19.6640625" style="182" customWidth="1"/>
    <col min="1030" max="1030" width="20.44140625" style="182" customWidth="1"/>
    <col min="1031" max="1031" width="5.5546875" style="182" customWidth="1"/>
    <col min="1032" max="1032" width="6.109375" style="182" customWidth="1"/>
    <col min="1033" max="1033" width="34.33203125" style="182" customWidth="1"/>
    <col min="1034" max="1034" width="29.33203125" style="182" customWidth="1"/>
    <col min="1035" max="1035" width="13.33203125" style="182" customWidth="1"/>
    <col min="1036" max="1278" width="9.109375" style="182"/>
    <col min="1279" max="1279" width="6.88671875" style="182" customWidth="1"/>
    <col min="1280" max="1280" width="15.88671875" style="182" customWidth="1"/>
    <col min="1281" max="1281" width="12.88671875" style="182" bestFit="1" customWidth="1"/>
    <col min="1282" max="1282" width="0" style="182" hidden="1" customWidth="1"/>
    <col min="1283" max="1283" width="9.44140625" style="182" customWidth="1"/>
    <col min="1284" max="1284" width="27.6640625" style="182" customWidth="1"/>
    <col min="1285" max="1285" width="19.6640625" style="182" customWidth="1"/>
    <col min="1286" max="1286" width="20.44140625" style="182" customWidth="1"/>
    <col min="1287" max="1287" width="5.5546875" style="182" customWidth="1"/>
    <col min="1288" max="1288" width="6.109375" style="182" customWidth="1"/>
    <col min="1289" max="1289" width="34.33203125" style="182" customWidth="1"/>
    <col min="1290" max="1290" width="29.33203125" style="182" customWidth="1"/>
    <col min="1291" max="1291" width="13.33203125" style="182" customWidth="1"/>
    <col min="1292" max="1534" width="9.109375" style="182"/>
    <col min="1535" max="1535" width="6.88671875" style="182" customWidth="1"/>
    <col min="1536" max="1536" width="15.88671875" style="182" customWidth="1"/>
    <col min="1537" max="1537" width="12.88671875" style="182" bestFit="1" customWidth="1"/>
    <col min="1538" max="1538" width="0" style="182" hidden="1" customWidth="1"/>
    <col min="1539" max="1539" width="9.44140625" style="182" customWidth="1"/>
    <col min="1540" max="1540" width="27.6640625" style="182" customWidth="1"/>
    <col min="1541" max="1541" width="19.6640625" style="182" customWidth="1"/>
    <col min="1542" max="1542" width="20.44140625" style="182" customWidth="1"/>
    <col min="1543" max="1543" width="5.5546875" style="182" customWidth="1"/>
    <col min="1544" max="1544" width="6.109375" style="182" customWidth="1"/>
    <col min="1545" max="1545" width="34.33203125" style="182" customWidth="1"/>
    <col min="1546" max="1546" width="29.33203125" style="182" customWidth="1"/>
    <col min="1547" max="1547" width="13.33203125" style="182" customWidth="1"/>
    <col min="1548" max="1790" width="9.109375" style="182"/>
    <col min="1791" max="1791" width="6.88671875" style="182" customWidth="1"/>
    <col min="1792" max="1792" width="15.88671875" style="182" customWidth="1"/>
    <col min="1793" max="1793" width="12.88671875" style="182" bestFit="1" customWidth="1"/>
    <col min="1794" max="1794" width="0" style="182" hidden="1" customWidth="1"/>
    <col min="1795" max="1795" width="9.44140625" style="182" customWidth="1"/>
    <col min="1796" max="1796" width="27.6640625" style="182" customWidth="1"/>
    <col min="1797" max="1797" width="19.6640625" style="182" customWidth="1"/>
    <col min="1798" max="1798" width="20.44140625" style="182" customWidth="1"/>
    <col min="1799" max="1799" width="5.5546875" style="182" customWidth="1"/>
    <col min="1800" max="1800" width="6.109375" style="182" customWidth="1"/>
    <col min="1801" max="1801" width="34.33203125" style="182" customWidth="1"/>
    <col min="1802" max="1802" width="29.33203125" style="182" customWidth="1"/>
    <col min="1803" max="1803" width="13.33203125" style="182" customWidth="1"/>
    <col min="1804" max="2046" width="9.109375" style="182"/>
    <col min="2047" max="2047" width="6.88671875" style="182" customWidth="1"/>
    <col min="2048" max="2048" width="15.88671875" style="182" customWidth="1"/>
    <col min="2049" max="2049" width="12.88671875" style="182" bestFit="1" customWidth="1"/>
    <col min="2050" max="2050" width="0" style="182" hidden="1" customWidth="1"/>
    <col min="2051" max="2051" width="9.44140625" style="182" customWidth="1"/>
    <col min="2052" max="2052" width="27.6640625" style="182" customWidth="1"/>
    <col min="2053" max="2053" width="19.6640625" style="182" customWidth="1"/>
    <col min="2054" max="2054" width="20.44140625" style="182" customWidth="1"/>
    <col min="2055" max="2055" width="5.5546875" style="182" customWidth="1"/>
    <col min="2056" max="2056" width="6.109375" style="182" customWidth="1"/>
    <col min="2057" max="2057" width="34.33203125" style="182" customWidth="1"/>
    <col min="2058" max="2058" width="29.33203125" style="182" customWidth="1"/>
    <col min="2059" max="2059" width="13.33203125" style="182" customWidth="1"/>
    <col min="2060" max="2302" width="9.109375" style="182"/>
    <col min="2303" max="2303" width="6.88671875" style="182" customWidth="1"/>
    <col min="2304" max="2304" width="15.88671875" style="182" customWidth="1"/>
    <col min="2305" max="2305" width="12.88671875" style="182" bestFit="1" customWidth="1"/>
    <col min="2306" max="2306" width="0" style="182" hidden="1" customWidth="1"/>
    <col min="2307" max="2307" width="9.44140625" style="182" customWidth="1"/>
    <col min="2308" max="2308" width="27.6640625" style="182" customWidth="1"/>
    <col min="2309" max="2309" width="19.6640625" style="182" customWidth="1"/>
    <col min="2310" max="2310" width="20.44140625" style="182" customWidth="1"/>
    <col min="2311" max="2311" width="5.5546875" style="182" customWidth="1"/>
    <col min="2312" max="2312" width="6.109375" style="182" customWidth="1"/>
    <col min="2313" max="2313" width="34.33203125" style="182" customWidth="1"/>
    <col min="2314" max="2314" width="29.33203125" style="182" customWidth="1"/>
    <col min="2315" max="2315" width="13.33203125" style="182" customWidth="1"/>
    <col min="2316" max="2558" width="9.109375" style="182"/>
    <col min="2559" max="2559" width="6.88671875" style="182" customWidth="1"/>
    <col min="2560" max="2560" width="15.88671875" style="182" customWidth="1"/>
    <col min="2561" max="2561" width="12.88671875" style="182" bestFit="1" customWidth="1"/>
    <col min="2562" max="2562" width="0" style="182" hidden="1" customWidth="1"/>
    <col min="2563" max="2563" width="9.44140625" style="182" customWidth="1"/>
    <col min="2564" max="2564" width="27.6640625" style="182" customWidth="1"/>
    <col min="2565" max="2565" width="19.6640625" style="182" customWidth="1"/>
    <col min="2566" max="2566" width="20.44140625" style="182" customWidth="1"/>
    <col min="2567" max="2567" width="5.5546875" style="182" customWidth="1"/>
    <col min="2568" max="2568" width="6.109375" style="182" customWidth="1"/>
    <col min="2569" max="2569" width="34.33203125" style="182" customWidth="1"/>
    <col min="2570" max="2570" width="29.33203125" style="182" customWidth="1"/>
    <col min="2571" max="2571" width="13.33203125" style="182" customWidth="1"/>
    <col min="2572" max="2814" width="9.109375" style="182"/>
    <col min="2815" max="2815" width="6.88671875" style="182" customWidth="1"/>
    <col min="2816" max="2816" width="15.88671875" style="182" customWidth="1"/>
    <col min="2817" max="2817" width="12.88671875" style="182" bestFit="1" customWidth="1"/>
    <col min="2818" max="2818" width="0" style="182" hidden="1" customWidth="1"/>
    <col min="2819" max="2819" width="9.44140625" style="182" customWidth="1"/>
    <col min="2820" max="2820" width="27.6640625" style="182" customWidth="1"/>
    <col min="2821" max="2821" width="19.6640625" style="182" customWidth="1"/>
    <col min="2822" max="2822" width="20.44140625" style="182" customWidth="1"/>
    <col min="2823" max="2823" width="5.5546875" style="182" customWidth="1"/>
    <col min="2824" max="2824" width="6.109375" style="182" customWidth="1"/>
    <col min="2825" max="2825" width="34.33203125" style="182" customWidth="1"/>
    <col min="2826" max="2826" width="29.33203125" style="182" customWidth="1"/>
    <col min="2827" max="2827" width="13.33203125" style="182" customWidth="1"/>
    <col min="2828" max="3070" width="9.109375" style="182"/>
    <col min="3071" max="3071" width="6.88671875" style="182" customWidth="1"/>
    <col min="3072" max="3072" width="15.88671875" style="182" customWidth="1"/>
    <col min="3073" max="3073" width="12.88671875" style="182" bestFit="1" customWidth="1"/>
    <col min="3074" max="3074" width="0" style="182" hidden="1" customWidth="1"/>
    <col min="3075" max="3075" width="9.44140625" style="182" customWidth="1"/>
    <col min="3076" max="3076" width="27.6640625" style="182" customWidth="1"/>
    <col min="3077" max="3077" width="19.6640625" style="182" customWidth="1"/>
    <col min="3078" max="3078" width="20.44140625" style="182" customWidth="1"/>
    <col min="3079" max="3079" width="5.5546875" style="182" customWidth="1"/>
    <col min="3080" max="3080" width="6.109375" style="182" customWidth="1"/>
    <col min="3081" max="3081" width="34.33203125" style="182" customWidth="1"/>
    <col min="3082" max="3082" width="29.33203125" style="182" customWidth="1"/>
    <col min="3083" max="3083" width="13.33203125" style="182" customWidth="1"/>
    <col min="3084" max="3326" width="9.109375" style="182"/>
    <col min="3327" max="3327" width="6.88671875" style="182" customWidth="1"/>
    <col min="3328" max="3328" width="15.88671875" style="182" customWidth="1"/>
    <col min="3329" max="3329" width="12.88671875" style="182" bestFit="1" customWidth="1"/>
    <col min="3330" max="3330" width="0" style="182" hidden="1" customWidth="1"/>
    <col min="3331" max="3331" width="9.44140625" style="182" customWidth="1"/>
    <col min="3332" max="3332" width="27.6640625" style="182" customWidth="1"/>
    <col min="3333" max="3333" width="19.6640625" style="182" customWidth="1"/>
    <col min="3334" max="3334" width="20.44140625" style="182" customWidth="1"/>
    <col min="3335" max="3335" width="5.5546875" style="182" customWidth="1"/>
    <col min="3336" max="3336" width="6.109375" style="182" customWidth="1"/>
    <col min="3337" max="3337" width="34.33203125" style="182" customWidth="1"/>
    <col min="3338" max="3338" width="29.33203125" style="182" customWidth="1"/>
    <col min="3339" max="3339" width="13.33203125" style="182" customWidth="1"/>
    <col min="3340" max="3582" width="9.109375" style="182"/>
    <col min="3583" max="3583" width="6.88671875" style="182" customWidth="1"/>
    <col min="3584" max="3584" width="15.88671875" style="182" customWidth="1"/>
    <col min="3585" max="3585" width="12.88671875" style="182" bestFit="1" customWidth="1"/>
    <col min="3586" max="3586" width="0" style="182" hidden="1" customWidth="1"/>
    <col min="3587" max="3587" width="9.44140625" style="182" customWidth="1"/>
    <col min="3588" max="3588" width="27.6640625" style="182" customWidth="1"/>
    <col min="3589" max="3589" width="19.6640625" style="182" customWidth="1"/>
    <col min="3590" max="3590" width="20.44140625" style="182" customWidth="1"/>
    <col min="3591" max="3591" width="5.5546875" style="182" customWidth="1"/>
    <col min="3592" max="3592" width="6.109375" style="182" customWidth="1"/>
    <col min="3593" max="3593" width="34.33203125" style="182" customWidth="1"/>
    <col min="3594" max="3594" width="29.33203125" style="182" customWidth="1"/>
    <col min="3595" max="3595" width="13.33203125" style="182" customWidth="1"/>
    <col min="3596" max="3838" width="9.109375" style="182"/>
    <col min="3839" max="3839" width="6.88671875" style="182" customWidth="1"/>
    <col min="3840" max="3840" width="15.88671875" style="182" customWidth="1"/>
    <col min="3841" max="3841" width="12.88671875" style="182" bestFit="1" customWidth="1"/>
    <col min="3842" max="3842" width="0" style="182" hidden="1" customWidth="1"/>
    <col min="3843" max="3843" width="9.44140625" style="182" customWidth="1"/>
    <col min="3844" max="3844" width="27.6640625" style="182" customWidth="1"/>
    <col min="3845" max="3845" width="19.6640625" style="182" customWidth="1"/>
    <col min="3846" max="3846" width="20.44140625" style="182" customWidth="1"/>
    <col min="3847" max="3847" width="5.5546875" style="182" customWidth="1"/>
    <col min="3848" max="3848" width="6.109375" style="182" customWidth="1"/>
    <col min="3849" max="3849" width="34.33203125" style="182" customWidth="1"/>
    <col min="3850" max="3850" width="29.33203125" style="182" customWidth="1"/>
    <col min="3851" max="3851" width="13.33203125" style="182" customWidth="1"/>
    <col min="3852" max="4094" width="9.109375" style="182"/>
    <col min="4095" max="4095" width="6.88671875" style="182" customWidth="1"/>
    <col min="4096" max="4096" width="15.88671875" style="182" customWidth="1"/>
    <col min="4097" max="4097" width="12.88671875" style="182" bestFit="1" customWidth="1"/>
    <col min="4098" max="4098" width="0" style="182" hidden="1" customWidth="1"/>
    <col min="4099" max="4099" width="9.44140625" style="182" customWidth="1"/>
    <col min="4100" max="4100" width="27.6640625" style="182" customWidth="1"/>
    <col min="4101" max="4101" width="19.6640625" style="182" customWidth="1"/>
    <col min="4102" max="4102" width="20.44140625" style="182" customWidth="1"/>
    <col min="4103" max="4103" width="5.5546875" style="182" customWidth="1"/>
    <col min="4104" max="4104" width="6.109375" style="182" customWidth="1"/>
    <col min="4105" max="4105" width="34.33203125" style="182" customWidth="1"/>
    <col min="4106" max="4106" width="29.33203125" style="182" customWidth="1"/>
    <col min="4107" max="4107" width="13.33203125" style="182" customWidth="1"/>
    <col min="4108" max="4350" width="9.109375" style="182"/>
    <col min="4351" max="4351" width="6.88671875" style="182" customWidth="1"/>
    <col min="4352" max="4352" width="15.88671875" style="182" customWidth="1"/>
    <col min="4353" max="4353" width="12.88671875" style="182" bestFit="1" customWidth="1"/>
    <col min="4354" max="4354" width="0" style="182" hidden="1" customWidth="1"/>
    <col min="4355" max="4355" width="9.44140625" style="182" customWidth="1"/>
    <col min="4356" max="4356" width="27.6640625" style="182" customWidth="1"/>
    <col min="4357" max="4357" width="19.6640625" style="182" customWidth="1"/>
    <col min="4358" max="4358" width="20.44140625" style="182" customWidth="1"/>
    <col min="4359" max="4359" width="5.5546875" style="182" customWidth="1"/>
    <col min="4360" max="4360" width="6.109375" style="182" customWidth="1"/>
    <col min="4361" max="4361" width="34.33203125" style="182" customWidth="1"/>
    <col min="4362" max="4362" width="29.33203125" style="182" customWidth="1"/>
    <col min="4363" max="4363" width="13.33203125" style="182" customWidth="1"/>
    <col min="4364" max="4606" width="9.109375" style="182"/>
    <col min="4607" max="4607" width="6.88671875" style="182" customWidth="1"/>
    <col min="4608" max="4608" width="15.88671875" style="182" customWidth="1"/>
    <col min="4609" max="4609" width="12.88671875" style="182" bestFit="1" customWidth="1"/>
    <col min="4610" max="4610" width="0" style="182" hidden="1" customWidth="1"/>
    <col min="4611" max="4611" width="9.44140625" style="182" customWidth="1"/>
    <col min="4612" max="4612" width="27.6640625" style="182" customWidth="1"/>
    <col min="4613" max="4613" width="19.6640625" style="182" customWidth="1"/>
    <col min="4614" max="4614" width="20.44140625" style="182" customWidth="1"/>
    <col min="4615" max="4615" width="5.5546875" style="182" customWidth="1"/>
    <col min="4616" max="4616" width="6.109375" style="182" customWidth="1"/>
    <col min="4617" max="4617" width="34.33203125" style="182" customWidth="1"/>
    <col min="4618" max="4618" width="29.33203125" style="182" customWidth="1"/>
    <col min="4619" max="4619" width="13.33203125" style="182" customWidth="1"/>
    <col min="4620" max="4862" width="9.109375" style="182"/>
    <col min="4863" max="4863" width="6.88671875" style="182" customWidth="1"/>
    <col min="4864" max="4864" width="15.88671875" style="182" customWidth="1"/>
    <col min="4865" max="4865" width="12.88671875" style="182" bestFit="1" customWidth="1"/>
    <col min="4866" max="4866" width="0" style="182" hidden="1" customWidth="1"/>
    <col min="4867" max="4867" width="9.44140625" style="182" customWidth="1"/>
    <col min="4868" max="4868" width="27.6640625" style="182" customWidth="1"/>
    <col min="4869" max="4869" width="19.6640625" style="182" customWidth="1"/>
    <col min="4870" max="4870" width="20.44140625" style="182" customWidth="1"/>
    <col min="4871" max="4871" width="5.5546875" style="182" customWidth="1"/>
    <col min="4872" max="4872" width="6.109375" style="182" customWidth="1"/>
    <col min="4873" max="4873" width="34.33203125" style="182" customWidth="1"/>
    <col min="4874" max="4874" width="29.33203125" style="182" customWidth="1"/>
    <col min="4875" max="4875" width="13.33203125" style="182" customWidth="1"/>
    <col min="4876" max="5118" width="9.109375" style="182"/>
    <col min="5119" max="5119" width="6.88671875" style="182" customWidth="1"/>
    <col min="5120" max="5120" width="15.88671875" style="182" customWidth="1"/>
    <col min="5121" max="5121" width="12.88671875" style="182" bestFit="1" customWidth="1"/>
    <col min="5122" max="5122" width="0" style="182" hidden="1" customWidth="1"/>
    <col min="5123" max="5123" width="9.44140625" style="182" customWidth="1"/>
    <col min="5124" max="5124" width="27.6640625" style="182" customWidth="1"/>
    <col min="5125" max="5125" width="19.6640625" style="182" customWidth="1"/>
    <col min="5126" max="5126" width="20.44140625" style="182" customWidth="1"/>
    <col min="5127" max="5127" width="5.5546875" style="182" customWidth="1"/>
    <col min="5128" max="5128" width="6.109375" style="182" customWidth="1"/>
    <col min="5129" max="5129" width="34.33203125" style="182" customWidth="1"/>
    <col min="5130" max="5130" width="29.33203125" style="182" customWidth="1"/>
    <col min="5131" max="5131" width="13.33203125" style="182" customWidth="1"/>
    <col min="5132" max="5374" width="9.109375" style="182"/>
    <col min="5375" max="5375" width="6.88671875" style="182" customWidth="1"/>
    <col min="5376" max="5376" width="15.88671875" style="182" customWidth="1"/>
    <col min="5377" max="5377" width="12.88671875" style="182" bestFit="1" customWidth="1"/>
    <col min="5378" max="5378" width="0" style="182" hidden="1" customWidth="1"/>
    <col min="5379" max="5379" width="9.44140625" style="182" customWidth="1"/>
    <col min="5380" max="5380" width="27.6640625" style="182" customWidth="1"/>
    <col min="5381" max="5381" width="19.6640625" style="182" customWidth="1"/>
    <col min="5382" max="5382" width="20.44140625" style="182" customWidth="1"/>
    <col min="5383" max="5383" width="5.5546875" style="182" customWidth="1"/>
    <col min="5384" max="5384" width="6.109375" style="182" customWidth="1"/>
    <col min="5385" max="5385" width="34.33203125" style="182" customWidth="1"/>
    <col min="5386" max="5386" width="29.33203125" style="182" customWidth="1"/>
    <col min="5387" max="5387" width="13.33203125" style="182" customWidth="1"/>
    <col min="5388" max="5630" width="9.109375" style="182"/>
    <col min="5631" max="5631" width="6.88671875" style="182" customWidth="1"/>
    <col min="5632" max="5632" width="15.88671875" style="182" customWidth="1"/>
    <col min="5633" max="5633" width="12.88671875" style="182" bestFit="1" customWidth="1"/>
    <col min="5634" max="5634" width="0" style="182" hidden="1" customWidth="1"/>
    <col min="5635" max="5635" width="9.44140625" style="182" customWidth="1"/>
    <col min="5636" max="5636" width="27.6640625" style="182" customWidth="1"/>
    <col min="5637" max="5637" width="19.6640625" style="182" customWidth="1"/>
    <col min="5638" max="5638" width="20.44140625" style="182" customWidth="1"/>
    <col min="5639" max="5639" width="5.5546875" style="182" customWidth="1"/>
    <col min="5640" max="5640" width="6.109375" style="182" customWidth="1"/>
    <col min="5641" max="5641" width="34.33203125" style="182" customWidth="1"/>
    <col min="5642" max="5642" width="29.33203125" style="182" customWidth="1"/>
    <col min="5643" max="5643" width="13.33203125" style="182" customWidth="1"/>
    <col min="5644" max="5886" width="9.109375" style="182"/>
    <col min="5887" max="5887" width="6.88671875" style="182" customWidth="1"/>
    <col min="5888" max="5888" width="15.88671875" style="182" customWidth="1"/>
    <col min="5889" max="5889" width="12.88671875" style="182" bestFit="1" customWidth="1"/>
    <col min="5890" max="5890" width="0" style="182" hidden="1" customWidth="1"/>
    <col min="5891" max="5891" width="9.44140625" style="182" customWidth="1"/>
    <col min="5892" max="5892" width="27.6640625" style="182" customWidth="1"/>
    <col min="5893" max="5893" width="19.6640625" style="182" customWidth="1"/>
    <col min="5894" max="5894" width="20.44140625" style="182" customWidth="1"/>
    <col min="5895" max="5895" width="5.5546875" style="182" customWidth="1"/>
    <col min="5896" max="5896" width="6.109375" style="182" customWidth="1"/>
    <col min="5897" max="5897" width="34.33203125" style="182" customWidth="1"/>
    <col min="5898" max="5898" width="29.33203125" style="182" customWidth="1"/>
    <col min="5899" max="5899" width="13.33203125" style="182" customWidth="1"/>
    <col min="5900" max="6142" width="9.109375" style="182"/>
    <col min="6143" max="6143" width="6.88671875" style="182" customWidth="1"/>
    <col min="6144" max="6144" width="15.88671875" style="182" customWidth="1"/>
    <col min="6145" max="6145" width="12.88671875" style="182" bestFit="1" customWidth="1"/>
    <col min="6146" max="6146" width="0" style="182" hidden="1" customWidth="1"/>
    <col min="6147" max="6147" width="9.44140625" style="182" customWidth="1"/>
    <col min="6148" max="6148" width="27.6640625" style="182" customWidth="1"/>
    <col min="6149" max="6149" width="19.6640625" style="182" customWidth="1"/>
    <col min="6150" max="6150" width="20.44140625" style="182" customWidth="1"/>
    <col min="6151" max="6151" width="5.5546875" style="182" customWidth="1"/>
    <col min="6152" max="6152" width="6.109375" style="182" customWidth="1"/>
    <col min="6153" max="6153" width="34.33203125" style="182" customWidth="1"/>
    <col min="6154" max="6154" width="29.33203125" style="182" customWidth="1"/>
    <col min="6155" max="6155" width="13.33203125" style="182" customWidth="1"/>
    <col min="6156" max="6398" width="9.109375" style="182"/>
    <col min="6399" max="6399" width="6.88671875" style="182" customWidth="1"/>
    <col min="6400" max="6400" width="15.88671875" style="182" customWidth="1"/>
    <col min="6401" max="6401" width="12.88671875" style="182" bestFit="1" customWidth="1"/>
    <col min="6402" max="6402" width="0" style="182" hidden="1" customWidth="1"/>
    <col min="6403" max="6403" width="9.44140625" style="182" customWidth="1"/>
    <col min="6404" max="6404" width="27.6640625" style="182" customWidth="1"/>
    <col min="6405" max="6405" width="19.6640625" style="182" customWidth="1"/>
    <col min="6406" max="6406" width="20.44140625" style="182" customWidth="1"/>
    <col min="6407" max="6407" width="5.5546875" style="182" customWidth="1"/>
    <col min="6408" max="6408" width="6.109375" style="182" customWidth="1"/>
    <col min="6409" max="6409" width="34.33203125" style="182" customWidth="1"/>
    <col min="6410" max="6410" width="29.33203125" style="182" customWidth="1"/>
    <col min="6411" max="6411" width="13.33203125" style="182" customWidth="1"/>
    <col min="6412" max="6654" width="9.109375" style="182"/>
    <col min="6655" max="6655" width="6.88671875" style="182" customWidth="1"/>
    <col min="6656" max="6656" width="15.88671875" style="182" customWidth="1"/>
    <col min="6657" max="6657" width="12.88671875" style="182" bestFit="1" customWidth="1"/>
    <col min="6658" max="6658" width="0" style="182" hidden="1" customWidth="1"/>
    <col min="6659" max="6659" width="9.44140625" style="182" customWidth="1"/>
    <col min="6660" max="6660" width="27.6640625" style="182" customWidth="1"/>
    <col min="6661" max="6661" width="19.6640625" style="182" customWidth="1"/>
    <col min="6662" max="6662" width="20.44140625" style="182" customWidth="1"/>
    <col min="6663" max="6663" width="5.5546875" style="182" customWidth="1"/>
    <col min="6664" max="6664" width="6.109375" style="182" customWidth="1"/>
    <col min="6665" max="6665" width="34.33203125" style="182" customWidth="1"/>
    <col min="6666" max="6666" width="29.33203125" style="182" customWidth="1"/>
    <col min="6667" max="6667" width="13.33203125" style="182" customWidth="1"/>
    <col min="6668" max="6910" width="9.109375" style="182"/>
    <col min="6911" max="6911" width="6.88671875" style="182" customWidth="1"/>
    <col min="6912" max="6912" width="15.88671875" style="182" customWidth="1"/>
    <col min="6913" max="6913" width="12.88671875" style="182" bestFit="1" customWidth="1"/>
    <col min="6914" max="6914" width="0" style="182" hidden="1" customWidth="1"/>
    <col min="6915" max="6915" width="9.44140625" style="182" customWidth="1"/>
    <col min="6916" max="6916" width="27.6640625" style="182" customWidth="1"/>
    <col min="6917" max="6917" width="19.6640625" style="182" customWidth="1"/>
    <col min="6918" max="6918" width="20.44140625" style="182" customWidth="1"/>
    <col min="6919" max="6919" width="5.5546875" style="182" customWidth="1"/>
    <col min="6920" max="6920" width="6.109375" style="182" customWidth="1"/>
    <col min="6921" max="6921" width="34.33203125" style="182" customWidth="1"/>
    <col min="6922" max="6922" width="29.33203125" style="182" customWidth="1"/>
    <col min="6923" max="6923" width="13.33203125" style="182" customWidth="1"/>
    <col min="6924" max="7166" width="9.109375" style="182"/>
    <col min="7167" max="7167" width="6.88671875" style="182" customWidth="1"/>
    <col min="7168" max="7168" width="15.88671875" style="182" customWidth="1"/>
    <col min="7169" max="7169" width="12.88671875" style="182" bestFit="1" customWidth="1"/>
    <col min="7170" max="7170" width="0" style="182" hidden="1" customWidth="1"/>
    <col min="7171" max="7171" width="9.44140625" style="182" customWidth="1"/>
    <col min="7172" max="7172" width="27.6640625" style="182" customWidth="1"/>
    <col min="7173" max="7173" width="19.6640625" style="182" customWidth="1"/>
    <col min="7174" max="7174" width="20.44140625" style="182" customWidth="1"/>
    <col min="7175" max="7175" width="5.5546875" style="182" customWidth="1"/>
    <col min="7176" max="7176" width="6.109375" style="182" customWidth="1"/>
    <col min="7177" max="7177" width="34.33203125" style="182" customWidth="1"/>
    <col min="7178" max="7178" width="29.33203125" style="182" customWidth="1"/>
    <col min="7179" max="7179" width="13.33203125" style="182" customWidth="1"/>
    <col min="7180" max="7422" width="9.109375" style="182"/>
    <col min="7423" max="7423" width="6.88671875" style="182" customWidth="1"/>
    <col min="7424" max="7424" width="15.88671875" style="182" customWidth="1"/>
    <col min="7425" max="7425" width="12.88671875" style="182" bestFit="1" customWidth="1"/>
    <col min="7426" max="7426" width="0" style="182" hidden="1" customWidth="1"/>
    <col min="7427" max="7427" width="9.44140625" style="182" customWidth="1"/>
    <col min="7428" max="7428" width="27.6640625" style="182" customWidth="1"/>
    <col min="7429" max="7429" width="19.6640625" style="182" customWidth="1"/>
    <col min="7430" max="7430" width="20.44140625" style="182" customWidth="1"/>
    <col min="7431" max="7431" width="5.5546875" style="182" customWidth="1"/>
    <col min="7432" max="7432" width="6.109375" style="182" customWidth="1"/>
    <col min="7433" max="7433" width="34.33203125" style="182" customWidth="1"/>
    <col min="7434" max="7434" width="29.33203125" style="182" customWidth="1"/>
    <col min="7435" max="7435" width="13.33203125" style="182" customWidth="1"/>
    <col min="7436" max="7678" width="9.109375" style="182"/>
    <col min="7679" max="7679" width="6.88671875" style="182" customWidth="1"/>
    <col min="7680" max="7680" width="15.88671875" style="182" customWidth="1"/>
    <col min="7681" max="7681" width="12.88671875" style="182" bestFit="1" customWidth="1"/>
    <col min="7682" max="7682" width="0" style="182" hidden="1" customWidth="1"/>
    <col min="7683" max="7683" width="9.44140625" style="182" customWidth="1"/>
    <col min="7684" max="7684" width="27.6640625" style="182" customWidth="1"/>
    <col min="7685" max="7685" width="19.6640625" style="182" customWidth="1"/>
    <col min="7686" max="7686" width="20.44140625" style="182" customWidth="1"/>
    <col min="7687" max="7687" width="5.5546875" style="182" customWidth="1"/>
    <col min="7688" max="7688" width="6.109375" style="182" customWidth="1"/>
    <col min="7689" max="7689" width="34.33203125" style="182" customWidth="1"/>
    <col min="7690" max="7690" width="29.33203125" style="182" customWidth="1"/>
    <col min="7691" max="7691" width="13.33203125" style="182" customWidth="1"/>
    <col min="7692" max="7934" width="9.109375" style="182"/>
    <col min="7935" max="7935" width="6.88671875" style="182" customWidth="1"/>
    <col min="7936" max="7936" width="15.88671875" style="182" customWidth="1"/>
    <col min="7937" max="7937" width="12.88671875" style="182" bestFit="1" customWidth="1"/>
    <col min="7938" max="7938" width="0" style="182" hidden="1" customWidth="1"/>
    <col min="7939" max="7939" width="9.44140625" style="182" customWidth="1"/>
    <col min="7940" max="7940" width="27.6640625" style="182" customWidth="1"/>
    <col min="7941" max="7941" width="19.6640625" style="182" customWidth="1"/>
    <col min="7942" max="7942" width="20.44140625" style="182" customWidth="1"/>
    <col min="7943" max="7943" width="5.5546875" style="182" customWidth="1"/>
    <col min="7944" max="7944" width="6.109375" style="182" customWidth="1"/>
    <col min="7945" max="7945" width="34.33203125" style="182" customWidth="1"/>
    <col min="7946" max="7946" width="29.33203125" style="182" customWidth="1"/>
    <col min="7947" max="7947" width="13.33203125" style="182" customWidth="1"/>
    <col min="7948" max="8190" width="9.109375" style="182"/>
    <col min="8191" max="8191" width="6.88671875" style="182" customWidth="1"/>
    <col min="8192" max="8192" width="15.88671875" style="182" customWidth="1"/>
    <col min="8193" max="8193" width="12.88671875" style="182" bestFit="1" customWidth="1"/>
    <col min="8194" max="8194" width="0" style="182" hidden="1" customWidth="1"/>
    <col min="8195" max="8195" width="9.44140625" style="182" customWidth="1"/>
    <col min="8196" max="8196" width="27.6640625" style="182" customWidth="1"/>
    <col min="8197" max="8197" width="19.6640625" style="182" customWidth="1"/>
    <col min="8198" max="8198" width="20.44140625" style="182" customWidth="1"/>
    <col min="8199" max="8199" width="5.5546875" style="182" customWidth="1"/>
    <col min="8200" max="8200" width="6.109375" style="182" customWidth="1"/>
    <col min="8201" max="8201" width="34.33203125" style="182" customWidth="1"/>
    <col min="8202" max="8202" width="29.33203125" style="182" customWidth="1"/>
    <col min="8203" max="8203" width="13.33203125" style="182" customWidth="1"/>
    <col min="8204" max="8446" width="9.109375" style="182"/>
    <col min="8447" max="8447" width="6.88671875" style="182" customWidth="1"/>
    <col min="8448" max="8448" width="15.88671875" style="182" customWidth="1"/>
    <col min="8449" max="8449" width="12.88671875" style="182" bestFit="1" customWidth="1"/>
    <col min="8450" max="8450" width="0" style="182" hidden="1" customWidth="1"/>
    <col min="8451" max="8451" width="9.44140625" style="182" customWidth="1"/>
    <col min="8452" max="8452" width="27.6640625" style="182" customWidth="1"/>
    <col min="8453" max="8453" width="19.6640625" style="182" customWidth="1"/>
    <col min="8454" max="8454" width="20.44140625" style="182" customWidth="1"/>
    <col min="8455" max="8455" width="5.5546875" style="182" customWidth="1"/>
    <col min="8456" max="8456" width="6.109375" style="182" customWidth="1"/>
    <col min="8457" max="8457" width="34.33203125" style="182" customWidth="1"/>
    <col min="8458" max="8458" width="29.33203125" style="182" customWidth="1"/>
    <col min="8459" max="8459" width="13.33203125" style="182" customWidth="1"/>
    <col min="8460" max="8702" width="9.109375" style="182"/>
    <col min="8703" max="8703" width="6.88671875" style="182" customWidth="1"/>
    <col min="8704" max="8704" width="15.88671875" style="182" customWidth="1"/>
    <col min="8705" max="8705" width="12.88671875" style="182" bestFit="1" customWidth="1"/>
    <col min="8706" max="8706" width="0" style="182" hidden="1" customWidth="1"/>
    <col min="8707" max="8707" width="9.44140625" style="182" customWidth="1"/>
    <col min="8708" max="8708" width="27.6640625" style="182" customWidth="1"/>
    <col min="8709" max="8709" width="19.6640625" style="182" customWidth="1"/>
    <col min="8710" max="8710" width="20.44140625" style="182" customWidth="1"/>
    <col min="8711" max="8711" width="5.5546875" style="182" customWidth="1"/>
    <col min="8712" max="8712" width="6.109375" style="182" customWidth="1"/>
    <col min="8713" max="8713" width="34.33203125" style="182" customWidth="1"/>
    <col min="8714" max="8714" width="29.33203125" style="182" customWidth="1"/>
    <col min="8715" max="8715" width="13.33203125" style="182" customWidth="1"/>
    <col min="8716" max="8958" width="9.109375" style="182"/>
    <col min="8959" max="8959" width="6.88671875" style="182" customWidth="1"/>
    <col min="8960" max="8960" width="15.88671875" style="182" customWidth="1"/>
    <col min="8961" max="8961" width="12.88671875" style="182" bestFit="1" customWidth="1"/>
    <col min="8962" max="8962" width="0" style="182" hidden="1" customWidth="1"/>
    <col min="8963" max="8963" width="9.44140625" style="182" customWidth="1"/>
    <col min="8964" max="8964" width="27.6640625" style="182" customWidth="1"/>
    <col min="8965" max="8965" width="19.6640625" style="182" customWidth="1"/>
    <col min="8966" max="8966" width="20.44140625" style="182" customWidth="1"/>
    <col min="8967" max="8967" width="5.5546875" style="182" customWidth="1"/>
    <col min="8968" max="8968" width="6.109375" style="182" customWidth="1"/>
    <col min="8969" max="8969" width="34.33203125" style="182" customWidth="1"/>
    <col min="8970" max="8970" width="29.33203125" style="182" customWidth="1"/>
    <col min="8971" max="8971" width="13.33203125" style="182" customWidth="1"/>
    <col min="8972" max="9214" width="9.109375" style="182"/>
    <col min="9215" max="9215" width="6.88671875" style="182" customWidth="1"/>
    <col min="9216" max="9216" width="15.88671875" style="182" customWidth="1"/>
    <col min="9217" max="9217" width="12.88671875" style="182" bestFit="1" customWidth="1"/>
    <col min="9218" max="9218" width="0" style="182" hidden="1" customWidth="1"/>
    <col min="9219" max="9219" width="9.44140625" style="182" customWidth="1"/>
    <col min="9220" max="9220" width="27.6640625" style="182" customWidth="1"/>
    <col min="9221" max="9221" width="19.6640625" style="182" customWidth="1"/>
    <col min="9222" max="9222" width="20.44140625" style="182" customWidth="1"/>
    <col min="9223" max="9223" width="5.5546875" style="182" customWidth="1"/>
    <col min="9224" max="9224" width="6.109375" style="182" customWidth="1"/>
    <col min="9225" max="9225" width="34.33203125" style="182" customWidth="1"/>
    <col min="9226" max="9226" width="29.33203125" style="182" customWidth="1"/>
    <col min="9227" max="9227" width="13.33203125" style="182" customWidth="1"/>
    <col min="9228" max="9470" width="9.109375" style="182"/>
    <col min="9471" max="9471" width="6.88671875" style="182" customWidth="1"/>
    <col min="9472" max="9472" width="15.88671875" style="182" customWidth="1"/>
    <col min="9473" max="9473" width="12.88671875" style="182" bestFit="1" customWidth="1"/>
    <col min="9474" max="9474" width="0" style="182" hidden="1" customWidth="1"/>
    <col min="9475" max="9475" width="9.44140625" style="182" customWidth="1"/>
    <col min="9476" max="9476" width="27.6640625" style="182" customWidth="1"/>
    <col min="9477" max="9477" width="19.6640625" style="182" customWidth="1"/>
    <col min="9478" max="9478" width="20.44140625" style="182" customWidth="1"/>
    <col min="9479" max="9479" width="5.5546875" style="182" customWidth="1"/>
    <col min="9480" max="9480" width="6.109375" style="182" customWidth="1"/>
    <col min="9481" max="9481" width="34.33203125" style="182" customWidth="1"/>
    <col min="9482" max="9482" width="29.33203125" style="182" customWidth="1"/>
    <col min="9483" max="9483" width="13.33203125" style="182" customWidth="1"/>
    <col min="9484" max="9726" width="9.109375" style="182"/>
    <col min="9727" max="9727" width="6.88671875" style="182" customWidth="1"/>
    <col min="9728" max="9728" width="15.88671875" style="182" customWidth="1"/>
    <col min="9729" max="9729" width="12.88671875" style="182" bestFit="1" customWidth="1"/>
    <col min="9730" max="9730" width="0" style="182" hidden="1" customWidth="1"/>
    <col min="9731" max="9731" width="9.44140625" style="182" customWidth="1"/>
    <col min="9732" max="9732" width="27.6640625" style="182" customWidth="1"/>
    <col min="9733" max="9733" width="19.6640625" style="182" customWidth="1"/>
    <col min="9734" max="9734" width="20.44140625" style="182" customWidth="1"/>
    <col min="9735" max="9735" width="5.5546875" style="182" customWidth="1"/>
    <col min="9736" max="9736" width="6.109375" style="182" customWidth="1"/>
    <col min="9737" max="9737" width="34.33203125" style="182" customWidth="1"/>
    <col min="9738" max="9738" width="29.33203125" style="182" customWidth="1"/>
    <col min="9739" max="9739" width="13.33203125" style="182" customWidth="1"/>
    <col min="9740" max="9982" width="9.109375" style="182"/>
    <col min="9983" max="9983" width="6.88671875" style="182" customWidth="1"/>
    <col min="9984" max="9984" width="15.88671875" style="182" customWidth="1"/>
    <col min="9985" max="9985" width="12.88671875" style="182" bestFit="1" customWidth="1"/>
    <col min="9986" max="9986" width="0" style="182" hidden="1" customWidth="1"/>
    <col min="9987" max="9987" width="9.44140625" style="182" customWidth="1"/>
    <col min="9988" max="9988" width="27.6640625" style="182" customWidth="1"/>
    <col min="9989" max="9989" width="19.6640625" style="182" customWidth="1"/>
    <col min="9990" max="9990" width="20.44140625" style="182" customWidth="1"/>
    <col min="9991" max="9991" width="5.5546875" style="182" customWidth="1"/>
    <col min="9992" max="9992" width="6.109375" style="182" customWidth="1"/>
    <col min="9993" max="9993" width="34.33203125" style="182" customWidth="1"/>
    <col min="9994" max="9994" width="29.33203125" style="182" customWidth="1"/>
    <col min="9995" max="9995" width="13.33203125" style="182" customWidth="1"/>
    <col min="9996" max="10238" width="9.109375" style="182"/>
    <col min="10239" max="10239" width="6.88671875" style="182" customWidth="1"/>
    <col min="10240" max="10240" width="15.88671875" style="182" customWidth="1"/>
    <col min="10241" max="10241" width="12.88671875" style="182" bestFit="1" customWidth="1"/>
    <col min="10242" max="10242" width="0" style="182" hidden="1" customWidth="1"/>
    <col min="10243" max="10243" width="9.44140625" style="182" customWidth="1"/>
    <col min="10244" max="10244" width="27.6640625" style="182" customWidth="1"/>
    <col min="10245" max="10245" width="19.6640625" style="182" customWidth="1"/>
    <col min="10246" max="10246" width="20.44140625" style="182" customWidth="1"/>
    <col min="10247" max="10247" width="5.5546875" style="182" customWidth="1"/>
    <col min="10248" max="10248" width="6.109375" style="182" customWidth="1"/>
    <col min="10249" max="10249" width="34.33203125" style="182" customWidth="1"/>
    <col min="10250" max="10250" width="29.33203125" style="182" customWidth="1"/>
    <col min="10251" max="10251" width="13.33203125" style="182" customWidth="1"/>
    <col min="10252" max="10494" width="9.109375" style="182"/>
    <col min="10495" max="10495" width="6.88671875" style="182" customWidth="1"/>
    <col min="10496" max="10496" width="15.88671875" style="182" customWidth="1"/>
    <col min="10497" max="10497" width="12.88671875" style="182" bestFit="1" customWidth="1"/>
    <col min="10498" max="10498" width="0" style="182" hidden="1" customWidth="1"/>
    <col min="10499" max="10499" width="9.44140625" style="182" customWidth="1"/>
    <col min="10500" max="10500" width="27.6640625" style="182" customWidth="1"/>
    <col min="10501" max="10501" width="19.6640625" style="182" customWidth="1"/>
    <col min="10502" max="10502" width="20.44140625" style="182" customWidth="1"/>
    <col min="10503" max="10503" width="5.5546875" style="182" customWidth="1"/>
    <col min="10504" max="10504" width="6.109375" style="182" customWidth="1"/>
    <col min="10505" max="10505" width="34.33203125" style="182" customWidth="1"/>
    <col min="10506" max="10506" width="29.33203125" style="182" customWidth="1"/>
    <col min="10507" max="10507" width="13.33203125" style="182" customWidth="1"/>
    <col min="10508" max="10750" width="9.109375" style="182"/>
    <col min="10751" max="10751" width="6.88671875" style="182" customWidth="1"/>
    <col min="10752" max="10752" width="15.88671875" style="182" customWidth="1"/>
    <col min="10753" max="10753" width="12.88671875" style="182" bestFit="1" customWidth="1"/>
    <col min="10754" max="10754" width="0" style="182" hidden="1" customWidth="1"/>
    <col min="10755" max="10755" width="9.44140625" style="182" customWidth="1"/>
    <col min="10756" max="10756" width="27.6640625" style="182" customWidth="1"/>
    <col min="10757" max="10757" width="19.6640625" style="182" customWidth="1"/>
    <col min="10758" max="10758" width="20.44140625" style="182" customWidth="1"/>
    <col min="10759" max="10759" width="5.5546875" style="182" customWidth="1"/>
    <col min="10760" max="10760" width="6.109375" style="182" customWidth="1"/>
    <col min="10761" max="10761" width="34.33203125" style="182" customWidth="1"/>
    <col min="10762" max="10762" width="29.33203125" style="182" customWidth="1"/>
    <col min="10763" max="10763" width="13.33203125" style="182" customWidth="1"/>
    <col min="10764" max="11006" width="9.109375" style="182"/>
    <col min="11007" max="11007" width="6.88671875" style="182" customWidth="1"/>
    <col min="11008" max="11008" width="15.88671875" style="182" customWidth="1"/>
    <col min="11009" max="11009" width="12.88671875" style="182" bestFit="1" customWidth="1"/>
    <col min="11010" max="11010" width="0" style="182" hidden="1" customWidth="1"/>
    <col min="11011" max="11011" width="9.44140625" style="182" customWidth="1"/>
    <col min="11012" max="11012" width="27.6640625" style="182" customWidth="1"/>
    <col min="11013" max="11013" width="19.6640625" style="182" customWidth="1"/>
    <col min="11014" max="11014" width="20.44140625" style="182" customWidth="1"/>
    <col min="11015" max="11015" width="5.5546875" style="182" customWidth="1"/>
    <col min="11016" max="11016" width="6.109375" style="182" customWidth="1"/>
    <col min="11017" max="11017" width="34.33203125" style="182" customWidth="1"/>
    <col min="11018" max="11018" width="29.33203125" style="182" customWidth="1"/>
    <col min="11019" max="11019" width="13.33203125" style="182" customWidth="1"/>
    <col min="11020" max="11262" width="9.109375" style="182"/>
    <col min="11263" max="11263" width="6.88671875" style="182" customWidth="1"/>
    <col min="11264" max="11264" width="15.88671875" style="182" customWidth="1"/>
    <col min="11265" max="11265" width="12.88671875" style="182" bestFit="1" customWidth="1"/>
    <col min="11266" max="11266" width="0" style="182" hidden="1" customWidth="1"/>
    <col min="11267" max="11267" width="9.44140625" style="182" customWidth="1"/>
    <col min="11268" max="11268" width="27.6640625" style="182" customWidth="1"/>
    <col min="11269" max="11269" width="19.6640625" style="182" customWidth="1"/>
    <col min="11270" max="11270" width="20.44140625" style="182" customWidth="1"/>
    <col min="11271" max="11271" width="5.5546875" style="182" customWidth="1"/>
    <col min="11272" max="11272" width="6.109375" style="182" customWidth="1"/>
    <col min="11273" max="11273" width="34.33203125" style="182" customWidth="1"/>
    <col min="11274" max="11274" width="29.33203125" style="182" customWidth="1"/>
    <col min="11275" max="11275" width="13.33203125" style="182" customWidth="1"/>
    <col min="11276" max="11518" width="9.109375" style="182"/>
    <col min="11519" max="11519" width="6.88671875" style="182" customWidth="1"/>
    <col min="11520" max="11520" width="15.88671875" style="182" customWidth="1"/>
    <col min="11521" max="11521" width="12.88671875" style="182" bestFit="1" customWidth="1"/>
    <col min="11522" max="11522" width="0" style="182" hidden="1" customWidth="1"/>
    <col min="11523" max="11523" width="9.44140625" style="182" customWidth="1"/>
    <col min="11524" max="11524" width="27.6640625" style="182" customWidth="1"/>
    <col min="11525" max="11525" width="19.6640625" style="182" customWidth="1"/>
    <col min="11526" max="11526" width="20.44140625" style="182" customWidth="1"/>
    <col min="11527" max="11527" width="5.5546875" style="182" customWidth="1"/>
    <col min="11528" max="11528" width="6.109375" style="182" customWidth="1"/>
    <col min="11529" max="11529" width="34.33203125" style="182" customWidth="1"/>
    <col min="11530" max="11530" width="29.33203125" style="182" customWidth="1"/>
    <col min="11531" max="11531" width="13.33203125" style="182" customWidth="1"/>
    <col min="11532" max="11774" width="9.109375" style="182"/>
    <col min="11775" max="11775" width="6.88671875" style="182" customWidth="1"/>
    <col min="11776" max="11776" width="15.88671875" style="182" customWidth="1"/>
    <col min="11777" max="11777" width="12.88671875" style="182" bestFit="1" customWidth="1"/>
    <col min="11778" max="11778" width="0" style="182" hidden="1" customWidth="1"/>
    <col min="11779" max="11779" width="9.44140625" style="182" customWidth="1"/>
    <col min="11780" max="11780" width="27.6640625" style="182" customWidth="1"/>
    <col min="11781" max="11781" width="19.6640625" style="182" customWidth="1"/>
    <col min="11782" max="11782" width="20.44140625" style="182" customWidth="1"/>
    <col min="11783" max="11783" width="5.5546875" style="182" customWidth="1"/>
    <col min="11784" max="11784" width="6.109375" style="182" customWidth="1"/>
    <col min="11785" max="11785" width="34.33203125" style="182" customWidth="1"/>
    <col min="11786" max="11786" width="29.33203125" style="182" customWidth="1"/>
    <col min="11787" max="11787" width="13.33203125" style="182" customWidth="1"/>
    <col min="11788" max="12030" width="9.109375" style="182"/>
    <col min="12031" max="12031" width="6.88671875" style="182" customWidth="1"/>
    <col min="12032" max="12032" width="15.88671875" style="182" customWidth="1"/>
    <col min="12033" max="12033" width="12.88671875" style="182" bestFit="1" customWidth="1"/>
    <col min="12034" max="12034" width="0" style="182" hidden="1" customWidth="1"/>
    <col min="12035" max="12035" width="9.44140625" style="182" customWidth="1"/>
    <col min="12036" max="12036" width="27.6640625" style="182" customWidth="1"/>
    <col min="12037" max="12037" width="19.6640625" style="182" customWidth="1"/>
    <col min="12038" max="12038" width="20.44140625" style="182" customWidth="1"/>
    <col min="12039" max="12039" width="5.5546875" style="182" customWidth="1"/>
    <col min="12040" max="12040" width="6.109375" style="182" customWidth="1"/>
    <col min="12041" max="12041" width="34.33203125" style="182" customWidth="1"/>
    <col min="12042" max="12042" width="29.33203125" style="182" customWidth="1"/>
    <col min="12043" max="12043" width="13.33203125" style="182" customWidth="1"/>
    <col min="12044" max="12286" width="9.109375" style="182"/>
    <col min="12287" max="12287" width="6.88671875" style="182" customWidth="1"/>
    <col min="12288" max="12288" width="15.88671875" style="182" customWidth="1"/>
    <col min="12289" max="12289" width="12.88671875" style="182" bestFit="1" customWidth="1"/>
    <col min="12290" max="12290" width="0" style="182" hidden="1" customWidth="1"/>
    <col min="12291" max="12291" width="9.44140625" style="182" customWidth="1"/>
    <col min="12292" max="12292" width="27.6640625" style="182" customWidth="1"/>
    <col min="12293" max="12293" width="19.6640625" style="182" customWidth="1"/>
    <col min="12294" max="12294" width="20.44140625" style="182" customWidth="1"/>
    <col min="12295" max="12295" width="5.5546875" style="182" customWidth="1"/>
    <col min="12296" max="12296" width="6.109375" style="182" customWidth="1"/>
    <col min="12297" max="12297" width="34.33203125" style="182" customWidth="1"/>
    <col min="12298" max="12298" width="29.33203125" style="182" customWidth="1"/>
    <col min="12299" max="12299" width="13.33203125" style="182" customWidth="1"/>
    <col min="12300" max="12542" width="9.109375" style="182"/>
    <col min="12543" max="12543" width="6.88671875" style="182" customWidth="1"/>
    <col min="12544" max="12544" width="15.88671875" style="182" customWidth="1"/>
    <col min="12545" max="12545" width="12.88671875" style="182" bestFit="1" customWidth="1"/>
    <col min="12546" max="12546" width="0" style="182" hidden="1" customWidth="1"/>
    <col min="12547" max="12547" width="9.44140625" style="182" customWidth="1"/>
    <col min="12548" max="12548" width="27.6640625" style="182" customWidth="1"/>
    <col min="12549" max="12549" width="19.6640625" style="182" customWidth="1"/>
    <col min="12550" max="12550" width="20.44140625" style="182" customWidth="1"/>
    <col min="12551" max="12551" width="5.5546875" style="182" customWidth="1"/>
    <col min="12552" max="12552" width="6.109375" style="182" customWidth="1"/>
    <col min="12553" max="12553" width="34.33203125" style="182" customWidth="1"/>
    <col min="12554" max="12554" width="29.33203125" style="182" customWidth="1"/>
    <col min="12555" max="12555" width="13.33203125" style="182" customWidth="1"/>
    <col min="12556" max="12798" width="9.109375" style="182"/>
    <col min="12799" max="12799" width="6.88671875" style="182" customWidth="1"/>
    <col min="12800" max="12800" width="15.88671875" style="182" customWidth="1"/>
    <col min="12801" max="12801" width="12.88671875" style="182" bestFit="1" customWidth="1"/>
    <col min="12802" max="12802" width="0" style="182" hidden="1" customWidth="1"/>
    <col min="12803" max="12803" width="9.44140625" style="182" customWidth="1"/>
    <col min="12804" max="12804" width="27.6640625" style="182" customWidth="1"/>
    <col min="12805" max="12805" width="19.6640625" style="182" customWidth="1"/>
    <col min="12806" max="12806" width="20.44140625" style="182" customWidth="1"/>
    <col min="12807" max="12807" width="5.5546875" style="182" customWidth="1"/>
    <col min="12808" max="12808" width="6.109375" style="182" customWidth="1"/>
    <col min="12809" max="12809" width="34.33203125" style="182" customWidth="1"/>
    <col min="12810" max="12810" width="29.33203125" style="182" customWidth="1"/>
    <col min="12811" max="12811" width="13.33203125" style="182" customWidth="1"/>
    <col min="12812" max="13054" width="9.109375" style="182"/>
    <col min="13055" max="13055" width="6.88671875" style="182" customWidth="1"/>
    <col min="13056" max="13056" width="15.88671875" style="182" customWidth="1"/>
    <col min="13057" max="13057" width="12.88671875" style="182" bestFit="1" customWidth="1"/>
    <col min="13058" max="13058" width="0" style="182" hidden="1" customWidth="1"/>
    <col min="13059" max="13059" width="9.44140625" style="182" customWidth="1"/>
    <col min="13060" max="13060" width="27.6640625" style="182" customWidth="1"/>
    <col min="13061" max="13061" width="19.6640625" style="182" customWidth="1"/>
    <col min="13062" max="13062" width="20.44140625" style="182" customWidth="1"/>
    <col min="13063" max="13063" width="5.5546875" style="182" customWidth="1"/>
    <col min="13064" max="13064" width="6.109375" style="182" customWidth="1"/>
    <col min="13065" max="13065" width="34.33203125" style="182" customWidth="1"/>
    <col min="13066" max="13066" width="29.33203125" style="182" customWidth="1"/>
    <col min="13067" max="13067" width="13.33203125" style="182" customWidth="1"/>
    <col min="13068" max="13310" width="9.109375" style="182"/>
    <col min="13311" max="13311" width="6.88671875" style="182" customWidth="1"/>
    <col min="13312" max="13312" width="15.88671875" style="182" customWidth="1"/>
    <col min="13313" max="13313" width="12.88671875" style="182" bestFit="1" customWidth="1"/>
    <col min="13314" max="13314" width="0" style="182" hidden="1" customWidth="1"/>
    <col min="13315" max="13315" width="9.44140625" style="182" customWidth="1"/>
    <col min="13316" max="13316" width="27.6640625" style="182" customWidth="1"/>
    <col min="13317" max="13317" width="19.6640625" style="182" customWidth="1"/>
    <col min="13318" max="13318" width="20.44140625" style="182" customWidth="1"/>
    <col min="13319" max="13319" width="5.5546875" style="182" customWidth="1"/>
    <col min="13320" max="13320" width="6.109375" style="182" customWidth="1"/>
    <col min="13321" max="13321" width="34.33203125" style="182" customWidth="1"/>
    <col min="13322" max="13322" width="29.33203125" style="182" customWidth="1"/>
    <col min="13323" max="13323" width="13.33203125" style="182" customWidth="1"/>
    <col min="13324" max="13566" width="9.109375" style="182"/>
    <col min="13567" max="13567" width="6.88671875" style="182" customWidth="1"/>
    <col min="13568" max="13568" width="15.88671875" style="182" customWidth="1"/>
    <col min="13569" max="13569" width="12.88671875" style="182" bestFit="1" customWidth="1"/>
    <col min="13570" max="13570" width="0" style="182" hidden="1" customWidth="1"/>
    <col min="13571" max="13571" width="9.44140625" style="182" customWidth="1"/>
    <col min="13572" max="13572" width="27.6640625" style="182" customWidth="1"/>
    <col min="13573" max="13573" width="19.6640625" style="182" customWidth="1"/>
    <col min="13574" max="13574" width="20.44140625" style="182" customWidth="1"/>
    <col min="13575" max="13575" width="5.5546875" style="182" customWidth="1"/>
    <col min="13576" max="13576" width="6.109375" style="182" customWidth="1"/>
    <col min="13577" max="13577" width="34.33203125" style="182" customWidth="1"/>
    <col min="13578" max="13578" width="29.33203125" style="182" customWidth="1"/>
    <col min="13579" max="13579" width="13.33203125" style="182" customWidth="1"/>
    <col min="13580" max="13822" width="9.109375" style="182"/>
    <col min="13823" max="13823" width="6.88671875" style="182" customWidth="1"/>
    <col min="13824" max="13824" width="15.88671875" style="182" customWidth="1"/>
    <col min="13825" max="13825" width="12.88671875" style="182" bestFit="1" customWidth="1"/>
    <col min="13826" max="13826" width="0" style="182" hidden="1" customWidth="1"/>
    <col min="13827" max="13827" width="9.44140625" style="182" customWidth="1"/>
    <col min="13828" max="13828" width="27.6640625" style="182" customWidth="1"/>
    <col min="13829" max="13829" width="19.6640625" style="182" customWidth="1"/>
    <col min="13830" max="13830" width="20.44140625" style="182" customWidth="1"/>
    <col min="13831" max="13831" width="5.5546875" style="182" customWidth="1"/>
    <col min="13832" max="13832" width="6.109375" style="182" customWidth="1"/>
    <col min="13833" max="13833" width="34.33203125" style="182" customWidth="1"/>
    <col min="13834" max="13834" width="29.33203125" style="182" customWidth="1"/>
    <col min="13835" max="13835" width="13.33203125" style="182" customWidth="1"/>
    <col min="13836" max="14078" width="9.109375" style="182"/>
    <col min="14079" max="14079" width="6.88671875" style="182" customWidth="1"/>
    <col min="14080" max="14080" width="15.88671875" style="182" customWidth="1"/>
    <col min="14081" max="14081" width="12.88671875" style="182" bestFit="1" customWidth="1"/>
    <col min="14082" max="14082" width="0" style="182" hidden="1" customWidth="1"/>
    <col min="14083" max="14083" width="9.44140625" style="182" customWidth="1"/>
    <col min="14084" max="14084" width="27.6640625" style="182" customWidth="1"/>
    <col min="14085" max="14085" width="19.6640625" style="182" customWidth="1"/>
    <col min="14086" max="14086" width="20.44140625" style="182" customWidth="1"/>
    <col min="14087" max="14087" width="5.5546875" style="182" customWidth="1"/>
    <col min="14088" max="14088" width="6.109375" style="182" customWidth="1"/>
    <col min="14089" max="14089" width="34.33203125" style="182" customWidth="1"/>
    <col min="14090" max="14090" width="29.33203125" style="182" customWidth="1"/>
    <col min="14091" max="14091" width="13.33203125" style="182" customWidth="1"/>
    <col min="14092" max="14334" width="9.109375" style="182"/>
    <col min="14335" max="14335" width="6.88671875" style="182" customWidth="1"/>
    <col min="14336" max="14336" width="15.88671875" style="182" customWidth="1"/>
    <col min="14337" max="14337" width="12.88671875" style="182" bestFit="1" customWidth="1"/>
    <col min="14338" max="14338" width="0" style="182" hidden="1" customWidth="1"/>
    <col min="14339" max="14339" width="9.44140625" style="182" customWidth="1"/>
    <col min="14340" max="14340" width="27.6640625" style="182" customWidth="1"/>
    <col min="14341" max="14341" width="19.6640625" style="182" customWidth="1"/>
    <col min="14342" max="14342" width="20.44140625" style="182" customWidth="1"/>
    <col min="14343" max="14343" width="5.5546875" style="182" customWidth="1"/>
    <col min="14344" max="14344" width="6.109375" style="182" customWidth="1"/>
    <col min="14345" max="14345" width="34.33203125" style="182" customWidth="1"/>
    <col min="14346" max="14346" width="29.33203125" style="182" customWidth="1"/>
    <col min="14347" max="14347" width="13.33203125" style="182" customWidth="1"/>
    <col min="14348" max="14590" width="9.109375" style="182"/>
    <col min="14591" max="14591" width="6.88671875" style="182" customWidth="1"/>
    <col min="14592" max="14592" width="15.88671875" style="182" customWidth="1"/>
    <col min="14593" max="14593" width="12.88671875" style="182" bestFit="1" customWidth="1"/>
    <col min="14594" max="14594" width="0" style="182" hidden="1" customWidth="1"/>
    <col min="14595" max="14595" width="9.44140625" style="182" customWidth="1"/>
    <col min="14596" max="14596" width="27.6640625" style="182" customWidth="1"/>
    <col min="14597" max="14597" width="19.6640625" style="182" customWidth="1"/>
    <col min="14598" max="14598" width="20.44140625" style="182" customWidth="1"/>
    <col min="14599" max="14599" width="5.5546875" style="182" customWidth="1"/>
    <col min="14600" max="14600" width="6.109375" style="182" customWidth="1"/>
    <col min="14601" max="14601" width="34.33203125" style="182" customWidth="1"/>
    <col min="14602" max="14602" width="29.33203125" style="182" customWidth="1"/>
    <col min="14603" max="14603" width="13.33203125" style="182" customWidth="1"/>
    <col min="14604" max="14846" width="9.109375" style="182"/>
    <col min="14847" max="14847" width="6.88671875" style="182" customWidth="1"/>
    <col min="14848" max="14848" width="15.88671875" style="182" customWidth="1"/>
    <col min="14849" max="14849" width="12.88671875" style="182" bestFit="1" customWidth="1"/>
    <col min="14850" max="14850" width="0" style="182" hidden="1" customWidth="1"/>
    <col min="14851" max="14851" width="9.44140625" style="182" customWidth="1"/>
    <col min="14852" max="14852" width="27.6640625" style="182" customWidth="1"/>
    <col min="14853" max="14853" width="19.6640625" style="182" customWidth="1"/>
    <col min="14854" max="14854" width="20.44140625" style="182" customWidth="1"/>
    <col min="14855" max="14855" width="5.5546875" style="182" customWidth="1"/>
    <col min="14856" max="14856" width="6.109375" style="182" customWidth="1"/>
    <col min="14857" max="14857" width="34.33203125" style="182" customWidth="1"/>
    <col min="14858" max="14858" width="29.33203125" style="182" customWidth="1"/>
    <col min="14859" max="14859" width="13.33203125" style="182" customWidth="1"/>
    <col min="14860" max="15102" width="9.109375" style="182"/>
    <col min="15103" max="15103" width="6.88671875" style="182" customWidth="1"/>
    <col min="15104" max="15104" width="15.88671875" style="182" customWidth="1"/>
    <col min="15105" max="15105" width="12.88671875" style="182" bestFit="1" customWidth="1"/>
    <col min="15106" max="15106" width="0" style="182" hidden="1" customWidth="1"/>
    <col min="15107" max="15107" width="9.44140625" style="182" customWidth="1"/>
    <col min="15108" max="15108" width="27.6640625" style="182" customWidth="1"/>
    <col min="15109" max="15109" width="19.6640625" style="182" customWidth="1"/>
    <col min="15110" max="15110" width="20.44140625" style="182" customWidth="1"/>
    <col min="15111" max="15111" width="5.5546875" style="182" customWidth="1"/>
    <col min="15112" max="15112" width="6.109375" style="182" customWidth="1"/>
    <col min="15113" max="15113" width="34.33203125" style="182" customWidth="1"/>
    <col min="15114" max="15114" width="29.33203125" style="182" customWidth="1"/>
    <col min="15115" max="15115" width="13.33203125" style="182" customWidth="1"/>
    <col min="15116" max="15358" width="9.109375" style="182"/>
    <col min="15359" max="15359" width="6.88671875" style="182" customWidth="1"/>
    <col min="15360" max="15360" width="15.88671875" style="182" customWidth="1"/>
    <col min="15361" max="15361" width="12.88671875" style="182" bestFit="1" customWidth="1"/>
    <col min="15362" max="15362" width="0" style="182" hidden="1" customWidth="1"/>
    <col min="15363" max="15363" width="9.44140625" style="182" customWidth="1"/>
    <col min="15364" max="15364" width="27.6640625" style="182" customWidth="1"/>
    <col min="15365" max="15365" width="19.6640625" style="182" customWidth="1"/>
    <col min="15366" max="15366" width="20.44140625" style="182" customWidth="1"/>
    <col min="15367" max="15367" width="5.5546875" style="182" customWidth="1"/>
    <col min="15368" max="15368" width="6.109375" style="182" customWidth="1"/>
    <col min="15369" max="15369" width="34.33203125" style="182" customWidth="1"/>
    <col min="15370" max="15370" width="29.33203125" style="182" customWidth="1"/>
    <col min="15371" max="15371" width="13.33203125" style="182" customWidth="1"/>
    <col min="15372" max="15614" width="9.109375" style="182"/>
    <col min="15615" max="15615" width="6.88671875" style="182" customWidth="1"/>
    <col min="15616" max="15616" width="15.88671875" style="182" customWidth="1"/>
    <col min="15617" max="15617" width="12.88671875" style="182" bestFit="1" customWidth="1"/>
    <col min="15618" max="15618" width="0" style="182" hidden="1" customWidth="1"/>
    <col min="15619" max="15619" width="9.44140625" style="182" customWidth="1"/>
    <col min="15620" max="15620" width="27.6640625" style="182" customWidth="1"/>
    <col min="15621" max="15621" width="19.6640625" style="182" customWidth="1"/>
    <col min="15622" max="15622" width="20.44140625" style="182" customWidth="1"/>
    <col min="15623" max="15623" width="5.5546875" style="182" customWidth="1"/>
    <col min="15624" max="15624" width="6.109375" style="182" customWidth="1"/>
    <col min="15625" max="15625" width="34.33203125" style="182" customWidth="1"/>
    <col min="15626" max="15626" width="29.33203125" style="182" customWidth="1"/>
    <col min="15627" max="15627" width="13.33203125" style="182" customWidth="1"/>
    <col min="15628" max="15870" width="9.109375" style="182"/>
    <col min="15871" max="15871" width="6.88671875" style="182" customWidth="1"/>
    <col min="15872" max="15872" width="15.88671875" style="182" customWidth="1"/>
    <col min="15873" max="15873" width="12.88671875" style="182" bestFit="1" customWidth="1"/>
    <col min="15874" max="15874" width="0" style="182" hidden="1" customWidth="1"/>
    <col min="15875" max="15875" width="9.44140625" style="182" customWidth="1"/>
    <col min="15876" max="15876" width="27.6640625" style="182" customWidth="1"/>
    <col min="15877" max="15877" width="19.6640625" style="182" customWidth="1"/>
    <col min="15878" max="15878" width="20.44140625" style="182" customWidth="1"/>
    <col min="15879" max="15879" width="5.5546875" style="182" customWidth="1"/>
    <col min="15880" max="15880" width="6.109375" style="182" customWidth="1"/>
    <col min="15881" max="15881" width="34.33203125" style="182" customWidth="1"/>
    <col min="15882" max="15882" width="29.33203125" style="182" customWidth="1"/>
    <col min="15883" max="15883" width="13.33203125" style="182" customWidth="1"/>
    <col min="15884" max="16126" width="9.109375" style="182"/>
    <col min="16127" max="16127" width="6.88671875" style="182" customWidth="1"/>
    <col min="16128" max="16128" width="15.88671875" style="182" customWidth="1"/>
    <col min="16129" max="16129" width="12.88671875" style="182" bestFit="1" customWidth="1"/>
    <col min="16130" max="16130" width="0" style="182" hidden="1" customWidth="1"/>
    <col min="16131" max="16131" width="9.44140625" style="182" customWidth="1"/>
    <col min="16132" max="16132" width="27.6640625" style="182" customWidth="1"/>
    <col min="16133" max="16133" width="19.6640625" style="182" customWidth="1"/>
    <col min="16134" max="16134" width="20.44140625" style="182" customWidth="1"/>
    <col min="16135" max="16135" width="5.5546875" style="182" customWidth="1"/>
    <col min="16136" max="16136" width="6.109375" style="182" customWidth="1"/>
    <col min="16137" max="16137" width="34.33203125" style="182" customWidth="1"/>
    <col min="16138" max="16138" width="29.33203125" style="182" customWidth="1"/>
    <col min="16139" max="16139" width="13.33203125" style="182" customWidth="1"/>
    <col min="16140" max="16384" width="9.109375" style="182"/>
  </cols>
  <sheetData>
    <row r="1" spans="1:8" s="339" customFormat="1">
      <c r="A1" s="381"/>
      <c r="B1" s="362"/>
      <c r="C1" s="362"/>
      <c r="D1" s="362"/>
      <c r="E1" s="362"/>
      <c r="F1" s="360"/>
      <c r="G1" s="360"/>
      <c r="H1" s="362"/>
    </row>
    <row r="2" spans="1:8" ht="15.75" customHeight="1">
      <c r="A2" s="1888" t="s">
        <v>7013</v>
      </c>
      <c r="B2" s="1889"/>
      <c r="C2" s="1889"/>
      <c r="D2" s="1889"/>
      <c r="E2" s="1889"/>
      <c r="F2" s="1889"/>
      <c r="G2" s="1889"/>
      <c r="H2" s="1889"/>
    </row>
    <row r="3" spans="1:8" ht="32.25" customHeight="1">
      <c r="A3" s="1889"/>
      <c r="B3" s="1889"/>
      <c r="C3" s="1889"/>
      <c r="D3" s="1889"/>
      <c r="E3" s="1889"/>
      <c r="F3" s="1889"/>
      <c r="G3" s="1889"/>
      <c r="H3" s="1889"/>
    </row>
    <row r="4" spans="1:8" ht="128.25" customHeight="1">
      <c r="A4" s="382" t="s">
        <v>1606</v>
      </c>
      <c r="B4" s="389" t="s">
        <v>7014</v>
      </c>
      <c r="C4" s="1890" t="s">
        <v>0</v>
      </c>
      <c r="D4" s="1890"/>
      <c r="E4" s="389" t="s">
        <v>1</v>
      </c>
      <c r="F4" s="1586" t="s">
        <v>7015</v>
      </c>
      <c r="G4" s="1586" t="s">
        <v>7016</v>
      </c>
      <c r="H4" s="389" t="s">
        <v>7017</v>
      </c>
    </row>
    <row r="5" spans="1:8">
      <c r="A5" s="383">
        <v>1</v>
      </c>
      <c r="B5" s="364">
        <v>2</v>
      </c>
      <c r="C5" s="1891">
        <v>3</v>
      </c>
      <c r="D5" s="1891"/>
      <c r="E5" s="364">
        <v>4</v>
      </c>
      <c r="F5" s="1587">
        <v>5</v>
      </c>
      <c r="G5" s="1588">
        <v>6</v>
      </c>
      <c r="H5" s="364">
        <v>7</v>
      </c>
    </row>
    <row r="6" spans="1:8" ht="16.5" customHeight="1">
      <c r="A6" s="1892" t="s">
        <v>4790</v>
      </c>
      <c r="B6" s="1892"/>
      <c r="C6" s="1892"/>
      <c r="D6" s="1892"/>
      <c r="E6" s="1892"/>
      <c r="F6" s="1892"/>
      <c r="G6" s="1892"/>
      <c r="H6" s="1892"/>
    </row>
    <row r="7" spans="1:8" ht="16.2">
      <c r="A7" s="1893" t="s">
        <v>2</v>
      </c>
      <c r="B7" s="1893"/>
      <c r="C7" s="1893"/>
      <c r="D7" s="1893"/>
      <c r="E7" s="1893"/>
      <c r="F7" s="1893"/>
      <c r="G7" s="1893"/>
      <c r="H7" s="1893"/>
    </row>
    <row r="8" spans="1:8" ht="26.25" customHeight="1">
      <c r="A8" s="1896" t="s">
        <v>10</v>
      </c>
      <c r="B8" s="1894" t="s">
        <v>7018</v>
      </c>
      <c r="C8" s="1894"/>
      <c r="D8" s="1894"/>
      <c r="E8" s="1894">
        <v>5344.2</v>
      </c>
      <c r="F8" s="1897" t="s">
        <v>7019</v>
      </c>
      <c r="G8" s="1897" t="s">
        <v>3918</v>
      </c>
      <c r="H8" s="1894" t="s">
        <v>7020</v>
      </c>
    </row>
    <row r="9" spans="1:8" ht="14.4" customHeight="1">
      <c r="A9" s="1896"/>
      <c r="B9" s="1894"/>
      <c r="C9" s="1894"/>
      <c r="D9" s="1894"/>
      <c r="E9" s="1894"/>
      <c r="F9" s="1897"/>
      <c r="G9" s="1897"/>
      <c r="H9" s="1894"/>
    </row>
    <row r="10" spans="1:8" ht="21.75" customHeight="1">
      <c r="A10" s="1896"/>
      <c r="B10" s="1894"/>
      <c r="C10" s="1894"/>
      <c r="D10" s="1894"/>
      <c r="E10" s="1894"/>
      <c r="F10" s="1897"/>
      <c r="G10" s="1897"/>
      <c r="H10" s="1894"/>
    </row>
    <row r="11" spans="1:8" ht="16.5" customHeight="1">
      <c r="A11" s="384"/>
      <c r="B11" s="363" t="s">
        <v>4816</v>
      </c>
      <c r="C11" s="1895"/>
      <c r="D11" s="1895"/>
      <c r="E11" s="363">
        <v>5344.2</v>
      </c>
      <c r="F11" s="1589"/>
      <c r="G11" s="1589"/>
      <c r="H11" s="365"/>
    </row>
    <row r="12" spans="1:8" s="340" customFormat="1" ht="18" customHeight="1">
      <c r="A12" s="1893" t="s">
        <v>4</v>
      </c>
      <c r="B12" s="1893"/>
      <c r="C12" s="1893"/>
      <c r="D12" s="1893"/>
      <c r="E12" s="1893"/>
      <c r="F12" s="1893"/>
      <c r="G12" s="1893"/>
      <c r="H12" s="1893"/>
    </row>
    <row r="13" spans="1:8" ht="57.75" customHeight="1">
      <c r="A13" s="384" t="s">
        <v>10</v>
      </c>
      <c r="B13" s="365" t="s">
        <v>7021</v>
      </c>
      <c r="C13" s="1894"/>
      <c r="D13" s="1894"/>
      <c r="E13" s="365">
        <v>50495</v>
      </c>
      <c r="F13" s="1589" t="s">
        <v>7022</v>
      </c>
      <c r="G13" s="1589" t="s">
        <v>3918</v>
      </c>
      <c r="H13" s="365" t="s">
        <v>7023</v>
      </c>
    </row>
    <row r="14" spans="1:8" ht="63" customHeight="1">
      <c r="A14" s="384" t="s">
        <v>11</v>
      </c>
      <c r="B14" s="365" t="s">
        <v>7024</v>
      </c>
      <c r="C14" s="365"/>
      <c r="D14" s="365"/>
      <c r="E14" s="365">
        <v>32271</v>
      </c>
      <c r="F14" s="1589" t="s">
        <v>7025</v>
      </c>
      <c r="G14" s="1589" t="s">
        <v>3918</v>
      </c>
      <c r="H14" s="365" t="s">
        <v>7026</v>
      </c>
    </row>
    <row r="15" spans="1:8" ht="26.4">
      <c r="A15" s="384" t="s">
        <v>12</v>
      </c>
      <c r="B15" s="365" t="s">
        <v>7027</v>
      </c>
      <c r="C15" s="365"/>
      <c r="D15" s="365"/>
      <c r="E15" s="365">
        <v>14684.8</v>
      </c>
      <c r="F15" s="1589" t="s">
        <v>7028</v>
      </c>
      <c r="G15" s="1589" t="s">
        <v>7029</v>
      </c>
      <c r="H15" s="365" t="s">
        <v>7030</v>
      </c>
    </row>
    <row r="16" spans="1:8" ht="26.4">
      <c r="A16" s="384" t="s">
        <v>29</v>
      </c>
      <c r="B16" s="365" t="s">
        <v>7031</v>
      </c>
      <c r="C16" s="365"/>
      <c r="D16" s="365"/>
      <c r="E16" s="365">
        <v>10866</v>
      </c>
      <c r="F16" s="1589" t="s">
        <v>7028</v>
      </c>
      <c r="G16" s="1589" t="s">
        <v>7032</v>
      </c>
      <c r="H16" s="365" t="s">
        <v>7033</v>
      </c>
    </row>
    <row r="17" spans="1:9" ht="60.75" customHeight="1">
      <c r="A17" s="384" t="s">
        <v>31</v>
      </c>
      <c r="B17" s="365" t="s">
        <v>7034</v>
      </c>
      <c r="C17" s="365"/>
      <c r="D17" s="365"/>
      <c r="E17" s="365">
        <v>12022.9</v>
      </c>
      <c r="F17" s="1589" t="s">
        <v>7035</v>
      </c>
      <c r="G17" s="1589" t="s">
        <v>3918</v>
      </c>
      <c r="H17" s="365" t="s">
        <v>7036</v>
      </c>
    </row>
    <row r="18" spans="1:9">
      <c r="A18" s="384"/>
      <c r="B18" s="363" t="s">
        <v>4816</v>
      </c>
      <c r="C18" s="1895">
        <v>120339.7</v>
      </c>
      <c r="D18" s="1895"/>
      <c r="E18" s="1895"/>
      <c r="F18" s="1586"/>
      <c r="G18" s="1586"/>
      <c r="H18" s="363"/>
    </row>
    <row r="19" spans="1:9" ht="15" customHeight="1">
      <c r="A19" s="1900" t="s">
        <v>1627</v>
      </c>
      <c r="B19" s="1900"/>
      <c r="C19" s="1900"/>
      <c r="D19" s="1900"/>
      <c r="E19" s="1900"/>
      <c r="F19" s="1900"/>
      <c r="G19" s="1900"/>
      <c r="H19" s="1900"/>
    </row>
    <row r="20" spans="1:9" ht="15.75" customHeight="1">
      <c r="A20" s="12"/>
      <c r="B20" s="7"/>
      <c r="C20" s="1898" t="s">
        <v>7037</v>
      </c>
      <c r="D20" s="1898"/>
      <c r="E20" s="7"/>
      <c r="F20" s="1109"/>
      <c r="G20" s="1109"/>
      <c r="H20" s="7"/>
    </row>
    <row r="21" spans="1:9" ht="96" customHeight="1">
      <c r="A21" s="12" t="s">
        <v>10</v>
      </c>
      <c r="B21" s="7" t="s">
        <v>7038</v>
      </c>
      <c r="C21" s="7"/>
      <c r="D21" s="7"/>
      <c r="E21" s="7">
        <v>2533.8000000000002</v>
      </c>
      <c r="F21" s="1109" t="s">
        <v>7039</v>
      </c>
      <c r="G21" s="202" t="s">
        <v>7040</v>
      </c>
      <c r="H21" s="7" t="s">
        <v>7041</v>
      </c>
      <c r="I21" s="1"/>
    </row>
    <row r="22" spans="1:9" ht="57.75" customHeight="1">
      <c r="A22" s="12" t="s">
        <v>11</v>
      </c>
      <c r="B22" s="7" t="s">
        <v>7042</v>
      </c>
      <c r="C22" s="7"/>
      <c r="D22" s="7"/>
      <c r="E22" s="7">
        <v>953</v>
      </c>
      <c r="F22" s="1109" t="s">
        <v>7043</v>
      </c>
      <c r="G22" s="202" t="s">
        <v>7044</v>
      </c>
      <c r="H22" s="7" t="s">
        <v>7045</v>
      </c>
      <c r="I22" s="342"/>
    </row>
    <row r="23" spans="1:9" ht="17.25" customHeight="1">
      <c r="A23" s="12"/>
      <c r="B23" s="15" t="s">
        <v>4816</v>
      </c>
      <c r="C23" s="1898"/>
      <c r="D23" s="1898"/>
      <c r="E23" s="15">
        <v>3486.8</v>
      </c>
      <c r="F23" s="1109"/>
      <c r="G23" s="1109"/>
      <c r="H23" s="7"/>
      <c r="I23" s="342"/>
    </row>
    <row r="24" spans="1:9" ht="15.75" customHeight="1">
      <c r="A24" s="12"/>
      <c r="B24" s="7"/>
      <c r="C24" s="1898" t="s">
        <v>7046</v>
      </c>
      <c r="D24" s="1898"/>
      <c r="E24" s="7"/>
      <c r="F24" s="1109"/>
      <c r="G24" s="1109"/>
      <c r="H24" s="7"/>
      <c r="I24" s="342"/>
    </row>
    <row r="25" spans="1:9" ht="99" customHeight="1">
      <c r="A25" s="12" t="s">
        <v>10</v>
      </c>
      <c r="B25" s="7" t="s">
        <v>7047</v>
      </c>
      <c r="C25" s="7"/>
      <c r="D25" s="7"/>
      <c r="E25" s="7">
        <v>354</v>
      </c>
      <c r="F25" s="1109" t="s">
        <v>7048</v>
      </c>
      <c r="G25" s="202" t="s">
        <v>7040</v>
      </c>
      <c r="H25" s="7" t="s">
        <v>7049</v>
      </c>
      <c r="I25" s="342"/>
    </row>
    <row r="26" spans="1:9" ht="45" customHeight="1">
      <c r="A26" s="12" t="s">
        <v>11</v>
      </c>
      <c r="B26" s="7" t="s">
        <v>7050</v>
      </c>
      <c r="C26" s="7"/>
      <c r="D26" s="7"/>
      <c r="E26" s="7">
        <v>106</v>
      </c>
      <c r="F26" s="1109" t="s">
        <v>7051</v>
      </c>
      <c r="G26" s="202" t="s">
        <v>7052</v>
      </c>
      <c r="H26" s="7" t="s">
        <v>7053</v>
      </c>
      <c r="I26" s="1571"/>
    </row>
    <row r="27" spans="1:9" ht="16.5" customHeight="1">
      <c r="A27" s="12"/>
      <c r="B27" s="15" t="s">
        <v>4816</v>
      </c>
      <c r="C27" s="7"/>
      <c r="D27" s="7"/>
      <c r="E27" s="15">
        <v>460</v>
      </c>
      <c r="F27" s="1109"/>
      <c r="G27" s="1109"/>
      <c r="H27" s="7"/>
    </row>
    <row r="28" spans="1:9" ht="13.5" customHeight="1">
      <c r="A28" s="12"/>
      <c r="B28" s="7"/>
      <c r="C28" s="1898" t="s">
        <v>7054</v>
      </c>
      <c r="D28" s="1898"/>
      <c r="E28" s="7"/>
      <c r="F28" s="1109"/>
      <c r="G28" s="1109"/>
      <c r="H28" s="7"/>
    </row>
    <row r="29" spans="1:9" ht="42" customHeight="1">
      <c r="A29" s="12" t="s">
        <v>10</v>
      </c>
      <c r="B29" s="7" t="s">
        <v>7055</v>
      </c>
      <c r="C29" s="7"/>
      <c r="D29" s="7"/>
      <c r="E29" s="7">
        <v>263</v>
      </c>
      <c r="F29" s="1109" t="s">
        <v>7056</v>
      </c>
      <c r="G29" s="1109" t="s">
        <v>7057</v>
      </c>
      <c r="H29" s="7" t="s">
        <v>7058</v>
      </c>
      <c r="I29" s="342"/>
    </row>
    <row r="30" spans="1:9" ht="39.75" customHeight="1">
      <c r="A30" s="12" t="s">
        <v>11</v>
      </c>
      <c r="B30" s="7" t="s">
        <v>7059</v>
      </c>
      <c r="C30" s="7"/>
      <c r="D30" s="7"/>
      <c r="E30" s="7">
        <v>424</v>
      </c>
      <c r="F30" s="1109" t="s">
        <v>7060</v>
      </c>
      <c r="G30" s="202" t="s">
        <v>7052</v>
      </c>
      <c r="H30" s="7" t="s">
        <v>7053</v>
      </c>
      <c r="I30" s="342"/>
    </row>
    <row r="31" spans="1:9" ht="54" customHeight="1">
      <c r="A31" s="12" t="s">
        <v>12</v>
      </c>
      <c r="B31" s="7" t="s">
        <v>7061</v>
      </c>
      <c r="C31" s="7"/>
      <c r="D31" s="7"/>
      <c r="E31" s="7">
        <v>111.5</v>
      </c>
      <c r="F31" s="1109" t="s">
        <v>7062</v>
      </c>
      <c r="G31" s="202" t="s">
        <v>7063</v>
      </c>
      <c r="H31" s="7" t="s">
        <v>7058</v>
      </c>
      <c r="I31" s="342"/>
    </row>
    <row r="32" spans="1:9" ht="51" customHeight="1">
      <c r="A32" s="12" t="s">
        <v>29</v>
      </c>
      <c r="B32" s="7" t="s">
        <v>7064</v>
      </c>
      <c r="C32" s="7"/>
      <c r="D32" s="7"/>
      <c r="E32" s="7">
        <v>208</v>
      </c>
      <c r="F32" s="1109" t="s">
        <v>7065</v>
      </c>
      <c r="G32" s="202" t="s">
        <v>7066</v>
      </c>
      <c r="H32" s="7" t="s">
        <v>7058</v>
      </c>
      <c r="I32" s="342"/>
    </row>
    <row r="33" spans="1:9" ht="15" customHeight="1">
      <c r="A33" s="12"/>
      <c r="B33" s="15" t="s">
        <v>4816</v>
      </c>
      <c r="C33" s="1898"/>
      <c r="D33" s="1898"/>
      <c r="E33" s="15">
        <v>1006.5</v>
      </c>
      <c r="F33" s="1109"/>
      <c r="G33" s="1109"/>
      <c r="H33" s="7"/>
      <c r="I33" s="342"/>
    </row>
    <row r="34" spans="1:9" ht="18" customHeight="1">
      <c r="A34" s="12"/>
      <c r="B34" s="7"/>
      <c r="C34" s="1898" t="s">
        <v>7067</v>
      </c>
      <c r="D34" s="1898"/>
      <c r="E34" s="7"/>
      <c r="F34" s="1109"/>
      <c r="G34" s="1109"/>
      <c r="H34" s="7"/>
      <c r="I34" s="342"/>
    </row>
    <row r="35" spans="1:9" ht="65.25" customHeight="1">
      <c r="A35" s="12" t="s">
        <v>10</v>
      </c>
      <c r="B35" s="7" t="s">
        <v>7068</v>
      </c>
      <c r="C35" s="7"/>
      <c r="D35" s="7"/>
      <c r="E35" s="7">
        <v>207.5</v>
      </c>
      <c r="F35" s="1109" t="s">
        <v>7069</v>
      </c>
      <c r="G35" s="202" t="s">
        <v>7063</v>
      </c>
      <c r="H35" s="7" t="s">
        <v>7070</v>
      </c>
      <c r="I35" s="343"/>
    </row>
    <row r="36" spans="1:9" ht="22.5" customHeight="1">
      <c r="A36" s="12"/>
      <c r="B36" s="15" t="s">
        <v>4816</v>
      </c>
      <c r="C36" s="1898"/>
      <c r="D36" s="1898"/>
      <c r="E36" s="15">
        <v>207.5</v>
      </c>
      <c r="F36" s="1109"/>
      <c r="G36" s="1109"/>
      <c r="H36" s="7"/>
    </row>
    <row r="37" spans="1:9" ht="16.5" customHeight="1">
      <c r="A37" s="1899" t="s">
        <v>7071</v>
      </c>
      <c r="B37" s="1899"/>
      <c r="C37" s="1899"/>
      <c r="D37" s="15"/>
      <c r="E37" s="15"/>
      <c r="F37" s="1108"/>
      <c r="G37" s="1108"/>
      <c r="H37" s="15"/>
    </row>
    <row r="38" spans="1:9" ht="48" customHeight="1">
      <c r="A38" s="12" t="s">
        <v>10</v>
      </c>
      <c r="B38" s="7" t="s">
        <v>7072</v>
      </c>
      <c r="C38" s="7"/>
      <c r="D38" s="7"/>
      <c r="E38" s="7">
        <v>255</v>
      </c>
      <c r="F38" s="1109" t="s">
        <v>7073</v>
      </c>
      <c r="G38" s="202" t="s">
        <v>7074</v>
      </c>
      <c r="H38" s="7" t="s">
        <v>7053</v>
      </c>
      <c r="I38" s="342"/>
    </row>
    <row r="39" spans="1:9" ht="13.5" customHeight="1">
      <c r="A39" s="12"/>
      <c r="B39" s="15" t="s">
        <v>4816</v>
      </c>
      <c r="C39" s="1898"/>
      <c r="D39" s="1898"/>
      <c r="E39" s="15">
        <v>255</v>
      </c>
      <c r="F39" s="1109"/>
      <c r="G39" s="1109"/>
      <c r="H39" s="7"/>
      <c r="I39" s="342"/>
    </row>
    <row r="40" spans="1:9" ht="21" customHeight="1">
      <c r="A40" s="1900" t="s">
        <v>1676</v>
      </c>
      <c r="B40" s="1900"/>
      <c r="C40" s="1900"/>
      <c r="D40" s="1900"/>
      <c r="E40" s="1900"/>
      <c r="F40" s="1900"/>
      <c r="G40" s="1900"/>
      <c r="H40" s="1900"/>
    </row>
    <row r="41" spans="1:9" ht="17.25" customHeight="1">
      <c r="A41" s="1902" t="s">
        <v>7075</v>
      </c>
      <c r="B41" s="1902"/>
      <c r="C41" s="1902"/>
      <c r="D41" s="1902"/>
      <c r="E41" s="7"/>
      <c r="F41" s="1901"/>
      <c r="G41" s="1901"/>
      <c r="H41" s="1901"/>
    </row>
    <row r="42" spans="1:9" ht="81.75" customHeight="1">
      <c r="A42" s="12" t="s">
        <v>10</v>
      </c>
      <c r="B42" s="7" t="s">
        <v>7076</v>
      </c>
      <c r="C42" s="7"/>
      <c r="D42" s="7"/>
      <c r="E42" s="7">
        <v>100</v>
      </c>
      <c r="F42" s="1109" t="s">
        <v>7077</v>
      </c>
      <c r="G42" s="202" t="s">
        <v>7078</v>
      </c>
      <c r="H42" s="7" t="s">
        <v>7079</v>
      </c>
    </row>
    <row r="43" spans="1:9" ht="48.75" customHeight="1">
      <c r="A43" s="12" t="s">
        <v>11</v>
      </c>
      <c r="B43" s="7" t="s">
        <v>7080</v>
      </c>
      <c r="C43" s="7"/>
      <c r="D43" s="7"/>
      <c r="E43" s="7">
        <v>48</v>
      </c>
      <c r="F43" s="1109" t="s">
        <v>7081</v>
      </c>
      <c r="G43" s="202" t="s">
        <v>7052</v>
      </c>
      <c r="H43" s="7" t="s">
        <v>7082</v>
      </c>
      <c r="I43" s="342"/>
    </row>
    <row r="44" spans="1:9" ht="13.5" customHeight="1">
      <c r="A44" s="12"/>
      <c r="B44" s="15" t="s">
        <v>4816</v>
      </c>
      <c r="C44" s="1898"/>
      <c r="D44" s="1898"/>
      <c r="E44" s="15">
        <v>148</v>
      </c>
      <c r="F44" s="1109"/>
      <c r="G44" s="1109"/>
      <c r="H44" s="7"/>
      <c r="I44" s="342"/>
    </row>
    <row r="45" spans="1:9" ht="15.75" customHeight="1">
      <c r="A45" s="12"/>
      <c r="B45" s="7"/>
      <c r="C45" s="1898" t="s">
        <v>7054</v>
      </c>
      <c r="D45" s="1898"/>
      <c r="E45" s="7"/>
      <c r="F45" s="1109"/>
      <c r="G45" s="1109"/>
      <c r="H45" s="7"/>
    </row>
    <row r="46" spans="1:9" ht="48" customHeight="1">
      <c r="A46" s="12" t="s">
        <v>10</v>
      </c>
      <c r="B46" s="7" t="s">
        <v>7083</v>
      </c>
      <c r="C46" s="7"/>
      <c r="D46" s="7"/>
      <c r="E46" s="7">
        <v>18</v>
      </c>
      <c r="F46" s="1109" t="s">
        <v>7084</v>
      </c>
      <c r="G46" s="1109" t="s">
        <v>7085</v>
      </c>
      <c r="H46" s="7" t="s">
        <v>7082</v>
      </c>
    </row>
    <row r="47" spans="1:9" ht="47.25" customHeight="1" thickBot="1">
      <c r="A47" s="12" t="s">
        <v>11</v>
      </c>
      <c r="B47" s="7" t="s">
        <v>7086</v>
      </c>
      <c r="C47" s="7"/>
      <c r="D47" s="7"/>
      <c r="E47" s="7">
        <v>13</v>
      </c>
      <c r="F47" s="1109" t="s">
        <v>7087</v>
      </c>
      <c r="G47" s="1109" t="s">
        <v>7088</v>
      </c>
      <c r="H47" s="7" t="s">
        <v>7082</v>
      </c>
    </row>
    <row r="48" spans="1:9" ht="83.25" customHeight="1">
      <c r="A48" s="12" t="s">
        <v>12</v>
      </c>
      <c r="B48" s="7" t="s">
        <v>7089</v>
      </c>
      <c r="C48" s="7"/>
      <c r="D48" s="7"/>
      <c r="E48" s="7">
        <v>13.5</v>
      </c>
      <c r="F48" s="1109" t="s">
        <v>7090</v>
      </c>
      <c r="G48" s="202" t="s">
        <v>7091</v>
      </c>
      <c r="H48" s="7" t="s">
        <v>7092</v>
      </c>
      <c r="I48" s="357"/>
    </row>
    <row r="49" spans="1:9" ht="53.25" customHeight="1">
      <c r="A49" s="12" t="s">
        <v>29</v>
      </c>
      <c r="B49" s="7" t="s">
        <v>7093</v>
      </c>
      <c r="C49" s="7"/>
      <c r="D49" s="7"/>
      <c r="E49" s="7">
        <v>29</v>
      </c>
      <c r="F49" s="1109" t="s">
        <v>7094</v>
      </c>
      <c r="G49" s="202" t="s">
        <v>7074</v>
      </c>
      <c r="H49" s="7" t="s">
        <v>7082</v>
      </c>
      <c r="I49" s="342"/>
    </row>
    <row r="50" spans="1:9" ht="50.25" customHeight="1">
      <c r="A50" s="12" t="s">
        <v>31</v>
      </c>
      <c r="B50" s="7" t="s">
        <v>7095</v>
      </c>
      <c r="C50" s="7"/>
      <c r="D50" s="7"/>
      <c r="E50" s="7">
        <v>60</v>
      </c>
      <c r="F50" s="1109" t="s">
        <v>7096</v>
      </c>
      <c r="G50" s="202" t="s">
        <v>7063</v>
      </c>
      <c r="H50" s="7" t="s">
        <v>7082</v>
      </c>
      <c r="I50" s="342"/>
    </row>
    <row r="51" spans="1:9" ht="21" customHeight="1">
      <c r="A51" s="12"/>
      <c r="B51" s="15" t="s">
        <v>4816</v>
      </c>
      <c r="C51" s="1898"/>
      <c r="D51" s="1898"/>
      <c r="E51" s="15">
        <v>133.5</v>
      </c>
      <c r="F51" s="1109"/>
      <c r="G51" s="1109"/>
      <c r="H51" s="7"/>
    </row>
    <row r="52" spans="1:9">
      <c r="A52" s="12"/>
      <c r="B52" s="7"/>
      <c r="C52" s="1898" t="s">
        <v>7071</v>
      </c>
      <c r="D52" s="1898"/>
      <c r="E52" s="7"/>
      <c r="F52" s="1109"/>
      <c r="G52" s="1109"/>
      <c r="H52" s="7"/>
      <c r="I52" s="342"/>
    </row>
    <row r="53" spans="1:9" ht="26.4">
      <c r="A53" s="12">
        <v>1</v>
      </c>
      <c r="B53" s="7" t="s">
        <v>7097</v>
      </c>
      <c r="C53" s="7"/>
      <c r="D53" s="7"/>
      <c r="E53" s="7">
        <v>0.5</v>
      </c>
      <c r="F53" s="202" t="s">
        <v>7098</v>
      </c>
      <c r="G53" s="202" t="s">
        <v>7098</v>
      </c>
      <c r="H53" s="7" t="s">
        <v>7082</v>
      </c>
      <c r="I53" s="342"/>
    </row>
    <row r="54" spans="1:9" ht="48" customHeight="1" thickBot="1">
      <c r="A54" s="12" t="s">
        <v>11</v>
      </c>
      <c r="B54" s="7" t="s">
        <v>7099</v>
      </c>
      <c r="C54" s="7"/>
      <c r="D54" s="7"/>
      <c r="E54" s="7">
        <v>12</v>
      </c>
      <c r="F54" s="1109" t="s">
        <v>7100</v>
      </c>
      <c r="G54" s="202" t="s">
        <v>7101</v>
      </c>
      <c r="H54" s="7" t="s">
        <v>7082</v>
      </c>
      <c r="I54" s="345"/>
    </row>
    <row r="55" spans="1:9" ht="88.5" customHeight="1" thickBot="1">
      <c r="A55" s="12" t="s">
        <v>12</v>
      </c>
      <c r="B55" s="7" t="s">
        <v>7102</v>
      </c>
      <c r="C55" s="7"/>
      <c r="D55" s="7"/>
      <c r="E55" s="7">
        <v>14.4</v>
      </c>
      <c r="F55" s="1109" t="s">
        <v>7103</v>
      </c>
      <c r="G55" s="202" t="s">
        <v>7104</v>
      </c>
      <c r="H55" s="7" t="s">
        <v>7082</v>
      </c>
      <c r="I55" s="341"/>
    </row>
    <row r="56" spans="1:9" ht="46.5" customHeight="1">
      <c r="A56" s="12" t="s">
        <v>29</v>
      </c>
      <c r="B56" s="7" t="s">
        <v>7105</v>
      </c>
      <c r="C56" s="1901"/>
      <c r="D56" s="1901"/>
      <c r="E56" s="7">
        <v>6</v>
      </c>
      <c r="F56" s="1109" t="s">
        <v>7106</v>
      </c>
      <c r="G56" s="202" t="s">
        <v>7074</v>
      </c>
      <c r="H56" s="7" t="s">
        <v>7082</v>
      </c>
    </row>
    <row r="57" spans="1:9" ht="57" customHeight="1">
      <c r="A57" s="12" t="s">
        <v>31</v>
      </c>
      <c r="B57" s="7" t="s">
        <v>7107</v>
      </c>
      <c r="C57" s="7"/>
      <c r="D57" s="7"/>
      <c r="E57" s="7">
        <v>1</v>
      </c>
      <c r="F57" s="1109" t="s">
        <v>7108</v>
      </c>
      <c r="G57" s="202" t="s">
        <v>7074</v>
      </c>
      <c r="H57" s="7" t="s">
        <v>7109</v>
      </c>
    </row>
    <row r="58" spans="1:9" ht="26.25" customHeight="1">
      <c r="A58" s="12"/>
      <c r="B58" s="15" t="s">
        <v>4816</v>
      </c>
      <c r="C58" s="1898"/>
      <c r="D58" s="1898"/>
      <c r="E58" s="15">
        <v>33.9</v>
      </c>
      <c r="F58" s="1109"/>
      <c r="G58" s="1109"/>
      <c r="H58" s="7"/>
    </row>
    <row r="59" spans="1:9">
      <c r="A59" s="12"/>
      <c r="B59" s="7"/>
      <c r="C59" s="1898" t="s">
        <v>7110</v>
      </c>
      <c r="D59" s="1898"/>
      <c r="E59" s="7"/>
      <c r="F59" s="1109"/>
      <c r="G59" s="1109"/>
      <c r="H59" s="7"/>
    </row>
    <row r="60" spans="1:9" ht="70.5" customHeight="1">
      <c r="A60" s="12" t="s">
        <v>10</v>
      </c>
      <c r="B60" s="7" t="s">
        <v>7111</v>
      </c>
      <c r="C60" s="7"/>
      <c r="D60" s="7"/>
      <c r="E60" s="7">
        <v>60</v>
      </c>
      <c r="F60" s="1109" t="s">
        <v>7112</v>
      </c>
      <c r="G60" s="1109" t="s">
        <v>7113</v>
      </c>
      <c r="H60" s="7" t="s">
        <v>7114</v>
      </c>
    </row>
    <row r="61" spans="1:9">
      <c r="A61" s="12"/>
      <c r="B61" s="1898" t="s">
        <v>4816</v>
      </c>
      <c r="C61" s="1898"/>
      <c r="D61" s="1898"/>
      <c r="E61" s="15">
        <v>60</v>
      </c>
      <c r="F61" s="1109"/>
      <c r="G61" s="1109"/>
      <c r="H61" s="7"/>
    </row>
    <row r="62" spans="1:9" ht="21" customHeight="1">
      <c r="A62" s="1900" t="s">
        <v>5870</v>
      </c>
      <c r="B62" s="1900"/>
      <c r="C62" s="1900"/>
      <c r="D62" s="1900"/>
      <c r="E62" s="1900"/>
      <c r="F62" s="1900"/>
      <c r="G62" s="1900"/>
      <c r="H62" s="1900"/>
    </row>
    <row r="63" spans="1:9" ht="48" customHeight="1">
      <c r="A63" s="12" t="s">
        <v>10</v>
      </c>
      <c r="B63" s="7" t="s">
        <v>7115</v>
      </c>
      <c r="C63" s="7"/>
      <c r="D63" s="7"/>
      <c r="E63" s="7">
        <v>124</v>
      </c>
      <c r="F63" s="1109" t="s">
        <v>7116</v>
      </c>
      <c r="G63" s="202" t="s">
        <v>7052</v>
      </c>
      <c r="H63" s="7" t="s">
        <v>7117</v>
      </c>
    </row>
    <row r="64" spans="1:9" ht="97.5" customHeight="1">
      <c r="A64" s="12" t="s">
        <v>11</v>
      </c>
      <c r="B64" s="7" t="s">
        <v>7118</v>
      </c>
      <c r="C64" s="7"/>
      <c r="D64" s="7">
        <v>8</v>
      </c>
      <c r="E64" s="7">
        <v>8</v>
      </c>
      <c r="F64" s="1109" t="s">
        <v>7119</v>
      </c>
      <c r="G64" s="202" t="s">
        <v>7120</v>
      </c>
      <c r="H64" s="7" t="s">
        <v>7117</v>
      </c>
    </row>
    <row r="65" spans="1:9" ht="57.75" customHeight="1">
      <c r="A65" s="12" t="s">
        <v>12</v>
      </c>
      <c r="B65" s="7" t="s">
        <v>7121</v>
      </c>
      <c r="C65" s="7"/>
      <c r="D65" s="7">
        <v>10</v>
      </c>
      <c r="E65" s="366">
        <v>10.462</v>
      </c>
      <c r="F65" s="1109" t="s">
        <v>7122</v>
      </c>
      <c r="G65" s="1109" t="s">
        <v>7123</v>
      </c>
      <c r="H65" s="7" t="s">
        <v>7117</v>
      </c>
    </row>
    <row r="66" spans="1:9">
      <c r="A66" s="12"/>
      <c r="B66" s="15" t="s">
        <v>4816</v>
      </c>
      <c r="C66" s="15"/>
      <c r="D66" s="1898">
        <v>142.46199999999999</v>
      </c>
      <c r="E66" s="1898"/>
      <c r="F66" s="1109"/>
      <c r="G66" s="1109"/>
      <c r="H66" s="7"/>
    </row>
    <row r="67" spans="1:9" ht="24.75" customHeight="1">
      <c r="A67" s="1900" t="s">
        <v>7124</v>
      </c>
      <c r="B67" s="1900"/>
      <c r="C67" s="1900"/>
      <c r="D67" s="1900"/>
      <c r="E67" s="1900"/>
      <c r="F67" s="1900"/>
      <c r="G67" s="1900"/>
      <c r="H67" s="1900"/>
    </row>
    <row r="68" spans="1:9" ht="61.5" customHeight="1">
      <c r="A68" s="12" t="s">
        <v>10</v>
      </c>
      <c r="B68" s="7" t="s">
        <v>7125</v>
      </c>
      <c r="C68" s="7"/>
      <c r="D68" s="7">
        <v>7</v>
      </c>
      <c r="E68" s="7">
        <v>7</v>
      </c>
      <c r="F68" s="1109" t="s">
        <v>7126</v>
      </c>
      <c r="G68" s="202" t="s">
        <v>7063</v>
      </c>
      <c r="H68" s="7" t="s">
        <v>7127</v>
      </c>
    </row>
    <row r="69" spans="1:9" ht="25.5" customHeight="1">
      <c r="A69" s="12"/>
      <c r="B69" s="1898" t="s">
        <v>4816</v>
      </c>
      <c r="C69" s="1898"/>
      <c r="D69" s="1898">
        <v>7</v>
      </c>
      <c r="E69" s="1898"/>
      <c r="F69" s="1109"/>
      <c r="G69" s="1109"/>
      <c r="H69" s="7"/>
    </row>
    <row r="70" spans="1:9" ht="38.25" customHeight="1">
      <c r="A70" s="12"/>
      <c r="B70" s="1898" t="s">
        <v>7128</v>
      </c>
      <c r="C70" s="1898"/>
      <c r="D70" s="367" t="s">
        <v>7129</v>
      </c>
      <c r="E70" s="367" t="s">
        <v>7130</v>
      </c>
      <c r="F70" s="1109"/>
      <c r="G70" s="1109"/>
      <c r="H70" s="7"/>
    </row>
    <row r="71" spans="1:9" ht="21" customHeight="1">
      <c r="A71" s="1904" t="s">
        <v>4955</v>
      </c>
      <c r="B71" s="1904"/>
      <c r="C71" s="1904"/>
      <c r="D71" s="1904"/>
      <c r="E71" s="1904"/>
      <c r="F71" s="1904"/>
      <c r="G71" s="1904"/>
      <c r="H71" s="1904"/>
    </row>
    <row r="72" spans="1:9" ht="21" customHeight="1">
      <c r="A72" s="1905" t="s">
        <v>5</v>
      </c>
      <c r="B72" s="1905"/>
      <c r="C72" s="1905"/>
      <c r="D72" s="1905"/>
      <c r="E72" s="1905"/>
      <c r="F72" s="1905"/>
      <c r="G72" s="1905"/>
      <c r="H72" s="1905"/>
    </row>
    <row r="73" spans="1:9" ht="126" customHeight="1">
      <c r="A73" s="12" t="s">
        <v>10</v>
      </c>
      <c r="B73" s="7" t="s">
        <v>7131</v>
      </c>
      <c r="C73" s="7"/>
      <c r="D73" s="7">
        <v>19656</v>
      </c>
      <c r="E73" s="7">
        <v>19656</v>
      </c>
      <c r="F73" s="1109" t="s">
        <v>7132</v>
      </c>
      <c r="G73" s="1109" t="s">
        <v>7133</v>
      </c>
      <c r="H73" s="7" t="s">
        <v>7134</v>
      </c>
      <c r="I73" s="1"/>
    </row>
    <row r="74" spans="1:9" ht="52.8">
      <c r="A74" s="12" t="s">
        <v>11</v>
      </c>
      <c r="B74" s="7" t="s">
        <v>7135</v>
      </c>
      <c r="C74" s="7"/>
      <c r="D74" s="1901">
        <v>17729</v>
      </c>
      <c r="E74" s="1901"/>
      <c r="F74" s="1109" t="s">
        <v>7025</v>
      </c>
      <c r="G74" s="1109" t="s">
        <v>7136</v>
      </c>
      <c r="H74" s="7" t="s">
        <v>7137</v>
      </c>
    </row>
    <row r="75" spans="1:9" ht="45" customHeight="1">
      <c r="A75" s="12" t="s">
        <v>12</v>
      </c>
      <c r="B75" s="7" t="s">
        <v>7138</v>
      </c>
      <c r="C75" s="7"/>
      <c r="D75" s="7">
        <v>1032</v>
      </c>
      <c r="E75" s="366">
        <v>1070</v>
      </c>
      <c r="F75" s="1109" t="s">
        <v>7139</v>
      </c>
      <c r="G75" s="202" t="s">
        <v>7140</v>
      </c>
      <c r="H75" s="7" t="s">
        <v>7141</v>
      </c>
      <c r="I75" s="116"/>
    </row>
    <row r="76" spans="1:9">
      <c r="A76" s="12"/>
      <c r="B76" s="1898" t="s">
        <v>4816</v>
      </c>
      <c r="C76" s="1898"/>
      <c r="D76" s="1898">
        <v>38455</v>
      </c>
      <c r="E76" s="1898"/>
      <c r="F76" s="1109"/>
      <c r="G76" s="1109"/>
      <c r="H76" s="7"/>
    </row>
    <row r="77" spans="1:9" ht="21" customHeight="1">
      <c r="A77" s="1903" t="s">
        <v>1627</v>
      </c>
      <c r="B77" s="1903"/>
      <c r="C77" s="1903"/>
      <c r="D77" s="1903"/>
      <c r="E77" s="1903"/>
      <c r="F77" s="1903"/>
      <c r="G77" s="1903"/>
      <c r="H77" s="1903"/>
    </row>
    <row r="78" spans="1:9">
      <c r="A78" s="12"/>
      <c r="B78" s="1898" t="s">
        <v>4811</v>
      </c>
      <c r="C78" s="1898"/>
      <c r="D78" s="15"/>
      <c r="E78" s="15"/>
      <c r="F78" s="1108"/>
      <c r="G78" s="1108"/>
      <c r="H78" s="15"/>
    </row>
    <row r="79" spans="1:9" ht="39.6">
      <c r="A79" s="12" t="s">
        <v>10</v>
      </c>
      <c r="B79" s="7" t="s">
        <v>7142</v>
      </c>
      <c r="C79" s="7"/>
      <c r="D79" s="1901">
        <v>328.2</v>
      </c>
      <c r="E79" s="1901"/>
      <c r="F79" s="1109" t="s">
        <v>7143</v>
      </c>
      <c r="G79" s="1109" t="s">
        <v>7144</v>
      </c>
      <c r="H79" s="7" t="s">
        <v>7145</v>
      </c>
    </row>
    <row r="80" spans="1:9" ht="39.6">
      <c r="A80" s="12" t="s">
        <v>11</v>
      </c>
      <c r="B80" s="7" t="s">
        <v>7146</v>
      </c>
      <c r="C80" s="7"/>
      <c r="D80" s="1901">
        <v>6</v>
      </c>
      <c r="E80" s="1901"/>
      <c r="F80" s="1109" t="s">
        <v>7147</v>
      </c>
      <c r="G80" s="202" t="s">
        <v>7140</v>
      </c>
      <c r="H80" s="7" t="s">
        <v>7148</v>
      </c>
      <c r="I80" s="227"/>
    </row>
    <row r="81" spans="1:12" ht="39.6">
      <c r="A81" s="12" t="s">
        <v>12</v>
      </c>
      <c r="B81" s="7" t="s">
        <v>7149</v>
      </c>
      <c r="C81" s="7"/>
      <c r="D81" s="1901">
        <v>20</v>
      </c>
      <c r="E81" s="1901"/>
      <c r="F81" s="1109" t="s">
        <v>7150</v>
      </c>
      <c r="G81" s="202" t="s">
        <v>7151</v>
      </c>
      <c r="H81" s="7" t="s">
        <v>7145</v>
      </c>
      <c r="I81" s="343"/>
    </row>
    <row r="82" spans="1:12" s="227" customFormat="1" ht="124.95" customHeight="1">
      <c r="A82" s="12" t="s">
        <v>29</v>
      </c>
      <c r="B82" s="7" t="s">
        <v>7152</v>
      </c>
      <c r="C82" s="7"/>
      <c r="D82" s="368">
        <v>4338.1445000000003</v>
      </c>
      <c r="E82" s="368">
        <v>4338.1445000000003</v>
      </c>
      <c r="F82" s="1109" t="s">
        <v>7153</v>
      </c>
      <c r="G82" s="1109" t="s">
        <v>7154</v>
      </c>
      <c r="H82" s="7" t="s">
        <v>7155</v>
      </c>
    </row>
    <row r="83" spans="1:12" ht="48.75" customHeight="1">
      <c r="A83" s="12" t="s">
        <v>31</v>
      </c>
      <c r="B83" s="7" t="s">
        <v>7156</v>
      </c>
      <c r="C83" s="7"/>
      <c r="D83" s="1901">
        <v>47</v>
      </c>
      <c r="E83" s="1901"/>
      <c r="F83" s="1109" t="s">
        <v>7157</v>
      </c>
      <c r="G83" s="202" t="s">
        <v>7158</v>
      </c>
      <c r="H83" s="7" t="s">
        <v>7159</v>
      </c>
      <c r="I83" s="346"/>
    </row>
    <row r="84" spans="1:12" ht="48" customHeight="1">
      <c r="A84" s="12" t="s">
        <v>33</v>
      </c>
      <c r="B84" s="7" t="s">
        <v>7160</v>
      </c>
      <c r="C84" s="7"/>
      <c r="D84" s="7">
        <v>58</v>
      </c>
      <c r="E84" s="7">
        <v>58</v>
      </c>
      <c r="F84" s="1109" t="s">
        <v>7161</v>
      </c>
      <c r="G84" s="202" t="s">
        <v>7158</v>
      </c>
      <c r="H84" s="7" t="s">
        <v>7159</v>
      </c>
      <c r="I84" s="1"/>
      <c r="J84" s="227"/>
      <c r="K84" s="227"/>
      <c r="L84" s="227"/>
    </row>
    <row r="85" spans="1:12" ht="60" customHeight="1">
      <c r="A85" s="12">
        <v>7</v>
      </c>
      <c r="B85" s="7" t="s">
        <v>7162</v>
      </c>
      <c r="C85" s="7"/>
      <c r="D85" s="1906">
        <v>1191.5</v>
      </c>
      <c r="E85" s="1906"/>
      <c r="F85" s="1109" t="s">
        <v>7163</v>
      </c>
      <c r="G85" s="202" t="s">
        <v>7164</v>
      </c>
      <c r="H85" s="7" t="s">
        <v>7137</v>
      </c>
      <c r="I85" s="1"/>
      <c r="J85" s="1572"/>
      <c r="K85" s="1"/>
      <c r="L85" s="227"/>
    </row>
    <row r="86" spans="1:12" ht="90" customHeight="1">
      <c r="A86" s="12">
        <v>8</v>
      </c>
      <c r="B86" s="7" t="s">
        <v>7165</v>
      </c>
      <c r="C86" s="7"/>
      <c r="D86" s="1901">
        <v>5940</v>
      </c>
      <c r="E86" s="1901"/>
      <c r="F86" s="1109" t="s">
        <v>7166</v>
      </c>
      <c r="G86" s="1109" t="s">
        <v>7167</v>
      </c>
      <c r="H86" s="7" t="s">
        <v>7145</v>
      </c>
      <c r="I86" s="346"/>
    </row>
    <row r="87" spans="1:12" ht="43.5" customHeight="1">
      <c r="A87" s="12" t="s">
        <v>40</v>
      </c>
      <c r="B87" s="7" t="s">
        <v>7168</v>
      </c>
      <c r="C87" s="7"/>
      <c r="D87" s="7">
        <v>2.2000000000000002</v>
      </c>
      <c r="E87" s="7">
        <v>2.2000000000000002</v>
      </c>
      <c r="F87" s="1109" t="s">
        <v>7169</v>
      </c>
      <c r="G87" s="1109" t="s">
        <v>7170</v>
      </c>
      <c r="H87" s="7" t="s">
        <v>7159</v>
      </c>
    </row>
    <row r="88" spans="1:12">
      <c r="A88" s="12"/>
      <c r="B88" s="15" t="s">
        <v>4816</v>
      </c>
      <c r="C88" s="15"/>
      <c r="D88" s="1898">
        <f>SUM(D79:D87)</f>
        <v>11931.0445</v>
      </c>
      <c r="E88" s="1898"/>
      <c r="F88" s="1109"/>
      <c r="G88" s="1109"/>
      <c r="H88" s="7"/>
      <c r="I88" s="347"/>
    </row>
    <row r="89" spans="1:12">
      <c r="A89" s="12"/>
      <c r="B89" s="1898" t="s">
        <v>4817</v>
      </c>
      <c r="C89" s="1898"/>
      <c r="D89" s="15"/>
      <c r="E89" s="15"/>
      <c r="F89" s="1108"/>
      <c r="G89" s="1108"/>
      <c r="H89" s="15"/>
    </row>
    <row r="90" spans="1:12" ht="96" customHeight="1">
      <c r="A90" s="12" t="s">
        <v>10</v>
      </c>
      <c r="B90" s="7" t="s">
        <v>7171</v>
      </c>
      <c r="C90" s="7"/>
      <c r="D90" s="7">
        <v>220.5</v>
      </c>
      <c r="E90" s="7">
        <v>220.5</v>
      </c>
      <c r="F90" s="1109" t="s">
        <v>7172</v>
      </c>
      <c r="G90" s="1109" t="s">
        <v>7173</v>
      </c>
      <c r="H90" s="7" t="s">
        <v>7174</v>
      </c>
    </row>
    <row r="91" spans="1:12" ht="115.5" customHeight="1">
      <c r="A91" s="12" t="s">
        <v>11</v>
      </c>
      <c r="B91" s="7" t="s">
        <v>7175</v>
      </c>
      <c r="C91" s="7"/>
      <c r="D91" s="7">
        <v>175</v>
      </c>
      <c r="E91" s="7">
        <v>175</v>
      </c>
      <c r="F91" s="1109" t="s">
        <v>7176</v>
      </c>
      <c r="G91" s="1109" t="s">
        <v>7173</v>
      </c>
      <c r="H91" s="7" t="s">
        <v>7174</v>
      </c>
    </row>
    <row r="92" spans="1:12" ht="132">
      <c r="A92" s="12" t="s">
        <v>12</v>
      </c>
      <c r="B92" s="7" t="s">
        <v>7177</v>
      </c>
      <c r="C92" s="7"/>
      <c r="D92" s="7">
        <v>50</v>
      </c>
      <c r="E92" s="7">
        <v>50</v>
      </c>
      <c r="F92" s="1109" t="s">
        <v>7178</v>
      </c>
      <c r="G92" s="1109" t="s">
        <v>7173</v>
      </c>
      <c r="H92" s="7" t="s">
        <v>7174</v>
      </c>
      <c r="I92" s="342"/>
    </row>
    <row r="93" spans="1:12" ht="224.4">
      <c r="A93" s="12" t="s">
        <v>29</v>
      </c>
      <c r="B93" s="7" t="s">
        <v>7179</v>
      </c>
      <c r="C93" s="7"/>
      <c r="D93" s="7">
        <v>185</v>
      </c>
      <c r="E93" s="7">
        <v>185</v>
      </c>
      <c r="F93" s="1109" t="s">
        <v>7180</v>
      </c>
      <c r="G93" s="202" t="s">
        <v>7181</v>
      </c>
      <c r="H93" s="7" t="s">
        <v>7174</v>
      </c>
      <c r="I93" s="342"/>
    </row>
    <row r="94" spans="1:12" ht="54.75" customHeight="1">
      <c r="A94" s="12" t="s">
        <v>31</v>
      </c>
      <c r="B94" s="7" t="s">
        <v>7182</v>
      </c>
      <c r="C94" s="7"/>
      <c r="D94" s="7">
        <v>763</v>
      </c>
      <c r="E94" s="7">
        <v>763</v>
      </c>
      <c r="F94" s="1109" t="s">
        <v>7183</v>
      </c>
      <c r="G94" s="202" t="s">
        <v>7184</v>
      </c>
      <c r="H94" s="7" t="s">
        <v>7185</v>
      </c>
    </row>
    <row r="95" spans="1:12" ht="37.5" customHeight="1">
      <c r="A95" s="12" t="s">
        <v>33</v>
      </c>
      <c r="B95" s="7" t="s">
        <v>7186</v>
      </c>
      <c r="C95" s="7"/>
      <c r="D95" s="1901">
        <v>3294</v>
      </c>
      <c r="E95" s="1901"/>
      <c r="F95" s="1109" t="s">
        <v>7187</v>
      </c>
      <c r="G95" s="202" t="s">
        <v>7188</v>
      </c>
      <c r="H95" s="7" t="s">
        <v>7189</v>
      </c>
      <c r="I95" s="342"/>
    </row>
    <row r="96" spans="1:12" ht="39.6">
      <c r="A96" s="12" t="s">
        <v>35</v>
      </c>
      <c r="B96" s="7" t="s">
        <v>7190</v>
      </c>
      <c r="C96" s="7"/>
      <c r="D96" s="1906">
        <v>842</v>
      </c>
      <c r="E96" s="1906"/>
      <c r="F96" s="1109" t="s">
        <v>7191</v>
      </c>
      <c r="G96" s="202" t="s">
        <v>7158</v>
      </c>
      <c r="H96" s="7" t="s">
        <v>7189</v>
      </c>
      <c r="I96" s="347"/>
    </row>
    <row r="97" spans="1:9" ht="39.6">
      <c r="A97" s="12" t="s">
        <v>37</v>
      </c>
      <c r="B97" s="7" t="s">
        <v>7192</v>
      </c>
      <c r="C97" s="7"/>
      <c r="D97" s="1906">
        <v>512</v>
      </c>
      <c r="E97" s="1906"/>
      <c r="F97" s="1109" t="s">
        <v>7193</v>
      </c>
      <c r="G97" s="202" t="s">
        <v>7158</v>
      </c>
      <c r="H97" s="7" t="s">
        <v>7189</v>
      </c>
      <c r="I97" s="348"/>
    </row>
    <row r="98" spans="1:9" ht="52.8">
      <c r="A98" s="12" t="s">
        <v>40</v>
      </c>
      <c r="B98" s="7" t="s">
        <v>7194</v>
      </c>
      <c r="C98" s="7"/>
      <c r="D98" s="1906">
        <v>155.4</v>
      </c>
      <c r="E98" s="1906"/>
      <c r="F98" s="1109" t="s">
        <v>7195</v>
      </c>
      <c r="G98" s="202" t="s">
        <v>7158</v>
      </c>
      <c r="H98" s="369" t="s">
        <v>7196</v>
      </c>
      <c r="I98" s="347"/>
    </row>
    <row r="99" spans="1:9" ht="52.8">
      <c r="A99" s="12" t="s">
        <v>42</v>
      </c>
      <c r="B99" s="7" t="s">
        <v>7197</v>
      </c>
      <c r="C99" s="7"/>
      <c r="D99" s="1901">
        <v>48</v>
      </c>
      <c r="E99" s="1901"/>
      <c r="F99" s="1109" t="s">
        <v>7198</v>
      </c>
      <c r="G99" s="202" t="s">
        <v>7199</v>
      </c>
      <c r="H99" s="7" t="s">
        <v>7200</v>
      </c>
      <c r="I99" s="345"/>
    </row>
    <row r="100" spans="1:9" ht="51.75" customHeight="1">
      <c r="A100" s="12" t="s">
        <v>44</v>
      </c>
      <c r="B100" s="7" t="s">
        <v>7201</v>
      </c>
      <c r="C100" s="7"/>
      <c r="D100" s="7">
        <v>50.9</v>
      </c>
      <c r="E100" s="7">
        <v>50.9</v>
      </c>
      <c r="F100" s="1109" t="s">
        <v>7202</v>
      </c>
      <c r="G100" s="202" t="s">
        <v>7199</v>
      </c>
      <c r="H100" s="7" t="s">
        <v>7203</v>
      </c>
      <c r="I100" s="345"/>
    </row>
    <row r="101" spans="1:9">
      <c r="A101" s="12"/>
      <c r="B101" s="15" t="s">
        <v>4816</v>
      </c>
      <c r="C101" s="7"/>
      <c r="D101" s="1898">
        <v>6295.8</v>
      </c>
      <c r="E101" s="1898"/>
      <c r="F101" s="1109"/>
      <c r="G101" s="1109"/>
      <c r="H101" s="7"/>
      <c r="I101" s="349"/>
    </row>
    <row r="102" spans="1:9">
      <c r="A102" s="12"/>
      <c r="B102" s="1898" t="s">
        <v>4831</v>
      </c>
      <c r="C102" s="1898"/>
      <c r="D102" s="1898"/>
      <c r="E102" s="1898"/>
      <c r="F102" s="1108"/>
      <c r="G102" s="1108"/>
      <c r="H102" s="15"/>
    </row>
    <row r="103" spans="1:9" ht="38.25" customHeight="1">
      <c r="A103" s="1909" t="s">
        <v>10</v>
      </c>
      <c r="B103" s="1901" t="s">
        <v>7204</v>
      </c>
      <c r="C103" s="1901"/>
      <c r="D103" s="1901">
        <v>253.6</v>
      </c>
      <c r="E103" s="1901"/>
      <c r="F103" s="1783" t="s">
        <v>7205</v>
      </c>
      <c r="G103" s="1907" t="s">
        <v>7140</v>
      </c>
      <c r="H103" s="1901" t="s">
        <v>7174</v>
      </c>
      <c r="I103" s="1908"/>
    </row>
    <row r="104" spans="1:9" ht="33" customHeight="1">
      <c r="A104" s="1909"/>
      <c r="B104" s="1901"/>
      <c r="C104" s="1901"/>
      <c r="D104" s="1901"/>
      <c r="E104" s="1901"/>
      <c r="F104" s="1783"/>
      <c r="G104" s="1907"/>
      <c r="H104" s="1901"/>
      <c r="I104" s="1908"/>
    </row>
    <row r="105" spans="1:9" ht="60" customHeight="1">
      <c r="A105" s="12" t="s">
        <v>11</v>
      </c>
      <c r="B105" s="7" t="s">
        <v>7206</v>
      </c>
      <c r="C105" s="7"/>
      <c r="D105" s="1901">
        <v>130.30000000000001</v>
      </c>
      <c r="E105" s="1901"/>
      <c r="F105" s="1109" t="s">
        <v>7207</v>
      </c>
      <c r="G105" s="202" t="s">
        <v>7208</v>
      </c>
      <c r="H105" s="7" t="s">
        <v>7209</v>
      </c>
    </row>
    <row r="106" spans="1:9" ht="66.75" customHeight="1">
      <c r="A106" s="12" t="s">
        <v>12</v>
      </c>
      <c r="B106" s="7" t="s">
        <v>7210</v>
      </c>
      <c r="C106" s="7"/>
      <c r="D106" s="1901">
        <v>121</v>
      </c>
      <c r="E106" s="1901"/>
      <c r="F106" s="1109" t="s">
        <v>7211</v>
      </c>
      <c r="G106" s="202" t="s">
        <v>7140</v>
      </c>
      <c r="H106" s="7" t="s">
        <v>7209</v>
      </c>
      <c r="I106" s="346"/>
    </row>
    <row r="107" spans="1:9" ht="38.25" customHeight="1">
      <c r="A107" s="1909" t="s">
        <v>29</v>
      </c>
      <c r="B107" s="1901" t="s">
        <v>7212</v>
      </c>
      <c r="C107" s="1901"/>
      <c r="D107" s="1901">
        <v>41.4</v>
      </c>
      <c r="E107" s="1901"/>
      <c r="F107" s="1783" t="s">
        <v>7213</v>
      </c>
      <c r="G107" s="1907" t="s">
        <v>7208</v>
      </c>
      <c r="H107" s="1901" t="s">
        <v>7174</v>
      </c>
    </row>
    <row r="108" spans="1:9" ht="8.25" customHeight="1">
      <c r="A108" s="1909"/>
      <c r="B108" s="1901"/>
      <c r="C108" s="1901"/>
      <c r="D108" s="1901"/>
      <c r="E108" s="1901"/>
      <c r="F108" s="1783"/>
      <c r="G108" s="1907"/>
      <c r="H108" s="1901"/>
    </row>
    <row r="109" spans="1:9" ht="36.75" customHeight="1">
      <c r="A109" s="12" t="s">
        <v>31</v>
      </c>
      <c r="B109" s="7" t="s">
        <v>7214</v>
      </c>
      <c r="C109" s="7"/>
      <c r="D109" s="1901">
        <v>1.88</v>
      </c>
      <c r="E109" s="1901"/>
      <c r="F109" s="1109" t="s">
        <v>7215</v>
      </c>
      <c r="G109" s="1109" t="s">
        <v>7085</v>
      </c>
      <c r="H109" s="7" t="s">
        <v>7216</v>
      </c>
    </row>
    <row r="110" spans="1:9" ht="26.4">
      <c r="A110" s="12" t="s">
        <v>33</v>
      </c>
      <c r="B110" s="7" t="s">
        <v>7217</v>
      </c>
      <c r="C110" s="7"/>
      <c r="D110" s="1901">
        <v>0.12</v>
      </c>
      <c r="E110" s="1901"/>
      <c r="F110" s="1109" t="s">
        <v>7218</v>
      </c>
      <c r="G110" s="1109" t="s">
        <v>7085</v>
      </c>
      <c r="H110" s="7" t="s">
        <v>7216</v>
      </c>
    </row>
    <row r="111" spans="1:9" ht="35.25" customHeight="1">
      <c r="A111" s="12" t="s">
        <v>35</v>
      </c>
      <c r="B111" s="7" t="s">
        <v>7219</v>
      </c>
      <c r="C111" s="7"/>
      <c r="D111" s="1901">
        <v>29</v>
      </c>
      <c r="E111" s="1901"/>
      <c r="F111" s="1109" t="s">
        <v>7220</v>
      </c>
      <c r="G111" s="1109" t="s">
        <v>7085</v>
      </c>
      <c r="H111" s="7" t="s">
        <v>7145</v>
      </c>
    </row>
    <row r="112" spans="1:9" ht="76.5" customHeight="1">
      <c r="A112" s="12" t="s">
        <v>37</v>
      </c>
      <c r="B112" s="7" t="s">
        <v>7221</v>
      </c>
      <c r="C112" s="7"/>
      <c r="D112" s="7">
        <v>27.5</v>
      </c>
      <c r="E112" s="7">
        <v>27.5</v>
      </c>
      <c r="F112" s="1109" t="s">
        <v>7222</v>
      </c>
      <c r="G112" s="202" t="s">
        <v>7223</v>
      </c>
      <c r="H112" s="7" t="s">
        <v>7224</v>
      </c>
      <c r="I112" s="342"/>
    </row>
    <row r="113" spans="1:10" ht="56.25" customHeight="1">
      <c r="A113" s="12" t="s">
        <v>40</v>
      </c>
      <c r="B113" s="7" t="s">
        <v>7225</v>
      </c>
      <c r="C113" s="7"/>
      <c r="D113" s="7">
        <v>11.7</v>
      </c>
      <c r="E113" s="7">
        <v>23</v>
      </c>
      <c r="F113" s="1109" t="s">
        <v>7226</v>
      </c>
      <c r="G113" s="202" t="s">
        <v>7227</v>
      </c>
      <c r="H113" s="7" t="s">
        <v>7189</v>
      </c>
      <c r="I113" s="348"/>
      <c r="J113" s="350"/>
    </row>
    <row r="114" spans="1:10" ht="67.5" customHeight="1">
      <c r="A114" s="12" t="s">
        <v>42</v>
      </c>
      <c r="B114" s="7" t="s">
        <v>7228</v>
      </c>
      <c r="C114" s="7"/>
      <c r="D114" s="1906">
        <v>4</v>
      </c>
      <c r="E114" s="1906"/>
      <c r="F114" s="1109" t="s">
        <v>7229</v>
      </c>
      <c r="G114" s="202" t="s">
        <v>7230</v>
      </c>
      <c r="H114" s="7" t="s">
        <v>7189</v>
      </c>
      <c r="I114" s="348"/>
      <c r="J114" s="350"/>
    </row>
    <row r="115" spans="1:10" ht="45" customHeight="1">
      <c r="A115" s="12" t="s">
        <v>44</v>
      </c>
      <c r="B115" s="7" t="s">
        <v>7231</v>
      </c>
      <c r="C115" s="7"/>
      <c r="D115" s="1906">
        <v>5</v>
      </c>
      <c r="E115" s="1906"/>
      <c r="F115" s="1109" t="s">
        <v>7232</v>
      </c>
      <c r="G115" s="202" t="s">
        <v>7230</v>
      </c>
      <c r="H115" s="7" t="s">
        <v>7189</v>
      </c>
      <c r="I115" s="348"/>
      <c r="J115" s="346"/>
    </row>
    <row r="116" spans="1:10" ht="35.25" customHeight="1">
      <c r="A116" s="12" t="s">
        <v>46</v>
      </c>
      <c r="B116" s="7" t="s">
        <v>7233</v>
      </c>
      <c r="C116" s="7"/>
      <c r="D116" s="1906">
        <v>41</v>
      </c>
      <c r="E116" s="1906"/>
      <c r="F116" s="1109" t="s">
        <v>7234</v>
      </c>
      <c r="G116" s="1109" t="s">
        <v>7022</v>
      </c>
      <c r="H116" s="7" t="s">
        <v>7189</v>
      </c>
      <c r="I116" s="1573"/>
    </row>
    <row r="117" spans="1:10" ht="39.6">
      <c r="A117" s="12" t="s">
        <v>48</v>
      </c>
      <c r="B117" s="7" t="s">
        <v>7235</v>
      </c>
      <c r="C117" s="7"/>
      <c r="D117" s="1901">
        <v>48</v>
      </c>
      <c r="E117" s="1901"/>
      <c r="F117" s="1109" t="s">
        <v>7236</v>
      </c>
      <c r="G117" s="202" t="s">
        <v>7237</v>
      </c>
      <c r="H117" s="7" t="s">
        <v>7189</v>
      </c>
      <c r="I117" s="1573"/>
    </row>
    <row r="118" spans="1:10" ht="67.5" customHeight="1">
      <c r="A118" s="12" t="s">
        <v>50</v>
      </c>
      <c r="B118" s="7" t="s">
        <v>7238</v>
      </c>
      <c r="C118" s="7"/>
      <c r="D118" s="1901">
        <v>11</v>
      </c>
      <c r="E118" s="1901"/>
      <c r="F118" s="1109" t="s">
        <v>7239</v>
      </c>
      <c r="G118" s="202" t="s">
        <v>7230</v>
      </c>
      <c r="H118" s="7" t="s">
        <v>7216</v>
      </c>
      <c r="I118" s="351"/>
    </row>
    <row r="119" spans="1:10" ht="66">
      <c r="A119" s="12" t="s">
        <v>253</v>
      </c>
      <c r="B119" s="7" t="s">
        <v>7240</v>
      </c>
      <c r="C119" s="7"/>
      <c r="D119" s="1901">
        <v>422</v>
      </c>
      <c r="E119" s="1901"/>
      <c r="F119" s="1109" t="s">
        <v>7241</v>
      </c>
      <c r="G119" s="202" t="s">
        <v>7230</v>
      </c>
      <c r="H119" s="7" t="s">
        <v>7242</v>
      </c>
      <c r="I119" s="350"/>
    </row>
    <row r="120" spans="1:10" ht="26.4">
      <c r="A120" s="12" t="s">
        <v>255</v>
      </c>
      <c r="B120" s="7" t="s">
        <v>7243</v>
      </c>
      <c r="C120" s="7"/>
      <c r="D120" s="1901">
        <v>8</v>
      </c>
      <c r="E120" s="1901"/>
      <c r="F120" s="1109" t="s">
        <v>7244</v>
      </c>
      <c r="G120" s="1109" t="s">
        <v>7245</v>
      </c>
      <c r="H120" s="7" t="s">
        <v>7189</v>
      </c>
      <c r="I120" s="343"/>
      <c r="J120" s="343"/>
    </row>
    <row r="121" spans="1:10" ht="33" customHeight="1">
      <c r="A121" s="12" t="s">
        <v>257</v>
      </c>
      <c r="B121" s="7" t="s">
        <v>7246</v>
      </c>
      <c r="C121" s="7"/>
      <c r="D121" s="1901">
        <v>25</v>
      </c>
      <c r="E121" s="1901"/>
      <c r="F121" s="1109" t="s">
        <v>7247</v>
      </c>
      <c r="G121" s="1109" t="s">
        <v>7088</v>
      </c>
      <c r="H121" s="7" t="s">
        <v>7209</v>
      </c>
    </row>
    <row r="122" spans="1:10" ht="52.8">
      <c r="A122" s="12" t="s">
        <v>259</v>
      </c>
      <c r="B122" s="7" t="s">
        <v>7248</v>
      </c>
      <c r="C122" s="7"/>
      <c r="D122" s="1901">
        <v>63.3</v>
      </c>
      <c r="E122" s="1901"/>
      <c r="F122" s="1109" t="s">
        <v>7249</v>
      </c>
      <c r="G122" s="202" t="s">
        <v>7250</v>
      </c>
      <c r="H122" s="7" t="s">
        <v>7216</v>
      </c>
      <c r="I122" s="343"/>
    </row>
    <row r="123" spans="1:10" ht="26.4">
      <c r="A123" s="12" t="s">
        <v>262</v>
      </c>
      <c r="B123" s="7" t="s">
        <v>7251</v>
      </c>
      <c r="C123" s="7"/>
      <c r="D123" s="1901">
        <v>15</v>
      </c>
      <c r="E123" s="1901"/>
      <c r="F123" s="1109" t="s">
        <v>7252</v>
      </c>
      <c r="G123" s="1109" t="s">
        <v>7253</v>
      </c>
      <c r="H123" s="7" t="s">
        <v>7216</v>
      </c>
    </row>
    <row r="124" spans="1:10" ht="26.4">
      <c r="A124" s="12" t="s">
        <v>265</v>
      </c>
      <c r="B124" s="7" t="s">
        <v>7254</v>
      </c>
      <c r="C124" s="7"/>
      <c r="D124" s="1901">
        <v>35</v>
      </c>
      <c r="E124" s="1901"/>
      <c r="F124" s="1109" t="s">
        <v>7255</v>
      </c>
      <c r="G124" s="1109" t="s">
        <v>7253</v>
      </c>
      <c r="H124" s="7" t="s">
        <v>7216</v>
      </c>
    </row>
    <row r="125" spans="1:10" ht="66">
      <c r="A125" s="12" t="s">
        <v>268</v>
      </c>
      <c r="B125" s="7" t="s">
        <v>7256</v>
      </c>
      <c r="C125" s="7"/>
      <c r="D125" s="1901">
        <v>8.9</v>
      </c>
      <c r="E125" s="1901"/>
      <c r="F125" s="1109" t="s">
        <v>7257</v>
      </c>
      <c r="G125" s="202" t="s">
        <v>7258</v>
      </c>
      <c r="H125" s="7" t="s">
        <v>7259</v>
      </c>
    </row>
    <row r="126" spans="1:10" ht="30" customHeight="1">
      <c r="A126" s="12" t="s">
        <v>270</v>
      </c>
      <c r="B126" s="7" t="s">
        <v>7260</v>
      </c>
      <c r="C126" s="7"/>
      <c r="D126" s="1901">
        <v>4</v>
      </c>
      <c r="E126" s="1901"/>
      <c r="F126" s="1109" t="s">
        <v>7261</v>
      </c>
      <c r="G126" s="1109" t="s">
        <v>7262</v>
      </c>
      <c r="H126" s="7" t="s">
        <v>7259</v>
      </c>
    </row>
    <row r="127" spans="1:10" ht="26.25" customHeight="1">
      <c r="A127" s="12" t="s">
        <v>273</v>
      </c>
      <c r="B127" s="7" t="s">
        <v>7263</v>
      </c>
      <c r="C127" s="7"/>
      <c r="D127" s="1901">
        <v>2</v>
      </c>
      <c r="E127" s="1901"/>
      <c r="F127" s="1109" t="s">
        <v>7264</v>
      </c>
      <c r="G127" s="1109" t="s">
        <v>7265</v>
      </c>
      <c r="H127" s="7" t="s">
        <v>7259</v>
      </c>
      <c r="I127" s="1"/>
    </row>
    <row r="128" spans="1:10" ht="35.25" customHeight="1">
      <c r="A128" s="12" t="s">
        <v>274</v>
      </c>
      <c r="B128" s="7" t="s">
        <v>7266</v>
      </c>
      <c r="C128" s="7"/>
      <c r="D128" s="1901">
        <v>2.5</v>
      </c>
      <c r="E128" s="1901"/>
      <c r="F128" s="1109" t="s">
        <v>7267</v>
      </c>
      <c r="G128" s="1109" t="s">
        <v>7268</v>
      </c>
      <c r="H128" s="7" t="s">
        <v>7269</v>
      </c>
    </row>
    <row r="129" spans="1:10" ht="39.6">
      <c r="A129" s="12" t="s">
        <v>276</v>
      </c>
      <c r="B129" s="7" t="s">
        <v>7270</v>
      </c>
      <c r="C129" s="7"/>
      <c r="D129" s="1901">
        <v>13</v>
      </c>
      <c r="E129" s="1901"/>
      <c r="F129" s="1109" t="s">
        <v>7267</v>
      </c>
      <c r="G129" s="1109" t="s">
        <v>7268</v>
      </c>
      <c r="H129" s="7" t="s">
        <v>7269</v>
      </c>
    </row>
    <row r="130" spans="1:10" ht="39.6">
      <c r="A130" s="12" t="s">
        <v>278</v>
      </c>
      <c r="B130" s="7" t="s">
        <v>7271</v>
      </c>
      <c r="C130" s="7"/>
      <c r="D130" s="1901">
        <v>45</v>
      </c>
      <c r="E130" s="1901"/>
      <c r="F130" s="1109" t="s">
        <v>7272</v>
      </c>
      <c r="G130" s="1109" t="s">
        <v>7268</v>
      </c>
      <c r="H130" s="7" t="s">
        <v>7269</v>
      </c>
    </row>
    <row r="131" spans="1:10">
      <c r="A131" s="12"/>
      <c r="B131" s="15" t="s">
        <v>52</v>
      </c>
      <c r="C131" s="7"/>
      <c r="D131" s="1898">
        <v>1380.5</v>
      </c>
      <c r="E131" s="1898"/>
      <c r="F131" s="1109"/>
      <c r="G131" s="1109"/>
      <c r="H131" s="7"/>
      <c r="I131" s="1910"/>
      <c r="J131" s="1910"/>
    </row>
    <row r="132" spans="1:10">
      <c r="A132" s="44"/>
      <c r="B132" s="1898" t="s">
        <v>7071</v>
      </c>
      <c r="C132" s="1898"/>
      <c r="D132" s="1898"/>
      <c r="E132" s="1898"/>
      <c r="F132" s="1108"/>
      <c r="G132" s="1108"/>
      <c r="H132" s="15"/>
    </row>
    <row r="133" spans="1:10" ht="66">
      <c r="A133" s="12" t="s">
        <v>10</v>
      </c>
      <c r="B133" s="7" t="s">
        <v>7273</v>
      </c>
      <c r="C133" s="7"/>
      <c r="D133" s="1901">
        <v>1740</v>
      </c>
      <c r="E133" s="1901"/>
      <c r="F133" s="1109" t="s">
        <v>7035</v>
      </c>
      <c r="G133" s="1109" t="s">
        <v>7274</v>
      </c>
      <c r="H133" s="7" t="s">
        <v>7203</v>
      </c>
      <c r="I133" s="343"/>
    </row>
    <row r="134" spans="1:10" ht="75.75" customHeight="1">
      <c r="A134" s="12" t="s">
        <v>11</v>
      </c>
      <c r="B134" s="7" t="s">
        <v>7275</v>
      </c>
      <c r="C134" s="7"/>
      <c r="D134" s="1901">
        <v>275</v>
      </c>
      <c r="E134" s="1901"/>
      <c r="F134" s="1109" t="s">
        <v>7276</v>
      </c>
      <c r="G134" s="1590" t="s">
        <v>7277</v>
      </c>
      <c r="H134" s="7" t="s">
        <v>7203</v>
      </c>
      <c r="I134" s="352"/>
    </row>
    <row r="135" spans="1:10" ht="26.4">
      <c r="A135" s="12" t="s">
        <v>12</v>
      </c>
      <c r="B135" s="7" t="s">
        <v>7278</v>
      </c>
      <c r="C135" s="7"/>
      <c r="D135" s="1901">
        <v>27</v>
      </c>
      <c r="E135" s="1901"/>
      <c r="F135" s="1109" t="s">
        <v>7279</v>
      </c>
      <c r="G135" s="1109" t="s">
        <v>7088</v>
      </c>
      <c r="H135" s="7" t="s">
        <v>7280</v>
      </c>
    </row>
    <row r="136" spans="1:10" ht="26.4">
      <c r="A136" s="12" t="s">
        <v>29</v>
      </c>
      <c r="B136" s="7" t="s">
        <v>7281</v>
      </c>
      <c r="C136" s="7"/>
      <c r="D136" s="1901">
        <v>6</v>
      </c>
      <c r="E136" s="1901"/>
      <c r="F136" s="1109" t="s">
        <v>7282</v>
      </c>
      <c r="G136" s="1109" t="s">
        <v>7088</v>
      </c>
      <c r="H136" s="7" t="s">
        <v>7280</v>
      </c>
    </row>
    <row r="137" spans="1:10">
      <c r="A137" s="12"/>
      <c r="B137" s="15" t="s">
        <v>52</v>
      </c>
      <c r="C137" s="15"/>
      <c r="D137" s="1898">
        <v>2048</v>
      </c>
      <c r="E137" s="1898"/>
      <c r="F137" s="1109"/>
      <c r="G137" s="1109"/>
      <c r="H137" s="7"/>
    </row>
    <row r="138" spans="1:10">
      <c r="A138" s="12"/>
      <c r="B138" s="370" t="s">
        <v>7067</v>
      </c>
      <c r="C138" s="370"/>
      <c r="D138" s="15"/>
      <c r="E138" s="15"/>
      <c r="F138" s="1109"/>
      <c r="G138" s="1109"/>
      <c r="H138" s="7"/>
    </row>
    <row r="139" spans="1:10" ht="77.25" customHeight="1" thickBot="1">
      <c r="A139" s="12" t="s">
        <v>10</v>
      </c>
      <c r="B139" s="7" t="s">
        <v>7283</v>
      </c>
      <c r="C139" s="7"/>
      <c r="D139" s="1901">
        <v>3</v>
      </c>
      <c r="E139" s="1901"/>
      <c r="F139" s="1109" t="s">
        <v>7284</v>
      </c>
      <c r="G139" s="202" t="s">
        <v>7285</v>
      </c>
      <c r="H139" s="7" t="s">
        <v>7137</v>
      </c>
      <c r="I139" s="344"/>
    </row>
    <row r="140" spans="1:10" ht="48.75" customHeight="1">
      <c r="A140" s="12" t="s">
        <v>11</v>
      </c>
      <c r="B140" s="7" t="s">
        <v>7286</v>
      </c>
      <c r="C140" s="7"/>
      <c r="D140" s="7">
        <v>1.8</v>
      </c>
      <c r="E140" s="7">
        <v>1.8</v>
      </c>
      <c r="F140" s="1109" t="s">
        <v>7287</v>
      </c>
      <c r="G140" s="202" t="s">
        <v>7140</v>
      </c>
      <c r="H140" s="7" t="s">
        <v>7288</v>
      </c>
    </row>
    <row r="141" spans="1:10" ht="64.5" customHeight="1">
      <c r="A141" s="12" t="s">
        <v>12</v>
      </c>
      <c r="B141" s="7" t="s">
        <v>7289</v>
      </c>
      <c r="C141" s="7"/>
      <c r="D141" s="7">
        <v>4</v>
      </c>
      <c r="E141" s="7">
        <v>4</v>
      </c>
      <c r="F141" s="1109" t="s">
        <v>7290</v>
      </c>
      <c r="G141" s="202" t="s">
        <v>7140</v>
      </c>
      <c r="H141" s="7" t="s">
        <v>7291</v>
      </c>
    </row>
    <row r="142" spans="1:10" ht="38.25" customHeight="1">
      <c r="A142" s="1909" t="s">
        <v>29</v>
      </c>
      <c r="B142" s="1901" t="s">
        <v>7292</v>
      </c>
      <c r="C142" s="1901"/>
      <c r="D142" s="1901">
        <v>11.2</v>
      </c>
      <c r="E142" s="1901"/>
      <c r="F142" s="1783" t="s">
        <v>7293</v>
      </c>
      <c r="G142" s="1907" t="s">
        <v>7140</v>
      </c>
      <c r="H142" s="1901" t="s">
        <v>7288</v>
      </c>
    </row>
    <row r="143" spans="1:10" ht="19.5" customHeight="1">
      <c r="A143" s="1909"/>
      <c r="B143" s="1901"/>
      <c r="C143" s="1901"/>
      <c r="D143" s="1901"/>
      <c r="E143" s="1901"/>
      <c r="F143" s="1783"/>
      <c r="G143" s="1907"/>
      <c r="H143" s="1901"/>
    </row>
    <row r="144" spans="1:10" ht="21" customHeight="1">
      <c r="A144" s="1909" t="s">
        <v>31</v>
      </c>
      <c r="B144" s="1901" t="s">
        <v>7217</v>
      </c>
      <c r="C144" s="1901"/>
      <c r="D144" s="1901">
        <v>1.9</v>
      </c>
      <c r="E144" s="1901"/>
      <c r="F144" s="1783" t="s">
        <v>7294</v>
      </c>
      <c r="G144" s="1783" t="s">
        <v>7085</v>
      </c>
      <c r="H144" s="1901" t="s">
        <v>7159</v>
      </c>
    </row>
    <row r="145" spans="1:9" ht="27" customHeight="1">
      <c r="A145" s="1909"/>
      <c r="B145" s="1901"/>
      <c r="C145" s="1901"/>
      <c r="D145" s="1901"/>
      <c r="E145" s="1901"/>
      <c r="F145" s="1783"/>
      <c r="G145" s="1783"/>
      <c r="H145" s="1901"/>
    </row>
    <row r="146" spans="1:9">
      <c r="A146" s="12"/>
      <c r="B146" s="15" t="s">
        <v>52</v>
      </c>
      <c r="C146" s="7"/>
      <c r="D146" s="1898">
        <v>21.9</v>
      </c>
      <c r="E146" s="1898"/>
      <c r="F146" s="1109"/>
      <c r="G146" s="1109"/>
      <c r="H146" s="7"/>
    </row>
    <row r="147" spans="1:9">
      <c r="A147" s="44"/>
      <c r="B147" s="1898" t="s">
        <v>7295</v>
      </c>
      <c r="C147" s="1898"/>
      <c r="D147" s="1898"/>
      <c r="E147" s="1898"/>
      <c r="F147" s="1108"/>
      <c r="G147" s="1108"/>
      <c r="H147" s="15"/>
    </row>
    <row r="148" spans="1:9" ht="14.4" customHeight="1">
      <c r="A148" s="1909" t="s">
        <v>10</v>
      </c>
      <c r="B148" s="1901" t="s">
        <v>7296</v>
      </c>
      <c r="C148" s="1901"/>
      <c r="D148" s="1901">
        <v>15081.74</v>
      </c>
      <c r="E148" s="1901"/>
      <c r="F148" s="1783" t="s">
        <v>7297</v>
      </c>
      <c r="G148" s="1783" t="s">
        <v>7298</v>
      </c>
      <c r="H148" s="1901" t="s">
        <v>7299</v>
      </c>
    </row>
    <row r="149" spans="1:9" ht="107.25" customHeight="1" thickBot="1">
      <c r="A149" s="1909"/>
      <c r="B149" s="1901"/>
      <c r="C149" s="1901"/>
      <c r="D149" s="1901"/>
      <c r="E149" s="1901"/>
      <c r="F149" s="1783"/>
      <c r="G149" s="1783"/>
      <c r="H149" s="1901"/>
      <c r="I149" s="346"/>
    </row>
    <row r="150" spans="1:9" ht="14.4" customHeight="1">
      <c r="A150" s="1909" t="s">
        <v>11</v>
      </c>
      <c r="B150" s="1901" t="s">
        <v>7300</v>
      </c>
      <c r="C150" s="1901"/>
      <c r="D150" s="1901">
        <v>39.1</v>
      </c>
      <c r="E150" s="1901"/>
      <c r="F150" s="1783" t="s">
        <v>7301</v>
      </c>
      <c r="G150" s="1907" t="s">
        <v>7140</v>
      </c>
      <c r="H150" s="1901" t="s">
        <v>7302</v>
      </c>
      <c r="I150" s="1911"/>
    </row>
    <row r="151" spans="1:9" ht="48" customHeight="1" thickBot="1">
      <c r="A151" s="1909"/>
      <c r="B151" s="1901"/>
      <c r="C151" s="1901"/>
      <c r="D151" s="1901"/>
      <c r="E151" s="1901"/>
      <c r="F151" s="1783"/>
      <c r="G151" s="1907"/>
      <c r="H151" s="1914"/>
      <c r="I151" s="1912"/>
    </row>
    <row r="152" spans="1:9">
      <c r="A152" s="12"/>
      <c r="B152" s="1898" t="s">
        <v>52</v>
      </c>
      <c r="C152" s="1898"/>
      <c r="D152" s="1898">
        <v>15120.84</v>
      </c>
      <c r="E152" s="1898"/>
      <c r="F152" s="1109"/>
      <c r="G152" s="1109"/>
      <c r="H152" s="7"/>
    </row>
    <row r="153" spans="1:9" ht="16.8">
      <c r="A153" s="1913" t="s">
        <v>1676</v>
      </c>
      <c r="B153" s="1913"/>
      <c r="C153" s="1913"/>
      <c r="D153" s="1913"/>
      <c r="E153" s="1913"/>
      <c r="F153" s="1913"/>
      <c r="G153" s="1913"/>
      <c r="H153" s="1913"/>
    </row>
    <row r="154" spans="1:9">
      <c r="A154" s="12"/>
      <c r="B154" s="1898" t="s">
        <v>7075</v>
      </c>
      <c r="C154" s="1898"/>
      <c r="D154" s="1901"/>
      <c r="E154" s="1901"/>
      <c r="F154" s="1109"/>
      <c r="G154" s="1109"/>
      <c r="H154" s="7"/>
    </row>
    <row r="155" spans="1:9" ht="14.4" customHeight="1">
      <c r="A155" s="1909" t="s">
        <v>10</v>
      </c>
      <c r="B155" s="1901" t="s">
        <v>7303</v>
      </c>
      <c r="C155" s="1901"/>
      <c r="D155" s="1906">
        <v>1</v>
      </c>
      <c r="E155" s="1906"/>
      <c r="F155" s="1783" t="s">
        <v>7304</v>
      </c>
      <c r="G155" s="1907" t="s">
        <v>7305</v>
      </c>
      <c r="H155" s="1901" t="s">
        <v>7189</v>
      </c>
    </row>
    <row r="156" spans="1:9" ht="44.25" customHeight="1">
      <c r="A156" s="1909"/>
      <c r="B156" s="1901"/>
      <c r="C156" s="1901"/>
      <c r="D156" s="1906"/>
      <c r="E156" s="1906"/>
      <c r="F156" s="1783"/>
      <c r="G156" s="1907"/>
      <c r="H156" s="1901"/>
      <c r="I156" s="347"/>
    </row>
    <row r="157" spans="1:9" ht="42.75" customHeight="1">
      <c r="A157" s="12" t="s">
        <v>11</v>
      </c>
      <c r="B157" s="7" t="s">
        <v>7306</v>
      </c>
      <c r="C157" s="7"/>
      <c r="D157" s="1906">
        <v>5</v>
      </c>
      <c r="E157" s="1906"/>
      <c r="F157" s="1109" t="s">
        <v>7307</v>
      </c>
      <c r="G157" s="202" t="s">
        <v>7305</v>
      </c>
      <c r="H157" s="7" t="s">
        <v>7189</v>
      </c>
      <c r="I157" s="348"/>
    </row>
    <row r="158" spans="1:9" ht="26.4">
      <c r="A158" s="12" t="s">
        <v>12</v>
      </c>
      <c r="B158" s="7" t="s">
        <v>7308</v>
      </c>
      <c r="C158" s="7"/>
      <c r="D158" s="1901">
        <v>0.5</v>
      </c>
      <c r="E158" s="1901"/>
      <c r="F158" s="1109" t="s">
        <v>7309</v>
      </c>
      <c r="G158" s="202" t="s">
        <v>7305</v>
      </c>
      <c r="H158" s="7" t="s">
        <v>7189</v>
      </c>
    </row>
    <row r="159" spans="1:9" ht="26.4">
      <c r="A159" s="12" t="s">
        <v>29</v>
      </c>
      <c r="B159" s="7" t="s">
        <v>7310</v>
      </c>
      <c r="C159" s="7"/>
      <c r="D159" s="1901">
        <v>5</v>
      </c>
      <c r="E159" s="1901"/>
      <c r="F159" s="1109" t="s">
        <v>7311</v>
      </c>
      <c r="G159" s="1109" t="s">
        <v>7245</v>
      </c>
      <c r="H159" s="7" t="s">
        <v>7189</v>
      </c>
    </row>
    <row r="160" spans="1:9" ht="38.25" customHeight="1">
      <c r="A160" s="12" t="s">
        <v>31</v>
      </c>
      <c r="B160" s="7" t="s">
        <v>7312</v>
      </c>
      <c r="C160" s="7"/>
      <c r="D160" s="1901">
        <v>24.3</v>
      </c>
      <c r="E160" s="1901"/>
      <c r="F160" s="1109" t="s">
        <v>7313</v>
      </c>
      <c r="G160" s="1109" t="s">
        <v>7088</v>
      </c>
      <c r="H160" s="7" t="s">
        <v>7137</v>
      </c>
    </row>
    <row r="161" spans="1:10" ht="102" customHeight="1">
      <c r="A161" s="12" t="s">
        <v>33</v>
      </c>
      <c r="B161" s="7" t="s">
        <v>7314</v>
      </c>
      <c r="C161" s="7"/>
      <c r="D161" s="1901">
        <v>30</v>
      </c>
      <c r="E161" s="1901"/>
      <c r="F161" s="1109" t="s">
        <v>7315</v>
      </c>
      <c r="G161" s="1109" t="s">
        <v>7316</v>
      </c>
      <c r="H161" s="7" t="s">
        <v>7137</v>
      </c>
    </row>
    <row r="162" spans="1:10" ht="51" customHeight="1">
      <c r="A162" s="1909" t="s">
        <v>35</v>
      </c>
      <c r="B162" s="1901" t="s">
        <v>200</v>
      </c>
      <c r="C162" s="1901"/>
      <c r="D162" s="1901">
        <v>1.8</v>
      </c>
      <c r="E162" s="1901"/>
      <c r="F162" s="1783" t="s">
        <v>7317</v>
      </c>
      <c r="G162" s="1907" t="s">
        <v>7140</v>
      </c>
      <c r="H162" s="1901" t="s">
        <v>7291</v>
      </c>
      <c r="I162" s="1908"/>
    </row>
    <row r="163" spans="1:10" ht="19.5" customHeight="1">
      <c r="A163" s="1909"/>
      <c r="B163" s="1901"/>
      <c r="C163" s="1901"/>
      <c r="D163" s="1901"/>
      <c r="E163" s="1901"/>
      <c r="F163" s="1783"/>
      <c r="G163" s="1907"/>
      <c r="H163" s="1901"/>
      <c r="I163" s="1908"/>
    </row>
    <row r="164" spans="1:10" ht="45" customHeight="1">
      <c r="A164" s="1909" t="s">
        <v>37</v>
      </c>
      <c r="B164" s="1901" t="s">
        <v>7318</v>
      </c>
      <c r="C164" s="1901"/>
      <c r="D164" s="1901">
        <v>10.9</v>
      </c>
      <c r="E164" s="1901"/>
      <c r="F164" s="1783" t="s">
        <v>7319</v>
      </c>
      <c r="G164" s="1907" t="s">
        <v>7208</v>
      </c>
      <c r="H164" s="1901" t="s">
        <v>7291</v>
      </c>
    </row>
    <row r="165" spans="1:10" ht="33" customHeight="1">
      <c r="A165" s="1909"/>
      <c r="B165" s="1901"/>
      <c r="C165" s="1901"/>
      <c r="D165" s="1901"/>
      <c r="E165" s="1901"/>
      <c r="F165" s="1783"/>
      <c r="G165" s="1907"/>
      <c r="H165" s="1901"/>
    </row>
    <row r="166" spans="1:10" ht="41.25" customHeight="1">
      <c r="A166" s="12" t="s">
        <v>40</v>
      </c>
      <c r="B166" s="7" t="s">
        <v>7320</v>
      </c>
      <c r="C166" s="7"/>
      <c r="D166" s="7">
        <v>14.4</v>
      </c>
      <c r="E166" s="7">
        <v>14.4</v>
      </c>
      <c r="F166" s="1109" t="s">
        <v>7321</v>
      </c>
      <c r="G166" s="202" t="s">
        <v>7140</v>
      </c>
      <c r="H166" s="7" t="s">
        <v>7291</v>
      </c>
      <c r="I166" s="1915"/>
      <c r="J166" s="1915"/>
    </row>
    <row r="167" spans="1:10" ht="39.75" customHeight="1">
      <c r="A167" s="12" t="s">
        <v>42</v>
      </c>
      <c r="B167" s="7" t="s">
        <v>7322</v>
      </c>
      <c r="C167" s="7"/>
      <c r="D167" s="1901">
        <v>2</v>
      </c>
      <c r="E167" s="1901"/>
      <c r="F167" s="1109" t="s">
        <v>7323</v>
      </c>
      <c r="G167" s="1109" t="s">
        <v>7085</v>
      </c>
      <c r="H167" s="7" t="s">
        <v>7324</v>
      </c>
    </row>
    <row r="168" spans="1:10" ht="44.25" customHeight="1">
      <c r="A168" s="12"/>
      <c r="B168" s="15" t="s">
        <v>4816</v>
      </c>
      <c r="C168" s="15"/>
      <c r="D168" s="1898">
        <v>94.9</v>
      </c>
      <c r="E168" s="1898"/>
      <c r="F168" s="1109"/>
      <c r="G168" s="1109"/>
      <c r="H168" s="7"/>
      <c r="I168" s="353"/>
    </row>
    <row r="169" spans="1:10" ht="45.75" customHeight="1">
      <c r="A169" s="12"/>
      <c r="B169" s="1898" t="s">
        <v>7054</v>
      </c>
      <c r="C169" s="1898"/>
      <c r="D169" s="1901"/>
      <c r="E169" s="1901"/>
      <c r="F169" s="1109"/>
      <c r="G169" s="1109"/>
      <c r="H169" s="7"/>
    </row>
    <row r="170" spans="1:10" ht="92.25" customHeight="1">
      <c r="A170" s="12" t="s">
        <v>7325</v>
      </c>
      <c r="B170" s="7" t="s">
        <v>7326</v>
      </c>
      <c r="C170" s="7"/>
      <c r="D170" s="1901">
        <v>0.01</v>
      </c>
      <c r="E170" s="1901"/>
      <c r="F170" s="1109" t="s">
        <v>7327</v>
      </c>
      <c r="G170" s="202" t="s">
        <v>7074</v>
      </c>
      <c r="H170" s="7" t="s">
        <v>7216</v>
      </c>
    </row>
    <row r="171" spans="1:10" ht="88.5" customHeight="1">
      <c r="A171" s="12" t="s">
        <v>7328</v>
      </c>
      <c r="B171" s="7" t="s">
        <v>7329</v>
      </c>
      <c r="C171" s="7"/>
      <c r="D171" s="1901">
        <v>2.1</v>
      </c>
      <c r="E171" s="1901"/>
      <c r="F171" s="1109" t="s">
        <v>7330</v>
      </c>
      <c r="G171" s="202" t="s">
        <v>7074</v>
      </c>
      <c r="H171" s="7" t="s">
        <v>7259</v>
      </c>
      <c r="I171" s="343"/>
    </row>
    <row r="172" spans="1:10" ht="43.5" customHeight="1">
      <c r="A172" s="12" t="s">
        <v>7331</v>
      </c>
      <c r="B172" s="7" t="s">
        <v>7332</v>
      </c>
      <c r="C172" s="7"/>
      <c r="D172" s="1901">
        <v>0.28999999999999998</v>
      </c>
      <c r="E172" s="1901"/>
      <c r="F172" s="1109" t="s">
        <v>7333</v>
      </c>
      <c r="G172" s="1109" t="s">
        <v>7334</v>
      </c>
      <c r="H172" s="7" t="s">
        <v>7335</v>
      </c>
    </row>
    <row r="173" spans="1:10" ht="26.4">
      <c r="A173" s="12" t="s">
        <v>7336</v>
      </c>
      <c r="B173" s="7" t="s">
        <v>7337</v>
      </c>
      <c r="C173" s="7"/>
      <c r="D173" s="1901">
        <v>2.4</v>
      </c>
      <c r="E173" s="1901"/>
      <c r="F173" s="1109" t="s">
        <v>7338</v>
      </c>
      <c r="G173" s="202" t="s">
        <v>7339</v>
      </c>
      <c r="H173" s="7" t="s">
        <v>7189</v>
      </c>
    </row>
    <row r="174" spans="1:10" ht="66">
      <c r="A174" s="12" t="s">
        <v>7340</v>
      </c>
      <c r="B174" s="7" t="s">
        <v>7341</v>
      </c>
      <c r="C174" s="7"/>
      <c r="D174" s="1901">
        <v>3.9</v>
      </c>
      <c r="E174" s="1901"/>
      <c r="F174" s="1109" t="s">
        <v>7342</v>
      </c>
      <c r="G174" s="202" t="s">
        <v>7339</v>
      </c>
      <c r="H174" s="7" t="s">
        <v>7189</v>
      </c>
    </row>
    <row r="175" spans="1:10" ht="39.6">
      <c r="A175" s="12" t="s">
        <v>7343</v>
      </c>
      <c r="B175" s="7" t="s">
        <v>7341</v>
      </c>
      <c r="C175" s="7"/>
      <c r="D175" s="1901">
        <v>2.6</v>
      </c>
      <c r="E175" s="1901"/>
      <c r="F175" s="1109" t="s">
        <v>7344</v>
      </c>
      <c r="G175" s="202" t="s">
        <v>7339</v>
      </c>
      <c r="H175" s="7" t="s">
        <v>7189</v>
      </c>
    </row>
    <row r="176" spans="1:10" ht="39.6">
      <c r="A176" s="12" t="s">
        <v>7345</v>
      </c>
      <c r="B176" s="7" t="s">
        <v>7341</v>
      </c>
      <c r="C176" s="7"/>
      <c r="D176" s="1901">
        <v>2.1</v>
      </c>
      <c r="E176" s="1901"/>
      <c r="F176" s="1109" t="s">
        <v>7346</v>
      </c>
      <c r="G176" s="202" t="s">
        <v>7339</v>
      </c>
      <c r="H176" s="7" t="s">
        <v>7189</v>
      </c>
      <c r="I176" s="343"/>
    </row>
    <row r="177" spans="1:10" ht="75" customHeight="1">
      <c r="A177" s="12" t="s">
        <v>7347</v>
      </c>
      <c r="B177" s="7" t="s">
        <v>7348</v>
      </c>
      <c r="C177" s="7"/>
      <c r="D177" s="1901">
        <v>0.5</v>
      </c>
      <c r="E177" s="1901"/>
      <c r="F177" s="1109" t="s">
        <v>7349</v>
      </c>
      <c r="G177" s="202" t="s">
        <v>7350</v>
      </c>
      <c r="H177" s="7" t="s">
        <v>7203</v>
      </c>
      <c r="I177" s="343"/>
      <c r="J177" s="343"/>
    </row>
    <row r="178" spans="1:10" ht="55.5" customHeight="1">
      <c r="A178" s="12" t="s">
        <v>7351</v>
      </c>
      <c r="B178" s="7" t="s">
        <v>7352</v>
      </c>
      <c r="C178" s="7"/>
      <c r="D178" s="1901">
        <v>3.2</v>
      </c>
      <c r="E178" s="1901"/>
      <c r="F178" s="1109" t="s">
        <v>7353</v>
      </c>
      <c r="G178" s="1109" t="s">
        <v>7354</v>
      </c>
      <c r="H178" s="7" t="s">
        <v>7189</v>
      </c>
      <c r="I178" s="350"/>
      <c r="J178" s="342"/>
    </row>
    <row r="179" spans="1:10" ht="49.5" customHeight="1">
      <c r="A179" s="12" t="s">
        <v>7355</v>
      </c>
      <c r="B179" s="7" t="s">
        <v>7356</v>
      </c>
      <c r="C179" s="7"/>
      <c r="D179" s="1901">
        <v>5</v>
      </c>
      <c r="E179" s="1901"/>
      <c r="F179" s="1109" t="s">
        <v>7357</v>
      </c>
      <c r="G179" s="1109" t="s">
        <v>7085</v>
      </c>
      <c r="H179" s="7" t="s">
        <v>7189</v>
      </c>
      <c r="I179" s="342"/>
      <c r="J179" s="342"/>
    </row>
    <row r="180" spans="1:10" ht="65.25" customHeight="1">
      <c r="A180" s="12" t="s">
        <v>7358</v>
      </c>
      <c r="B180" s="7" t="s">
        <v>7359</v>
      </c>
      <c r="C180" s="7"/>
      <c r="D180" s="7">
        <v>5.7</v>
      </c>
      <c r="E180" s="7">
        <v>5.7</v>
      </c>
      <c r="F180" s="1109" t="s">
        <v>7360</v>
      </c>
      <c r="G180" s="202" t="s">
        <v>7140</v>
      </c>
      <c r="H180" s="7" t="s">
        <v>7189</v>
      </c>
    </row>
    <row r="181" spans="1:10" ht="39.6">
      <c r="A181" s="12" t="s">
        <v>7361</v>
      </c>
      <c r="B181" s="7" t="s">
        <v>7362</v>
      </c>
      <c r="C181" s="7"/>
      <c r="D181" s="1901">
        <v>5.4</v>
      </c>
      <c r="E181" s="1901"/>
      <c r="F181" s="1109" t="s">
        <v>7363</v>
      </c>
      <c r="G181" s="202" t="s">
        <v>7140</v>
      </c>
      <c r="H181" s="7" t="s">
        <v>7216</v>
      </c>
    </row>
    <row r="182" spans="1:10" ht="36.75" customHeight="1">
      <c r="A182" s="1909" t="s">
        <v>7364</v>
      </c>
      <c r="B182" s="1901" t="s">
        <v>7365</v>
      </c>
      <c r="C182" s="1901"/>
      <c r="D182" s="1901">
        <v>1.9</v>
      </c>
      <c r="E182" s="1901"/>
      <c r="F182" s="1783" t="s">
        <v>7366</v>
      </c>
      <c r="G182" s="1907" t="s">
        <v>7140</v>
      </c>
      <c r="H182" s="1901" t="s">
        <v>7189</v>
      </c>
    </row>
    <row r="183" spans="1:10" ht="13.5" customHeight="1">
      <c r="A183" s="1909"/>
      <c r="B183" s="1901"/>
      <c r="C183" s="1901"/>
      <c r="D183" s="1901"/>
      <c r="E183" s="1901"/>
      <c r="F183" s="1783"/>
      <c r="G183" s="1907"/>
      <c r="H183" s="1901"/>
    </row>
    <row r="184" spans="1:10" ht="82.5" customHeight="1">
      <c r="A184" s="12" t="s">
        <v>7367</v>
      </c>
      <c r="B184" s="7" t="s">
        <v>7326</v>
      </c>
      <c r="C184" s="7"/>
      <c r="D184" s="7">
        <v>0.03</v>
      </c>
      <c r="E184" s="7">
        <v>0.03</v>
      </c>
      <c r="F184" s="1109" t="s">
        <v>7368</v>
      </c>
      <c r="G184" s="202" t="s">
        <v>7140</v>
      </c>
      <c r="H184" s="7" t="s">
        <v>7189</v>
      </c>
    </row>
    <row r="185" spans="1:10" ht="14.4" customHeight="1">
      <c r="A185" s="1909" t="s">
        <v>7369</v>
      </c>
      <c r="B185" s="1901" t="s">
        <v>7370</v>
      </c>
      <c r="C185" s="1901"/>
      <c r="D185" s="1901">
        <v>13.7</v>
      </c>
      <c r="E185" s="1901"/>
      <c r="F185" s="1783" t="s">
        <v>7371</v>
      </c>
      <c r="G185" s="1907" t="s">
        <v>7140</v>
      </c>
      <c r="H185" s="1901" t="s">
        <v>7372</v>
      </c>
      <c r="I185" s="342"/>
    </row>
    <row r="186" spans="1:10" ht="77.25" customHeight="1">
      <c r="A186" s="1909"/>
      <c r="B186" s="1901"/>
      <c r="C186" s="1901"/>
      <c r="D186" s="1901"/>
      <c r="E186" s="1901"/>
      <c r="F186" s="1783"/>
      <c r="G186" s="1907"/>
      <c r="H186" s="1901"/>
      <c r="I186" s="342"/>
    </row>
    <row r="187" spans="1:10" ht="79.2">
      <c r="A187" s="12" t="s">
        <v>7373</v>
      </c>
      <c r="B187" s="7" t="s">
        <v>7374</v>
      </c>
      <c r="C187" s="7"/>
      <c r="D187" s="1901">
        <v>22.8</v>
      </c>
      <c r="E187" s="1901"/>
      <c r="F187" s="1109" t="s">
        <v>7375</v>
      </c>
      <c r="G187" s="202" t="s">
        <v>7140</v>
      </c>
      <c r="H187" s="7" t="s">
        <v>7372</v>
      </c>
    </row>
    <row r="188" spans="1:10" ht="52.8">
      <c r="A188" s="12" t="s">
        <v>7376</v>
      </c>
      <c r="B188" s="7" t="s">
        <v>7377</v>
      </c>
      <c r="C188" s="7"/>
      <c r="D188" s="7">
        <v>7.4</v>
      </c>
      <c r="E188" s="7">
        <v>7.4</v>
      </c>
      <c r="F188" s="1109" t="s">
        <v>7378</v>
      </c>
      <c r="G188" s="202" t="s">
        <v>7140</v>
      </c>
      <c r="H188" s="7" t="s">
        <v>7372</v>
      </c>
    </row>
    <row r="189" spans="1:10" ht="66">
      <c r="A189" s="12" t="s">
        <v>7379</v>
      </c>
      <c r="B189" s="7" t="s">
        <v>7380</v>
      </c>
      <c r="C189" s="7"/>
      <c r="D189" s="1901">
        <v>1.5</v>
      </c>
      <c r="E189" s="1901"/>
      <c r="F189" s="1109" t="s">
        <v>7381</v>
      </c>
      <c r="G189" s="202" t="s">
        <v>7140</v>
      </c>
      <c r="H189" s="7" t="s">
        <v>7189</v>
      </c>
    </row>
    <row r="190" spans="1:10" ht="66">
      <c r="A190" s="12" t="s">
        <v>7382</v>
      </c>
      <c r="B190" s="7" t="s">
        <v>7383</v>
      </c>
      <c r="C190" s="7"/>
      <c r="D190" s="1901">
        <v>2.8</v>
      </c>
      <c r="E190" s="1901"/>
      <c r="F190" s="1109" t="s">
        <v>7384</v>
      </c>
      <c r="G190" s="202" t="s">
        <v>7140</v>
      </c>
      <c r="H190" s="7" t="s">
        <v>7189</v>
      </c>
    </row>
    <row r="191" spans="1:10" ht="66">
      <c r="A191" s="12" t="s">
        <v>7385</v>
      </c>
      <c r="B191" s="7" t="s">
        <v>7386</v>
      </c>
      <c r="C191" s="7"/>
      <c r="D191" s="1901">
        <v>0.3</v>
      </c>
      <c r="E191" s="1901"/>
      <c r="F191" s="1109" t="s">
        <v>7387</v>
      </c>
      <c r="G191" s="202" t="s">
        <v>7140</v>
      </c>
      <c r="H191" s="7" t="s">
        <v>7189</v>
      </c>
    </row>
    <row r="192" spans="1:10" ht="69.75" customHeight="1">
      <c r="A192" s="12" t="s">
        <v>268</v>
      </c>
      <c r="B192" s="7" t="s">
        <v>7388</v>
      </c>
      <c r="C192" s="7"/>
      <c r="D192" s="1916">
        <v>1</v>
      </c>
      <c r="E192" s="1916"/>
      <c r="F192" s="1109" t="s">
        <v>7389</v>
      </c>
      <c r="G192" s="202" t="s">
        <v>7140</v>
      </c>
      <c r="H192" s="7" t="s">
        <v>7189</v>
      </c>
    </row>
    <row r="193" spans="1:10" ht="46.5" customHeight="1">
      <c r="A193" s="12" t="s">
        <v>270</v>
      </c>
      <c r="B193" s="7" t="s">
        <v>7390</v>
      </c>
      <c r="C193" s="7"/>
      <c r="D193" s="1901">
        <v>5.4</v>
      </c>
      <c r="E193" s="1901"/>
      <c r="F193" s="1109" t="s">
        <v>7391</v>
      </c>
      <c r="G193" s="202" t="s">
        <v>7140</v>
      </c>
      <c r="H193" s="7" t="s">
        <v>7189</v>
      </c>
      <c r="I193" s="343"/>
    </row>
    <row r="194" spans="1:10" ht="45" customHeight="1">
      <c r="A194" s="12" t="s">
        <v>273</v>
      </c>
      <c r="B194" s="7" t="s">
        <v>7392</v>
      </c>
      <c r="C194" s="7"/>
      <c r="D194" s="1906">
        <v>2.5</v>
      </c>
      <c r="E194" s="1906"/>
      <c r="F194" s="1109" t="s">
        <v>7393</v>
      </c>
      <c r="G194" s="202" t="s">
        <v>7140</v>
      </c>
      <c r="H194" s="7" t="s">
        <v>7189</v>
      </c>
      <c r="I194" s="350"/>
    </row>
    <row r="195" spans="1:10" ht="70.5" customHeight="1">
      <c r="A195" s="12" t="s">
        <v>274</v>
      </c>
      <c r="B195" s="7" t="s">
        <v>7394</v>
      </c>
      <c r="C195" s="7"/>
      <c r="D195" s="1901">
        <v>0.01</v>
      </c>
      <c r="E195" s="1901"/>
      <c r="F195" s="1109" t="s">
        <v>7395</v>
      </c>
      <c r="G195" s="202" t="s">
        <v>7396</v>
      </c>
      <c r="H195" s="7" t="s">
        <v>7189</v>
      </c>
    </row>
    <row r="196" spans="1:10" ht="65.25" customHeight="1">
      <c r="A196" s="12" t="s">
        <v>276</v>
      </c>
      <c r="B196" s="7" t="s">
        <v>7397</v>
      </c>
      <c r="C196" s="7"/>
      <c r="D196" s="1906">
        <v>58.7</v>
      </c>
      <c r="E196" s="1906"/>
      <c r="F196" s="1109" t="s">
        <v>7398</v>
      </c>
      <c r="G196" s="202" t="s">
        <v>7396</v>
      </c>
      <c r="H196" s="7" t="s">
        <v>7203</v>
      </c>
      <c r="I196" s="350"/>
      <c r="J196" s="343"/>
    </row>
    <row r="197" spans="1:10" ht="69.75" customHeight="1">
      <c r="A197" s="12" t="s">
        <v>278</v>
      </c>
      <c r="B197" s="7" t="s">
        <v>7399</v>
      </c>
      <c r="C197" s="7"/>
      <c r="D197" s="1906">
        <v>4</v>
      </c>
      <c r="E197" s="1906"/>
      <c r="F197" s="1109" t="s">
        <v>7400</v>
      </c>
      <c r="G197" s="202" t="s">
        <v>7396</v>
      </c>
      <c r="H197" s="7" t="s">
        <v>7203</v>
      </c>
    </row>
    <row r="198" spans="1:10" ht="68.25" customHeight="1">
      <c r="A198" s="12" t="s">
        <v>280</v>
      </c>
      <c r="B198" s="7" t="s">
        <v>7401</v>
      </c>
      <c r="C198" s="7"/>
      <c r="D198" s="1901">
        <v>2.8</v>
      </c>
      <c r="E198" s="1901"/>
      <c r="F198" s="1109" t="s">
        <v>7402</v>
      </c>
      <c r="G198" s="202" t="s">
        <v>7396</v>
      </c>
      <c r="H198" s="7" t="s">
        <v>7203</v>
      </c>
    </row>
    <row r="199" spans="1:10" ht="31.5" customHeight="1">
      <c r="A199" s="12" t="s">
        <v>282</v>
      </c>
      <c r="B199" s="7" t="s">
        <v>7403</v>
      </c>
      <c r="C199" s="7"/>
      <c r="D199" s="1901">
        <v>0.01</v>
      </c>
      <c r="E199" s="1901"/>
      <c r="F199" s="1109" t="s">
        <v>7404</v>
      </c>
      <c r="G199" s="1109" t="s">
        <v>7405</v>
      </c>
      <c r="H199" s="7" t="s">
        <v>7406</v>
      </c>
    </row>
    <row r="200" spans="1:10" ht="27.75" customHeight="1">
      <c r="A200" s="12" t="s">
        <v>284</v>
      </c>
      <c r="B200" s="7" t="s">
        <v>7407</v>
      </c>
      <c r="C200" s="7"/>
      <c r="D200" s="1901">
        <v>2</v>
      </c>
      <c r="E200" s="1901"/>
      <c r="F200" s="1109" t="s">
        <v>7408</v>
      </c>
      <c r="G200" s="1109" t="s">
        <v>7144</v>
      </c>
      <c r="H200" s="7" t="s">
        <v>7259</v>
      </c>
      <c r="I200" s="342"/>
    </row>
    <row r="201" spans="1:10" ht="26.25" customHeight="1">
      <c r="A201" s="12" t="s">
        <v>287</v>
      </c>
      <c r="B201" s="7" t="s">
        <v>7409</v>
      </c>
      <c r="C201" s="7"/>
      <c r="D201" s="1901">
        <v>41.2</v>
      </c>
      <c r="E201" s="1901"/>
      <c r="F201" s="1109" t="s">
        <v>7410</v>
      </c>
      <c r="G201" s="1109" t="s">
        <v>7144</v>
      </c>
      <c r="H201" s="7" t="s">
        <v>7259</v>
      </c>
      <c r="I201" s="343"/>
    </row>
    <row r="202" spans="1:10" ht="44.25" customHeight="1">
      <c r="A202" s="12" t="s">
        <v>289</v>
      </c>
      <c r="B202" s="7" t="s">
        <v>7411</v>
      </c>
      <c r="C202" s="7"/>
      <c r="D202" s="1901">
        <v>11.3</v>
      </c>
      <c r="E202" s="1901"/>
      <c r="F202" s="1109" t="s">
        <v>7412</v>
      </c>
      <c r="G202" s="1109" t="s">
        <v>7144</v>
      </c>
      <c r="H202" s="7" t="s">
        <v>7259</v>
      </c>
    </row>
    <row r="203" spans="1:10" ht="26.4">
      <c r="A203" s="12" t="s">
        <v>291</v>
      </c>
      <c r="B203" s="7" t="s">
        <v>7413</v>
      </c>
      <c r="C203" s="7"/>
      <c r="D203" s="7">
        <v>0.01</v>
      </c>
      <c r="E203" s="7">
        <v>0.01</v>
      </c>
      <c r="F203" s="1109" t="s">
        <v>7414</v>
      </c>
      <c r="G203" s="1109" t="s">
        <v>7415</v>
      </c>
      <c r="H203" s="7" t="s">
        <v>7406</v>
      </c>
    </row>
    <row r="204" spans="1:10" ht="26.4">
      <c r="A204" s="12" t="s">
        <v>293</v>
      </c>
      <c r="B204" s="7" t="s">
        <v>7416</v>
      </c>
      <c r="C204" s="7"/>
      <c r="D204" s="1901">
        <v>0.01</v>
      </c>
      <c r="E204" s="1901"/>
      <c r="F204" s="1109" t="s">
        <v>7417</v>
      </c>
      <c r="G204" s="1109" t="s">
        <v>7415</v>
      </c>
      <c r="H204" s="7" t="s">
        <v>7406</v>
      </c>
    </row>
    <row r="205" spans="1:10" ht="26.4">
      <c r="A205" s="12" t="s">
        <v>295</v>
      </c>
      <c r="B205" s="7" t="s">
        <v>7418</v>
      </c>
      <c r="C205" s="7"/>
      <c r="D205" s="7">
        <v>0.01</v>
      </c>
      <c r="E205" s="7">
        <v>0.01</v>
      </c>
      <c r="F205" s="1109" t="s">
        <v>7419</v>
      </c>
      <c r="G205" s="1109" t="s">
        <v>7420</v>
      </c>
      <c r="H205" s="7" t="s">
        <v>7259</v>
      </c>
    </row>
    <row r="206" spans="1:10" ht="39.6">
      <c r="A206" s="12" t="s">
        <v>297</v>
      </c>
      <c r="B206" s="7" t="s">
        <v>7194</v>
      </c>
      <c r="C206" s="7"/>
      <c r="D206" s="7">
        <v>0.5</v>
      </c>
      <c r="E206" s="366">
        <v>1</v>
      </c>
      <c r="F206" s="1109" t="s">
        <v>7421</v>
      </c>
      <c r="G206" s="202" t="s">
        <v>7422</v>
      </c>
      <c r="H206" s="7" t="s">
        <v>7406</v>
      </c>
    </row>
    <row r="207" spans="1:10" ht="40.200000000000003" thickBot="1">
      <c r="A207" s="12" t="s">
        <v>299</v>
      </c>
      <c r="B207" s="7" t="s">
        <v>7423</v>
      </c>
      <c r="C207" s="7"/>
      <c r="D207" s="1901">
        <v>2</v>
      </c>
      <c r="E207" s="1901"/>
      <c r="F207" s="1109" t="s">
        <v>7424</v>
      </c>
      <c r="G207" s="202" t="s">
        <v>7422</v>
      </c>
      <c r="H207" s="7" t="s">
        <v>7406</v>
      </c>
    </row>
    <row r="208" spans="1:10" ht="40.200000000000003" thickBot="1">
      <c r="A208" s="12" t="s">
        <v>301</v>
      </c>
      <c r="B208" s="7" t="s">
        <v>7425</v>
      </c>
      <c r="C208" s="7"/>
      <c r="D208" s="1906">
        <v>5</v>
      </c>
      <c r="E208" s="1906"/>
      <c r="F208" s="1109" t="s">
        <v>7426</v>
      </c>
      <c r="G208" s="202" t="s">
        <v>7422</v>
      </c>
      <c r="H208" s="7" t="s">
        <v>7406</v>
      </c>
      <c r="I208" s="1917"/>
      <c r="J208" s="1918"/>
    </row>
    <row r="209" spans="1:10" ht="52.8">
      <c r="A209" s="12" t="s">
        <v>189</v>
      </c>
      <c r="B209" s="7" t="s">
        <v>7427</v>
      </c>
      <c r="C209" s="7"/>
      <c r="D209" s="1901">
        <v>11</v>
      </c>
      <c r="E209" s="1901"/>
      <c r="F209" s="1109" t="s">
        <v>7428</v>
      </c>
      <c r="G209" s="202" t="s">
        <v>7422</v>
      </c>
      <c r="H209" s="7" t="s">
        <v>7145</v>
      </c>
    </row>
    <row r="210" spans="1:10" ht="39.6">
      <c r="A210" s="12" t="s">
        <v>192</v>
      </c>
      <c r="B210" s="7" t="s">
        <v>7429</v>
      </c>
      <c r="C210" s="7"/>
      <c r="D210" s="1901">
        <v>6.5</v>
      </c>
      <c r="E210" s="1901"/>
      <c r="F210" s="1109" t="s">
        <v>7430</v>
      </c>
      <c r="G210" s="202" t="s">
        <v>7422</v>
      </c>
      <c r="H210" s="7" t="s">
        <v>7145</v>
      </c>
    </row>
    <row r="211" spans="1:10" ht="39.6">
      <c r="A211" s="12" t="s">
        <v>194</v>
      </c>
      <c r="B211" s="7" t="s">
        <v>7431</v>
      </c>
      <c r="C211" s="7"/>
      <c r="D211" s="1901">
        <v>8</v>
      </c>
      <c r="E211" s="1901"/>
      <c r="F211" s="1109" t="s">
        <v>7432</v>
      </c>
      <c r="G211" s="202" t="s">
        <v>7422</v>
      </c>
      <c r="H211" s="7" t="s">
        <v>7145</v>
      </c>
      <c r="I211" s="343"/>
    </row>
    <row r="212" spans="1:10" ht="50.25" customHeight="1">
      <c r="A212" s="12" t="s">
        <v>197</v>
      </c>
      <c r="B212" s="7" t="s">
        <v>7431</v>
      </c>
      <c r="C212" s="7"/>
      <c r="D212" s="1901">
        <v>8.6999999999999993</v>
      </c>
      <c r="E212" s="1901"/>
      <c r="F212" s="1109" t="s">
        <v>7433</v>
      </c>
      <c r="G212" s="202" t="s">
        <v>7422</v>
      </c>
      <c r="H212" s="7" t="s">
        <v>7145</v>
      </c>
    </row>
    <row r="213" spans="1:10" ht="37.5" customHeight="1">
      <c r="A213" s="12" t="s">
        <v>199</v>
      </c>
      <c r="B213" s="7" t="s">
        <v>7434</v>
      </c>
      <c r="C213" s="7"/>
      <c r="D213" s="1901">
        <v>5</v>
      </c>
      <c r="E213" s="1901"/>
      <c r="F213" s="1109" t="s">
        <v>7435</v>
      </c>
      <c r="G213" s="202" t="s">
        <v>7422</v>
      </c>
      <c r="H213" s="7" t="s">
        <v>7406</v>
      </c>
    </row>
    <row r="214" spans="1:10" ht="39.75" customHeight="1">
      <c r="A214" s="12" t="s">
        <v>201</v>
      </c>
      <c r="B214" s="7" t="s">
        <v>7436</v>
      </c>
      <c r="C214" s="7"/>
      <c r="D214" s="1901">
        <v>3.2</v>
      </c>
      <c r="E214" s="1901"/>
      <c r="F214" s="1109" t="s">
        <v>7437</v>
      </c>
      <c r="G214" s="202" t="s">
        <v>7422</v>
      </c>
      <c r="H214" s="7" t="s">
        <v>7406</v>
      </c>
    </row>
    <row r="215" spans="1:10" ht="66">
      <c r="A215" s="12" t="s">
        <v>204</v>
      </c>
      <c r="B215" s="7" t="s">
        <v>7438</v>
      </c>
      <c r="C215" s="7"/>
      <c r="D215" s="1901">
        <v>5.4</v>
      </c>
      <c r="E215" s="1901"/>
      <c r="F215" s="1109" t="s">
        <v>7439</v>
      </c>
      <c r="G215" s="202" t="s">
        <v>7422</v>
      </c>
      <c r="H215" s="7" t="s">
        <v>7259</v>
      </c>
      <c r="I215" s="343"/>
    </row>
    <row r="216" spans="1:10" ht="42.75" customHeight="1">
      <c r="A216" s="12" t="s">
        <v>206</v>
      </c>
      <c r="B216" s="7" t="s">
        <v>7440</v>
      </c>
      <c r="C216" s="7"/>
      <c r="D216" s="1901">
        <v>22</v>
      </c>
      <c r="E216" s="1901"/>
      <c r="F216" s="1109" t="s">
        <v>7441</v>
      </c>
      <c r="G216" s="202" t="s">
        <v>7422</v>
      </c>
      <c r="H216" s="7" t="s">
        <v>7259</v>
      </c>
      <c r="I216" s="343"/>
    </row>
    <row r="217" spans="1:10" ht="39.6">
      <c r="A217" s="12" t="s">
        <v>208</v>
      </c>
      <c r="B217" s="7" t="s">
        <v>7442</v>
      </c>
      <c r="C217" s="7"/>
      <c r="D217" s="1901">
        <v>4.4000000000000004</v>
      </c>
      <c r="E217" s="1901"/>
      <c r="F217" s="1109" t="s">
        <v>7443</v>
      </c>
      <c r="G217" s="202" t="s">
        <v>7422</v>
      </c>
      <c r="H217" s="7" t="s">
        <v>7406</v>
      </c>
    </row>
    <row r="218" spans="1:10" ht="66">
      <c r="A218" s="12" t="s">
        <v>210</v>
      </c>
      <c r="B218" s="7" t="s">
        <v>7444</v>
      </c>
      <c r="C218" s="7"/>
      <c r="D218" s="1901">
        <v>7.5</v>
      </c>
      <c r="E218" s="1901"/>
      <c r="F218" s="1109" t="s">
        <v>7445</v>
      </c>
      <c r="G218" s="202" t="s">
        <v>7422</v>
      </c>
      <c r="H218" s="7" t="s">
        <v>7259</v>
      </c>
      <c r="I218" s="343"/>
      <c r="J218" s="1"/>
    </row>
    <row r="219" spans="1:10" ht="66">
      <c r="A219" s="12" t="s">
        <v>212</v>
      </c>
      <c r="B219" s="7" t="s">
        <v>7446</v>
      </c>
      <c r="C219" s="7"/>
      <c r="D219" s="1901">
        <v>0.8</v>
      </c>
      <c r="E219" s="1901"/>
      <c r="F219" s="1109" t="s">
        <v>7447</v>
      </c>
      <c r="G219" s="202" t="s">
        <v>7422</v>
      </c>
      <c r="H219" s="7" t="s">
        <v>7259</v>
      </c>
    </row>
    <row r="220" spans="1:10" ht="66">
      <c r="A220" s="12" t="s">
        <v>214</v>
      </c>
      <c r="B220" s="7" t="s">
        <v>7438</v>
      </c>
      <c r="C220" s="7"/>
      <c r="D220" s="1901">
        <v>14</v>
      </c>
      <c r="E220" s="1901"/>
      <c r="F220" s="1109" t="s">
        <v>7448</v>
      </c>
      <c r="G220" s="202" t="s">
        <v>7422</v>
      </c>
      <c r="H220" s="7" t="s">
        <v>7259</v>
      </c>
    </row>
    <row r="221" spans="1:10" ht="53.25" customHeight="1">
      <c r="A221" s="12" t="s">
        <v>216</v>
      </c>
      <c r="B221" s="7" t="s">
        <v>7449</v>
      </c>
      <c r="C221" s="7"/>
      <c r="D221" s="1901">
        <v>7</v>
      </c>
      <c r="E221" s="1901"/>
      <c r="F221" s="1109" t="s">
        <v>7450</v>
      </c>
      <c r="G221" s="202" t="s">
        <v>7422</v>
      </c>
      <c r="H221" s="7" t="s">
        <v>7259</v>
      </c>
    </row>
    <row r="222" spans="1:10" ht="39.6">
      <c r="A222" s="12" t="s">
        <v>317</v>
      </c>
      <c r="B222" s="7" t="s">
        <v>7451</v>
      </c>
      <c r="C222" s="7"/>
      <c r="D222" s="1901">
        <v>5.2</v>
      </c>
      <c r="E222" s="1901"/>
      <c r="F222" s="1109" t="s">
        <v>7452</v>
      </c>
      <c r="G222" s="202" t="s">
        <v>7422</v>
      </c>
      <c r="H222" s="7" t="s">
        <v>7406</v>
      </c>
      <c r="I222" s="343"/>
    </row>
    <row r="223" spans="1:10" ht="39.6">
      <c r="A223" s="12" t="s">
        <v>320</v>
      </c>
      <c r="B223" s="7" t="s">
        <v>7453</v>
      </c>
      <c r="C223" s="7"/>
      <c r="D223" s="1901">
        <v>14</v>
      </c>
      <c r="E223" s="1901"/>
      <c r="F223" s="1109" t="s">
        <v>7454</v>
      </c>
      <c r="G223" s="202" t="s">
        <v>7422</v>
      </c>
      <c r="H223" s="7" t="s">
        <v>7406</v>
      </c>
    </row>
    <row r="224" spans="1:10" ht="52.8">
      <c r="A224" s="12" t="s">
        <v>322</v>
      </c>
      <c r="B224" s="7" t="s">
        <v>7455</v>
      </c>
      <c r="C224" s="7"/>
      <c r="D224" s="1901">
        <v>1.9</v>
      </c>
      <c r="E224" s="1901"/>
      <c r="F224" s="1109" t="s">
        <v>7456</v>
      </c>
      <c r="G224" s="202" t="s">
        <v>7422</v>
      </c>
      <c r="H224" s="7" t="s">
        <v>7406</v>
      </c>
    </row>
    <row r="225" spans="1:10" ht="66">
      <c r="A225" s="12" t="s">
        <v>325</v>
      </c>
      <c r="B225" s="7" t="s">
        <v>7446</v>
      </c>
      <c r="C225" s="7"/>
      <c r="D225" s="1901">
        <v>5</v>
      </c>
      <c r="E225" s="1901"/>
      <c r="F225" s="1109" t="s">
        <v>7457</v>
      </c>
      <c r="G225" s="202" t="s">
        <v>7422</v>
      </c>
      <c r="H225" s="7" t="s">
        <v>7259</v>
      </c>
    </row>
    <row r="226" spans="1:10" ht="52.8">
      <c r="A226" s="12" t="s">
        <v>328</v>
      </c>
      <c r="B226" s="7" t="s">
        <v>7458</v>
      </c>
      <c r="C226" s="7"/>
      <c r="D226" s="1901">
        <v>4.4000000000000004</v>
      </c>
      <c r="E226" s="1901"/>
      <c r="F226" s="1109" t="s">
        <v>7459</v>
      </c>
      <c r="G226" s="202" t="s">
        <v>7422</v>
      </c>
      <c r="H226" s="7" t="s">
        <v>7406</v>
      </c>
    </row>
    <row r="227" spans="1:10" ht="66">
      <c r="A227" s="12" t="s">
        <v>331</v>
      </c>
      <c r="B227" s="7" t="s">
        <v>7460</v>
      </c>
      <c r="C227" s="7"/>
      <c r="D227" s="1901">
        <v>2.9</v>
      </c>
      <c r="E227" s="1901"/>
      <c r="F227" s="1109" t="s">
        <v>7461</v>
      </c>
      <c r="G227" s="202" t="s">
        <v>7422</v>
      </c>
      <c r="H227" s="7" t="s">
        <v>7406</v>
      </c>
    </row>
    <row r="228" spans="1:10" ht="52.8">
      <c r="A228" s="12" t="s">
        <v>1005</v>
      </c>
      <c r="B228" s="7" t="s">
        <v>7462</v>
      </c>
      <c r="C228" s="7"/>
      <c r="D228" s="1901">
        <v>4.5</v>
      </c>
      <c r="E228" s="1901"/>
      <c r="F228" s="1109" t="s">
        <v>7463</v>
      </c>
      <c r="G228" s="202" t="s">
        <v>7422</v>
      </c>
      <c r="H228" s="7" t="s">
        <v>7259</v>
      </c>
      <c r="I228" s="343"/>
    </row>
    <row r="229" spans="1:10" ht="39.6">
      <c r="A229" s="12" t="s">
        <v>1006</v>
      </c>
      <c r="B229" s="7" t="s">
        <v>7464</v>
      </c>
      <c r="C229" s="7"/>
      <c r="D229" s="1901">
        <v>3.8</v>
      </c>
      <c r="E229" s="1901"/>
      <c r="F229" s="1109" t="s">
        <v>7465</v>
      </c>
      <c r="G229" s="202" t="s">
        <v>7422</v>
      </c>
      <c r="H229" s="7" t="s">
        <v>7406</v>
      </c>
    </row>
    <row r="230" spans="1:10" ht="39.6">
      <c r="A230" s="12" t="s">
        <v>1007</v>
      </c>
      <c r="B230" s="7" t="s">
        <v>7466</v>
      </c>
      <c r="C230" s="7"/>
      <c r="D230" s="1901">
        <v>4.5</v>
      </c>
      <c r="E230" s="1901"/>
      <c r="F230" s="1109" t="s">
        <v>7467</v>
      </c>
      <c r="G230" s="202" t="s">
        <v>7422</v>
      </c>
      <c r="H230" s="7" t="s">
        <v>7259</v>
      </c>
    </row>
    <row r="231" spans="1:10" ht="52.8">
      <c r="A231" s="12" t="s">
        <v>7468</v>
      </c>
      <c r="B231" s="7" t="s">
        <v>7469</v>
      </c>
      <c r="C231" s="7"/>
      <c r="D231" s="1901">
        <v>2.6</v>
      </c>
      <c r="E231" s="1901"/>
      <c r="F231" s="1109" t="s">
        <v>7470</v>
      </c>
      <c r="G231" s="202" t="s">
        <v>7422</v>
      </c>
      <c r="H231" s="7" t="s">
        <v>7259</v>
      </c>
      <c r="I231" s="343"/>
    </row>
    <row r="232" spans="1:10" ht="52.8">
      <c r="A232" s="12" t="s">
        <v>7471</v>
      </c>
      <c r="B232" s="7" t="s">
        <v>7472</v>
      </c>
      <c r="C232" s="7"/>
      <c r="D232" s="1901">
        <v>2</v>
      </c>
      <c r="E232" s="1901"/>
      <c r="F232" s="1109" t="s">
        <v>7473</v>
      </c>
      <c r="G232" s="202" t="s">
        <v>7422</v>
      </c>
      <c r="H232" s="7" t="s">
        <v>7406</v>
      </c>
    </row>
    <row r="233" spans="1:10" ht="39.6">
      <c r="A233" s="12" t="s">
        <v>7474</v>
      </c>
      <c r="B233" s="7" t="s">
        <v>7475</v>
      </c>
      <c r="C233" s="7"/>
      <c r="D233" s="1906">
        <v>5</v>
      </c>
      <c r="E233" s="1906"/>
      <c r="F233" s="1109" t="s">
        <v>7476</v>
      </c>
      <c r="G233" s="202" t="s">
        <v>7422</v>
      </c>
      <c r="H233" s="7" t="s">
        <v>7406</v>
      </c>
      <c r="I233" s="358"/>
    </row>
    <row r="234" spans="1:10" ht="52.8">
      <c r="A234" s="12" t="s">
        <v>7477</v>
      </c>
      <c r="B234" s="7" t="s">
        <v>7478</v>
      </c>
      <c r="C234" s="7"/>
      <c r="D234" s="1901">
        <v>3.1</v>
      </c>
      <c r="E234" s="1901"/>
      <c r="F234" s="1109" t="s">
        <v>7479</v>
      </c>
      <c r="G234" s="202" t="s">
        <v>7422</v>
      </c>
      <c r="H234" s="7" t="s">
        <v>7259</v>
      </c>
    </row>
    <row r="235" spans="1:10" ht="52.8">
      <c r="A235" s="12" t="s">
        <v>7480</v>
      </c>
      <c r="B235" s="7" t="s">
        <v>7481</v>
      </c>
      <c r="C235" s="7"/>
      <c r="D235" s="1906">
        <v>8.1</v>
      </c>
      <c r="E235" s="1906"/>
      <c r="F235" s="1109" t="s">
        <v>7482</v>
      </c>
      <c r="G235" s="202" t="s">
        <v>7422</v>
      </c>
      <c r="H235" s="7" t="s">
        <v>7259</v>
      </c>
      <c r="I235" s="348"/>
    </row>
    <row r="236" spans="1:10" ht="52.8">
      <c r="A236" s="12" t="s">
        <v>7483</v>
      </c>
      <c r="B236" s="7" t="s">
        <v>7484</v>
      </c>
      <c r="C236" s="7"/>
      <c r="D236" s="1906">
        <v>3.1</v>
      </c>
      <c r="E236" s="1906"/>
      <c r="F236" s="1109" t="s">
        <v>7485</v>
      </c>
      <c r="G236" s="202" t="s">
        <v>7422</v>
      </c>
      <c r="H236" s="7" t="s">
        <v>7259</v>
      </c>
    </row>
    <row r="237" spans="1:10" ht="52.8">
      <c r="A237" s="12" t="s">
        <v>7486</v>
      </c>
      <c r="B237" s="7" t="s">
        <v>7484</v>
      </c>
      <c r="C237" s="7"/>
      <c r="D237" s="1901">
        <v>6</v>
      </c>
      <c r="E237" s="1901"/>
      <c r="F237" s="1109" t="s">
        <v>7487</v>
      </c>
      <c r="G237" s="202" t="s">
        <v>7422</v>
      </c>
      <c r="H237" s="7" t="s">
        <v>7259</v>
      </c>
    </row>
    <row r="238" spans="1:10" ht="39.6">
      <c r="A238" s="12" t="s">
        <v>7488</v>
      </c>
      <c r="B238" s="7" t="s">
        <v>7451</v>
      </c>
      <c r="C238" s="7"/>
      <c r="D238" s="1901">
        <v>1.6</v>
      </c>
      <c r="E238" s="1901"/>
      <c r="F238" s="1109" t="s">
        <v>7489</v>
      </c>
      <c r="G238" s="202" t="s">
        <v>7422</v>
      </c>
      <c r="H238" s="7" t="s">
        <v>7259</v>
      </c>
      <c r="I238" s="343"/>
      <c r="J238" s="343"/>
    </row>
    <row r="239" spans="1:10" ht="39.6">
      <c r="A239" s="12" t="s">
        <v>7490</v>
      </c>
      <c r="B239" s="7" t="s">
        <v>7464</v>
      </c>
      <c r="C239" s="7"/>
      <c r="D239" s="1901">
        <v>5.2</v>
      </c>
      <c r="E239" s="1901"/>
      <c r="F239" s="1109" t="s">
        <v>7491</v>
      </c>
      <c r="G239" s="202" t="s">
        <v>7422</v>
      </c>
      <c r="H239" s="7" t="s">
        <v>7259</v>
      </c>
    </row>
    <row r="240" spans="1:10" ht="66">
      <c r="A240" s="12" t="s">
        <v>7492</v>
      </c>
      <c r="B240" s="7" t="s">
        <v>7493</v>
      </c>
      <c r="C240" s="7"/>
      <c r="D240" s="1906">
        <v>6.5</v>
      </c>
      <c r="E240" s="1906"/>
      <c r="F240" s="1109" t="s">
        <v>7494</v>
      </c>
      <c r="G240" s="202" t="s">
        <v>7422</v>
      </c>
      <c r="H240" s="7" t="s">
        <v>7259</v>
      </c>
      <c r="I240" s="348"/>
    </row>
    <row r="241" spans="1:10" ht="26.4">
      <c r="A241" s="12" t="s">
        <v>7495</v>
      </c>
      <c r="B241" s="7" t="s">
        <v>7337</v>
      </c>
      <c r="C241" s="7"/>
      <c r="D241" s="1901">
        <v>26</v>
      </c>
      <c r="E241" s="1901"/>
      <c r="F241" s="1109" t="s">
        <v>7496</v>
      </c>
      <c r="G241" s="202" t="s">
        <v>7422</v>
      </c>
      <c r="H241" s="7" t="s">
        <v>7259</v>
      </c>
    </row>
    <row r="242" spans="1:10" ht="39.6">
      <c r="A242" s="12" t="s">
        <v>7497</v>
      </c>
      <c r="B242" s="7" t="s">
        <v>7498</v>
      </c>
      <c r="C242" s="7"/>
      <c r="D242" s="1901">
        <v>25</v>
      </c>
      <c r="E242" s="1901"/>
      <c r="F242" s="1109" t="s">
        <v>7499</v>
      </c>
      <c r="G242" s="1109" t="s">
        <v>7500</v>
      </c>
      <c r="H242" s="7" t="s">
        <v>7259</v>
      </c>
    </row>
    <row r="243" spans="1:10" ht="52.8">
      <c r="A243" s="12" t="s">
        <v>7501</v>
      </c>
      <c r="B243" s="7" t="s">
        <v>7502</v>
      </c>
      <c r="C243" s="7"/>
      <c r="D243" s="1901">
        <v>2.2999999999999998</v>
      </c>
      <c r="E243" s="1901"/>
      <c r="F243" s="1109" t="s">
        <v>7503</v>
      </c>
      <c r="G243" s="202" t="s">
        <v>7422</v>
      </c>
      <c r="H243" s="7" t="s">
        <v>7259</v>
      </c>
    </row>
    <row r="244" spans="1:10" ht="52.8">
      <c r="A244" s="12" t="s">
        <v>7504</v>
      </c>
      <c r="B244" s="7" t="s">
        <v>7462</v>
      </c>
      <c r="C244" s="7"/>
      <c r="D244" s="1901">
        <v>1.2</v>
      </c>
      <c r="E244" s="1901"/>
      <c r="F244" s="1109" t="s">
        <v>7505</v>
      </c>
      <c r="G244" s="202" t="s">
        <v>7422</v>
      </c>
      <c r="H244" s="7" t="s">
        <v>7259</v>
      </c>
    </row>
    <row r="245" spans="1:10" ht="79.2">
      <c r="A245" s="12" t="s">
        <v>7506</v>
      </c>
      <c r="B245" s="7" t="s">
        <v>7507</v>
      </c>
      <c r="C245" s="7"/>
      <c r="D245" s="1901">
        <v>2.2000000000000002</v>
      </c>
      <c r="E245" s="1901"/>
      <c r="F245" s="1109" t="s">
        <v>7508</v>
      </c>
      <c r="G245" s="202" t="s">
        <v>7422</v>
      </c>
      <c r="H245" s="7" t="s">
        <v>7259</v>
      </c>
    </row>
    <row r="246" spans="1:10" ht="66">
      <c r="A246" s="12" t="s">
        <v>7509</v>
      </c>
      <c r="B246" s="7" t="s">
        <v>7510</v>
      </c>
      <c r="C246" s="7"/>
      <c r="D246" s="1901">
        <v>6.3</v>
      </c>
      <c r="E246" s="1901"/>
      <c r="F246" s="1109" t="s">
        <v>7511</v>
      </c>
      <c r="G246" s="202" t="s">
        <v>7422</v>
      </c>
      <c r="H246" s="7" t="s">
        <v>7259</v>
      </c>
    </row>
    <row r="247" spans="1:10" ht="52.8">
      <c r="A247" s="12" t="s">
        <v>7512</v>
      </c>
      <c r="B247" s="7" t="s">
        <v>7513</v>
      </c>
      <c r="C247" s="7"/>
      <c r="D247" s="1901">
        <v>5.7</v>
      </c>
      <c r="E247" s="1901"/>
      <c r="F247" s="1109" t="s">
        <v>7514</v>
      </c>
      <c r="G247" s="202" t="s">
        <v>7422</v>
      </c>
      <c r="H247" s="7" t="s">
        <v>7259</v>
      </c>
      <c r="I247" s="343"/>
      <c r="J247" s="343"/>
    </row>
    <row r="248" spans="1:10" ht="52.8">
      <c r="A248" s="12" t="s">
        <v>7515</v>
      </c>
      <c r="B248" s="7" t="s">
        <v>7516</v>
      </c>
      <c r="C248" s="7"/>
      <c r="D248" s="1901">
        <v>2.5</v>
      </c>
      <c r="E248" s="1901"/>
      <c r="F248" s="1109" t="s">
        <v>7517</v>
      </c>
      <c r="G248" s="202" t="s">
        <v>7422</v>
      </c>
      <c r="H248" s="7" t="s">
        <v>7259</v>
      </c>
    </row>
    <row r="249" spans="1:10" ht="52.8">
      <c r="A249" s="12" t="s">
        <v>7518</v>
      </c>
      <c r="B249" s="7" t="s">
        <v>7519</v>
      </c>
      <c r="C249" s="7"/>
      <c r="D249" s="1901">
        <v>4.7</v>
      </c>
      <c r="E249" s="1901"/>
      <c r="F249" s="1109" t="s">
        <v>7520</v>
      </c>
      <c r="G249" s="202" t="s">
        <v>7422</v>
      </c>
      <c r="H249" s="7" t="s">
        <v>7259</v>
      </c>
    </row>
    <row r="250" spans="1:10" ht="52.8">
      <c r="A250" s="12" t="s">
        <v>7521</v>
      </c>
      <c r="B250" s="7" t="s">
        <v>7522</v>
      </c>
      <c r="C250" s="7"/>
      <c r="D250" s="1901">
        <v>11</v>
      </c>
      <c r="E250" s="1901"/>
      <c r="F250" s="1109" t="s">
        <v>7523</v>
      </c>
      <c r="G250" s="202" t="s">
        <v>7422</v>
      </c>
      <c r="H250" s="7" t="s">
        <v>7259</v>
      </c>
      <c r="I250" s="343"/>
      <c r="J250" s="343"/>
    </row>
    <row r="251" spans="1:10" ht="26.4">
      <c r="A251" s="12" t="s">
        <v>7524</v>
      </c>
      <c r="B251" s="7" t="s">
        <v>7525</v>
      </c>
      <c r="C251" s="7"/>
      <c r="D251" s="1901">
        <v>2</v>
      </c>
      <c r="E251" s="1901"/>
      <c r="F251" s="1109" t="s">
        <v>7526</v>
      </c>
      <c r="G251" s="202" t="s">
        <v>7422</v>
      </c>
      <c r="H251" s="7" t="s">
        <v>7259</v>
      </c>
    </row>
    <row r="252" spans="1:10" ht="65.25" customHeight="1">
      <c r="A252" s="12" t="s">
        <v>7527</v>
      </c>
      <c r="B252" s="7" t="s">
        <v>7462</v>
      </c>
      <c r="C252" s="7"/>
      <c r="D252" s="1901">
        <v>1.4</v>
      </c>
      <c r="E252" s="1901"/>
      <c r="F252" s="1109" t="s">
        <v>7528</v>
      </c>
      <c r="G252" s="202" t="s">
        <v>7422</v>
      </c>
      <c r="H252" s="7" t="s">
        <v>7259</v>
      </c>
    </row>
    <row r="253" spans="1:10" ht="52.8">
      <c r="A253" s="12" t="s">
        <v>7529</v>
      </c>
      <c r="B253" s="7" t="s">
        <v>7484</v>
      </c>
      <c r="C253" s="7"/>
      <c r="D253" s="1901">
        <v>2</v>
      </c>
      <c r="E253" s="1901"/>
      <c r="F253" s="1109" t="s">
        <v>7530</v>
      </c>
      <c r="G253" s="202" t="s">
        <v>7422</v>
      </c>
      <c r="H253" s="7" t="s">
        <v>7259</v>
      </c>
      <c r="I253" s="343"/>
      <c r="J253" s="343"/>
    </row>
    <row r="254" spans="1:10" ht="52.8">
      <c r="A254" s="12" t="s">
        <v>7531</v>
      </c>
      <c r="B254" s="7" t="s">
        <v>7462</v>
      </c>
      <c r="C254" s="7"/>
      <c r="D254" s="1901">
        <v>2.2000000000000002</v>
      </c>
      <c r="E254" s="1901"/>
      <c r="F254" s="1109" t="s">
        <v>7532</v>
      </c>
      <c r="G254" s="202" t="s">
        <v>7422</v>
      </c>
      <c r="H254" s="7" t="s">
        <v>7259</v>
      </c>
      <c r="I254" s="343"/>
      <c r="J254" s="343"/>
    </row>
    <row r="255" spans="1:10" ht="26.4">
      <c r="A255" s="12" t="s">
        <v>7533</v>
      </c>
      <c r="B255" s="7" t="s">
        <v>7326</v>
      </c>
      <c r="C255" s="7"/>
      <c r="D255" s="1901">
        <v>0.01</v>
      </c>
      <c r="E255" s="1901"/>
      <c r="F255" s="1109" t="s">
        <v>7534</v>
      </c>
      <c r="G255" s="202" t="s">
        <v>7535</v>
      </c>
      <c r="H255" s="7" t="s">
        <v>7216</v>
      </c>
    </row>
    <row r="256" spans="1:10" ht="79.2">
      <c r="A256" s="12" t="s">
        <v>7536</v>
      </c>
      <c r="B256" s="7" t="s">
        <v>7537</v>
      </c>
      <c r="C256" s="7"/>
      <c r="D256" s="1906">
        <v>6.3</v>
      </c>
      <c r="E256" s="1906"/>
      <c r="F256" s="1109" t="s">
        <v>7538</v>
      </c>
      <c r="G256" s="202" t="s">
        <v>7535</v>
      </c>
      <c r="H256" s="7" t="s">
        <v>7259</v>
      </c>
      <c r="I256" s="350"/>
    </row>
    <row r="257" spans="1:10" ht="26.4">
      <c r="A257" s="12" t="s">
        <v>7539</v>
      </c>
      <c r="B257" s="7" t="s">
        <v>7537</v>
      </c>
      <c r="C257" s="7"/>
      <c r="D257" s="1901">
        <v>1</v>
      </c>
      <c r="E257" s="1901"/>
      <c r="F257" s="1109" t="s">
        <v>7540</v>
      </c>
      <c r="G257" s="202" t="s">
        <v>7535</v>
      </c>
      <c r="H257" s="7" t="s">
        <v>7259</v>
      </c>
      <c r="I257" s="350"/>
      <c r="J257" s="343"/>
    </row>
    <row r="258" spans="1:10" ht="66">
      <c r="A258" s="12" t="s">
        <v>7541</v>
      </c>
      <c r="B258" s="7" t="s">
        <v>7326</v>
      </c>
      <c r="C258" s="7"/>
      <c r="D258" s="1901">
        <v>0.04</v>
      </c>
      <c r="E258" s="1901"/>
      <c r="F258" s="1109" t="s">
        <v>7542</v>
      </c>
      <c r="G258" s="202" t="s">
        <v>7535</v>
      </c>
      <c r="H258" s="7" t="s">
        <v>7543</v>
      </c>
      <c r="I258" s="343"/>
      <c r="J258" s="343"/>
    </row>
    <row r="259" spans="1:10" ht="39.6">
      <c r="A259" s="12" t="s">
        <v>510</v>
      </c>
      <c r="B259" s="7" t="s">
        <v>7544</v>
      </c>
      <c r="C259" s="7"/>
      <c r="D259" s="1901">
        <v>3.9</v>
      </c>
      <c r="E259" s="1901"/>
      <c r="F259" s="1109" t="s">
        <v>7545</v>
      </c>
      <c r="G259" s="202" t="s">
        <v>7535</v>
      </c>
      <c r="H259" s="7" t="s">
        <v>7543</v>
      </c>
    </row>
    <row r="260" spans="1:10" ht="67.5" customHeight="1">
      <c r="A260" s="12" t="s">
        <v>7546</v>
      </c>
      <c r="B260" s="7" t="s">
        <v>7547</v>
      </c>
      <c r="C260" s="7"/>
      <c r="D260" s="1901">
        <v>0.14000000000000001</v>
      </c>
      <c r="E260" s="1901"/>
      <c r="F260" s="1109" t="s">
        <v>7548</v>
      </c>
      <c r="G260" s="202" t="s">
        <v>7535</v>
      </c>
      <c r="H260" s="7" t="s">
        <v>7543</v>
      </c>
      <c r="I260" s="343"/>
      <c r="J260" s="343"/>
    </row>
    <row r="261" spans="1:10" ht="26.4">
      <c r="A261" s="12" t="s">
        <v>7549</v>
      </c>
      <c r="B261" s="7" t="s">
        <v>7550</v>
      </c>
      <c r="C261" s="7"/>
      <c r="D261" s="1901">
        <v>0.01</v>
      </c>
      <c r="E261" s="1901"/>
      <c r="F261" s="1109" t="s">
        <v>7551</v>
      </c>
      <c r="G261" s="202" t="s">
        <v>7535</v>
      </c>
      <c r="H261" s="7" t="s">
        <v>7552</v>
      </c>
    </row>
    <row r="262" spans="1:10" ht="69.75" customHeight="1" thickBot="1">
      <c r="A262" s="12" t="s">
        <v>7553</v>
      </c>
      <c r="B262" s="7" t="s">
        <v>7554</v>
      </c>
      <c r="C262" s="7"/>
      <c r="D262" s="1901">
        <v>5.4</v>
      </c>
      <c r="E262" s="1901"/>
      <c r="F262" s="1109" t="s">
        <v>7555</v>
      </c>
      <c r="G262" s="202" t="s">
        <v>7535</v>
      </c>
      <c r="H262" s="7" t="s">
        <v>7552</v>
      </c>
    </row>
    <row r="263" spans="1:10" ht="79.8" thickBot="1">
      <c r="A263" s="12" t="s">
        <v>7556</v>
      </c>
      <c r="B263" s="7" t="s">
        <v>7557</v>
      </c>
      <c r="C263" s="7"/>
      <c r="D263" s="1906">
        <v>9</v>
      </c>
      <c r="E263" s="1906"/>
      <c r="F263" s="1109" t="s">
        <v>7558</v>
      </c>
      <c r="G263" s="202" t="s">
        <v>7535</v>
      </c>
      <c r="H263" s="7" t="s">
        <v>7259</v>
      </c>
      <c r="I263" s="1917"/>
      <c r="J263" s="1918"/>
    </row>
    <row r="264" spans="1:10" ht="79.2">
      <c r="A264" s="12" t="s">
        <v>526</v>
      </c>
      <c r="B264" s="7" t="s">
        <v>7418</v>
      </c>
      <c r="C264" s="7"/>
      <c r="D264" s="1901">
        <v>0.01</v>
      </c>
      <c r="E264" s="1901"/>
      <c r="F264" s="1109" t="s">
        <v>7559</v>
      </c>
      <c r="G264" s="202" t="s">
        <v>7535</v>
      </c>
      <c r="H264" s="7" t="s">
        <v>7543</v>
      </c>
      <c r="I264" s="343"/>
      <c r="J264" s="343"/>
    </row>
    <row r="265" spans="1:10" ht="79.2">
      <c r="A265" s="12" t="s">
        <v>527</v>
      </c>
      <c r="B265" s="7" t="s">
        <v>7560</v>
      </c>
      <c r="C265" s="7"/>
      <c r="D265" s="1901">
        <v>0.5</v>
      </c>
      <c r="E265" s="1901"/>
      <c r="F265" s="1109" t="s">
        <v>7561</v>
      </c>
      <c r="G265" s="202" t="s">
        <v>7535</v>
      </c>
      <c r="H265" s="7" t="s">
        <v>7302</v>
      </c>
    </row>
    <row r="266" spans="1:10" ht="70.5" customHeight="1">
      <c r="A266" s="12" t="s">
        <v>529</v>
      </c>
      <c r="B266" s="7" t="s">
        <v>7562</v>
      </c>
      <c r="C266" s="7"/>
      <c r="D266" s="1906">
        <v>3.7</v>
      </c>
      <c r="E266" s="1906"/>
      <c r="F266" s="1109" t="s">
        <v>7563</v>
      </c>
      <c r="G266" s="202" t="s">
        <v>7535</v>
      </c>
      <c r="H266" s="7" t="s">
        <v>7259</v>
      </c>
    </row>
    <row r="267" spans="1:10" ht="39.6">
      <c r="A267" s="12" t="s">
        <v>531</v>
      </c>
      <c r="B267" s="7" t="s">
        <v>7564</v>
      </c>
      <c r="C267" s="7"/>
      <c r="D267" s="1906">
        <v>1.9</v>
      </c>
      <c r="E267" s="1906"/>
      <c r="F267" s="1109" t="s">
        <v>7565</v>
      </c>
      <c r="G267" s="202" t="s">
        <v>7535</v>
      </c>
      <c r="H267" s="7" t="s">
        <v>7259</v>
      </c>
      <c r="I267" s="350"/>
      <c r="J267" s="343"/>
    </row>
    <row r="268" spans="1:10" ht="79.2">
      <c r="A268" s="12" t="s">
        <v>534</v>
      </c>
      <c r="B268" s="7" t="s">
        <v>7566</v>
      </c>
      <c r="C268" s="7"/>
      <c r="D268" s="1901">
        <v>0.18</v>
      </c>
      <c r="E268" s="1901"/>
      <c r="F268" s="1109" t="s">
        <v>7567</v>
      </c>
      <c r="G268" s="202" t="s">
        <v>7535</v>
      </c>
      <c r="H268" s="7" t="s">
        <v>7259</v>
      </c>
    </row>
    <row r="269" spans="1:10" ht="26.4">
      <c r="A269" s="12" t="s">
        <v>537</v>
      </c>
      <c r="B269" s="7" t="s">
        <v>7568</v>
      </c>
      <c r="C269" s="7"/>
      <c r="D269" s="1901">
        <v>1.7</v>
      </c>
      <c r="E269" s="1901"/>
      <c r="F269" s="1109" t="s">
        <v>7569</v>
      </c>
      <c r="G269" s="202" t="s">
        <v>7535</v>
      </c>
      <c r="H269" s="7" t="s">
        <v>7302</v>
      </c>
    </row>
    <row r="270" spans="1:10" ht="39.6">
      <c r="A270" s="12" t="s">
        <v>539</v>
      </c>
      <c r="B270" s="7" t="s">
        <v>7570</v>
      </c>
      <c r="C270" s="7"/>
      <c r="D270" s="1906">
        <v>1.8</v>
      </c>
      <c r="E270" s="1906"/>
      <c r="F270" s="1109" t="s">
        <v>7571</v>
      </c>
      <c r="G270" s="202" t="s">
        <v>7535</v>
      </c>
      <c r="H270" s="7" t="s">
        <v>7259</v>
      </c>
      <c r="I270" s="350"/>
    </row>
    <row r="271" spans="1:10" ht="79.2">
      <c r="A271" s="12" t="s">
        <v>541</v>
      </c>
      <c r="B271" s="7" t="s">
        <v>7572</v>
      </c>
      <c r="C271" s="7"/>
      <c r="D271" s="1901">
        <v>0.12</v>
      </c>
      <c r="E271" s="1901"/>
      <c r="F271" s="1109" t="s">
        <v>7573</v>
      </c>
      <c r="G271" s="202" t="s">
        <v>7535</v>
      </c>
      <c r="H271" s="7" t="s">
        <v>7259</v>
      </c>
      <c r="I271" s="343"/>
      <c r="J271" s="343"/>
    </row>
    <row r="272" spans="1:10" ht="36" customHeight="1">
      <c r="A272" s="12" t="s">
        <v>7574</v>
      </c>
      <c r="B272" s="7" t="s">
        <v>7575</v>
      </c>
      <c r="C272" s="7"/>
      <c r="D272" s="1901">
        <v>0.9</v>
      </c>
      <c r="E272" s="1901"/>
      <c r="F272" s="1109" t="s">
        <v>7576</v>
      </c>
      <c r="G272" s="202" t="s">
        <v>7535</v>
      </c>
      <c r="H272" s="7" t="s">
        <v>7259</v>
      </c>
    </row>
    <row r="273" spans="1:9" ht="38.25" customHeight="1">
      <c r="A273" s="12" t="s">
        <v>546</v>
      </c>
      <c r="B273" s="7" t="s">
        <v>7403</v>
      </c>
      <c r="C273" s="7"/>
      <c r="D273" s="1906">
        <v>0.04</v>
      </c>
      <c r="E273" s="1906"/>
      <c r="F273" s="1109" t="s">
        <v>7577</v>
      </c>
      <c r="G273" s="202" t="s">
        <v>7535</v>
      </c>
      <c r="H273" s="7" t="s">
        <v>7543</v>
      </c>
      <c r="I273" s="1919"/>
    </row>
    <row r="274" spans="1:9" ht="43.5" customHeight="1">
      <c r="A274" s="12" t="s">
        <v>549</v>
      </c>
      <c r="B274" s="7" t="s">
        <v>7578</v>
      </c>
      <c r="C274" s="7"/>
      <c r="D274" s="1901">
        <v>0.5</v>
      </c>
      <c r="E274" s="1901"/>
      <c r="F274" s="1109" t="s">
        <v>7579</v>
      </c>
      <c r="G274" s="202" t="s">
        <v>7535</v>
      </c>
      <c r="H274" s="7" t="s">
        <v>7259</v>
      </c>
      <c r="I274" s="1919"/>
    </row>
    <row r="275" spans="1:9" ht="26.4">
      <c r="A275" s="12" t="s">
        <v>1401</v>
      </c>
      <c r="B275" s="7" t="s">
        <v>7580</v>
      </c>
      <c r="C275" s="7"/>
      <c r="D275" s="1901">
        <v>1</v>
      </c>
      <c r="E275" s="1901"/>
      <c r="F275" s="1109" t="s">
        <v>7581</v>
      </c>
      <c r="G275" s="202" t="s">
        <v>7535</v>
      </c>
      <c r="H275" s="7" t="s">
        <v>7259</v>
      </c>
    </row>
    <row r="276" spans="1:9" ht="26.25" customHeight="1">
      <c r="A276" s="1909" t="s">
        <v>7582</v>
      </c>
      <c r="B276" s="1901" t="s">
        <v>7583</v>
      </c>
      <c r="C276" s="1901"/>
      <c r="D276" s="1901">
        <v>2.2000000000000002</v>
      </c>
      <c r="E276" s="1901"/>
      <c r="F276" s="1783" t="s">
        <v>7584</v>
      </c>
      <c r="G276" s="1907" t="s">
        <v>7535</v>
      </c>
      <c r="H276" s="1901" t="s">
        <v>7585</v>
      </c>
    </row>
    <row r="277" spans="1:9" ht="35.25" customHeight="1">
      <c r="A277" s="1909"/>
      <c r="B277" s="1901"/>
      <c r="C277" s="1901"/>
      <c r="D277" s="1901"/>
      <c r="E277" s="1901"/>
      <c r="F277" s="1783"/>
      <c r="G277" s="1907"/>
      <c r="H277" s="1901"/>
    </row>
    <row r="278" spans="1:9" ht="15" customHeight="1">
      <c r="A278" s="1909" t="s">
        <v>7586</v>
      </c>
      <c r="B278" s="1901" t="s">
        <v>7418</v>
      </c>
      <c r="C278" s="1901"/>
      <c r="D278" s="1901">
        <v>0.01</v>
      </c>
      <c r="E278" s="1901"/>
      <c r="F278" s="1783" t="s">
        <v>7587</v>
      </c>
      <c r="G278" s="1907" t="s">
        <v>7535</v>
      </c>
      <c r="H278" s="1901" t="s">
        <v>7585</v>
      </c>
    </row>
    <row r="279" spans="1:9" ht="24" customHeight="1">
      <c r="A279" s="1909"/>
      <c r="B279" s="1901"/>
      <c r="C279" s="1901"/>
      <c r="D279" s="1901"/>
      <c r="E279" s="1901"/>
      <c r="F279" s="1783"/>
      <c r="G279" s="1907"/>
      <c r="H279" s="1901"/>
    </row>
    <row r="280" spans="1:9" ht="26.4">
      <c r="A280" s="12" t="s">
        <v>7588</v>
      </c>
      <c r="B280" s="7" t="s">
        <v>7589</v>
      </c>
      <c r="C280" s="7"/>
      <c r="D280" s="1901">
        <v>3</v>
      </c>
      <c r="E280" s="1901"/>
      <c r="F280" s="1109" t="s">
        <v>7590</v>
      </c>
      <c r="G280" s="202" t="s">
        <v>7535</v>
      </c>
      <c r="H280" s="7" t="s">
        <v>7591</v>
      </c>
    </row>
    <row r="281" spans="1:9" ht="26.4">
      <c r="A281" s="12" t="s">
        <v>7592</v>
      </c>
      <c r="B281" s="7" t="s">
        <v>7593</v>
      </c>
      <c r="C281" s="7"/>
      <c r="D281" s="1901">
        <v>1.6</v>
      </c>
      <c r="E281" s="1901"/>
      <c r="F281" s="1109" t="s">
        <v>7594</v>
      </c>
      <c r="G281" s="202" t="s">
        <v>7535</v>
      </c>
      <c r="H281" s="7" t="s">
        <v>7591</v>
      </c>
    </row>
    <row r="282" spans="1:9" ht="45" customHeight="1">
      <c r="A282" s="12" t="s">
        <v>7595</v>
      </c>
      <c r="B282" s="7" t="s">
        <v>7596</v>
      </c>
      <c r="C282" s="7"/>
      <c r="D282" s="1901">
        <v>5.3</v>
      </c>
      <c r="E282" s="1901"/>
      <c r="F282" s="1109" t="s">
        <v>7597</v>
      </c>
      <c r="G282" s="202" t="s">
        <v>7535</v>
      </c>
      <c r="H282" s="7" t="s">
        <v>7591</v>
      </c>
    </row>
    <row r="283" spans="1:9" ht="26.4">
      <c r="A283" s="1909" t="s">
        <v>7598</v>
      </c>
      <c r="B283" s="1901" t="s">
        <v>7599</v>
      </c>
      <c r="C283" s="1901"/>
      <c r="D283" s="1901">
        <v>3.5</v>
      </c>
      <c r="E283" s="1901"/>
      <c r="F283" s="1783" t="s">
        <v>7600</v>
      </c>
      <c r="G283" s="1907" t="s">
        <v>7535</v>
      </c>
      <c r="H283" s="7" t="s">
        <v>7601</v>
      </c>
    </row>
    <row r="284" spans="1:9" ht="14.4" customHeight="1">
      <c r="A284" s="1909"/>
      <c r="B284" s="1901"/>
      <c r="C284" s="1901"/>
      <c r="D284" s="1901"/>
      <c r="E284" s="1901"/>
      <c r="F284" s="1783"/>
      <c r="G284" s="1907"/>
      <c r="H284" s="7" t="s">
        <v>7602</v>
      </c>
    </row>
    <row r="285" spans="1:9" ht="45.75" customHeight="1">
      <c r="A285" s="12" t="s">
        <v>7603</v>
      </c>
      <c r="B285" s="7" t="s">
        <v>7604</v>
      </c>
      <c r="C285" s="7"/>
      <c r="D285" s="1901">
        <v>0.01</v>
      </c>
      <c r="E285" s="1901"/>
      <c r="F285" s="1109" t="s">
        <v>7605</v>
      </c>
      <c r="G285" s="202" t="s">
        <v>7535</v>
      </c>
      <c r="H285" s="7" t="s">
        <v>7606</v>
      </c>
    </row>
    <row r="286" spans="1:9" ht="37.5" customHeight="1">
      <c r="A286" s="12" t="s">
        <v>7607</v>
      </c>
      <c r="B286" s="7" t="s">
        <v>7608</v>
      </c>
      <c r="C286" s="7"/>
      <c r="D286" s="1901">
        <v>4.0999999999999996</v>
      </c>
      <c r="E286" s="1901"/>
      <c r="F286" s="1109" t="s">
        <v>7609</v>
      </c>
      <c r="G286" s="202" t="s">
        <v>7535</v>
      </c>
      <c r="H286" s="7" t="s">
        <v>7302</v>
      </c>
    </row>
    <row r="287" spans="1:9" ht="45.75" customHeight="1">
      <c r="A287" s="12" t="s">
        <v>7610</v>
      </c>
      <c r="B287" s="7" t="s">
        <v>7611</v>
      </c>
      <c r="C287" s="7"/>
      <c r="D287" s="1901">
        <v>7</v>
      </c>
      <c r="E287" s="1901"/>
      <c r="F287" s="1109" t="s">
        <v>7612</v>
      </c>
      <c r="G287" s="202" t="s">
        <v>7535</v>
      </c>
      <c r="H287" s="7" t="s">
        <v>7591</v>
      </c>
    </row>
    <row r="288" spans="1:9" ht="15" customHeight="1">
      <c r="A288" s="1909" t="s">
        <v>7613</v>
      </c>
      <c r="B288" s="1901" t="s">
        <v>7614</v>
      </c>
      <c r="C288" s="1901"/>
      <c r="D288" s="1901">
        <v>0.09</v>
      </c>
      <c r="E288" s="1901"/>
      <c r="F288" s="1783" t="s">
        <v>7615</v>
      </c>
      <c r="G288" s="1907" t="s">
        <v>7535</v>
      </c>
      <c r="H288" s="1901" t="s">
        <v>7606</v>
      </c>
      <c r="I288" s="1908"/>
    </row>
    <row r="289" spans="1:10" ht="50.25" customHeight="1">
      <c r="A289" s="1909"/>
      <c r="B289" s="1901"/>
      <c r="C289" s="1901"/>
      <c r="D289" s="1901"/>
      <c r="E289" s="1901"/>
      <c r="F289" s="1783"/>
      <c r="G289" s="1907"/>
      <c r="H289" s="1901"/>
      <c r="I289" s="1908"/>
    </row>
    <row r="290" spans="1:10" ht="26.4">
      <c r="A290" s="12" t="s">
        <v>7616</v>
      </c>
      <c r="B290" s="7" t="s">
        <v>7617</v>
      </c>
      <c r="C290" s="7"/>
      <c r="D290" s="1901">
        <v>3.1</v>
      </c>
      <c r="E290" s="1901"/>
      <c r="F290" s="1109" t="s">
        <v>7618</v>
      </c>
      <c r="G290" s="202" t="s">
        <v>7535</v>
      </c>
      <c r="H290" s="7" t="s">
        <v>7591</v>
      </c>
    </row>
    <row r="291" spans="1:10" ht="25.5" customHeight="1">
      <c r="A291" s="1909" t="s">
        <v>7619</v>
      </c>
      <c r="B291" s="1901" t="s">
        <v>7620</v>
      </c>
      <c r="C291" s="1901"/>
      <c r="D291" s="1901">
        <v>4.4000000000000004</v>
      </c>
      <c r="E291" s="1901"/>
      <c r="F291" s="1783" t="s">
        <v>7621</v>
      </c>
      <c r="G291" s="1907" t="s">
        <v>7535</v>
      </c>
      <c r="H291" s="1901" t="s">
        <v>7216</v>
      </c>
    </row>
    <row r="292" spans="1:10" ht="37.5" customHeight="1">
      <c r="A292" s="1909"/>
      <c r="B292" s="1901"/>
      <c r="C292" s="1901"/>
      <c r="D292" s="1901"/>
      <c r="E292" s="1901"/>
      <c r="F292" s="1783"/>
      <c r="G292" s="1907"/>
      <c r="H292" s="1901"/>
      <c r="I292" s="1908"/>
    </row>
    <row r="293" spans="1:10" ht="25.5" customHeight="1">
      <c r="A293" s="1909" t="s">
        <v>7622</v>
      </c>
      <c r="B293" s="1901" t="s">
        <v>7337</v>
      </c>
      <c r="C293" s="1901"/>
      <c r="D293" s="1901">
        <v>5.0999999999999996</v>
      </c>
      <c r="E293" s="1901"/>
      <c r="F293" s="1783" t="s">
        <v>7623</v>
      </c>
      <c r="G293" s="1907" t="s">
        <v>7535</v>
      </c>
      <c r="H293" s="1901" t="s">
        <v>7543</v>
      </c>
      <c r="I293" s="1908"/>
    </row>
    <row r="294" spans="1:10" ht="45.75" customHeight="1">
      <c r="A294" s="1909"/>
      <c r="B294" s="1901"/>
      <c r="C294" s="1901"/>
      <c r="D294" s="1901"/>
      <c r="E294" s="1901"/>
      <c r="F294" s="1783"/>
      <c r="G294" s="1907"/>
      <c r="H294" s="1901"/>
      <c r="I294" s="1919"/>
    </row>
    <row r="295" spans="1:10" ht="25.5" customHeight="1">
      <c r="A295" s="1909" t="s">
        <v>7624</v>
      </c>
      <c r="B295" s="1901" t="s">
        <v>7625</v>
      </c>
      <c r="C295" s="1901"/>
      <c r="D295" s="1901">
        <v>1.2</v>
      </c>
      <c r="E295" s="1901"/>
      <c r="F295" s="1783" t="s">
        <v>7626</v>
      </c>
      <c r="G295" s="1907" t="s">
        <v>7535</v>
      </c>
      <c r="H295" s="1901" t="s">
        <v>7543</v>
      </c>
      <c r="I295" s="1919"/>
    </row>
    <row r="296" spans="1:10" ht="31.5" customHeight="1">
      <c r="A296" s="1909"/>
      <c r="B296" s="1901"/>
      <c r="C296" s="1901"/>
      <c r="D296" s="1901"/>
      <c r="E296" s="1901"/>
      <c r="F296" s="1783"/>
      <c r="G296" s="1907"/>
      <c r="H296" s="1901"/>
      <c r="I296" s="1920"/>
    </row>
    <row r="297" spans="1:10" ht="30.75" customHeight="1">
      <c r="A297" s="1909" t="s">
        <v>7627</v>
      </c>
      <c r="B297" s="1901" t="s">
        <v>7628</v>
      </c>
      <c r="C297" s="1901"/>
      <c r="D297" s="1901">
        <v>1</v>
      </c>
      <c r="E297" s="1901"/>
      <c r="F297" s="1783" t="s">
        <v>7629</v>
      </c>
      <c r="G297" s="1907" t="s">
        <v>7535</v>
      </c>
      <c r="H297" s="1901" t="s">
        <v>7543</v>
      </c>
      <c r="I297" s="1920"/>
    </row>
    <row r="298" spans="1:10" ht="49.5" customHeight="1">
      <c r="A298" s="1909"/>
      <c r="B298" s="1901"/>
      <c r="C298" s="1901"/>
      <c r="D298" s="1901"/>
      <c r="E298" s="1901"/>
      <c r="F298" s="1783"/>
      <c r="G298" s="1907"/>
      <c r="H298" s="1901"/>
      <c r="I298" s="1908"/>
    </row>
    <row r="299" spans="1:10" ht="45" customHeight="1">
      <c r="A299" s="1909" t="s">
        <v>7630</v>
      </c>
      <c r="B299" s="1901" t="s">
        <v>7631</v>
      </c>
      <c r="C299" s="1901"/>
      <c r="D299" s="1901">
        <v>3</v>
      </c>
      <c r="E299" s="1901"/>
      <c r="F299" s="1783" t="s">
        <v>7632</v>
      </c>
      <c r="G299" s="1907" t="s">
        <v>7535</v>
      </c>
      <c r="H299" s="1901" t="s">
        <v>7606</v>
      </c>
      <c r="I299" s="1908"/>
    </row>
    <row r="300" spans="1:10" ht="25.5" customHeight="1">
      <c r="A300" s="1909"/>
      <c r="B300" s="1901"/>
      <c r="C300" s="1901"/>
      <c r="D300" s="1901"/>
      <c r="E300" s="1901"/>
      <c r="F300" s="1783"/>
      <c r="G300" s="1907"/>
      <c r="H300" s="1901"/>
      <c r="I300" s="342"/>
    </row>
    <row r="301" spans="1:10" ht="36.75" customHeight="1">
      <c r="A301" s="1909" t="s">
        <v>7633</v>
      </c>
      <c r="B301" s="1901" t="s">
        <v>7634</v>
      </c>
      <c r="C301" s="1901"/>
      <c r="D301" s="1901">
        <v>4.4000000000000004</v>
      </c>
      <c r="E301" s="1901"/>
      <c r="F301" s="1783" t="s">
        <v>7635</v>
      </c>
      <c r="G301" s="1907" t="s">
        <v>7535</v>
      </c>
      <c r="H301" s="1901" t="s">
        <v>7606</v>
      </c>
      <c r="I301" s="342"/>
    </row>
    <row r="302" spans="1:10" ht="46.5" customHeight="1">
      <c r="A302" s="1909"/>
      <c r="B302" s="1901"/>
      <c r="C302" s="1901"/>
      <c r="D302" s="1901"/>
      <c r="E302" s="1901"/>
      <c r="F302" s="1783"/>
      <c r="G302" s="1907"/>
      <c r="H302" s="1901"/>
      <c r="I302" s="343"/>
      <c r="J302" s="343"/>
    </row>
    <row r="303" spans="1:10" ht="43.5" customHeight="1">
      <c r="A303" s="12" t="s">
        <v>7636</v>
      </c>
      <c r="B303" s="7" t="s">
        <v>7637</v>
      </c>
      <c r="C303" s="7"/>
      <c r="D303" s="7">
        <v>8.9</v>
      </c>
      <c r="E303" s="7">
        <v>8.9</v>
      </c>
      <c r="F303" s="1109" t="s">
        <v>7638</v>
      </c>
      <c r="G303" s="202" t="s">
        <v>7639</v>
      </c>
      <c r="H303" s="7" t="s">
        <v>7543</v>
      </c>
      <c r="I303" s="343"/>
      <c r="J303" s="343"/>
    </row>
    <row r="304" spans="1:10" ht="30.75" customHeight="1">
      <c r="A304" s="12" t="s">
        <v>7640</v>
      </c>
      <c r="B304" s="7" t="s">
        <v>7641</v>
      </c>
      <c r="C304" s="7"/>
      <c r="D304" s="1901">
        <v>7.6</v>
      </c>
      <c r="E304" s="1901"/>
      <c r="F304" s="1109" t="s">
        <v>7642</v>
      </c>
      <c r="G304" s="1109" t="s">
        <v>7088</v>
      </c>
      <c r="H304" s="7" t="s">
        <v>7643</v>
      </c>
    </row>
    <row r="305" spans="1:9" ht="66">
      <c r="A305" s="12" t="s">
        <v>7644</v>
      </c>
      <c r="B305" s="7" t="s">
        <v>7645</v>
      </c>
      <c r="C305" s="7"/>
      <c r="D305" s="1901">
        <v>5.3</v>
      </c>
      <c r="E305" s="1901"/>
      <c r="F305" s="1109" t="s">
        <v>7646</v>
      </c>
      <c r="G305" s="202" t="s">
        <v>7250</v>
      </c>
      <c r="H305" s="7" t="s">
        <v>7647</v>
      </c>
    </row>
    <row r="306" spans="1:9" ht="39.6">
      <c r="A306" s="12" t="s">
        <v>7648</v>
      </c>
      <c r="B306" s="7" t="s">
        <v>7649</v>
      </c>
      <c r="C306" s="7"/>
      <c r="D306" s="1901">
        <v>0.5</v>
      </c>
      <c r="E306" s="1901"/>
      <c r="F306" s="1109" t="s">
        <v>7650</v>
      </c>
      <c r="G306" s="202" t="s">
        <v>7074</v>
      </c>
      <c r="H306" s="7" t="s">
        <v>7203</v>
      </c>
    </row>
    <row r="307" spans="1:9" ht="14.4" customHeight="1">
      <c r="A307" s="1909" t="s">
        <v>7651</v>
      </c>
      <c r="B307" s="1901" t="s">
        <v>7652</v>
      </c>
      <c r="C307" s="1901"/>
      <c r="D307" s="1901">
        <v>10</v>
      </c>
      <c r="E307" s="1901"/>
      <c r="F307" s="1783" t="s">
        <v>7653</v>
      </c>
      <c r="G307" s="1783" t="s">
        <v>7654</v>
      </c>
      <c r="H307" s="1901" t="s">
        <v>7145</v>
      </c>
    </row>
    <row r="308" spans="1:9" ht="14.4" customHeight="1">
      <c r="A308" s="1909"/>
      <c r="B308" s="1901"/>
      <c r="C308" s="1901"/>
      <c r="D308" s="1901"/>
      <c r="E308" s="1901"/>
      <c r="F308" s="1783"/>
      <c r="G308" s="1783"/>
      <c r="H308" s="1901"/>
      <c r="I308" s="343"/>
    </row>
    <row r="309" spans="1:9" ht="26.4">
      <c r="A309" s="12" t="s">
        <v>7655</v>
      </c>
      <c r="B309" s="7" t="s">
        <v>7656</v>
      </c>
      <c r="C309" s="7"/>
      <c r="D309" s="1901">
        <v>0.12</v>
      </c>
      <c r="E309" s="1901"/>
      <c r="F309" s="1109" t="s">
        <v>7657</v>
      </c>
      <c r="G309" s="1109" t="s">
        <v>7658</v>
      </c>
      <c r="H309" s="7" t="s">
        <v>7145</v>
      </c>
    </row>
    <row r="310" spans="1:9" ht="57" customHeight="1">
      <c r="A310" s="12" t="s">
        <v>7659</v>
      </c>
      <c r="B310" s="7" t="s">
        <v>7660</v>
      </c>
      <c r="C310" s="7"/>
      <c r="D310" s="1901">
        <v>0.2</v>
      </c>
      <c r="E310" s="1901"/>
      <c r="F310" s="1109" t="s">
        <v>7661</v>
      </c>
      <c r="G310" s="1109" t="s">
        <v>7662</v>
      </c>
      <c r="H310" s="7" t="s">
        <v>7145</v>
      </c>
    </row>
    <row r="311" spans="1:9" ht="26.4">
      <c r="A311" s="12" t="s">
        <v>7663</v>
      </c>
      <c r="B311" s="7" t="s">
        <v>7664</v>
      </c>
      <c r="C311" s="7"/>
      <c r="D311" s="1901">
        <v>3</v>
      </c>
      <c r="E311" s="1901"/>
      <c r="F311" s="1109" t="s">
        <v>7665</v>
      </c>
      <c r="G311" s="1109" t="s">
        <v>7662</v>
      </c>
      <c r="H311" s="7" t="s">
        <v>7647</v>
      </c>
    </row>
    <row r="312" spans="1:9" ht="69" customHeight="1">
      <c r="A312" s="12" t="s">
        <v>7666</v>
      </c>
      <c r="B312" s="7" t="s">
        <v>7667</v>
      </c>
      <c r="C312" s="7"/>
      <c r="D312" s="1901">
        <v>2.5</v>
      </c>
      <c r="E312" s="1901"/>
      <c r="F312" s="1109" t="s">
        <v>7668</v>
      </c>
      <c r="G312" s="1109" t="s">
        <v>7669</v>
      </c>
      <c r="H312" s="7" t="s">
        <v>7145</v>
      </c>
    </row>
    <row r="313" spans="1:9" ht="52.5" customHeight="1">
      <c r="A313" s="12" t="s">
        <v>7670</v>
      </c>
      <c r="B313" s="7" t="s">
        <v>7671</v>
      </c>
      <c r="C313" s="7"/>
      <c r="D313" s="1901">
        <v>55</v>
      </c>
      <c r="E313" s="1901"/>
      <c r="F313" s="1109" t="s">
        <v>7672</v>
      </c>
      <c r="G313" s="1109" t="s">
        <v>7262</v>
      </c>
      <c r="H313" s="7" t="s">
        <v>7203</v>
      </c>
      <c r="I313" s="343"/>
    </row>
    <row r="314" spans="1:9" ht="40.5" customHeight="1">
      <c r="A314" s="12" t="s">
        <v>7673</v>
      </c>
      <c r="B314" s="7" t="s">
        <v>7674</v>
      </c>
      <c r="C314" s="7"/>
      <c r="D314" s="1901">
        <v>1.5</v>
      </c>
      <c r="E314" s="1901"/>
      <c r="F314" s="1109" t="s">
        <v>7675</v>
      </c>
      <c r="G314" s="1109" t="s">
        <v>7662</v>
      </c>
      <c r="H314" s="7" t="s">
        <v>7203</v>
      </c>
      <c r="I314" s="343"/>
    </row>
    <row r="315" spans="1:9" ht="41.25" customHeight="1">
      <c r="A315" s="12" t="s">
        <v>7676</v>
      </c>
      <c r="B315" s="7" t="s">
        <v>6931</v>
      </c>
      <c r="C315" s="7"/>
      <c r="D315" s="1901">
        <v>8</v>
      </c>
      <c r="E315" s="1901"/>
      <c r="F315" s="1109" t="s">
        <v>7677</v>
      </c>
      <c r="G315" s="1109" t="s">
        <v>7262</v>
      </c>
      <c r="H315" s="7" t="s">
        <v>7203</v>
      </c>
      <c r="I315" s="343"/>
    </row>
    <row r="316" spans="1:9" ht="38.25" customHeight="1">
      <c r="A316" s="12" t="s">
        <v>7678</v>
      </c>
      <c r="B316" s="7" t="s">
        <v>7418</v>
      </c>
      <c r="C316" s="7"/>
      <c r="D316" s="1901">
        <v>0.01</v>
      </c>
      <c r="E316" s="1901"/>
      <c r="F316" s="1109" t="s">
        <v>7679</v>
      </c>
      <c r="G316" s="1109" t="s">
        <v>7680</v>
      </c>
      <c r="H316" s="7" t="s">
        <v>7647</v>
      </c>
    </row>
    <row r="317" spans="1:9" ht="44.25" customHeight="1">
      <c r="A317" s="12" t="s">
        <v>7681</v>
      </c>
      <c r="B317" s="7" t="s">
        <v>7682</v>
      </c>
      <c r="C317" s="7"/>
      <c r="D317" s="1901">
        <v>0.02</v>
      </c>
      <c r="E317" s="1901"/>
      <c r="F317" s="1109" t="s">
        <v>7683</v>
      </c>
      <c r="G317" s="1109" t="s">
        <v>7684</v>
      </c>
      <c r="H317" s="7" t="s">
        <v>7647</v>
      </c>
    </row>
    <row r="318" spans="1:9" ht="42" customHeight="1">
      <c r="A318" s="12" t="s">
        <v>7685</v>
      </c>
      <c r="B318" s="7" t="s">
        <v>7686</v>
      </c>
      <c r="C318" s="7"/>
      <c r="D318" s="1901">
        <v>0.01</v>
      </c>
      <c r="E318" s="1901"/>
      <c r="F318" s="1109" t="s">
        <v>7687</v>
      </c>
      <c r="G318" s="1109" t="s">
        <v>7680</v>
      </c>
      <c r="H318" s="7" t="s">
        <v>7647</v>
      </c>
    </row>
    <row r="319" spans="1:9" ht="54.75" customHeight="1">
      <c r="A319" s="12" t="s">
        <v>7688</v>
      </c>
      <c r="B319" s="7" t="s">
        <v>7689</v>
      </c>
      <c r="C319" s="7"/>
      <c r="D319" s="1901">
        <v>0.01</v>
      </c>
      <c r="E319" s="1901"/>
      <c r="F319" s="1109" t="s">
        <v>7690</v>
      </c>
      <c r="G319" s="1109" t="s">
        <v>7691</v>
      </c>
      <c r="H319" s="7" t="s">
        <v>7302</v>
      </c>
    </row>
    <row r="320" spans="1:9" ht="45" customHeight="1">
      <c r="A320" s="1909" t="s">
        <v>7692</v>
      </c>
      <c r="B320" s="1901" t="s">
        <v>7620</v>
      </c>
      <c r="C320" s="1901"/>
      <c r="D320" s="1901">
        <v>5.4</v>
      </c>
      <c r="E320" s="1901"/>
      <c r="F320" s="1783" t="s">
        <v>7693</v>
      </c>
      <c r="G320" s="1907" t="s">
        <v>7535</v>
      </c>
      <c r="H320" s="1901" t="s">
        <v>7694</v>
      </c>
      <c r="I320" s="354"/>
    </row>
    <row r="321" spans="1:10" ht="13.5" customHeight="1">
      <c r="A321" s="1909"/>
      <c r="B321" s="1901"/>
      <c r="C321" s="1901"/>
      <c r="D321" s="1901"/>
      <c r="E321" s="1901"/>
      <c r="F321" s="1783"/>
      <c r="G321" s="1907"/>
      <c r="H321" s="1901"/>
      <c r="I321" s="354"/>
    </row>
    <row r="322" spans="1:10" ht="46.5" customHeight="1">
      <c r="A322" s="12" t="s">
        <v>7695</v>
      </c>
      <c r="B322" s="7" t="s">
        <v>7696</v>
      </c>
      <c r="C322" s="7"/>
      <c r="D322" s="7">
        <v>36.799999999999997</v>
      </c>
      <c r="E322" s="7">
        <v>36.799999999999997</v>
      </c>
      <c r="F322" s="1109" t="s">
        <v>7697</v>
      </c>
      <c r="G322" s="202" t="s">
        <v>7698</v>
      </c>
      <c r="H322" s="7" t="s">
        <v>7694</v>
      </c>
      <c r="I322" s="354"/>
    </row>
    <row r="323" spans="1:10" ht="48.75" customHeight="1">
      <c r="A323" s="12" t="s">
        <v>7699</v>
      </c>
      <c r="B323" s="7" t="s">
        <v>7418</v>
      </c>
      <c r="C323" s="7"/>
      <c r="D323" s="1901">
        <v>0.01</v>
      </c>
      <c r="E323" s="1901"/>
      <c r="F323" s="1109" t="s">
        <v>7700</v>
      </c>
      <c r="G323" s="1109" t="s">
        <v>7680</v>
      </c>
      <c r="H323" s="7" t="s">
        <v>7701</v>
      </c>
      <c r="I323" s="354"/>
    </row>
    <row r="324" spans="1:10" ht="14.4" customHeight="1">
      <c r="A324" s="1909" t="s">
        <v>7702</v>
      </c>
      <c r="B324" s="1901" t="s">
        <v>7703</v>
      </c>
      <c r="C324" s="1901"/>
      <c r="D324" s="1901">
        <v>0.01</v>
      </c>
      <c r="E324" s="1901"/>
      <c r="F324" s="1783" t="s">
        <v>7704</v>
      </c>
      <c r="G324" s="1783" t="s">
        <v>7415</v>
      </c>
      <c r="H324" s="1901" t="s">
        <v>7705</v>
      </c>
      <c r="I324" s="1908"/>
    </row>
    <row r="325" spans="1:10" ht="24" customHeight="1">
      <c r="A325" s="1909"/>
      <c r="B325" s="1901"/>
      <c r="C325" s="1901"/>
      <c r="D325" s="1901"/>
      <c r="E325" s="1901"/>
      <c r="F325" s="1783"/>
      <c r="G325" s="1783"/>
      <c r="H325" s="1901"/>
      <c r="I325" s="1908"/>
    </row>
    <row r="326" spans="1:10" ht="38.25" customHeight="1">
      <c r="A326" s="12" t="s">
        <v>7706</v>
      </c>
      <c r="B326" s="7" t="s">
        <v>7707</v>
      </c>
      <c r="C326" s="7"/>
      <c r="D326" s="1901">
        <v>0.01</v>
      </c>
      <c r="E326" s="1901"/>
      <c r="F326" s="1109" t="s">
        <v>7708</v>
      </c>
      <c r="G326" s="1109" t="s">
        <v>7709</v>
      </c>
      <c r="H326" s="7" t="s">
        <v>7705</v>
      </c>
      <c r="I326" s="1908"/>
    </row>
    <row r="327" spans="1:10" ht="56.25" customHeight="1">
      <c r="A327" s="1909" t="s">
        <v>7710</v>
      </c>
      <c r="B327" s="1901" t="s">
        <v>7711</v>
      </c>
      <c r="C327" s="1901"/>
      <c r="D327" s="1901">
        <v>0.01</v>
      </c>
      <c r="E327" s="1901"/>
      <c r="F327" s="1783" t="s">
        <v>7712</v>
      </c>
      <c r="G327" s="1907" t="s">
        <v>7713</v>
      </c>
      <c r="H327" s="1901" t="s">
        <v>7705</v>
      </c>
    </row>
    <row r="328" spans="1:10" ht="0.75" customHeight="1">
      <c r="A328" s="1909"/>
      <c r="B328" s="1901"/>
      <c r="C328" s="1901"/>
      <c r="D328" s="1901"/>
      <c r="E328" s="1901"/>
      <c r="F328" s="1783"/>
      <c r="G328" s="1907"/>
      <c r="H328" s="1901"/>
    </row>
    <row r="329" spans="1:10" ht="39.6">
      <c r="A329" s="12" t="s">
        <v>7714</v>
      </c>
      <c r="B329" s="7" t="s">
        <v>7715</v>
      </c>
      <c r="C329" s="7"/>
      <c r="D329" s="1901">
        <v>0.03</v>
      </c>
      <c r="E329" s="1901"/>
      <c r="F329" s="1109" t="s">
        <v>7716</v>
      </c>
      <c r="G329" s="1109" t="s">
        <v>7717</v>
      </c>
      <c r="H329" s="7" t="s">
        <v>7705</v>
      </c>
    </row>
    <row r="330" spans="1:10" ht="54" customHeight="1">
      <c r="A330" s="12" t="s">
        <v>7718</v>
      </c>
      <c r="B330" s="7" t="s">
        <v>7418</v>
      </c>
      <c r="C330" s="7"/>
      <c r="D330" s="7">
        <v>0.01</v>
      </c>
      <c r="E330" s="7">
        <v>0.01</v>
      </c>
      <c r="F330" s="1109" t="s">
        <v>7719</v>
      </c>
      <c r="G330" s="1109" t="s">
        <v>7720</v>
      </c>
      <c r="H330" s="7" t="s">
        <v>7705</v>
      </c>
    </row>
    <row r="331" spans="1:10" ht="46.5" customHeight="1">
      <c r="A331" s="12" t="s">
        <v>7721</v>
      </c>
      <c r="B331" s="7" t="s">
        <v>7722</v>
      </c>
      <c r="C331" s="7"/>
      <c r="D331" s="7">
        <v>0.2</v>
      </c>
      <c r="E331" s="7">
        <v>0.2</v>
      </c>
      <c r="F331" s="1109" t="s">
        <v>7723</v>
      </c>
      <c r="G331" s="202" t="s">
        <v>7724</v>
      </c>
      <c r="H331" s="7" t="s">
        <v>7269</v>
      </c>
    </row>
    <row r="332" spans="1:10" ht="45.75" customHeight="1">
      <c r="A332" s="12" t="s">
        <v>7725</v>
      </c>
      <c r="B332" s="7" t="s">
        <v>7726</v>
      </c>
      <c r="C332" s="7"/>
      <c r="D332" s="1901">
        <v>0.8</v>
      </c>
      <c r="E332" s="1901"/>
      <c r="F332" s="1109" t="s">
        <v>7727</v>
      </c>
      <c r="G332" s="202" t="s">
        <v>7724</v>
      </c>
      <c r="H332" s="7" t="s">
        <v>7269</v>
      </c>
    </row>
    <row r="333" spans="1:10" ht="14.4" customHeight="1">
      <c r="A333" s="1909" t="s">
        <v>7728</v>
      </c>
      <c r="B333" s="1901" t="s">
        <v>7729</v>
      </c>
      <c r="C333" s="1901"/>
      <c r="D333" s="1901">
        <v>1.8</v>
      </c>
      <c r="E333" s="1901"/>
      <c r="F333" s="1783" t="s">
        <v>7730</v>
      </c>
      <c r="G333" s="1907" t="s">
        <v>7724</v>
      </c>
      <c r="H333" s="1901" t="s">
        <v>7269</v>
      </c>
    </row>
    <row r="334" spans="1:10" ht="33.75" customHeight="1">
      <c r="A334" s="1909"/>
      <c r="B334" s="1901"/>
      <c r="C334" s="1901"/>
      <c r="D334" s="1901"/>
      <c r="E334" s="1901"/>
      <c r="F334" s="1783"/>
      <c r="G334" s="1907"/>
      <c r="H334" s="1901"/>
    </row>
    <row r="335" spans="1:10" ht="14.4" customHeight="1">
      <c r="A335" s="1909" t="s">
        <v>7731</v>
      </c>
      <c r="B335" s="1901" t="s">
        <v>7732</v>
      </c>
      <c r="C335" s="1901"/>
      <c r="D335" s="1901">
        <v>1.2</v>
      </c>
      <c r="E335" s="1901"/>
      <c r="F335" s="1783" t="s">
        <v>7733</v>
      </c>
      <c r="G335" s="1783" t="s">
        <v>7734</v>
      </c>
      <c r="H335" s="1901" t="s">
        <v>7269</v>
      </c>
      <c r="I335" s="1910"/>
      <c r="J335" s="1910"/>
    </row>
    <row r="336" spans="1:10" ht="27" customHeight="1">
      <c r="A336" s="1909"/>
      <c r="B336" s="1901"/>
      <c r="C336" s="1901"/>
      <c r="D336" s="1901"/>
      <c r="E336" s="1901"/>
      <c r="F336" s="1783"/>
      <c r="G336" s="1783"/>
      <c r="H336" s="1901"/>
    </row>
    <row r="337" spans="1:10" ht="39.6">
      <c r="A337" s="12" t="s">
        <v>7735</v>
      </c>
      <c r="B337" s="7" t="s">
        <v>7736</v>
      </c>
      <c r="C337" s="371"/>
      <c r="D337" s="371"/>
      <c r="E337" s="7">
        <v>0.2</v>
      </c>
      <c r="F337" s="1109" t="s">
        <v>7737</v>
      </c>
      <c r="G337" s="202" t="s">
        <v>7074</v>
      </c>
      <c r="H337" s="7" t="s">
        <v>7738</v>
      </c>
    </row>
    <row r="338" spans="1:10">
      <c r="A338" s="12"/>
      <c r="B338" s="1898" t="s">
        <v>4816</v>
      </c>
      <c r="C338" s="1898"/>
      <c r="D338" s="1898">
        <v>744.29</v>
      </c>
      <c r="E338" s="1898"/>
      <c r="F338" s="1109"/>
      <c r="G338" s="1109"/>
      <c r="H338" s="7"/>
    </row>
    <row r="339" spans="1:10">
      <c r="A339" s="44"/>
      <c r="B339" s="1898" t="s">
        <v>7071</v>
      </c>
      <c r="C339" s="1898"/>
      <c r="D339" s="1898"/>
      <c r="E339" s="1898"/>
      <c r="F339" s="1108"/>
      <c r="G339" s="1108"/>
      <c r="H339" s="15"/>
    </row>
    <row r="340" spans="1:10" ht="39.6">
      <c r="A340" s="12" t="s">
        <v>10</v>
      </c>
      <c r="B340" s="7" t="s">
        <v>7739</v>
      </c>
      <c r="C340" s="7"/>
      <c r="D340" s="1901">
        <v>0.5</v>
      </c>
      <c r="E340" s="1901"/>
      <c r="F340" s="1109" t="s">
        <v>7740</v>
      </c>
      <c r="G340" s="202" t="s">
        <v>7422</v>
      </c>
      <c r="H340" s="7" t="s">
        <v>7406</v>
      </c>
      <c r="I340" s="343"/>
      <c r="J340" s="343"/>
    </row>
    <row r="341" spans="1:10" ht="26.4">
      <c r="A341" s="12" t="s">
        <v>11</v>
      </c>
      <c r="B341" s="7" t="s">
        <v>7741</v>
      </c>
      <c r="C341" s="7"/>
      <c r="D341" s="1901">
        <v>0.5</v>
      </c>
      <c r="E341" s="1901"/>
      <c r="F341" s="1109" t="s">
        <v>7742</v>
      </c>
      <c r="G341" s="202" t="s">
        <v>7422</v>
      </c>
      <c r="H341" s="7" t="s">
        <v>7406</v>
      </c>
      <c r="I341" s="343"/>
    </row>
    <row r="342" spans="1:10" ht="66">
      <c r="A342" s="12" t="s">
        <v>12</v>
      </c>
      <c r="B342" s="7" t="s">
        <v>7743</v>
      </c>
      <c r="C342" s="7"/>
      <c r="D342" s="1901">
        <v>0.01</v>
      </c>
      <c r="E342" s="1901"/>
      <c r="F342" s="1109" t="s">
        <v>7744</v>
      </c>
      <c r="G342" s="202" t="s">
        <v>7535</v>
      </c>
      <c r="H342" s="7" t="s">
        <v>7259</v>
      </c>
    </row>
    <row r="343" spans="1:10" ht="79.2">
      <c r="A343" s="12" t="s">
        <v>29</v>
      </c>
      <c r="B343" s="7" t="s">
        <v>7745</v>
      </c>
      <c r="C343" s="7"/>
      <c r="D343" s="1901">
        <v>0.1</v>
      </c>
      <c r="E343" s="1901"/>
      <c r="F343" s="1109" t="s">
        <v>7746</v>
      </c>
      <c r="G343" s="202" t="s">
        <v>7535</v>
      </c>
      <c r="H343" s="7" t="s">
        <v>7259</v>
      </c>
    </row>
    <row r="344" spans="1:10" ht="66">
      <c r="A344" s="12" t="s">
        <v>31</v>
      </c>
      <c r="B344" s="7" t="s">
        <v>7747</v>
      </c>
      <c r="C344" s="7"/>
      <c r="D344" s="1901">
        <v>0.01</v>
      </c>
      <c r="E344" s="1901"/>
      <c r="F344" s="1109" t="s">
        <v>7748</v>
      </c>
      <c r="G344" s="202" t="s">
        <v>7535</v>
      </c>
      <c r="H344" s="7" t="s">
        <v>7216</v>
      </c>
      <c r="I344" s="343"/>
      <c r="J344" s="343"/>
    </row>
    <row r="345" spans="1:10" ht="66">
      <c r="A345" s="12" t="s">
        <v>33</v>
      </c>
      <c r="B345" s="7" t="s">
        <v>7749</v>
      </c>
      <c r="C345" s="7"/>
      <c r="D345" s="1901">
        <v>0.01</v>
      </c>
      <c r="E345" s="1901"/>
      <c r="F345" s="1109" t="s">
        <v>7750</v>
      </c>
      <c r="G345" s="202" t="s">
        <v>7535</v>
      </c>
      <c r="H345" s="7" t="s">
        <v>7216</v>
      </c>
    </row>
    <row r="346" spans="1:10" ht="26.4">
      <c r="A346" s="12" t="s">
        <v>35</v>
      </c>
      <c r="B346" s="7" t="s">
        <v>7751</v>
      </c>
      <c r="C346" s="7"/>
      <c r="D346" s="1901">
        <v>5</v>
      </c>
      <c r="E346" s="1901"/>
      <c r="F346" s="1109" t="s">
        <v>7752</v>
      </c>
      <c r="G346" s="202" t="s">
        <v>7074</v>
      </c>
      <c r="H346" s="7" t="s">
        <v>7406</v>
      </c>
    </row>
    <row r="347" spans="1:10" ht="39.6">
      <c r="A347" s="385" t="s">
        <v>37</v>
      </c>
      <c r="B347" s="366" t="s">
        <v>7753</v>
      </c>
      <c r="C347" s="366"/>
      <c r="D347" s="1901">
        <v>5</v>
      </c>
      <c r="E347" s="1901"/>
      <c r="F347" s="1109" t="s">
        <v>7754</v>
      </c>
      <c r="G347" s="202" t="s">
        <v>7074</v>
      </c>
      <c r="H347" s="7" t="s">
        <v>7406</v>
      </c>
    </row>
    <row r="348" spans="1:10" ht="39.6">
      <c r="A348" s="12" t="s">
        <v>40</v>
      </c>
      <c r="B348" s="7" t="s">
        <v>7755</v>
      </c>
      <c r="C348" s="7"/>
      <c r="D348" s="1901">
        <v>0.5</v>
      </c>
      <c r="E348" s="1901"/>
      <c r="F348" s="1109" t="s">
        <v>7756</v>
      </c>
      <c r="G348" s="202" t="s">
        <v>7074</v>
      </c>
      <c r="H348" s="7" t="s">
        <v>7203</v>
      </c>
      <c r="I348" s="1915"/>
      <c r="J348" s="1915"/>
    </row>
    <row r="349" spans="1:10" ht="44.25" customHeight="1">
      <c r="A349" s="12" t="s">
        <v>42</v>
      </c>
      <c r="B349" s="7" t="s">
        <v>7757</v>
      </c>
      <c r="C349" s="7"/>
      <c r="D349" s="1901">
        <v>0.3</v>
      </c>
      <c r="E349" s="1901"/>
      <c r="F349" s="1109" t="s">
        <v>7758</v>
      </c>
      <c r="G349" s="202" t="s">
        <v>7422</v>
      </c>
      <c r="H349" s="7" t="s">
        <v>7269</v>
      </c>
    </row>
    <row r="350" spans="1:10" ht="42.75" customHeight="1">
      <c r="A350" s="12" t="s">
        <v>44</v>
      </c>
      <c r="B350" s="7" t="s">
        <v>7759</v>
      </c>
      <c r="C350" s="7"/>
      <c r="D350" s="7"/>
      <c r="E350" s="7">
        <v>0.6</v>
      </c>
      <c r="F350" s="1109" t="s">
        <v>7760</v>
      </c>
      <c r="G350" s="202" t="s">
        <v>7761</v>
      </c>
      <c r="H350" s="7" t="s">
        <v>7406</v>
      </c>
      <c r="I350" s="343"/>
    </row>
    <row r="351" spans="1:10">
      <c r="A351" s="12"/>
      <c r="B351" s="15" t="s">
        <v>4816</v>
      </c>
      <c r="C351" s="15"/>
      <c r="D351" s="1898">
        <v>12.53</v>
      </c>
      <c r="E351" s="1898"/>
      <c r="F351" s="1109"/>
      <c r="G351" s="1109"/>
      <c r="H351" s="7"/>
      <c r="I351" s="343"/>
    </row>
    <row r="352" spans="1:10">
      <c r="A352" s="44"/>
      <c r="B352" s="1898" t="s">
        <v>7110</v>
      </c>
      <c r="C352" s="1898"/>
      <c r="D352" s="1898"/>
      <c r="E352" s="1898"/>
      <c r="F352" s="1108"/>
      <c r="G352" s="1108"/>
      <c r="H352" s="15"/>
    </row>
    <row r="353" spans="1:9" ht="39.6">
      <c r="A353" s="12" t="s">
        <v>10</v>
      </c>
      <c r="B353" s="7" t="s">
        <v>7762</v>
      </c>
      <c r="C353" s="7"/>
      <c r="D353" s="1901">
        <v>5</v>
      </c>
      <c r="E353" s="1901"/>
      <c r="F353" s="1109" t="s">
        <v>7763</v>
      </c>
      <c r="G353" s="1109" t="s">
        <v>7764</v>
      </c>
      <c r="H353" s="7" t="s">
        <v>7406</v>
      </c>
    </row>
    <row r="354" spans="1:9" ht="66">
      <c r="A354" s="12" t="s">
        <v>11</v>
      </c>
      <c r="B354" s="7" t="s">
        <v>7765</v>
      </c>
      <c r="C354" s="7"/>
      <c r="D354" s="1901">
        <v>3.4</v>
      </c>
      <c r="E354" s="1901"/>
      <c r="F354" s="1109" t="s">
        <v>7766</v>
      </c>
      <c r="G354" s="202" t="s">
        <v>7339</v>
      </c>
      <c r="H354" s="7" t="s">
        <v>7203</v>
      </c>
    </row>
    <row r="355" spans="1:9" ht="39.6">
      <c r="A355" s="12" t="s">
        <v>12</v>
      </c>
      <c r="B355" s="7" t="s">
        <v>7767</v>
      </c>
      <c r="C355" s="7"/>
      <c r="D355" s="1901">
        <v>0.5</v>
      </c>
      <c r="E355" s="1901"/>
      <c r="F355" s="1109" t="s">
        <v>7768</v>
      </c>
      <c r="G355" s="1109" t="s">
        <v>7769</v>
      </c>
      <c r="H355" s="7" t="s">
        <v>7203</v>
      </c>
    </row>
    <row r="356" spans="1:9" ht="39.75" customHeight="1">
      <c r="A356" s="12" t="s">
        <v>29</v>
      </c>
      <c r="B356" s="7" t="s">
        <v>7770</v>
      </c>
      <c r="C356" s="7"/>
      <c r="D356" s="1901">
        <v>5.3</v>
      </c>
      <c r="E356" s="1901"/>
      <c r="F356" s="1109" t="s">
        <v>7771</v>
      </c>
      <c r="G356" s="202" t="s">
        <v>7422</v>
      </c>
      <c r="H356" s="7" t="s">
        <v>7203</v>
      </c>
      <c r="I356" s="343"/>
    </row>
    <row r="357" spans="1:9" ht="29.25" customHeight="1">
      <c r="A357" s="12" t="s">
        <v>31</v>
      </c>
      <c r="B357" s="7" t="s">
        <v>7772</v>
      </c>
      <c r="C357" s="7"/>
      <c r="D357" s="1901">
        <v>3</v>
      </c>
      <c r="E357" s="1901"/>
      <c r="F357" s="1109" t="s">
        <v>7773</v>
      </c>
      <c r="G357" s="1109" t="s">
        <v>7245</v>
      </c>
      <c r="H357" s="7" t="s">
        <v>7203</v>
      </c>
      <c r="I357" s="343"/>
    </row>
    <row r="358" spans="1:9" ht="42" customHeight="1">
      <c r="A358" s="12" t="s">
        <v>33</v>
      </c>
      <c r="B358" s="7" t="s">
        <v>7774</v>
      </c>
      <c r="C358" s="7"/>
      <c r="D358" s="1901">
        <v>0.5</v>
      </c>
      <c r="E358" s="1901"/>
      <c r="F358" s="1109" t="s">
        <v>7775</v>
      </c>
      <c r="G358" s="202" t="s">
        <v>7422</v>
      </c>
      <c r="H358" s="7" t="s">
        <v>7406</v>
      </c>
    </row>
    <row r="359" spans="1:9" ht="40.5" customHeight="1">
      <c r="A359" s="12" t="s">
        <v>35</v>
      </c>
      <c r="B359" s="7" t="s">
        <v>7776</v>
      </c>
      <c r="C359" s="7"/>
      <c r="D359" s="1901">
        <v>0.5</v>
      </c>
      <c r="E359" s="1901"/>
      <c r="F359" s="1109" t="s">
        <v>7777</v>
      </c>
      <c r="G359" s="202" t="s">
        <v>7535</v>
      </c>
      <c r="H359" s="7" t="s">
        <v>7259</v>
      </c>
    </row>
    <row r="360" spans="1:9" ht="44.25" customHeight="1">
      <c r="A360" s="12" t="s">
        <v>37</v>
      </c>
      <c r="B360" s="7" t="s">
        <v>7778</v>
      </c>
      <c r="C360" s="7"/>
      <c r="D360" s="1901">
        <v>1</v>
      </c>
      <c r="E360" s="1901"/>
      <c r="F360" s="1109" t="s">
        <v>7779</v>
      </c>
      <c r="G360" s="202" t="s">
        <v>7535</v>
      </c>
      <c r="H360" s="7" t="s">
        <v>7259</v>
      </c>
    </row>
    <row r="361" spans="1:9" ht="18.75" customHeight="1">
      <c r="A361" s="12"/>
      <c r="B361" s="15" t="s">
        <v>4816</v>
      </c>
      <c r="C361" s="15"/>
      <c r="D361" s="1898">
        <v>19.2</v>
      </c>
      <c r="E361" s="1898"/>
      <c r="F361" s="1109"/>
      <c r="G361" s="1109"/>
      <c r="H361" s="7"/>
    </row>
    <row r="362" spans="1:9" ht="20.25" customHeight="1">
      <c r="A362" s="44"/>
      <c r="B362" s="1898" t="s">
        <v>7780</v>
      </c>
      <c r="C362" s="1898"/>
      <c r="D362" s="1898"/>
      <c r="E362" s="1898"/>
      <c r="F362" s="1108"/>
      <c r="G362" s="1108"/>
      <c r="H362" s="15"/>
    </row>
    <row r="363" spans="1:9" ht="68.25" customHeight="1">
      <c r="A363" s="12" t="s">
        <v>10</v>
      </c>
      <c r="B363" s="7" t="s">
        <v>7557</v>
      </c>
      <c r="C363" s="7"/>
      <c r="D363" s="1906">
        <v>0.1</v>
      </c>
      <c r="E363" s="1906"/>
      <c r="F363" s="1109" t="s">
        <v>7781</v>
      </c>
      <c r="G363" s="202" t="s">
        <v>7535</v>
      </c>
      <c r="H363" s="7" t="s">
        <v>7259</v>
      </c>
    </row>
    <row r="364" spans="1:9" ht="23.25" customHeight="1">
      <c r="A364" s="12"/>
      <c r="B364" s="15" t="s">
        <v>52</v>
      </c>
      <c r="C364" s="7"/>
      <c r="D364" s="7"/>
      <c r="E364" s="15">
        <v>0.1</v>
      </c>
      <c r="F364" s="1109"/>
      <c r="G364" s="1109"/>
      <c r="H364" s="7"/>
    </row>
    <row r="365" spans="1:9" ht="21.75" customHeight="1">
      <c r="A365" s="1921" t="s">
        <v>5786</v>
      </c>
      <c r="B365" s="1922"/>
      <c r="C365" s="1922"/>
      <c r="D365" s="1922"/>
      <c r="E365" s="1922"/>
      <c r="F365" s="1922"/>
      <c r="G365" s="1922"/>
      <c r="H365" s="1922"/>
    </row>
    <row r="366" spans="1:9" ht="60" customHeight="1">
      <c r="A366" s="12">
        <v>1</v>
      </c>
      <c r="B366" s="171" t="s">
        <v>7782</v>
      </c>
      <c r="C366" s="7"/>
      <c r="D366" s="7"/>
      <c r="E366" s="214">
        <v>43.8</v>
      </c>
      <c r="F366" s="162" t="s">
        <v>7783</v>
      </c>
      <c r="G366" s="202" t="s">
        <v>7140</v>
      </c>
      <c r="H366" s="7" t="s">
        <v>7738</v>
      </c>
    </row>
    <row r="367" spans="1:9" ht="81.75" customHeight="1">
      <c r="A367" s="12">
        <v>2</v>
      </c>
      <c r="B367" s="171" t="s">
        <v>7784</v>
      </c>
      <c r="C367" s="7"/>
      <c r="D367" s="7"/>
      <c r="E367" s="214">
        <v>90.9</v>
      </c>
      <c r="F367" s="162" t="s">
        <v>7785</v>
      </c>
      <c r="G367" s="202" t="s">
        <v>7140</v>
      </c>
      <c r="H367" s="7" t="s">
        <v>7738</v>
      </c>
    </row>
    <row r="368" spans="1:9" ht="47.25" customHeight="1">
      <c r="A368" s="12">
        <v>3</v>
      </c>
      <c r="B368" s="171" t="s">
        <v>7786</v>
      </c>
      <c r="C368" s="7"/>
      <c r="D368" s="7"/>
      <c r="E368" s="7">
        <v>41</v>
      </c>
      <c r="F368" s="162" t="s">
        <v>7787</v>
      </c>
      <c r="G368" s="202" t="s">
        <v>7788</v>
      </c>
      <c r="H368" s="7" t="s">
        <v>7738</v>
      </c>
    </row>
    <row r="369" spans="1:8" ht="63.75" customHeight="1">
      <c r="A369" s="12">
        <v>4</v>
      </c>
      <c r="B369" s="7" t="s">
        <v>7789</v>
      </c>
      <c r="C369" s="7"/>
      <c r="D369" s="7"/>
      <c r="E369" s="214">
        <v>135.30000000000001</v>
      </c>
      <c r="F369" s="162" t="s">
        <v>7790</v>
      </c>
      <c r="G369" s="202" t="s">
        <v>7788</v>
      </c>
      <c r="H369" s="7" t="s">
        <v>7738</v>
      </c>
    </row>
    <row r="370" spans="1:8" ht="60.75" customHeight="1">
      <c r="A370" s="12">
        <v>5</v>
      </c>
      <c r="B370" s="7" t="s">
        <v>7791</v>
      </c>
      <c r="C370" s="7"/>
      <c r="D370" s="7"/>
      <c r="E370" s="7">
        <v>46</v>
      </c>
      <c r="F370" s="162" t="s">
        <v>7792</v>
      </c>
      <c r="G370" s="202" t="s">
        <v>7788</v>
      </c>
      <c r="H370" s="7" t="s">
        <v>7738</v>
      </c>
    </row>
    <row r="371" spans="1:8" ht="52.5" customHeight="1">
      <c r="A371" s="12">
        <v>6</v>
      </c>
      <c r="B371" s="7" t="s">
        <v>7793</v>
      </c>
      <c r="C371" s="7"/>
      <c r="D371" s="7"/>
      <c r="E371" s="171">
        <v>193.2</v>
      </c>
      <c r="F371" s="162" t="s">
        <v>7794</v>
      </c>
      <c r="G371" s="202" t="s">
        <v>7788</v>
      </c>
      <c r="H371" s="7" t="s">
        <v>7738</v>
      </c>
    </row>
    <row r="372" spans="1:8" ht="47.25" customHeight="1">
      <c r="A372" s="12">
        <v>7</v>
      </c>
      <c r="B372" s="171" t="s">
        <v>7795</v>
      </c>
      <c r="C372" s="7"/>
      <c r="D372" s="7"/>
      <c r="E372" s="171">
        <v>24</v>
      </c>
      <c r="F372" s="1109" t="s">
        <v>7796</v>
      </c>
      <c r="G372" s="202" t="s">
        <v>7788</v>
      </c>
      <c r="H372" s="7" t="s">
        <v>7738</v>
      </c>
    </row>
    <row r="373" spans="1:8" ht="62.25" customHeight="1">
      <c r="A373" s="12">
        <v>8</v>
      </c>
      <c r="B373" s="171" t="s">
        <v>7797</v>
      </c>
      <c r="C373" s="7"/>
      <c r="D373" s="7"/>
      <c r="E373" s="7">
        <v>102.9</v>
      </c>
      <c r="F373" s="162" t="s">
        <v>7798</v>
      </c>
      <c r="G373" s="202" t="s">
        <v>7788</v>
      </c>
      <c r="H373" s="7" t="s">
        <v>7738</v>
      </c>
    </row>
    <row r="374" spans="1:8" ht="80.25" customHeight="1">
      <c r="A374" s="12">
        <v>9</v>
      </c>
      <c r="B374" s="171" t="s">
        <v>7799</v>
      </c>
      <c r="C374" s="7"/>
      <c r="D374" s="7"/>
      <c r="E374" s="171">
        <v>227.4</v>
      </c>
      <c r="F374" s="162" t="s">
        <v>7800</v>
      </c>
      <c r="G374" s="202" t="s">
        <v>7801</v>
      </c>
      <c r="H374" s="7" t="s">
        <v>7738</v>
      </c>
    </row>
    <row r="375" spans="1:8" ht="55.5" customHeight="1">
      <c r="A375" s="12">
        <v>10</v>
      </c>
      <c r="B375" s="171" t="s">
        <v>7802</v>
      </c>
      <c r="C375" s="7"/>
      <c r="D375" s="7"/>
      <c r="E375" s="171">
        <v>37</v>
      </c>
      <c r="F375" s="162" t="s">
        <v>7803</v>
      </c>
      <c r="G375" s="202" t="s">
        <v>7350</v>
      </c>
      <c r="H375" s="7" t="s">
        <v>7738</v>
      </c>
    </row>
    <row r="376" spans="1:8" ht="60" customHeight="1">
      <c r="A376" s="12">
        <v>11</v>
      </c>
      <c r="B376" s="7" t="s">
        <v>7804</v>
      </c>
      <c r="C376" s="7"/>
      <c r="D376" s="7"/>
      <c r="E376" s="7">
        <v>24</v>
      </c>
      <c r="F376" s="162" t="s">
        <v>7805</v>
      </c>
      <c r="G376" s="202" t="s">
        <v>7350</v>
      </c>
      <c r="H376" s="7" t="s">
        <v>7738</v>
      </c>
    </row>
    <row r="377" spans="1:8" ht="57" customHeight="1">
      <c r="A377" s="12">
        <v>12</v>
      </c>
      <c r="B377" s="7" t="s">
        <v>7806</v>
      </c>
      <c r="C377" s="7"/>
      <c r="D377" s="7"/>
      <c r="E377" s="7">
        <v>27</v>
      </c>
      <c r="F377" s="162" t="s">
        <v>7807</v>
      </c>
      <c r="G377" s="202" t="s">
        <v>7350</v>
      </c>
      <c r="H377" s="7" t="s">
        <v>7738</v>
      </c>
    </row>
    <row r="378" spans="1:8" ht="52.5" customHeight="1">
      <c r="A378" s="12">
        <v>13</v>
      </c>
      <c r="B378" s="7" t="s">
        <v>7808</v>
      </c>
      <c r="C378" s="7"/>
      <c r="D378" s="7"/>
      <c r="E378" s="7">
        <v>69</v>
      </c>
      <c r="F378" s="162" t="s">
        <v>7809</v>
      </c>
      <c r="G378" s="202" t="s">
        <v>7350</v>
      </c>
      <c r="H378" s="7" t="s">
        <v>7738</v>
      </c>
    </row>
    <row r="379" spans="1:8" ht="50.25" customHeight="1">
      <c r="A379" s="12">
        <v>14</v>
      </c>
      <c r="B379" s="7" t="s">
        <v>7810</v>
      </c>
      <c r="C379" s="7"/>
      <c r="D379" s="7"/>
      <c r="E379" s="7">
        <v>85.9</v>
      </c>
      <c r="F379" s="162" t="s">
        <v>7811</v>
      </c>
      <c r="G379" s="202" t="s">
        <v>7350</v>
      </c>
      <c r="H379" s="7" t="s">
        <v>7738</v>
      </c>
    </row>
    <row r="380" spans="1:8" ht="50.25" customHeight="1">
      <c r="A380" s="12">
        <v>15</v>
      </c>
      <c r="B380" s="7" t="s">
        <v>7812</v>
      </c>
      <c r="C380" s="7"/>
      <c r="D380" s="7"/>
      <c r="E380" s="7">
        <v>29.2</v>
      </c>
      <c r="F380" s="162" t="s">
        <v>7813</v>
      </c>
      <c r="G380" s="202" t="s">
        <v>7285</v>
      </c>
      <c r="H380" s="7" t="s">
        <v>7738</v>
      </c>
    </row>
    <row r="381" spans="1:8" ht="96" customHeight="1">
      <c r="A381" s="12">
        <v>16</v>
      </c>
      <c r="B381" s="7" t="s">
        <v>7814</v>
      </c>
      <c r="C381" s="7"/>
      <c r="D381" s="7"/>
      <c r="E381" s="7">
        <v>92.3</v>
      </c>
      <c r="F381" s="162" t="s">
        <v>7815</v>
      </c>
      <c r="G381" s="202" t="s">
        <v>7285</v>
      </c>
      <c r="H381" s="7" t="s">
        <v>7738</v>
      </c>
    </row>
    <row r="382" spans="1:8" ht="56.25" customHeight="1">
      <c r="A382" s="12">
        <v>17</v>
      </c>
      <c r="B382" s="7" t="s">
        <v>7816</v>
      </c>
      <c r="C382" s="15"/>
      <c r="D382" s="15"/>
      <c r="E382" s="7">
        <v>47.6</v>
      </c>
      <c r="F382" s="162" t="s">
        <v>7817</v>
      </c>
      <c r="G382" s="202" t="s">
        <v>7285</v>
      </c>
      <c r="H382" s="7" t="s">
        <v>7738</v>
      </c>
    </row>
    <row r="383" spans="1:8" ht="158.25" customHeight="1">
      <c r="A383" s="12">
        <v>18</v>
      </c>
      <c r="B383" s="7" t="s">
        <v>7818</v>
      </c>
      <c r="C383" s="15"/>
      <c r="D383" s="15"/>
      <c r="E383" s="7">
        <v>375</v>
      </c>
      <c r="F383" s="162" t="s">
        <v>7819</v>
      </c>
      <c r="G383" s="202" t="s">
        <v>7285</v>
      </c>
      <c r="H383" s="7" t="s">
        <v>7738</v>
      </c>
    </row>
    <row r="384" spans="1:8" ht="66" customHeight="1">
      <c r="A384" s="12">
        <v>19</v>
      </c>
      <c r="B384" s="7" t="s">
        <v>7820</v>
      </c>
      <c r="C384" s="15"/>
      <c r="D384" s="15"/>
      <c r="E384" s="7">
        <v>37.9</v>
      </c>
      <c r="F384" s="162" t="s">
        <v>7821</v>
      </c>
      <c r="G384" s="202" t="s">
        <v>7285</v>
      </c>
      <c r="H384" s="7" t="s">
        <v>7738</v>
      </c>
    </row>
    <row r="385" spans="1:8" ht="59.25" customHeight="1">
      <c r="A385" s="12">
        <v>20</v>
      </c>
      <c r="B385" s="7" t="s">
        <v>7822</v>
      </c>
      <c r="C385" s="15"/>
      <c r="D385" s="15"/>
      <c r="E385" s="7">
        <v>54.9</v>
      </c>
      <c r="F385" s="162" t="s">
        <v>7823</v>
      </c>
      <c r="G385" s="202" t="s">
        <v>7285</v>
      </c>
      <c r="H385" s="7" t="s">
        <v>7738</v>
      </c>
    </row>
    <row r="386" spans="1:8" ht="298.5" customHeight="1">
      <c r="A386" s="12">
        <v>21</v>
      </c>
      <c r="B386" s="7" t="s">
        <v>7824</v>
      </c>
      <c r="C386" s="15"/>
      <c r="D386" s="15"/>
      <c r="E386" s="7">
        <v>961.1</v>
      </c>
      <c r="F386" s="162" t="s">
        <v>7825</v>
      </c>
      <c r="G386" s="202" t="s">
        <v>7285</v>
      </c>
      <c r="H386" s="7" t="s">
        <v>7738</v>
      </c>
    </row>
    <row r="387" spans="1:8" ht="143.25" customHeight="1">
      <c r="A387" s="12">
        <v>22</v>
      </c>
      <c r="B387" s="7" t="s">
        <v>7826</v>
      </c>
      <c r="C387" s="15"/>
      <c r="D387" s="15"/>
      <c r="E387" s="7">
        <v>514.70000000000005</v>
      </c>
      <c r="F387" s="162" t="s">
        <v>7827</v>
      </c>
      <c r="G387" s="202" t="s">
        <v>7285</v>
      </c>
      <c r="H387" s="7" t="s">
        <v>7738</v>
      </c>
    </row>
    <row r="388" spans="1:8" ht="51.75" customHeight="1">
      <c r="A388" s="12">
        <v>23</v>
      </c>
      <c r="B388" s="7" t="s">
        <v>7828</v>
      </c>
      <c r="C388" s="15"/>
      <c r="D388" s="15"/>
      <c r="E388" s="7">
        <v>24</v>
      </c>
      <c r="F388" s="162" t="s">
        <v>7829</v>
      </c>
      <c r="G388" s="202" t="s">
        <v>7285</v>
      </c>
      <c r="H388" s="7" t="s">
        <v>7738</v>
      </c>
    </row>
    <row r="389" spans="1:8" ht="166.5" customHeight="1">
      <c r="A389" s="12">
        <v>24</v>
      </c>
      <c r="B389" s="7" t="s">
        <v>7830</v>
      </c>
      <c r="C389" s="15"/>
      <c r="D389" s="15"/>
      <c r="E389" s="7">
        <v>283</v>
      </c>
      <c r="F389" s="162" t="s">
        <v>7831</v>
      </c>
      <c r="G389" s="202" t="s">
        <v>7285</v>
      </c>
      <c r="H389" s="7" t="s">
        <v>7738</v>
      </c>
    </row>
    <row r="390" spans="1:8" ht="64.5" customHeight="1">
      <c r="A390" s="12">
        <v>25</v>
      </c>
      <c r="B390" s="7" t="s">
        <v>7832</v>
      </c>
      <c r="C390" s="15"/>
      <c r="D390" s="15"/>
      <c r="E390" s="7">
        <v>163.1</v>
      </c>
      <c r="F390" s="162" t="s">
        <v>7833</v>
      </c>
      <c r="G390" s="202" t="s">
        <v>7285</v>
      </c>
      <c r="H390" s="7" t="s">
        <v>7738</v>
      </c>
    </row>
    <row r="391" spans="1:8" ht="48" customHeight="1">
      <c r="A391" s="12">
        <v>26</v>
      </c>
      <c r="B391" s="7" t="s">
        <v>7834</v>
      </c>
      <c r="C391" s="15"/>
      <c r="D391" s="15"/>
      <c r="E391" s="7">
        <v>20.7</v>
      </c>
      <c r="F391" s="162" t="s">
        <v>7835</v>
      </c>
      <c r="G391" s="202" t="s">
        <v>7339</v>
      </c>
      <c r="H391" s="7" t="s">
        <v>7738</v>
      </c>
    </row>
    <row r="392" spans="1:8" ht="44.25" customHeight="1">
      <c r="A392" s="12">
        <v>27</v>
      </c>
      <c r="B392" s="7" t="s">
        <v>7836</v>
      </c>
      <c r="C392" s="15"/>
      <c r="D392" s="15"/>
      <c r="E392" s="7">
        <v>28.3</v>
      </c>
      <c r="F392" s="162" t="s">
        <v>7837</v>
      </c>
      <c r="G392" s="202" t="s">
        <v>7339</v>
      </c>
      <c r="H392" s="7" t="s">
        <v>7738</v>
      </c>
    </row>
    <row r="393" spans="1:8" ht="70.5" customHeight="1">
      <c r="A393" s="12">
        <v>28</v>
      </c>
      <c r="B393" s="7" t="s">
        <v>7838</v>
      </c>
      <c r="C393" s="15"/>
      <c r="D393" s="15"/>
      <c r="E393" s="7">
        <v>107.4</v>
      </c>
      <c r="F393" s="162" t="s">
        <v>7839</v>
      </c>
      <c r="G393" s="202" t="s">
        <v>7840</v>
      </c>
      <c r="H393" s="7" t="s">
        <v>7738</v>
      </c>
    </row>
    <row r="394" spans="1:8" ht="39.6">
      <c r="A394" s="12">
        <v>29</v>
      </c>
      <c r="B394" s="7" t="s">
        <v>7841</v>
      </c>
      <c r="C394" s="15"/>
      <c r="D394" s="15"/>
      <c r="E394" s="7">
        <v>27</v>
      </c>
      <c r="F394" s="162" t="s">
        <v>7842</v>
      </c>
      <c r="G394" s="202" t="s">
        <v>7840</v>
      </c>
      <c r="H394" s="7" t="s">
        <v>7738</v>
      </c>
    </row>
    <row r="395" spans="1:8" ht="52.8">
      <c r="A395" s="12">
        <v>30</v>
      </c>
      <c r="B395" s="7" t="s">
        <v>7843</v>
      </c>
      <c r="C395" s="15"/>
      <c r="D395" s="15"/>
      <c r="E395" s="7">
        <v>97.7</v>
      </c>
      <c r="F395" s="162" t="s">
        <v>7844</v>
      </c>
      <c r="G395" s="202" t="s">
        <v>7840</v>
      </c>
      <c r="H395" s="7" t="s">
        <v>7738</v>
      </c>
    </row>
    <row r="396" spans="1:8" ht="56.25" customHeight="1">
      <c r="A396" s="12">
        <v>31</v>
      </c>
      <c r="B396" s="7" t="s">
        <v>7845</v>
      </c>
      <c r="C396" s="15"/>
      <c r="D396" s="15"/>
      <c r="E396" s="7">
        <v>29.5</v>
      </c>
      <c r="F396" s="162" t="s">
        <v>7846</v>
      </c>
      <c r="G396" s="202" t="s">
        <v>7840</v>
      </c>
      <c r="H396" s="7" t="s">
        <v>7738</v>
      </c>
    </row>
    <row r="397" spans="1:8" ht="39.6">
      <c r="A397" s="12">
        <v>32</v>
      </c>
      <c r="B397" s="7" t="s">
        <v>7847</v>
      </c>
      <c r="C397" s="15"/>
      <c r="D397" s="15"/>
      <c r="E397" s="7">
        <v>20.5</v>
      </c>
      <c r="F397" s="162" t="s">
        <v>7848</v>
      </c>
      <c r="G397" s="202" t="s">
        <v>7840</v>
      </c>
      <c r="H397" s="7" t="s">
        <v>7738</v>
      </c>
    </row>
    <row r="398" spans="1:8" ht="96" customHeight="1">
      <c r="A398" s="12">
        <v>33</v>
      </c>
      <c r="B398" s="7" t="s">
        <v>7849</v>
      </c>
      <c r="C398" s="15"/>
      <c r="D398" s="15"/>
      <c r="E398" s="7">
        <v>229.8</v>
      </c>
      <c r="F398" s="162" t="s">
        <v>7850</v>
      </c>
      <c r="G398" s="202" t="s">
        <v>7840</v>
      </c>
      <c r="H398" s="7" t="s">
        <v>7738</v>
      </c>
    </row>
    <row r="399" spans="1:8" ht="252.75" customHeight="1">
      <c r="A399" s="12">
        <v>34</v>
      </c>
      <c r="B399" s="7" t="s">
        <v>7851</v>
      </c>
      <c r="C399" s="15"/>
      <c r="D399" s="15"/>
      <c r="E399" s="7">
        <v>236.4</v>
      </c>
      <c r="F399" s="162" t="s">
        <v>7852</v>
      </c>
      <c r="G399" s="202" t="s">
        <v>7181</v>
      </c>
      <c r="H399" s="7" t="s">
        <v>7738</v>
      </c>
    </row>
    <row r="400" spans="1:8" ht="198">
      <c r="A400" s="12">
        <v>35</v>
      </c>
      <c r="B400" s="372" t="s">
        <v>7853</v>
      </c>
      <c r="C400" s="15"/>
      <c r="D400" s="15"/>
      <c r="E400" s="372">
        <v>385.8</v>
      </c>
      <c r="F400" s="162" t="s">
        <v>7854</v>
      </c>
      <c r="G400" s="202" t="s">
        <v>7285</v>
      </c>
      <c r="H400" s="373" t="s">
        <v>7855</v>
      </c>
    </row>
    <row r="401" spans="1:8" ht="62.25" customHeight="1">
      <c r="A401" s="12">
        <v>36</v>
      </c>
      <c r="B401" s="372" t="s">
        <v>7856</v>
      </c>
      <c r="C401" s="15"/>
      <c r="D401" s="15"/>
      <c r="E401" s="373">
        <v>21</v>
      </c>
      <c r="F401" s="162" t="s">
        <v>7857</v>
      </c>
      <c r="G401" s="202" t="s">
        <v>7858</v>
      </c>
      <c r="H401" s="373" t="s">
        <v>7855</v>
      </c>
    </row>
    <row r="402" spans="1:8" ht="52.8">
      <c r="A402" s="12">
        <v>37</v>
      </c>
      <c r="B402" s="372" t="s">
        <v>7859</v>
      </c>
      <c r="C402" s="15"/>
      <c r="D402" s="15"/>
      <c r="E402" s="372">
        <v>44.4</v>
      </c>
      <c r="F402" s="162" t="s">
        <v>7860</v>
      </c>
      <c r="G402" s="202" t="s">
        <v>7858</v>
      </c>
      <c r="H402" s="373" t="s">
        <v>7855</v>
      </c>
    </row>
    <row r="403" spans="1:8" ht="132">
      <c r="A403" s="12">
        <v>38</v>
      </c>
      <c r="B403" s="373" t="s">
        <v>7861</v>
      </c>
      <c r="C403" s="15"/>
      <c r="D403" s="15"/>
      <c r="E403" s="373">
        <v>269.3</v>
      </c>
      <c r="F403" s="162" t="s">
        <v>7862</v>
      </c>
      <c r="G403" s="202" t="s">
        <v>7863</v>
      </c>
      <c r="H403" s="373" t="s">
        <v>7855</v>
      </c>
    </row>
    <row r="404" spans="1:8" ht="39.6">
      <c r="A404" s="12">
        <v>39</v>
      </c>
      <c r="B404" s="372" t="s">
        <v>7864</v>
      </c>
      <c r="C404" s="15"/>
      <c r="D404" s="15"/>
      <c r="E404" s="372">
        <v>19.5</v>
      </c>
      <c r="F404" s="162" t="s">
        <v>7865</v>
      </c>
      <c r="G404" s="202" t="s">
        <v>7863</v>
      </c>
      <c r="H404" s="373" t="s">
        <v>7855</v>
      </c>
    </row>
    <row r="405" spans="1:8" ht="52.8">
      <c r="A405" s="12">
        <v>40</v>
      </c>
      <c r="B405" s="372" t="s">
        <v>7866</v>
      </c>
      <c r="C405" s="15"/>
      <c r="D405" s="15"/>
      <c r="E405" s="372">
        <v>85.4</v>
      </c>
      <c r="F405" s="162" t="s">
        <v>7867</v>
      </c>
      <c r="G405" s="202" t="s">
        <v>7863</v>
      </c>
      <c r="H405" s="373" t="s">
        <v>7855</v>
      </c>
    </row>
    <row r="406" spans="1:8" ht="105.6">
      <c r="A406" s="12">
        <v>41</v>
      </c>
      <c r="B406" s="373" t="s">
        <v>7868</v>
      </c>
      <c r="C406" s="15"/>
      <c r="D406" s="15"/>
      <c r="E406" s="373">
        <v>109.6</v>
      </c>
      <c r="F406" s="162" t="s">
        <v>7869</v>
      </c>
      <c r="G406" s="202" t="s">
        <v>7863</v>
      </c>
      <c r="H406" s="373" t="s">
        <v>7855</v>
      </c>
    </row>
    <row r="407" spans="1:8" ht="58.5" customHeight="1">
      <c r="A407" s="12">
        <v>42</v>
      </c>
      <c r="B407" s="373" t="s">
        <v>7870</v>
      </c>
      <c r="C407" s="15"/>
      <c r="D407" s="15"/>
      <c r="E407" s="373">
        <v>35.4</v>
      </c>
      <c r="F407" s="162" t="s">
        <v>7871</v>
      </c>
      <c r="G407" s="202" t="s">
        <v>7863</v>
      </c>
      <c r="H407" s="373" t="s">
        <v>7855</v>
      </c>
    </row>
    <row r="408" spans="1:8" ht="72" customHeight="1">
      <c r="A408" s="12">
        <v>43</v>
      </c>
      <c r="B408" s="373" t="s">
        <v>7872</v>
      </c>
      <c r="C408" s="15"/>
      <c r="D408" s="15"/>
      <c r="E408" s="373">
        <v>28.2</v>
      </c>
      <c r="F408" s="162" t="s">
        <v>7873</v>
      </c>
      <c r="G408" s="202" t="s">
        <v>7863</v>
      </c>
      <c r="H408" s="373" t="s">
        <v>7855</v>
      </c>
    </row>
    <row r="409" spans="1:8" ht="87.75" customHeight="1">
      <c r="A409" s="12">
        <v>44</v>
      </c>
      <c r="B409" s="372" t="s">
        <v>7874</v>
      </c>
      <c r="C409" s="374"/>
      <c r="D409" s="374"/>
      <c r="E409" s="372">
        <v>465.6</v>
      </c>
      <c r="F409" s="162" t="s">
        <v>7875</v>
      </c>
      <c r="G409" s="202" t="s">
        <v>7863</v>
      </c>
      <c r="H409" s="373" t="s">
        <v>7855</v>
      </c>
    </row>
    <row r="410" spans="1:8" ht="96" customHeight="1">
      <c r="A410" s="12">
        <v>45</v>
      </c>
      <c r="B410" s="171" t="s">
        <v>7876</v>
      </c>
      <c r="C410" s="374"/>
      <c r="D410" s="374"/>
      <c r="E410" s="214">
        <v>56.2</v>
      </c>
      <c r="F410" s="162" t="s">
        <v>7877</v>
      </c>
      <c r="G410" s="1109" t="s">
        <v>7074</v>
      </c>
      <c r="H410" s="373" t="s">
        <v>7878</v>
      </c>
    </row>
    <row r="411" spans="1:8" ht="171.75" customHeight="1">
      <c r="A411" s="12">
        <v>46</v>
      </c>
      <c r="B411" s="171" t="s">
        <v>7879</v>
      </c>
      <c r="C411" s="374"/>
      <c r="D411" s="374"/>
      <c r="E411" s="214">
        <v>447.3</v>
      </c>
      <c r="F411" s="162" t="s">
        <v>7880</v>
      </c>
      <c r="G411" s="1109" t="s">
        <v>7074</v>
      </c>
      <c r="H411" s="373" t="s">
        <v>7878</v>
      </c>
    </row>
    <row r="412" spans="1:8" ht="66">
      <c r="A412" s="12">
        <v>47</v>
      </c>
      <c r="B412" s="372" t="s">
        <v>7881</v>
      </c>
      <c r="C412" s="374"/>
      <c r="D412" s="374"/>
      <c r="E412" s="372">
        <v>157.6</v>
      </c>
      <c r="F412" s="162" t="s">
        <v>7882</v>
      </c>
      <c r="G412" s="1109" t="s">
        <v>7074</v>
      </c>
      <c r="H412" s="373" t="s">
        <v>7878</v>
      </c>
    </row>
    <row r="413" spans="1:8" ht="141.75" customHeight="1">
      <c r="A413" s="12">
        <v>48</v>
      </c>
      <c r="B413" s="372" t="s">
        <v>7883</v>
      </c>
      <c r="C413" s="374"/>
      <c r="D413" s="374"/>
      <c r="E413" s="214">
        <v>467.3</v>
      </c>
      <c r="F413" s="162" t="s">
        <v>7884</v>
      </c>
      <c r="G413" s="1109" t="s">
        <v>7074</v>
      </c>
      <c r="H413" s="373" t="s">
        <v>7878</v>
      </c>
    </row>
    <row r="414" spans="1:8" ht="246" customHeight="1">
      <c r="A414" s="12">
        <v>49</v>
      </c>
      <c r="B414" s="372" t="s">
        <v>7885</v>
      </c>
      <c r="C414" s="374"/>
      <c r="D414" s="374"/>
      <c r="E414" s="372">
        <v>1121.4000000000001</v>
      </c>
      <c r="F414" s="162" t="s">
        <v>7886</v>
      </c>
      <c r="G414" s="1109" t="s">
        <v>7074</v>
      </c>
      <c r="H414" s="373" t="s">
        <v>7878</v>
      </c>
    </row>
    <row r="415" spans="1:8" ht="226.5" customHeight="1">
      <c r="A415" s="12">
        <v>50</v>
      </c>
      <c r="B415" s="372" t="s">
        <v>7887</v>
      </c>
      <c r="C415" s="374"/>
      <c r="D415" s="374"/>
      <c r="E415" s="372">
        <v>821.5</v>
      </c>
      <c r="F415" s="162" t="s">
        <v>7888</v>
      </c>
      <c r="G415" s="1109" t="s">
        <v>7074</v>
      </c>
      <c r="H415" s="373" t="s">
        <v>7878</v>
      </c>
    </row>
    <row r="416" spans="1:8" ht="151.5" customHeight="1">
      <c r="A416" s="12">
        <v>51</v>
      </c>
      <c r="B416" s="372" t="s">
        <v>7889</v>
      </c>
      <c r="C416" s="374"/>
      <c r="D416" s="374"/>
      <c r="E416" s="372">
        <v>547</v>
      </c>
      <c r="F416" s="162" t="s">
        <v>7890</v>
      </c>
      <c r="G416" s="1109" t="s">
        <v>7074</v>
      </c>
      <c r="H416" s="373" t="s">
        <v>7878</v>
      </c>
    </row>
    <row r="417" spans="1:10" ht="66" customHeight="1">
      <c r="A417" s="12">
        <v>52</v>
      </c>
      <c r="B417" s="372" t="s">
        <v>7891</v>
      </c>
      <c r="C417" s="374"/>
      <c r="D417" s="374"/>
      <c r="E417" s="372">
        <v>83</v>
      </c>
      <c r="F417" s="162" t="s">
        <v>7892</v>
      </c>
      <c r="G417" s="1109" t="s">
        <v>7074</v>
      </c>
      <c r="H417" s="373" t="s">
        <v>7878</v>
      </c>
    </row>
    <row r="418" spans="1:10" ht="66.75" customHeight="1">
      <c r="A418" s="12">
        <v>53</v>
      </c>
      <c r="B418" s="372" t="s">
        <v>7893</v>
      </c>
      <c r="C418" s="374"/>
      <c r="D418" s="374"/>
      <c r="E418" s="372">
        <v>126.7</v>
      </c>
      <c r="F418" s="162" t="s">
        <v>7894</v>
      </c>
      <c r="G418" s="1109" t="s">
        <v>7074</v>
      </c>
      <c r="H418" s="373" t="s">
        <v>7878</v>
      </c>
    </row>
    <row r="419" spans="1:10" ht="122.25" customHeight="1">
      <c r="A419" s="12">
        <v>54</v>
      </c>
      <c r="B419" s="372" t="s">
        <v>7895</v>
      </c>
      <c r="C419" s="374"/>
      <c r="D419" s="374"/>
      <c r="E419" s="372">
        <v>156.80000000000001</v>
      </c>
      <c r="F419" s="162" t="s">
        <v>7896</v>
      </c>
      <c r="G419" s="1109" t="s">
        <v>7074</v>
      </c>
      <c r="H419" s="373" t="s">
        <v>7878</v>
      </c>
    </row>
    <row r="420" spans="1:10" ht="21" customHeight="1">
      <c r="A420" s="386"/>
      <c r="B420" s="1923" t="s">
        <v>52</v>
      </c>
      <c r="C420" s="1914"/>
      <c r="D420" s="375"/>
      <c r="E420" s="376">
        <f>SUM(E366:E419)</f>
        <v>9976.5</v>
      </c>
      <c r="F420" s="1591"/>
      <c r="G420" s="1591"/>
      <c r="H420" s="375"/>
      <c r="I420" s="342"/>
    </row>
    <row r="421" spans="1:10" ht="26.25" customHeight="1">
      <c r="A421" s="1924" t="s">
        <v>5870</v>
      </c>
      <c r="B421" s="1924"/>
      <c r="C421" s="1924"/>
      <c r="D421" s="1924"/>
      <c r="E421" s="1924"/>
      <c r="F421" s="1924"/>
      <c r="G421" s="1924"/>
      <c r="H421" s="1924"/>
      <c r="I421" s="342"/>
    </row>
    <row r="422" spans="1:10" ht="79.2">
      <c r="A422" s="12" t="s">
        <v>10</v>
      </c>
      <c r="B422" s="7" t="s">
        <v>7897</v>
      </c>
      <c r="C422" s="7"/>
      <c r="D422" s="1901">
        <v>6.8</v>
      </c>
      <c r="E422" s="1901"/>
      <c r="F422" s="1109" t="s">
        <v>7898</v>
      </c>
      <c r="G422" s="202" t="s">
        <v>7285</v>
      </c>
      <c r="H422" s="7" t="s">
        <v>7899</v>
      </c>
    </row>
    <row r="423" spans="1:10" ht="33.75" customHeight="1">
      <c r="A423" s="12" t="s">
        <v>11</v>
      </c>
      <c r="B423" s="7" t="s">
        <v>7900</v>
      </c>
      <c r="C423" s="7"/>
      <c r="D423" s="7">
        <v>0.3</v>
      </c>
      <c r="E423" s="7">
        <v>0.3</v>
      </c>
      <c r="F423" s="1109" t="s">
        <v>7901</v>
      </c>
      <c r="G423" s="1109" t="s">
        <v>7902</v>
      </c>
      <c r="H423" s="7" t="s">
        <v>7145</v>
      </c>
      <c r="I423" s="227"/>
    </row>
    <row r="424" spans="1:10" ht="39.6">
      <c r="A424" s="12" t="s">
        <v>12</v>
      </c>
      <c r="B424" s="7" t="s">
        <v>7903</v>
      </c>
      <c r="C424" s="7"/>
      <c r="D424" s="7">
        <v>1.6</v>
      </c>
      <c r="E424" s="7">
        <v>1.6</v>
      </c>
      <c r="F424" s="1109" t="s">
        <v>7904</v>
      </c>
      <c r="G424" s="202" t="s">
        <v>7840</v>
      </c>
      <c r="H424" s="7" t="s">
        <v>7905</v>
      </c>
      <c r="I424" s="227"/>
    </row>
    <row r="425" spans="1:10" ht="26.4">
      <c r="A425" s="12" t="s">
        <v>29</v>
      </c>
      <c r="B425" s="7" t="s">
        <v>7906</v>
      </c>
      <c r="C425" s="7"/>
      <c r="D425" s="7"/>
      <c r="E425" s="7">
        <v>2.2599999999999998</v>
      </c>
      <c r="F425" s="1109" t="s">
        <v>7907</v>
      </c>
      <c r="G425" s="1109" t="s">
        <v>7908</v>
      </c>
      <c r="H425" s="7" t="s">
        <v>7909</v>
      </c>
      <c r="I425" s="1574"/>
    </row>
    <row r="426" spans="1:10" ht="20.25" customHeight="1">
      <c r="A426" s="12"/>
      <c r="B426" s="1898" t="s">
        <v>4816</v>
      </c>
      <c r="C426" s="1898"/>
      <c r="D426" s="1898">
        <v>10.96</v>
      </c>
      <c r="E426" s="1898"/>
      <c r="F426" s="1109"/>
      <c r="G426" s="1109"/>
      <c r="H426" s="7"/>
      <c r="I426" s="1"/>
    </row>
    <row r="427" spans="1:10" ht="25.5" customHeight="1">
      <c r="A427" s="1904" t="s">
        <v>7910</v>
      </c>
      <c r="B427" s="1904"/>
      <c r="C427" s="1904"/>
      <c r="D427" s="1904"/>
      <c r="E427" s="1904"/>
      <c r="F427" s="1904"/>
      <c r="G427" s="1904"/>
      <c r="H427" s="1904"/>
      <c r="I427" s="343"/>
    </row>
    <row r="428" spans="1:10" ht="37.5" customHeight="1">
      <c r="A428" s="12" t="s">
        <v>10</v>
      </c>
      <c r="B428" s="7" t="s">
        <v>7911</v>
      </c>
      <c r="C428" s="7"/>
      <c r="D428" s="1901">
        <v>5.5</v>
      </c>
      <c r="E428" s="1901"/>
      <c r="F428" s="1109" t="s">
        <v>7912</v>
      </c>
      <c r="G428" s="1109" t="s">
        <v>7913</v>
      </c>
      <c r="H428" s="7" t="s">
        <v>7914</v>
      </c>
      <c r="I428" s="343"/>
    </row>
    <row r="429" spans="1:10" ht="27.75" customHeight="1">
      <c r="A429" s="12" t="s">
        <v>11</v>
      </c>
      <c r="B429" s="7" t="s">
        <v>7915</v>
      </c>
      <c r="C429" s="7"/>
      <c r="D429" s="1901">
        <v>3</v>
      </c>
      <c r="E429" s="1901"/>
      <c r="F429" s="1109" t="s">
        <v>7916</v>
      </c>
      <c r="G429" s="1109" t="s">
        <v>7917</v>
      </c>
      <c r="H429" s="7" t="s">
        <v>7918</v>
      </c>
      <c r="I429" s="343"/>
      <c r="J429" s="342"/>
    </row>
    <row r="430" spans="1:10" ht="39" customHeight="1">
      <c r="A430" s="12" t="s">
        <v>12</v>
      </c>
      <c r="B430" s="7" t="s">
        <v>7919</v>
      </c>
      <c r="C430" s="7"/>
      <c r="D430" s="1901">
        <v>24</v>
      </c>
      <c r="E430" s="1901"/>
      <c r="F430" s="1109" t="s">
        <v>7920</v>
      </c>
      <c r="G430" s="202" t="s">
        <v>7066</v>
      </c>
      <c r="H430" s="7" t="s">
        <v>7914</v>
      </c>
    </row>
    <row r="431" spans="1:10" ht="28.5" customHeight="1">
      <c r="A431" s="12" t="s">
        <v>29</v>
      </c>
      <c r="B431" s="7" t="s">
        <v>7921</v>
      </c>
      <c r="C431" s="7"/>
      <c r="D431" s="1901">
        <v>7</v>
      </c>
      <c r="E431" s="1901"/>
      <c r="F431" s="1109" t="s">
        <v>7922</v>
      </c>
      <c r="G431" s="1109" t="s">
        <v>7415</v>
      </c>
      <c r="H431" s="7" t="s">
        <v>7923</v>
      </c>
    </row>
    <row r="432" spans="1:10" ht="68.25" customHeight="1">
      <c r="A432" s="12" t="s">
        <v>31</v>
      </c>
      <c r="B432" s="7" t="s">
        <v>7924</v>
      </c>
      <c r="C432" s="7"/>
      <c r="D432" s="1901">
        <v>24.3979</v>
      </c>
      <c r="E432" s="1901"/>
      <c r="F432" s="1109" t="s">
        <v>7925</v>
      </c>
      <c r="G432" s="1109" t="s">
        <v>7926</v>
      </c>
      <c r="H432" s="7" t="s">
        <v>7927</v>
      </c>
    </row>
    <row r="433" spans="1:10" ht="79.5" customHeight="1">
      <c r="A433" s="12" t="s">
        <v>33</v>
      </c>
      <c r="B433" s="366" t="s">
        <v>7928</v>
      </c>
      <c r="C433" s="7"/>
      <c r="D433" s="1901">
        <v>12.5</v>
      </c>
      <c r="E433" s="1901"/>
      <c r="F433" s="1109" t="s">
        <v>7929</v>
      </c>
      <c r="G433" s="1109" t="s">
        <v>7662</v>
      </c>
      <c r="H433" s="7" t="s">
        <v>7930</v>
      </c>
      <c r="I433" s="1915"/>
      <c r="J433" s="1915"/>
    </row>
    <row r="434" spans="1:10" ht="26.4">
      <c r="A434" s="12" t="s">
        <v>35</v>
      </c>
      <c r="B434" s="7" t="s">
        <v>7931</v>
      </c>
      <c r="C434" s="7"/>
      <c r="D434" s="1901">
        <v>0.8</v>
      </c>
      <c r="E434" s="1901"/>
      <c r="F434" s="1109" t="s">
        <v>7932</v>
      </c>
      <c r="G434" s="202" t="s">
        <v>7840</v>
      </c>
      <c r="H434" s="7" t="s">
        <v>7606</v>
      </c>
    </row>
    <row r="435" spans="1:10" ht="52.8">
      <c r="A435" s="12" t="s">
        <v>37</v>
      </c>
      <c r="B435" s="7" t="s">
        <v>7933</v>
      </c>
      <c r="C435" s="7"/>
      <c r="D435" s="7">
        <v>6.2</v>
      </c>
      <c r="E435" s="7">
        <v>6.2</v>
      </c>
      <c r="F435" s="1109" t="s">
        <v>7934</v>
      </c>
      <c r="G435" s="1109" t="s">
        <v>7935</v>
      </c>
      <c r="H435" s="7" t="s">
        <v>7936</v>
      </c>
    </row>
    <row r="436" spans="1:10">
      <c r="A436" s="12"/>
      <c r="B436" s="1898" t="s">
        <v>4816</v>
      </c>
      <c r="C436" s="1898"/>
      <c r="D436" s="1898">
        <v>83.397900000000007</v>
      </c>
      <c r="E436" s="1898"/>
      <c r="F436" s="1109"/>
      <c r="G436" s="1109"/>
      <c r="H436" s="7"/>
    </row>
    <row r="437" spans="1:10">
      <c r="A437" s="1924" t="s">
        <v>6</v>
      </c>
      <c r="B437" s="1924"/>
      <c r="C437" s="1924"/>
      <c r="D437" s="1924"/>
      <c r="E437" s="1924"/>
      <c r="F437" s="1924"/>
      <c r="G437" s="1924"/>
      <c r="H437" s="1924"/>
    </row>
    <row r="438" spans="1:10" ht="82.5" customHeight="1">
      <c r="A438" s="12" t="s">
        <v>10</v>
      </c>
      <c r="B438" s="7" t="s">
        <v>7937</v>
      </c>
      <c r="C438" s="7"/>
      <c r="D438" s="1901">
        <v>207</v>
      </c>
      <c r="E438" s="1901"/>
      <c r="F438" s="1109" t="s">
        <v>7938</v>
      </c>
      <c r="G438" s="202" t="s">
        <v>7074</v>
      </c>
      <c r="H438" s="7" t="s">
        <v>7939</v>
      </c>
    </row>
    <row r="439" spans="1:10" ht="87" customHeight="1">
      <c r="A439" s="12" t="s">
        <v>11</v>
      </c>
      <c r="B439" s="7" t="s">
        <v>7940</v>
      </c>
      <c r="C439" s="7"/>
      <c r="D439" s="1901">
        <v>187</v>
      </c>
      <c r="E439" s="1901"/>
      <c r="F439" s="1109" t="s">
        <v>7941</v>
      </c>
      <c r="G439" s="202" t="s">
        <v>7942</v>
      </c>
      <c r="H439" s="7" t="s">
        <v>7259</v>
      </c>
      <c r="I439" s="343"/>
    </row>
    <row r="440" spans="1:10" ht="93.75" customHeight="1">
      <c r="A440" s="12" t="s">
        <v>12</v>
      </c>
      <c r="B440" s="7" t="s">
        <v>7943</v>
      </c>
      <c r="C440" s="7"/>
      <c r="D440" s="1901">
        <v>113</v>
      </c>
      <c r="E440" s="1901"/>
      <c r="F440" s="1109" t="s">
        <v>7944</v>
      </c>
      <c r="G440" s="202" t="s">
        <v>7074</v>
      </c>
      <c r="H440" s="7" t="s">
        <v>7945</v>
      </c>
    </row>
    <row r="441" spans="1:10" ht="73.5" customHeight="1">
      <c r="A441" s="12" t="s">
        <v>29</v>
      </c>
      <c r="B441" s="7" t="s">
        <v>7946</v>
      </c>
      <c r="C441" s="7"/>
      <c r="D441" s="1901">
        <v>0.8</v>
      </c>
      <c r="E441" s="1901"/>
      <c r="F441" s="1109" t="s">
        <v>7947</v>
      </c>
      <c r="G441" s="202" t="s">
        <v>7350</v>
      </c>
      <c r="H441" s="7" t="s">
        <v>7216</v>
      </c>
      <c r="I441" s="343"/>
    </row>
    <row r="442" spans="1:10" ht="77.25" customHeight="1">
      <c r="A442" s="12" t="s">
        <v>31</v>
      </c>
      <c r="B442" s="7" t="s">
        <v>7948</v>
      </c>
      <c r="C442" s="7"/>
      <c r="D442" s="1901">
        <v>27</v>
      </c>
      <c r="E442" s="1901"/>
      <c r="F442" s="1109" t="s">
        <v>7949</v>
      </c>
      <c r="G442" s="202" t="s">
        <v>7350</v>
      </c>
      <c r="H442" s="7" t="s">
        <v>7216</v>
      </c>
      <c r="I442" s="343"/>
    </row>
    <row r="443" spans="1:10" ht="40.5" customHeight="1">
      <c r="A443" s="12" t="s">
        <v>33</v>
      </c>
      <c r="B443" s="7" t="s">
        <v>7950</v>
      </c>
      <c r="C443" s="7"/>
      <c r="D443" s="1901">
        <v>3.7</v>
      </c>
      <c r="E443" s="1901"/>
      <c r="F443" s="1109" t="s">
        <v>7951</v>
      </c>
      <c r="G443" s="202" t="s">
        <v>7350</v>
      </c>
      <c r="H443" s="7" t="s">
        <v>7216</v>
      </c>
    </row>
    <row r="444" spans="1:10" ht="66">
      <c r="A444" s="12" t="s">
        <v>35</v>
      </c>
      <c r="B444" s="7" t="s">
        <v>7952</v>
      </c>
      <c r="C444" s="7"/>
      <c r="D444" s="1901">
        <v>1.6</v>
      </c>
      <c r="E444" s="1901"/>
      <c r="F444" s="1109" t="s">
        <v>7953</v>
      </c>
      <c r="G444" s="202" t="s">
        <v>7350</v>
      </c>
      <c r="H444" s="7" t="s">
        <v>7216</v>
      </c>
      <c r="I444" s="346"/>
    </row>
    <row r="445" spans="1:10" ht="75" customHeight="1">
      <c r="A445" s="12" t="s">
        <v>37</v>
      </c>
      <c r="B445" s="7" t="s">
        <v>7954</v>
      </c>
      <c r="C445" s="7"/>
      <c r="D445" s="1901">
        <v>2.4</v>
      </c>
      <c r="E445" s="1901"/>
      <c r="F445" s="1109" t="s">
        <v>7955</v>
      </c>
      <c r="G445" s="202" t="s">
        <v>7339</v>
      </c>
      <c r="H445" s="7" t="s">
        <v>7216</v>
      </c>
    </row>
    <row r="446" spans="1:10" ht="39.6">
      <c r="A446" s="12" t="s">
        <v>40</v>
      </c>
      <c r="B446" s="7" t="s">
        <v>7956</v>
      </c>
      <c r="C446" s="7"/>
      <c r="D446" s="7">
        <v>24</v>
      </c>
      <c r="E446" s="7">
        <v>24</v>
      </c>
      <c r="F446" s="1109" t="s">
        <v>7957</v>
      </c>
      <c r="G446" s="1109" t="s">
        <v>7764</v>
      </c>
      <c r="H446" s="7" t="s">
        <v>7259</v>
      </c>
    </row>
    <row r="447" spans="1:10" ht="14.4" customHeight="1">
      <c r="A447" s="1909" t="s">
        <v>42</v>
      </c>
      <c r="B447" s="1901" t="s">
        <v>7958</v>
      </c>
      <c r="C447" s="1901"/>
      <c r="D447" s="1901">
        <v>38</v>
      </c>
      <c r="E447" s="1901"/>
      <c r="F447" s="1783" t="s">
        <v>7959</v>
      </c>
      <c r="G447" s="1783" t="s">
        <v>7764</v>
      </c>
      <c r="H447" s="1901" t="s">
        <v>7259</v>
      </c>
    </row>
    <row r="448" spans="1:10" ht="24" customHeight="1">
      <c r="A448" s="1909"/>
      <c r="B448" s="1901"/>
      <c r="C448" s="1901"/>
      <c r="D448" s="1901"/>
      <c r="E448" s="1901"/>
      <c r="F448" s="1783"/>
      <c r="G448" s="1783"/>
      <c r="H448" s="1901"/>
    </row>
    <row r="449" spans="1:9" ht="26.4">
      <c r="A449" s="12" t="s">
        <v>44</v>
      </c>
      <c r="B449" s="7" t="s">
        <v>7960</v>
      </c>
      <c r="C449" s="7"/>
      <c r="D449" s="1901">
        <v>6</v>
      </c>
      <c r="E449" s="1901"/>
      <c r="F449" s="1109" t="s">
        <v>7961</v>
      </c>
      <c r="G449" s="1109" t="s">
        <v>7085</v>
      </c>
      <c r="H449" s="7" t="s">
        <v>7259</v>
      </c>
    </row>
    <row r="450" spans="1:9" ht="26.4">
      <c r="A450" s="12" t="s">
        <v>46</v>
      </c>
      <c r="B450" s="7" t="s">
        <v>7962</v>
      </c>
      <c r="C450" s="7"/>
      <c r="D450" s="1901">
        <v>2.2000000000000002</v>
      </c>
      <c r="E450" s="1901"/>
      <c r="F450" s="1109" t="s">
        <v>7963</v>
      </c>
      <c r="G450" s="1109" t="s">
        <v>7085</v>
      </c>
      <c r="H450" s="7" t="s">
        <v>7259</v>
      </c>
      <c r="I450" s="343"/>
    </row>
    <row r="451" spans="1:9" ht="26.4">
      <c r="A451" s="12" t="s">
        <v>48</v>
      </c>
      <c r="B451" s="7" t="s">
        <v>7964</v>
      </c>
      <c r="C451" s="7"/>
      <c r="D451" s="1901">
        <v>0.5</v>
      </c>
      <c r="E451" s="1901"/>
      <c r="F451" s="1109" t="s">
        <v>7965</v>
      </c>
      <c r="G451" s="1109" t="s">
        <v>7966</v>
      </c>
      <c r="H451" s="7" t="s">
        <v>7259</v>
      </c>
      <c r="I451" s="343"/>
    </row>
    <row r="452" spans="1:9" ht="26.4">
      <c r="A452" s="12" t="s">
        <v>50</v>
      </c>
      <c r="B452" s="7" t="s">
        <v>7967</v>
      </c>
      <c r="C452" s="7"/>
      <c r="D452" s="1901">
        <v>20</v>
      </c>
      <c r="E452" s="1901"/>
      <c r="F452" s="1109" t="s">
        <v>7968</v>
      </c>
      <c r="G452" s="1109" t="s">
        <v>7085</v>
      </c>
      <c r="H452" s="7" t="s">
        <v>7259</v>
      </c>
      <c r="I452" s="343"/>
    </row>
    <row r="453" spans="1:9" ht="26.4">
      <c r="A453" s="12" t="s">
        <v>253</v>
      </c>
      <c r="B453" s="7" t="s">
        <v>7969</v>
      </c>
      <c r="C453" s="7"/>
      <c r="D453" s="1901">
        <v>1.7</v>
      </c>
      <c r="E453" s="1901"/>
      <c r="F453" s="1109" t="s">
        <v>7970</v>
      </c>
      <c r="G453" s="1109" t="s">
        <v>7085</v>
      </c>
      <c r="H453" s="7" t="s">
        <v>7971</v>
      </c>
      <c r="I453" s="343"/>
    </row>
    <row r="454" spans="1:9" ht="26.4">
      <c r="A454" s="12" t="s">
        <v>255</v>
      </c>
      <c r="B454" s="7" t="s">
        <v>7972</v>
      </c>
      <c r="C454" s="7"/>
      <c r="D454" s="1901">
        <v>1.3</v>
      </c>
      <c r="E454" s="1901"/>
      <c r="F454" s="1109" t="s">
        <v>7973</v>
      </c>
      <c r="G454" s="1109" t="s">
        <v>7085</v>
      </c>
      <c r="H454" s="7" t="s">
        <v>7971</v>
      </c>
      <c r="I454" s="343"/>
    </row>
    <row r="455" spans="1:9" ht="26.4">
      <c r="A455" s="12" t="s">
        <v>257</v>
      </c>
      <c r="B455" s="7" t="s">
        <v>7974</v>
      </c>
      <c r="C455" s="7"/>
      <c r="D455" s="1901">
        <v>1.8</v>
      </c>
      <c r="E455" s="1901"/>
      <c r="F455" s="1109" t="s">
        <v>7975</v>
      </c>
      <c r="G455" s="1109" t="s">
        <v>7085</v>
      </c>
      <c r="H455" s="7" t="s">
        <v>7971</v>
      </c>
      <c r="I455" s="343"/>
    </row>
    <row r="456" spans="1:9" ht="26.4">
      <c r="A456" s="12" t="s">
        <v>259</v>
      </c>
      <c r="B456" s="7" t="s">
        <v>7976</v>
      </c>
      <c r="C456" s="7"/>
      <c r="D456" s="1901">
        <v>3.1</v>
      </c>
      <c r="E456" s="1901"/>
      <c r="F456" s="1109" t="s">
        <v>7975</v>
      </c>
      <c r="G456" s="1109" t="s">
        <v>7085</v>
      </c>
      <c r="H456" s="7" t="s">
        <v>7971</v>
      </c>
      <c r="I456" s="343"/>
    </row>
    <row r="457" spans="1:9" ht="26.4">
      <c r="A457" s="12" t="s">
        <v>262</v>
      </c>
      <c r="B457" s="7" t="s">
        <v>7977</v>
      </c>
      <c r="C457" s="7"/>
      <c r="D457" s="1901">
        <v>7.6</v>
      </c>
      <c r="E457" s="1901"/>
      <c r="F457" s="1109" t="s">
        <v>7978</v>
      </c>
      <c r="G457" s="1109" t="s">
        <v>7085</v>
      </c>
      <c r="H457" s="7" t="s">
        <v>7971</v>
      </c>
      <c r="I457" s="343"/>
    </row>
    <row r="458" spans="1:9" ht="26.4">
      <c r="A458" s="12" t="s">
        <v>265</v>
      </c>
      <c r="B458" s="7" t="s">
        <v>7979</v>
      </c>
      <c r="C458" s="7"/>
      <c r="D458" s="1901">
        <v>1.6</v>
      </c>
      <c r="E458" s="1901"/>
      <c r="F458" s="1109" t="s">
        <v>7980</v>
      </c>
      <c r="G458" s="1109" t="s">
        <v>7085</v>
      </c>
      <c r="H458" s="7" t="s">
        <v>7971</v>
      </c>
      <c r="I458" s="343"/>
    </row>
    <row r="459" spans="1:9" ht="26.4">
      <c r="A459" s="12" t="s">
        <v>268</v>
      </c>
      <c r="B459" s="7" t="s">
        <v>7979</v>
      </c>
      <c r="C459" s="7"/>
      <c r="D459" s="1901">
        <v>0.9</v>
      </c>
      <c r="E459" s="1901"/>
      <c r="F459" s="1109" t="s">
        <v>7981</v>
      </c>
      <c r="G459" s="1109" t="s">
        <v>7085</v>
      </c>
      <c r="H459" s="7" t="s">
        <v>7971</v>
      </c>
      <c r="I459" s="343"/>
    </row>
    <row r="460" spans="1:9" ht="33" customHeight="1">
      <c r="A460" s="12" t="s">
        <v>270</v>
      </c>
      <c r="B460" s="7" t="s">
        <v>7979</v>
      </c>
      <c r="C460" s="7"/>
      <c r="D460" s="1901">
        <v>0.9</v>
      </c>
      <c r="E460" s="1901"/>
      <c r="F460" s="1109" t="s">
        <v>7982</v>
      </c>
      <c r="G460" s="1109" t="s">
        <v>7085</v>
      </c>
      <c r="H460" s="7" t="s">
        <v>7971</v>
      </c>
      <c r="I460" s="343"/>
    </row>
    <row r="461" spans="1:9" ht="26.4">
      <c r="A461" s="12" t="s">
        <v>273</v>
      </c>
      <c r="B461" s="7" t="s">
        <v>7979</v>
      </c>
      <c r="C461" s="7"/>
      <c r="D461" s="1901">
        <v>3.6</v>
      </c>
      <c r="E461" s="1901"/>
      <c r="F461" s="1109" t="s">
        <v>7981</v>
      </c>
      <c r="G461" s="1109" t="s">
        <v>7085</v>
      </c>
      <c r="H461" s="7" t="s">
        <v>7971</v>
      </c>
      <c r="I461" s="343"/>
    </row>
    <row r="462" spans="1:9" ht="26.4">
      <c r="A462" s="12" t="s">
        <v>274</v>
      </c>
      <c r="B462" s="7" t="s">
        <v>7983</v>
      </c>
      <c r="C462" s="7"/>
      <c r="D462" s="1901">
        <v>1.2</v>
      </c>
      <c r="E462" s="1901"/>
      <c r="F462" s="1109" t="s">
        <v>7963</v>
      </c>
      <c r="G462" s="1109" t="s">
        <v>7085</v>
      </c>
      <c r="H462" s="7" t="s">
        <v>7971</v>
      </c>
      <c r="I462" s="343"/>
    </row>
    <row r="463" spans="1:9" ht="26.4">
      <c r="A463" s="12" t="s">
        <v>276</v>
      </c>
      <c r="B463" s="7" t="s">
        <v>7984</v>
      </c>
      <c r="C463" s="7"/>
      <c r="D463" s="1901">
        <v>9.6</v>
      </c>
      <c r="E463" s="1901"/>
      <c r="F463" s="1109" t="s">
        <v>7985</v>
      </c>
      <c r="G463" s="1109" t="s">
        <v>7085</v>
      </c>
      <c r="H463" s="7" t="s">
        <v>7971</v>
      </c>
      <c r="I463" s="343"/>
    </row>
    <row r="464" spans="1:9" ht="26.4">
      <c r="A464" s="12" t="s">
        <v>278</v>
      </c>
      <c r="B464" s="7" t="s">
        <v>7984</v>
      </c>
      <c r="C464" s="7"/>
      <c r="D464" s="1901">
        <v>4.9000000000000004</v>
      </c>
      <c r="E464" s="1901"/>
      <c r="F464" s="1109" t="s">
        <v>7986</v>
      </c>
      <c r="G464" s="1109" t="s">
        <v>7085</v>
      </c>
      <c r="H464" s="7" t="s">
        <v>7971</v>
      </c>
      <c r="I464" s="343"/>
    </row>
    <row r="465" spans="1:9" ht="26.4">
      <c r="A465" s="12" t="s">
        <v>280</v>
      </c>
      <c r="B465" s="7" t="s">
        <v>7987</v>
      </c>
      <c r="C465" s="7"/>
      <c r="D465" s="1901">
        <v>0.9</v>
      </c>
      <c r="E465" s="1901"/>
      <c r="F465" s="1109" t="s">
        <v>7988</v>
      </c>
      <c r="G465" s="1109" t="s">
        <v>7085</v>
      </c>
      <c r="H465" s="7" t="s">
        <v>7971</v>
      </c>
      <c r="I465" s="343"/>
    </row>
    <row r="466" spans="1:9" ht="26.4">
      <c r="A466" s="12" t="s">
        <v>282</v>
      </c>
      <c r="B466" s="7" t="s">
        <v>7989</v>
      </c>
      <c r="C466" s="7"/>
      <c r="D466" s="1901">
        <v>7.8</v>
      </c>
      <c r="E466" s="1901"/>
      <c r="F466" s="1109" t="s">
        <v>7990</v>
      </c>
      <c r="G466" s="1109" t="s">
        <v>7085</v>
      </c>
      <c r="H466" s="7" t="s">
        <v>7971</v>
      </c>
      <c r="I466" s="343"/>
    </row>
    <row r="467" spans="1:9" ht="26.4">
      <c r="A467" s="12" t="s">
        <v>284</v>
      </c>
      <c r="B467" s="7" t="s">
        <v>7991</v>
      </c>
      <c r="C467" s="7"/>
      <c r="D467" s="1901">
        <v>7.7</v>
      </c>
      <c r="E467" s="1901"/>
      <c r="F467" s="1109" t="s">
        <v>7992</v>
      </c>
      <c r="G467" s="1109" t="s">
        <v>7085</v>
      </c>
      <c r="H467" s="7" t="s">
        <v>7971</v>
      </c>
      <c r="I467" s="343"/>
    </row>
    <row r="468" spans="1:9" ht="26.4">
      <c r="A468" s="12" t="s">
        <v>287</v>
      </c>
      <c r="B468" s="7" t="s">
        <v>7989</v>
      </c>
      <c r="C468" s="7"/>
      <c r="D468" s="1901">
        <v>30.9</v>
      </c>
      <c r="E468" s="1901"/>
      <c r="F468" s="1109" t="s">
        <v>7992</v>
      </c>
      <c r="G468" s="1109" t="s">
        <v>7085</v>
      </c>
      <c r="H468" s="7" t="s">
        <v>7971</v>
      </c>
      <c r="I468" s="343"/>
    </row>
    <row r="469" spans="1:9" ht="26.4">
      <c r="A469" s="12" t="s">
        <v>289</v>
      </c>
      <c r="B469" s="7" t="s">
        <v>7993</v>
      </c>
      <c r="C469" s="7"/>
      <c r="D469" s="1901">
        <v>1.6</v>
      </c>
      <c r="E469" s="1901"/>
      <c r="F469" s="1109" t="s">
        <v>7994</v>
      </c>
      <c r="G469" s="1109" t="s">
        <v>7085</v>
      </c>
      <c r="H469" s="7" t="s">
        <v>7971</v>
      </c>
      <c r="I469" s="343"/>
    </row>
    <row r="470" spans="1:9" ht="26.4">
      <c r="A470" s="12" t="s">
        <v>291</v>
      </c>
      <c r="B470" s="7" t="s">
        <v>7995</v>
      </c>
      <c r="C470" s="7"/>
      <c r="D470" s="1901">
        <v>1.4</v>
      </c>
      <c r="E470" s="1901"/>
      <c r="F470" s="1109" t="s">
        <v>7996</v>
      </c>
      <c r="G470" s="1109" t="s">
        <v>7085</v>
      </c>
      <c r="H470" s="7" t="s">
        <v>7971</v>
      </c>
      <c r="I470" s="343"/>
    </row>
    <row r="471" spans="1:9" ht="26.4">
      <c r="A471" s="12" t="s">
        <v>293</v>
      </c>
      <c r="B471" s="7" t="s">
        <v>7997</v>
      </c>
      <c r="C471" s="7"/>
      <c r="D471" s="1901">
        <v>15.7</v>
      </c>
      <c r="E471" s="1901"/>
      <c r="F471" s="1109" t="s">
        <v>7998</v>
      </c>
      <c r="G471" s="1109" t="s">
        <v>7085</v>
      </c>
      <c r="H471" s="7" t="s">
        <v>7971</v>
      </c>
      <c r="I471" s="343"/>
    </row>
    <row r="472" spans="1:9" ht="26.4">
      <c r="A472" s="12" t="s">
        <v>295</v>
      </c>
      <c r="B472" s="7" t="s">
        <v>7999</v>
      </c>
      <c r="C472" s="7"/>
      <c r="D472" s="1901">
        <v>2.6</v>
      </c>
      <c r="E472" s="1901"/>
      <c r="F472" s="1109" t="s">
        <v>7998</v>
      </c>
      <c r="G472" s="1109" t="s">
        <v>7085</v>
      </c>
      <c r="H472" s="7" t="s">
        <v>7971</v>
      </c>
      <c r="I472" s="343"/>
    </row>
    <row r="473" spans="1:9" ht="26.4">
      <c r="A473" s="12" t="s">
        <v>297</v>
      </c>
      <c r="B473" s="7" t="s">
        <v>8000</v>
      </c>
      <c r="C473" s="7"/>
      <c r="D473" s="1901">
        <v>3.3</v>
      </c>
      <c r="E473" s="1901"/>
      <c r="F473" s="1109" t="s">
        <v>8001</v>
      </c>
      <c r="G473" s="1109" t="s">
        <v>7085</v>
      </c>
      <c r="H473" s="7" t="s">
        <v>7971</v>
      </c>
      <c r="I473" s="343"/>
    </row>
    <row r="474" spans="1:9" ht="26.4">
      <c r="A474" s="12" t="s">
        <v>299</v>
      </c>
      <c r="B474" s="7" t="s">
        <v>7999</v>
      </c>
      <c r="C474" s="7"/>
      <c r="D474" s="1901">
        <v>0.9</v>
      </c>
      <c r="E474" s="1901"/>
      <c r="F474" s="1109" t="s">
        <v>8002</v>
      </c>
      <c r="G474" s="1109" t="s">
        <v>7085</v>
      </c>
      <c r="H474" s="7" t="s">
        <v>7971</v>
      </c>
      <c r="I474" s="343"/>
    </row>
    <row r="475" spans="1:9" ht="26.4">
      <c r="A475" s="12" t="s">
        <v>301</v>
      </c>
      <c r="B475" s="7" t="s">
        <v>8003</v>
      </c>
      <c r="C475" s="7"/>
      <c r="D475" s="1901">
        <v>13.7</v>
      </c>
      <c r="E475" s="1901"/>
      <c r="F475" s="1109" t="s">
        <v>8004</v>
      </c>
      <c r="G475" s="1109" t="s">
        <v>7085</v>
      </c>
      <c r="H475" s="7" t="s">
        <v>7971</v>
      </c>
      <c r="I475" s="343"/>
    </row>
    <row r="476" spans="1:9" ht="26.4">
      <c r="A476" s="12" t="s">
        <v>189</v>
      </c>
      <c r="B476" s="7" t="s">
        <v>8003</v>
      </c>
      <c r="C476" s="7"/>
      <c r="D476" s="1901">
        <v>2.4</v>
      </c>
      <c r="E476" s="1901"/>
      <c r="F476" s="1109" t="s">
        <v>8005</v>
      </c>
      <c r="G476" s="1109" t="s">
        <v>7085</v>
      </c>
      <c r="H476" s="7" t="s">
        <v>7971</v>
      </c>
      <c r="I476" s="343"/>
    </row>
    <row r="477" spans="1:9" ht="30" customHeight="1">
      <c r="A477" s="12" t="s">
        <v>192</v>
      </c>
      <c r="B477" s="7" t="s">
        <v>8006</v>
      </c>
      <c r="C477" s="7"/>
      <c r="D477" s="1901">
        <v>1.1000000000000001</v>
      </c>
      <c r="E477" s="1901"/>
      <c r="F477" s="1109" t="s">
        <v>8007</v>
      </c>
      <c r="G477" s="1109" t="s">
        <v>7085</v>
      </c>
      <c r="H477" s="7" t="s">
        <v>7971</v>
      </c>
      <c r="I477" s="343"/>
    </row>
    <row r="478" spans="1:9" ht="26.4">
      <c r="A478" s="12" t="s">
        <v>194</v>
      </c>
      <c r="B478" s="7" t="s">
        <v>8008</v>
      </c>
      <c r="C478" s="7"/>
      <c r="D478" s="1901">
        <v>0.7</v>
      </c>
      <c r="E478" s="1901"/>
      <c r="F478" s="1109" t="s">
        <v>7357</v>
      </c>
      <c r="G478" s="1109" t="s">
        <v>7085</v>
      </c>
      <c r="H478" s="7" t="s">
        <v>7971</v>
      </c>
      <c r="I478" s="343"/>
    </row>
    <row r="479" spans="1:9" ht="26.4">
      <c r="A479" s="12" t="s">
        <v>197</v>
      </c>
      <c r="B479" s="7" t="s">
        <v>8008</v>
      </c>
      <c r="C479" s="7"/>
      <c r="D479" s="1901">
        <v>1.2</v>
      </c>
      <c r="E479" s="1901"/>
      <c r="F479" s="1109" t="s">
        <v>8009</v>
      </c>
      <c r="G479" s="1109" t="s">
        <v>7085</v>
      </c>
      <c r="H479" s="7" t="s">
        <v>7971</v>
      </c>
      <c r="I479" s="343"/>
    </row>
    <row r="480" spans="1:9" ht="26.4">
      <c r="A480" s="12" t="s">
        <v>199</v>
      </c>
      <c r="B480" s="7" t="s">
        <v>8010</v>
      </c>
      <c r="C480" s="7"/>
      <c r="D480" s="1901">
        <v>2.6</v>
      </c>
      <c r="E480" s="1901"/>
      <c r="F480" s="1109" t="s">
        <v>8011</v>
      </c>
      <c r="G480" s="1109" t="s">
        <v>7085</v>
      </c>
      <c r="H480" s="7" t="s">
        <v>7971</v>
      </c>
      <c r="I480" s="343"/>
    </row>
    <row r="481" spans="1:9" ht="26.4">
      <c r="A481" s="12" t="s">
        <v>201</v>
      </c>
      <c r="B481" s="7" t="s">
        <v>8012</v>
      </c>
      <c r="C481" s="7"/>
      <c r="D481" s="1901">
        <v>0.6</v>
      </c>
      <c r="E481" s="1901"/>
      <c r="F481" s="1109" t="s">
        <v>8013</v>
      </c>
      <c r="G481" s="1109" t="s">
        <v>7085</v>
      </c>
      <c r="H481" s="7" t="s">
        <v>7971</v>
      </c>
      <c r="I481" s="343"/>
    </row>
    <row r="482" spans="1:9" ht="28.5" customHeight="1">
      <c r="A482" s="12" t="s">
        <v>204</v>
      </c>
      <c r="B482" s="7" t="s">
        <v>8014</v>
      </c>
      <c r="C482" s="7"/>
      <c r="D482" s="1901">
        <v>1.3</v>
      </c>
      <c r="E482" s="1901"/>
      <c r="F482" s="1109" t="s">
        <v>8015</v>
      </c>
      <c r="G482" s="1109" t="s">
        <v>7085</v>
      </c>
      <c r="H482" s="7" t="s">
        <v>7971</v>
      </c>
      <c r="I482" s="343"/>
    </row>
    <row r="483" spans="1:9" ht="28.5" customHeight="1">
      <c r="A483" s="12" t="s">
        <v>206</v>
      </c>
      <c r="B483" s="7" t="s">
        <v>8016</v>
      </c>
      <c r="C483" s="7"/>
      <c r="D483" s="1901">
        <v>0.8</v>
      </c>
      <c r="E483" s="1901"/>
      <c r="F483" s="1109" t="s">
        <v>8017</v>
      </c>
      <c r="G483" s="1109" t="s">
        <v>8018</v>
      </c>
      <c r="H483" s="7" t="s">
        <v>7971</v>
      </c>
      <c r="I483" s="343"/>
    </row>
    <row r="484" spans="1:9" ht="26.4">
      <c r="A484" s="12" t="s">
        <v>208</v>
      </c>
      <c r="B484" s="7" t="s">
        <v>8019</v>
      </c>
      <c r="C484" s="7"/>
      <c r="D484" s="1901">
        <v>4.2</v>
      </c>
      <c r="E484" s="1901"/>
      <c r="F484" s="1109" t="s">
        <v>8020</v>
      </c>
      <c r="G484" s="1109" t="s">
        <v>8018</v>
      </c>
      <c r="H484" s="7" t="s">
        <v>7971</v>
      </c>
      <c r="I484" s="343"/>
    </row>
    <row r="485" spans="1:9" ht="26.4">
      <c r="A485" s="12" t="s">
        <v>210</v>
      </c>
      <c r="B485" s="7" t="s">
        <v>7987</v>
      </c>
      <c r="C485" s="7"/>
      <c r="D485" s="1901">
        <v>2.8</v>
      </c>
      <c r="E485" s="1901"/>
      <c r="F485" s="1109" t="s">
        <v>8021</v>
      </c>
      <c r="G485" s="1109" t="s">
        <v>8018</v>
      </c>
      <c r="H485" s="7" t="s">
        <v>7971</v>
      </c>
      <c r="I485" s="343"/>
    </row>
    <row r="486" spans="1:9" ht="26.4">
      <c r="A486" s="12" t="s">
        <v>212</v>
      </c>
      <c r="B486" s="7" t="s">
        <v>7987</v>
      </c>
      <c r="C486" s="7"/>
      <c r="D486" s="1901">
        <v>1.2</v>
      </c>
      <c r="E486" s="1901"/>
      <c r="F486" s="1109" t="s">
        <v>8017</v>
      </c>
      <c r="G486" s="1109" t="s">
        <v>8018</v>
      </c>
      <c r="H486" s="7" t="s">
        <v>7971</v>
      </c>
    </row>
    <row r="487" spans="1:9" ht="26.4">
      <c r="A487" s="12" t="s">
        <v>214</v>
      </c>
      <c r="B487" s="7" t="s">
        <v>8022</v>
      </c>
      <c r="C487" s="7"/>
      <c r="D487" s="1901">
        <v>1.7</v>
      </c>
      <c r="E487" s="1901"/>
      <c r="F487" s="1109" t="s">
        <v>8023</v>
      </c>
      <c r="G487" s="1109" t="s">
        <v>7085</v>
      </c>
      <c r="H487" s="7" t="s">
        <v>7971</v>
      </c>
      <c r="I487" s="343"/>
    </row>
    <row r="488" spans="1:9" ht="31.5" customHeight="1">
      <c r="A488" s="12" t="s">
        <v>216</v>
      </c>
      <c r="B488" s="7" t="s">
        <v>8024</v>
      </c>
      <c r="C488" s="7"/>
      <c r="D488" s="1901">
        <v>3.1</v>
      </c>
      <c r="E488" s="1901"/>
      <c r="F488" s="1109" t="s">
        <v>8025</v>
      </c>
      <c r="G488" s="1109" t="s">
        <v>7085</v>
      </c>
      <c r="H488" s="7" t="s">
        <v>7971</v>
      </c>
      <c r="I488" s="343"/>
    </row>
    <row r="489" spans="1:9" ht="38.25" customHeight="1">
      <c r="A489" s="12" t="s">
        <v>317</v>
      </c>
      <c r="B489" s="7" t="s">
        <v>8026</v>
      </c>
      <c r="C489" s="7"/>
      <c r="D489" s="1901">
        <v>22.7</v>
      </c>
      <c r="E489" s="1901"/>
      <c r="F489" s="1109" t="s">
        <v>8027</v>
      </c>
      <c r="G489" s="1109" t="s">
        <v>8028</v>
      </c>
      <c r="H489" s="7" t="s">
        <v>7406</v>
      </c>
      <c r="I489" s="343"/>
    </row>
    <row r="490" spans="1:9" ht="31.5" customHeight="1">
      <c r="A490" s="12" t="s">
        <v>320</v>
      </c>
      <c r="B490" s="7" t="s">
        <v>8029</v>
      </c>
      <c r="C490" s="7"/>
      <c r="D490" s="1901">
        <v>1.8</v>
      </c>
      <c r="E490" s="1901"/>
      <c r="F490" s="1109" t="s">
        <v>8030</v>
      </c>
      <c r="G490" s="1109" t="s">
        <v>8018</v>
      </c>
      <c r="H490" s="7" t="s">
        <v>7971</v>
      </c>
      <c r="I490" s="343"/>
    </row>
    <row r="491" spans="1:9" ht="26.4">
      <c r="A491" s="12" t="s">
        <v>322</v>
      </c>
      <c r="B491" s="7" t="s">
        <v>8029</v>
      </c>
      <c r="C491" s="7"/>
      <c r="D491" s="1901">
        <v>0.7</v>
      </c>
      <c r="E491" s="1901"/>
      <c r="F491" s="1109" t="s">
        <v>8031</v>
      </c>
      <c r="G491" s="1109" t="s">
        <v>8018</v>
      </c>
      <c r="H491" s="7" t="s">
        <v>7971</v>
      </c>
      <c r="I491" s="343"/>
    </row>
    <row r="492" spans="1:9" ht="26.4">
      <c r="A492" s="12" t="s">
        <v>325</v>
      </c>
      <c r="B492" s="7" t="s">
        <v>8032</v>
      </c>
      <c r="C492" s="7"/>
      <c r="D492" s="1901">
        <v>4.5999999999999996</v>
      </c>
      <c r="E492" s="1901"/>
      <c r="F492" s="1109" t="s">
        <v>8033</v>
      </c>
      <c r="G492" s="1109" t="s">
        <v>8034</v>
      </c>
      <c r="H492" s="7" t="s">
        <v>7971</v>
      </c>
    </row>
    <row r="493" spans="1:9" ht="26.4">
      <c r="A493" s="12" t="s">
        <v>328</v>
      </c>
      <c r="B493" s="7" t="s">
        <v>8035</v>
      </c>
      <c r="C493" s="7"/>
      <c r="D493" s="1901">
        <v>0.8</v>
      </c>
      <c r="E493" s="1901"/>
      <c r="F493" s="1109" t="s">
        <v>7084</v>
      </c>
      <c r="G493" s="1109" t="s">
        <v>7085</v>
      </c>
      <c r="H493" s="7" t="s">
        <v>7971</v>
      </c>
    </row>
    <row r="494" spans="1:9" ht="52.8">
      <c r="A494" s="12" t="s">
        <v>331</v>
      </c>
      <c r="B494" s="7" t="s">
        <v>8036</v>
      </c>
      <c r="C494" s="7"/>
      <c r="D494" s="1901">
        <v>15.318</v>
      </c>
      <c r="E494" s="1901"/>
      <c r="F494" s="1109" t="s">
        <v>8037</v>
      </c>
      <c r="G494" s="1109" t="s">
        <v>7917</v>
      </c>
      <c r="H494" s="7" t="s">
        <v>8038</v>
      </c>
    </row>
    <row r="495" spans="1:9" ht="39.6">
      <c r="A495" s="12" t="s">
        <v>1005</v>
      </c>
      <c r="B495" s="7" t="s">
        <v>8039</v>
      </c>
      <c r="C495" s="7"/>
      <c r="D495" s="1901">
        <v>590</v>
      </c>
      <c r="E495" s="1901"/>
      <c r="F495" s="1109" t="s">
        <v>8040</v>
      </c>
      <c r="G495" s="202" t="s">
        <v>7140</v>
      </c>
      <c r="H495" s="7" t="s">
        <v>8041</v>
      </c>
    </row>
    <row r="496" spans="1:9" ht="93" customHeight="1">
      <c r="A496" s="12" t="s">
        <v>1006</v>
      </c>
      <c r="B496" s="7" t="s">
        <v>8042</v>
      </c>
      <c r="C496" s="7"/>
      <c r="D496" s="1901">
        <v>29</v>
      </c>
      <c r="E496" s="1901"/>
      <c r="F496" s="1109" t="s">
        <v>8043</v>
      </c>
      <c r="G496" s="202" t="s">
        <v>7140</v>
      </c>
      <c r="H496" s="7" t="s">
        <v>7606</v>
      </c>
    </row>
    <row r="497" spans="1:10" ht="52.8">
      <c r="A497" s="12" t="s">
        <v>1007</v>
      </c>
      <c r="B497" s="7" t="s">
        <v>8044</v>
      </c>
      <c r="C497" s="7"/>
      <c r="D497" s="1901">
        <v>22.6</v>
      </c>
      <c r="E497" s="1901"/>
      <c r="F497" s="1109" t="s">
        <v>8045</v>
      </c>
      <c r="G497" s="202" t="s">
        <v>7140</v>
      </c>
      <c r="H497" s="7" t="s">
        <v>7606</v>
      </c>
    </row>
    <row r="498" spans="1:10" ht="39.6">
      <c r="A498" s="12" t="s">
        <v>7468</v>
      </c>
      <c r="B498" s="7" t="s">
        <v>8042</v>
      </c>
      <c r="C498" s="7"/>
      <c r="D498" s="1901">
        <v>7</v>
      </c>
      <c r="E498" s="1901"/>
      <c r="F498" s="1109" t="s">
        <v>8046</v>
      </c>
      <c r="G498" s="202" t="s">
        <v>7140</v>
      </c>
      <c r="H498" s="7" t="s">
        <v>7606</v>
      </c>
    </row>
    <row r="499" spans="1:10" ht="39.6">
      <c r="A499" s="12" t="s">
        <v>7471</v>
      </c>
      <c r="B499" s="7" t="s">
        <v>8047</v>
      </c>
      <c r="C499" s="7"/>
      <c r="D499" s="1901">
        <v>2.5</v>
      </c>
      <c r="E499" s="1901"/>
      <c r="F499" s="1109" t="s">
        <v>8048</v>
      </c>
      <c r="G499" s="202" t="s">
        <v>7140</v>
      </c>
      <c r="H499" s="7" t="s">
        <v>7203</v>
      </c>
    </row>
    <row r="500" spans="1:10" ht="92.4">
      <c r="A500" s="12" t="s">
        <v>7474</v>
      </c>
      <c r="B500" s="7" t="s">
        <v>8049</v>
      </c>
      <c r="C500" s="7"/>
      <c r="D500" s="1901">
        <v>17.5</v>
      </c>
      <c r="E500" s="1901"/>
      <c r="F500" s="1109" t="s">
        <v>8050</v>
      </c>
      <c r="G500" s="202" t="s">
        <v>7140</v>
      </c>
      <c r="H500" s="7" t="s">
        <v>7971</v>
      </c>
      <c r="I500" s="346"/>
    </row>
    <row r="501" spans="1:10" ht="158.4">
      <c r="A501" s="12" t="s">
        <v>7477</v>
      </c>
      <c r="B501" s="7" t="s">
        <v>8051</v>
      </c>
      <c r="C501" s="7"/>
      <c r="D501" s="1901">
        <v>438.7</v>
      </c>
      <c r="E501" s="1901"/>
      <c r="F501" s="1109" t="s">
        <v>8052</v>
      </c>
      <c r="G501" s="202" t="s">
        <v>7140</v>
      </c>
      <c r="H501" s="7" t="s">
        <v>7174</v>
      </c>
      <c r="I501" s="343"/>
    </row>
    <row r="502" spans="1:10" ht="92.4">
      <c r="A502" s="12" t="s">
        <v>7480</v>
      </c>
      <c r="B502" s="7" t="s">
        <v>8053</v>
      </c>
      <c r="C502" s="7"/>
      <c r="D502" s="1901">
        <v>11.3</v>
      </c>
      <c r="E502" s="1901"/>
      <c r="F502" s="1109" t="s">
        <v>8054</v>
      </c>
      <c r="G502" s="202" t="s">
        <v>7140</v>
      </c>
      <c r="H502" s="7" t="s">
        <v>7174</v>
      </c>
      <c r="I502" s="343"/>
    </row>
    <row r="503" spans="1:10" ht="26.4">
      <c r="A503" s="12" t="s">
        <v>7483</v>
      </c>
      <c r="B503" s="7" t="s">
        <v>8055</v>
      </c>
      <c r="C503" s="7"/>
      <c r="D503" s="1901">
        <v>5.8</v>
      </c>
      <c r="E503" s="1901"/>
      <c r="F503" s="1109" t="s">
        <v>8056</v>
      </c>
      <c r="G503" s="1109" t="s">
        <v>7170</v>
      </c>
      <c r="H503" s="7" t="s">
        <v>7971</v>
      </c>
      <c r="I503" s="343"/>
    </row>
    <row r="504" spans="1:10" ht="26.4">
      <c r="A504" s="12" t="s">
        <v>7486</v>
      </c>
      <c r="B504" s="7" t="s">
        <v>8057</v>
      </c>
      <c r="C504" s="7"/>
      <c r="D504" s="1901">
        <v>6.5</v>
      </c>
      <c r="E504" s="1901"/>
      <c r="F504" s="1109" t="s">
        <v>8058</v>
      </c>
      <c r="G504" s="1109" t="s">
        <v>7144</v>
      </c>
      <c r="H504" s="7" t="s">
        <v>7971</v>
      </c>
      <c r="I504" s="343"/>
    </row>
    <row r="505" spans="1:10" ht="26.4">
      <c r="A505" s="12" t="s">
        <v>7488</v>
      </c>
      <c r="B505" s="7" t="s">
        <v>8059</v>
      </c>
      <c r="C505" s="7"/>
      <c r="D505" s="1901">
        <v>2.6</v>
      </c>
      <c r="E505" s="1901"/>
      <c r="F505" s="1109" t="s">
        <v>8060</v>
      </c>
      <c r="G505" s="1109" t="s">
        <v>7144</v>
      </c>
      <c r="H505" s="7" t="s">
        <v>7971</v>
      </c>
    </row>
    <row r="506" spans="1:10" ht="26.4">
      <c r="A506" s="12" t="s">
        <v>7490</v>
      </c>
      <c r="B506" s="7" t="s">
        <v>8061</v>
      </c>
      <c r="C506" s="7"/>
      <c r="D506" s="1901">
        <v>3.8</v>
      </c>
      <c r="E506" s="1901"/>
      <c r="F506" s="1109" t="s">
        <v>8062</v>
      </c>
      <c r="G506" s="1109" t="s">
        <v>7144</v>
      </c>
      <c r="H506" s="7" t="s">
        <v>7971</v>
      </c>
    </row>
    <row r="507" spans="1:10" ht="27" thickBot="1">
      <c r="A507" s="12" t="s">
        <v>7492</v>
      </c>
      <c r="B507" s="7" t="s">
        <v>8063</v>
      </c>
      <c r="C507" s="7"/>
      <c r="D507" s="1901">
        <v>7.3</v>
      </c>
      <c r="E507" s="1901"/>
      <c r="F507" s="1109" t="s">
        <v>8064</v>
      </c>
      <c r="G507" s="1109" t="s">
        <v>7144</v>
      </c>
      <c r="H507" s="7" t="s">
        <v>7971</v>
      </c>
      <c r="I507" s="343"/>
    </row>
    <row r="508" spans="1:10" ht="36" customHeight="1" thickBot="1">
      <c r="A508" s="12" t="s">
        <v>7495</v>
      </c>
      <c r="B508" s="7" t="s">
        <v>8065</v>
      </c>
      <c r="C508" s="7"/>
      <c r="D508" s="1906">
        <v>10.9</v>
      </c>
      <c r="E508" s="1906"/>
      <c r="F508" s="1109" t="s">
        <v>8066</v>
      </c>
      <c r="G508" s="202" t="s">
        <v>7140</v>
      </c>
      <c r="H508" s="7" t="s">
        <v>7971</v>
      </c>
      <c r="I508" s="1917"/>
      <c r="J508" s="1918"/>
    </row>
    <row r="509" spans="1:10" ht="40.5" customHeight="1">
      <c r="A509" s="12" t="s">
        <v>7497</v>
      </c>
      <c r="B509" s="7" t="s">
        <v>8067</v>
      </c>
      <c r="C509" s="7"/>
      <c r="D509" s="1901">
        <v>19</v>
      </c>
      <c r="E509" s="1901"/>
      <c r="F509" s="1109" t="s">
        <v>8068</v>
      </c>
      <c r="G509" s="202" t="s">
        <v>7140</v>
      </c>
      <c r="H509" s="7" t="s">
        <v>7971</v>
      </c>
      <c r="I509" s="343"/>
    </row>
    <row r="510" spans="1:10" ht="39.6">
      <c r="A510" s="12" t="s">
        <v>7501</v>
      </c>
      <c r="B510" s="7" t="s">
        <v>8069</v>
      </c>
      <c r="C510" s="7"/>
      <c r="D510" s="1901">
        <v>11</v>
      </c>
      <c r="E510" s="1901"/>
      <c r="F510" s="1109" t="s">
        <v>8070</v>
      </c>
      <c r="G510" s="202" t="s">
        <v>7140</v>
      </c>
      <c r="H510" s="7" t="s">
        <v>8071</v>
      </c>
      <c r="I510" s="343"/>
    </row>
    <row r="511" spans="1:10" ht="79.8" thickBot="1">
      <c r="A511" s="12" t="s">
        <v>7504</v>
      </c>
      <c r="B511" s="7" t="s">
        <v>8072</v>
      </c>
      <c r="C511" s="7"/>
      <c r="D511" s="1901">
        <v>13</v>
      </c>
      <c r="E511" s="1901"/>
      <c r="F511" s="1109" t="s">
        <v>8073</v>
      </c>
      <c r="G511" s="202" t="s">
        <v>7140</v>
      </c>
      <c r="H511" s="7" t="s">
        <v>7606</v>
      </c>
      <c r="I511" s="343"/>
      <c r="J511" s="343"/>
    </row>
    <row r="512" spans="1:10" ht="40.200000000000003" thickBot="1">
      <c r="A512" s="12" t="s">
        <v>7506</v>
      </c>
      <c r="B512" s="7" t="s">
        <v>8074</v>
      </c>
      <c r="C512" s="7"/>
      <c r="D512" s="1906">
        <v>8.6999999999999993</v>
      </c>
      <c r="E512" s="1906"/>
      <c r="F512" s="1109" t="s">
        <v>8075</v>
      </c>
      <c r="G512" s="202" t="s">
        <v>7140</v>
      </c>
      <c r="H512" s="7" t="s">
        <v>7606</v>
      </c>
      <c r="I512" s="1917"/>
      <c r="J512" s="1918"/>
    </row>
    <row r="513" spans="1:10" ht="41.25" customHeight="1">
      <c r="A513" s="12" t="s">
        <v>7509</v>
      </c>
      <c r="B513" s="7" t="s">
        <v>8076</v>
      </c>
      <c r="C513" s="7"/>
      <c r="D513" s="1901">
        <v>12</v>
      </c>
      <c r="E513" s="1901"/>
      <c r="F513" s="1109" t="s">
        <v>8077</v>
      </c>
      <c r="G513" s="1109" t="s">
        <v>8078</v>
      </c>
      <c r="H513" s="7" t="s">
        <v>8079</v>
      </c>
    </row>
    <row r="514" spans="1:10" ht="41.25" customHeight="1">
      <c r="A514" s="12" t="s">
        <v>7512</v>
      </c>
      <c r="B514" s="7" t="s">
        <v>8080</v>
      </c>
      <c r="C514" s="7"/>
      <c r="D514" s="1901">
        <v>27.3</v>
      </c>
      <c r="E514" s="1901"/>
      <c r="F514" s="1109" t="s">
        <v>8081</v>
      </c>
      <c r="G514" s="1109" t="s">
        <v>8078</v>
      </c>
      <c r="H514" s="7" t="s">
        <v>8082</v>
      </c>
      <c r="I514" s="343"/>
      <c r="J514" s="1"/>
    </row>
    <row r="515" spans="1:10" ht="39.6">
      <c r="A515" s="12" t="s">
        <v>7515</v>
      </c>
      <c r="B515" s="7" t="s">
        <v>8083</v>
      </c>
      <c r="C515" s="7"/>
      <c r="D515" s="1901">
        <v>397</v>
      </c>
      <c r="E515" s="1901"/>
      <c r="F515" s="1109" t="s">
        <v>8084</v>
      </c>
      <c r="G515" s="202" t="s">
        <v>7285</v>
      </c>
      <c r="H515" s="7" t="s">
        <v>7137</v>
      </c>
    </row>
    <row r="516" spans="1:10" ht="79.2">
      <c r="A516" s="12" t="s">
        <v>7518</v>
      </c>
      <c r="B516" s="7" t="s">
        <v>7206</v>
      </c>
      <c r="C516" s="7"/>
      <c r="D516" s="1901">
        <v>13.6</v>
      </c>
      <c r="E516" s="1901"/>
      <c r="F516" s="1109" t="s">
        <v>8085</v>
      </c>
      <c r="G516" s="202" t="s">
        <v>7285</v>
      </c>
      <c r="H516" s="7" t="s">
        <v>7259</v>
      </c>
    </row>
    <row r="517" spans="1:10" ht="39.6">
      <c r="A517" s="12" t="s">
        <v>7521</v>
      </c>
      <c r="B517" s="7" t="s">
        <v>8086</v>
      </c>
      <c r="C517" s="7"/>
      <c r="D517" s="1901">
        <v>19</v>
      </c>
      <c r="E517" s="1901"/>
      <c r="F517" s="1109" t="s">
        <v>8087</v>
      </c>
      <c r="G517" s="202" t="s">
        <v>7285</v>
      </c>
      <c r="H517" s="7" t="s">
        <v>7259</v>
      </c>
    </row>
    <row r="518" spans="1:10" ht="39.6">
      <c r="A518" s="12" t="s">
        <v>7524</v>
      </c>
      <c r="B518" s="7" t="s">
        <v>8088</v>
      </c>
      <c r="C518" s="7"/>
      <c r="D518" s="1901">
        <v>29</v>
      </c>
      <c r="E518" s="1901"/>
      <c r="F518" s="1109" t="s">
        <v>8089</v>
      </c>
      <c r="G518" s="202" t="s">
        <v>7285</v>
      </c>
      <c r="H518" s="7" t="s">
        <v>7606</v>
      </c>
    </row>
    <row r="519" spans="1:10" ht="66" customHeight="1">
      <c r="A519" s="12" t="s">
        <v>7527</v>
      </c>
      <c r="B519" s="7" t="s">
        <v>7401</v>
      </c>
      <c r="C519" s="7"/>
      <c r="D519" s="1901">
        <v>8</v>
      </c>
      <c r="E519" s="1901"/>
      <c r="F519" s="1109" t="s">
        <v>8090</v>
      </c>
      <c r="G519" s="202" t="s">
        <v>7285</v>
      </c>
      <c r="H519" s="7" t="s">
        <v>7606</v>
      </c>
    </row>
    <row r="520" spans="1:10" ht="81.75" customHeight="1">
      <c r="A520" s="12" t="s">
        <v>7529</v>
      </c>
      <c r="B520" s="7" t="s">
        <v>7401</v>
      </c>
      <c r="C520" s="7"/>
      <c r="D520" s="1901">
        <v>14</v>
      </c>
      <c r="E520" s="1901"/>
      <c r="F520" s="1109" t="s">
        <v>8091</v>
      </c>
      <c r="G520" s="202" t="s">
        <v>7285</v>
      </c>
      <c r="H520" s="7" t="s">
        <v>7606</v>
      </c>
    </row>
    <row r="521" spans="1:10" ht="39.6">
      <c r="A521" s="12" t="s">
        <v>7531</v>
      </c>
      <c r="B521" s="7" t="s">
        <v>8092</v>
      </c>
      <c r="C521" s="7"/>
      <c r="D521" s="1901">
        <v>24</v>
      </c>
      <c r="E521" s="1901"/>
      <c r="F521" s="1109" t="s">
        <v>8093</v>
      </c>
      <c r="G521" s="202" t="s">
        <v>7285</v>
      </c>
      <c r="H521" s="7" t="s">
        <v>7606</v>
      </c>
      <c r="I521" s="343"/>
      <c r="J521" s="342"/>
    </row>
    <row r="522" spans="1:10" ht="81" customHeight="1">
      <c r="A522" s="12" t="s">
        <v>7533</v>
      </c>
      <c r="B522" s="7" t="s">
        <v>8094</v>
      </c>
      <c r="C522" s="7"/>
      <c r="D522" s="1901">
        <v>50.2</v>
      </c>
      <c r="E522" s="1901"/>
      <c r="F522" s="1109" t="s">
        <v>8095</v>
      </c>
      <c r="G522" s="202" t="s">
        <v>7285</v>
      </c>
      <c r="H522" s="7" t="s">
        <v>7203</v>
      </c>
    </row>
    <row r="523" spans="1:10" ht="79.2">
      <c r="A523" s="12" t="s">
        <v>7536</v>
      </c>
      <c r="B523" s="7" t="s">
        <v>8096</v>
      </c>
      <c r="C523" s="7"/>
      <c r="D523" s="1901">
        <v>54.8</v>
      </c>
      <c r="E523" s="1901"/>
      <c r="F523" s="1109" t="s">
        <v>8097</v>
      </c>
      <c r="G523" s="202" t="s">
        <v>7285</v>
      </c>
      <c r="H523" s="7" t="s">
        <v>7606</v>
      </c>
      <c r="I523" s="343"/>
    </row>
    <row r="524" spans="1:10" ht="63.75" customHeight="1">
      <c r="A524" s="12" t="s">
        <v>7539</v>
      </c>
      <c r="B524" s="7" t="s">
        <v>8098</v>
      </c>
      <c r="C524" s="7"/>
      <c r="D524" s="1901">
        <v>20.6</v>
      </c>
      <c r="E524" s="1901"/>
      <c r="F524" s="1109" t="s">
        <v>8099</v>
      </c>
      <c r="G524" s="202" t="s">
        <v>7285</v>
      </c>
      <c r="H524" s="7" t="s">
        <v>7606</v>
      </c>
    </row>
    <row r="525" spans="1:10" ht="41.25" customHeight="1">
      <c r="A525" s="12" t="s">
        <v>7541</v>
      </c>
      <c r="B525" s="7" t="s">
        <v>8100</v>
      </c>
      <c r="C525" s="7"/>
      <c r="D525" s="1901">
        <v>501</v>
      </c>
      <c r="E525" s="1901"/>
      <c r="F525" s="1109" t="s">
        <v>8101</v>
      </c>
      <c r="G525" s="202" t="s">
        <v>7285</v>
      </c>
      <c r="H525" s="7" t="s">
        <v>7174</v>
      </c>
    </row>
    <row r="526" spans="1:10" ht="117.75" customHeight="1">
      <c r="A526" s="12" t="s">
        <v>510</v>
      </c>
      <c r="B526" s="7" t="s">
        <v>8102</v>
      </c>
      <c r="C526" s="7"/>
      <c r="D526" s="1901">
        <v>257.39999999999998</v>
      </c>
      <c r="E526" s="1901"/>
      <c r="F526" s="1109" t="s">
        <v>8103</v>
      </c>
      <c r="G526" s="202" t="s">
        <v>7285</v>
      </c>
      <c r="H526" s="7" t="s">
        <v>7174</v>
      </c>
    </row>
    <row r="527" spans="1:10" ht="39.6">
      <c r="A527" s="12" t="s">
        <v>7546</v>
      </c>
      <c r="B527" s="7" t="s">
        <v>8104</v>
      </c>
      <c r="C527" s="7"/>
      <c r="D527" s="1901">
        <v>140</v>
      </c>
      <c r="E527" s="1901"/>
      <c r="F527" s="1109" t="s">
        <v>8105</v>
      </c>
      <c r="G527" s="202" t="s">
        <v>7285</v>
      </c>
      <c r="H527" s="7" t="s">
        <v>7174</v>
      </c>
    </row>
    <row r="528" spans="1:10" ht="45.75" customHeight="1">
      <c r="A528" s="12" t="s">
        <v>7549</v>
      </c>
      <c r="B528" s="7" t="s">
        <v>8106</v>
      </c>
      <c r="C528" s="7"/>
      <c r="D528" s="1901">
        <v>21</v>
      </c>
      <c r="E528" s="1901"/>
      <c r="F528" s="1109" t="s">
        <v>8107</v>
      </c>
      <c r="G528" s="202" t="s">
        <v>7285</v>
      </c>
      <c r="H528" s="7" t="s">
        <v>7174</v>
      </c>
      <c r="I528" s="343"/>
      <c r="J528" s="346"/>
    </row>
    <row r="529" spans="1:11" ht="132">
      <c r="A529" s="12" t="s">
        <v>7553</v>
      </c>
      <c r="B529" s="7" t="s">
        <v>8108</v>
      </c>
      <c r="C529" s="7"/>
      <c r="D529" s="1901">
        <v>392</v>
      </c>
      <c r="E529" s="1901"/>
      <c r="F529" s="1109" t="s">
        <v>8109</v>
      </c>
      <c r="G529" s="202" t="s">
        <v>7285</v>
      </c>
      <c r="H529" s="7" t="s">
        <v>7174</v>
      </c>
      <c r="I529" s="343"/>
    </row>
    <row r="530" spans="1:11" ht="119.25" customHeight="1">
      <c r="A530" s="12" t="s">
        <v>7556</v>
      </c>
      <c r="B530" s="7" t="s">
        <v>8110</v>
      </c>
      <c r="C530" s="7"/>
      <c r="D530" s="1901">
        <v>580.6</v>
      </c>
      <c r="E530" s="1901"/>
      <c r="F530" s="1109" t="s">
        <v>8111</v>
      </c>
      <c r="G530" s="202" t="s">
        <v>7285</v>
      </c>
      <c r="H530" s="7" t="s">
        <v>7174</v>
      </c>
      <c r="I530" s="343"/>
    </row>
    <row r="531" spans="1:11" ht="111.75" customHeight="1">
      <c r="A531" s="12" t="s">
        <v>526</v>
      </c>
      <c r="B531" s="7" t="s">
        <v>8112</v>
      </c>
      <c r="C531" s="7"/>
      <c r="D531" s="1901">
        <v>113.8</v>
      </c>
      <c r="E531" s="1901"/>
      <c r="F531" s="1109" t="s">
        <v>8113</v>
      </c>
      <c r="G531" s="202" t="s">
        <v>7285</v>
      </c>
      <c r="H531" s="7" t="s">
        <v>7174</v>
      </c>
      <c r="I531" s="343"/>
    </row>
    <row r="532" spans="1:11" ht="26.4">
      <c r="A532" s="12" t="s">
        <v>527</v>
      </c>
      <c r="B532" s="7" t="s">
        <v>8114</v>
      </c>
      <c r="C532" s="7"/>
      <c r="D532" s="1901">
        <v>7.8</v>
      </c>
      <c r="E532" s="1901"/>
      <c r="F532" s="1109" t="s">
        <v>8115</v>
      </c>
      <c r="G532" s="1109" t="s">
        <v>7734</v>
      </c>
      <c r="H532" s="7" t="s">
        <v>7971</v>
      </c>
      <c r="I532" s="343"/>
    </row>
    <row r="533" spans="1:11" ht="26.4">
      <c r="A533" s="12" t="s">
        <v>529</v>
      </c>
      <c r="B533" s="7" t="s">
        <v>8116</v>
      </c>
      <c r="C533" s="7"/>
      <c r="D533" s="1901">
        <v>8.6999999999999993</v>
      </c>
      <c r="E533" s="1901"/>
      <c r="F533" s="1109" t="s">
        <v>8117</v>
      </c>
      <c r="G533" s="1109" t="s">
        <v>7709</v>
      </c>
      <c r="H533" s="7" t="s">
        <v>7971</v>
      </c>
      <c r="I533" s="343"/>
    </row>
    <row r="534" spans="1:11" ht="66">
      <c r="A534" s="12" t="s">
        <v>531</v>
      </c>
      <c r="B534" s="366" t="s">
        <v>8118</v>
      </c>
      <c r="C534" s="7"/>
      <c r="D534" s="1901">
        <v>2.1</v>
      </c>
      <c r="E534" s="1901"/>
      <c r="F534" s="1109" t="s">
        <v>8119</v>
      </c>
      <c r="G534" s="1109" t="s">
        <v>7709</v>
      </c>
      <c r="H534" s="7" t="s">
        <v>8120</v>
      </c>
      <c r="I534" s="343"/>
    </row>
    <row r="535" spans="1:11" ht="66">
      <c r="A535" s="12" t="s">
        <v>534</v>
      </c>
      <c r="B535" s="366" t="s">
        <v>8118</v>
      </c>
      <c r="C535" s="7"/>
      <c r="D535" s="1901">
        <v>7.1</v>
      </c>
      <c r="E535" s="1901"/>
      <c r="F535" s="1109" t="s">
        <v>8121</v>
      </c>
      <c r="G535" s="1109" t="s">
        <v>7709</v>
      </c>
      <c r="H535" s="7" t="s">
        <v>8122</v>
      </c>
      <c r="I535" s="343"/>
    </row>
    <row r="536" spans="1:11" ht="26.4">
      <c r="A536" s="12" t="s">
        <v>537</v>
      </c>
      <c r="B536" s="7" t="s">
        <v>8123</v>
      </c>
      <c r="C536" s="7"/>
      <c r="D536" s="1901">
        <v>2.7</v>
      </c>
      <c r="E536" s="1901"/>
      <c r="F536" s="1109" t="s">
        <v>8124</v>
      </c>
      <c r="G536" s="1109" t="s">
        <v>8125</v>
      </c>
      <c r="H536" s="7" t="s">
        <v>7971</v>
      </c>
      <c r="I536" s="343"/>
    </row>
    <row r="537" spans="1:11" ht="26.4">
      <c r="A537" s="12" t="s">
        <v>539</v>
      </c>
      <c r="B537" s="7" t="s">
        <v>8123</v>
      </c>
      <c r="C537" s="7"/>
      <c r="D537" s="1901">
        <v>2.2000000000000002</v>
      </c>
      <c r="E537" s="1901"/>
      <c r="F537" s="1109" t="s">
        <v>8126</v>
      </c>
      <c r="G537" s="1109" t="s">
        <v>8125</v>
      </c>
      <c r="H537" s="7" t="s">
        <v>7971</v>
      </c>
      <c r="I537" s="343"/>
    </row>
    <row r="538" spans="1:11" ht="26.4">
      <c r="A538" s="12" t="s">
        <v>541</v>
      </c>
      <c r="B538" s="7" t="s">
        <v>8127</v>
      </c>
      <c r="C538" s="7"/>
      <c r="D538" s="1901">
        <v>6.9</v>
      </c>
      <c r="E538" s="1901"/>
      <c r="F538" s="1109" t="s">
        <v>8128</v>
      </c>
      <c r="G538" s="1109" t="s">
        <v>8125</v>
      </c>
      <c r="H538" s="7" t="s">
        <v>7971</v>
      </c>
      <c r="I538" s="343"/>
      <c r="J538" s="1908"/>
      <c r="K538" s="1908"/>
    </row>
    <row r="539" spans="1:11" ht="26.4">
      <c r="A539" s="12" t="s">
        <v>7574</v>
      </c>
      <c r="B539" s="7" t="s">
        <v>8129</v>
      </c>
      <c r="C539" s="7"/>
      <c r="D539" s="1901">
        <v>2.9</v>
      </c>
      <c r="E539" s="1901"/>
      <c r="F539" s="1109" t="s">
        <v>8124</v>
      </c>
      <c r="G539" s="1109" t="s">
        <v>8125</v>
      </c>
      <c r="H539" s="7" t="s">
        <v>7971</v>
      </c>
      <c r="I539" s="343"/>
    </row>
    <row r="540" spans="1:11" ht="26.4">
      <c r="A540" s="12" t="s">
        <v>546</v>
      </c>
      <c r="B540" s="7" t="s">
        <v>8130</v>
      </c>
      <c r="C540" s="7"/>
      <c r="D540" s="1901">
        <v>12</v>
      </c>
      <c r="E540" s="1901"/>
      <c r="F540" s="1109" t="s">
        <v>8131</v>
      </c>
      <c r="G540" s="202" t="s">
        <v>7066</v>
      </c>
      <c r="H540" s="7" t="s">
        <v>7971</v>
      </c>
      <c r="I540" s="343"/>
    </row>
    <row r="541" spans="1:11" ht="39.6">
      <c r="A541" s="12" t="s">
        <v>549</v>
      </c>
      <c r="B541" s="7" t="s">
        <v>8132</v>
      </c>
      <c r="C541" s="7"/>
      <c r="D541" s="1901">
        <v>36</v>
      </c>
      <c r="E541" s="1901"/>
      <c r="F541" s="1109" t="s">
        <v>8133</v>
      </c>
      <c r="G541" s="202" t="s">
        <v>7066</v>
      </c>
      <c r="H541" s="7" t="s">
        <v>7971</v>
      </c>
      <c r="I541" s="343"/>
    </row>
    <row r="542" spans="1:11" ht="26.4">
      <c r="A542" s="12" t="s">
        <v>1401</v>
      </c>
      <c r="B542" s="7" t="s">
        <v>7614</v>
      </c>
      <c r="C542" s="7"/>
      <c r="D542" s="1901">
        <v>16</v>
      </c>
      <c r="E542" s="1901"/>
      <c r="F542" s="1109" t="s">
        <v>8134</v>
      </c>
      <c r="G542" s="202" t="s">
        <v>7066</v>
      </c>
      <c r="H542" s="7" t="s">
        <v>7971</v>
      </c>
      <c r="I542" s="343"/>
      <c r="J542" s="343"/>
    </row>
    <row r="543" spans="1:11" ht="26.4">
      <c r="A543" s="12" t="s">
        <v>7582</v>
      </c>
      <c r="B543" s="7" t="s">
        <v>8135</v>
      </c>
      <c r="C543" s="7"/>
      <c r="D543" s="1901">
        <v>2.7</v>
      </c>
      <c r="E543" s="1901"/>
      <c r="F543" s="1109" t="s">
        <v>8136</v>
      </c>
      <c r="G543" s="202" t="s">
        <v>7066</v>
      </c>
      <c r="H543" s="7" t="s">
        <v>7971</v>
      </c>
      <c r="I543" s="343"/>
      <c r="J543" s="346"/>
    </row>
    <row r="544" spans="1:11" ht="26.4">
      <c r="A544" s="12" t="s">
        <v>7586</v>
      </c>
      <c r="B544" s="7" t="s">
        <v>8137</v>
      </c>
      <c r="C544" s="7"/>
      <c r="D544" s="1901">
        <v>13</v>
      </c>
      <c r="E544" s="1901"/>
      <c r="F544" s="1109" t="s">
        <v>8138</v>
      </c>
      <c r="G544" s="202" t="s">
        <v>7066</v>
      </c>
      <c r="H544" s="7" t="s">
        <v>7971</v>
      </c>
      <c r="I544" s="343"/>
      <c r="J544" s="346"/>
    </row>
    <row r="545" spans="1:12" ht="39.6">
      <c r="A545" s="12" t="s">
        <v>7588</v>
      </c>
      <c r="B545" s="7" t="s">
        <v>8139</v>
      </c>
      <c r="C545" s="7"/>
      <c r="D545" s="1901">
        <v>39</v>
      </c>
      <c r="E545" s="1901"/>
      <c r="F545" s="1109" t="s">
        <v>8140</v>
      </c>
      <c r="G545" s="202" t="s">
        <v>7535</v>
      </c>
      <c r="H545" s="7" t="s">
        <v>7971</v>
      </c>
      <c r="I545" s="343"/>
      <c r="J545" s="346"/>
    </row>
    <row r="546" spans="1:12" ht="66.75" customHeight="1">
      <c r="A546" s="12" t="s">
        <v>7592</v>
      </c>
      <c r="B546" s="7" t="s">
        <v>7617</v>
      </c>
      <c r="C546" s="7"/>
      <c r="D546" s="1901">
        <v>53</v>
      </c>
      <c r="E546" s="1901"/>
      <c r="F546" s="1109" t="s">
        <v>8141</v>
      </c>
      <c r="G546" s="202" t="s">
        <v>7535</v>
      </c>
      <c r="H546" s="7" t="s">
        <v>7406</v>
      </c>
      <c r="I546" s="343"/>
      <c r="J546" s="346"/>
    </row>
    <row r="547" spans="1:12" ht="66">
      <c r="A547" s="12" t="s">
        <v>7595</v>
      </c>
      <c r="B547" s="7" t="s">
        <v>8142</v>
      </c>
      <c r="C547" s="7"/>
      <c r="D547" s="1901">
        <v>33.1</v>
      </c>
      <c r="E547" s="1901"/>
      <c r="F547" s="1109" t="s">
        <v>8143</v>
      </c>
      <c r="G547" s="202" t="s">
        <v>7535</v>
      </c>
      <c r="H547" s="7" t="s">
        <v>7971</v>
      </c>
    </row>
    <row r="548" spans="1:12" ht="66">
      <c r="A548" s="12" t="s">
        <v>7598</v>
      </c>
      <c r="B548" s="7" t="s">
        <v>8144</v>
      </c>
      <c r="C548" s="7"/>
      <c r="D548" s="1901">
        <v>36</v>
      </c>
      <c r="E548" s="1901"/>
      <c r="F548" s="1109" t="s">
        <v>8145</v>
      </c>
      <c r="G548" s="202" t="s">
        <v>7535</v>
      </c>
      <c r="H548" s="7" t="s">
        <v>7971</v>
      </c>
    </row>
    <row r="549" spans="1:12" ht="69" customHeight="1">
      <c r="A549" s="12" t="s">
        <v>7603</v>
      </c>
      <c r="B549" s="7" t="s">
        <v>7631</v>
      </c>
      <c r="C549" s="7"/>
      <c r="D549" s="1901">
        <v>48</v>
      </c>
      <c r="E549" s="1901"/>
      <c r="F549" s="1109" t="s">
        <v>8146</v>
      </c>
      <c r="G549" s="202" t="s">
        <v>7535</v>
      </c>
      <c r="H549" s="7" t="s">
        <v>7971</v>
      </c>
    </row>
    <row r="550" spans="1:12" ht="65.25" customHeight="1">
      <c r="A550" s="12" t="s">
        <v>7607</v>
      </c>
      <c r="B550" s="7" t="s">
        <v>7620</v>
      </c>
      <c r="C550" s="7"/>
      <c r="D550" s="1901">
        <v>40.700000000000003</v>
      </c>
      <c r="E550" s="1901"/>
      <c r="F550" s="1109" t="s">
        <v>8147</v>
      </c>
      <c r="G550" s="202" t="s">
        <v>7535</v>
      </c>
      <c r="H550" s="7" t="s">
        <v>7971</v>
      </c>
    </row>
    <row r="551" spans="1:12" ht="66">
      <c r="A551" s="12" t="s">
        <v>7610</v>
      </c>
      <c r="B551" s="7" t="s">
        <v>7620</v>
      </c>
      <c r="C551" s="7"/>
      <c r="D551" s="1901">
        <v>13.8</v>
      </c>
      <c r="E551" s="1901"/>
      <c r="F551" s="1109" t="s">
        <v>8148</v>
      </c>
      <c r="G551" s="202" t="s">
        <v>7535</v>
      </c>
      <c r="H551" s="7" t="s">
        <v>7606</v>
      </c>
      <c r="I551" s="343"/>
      <c r="J551" s="346"/>
      <c r="K551" s="1908"/>
      <c r="L551" s="1908"/>
    </row>
    <row r="552" spans="1:12" ht="26.4">
      <c r="A552" s="12" t="s">
        <v>7613</v>
      </c>
      <c r="B552" s="7" t="s">
        <v>8149</v>
      </c>
      <c r="C552" s="7"/>
      <c r="D552" s="1901">
        <v>14.3</v>
      </c>
      <c r="E552" s="1901"/>
      <c r="F552" s="1109" t="s">
        <v>8150</v>
      </c>
      <c r="G552" s="202" t="s">
        <v>7535</v>
      </c>
      <c r="H552" s="7" t="s">
        <v>7971</v>
      </c>
    </row>
    <row r="553" spans="1:12" ht="26.4">
      <c r="A553" s="12" t="s">
        <v>7616</v>
      </c>
      <c r="B553" s="7" t="s">
        <v>8151</v>
      </c>
      <c r="C553" s="7"/>
      <c r="D553" s="1901">
        <v>9.1</v>
      </c>
      <c r="E553" s="1901"/>
      <c r="F553" s="1109" t="s">
        <v>8152</v>
      </c>
      <c r="G553" s="202" t="s">
        <v>7535</v>
      </c>
      <c r="H553" s="7" t="s">
        <v>7591</v>
      </c>
    </row>
    <row r="554" spans="1:12" ht="39.6">
      <c r="A554" s="12" t="s">
        <v>7619</v>
      </c>
      <c r="B554" s="7" t="s">
        <v>8153</v>
      </c>
      <c r="C554" s="7"/>
      <c r="D554" s="1901">
        <v>47.1</v>
      </c>
      <c r="E554" s="1901"/>
      <c r="F554" s="1109" t="s">
        <v>8154</v>
      </c>
      <c r="G554" s="202" t="s">
        <v>7535</v>
      </c>
      <c r="H554" s="7" t="s">
        <v>7606</v>
      </c>
    </row>
    <row r="555" spans="1:12" ht="79.2">
      <c r="A555" s="12" t="s">
        <v>7622</v>
      </c>
      <c r="B555" s="7" t="s">
        <v>8155</v>
      </c>
      <c r="C555" s="7"/>
      <c r="D555" s="1901">
        <v>14</v>
      </c>
      <c r="E555" s="1901"/>
      <c r="F555" s="1109" t="s">
        <v>8156</v>
      </c>
      <c r="G555" s="202" t="s">
        <v>7535</v>
      </c>
      <c r="H555" s="7" t="s">
        <v>7606</v>
      </c>
    </row>
    <row r="556" spans="1:12" ht="79.2">
      <c r="A556" s="12" t="s">
        <v>7624</v>
      </c>
      <c r="B556" s="7" t="s">
        <v>8155</v>
      </c>
      <c r="C556" s="7"/>
      <c r="D556" s="1901">
        <v>8</v>
      </c>
      <c r="E556" s="1901"/>
      <c r="F556" s="1109" t="s">
        <v>8157</v>
      </c>
      <c r="G556" s="202" t="s">
        <v>7535</v>
      </c>
      <c r="H556" s="7" t="s">
        <v>7606</v>
      </c>
      <c r="I556" s="343"/>
      <c r="J556" s="346"/>
    </row>
    <row r="557" spans="1:12" ht="79.2">
      <c r="A557" s="12" t="s">
        <v>7627</v>
      </c>
      <c r="B557" s="7" t="s">
        <v>8155</v>
      </c>
      <c r="C557" s="7"/>
      <c r="D557" s="1901">
        <v>11</v>
      </c>
      <c r="E557" s="1901"/>
      <c r="F557" s="1109" t="s">
        <v>8158</v>
      </c>
      <c r="G557" s="202" t="s">
        <v>7535</v>
      </c>
      <c r="H557" s="7" t="s">
        <v>7606</v>
      </c>
    </row>
    <row r="558" spans="1:12" ht="79.2">
      <c r="A558" s="12" t="s">
        <v>7630</v>
      </c>
      <c r="B558" s="7" t="s">
        <v>8159</v>
      </c>
      <c r="C558" s="7"/>
      <c r="D558" s="1906">
        <v>19</v>
      </c>
      <c r="E558" s="1906"/>
      <c r="F558" s="202" t="s">
        <v>8160</v>
      </c>
      <c r="G558" s="202" t="s">
        <v>7535</v>
      </c>
      <c r="H558" s="7" t="s">
        <v>7606</v>
      </c>
    </row>
    <row r="559" spans="1:12" ht="79.2">
      <c r="A559" s="12" t="s">
        <v>7633</v>
      </c>
      <c r="B559" s="7" t="s">
        <v>8159</v>
      </c>
      <c r="C559" s="7"/>
      <c r="D559" s="1906">
        <v>15</v>
      </c>
      <c r="E559" s="1906"/>
      <c r="F559" s="202" t="s">
        <v>8161</v>
      </c>
      <c r="G559" s="202" t="s">
        <v>7535</v>
      </c>
      <c r="H559" s="7" t="s">
        <v>7606</v>
      </c>
    </row>
    <row r="560" spans="1:12" ht="79.2">
      <c r="A560" s="12" t="s">
        <v>7636</v>
      </c>
      <c r="B560" s="7" t="s">
        <v>8162</v>
      </c>
      <c r="C560" s="7"/>
      <c r="D560" s="1901">
        <v>7.7</v>
      </c>
      <c r="E560" s="1901"/>
      <c r="F560" s="1109" t="s">
        <v>8163</v>
      </c>
      <c r="G560" s="202" t="s">
        <v>7535</v>
      </c>
      <c r="H560" s="7" t="s">
        <v>7971</v>
      </c>
    </row>
    <row r="561" spans="1:10" ht="79.2">
      <c r="A561" s="12" t="s">
        <v>7640</v>
      </c>
      <c r="B561" s="7" t="s">
        <v>8164</v>
      </c>
      <c r="C561" s="7"/>
      <c r="D561" s="1906">
        <v>14.2</v>
      </c>
      <c r="E561" s="1906"/>
      <c r="F561" s="1109" t="s">
        <v>8165</v>
      </c>
      <c r="G561" s="202" t="s">
        <v>7535</v>
      </c>
      <c r="H561" s="7" t="s">
        <v>7145</v>
      </c>
    </row>
    <row r="562" spans="1:10" ht="79.2">
      <c r="A562" s="12" t="s">
        <v>7644</v>
      </c>
      <c r="B562" s="7" t="s">
        <v>8164</v>
      </c>
      <c r="C562" s="7"/>
      <c r="D562" s="1901">
        <v>12</v>
      </c>
      <c r="E562" s="1901"/>
      <c r="F562" s="1109" t="s">
        <v>8166</v>
      </c>
      <c r="G562" s="202" t="s">
        <v>7535</v>
      </c>
      <c r="H562" s="7" t="s">
        <v>7606</v>
      </c>
    </row>
    <row r="563" spans="1:10" ht="79.2">
      <c r="A563" s="12" t="s">
        <v>7648</v>
      </c>
      <c r="B563" s="7" t="s">
        <v>8167</v>
      </c>
      <c r="C563" s="7"/>
      <c r="D563" s="1901">
        <v>23</v>
      </c>
      <c r="E563" s="1901"/>
      <c r="F563" s="1109" t="s">
        <v>8168</v>
      </c>
      <c r="G563" s="202" t="s">
        <v>7535</v>
      </c>
      <c r="H563" s="7" t="s">
        <v>7606</v>
      </c>
      <c r="I563" s="273"/>
      <c r="J563" s="274"/>
    </row>
    <row r="564" spans="1:10" ht="79.2">
      <c r="A564" s="12" t="s">
        <v>7651</v>
      </c>
      <c r="B564" s="7" t="s">
        <v>8169</v>
      </c>
      <c r="C564" s="7"/>
      <c r="D564" s="1906">
        <v>6.2</v>
      </c>
      <c r="E564" s="1906"/>
      <c r="F564" s="1109" t="s">
        <v>8170</v>
      </c>
      <c r="G564" s="202" t="s">
        <v>7535</v>
      </c>
      <c r="H564" s="7" t="s">
        <v>7971</v>
      </c>
    </row>
    <row r="565" spans="1:10" ht="74.25" customHeight="1">
      <c r="A565" s="12" t="s">
        <v>7655</v>
      </c>
      <c r="B565" s="7" t="s">
        <v>8171</v>
      </c>
      <c r="C565" s="7"/>
      <c r="D565" s="1901">
        <v>21.6</v>
      </c>
      <c r="E565" s="1901"/>
      <c r="F565" s="1109" t="s">
        <v>8172</v>
      </c>
      <c r="G565" s="202" t="s">
        <v>7535</v>
      </c>
      <c r="H565" s="7" t="s">
        <v>7606</v>
      </c>
    </row>
    <row r="566" spans="1:10" ht="70.5" customHeight="1">
      <c r="A566" s="12" t="s">
        <v>7659</v>
      </c>
      <c r="B566" s="7" t="s">
        <v>8171</v>
      </c>
      <c r="C566" s="7"/>
      <c r="D566" s="1901">
        <v>6.8</v>
      </c>
      <c r="E566" s="1901"/>
      <c r="F566" s="1109" t="s">
        <v>8173</v>
      </c>
      <c r="G566" s="202" t="s">
        <v>7535</v>
      </c>
      <c r="H566" s="7" t="s">
        <v>7606</v>
      </c>
    </row>
    <row r="567" spans="1:10" ht="80.25" customHeight="1" thickBot="1">
      <c r="A567" s="12" t="s">
        <v>7663</v>
      </c>
      <c r="B567" s="7" t="s">
        <v>8174</v>
      </c>
      <c r="C567" s="7"/>
      <c r="D567" s="1901">
        <v>18</v>
      </c>
      <c r="E567" s="1901"/>
      <c r="F567" s="1109" t="s">
        <v>8175</v>
      </c>
      <c r="G567" s="202" t="s">
        <v>7535</v>
      </c>
      <c r="H567" s="7" t="s">
        <v>7591</v>
      </c>
      <c r="I567" s="343"/>
    </row>
    <row r="568" spans="1:10" ht="79.8" thickBot="1">
      <c r="A568" s="12" t="s">
        <v>7666</v>
      </c>
      <c r="B568" s="7" t="s">
        <v>8174</v>
      </c>
      <c r="C568" s="7"/>
      <c r="D568" s="1906">
        <v>20.9</v>
      </c>
      <c r="E568" s="1906"/>
      <c r="F568" s="1109" t="s">
        <v>8176</v>
      </c>
      <c r="G568" s="202" t="s">
        <v>7535</v>
      </c>
      <c r="H568" s="7" t="s">
        <v>7606</v>
      </c>
      <c r="I568" s="1917"/>
      <c r="J568" s="1918"/>
    </row>
    <row r="569" spans="1:10" ht="40.200000000000003" thickBot="1">
      <c r="A569" s="12" t="s">
        <v>7670</v>
      </c>
      <c r="B569" s="7" t="s">
        <v>8177</v>
      </c>
      <c r="C569" s="7"/>
      <c r="D569" s="1906">
        <v>52.8</v>
      </c>
      <c r="E569" s="1906"/>
      <c r="F569" s="1109" t="s">
        <v>8178</v>
      </c>
      <c r="G569" s="202" t="s">
        <v>7535</v>
      </c>
      <c r="H569" s="7" t="s">
        <v>7606</v>
      </c>
      <c r="I569" s="1917"/>
      <c r="J569" s="1918"/>
    </row>
    <row r="570" spans="1:10" ht="39.6">
      <c r="A570" s="12" t="s">
        <v>7673</v>
      </c>
      <c r="B570" s="7" t="s">
        <v>8179</v>
      </c>
      <c r="C570" s="7"/>
      <c r="D570" s="1901">
        <v>20.6</v>
      </c>
      <c r="E570" s="1901"/>
      <c r="F570" s="1109" t="s">
        <v>8180</v>
      </c>
      <c r="G570" s="202" t="s">
        <v>7535</v>
      </c>
      <c r="H570" s="7" t="s">
        <v>7606</v>
      </c>
    </row>
    <row r="571" spans="1:10" ht="26.4">
      <c r="A571" s="12" t="s">
        <v>7676</v>
      </c>
      <c r="B571" s="7" t="s">
        <v>8179</v>
      </c>
      <c r="C571" s="7"/>
      <c r="D571" s="1901">
        <v>13</v>
      </c>
      <c r="E571" s="1901"/>
      <c r="F571" s="1109" t="s">
        <v>8181</v>
      </c>
      <c r="G571" s="202" t="s">
        <v>7535</v>
      </c>
      <c r="H571" s="7" t="s">
        <v>7606</v>
      </c>
    </row>
    <row r="572" spans="1:10" ht="39.6">
      <c r="A572" s="12" t="s">
        <v>7678</v>
      </c>
      <c r="B572" s="7" t="s">
        <v>8182</v>
      </c>
      <c r="C572" s="7"/>
      <c r="D572" s="1901">
        <v>13.8</v>
      </c>
      <c r="E572" s="1901"/>
      <c r="F572" s="1109" t="s">
        <v>8183</v>
      </c>
      <c r="G572" s="202" t="s">
        <v>7535</v>
      </c>
      <c r="H572" s="7" t="s">
        <v>7606</v>
      </c>
    </row>
    <row r="573" spans="1:10" ht="26.4">
      <c r="A573" s="12" t="s">
        <v>7681</v>
      </c>
      <c r="B573" s="7" t="s">
        <v>8184</v>
      </c>
      <c r="C573" s="7"/>
      <c r="D573" s="1901">
        <v>14</v>
      </c>
      <c r="E573" s="1901"/>
      <c r="F573" s="1109" t="s">
        <v>8185</v>
      </c>
      <c r="G573" s="202" t="s">
        <v>7863</v>
      </c>
      <c r="H573" s="7" t="s">
        <v>7606</v>
      </c>
      <c r="I573" s="343"/>
    </row>
    <row r="574" spans="1:10" ht="66">
      <c r="A574" s="12" t="s">
        <v>7685</v>
      </c>
      <c r="B574" s="7" t="s">
        <v>8186</v>
      </c>
      <c r="C574" s="7"/>
      <c r="D574" s="1901">
        <v>45.5</v>
      </c>
      <c r="E574" s="1901"/>
      <c r="F574" s="1109" t="s">
        <v>8187</v>
      </c>
      <c r="G574" s="202" t="s">
        <v>7863</v>
      </c>
      <c r="H574" s="7" t="s">
        <v>7606</v>
      </c>
    </row>
    <row r="575" spans="1:10" ht="26.4">
      <c r="A575" s="12" t="s">
        <v>7688</v>
      </c>
      <c r="B575" s="7" t="s">
        <v>8188</v>
      </c>
      <c r="C575" s="7"/>
      <c r="D575" s="1901">
        <v>204</v>
      </c>
      <c r="E575" s="1901"/>
      <c r="F575" s="1109" t="s">
        <v>8189</v>
      </c>
      <c r="G575" s="202" t="s">
        <v>7863</v>
      </c>
      <c r="H575" s="7" t="s">
        <v>7606</v>
      </c>
    </row>
    <row r="576" spans="1:10" ht="44.25" customHeight="1">
      <c r="A576" s="12" t="s">
        <v>7692</v>
      </c>
      <c r="B576" s="7" t="s">
        <v>8190</v>
      </c>
      <c r="C576" s="7"/>
      <c r="D576" s="1901">
        <v>33.1</v>
      </c>
      <c r="E576" s="1901"/>
      <c r="F576" s="1109" t="s">
        <v>8191</v>
      </c>
      <c r="G576" s="202" t="s">
        <v>7863</v>
      </c>
      <c r="H576" s="7" t="s">
        <v>7606</v>
      </c>
    </row>
    <row r="577" spans="1:10" ht="26.4">
      <c r="A577" s="12" t="s">
        <v>7695</v>
      </c>
      <c r="B577" s="7" t="s">
        <v>8192</v>
      </c>
      <c r="C577" s="7"/>
      <c r="D577" s="1901">
        <v>138</v>
      </c>
      <c r="E577" s="1901"/>
      <c r="F577" s="1109" t="s">
        <v>8193</v>
      </c>
      <c r="G577" s="202" t="s">
        <v>7863</v>
      </c>
      <c r="H577" s="7" t="s">
        <v>7606</v>
      </c>
    </row>
    <row r="578" spans="1:10" ht="39.6">
      <c r="A578" s="12" t="s">
        <v>7699</v>
      </c>
      <c r="B578" s="7" t="s">
        <v>8194</v>
      </c>
      <c r="C578" s="7"/>
      <c r="D578" s="1901">
        <v>43.3</v>
      </c>
      <c r="E578" s="1901"/>
      <c r="F578" s="1109" t="s">
        <v>8195</v>
      </c>
      <c r="G578" s="202" t="s">
        <v>7863</v>
      </c>
      <c r="H578" s="7" t="s">
        <v>7971</v>
      </c>
    </row>
    <row r="579" spans="1:10" ht="39.6">
      <c r="A579" s="12" t="s">
        <v>7702</v>
      </c>
      <c r="B579" s="7" t="s">
        <v>8194</v>
      </c>
      <c r="C579" s="7"/>
      <c r="D579" s="1901">
        <v>43.8</v>
      </c>
      <c r="E579" s="1901"/>
      <c r="F579" s="1109" t="s">
        <v>8196</v>
      </c>
      <c r="G579" s="202" t="s">
        <v>7863</v>
      </c>
      <c r="H579" s="7" t="s">
        <v>7606</v>
      </c>
    </row>
    <row r="580" spans="1:10" ht="39.6">
      <c r="A580" s="12" t="s">
        <v>7706</v>
      </c>
      <c r="B580" s="7" t="s">
        <v>8197</v>
      </c>
      <c r="C580" s="7"/>
      <c r="D580" s="1901">
        <v>35</v>
      </c>
      <c r="E580" s="1901"/>
      <c r="F580" s="1109" t="s">
        <v>8198</v>
      </c>
      <c r="G580" s="202" t="s">
        <v>7863</v>
      </c>
      <c r="H580" s="7" t="s">
        <v>7606</v>
      </c>
    </row>
    <row r="581" spans="1:10" ht="40.200000000000003" thickBot="1">
      <c r="A581" s="12" t="s">
        <v>7710</v>
      </c>
      <c r="B581" s="7" t="s">
        <v>7160</v>
      </c>
      <c r="C581" s="7"/>
      <c r="D581" s="1901">
        <v>8.1999999999999993</v>
      </c>
      <c r="E581" s="1901"/>
      <c r="F581" s="1109" t="s">
        <v>8199</v>
      </c>
      <c r="G581" s="202" t="s">
        <v>7863</v>
      </c>
      <c r="H581" s="7" t="s">
        <v>7606</v>
      </c>
    </row>
    <row r="582" spans="1:10" ht="40.200000000000003" thickBot="1">
      <c r="A582" s="12" t="s">
        <v>7714</v>
      </c>
      <c r="B582" s="7" t="s">
        <v>8200</v>
      </c>
      <c r="C582" s="7"/>
      <c r="D582" s="362"/>
      <c r="E582" s="377">
        <v>8.6999999999999993</v>
      </c>
      <c r="F582" s="1109" t="s">
        <v>8201</v>
      </c>
      <c r="G582" s="202" t="s">
        <v>7863</v>
      </c>
      <c r="H582" s="7" t="s">
        <v>7606</v>
      </c>
      <c r="I582" s="1917"/>
      <c r="J582" s="1918"/>
    </row>
    <row r="583" spans="1:10" ht="26.4">
      <c r="A583" s="12" t="s">
        <v>7718</v>
      </c>
      <c r="B583" s="7" t="s">
        <v>8202</v>
      </c>
      <c r="C583" s="7"/>
      <c r="D583" s="1901">
        <v>8</v>
      </c>
      <c r="E583" s="1901"/>
      <c r="F583" s="1109" t="s">
        <v>8203</v>
      </c>
      <c r="G583" s="202" t="s">
        <v>7863</v>
      </c>
      <c r="H583" s="7" t="s">
        <v>7606</v>
      </c>
    </row>
    <row r="584" spans="1:10" ht="26.4">
      <c r="A584" s="12" t="s">
        <v>7721</v>
      </c>
      <c r="B584" s="7" t="s">
        <v>8204</v>
      </c>
      <c r="C584" s="7"/>
      <c r="D584" s="1906">
        <v>35</v>
      </c>
      <c r="E584" s="1906"/>
      <c r="F584" s="1109" t="s">
        <v>8205</v>
      </c>
      <c r="G584" s="202" t="s">
        <v>7863</v>
      </c>
      <c r="H584" s="7" t="s">
        <v>7606</v>
      </c>
    </row>
    <row r="585" spans="1:10" ht="26.4">
      <c r="A585" s="12" t="s">
        <v>7725</v>
      </c>
      <c r="B585" s="7" t="s">
        <v>8206</v>
      </c>
      <c r="C585" s="7"/>
      <c r="D585" s="1901">
        <v>7</v>
      </c>
      <c r="E585" s="1901"/>
      <c r="F585" s="1109" t="s">
        <v>8207</v>
      </c>
      <c r="G585" s="202" t="s">
        <v>7863</v>
      </c>
      <c r="H585" s="7" t="s">
        <v>7606</v>
      </c>
    </row>
    <row r="586" spans="1:10" ht="26.4">
      <c r="A586" s="12" t="s">
        <v>7728</v>
      </c>
      <c r="B586" s="7" t="s">
        <v>8208</v>
      </c>
      <c r="C586" s="7"/>
      <c r="D586" s="1906">
        <v>45</v>
      </c>
      <c r="E586" s="1906"/>
      <c r="F586" s="1109" t="s">
        <v>8209</v>
      </c>
      <c r="G586" s="202" t="s">
        <v>7863</v>
      </c>
      <c r="H586" s="7" t="s">
        <v>7606</v>
      </c>
      <c r="I586" s="355"/>
    </row>
    <row r="587" spans="1:10" ht="27" thickBot="1">
      <c r="A587" s="12" t="s">
        <v>7731</v>
      </c>
      <c r="B587" s="7" t="s">
        <v>8210</v>
      </c>
      <c r="C587" s="7"/>
      <c r="D587" s="1901">
        <v>26</v>
      </c>
      <c r="E587" s="1901"/>
      <c r="F587" s="1109" t="s">
        <v>8211</v>
      </c>
      <c r="G587" s="202" t="s">
        <v>7863</v>
      </c>
      <c r="H587" s="7" t="s">
        <v>7606</v>
      </c>
    </row>
    <row r="588" spans="1:10" ht="40.200000000000003" thickBot="1">
      <c r="A588" s="12" t="s">
        <v>7735</v>
      </c>
      <c r="B588" s="7" t="s">
        <v>8212</v>
      </c>
      <c r="C588" s="7"/>
      <c r="D588" s="362"/>
      <c r="E588" s="377">
        <v>33.9</v>
      </c>
      <c r="F588" s="1109" t="s">
        <v>8213</v>
      </c>
      <c r="G588" s="202" t="s">
        <v>7863</v>
      </c>
      <c r="H588" s="7" t="s">
        <v>7606</v>
      </c>
      <c r="I588" s="1917"/>
      <c r="J588" s="1918"/>
    </row>
    <row r="589" spans="1:10" ht="27" thickBot="1">
      <c r="A589" s="12" t="s">
        <v>8214</v>
      </c>
      <c r="B589" s="7" t="s">
        <v>8215</v>
      </c>
      <c r="C589" s="7"/>
      <c r="D589" s="362"/>
      <c r="E589" s="377">
        <v>22</v>
      </c>
      <c r="F589" s="1109" t="s">
        <v>8216</v>
      </c>
      <c r="G589" s="202" t="s">
        <v>7863</v>
      </c>
      <c r="H589" s="7" t="s">
        <v>7971</v>
      </c>
      <c r="I589" s="1917"/>
      <c r="J589" s="1918"/>
    </row>
    <row r="590" spans="1:10" ht="41.25" customHeight="1">
      <c r="A590" s="12" t="s">
        <v>8217</v>
      </c>
      <c r="B590" s="7" t="s">
        <v>8218</v>
      </c>
      <c r="C590" s="7"/>
      <c r="D590" s="1901">
        <v>5.7</v>
      </c>
      <c r="E590" s="1901"/>
      <c r="F590" s="1109" t="s">
        <v>8219</v>
      </c>
      <c r="G590" s="202" t="s">
        <v>7863</v>
      </c>
      <c r="H590" s="7" t="s">
        <v>7606</v>
      </c>
    </row>
    <row r="591" spans="1:10" ht="26.4">
      <c r="A591" s="12" t="s">
        <v>8220</v>
      </c>
      <c r="B591" s="7" t="s">
        <v>8221</v>
      </c>
      <c r="C591" s="7"/>
      <c r="D591" s="1906">
        <v>9.5</v>
      </c>
      <c r="E591" s="1906"/>
      <c r="F591" s="1109" t="s">
        <v>8222</v>
      </c>
      <c r="G591" s="202" t="s">
        <v>7863</v>
      </c>
      <c r="H591" s="7" t="s">
        <v>7971</v>
      </c>
    </row>
    <row r="592" spans="1:10" ht="42.75" customHeight="1">
      <c r="A592" s="12" t="s">
        <v>8223</v>
      </c>
      <c r="B592" s="7" t="s">
        <v>8224</v>
      </c>
      <c r="C592" s="7"/>
      <c r="D592" s="1901">
        <v>50.3</v>
      </c>
      <c r="E592" s="1901"/>
      <c r="F592" s="1109" t="s">
        <v>8225</v>
      </c>
      <c r="G592" s="202" t="s">
        <v>7863</v>
      </c>
      <c r="H592" s="7" t="s">
        <v>7606</v>
      </c>
      <c r="I592" s="343"/>
      <c r="J592" s="343"/>
    </row>
    <row r="593" spans="1:11" ht="107.25" customHeight="1">
      <c r="A593" s="12" t="s">
        <v>8226</v>
      </c>
      <c r="B593" s="7" t="s">
        <v>8227</v>
      </c>
      <c r="C593" s="7"/>
      <c r="D593" s="1901">
        <v>27.2</v>
      </c>
      <c r="E593" s="1901"/>
      <c r="F593" s="1109" t="s">
        <v>8228</v>
      </c>
      <c r="G593" s="202" t="s">
        <v>7863</v>
      </c>
      <c r="H593" s="7" t="s">
        <v>7591</v>
      </c>
      <c r="I593" s="343"/>
      <c r="J593" s="346"/>
    </row>
    <row r="594" spans="1:11" ht="41.25" customHeight="1">
      <c r="A594" s="12" t="s">
        <v>8229</v>
      </c>
      <c r="B594" s="7" t="s">
        <v>8230</v>
      </c>
      <c r="C594" s="7"/>
      <c r="D594" s="1901">
        <v>75</v>
      </c>
      <c r="E594" s="1901"/>
      <c r="F594" s="1109" t="s">
        <v>8231</v>
      </c>
      <c r="G594" s="1109" t="s">
        <v>8232</v>
      </c>
      <c r="H594" s="7" t="s">
        <v>7606</v>
      </c>
    </row>
    <row r="595" spans="1:11" ht="53.4" thickBot="1">
      <c r="A595" s="12" t="s">
        <v>8233</v>
      </c>
      <c r="B595" s="7" t="s">
        <v>8234</v>
      </c>
      <c r="C595" s="7"/>
      <c r="D595" s="1901">
        <v>46.4</v>
      </c>
      <c r="E595" s="1901"/>
      <c r="F595" s="1109" t="s">
        <v>8235</v>
      </c>
      <c r="G595" s="202" t="s">
        <v>8236</v>
      </c>
      <c r="H595" s="7" t="s">
        <v>7971</v>
      </c>
      <c r="I595" s="350"/>
    </row>
    <row r="596" spans="1:11" ht="40.200000000000003" thickBot="1">
      <c r="A596" s="12" t="s">
        <v>8237</v>
      </c>
      <c r="B596" s="7" t="s">
        <v>8238</v>
      </c>
      <c r="C596" s="7"/>
      <c r="D596" s="1906">
        <v>62.2</v>
      </c>
      <c r="E596" s="1906"/>
      <c r="F596" s="1109" t="s">
        <v>8239</v>
      </c>
      <c r="G596" s="202" t="s">
        <v>7863</v>
      </c>
      <c r="H596" s="7" t="s">
        <v>7591</v>
      </c>
      <c r="I596" s="1917"/>
      <c r="J596" s="1918"/>
    </row>
    <row r="597" spans="1:11" ht="39.6">
      <c r="A597" s="12" t="s">
        <v>8240</v>
      </c>
      <c r="B597" s="7" t="s">
        <v>7671</v>
      </c>
      <c r="C597" s="7"/>
      <c r="D597" s="1901">
        <v>24.9</v>
      </c>
      <c r="E597" s="1901"/>
      <c r="F597" s="1109" t="s">
        <v>8241</v>
      </c>
      <c r="G597" s="202" t="s">
        <v>7863</v>
      </c>
      <c r="H597" s="7" t="s">
        <v>7591</v>
      </c>
      <c r="I597" s="343"/>
      <c r="J597" s="227"/>
    </row>
    <row r="598" spans="1:11" ht="39.6">
      <c r="A598" s="12" t="s">
        <v>8242</v>
      </c>
      <c r="B598" s="7" t="s">
        <v>8243</v>
      </c>
      <c r="C598" s="7"/>
      <c r="D598" s="1901">
        <v>14</v>
      </c>
      <c r="E598" s="1901"/>
      <c r="F598" s="1109" t="s">
        <v>8244</v>
      </c>
      <c r="G598" s="202" t="s">
        <v>7858</v>
      </c>
      <c r="H598" s="7" t="s">
        <v>7971</v>
      </c>
      <c r="I598" s="343"/>
      <c r="J598" s="227"/>
    </row>
    <row r="599" spans="1:11" ht="26.4">
      <c r="A599" s="12" t="s">
        <v>8245</v>
      </c>
      <c r="B599" s="7" t="s">
        <v>8246</v>
      </c>
      <c r="C599" s="7"/>
      <c r="D599" s="1901">
        <v>21.4</v>
      </c>
      <c r="E599" s="1901"/>
      <c r="F599" s="1109" t="s">
        <v>8247</v>
      </c>
      <c r="G599" s="1109" t="s">
        <v>8248</v>
      </c>
      <c r="H599" s="7" t="s">
        <v>7971</v>
      </c>
      <c r="I599" s="343"/>
      <c r="J599" s="227"/>
    </row>
    <row r="600" spans="1:11" ht="26.4">
      <c r="A600" s="12" t="s">
        <v>8249</v>
      </c>
      <c r="B600" s="7" t="s">
        <v>8250</v>
      </c>
      <c r="C600" s="7"/>
      <c r="D600" s="1901">
        <v>17.7</v>
      </c>
      <c r="E600" s="1901"/>
      <c r="F600" s="1109" t="s">
        <v>8251</v>
      </c>
      <c r="G600" s="1109" t="s">
        <v>8248</v>
      </c>
      <c r="H600" s="7" t="s">
        <v>7971</v>
      </c>
    </row>
    <row r="601" spans="1:11" ht="26.4">
      <c r="A601" s="12" t="s">
        <v>8252</v>
      </c>
      <c r="B601" s="7" t="s">
        <v>8250</v>
      </c>
      <c r="C601" s="7"/>
      <c r="D601" s="1901">
        <v>25.6</v>
      </c>
      <c r="E601" s="1901"/>
      <c r="F601" s="1109" t="s">
        <v>8251</v>
      </c>
      <c r="G601" s="1109" t="s">
        <v>8248</v>
      </c>
      <c r="H601" s="7" t="s">
        <v>7971</v>
      </c>
      <c r="I601" s="343"/>
      <c r="J601" s="343"/>
      <c r="K601" s="346"/>
    </row>
    <row r="602" spans="1:11" ht="29.25" customHeight="1">
      <c r="A602" s="12" t="s">
        <v>8253</v>
      </c>
      <c r="B602" s="7" t="s">
        <v>8250</v>
      </c>
      <c r="C602" s="7"/>
      <c r="D602" s="1901">
        <v>18.2</v>
      </c>
      <c r="E602" s="1901"/>
      <c r="F602" s="1109" t="s">
        <v>8251</v>
      </c>
      <c r="G602" s="1109" t="s">
        <v>8248</v>
      </c>
      <c r="H602" s="7" t="s">
        <v>7971</v>
      </c>
    </row>
    <row r="603" spans="1:11" ht="66" customHeight="1">
      <c r="A603" s="12" t="s">
        <v>8254</v>
      </c>
      <c r="B603" s="7" t="s">
        <v>8255</v>
      </c>
      <c r="C603" s="7"/>
      <c r="D603" s="1901">
        <v>41</v>
      </c>
      <c r="E603" s="1901"/>
      <c r="F603" s="1109" t="s">
        <v>8256</v>
      </c>
      <c r="G603" s="202" t="s">
        <v>7250</v>
      </c>
      <c r="H603" s="7" t="s">
        <v>7606</v>
      </c>
    </row>
    <row r="604" spans="1:11" ht="79.2">
      <c r="A604" s="12" t="s">
        <v>8257</v>
      </c>
      <c r="B604" s="7" t="s">
        <v>8258</v>
      </c>
      <c r="C604" s="7"/>
      <c r="D604" s="1901">
        <v>19</v>
      </c>
      <c r="E604" s="1901"/>
      <c r="F604" s="1109" t="s">
        <v>8259</v>
      </c>
      <c r="G604" s="202" t="s">
        <v>7250</v>
      </c>
      <c r="H604" s="7" t="s">
        <v>7606</v>
      </c>
    </row>
    <row r="605" spans="1:11" ht="39.6">
      <c r="A605" s="12" t="s">
        <v>8260</v>
      </c>
      <c r="B605" s="7" t="s">
        <v>8261</v>
      </c>
      <c r="C605" s="7"/>
      <c r="D605" s="1901">
        <v>46.6</v>
      </c>
      <c r="E605" s="1901"/>
      <c r="F605" s="1109" t="s">
        <v>8262</v>
      </c>
      <c r="G605" s="202" t="s">
        <v>7250</v>
      </c>
      <c r="H605" s="7" t="s">
        <v>7606</v>
      </c>
      <c r="I605" s="342"/>
      <c r="J605" s="346"/>
    </row>
    <row r="606" spans="1:11" ht="26.4">
      <c r="A606" s="12" t="s">
        <v>8263</v>
      </c>
      <c r="B606" s="7" t="s">
        <v>7206</v>
      </c>
      <c r="C606" s="7"/>
      <c r="D606" s="1901">
        <v>12</v>
      </c>
      <c r="E606" s="1901"/>
      <c r="F606" s="1109" t="s">
        <v>8264</v>
      </c>
      <c r="G606" s="202" t="s">
        <v>7250</v>
      </c>
      <c r="H606" s="7" t="s">
        <v>7189</v>
      </c>
      <c r="I606" s="342"/>
      <c r="J606" s="343"/>
    </row>
    <row r="607" spans="1:11" ht="45" customHeight="1" thickBot="1">
      <c r="A607" s="12" t="s">
        <v>8265</v>
      </c>
      <c r="B607" s="7" t="s">
        <v>8266</v>
      </c>
      <c r="C607" s="7"/>
      <c r="D607" s="1906">
        <v>16.3</v>
      </c>
      <c r="E607" s="1906"/>
      <c r="F607" s="1109" t="s">
        <v>8267</v>
      </c>
      <c r="G607" s="202" t="s">
        <v>7250</v>
      </c>
      <c r="H607" s="7" t="s">
        <v>7606</v>
      </c>
      <c r="I607" s="343"/>
      <c r="J607" s="343"/>
    </row>
    <row r="608" spans="1:11" ht="93" thickBot="1">
      <c r="A608" s="12" t="s">
        <v>8268</v>
      </c>
      <c r="B608" s="7" t="s">
        <v>8269</v>
      </c>
      <c r="C608" s="7"/>
      <c r="D608" s="7">
        <v>205.4</v>
      </c>
      <c r="E608" s="366">
        <v>205.8</v>
      </c>
      <c r="F608" s="1109" t="s">
        <v>8270</v>
      </c>
      <c r="G608" s="202" t="s">
        <v>7250</v>
      </c>
      <c r="H608" s="7" t="s">
        <v>7971</v>
      </c>
      <c r="I608" s="356"/>
    </row>
    <row r="609" spans="1:11" ht="26.4">
      <c r="A609" s="12" t="s">
        <v>8271</v>
      </c>
      <c r="B609" s="7" t="s">
        <v>8272</v>
      </c>
      <c r="C609" s="7"/>
      <c r="D609" s="1901">
        <v>6.8</v>
      </c>
      <c r="E609" s="1901"/>
      <c r="F609" s="1109" t="s">
        <v>8273</v>
      </c>
      <c r="G609" s="202" t="s">
        <v>7074</v>
      </c>
      <c r="H609" s="7" t="s">
        <v>7606</v>
      </c>
      <c r="I609" s="1"/>
      <c r="K609" s="346"/>
    </row>
    <row r="610" spans="1:11" ht="37.5" customHeight="1">
      <c r="A610" s="12" t="s">
        <v>8274</v>
      </c>
      <c r="B610" s="7" t="s">
        <v>8275</v>
      </c>
      <c r="C610" s="7"/>
      <c r="D610" s="1901">
        <v>17.600000000000001</v>
      </c>
      <c r="E610" s="1901"/>
      <c r="F610" s="1109" t="s">
        <v>8276</v>
      </c>
      <c r="G610" s="202" t="s">
        <v>7074</v>
      </c>
      <c r="H610" s="7" t="s">
        <v>7606</v>
      </c>
      <c r="I610" s="227"/>
    </row>
    <row r="611" spans="1:11" ht="40.5" customHeight="1">
      <c r="A611" s="12" t="s">
        <v>8277</v>
      </c>
      <c r="B611" s="7" t="s">
        <v>8278</v>
      </c>
      <c r="C611" s="7"/>
      <c r="D611" s="1901">
        <v>17</v>
      </c>
      <c r="E611" s="1901"/>
      <c r="F611" s="1109" t="s">
        <v>8279</v>
      </c>
      <c r="G611" s="202" t="s">
        <v>7074</v>
      </c>
      <c r="H611" s="7" t="s">
        <v>7971</v>
      </c>
      <c r="I611" s="227"/>
    </row>
    <row r="612" spans="1:11" ht="38.25" customHeight="1">
      <c r="A612" s="12" t="s">
        <v>8280</v>
      </c>
      <c r="B612" s="7" t="s">
        <v>8281</v>
      </c>
      <c r="C612" s="7"/>
      <c r="D612" s="1901">
        <v>14</v>
      </c>
      <c r="E612" s="1901"/>
      <c r="F612" s="1109" t="s">
        <v>8282</v>
      </c>
      <c r="G612" s="202" t="s">
        <v>7074</v>
      </c>
      <c r="H612" s="7" t="s">
        <v>7971</v>
      </c>
    </row>
    <row r="613" spans="1:11" ht="39" customHeight="1">
      <c r="A613" s="12" t="s">
        <v>8283</v>
      </c>
      <c r="B613" s="366" t="s">
        <v>8284</v>
      </c>
      <c r="C613" s="7"/>
      <c r="D613" s="1901">
        <v>20</v>
      </c>
      <c r="E613" s="1901"/>
      <c r="F613" s="1109" t="s">
        <v>8285</v>
      </c>
      <c r="G613" s="202" t="s">
        <v>7074</v>
      </c>
      <c r="H613" s="7" t="s">
        <v>7606</v>
      </c>
      <c r="I613" s="348"/>
    </row>
    <row r="614" spans="1:11" ht="43.5" customHeight="1">
      <c r="A614" s="12" t="s">
        <v>8286</v>
      </c>
      <c r="B614" s="7" t="s">
        <v>8287</v>
      </c>
      <c r="C614" s="7"/>
      <c r="D614" s="1901">
        <v>2.8</v>
      </c>
      <c r="E614" s="1901"/>
      <c r="F614" s="1109" t="s">
        <v>8288</v>
      </c>
      <c r="G614" s="202" t="s">
        <v>7074</v>
      </c>
      <c r="H614" s="7" t="s">
        <v>8071</v>
      </c>
    </row>
    <row r="615" spans="1:11" ht="46.5" customHeight="1">
      <c r="A615" s="12" t="s">
        <v>8289</v>
      </c>
      <c r="B615" s="7" t="s">
        <v>8290</v>
      </c>
      <c r="C615" s="7"/>
      <c r="D615" s="1901">
        <v>9.4</v>
      </c>
      <c r="E615" s="1901"/>
      <c r="F615" s="1109" t="s">
        <v>8291</v>
      </c>
      <c r="G615" s="202" t="s">
        <v>7074</v>
      </c>
      <c r="H615" s="7" t="s">
        <v>7606</v>
      </c>
    </row>
    <row r="616" spans="1:11" ht="42" customHeight="1">
      <c r="A616" s="12" t="s">
        <v>8292</v>
      </c>
      <c r="B616" s="7" t="s">
        <v>8293</v>
      </c>
      <c r="C616" s="7"/>
      <c r="D616" s="1901">
        <v>6.6</v>
      </c>
      <c r="E616" s="1901"/>
      <c r="F616" s="1109" t="s">
        <v>8294</v>
      </c>
      <c r="G616" s="202" t="s">
        <v>7074</v>
      </c>
      <c r="H616" s="7" t="s">
        <v>7606</v>
      </c>
    </row>
    <row r="617" spans="1:11" ht="42.75" customHeight="1">
      <c r="A617" s="12" t="s">
        <v>8295</v>
      </c>
      <c r="B617" s="7" t="s">
        <v>8296</v>
      </c>
      <c r="C617" s="7"/>
      <c r="D617" s="1901">
        <v>5</v>
      </c>
      <c r="E617" s="1901"/>
      <c r="F617" s="1109" t="s">
        <v>8297</v>
      </c>
      <c r="G617" s="202" t="s">
        <v>7074</v>
      </c>
      <c r="H617" s="7" t="s">
        <v>7606</v>
      </c>
    </row>
    <row r="618" spans="1:11" ht="42" customHeight="1">
      <c r="A618" s="12" t="s">
        <v>8298</v>
      </c>
      <c r="B618" s="7" t="s">
        <v>8296</v>
      </c>
      <c r="C618" s="7"/>
      <c r="D618" s="1901">
        <v>24</v>
      </c>
      <c r="E618" s="1901"/>
      <c r="F618" s="1109" t="s">
        <v>8299</v>
      </c>
      <c r="G618" s="202" t="s">
        <v>7074</v>
      </c>
      <c r="H618" s="7" t="s">
        <v>7606</v>
      </c>
    </row>
    <row r="619" spans="1:11" ht="45" customHeight="1">
      <c r="A619" s="12" t="s">
        <v>8300</v>
      </c>
      <c r="B619" s="7" t="s">
        <v>8301</v>
      </c>
      <c r="C619" s="7"/>
      <c r="D619" s="1901">
        <v>7.2</v>
      </c>
      <c r="E619" s="1901"/>
      <c r="F619" s="1109" t="s">
        <v>8302</v>
      </c>
      <c r="G619" s="202" t="s">
        <v>7074</v>
      </c>
      <c r="H619" s="7" t="s">
        <v>7606</v>
      </c>
      <c r="I619" s="343"/>
    </row>
    <row r="620" spans="1:11" ht="47.25" customHeight="1">
      <c r="A620" s="12" t="s">
        <v>8303</v>
      </c>
      <c r="B620" s="7" t="s">
        <v>8304</v>
      </c>
      <c r="C620" s="7"/>
      <c r="D620" s="1901">
        <v>11.2</v>
      </c>
      <c r="E620" s="1901"/>
      <c r="F620" s="1109" t="s">
        <v>8305</v>
      </c>
      <c r="G620" s="202" t="s">
        <v>8306</v>
      </c>
      <c r="H620" s="7" t="s">
        <v>7591</v>
      </c>
      <c r="I620" s="343"/>
    </row>
    <row r="621" spans="1:11" ht="29.25" customHeight="1">
      <c r="A621" s="12" t="s">
        <v>8307</v>
      </c>
      <c r="B621" s="7" t="s">
        <v>8308</v>
      </c>
      <c r="C621" s="7"/>
      <c r="D621" s="1901">
        <v>11.5</v>
      </c>
      <c r="E621" s="1901"/>
      <c r="F621" s="1109" t="s">
        <v>8309</v>
      </c>
      <c r="G621" s="1109" t="s">
        <v>7253</v>
      </c>
      <c r="H621" s="7" t="s">
        <v>7971</v>
      </c>
      <c r="I621" s="343"/>
    </row>
    <row r="622" spans="1:11" ht="29.25" customHeight="1">
      <c r="A622" s="12" t="s">
        <v>8310</v>
      </c>
      <c r="B622" s="7" t="s">
        <v>8311</v>
      </c>
      <c r="C622" s="7"/>
      <c r="D622" s="1901">
        <v>3.6</v>
      </c>
      <c r="E622" s="1901"/>
      <c r="F622" s="1109" t="s">
        <v>8312</v>
      </c>
      <c r="G622" s="1109" t="s">
        <v>7654</v>
      </c>
      <c r="H622" s="7" t="s">
        <v>7971</v>
      </c>
      <c r="I622" s="343"/>
    </row>
    <row r="623" spans="1:11" ht="33" customHeight="1">
      <c r="A623" s="12" t="s">
        <v>8313</v>
      </c>
      <c r="B623" s="7" t="s">
        <v>8311</v>
      </c>
      <c r="C623" s="7"/>
      <c r="D623" s="1901">
        <v>1.7</v>
      </c>
      <c r="E623" s="1901"/>
      <c r="F623" s="1109" t="s">
        <v>8312</v>
      </c>
      <c r="G623" s="1109" t="s">
        <v>7654</v>
      </c>
      <c r="H623" s="7" t="s">
        <v>7971</v>
      </c>
      <c r="I623" s="343"/>
    </row>
    <row r="624" spans="1:11" ht="29.25" customHeight="1">
      <c r="A624" s="12" t="s">
        <v>8314</v>
      </c>
      <c r="B624" s="7" t="s">
        <v>8315</v>
      </c>
      <c r="C624" s="7"/>
      <c r="D624" s="1901">
        <v>4</v>
      </c>
      <c r="E624" s="1901"/>
      <c r="F624" s="1109" t="s">
        <v>8312</v>
      </c>
      <c r="G624" s="1109" t="s">
        <v>7654</v>
      </c>
      <c r="H624" s="7" t="s">
        <v>7971</v>
      </c>
      <c r="I624" s="343"/>
    </row>
    <row r="625" spans="1:11" ht="31.5" customHeight="1">
      <c r="A625" s="12" t="s">
        <v>8316</v>
      </c>
      <c r="B625" s="7" t="s">
        <v>8317</v>
      </c>
      <c r="C625" s="7"/>
      <c r="D625" s="1901">
        <v>2.1</v>
      </c>
      <c r="E625" s="1901"/>
      <c r="F625" s="1109" t="s">
        <v>8312</v>
      </c>
      <c r="G625" s="1109" t="s">
        <v>7654</v>
      </c>
      <c r="H625" s="7" t="s">
        <v>7971</v>
      </c>
      <c r="I625" s="343"/>
    </row>
    <row r="626" spans="1:11" ht="30.75" customHeight="1">
      <c r="A626" s="12" t="s">
        <v>8318</v>
      </c>
      <c r="B626" s="7" t="s">
        <v>8319</v>
      </c>
      <c r="C626" s="7"/>
      <c r="D626" s="1901">
        <v>2.7</v>
      </c>
      <c r="E626" s="1901"/>
      <c r="F626" s="1109" t="s">
        <v>8320</v>
      </c>
      <c r="G626" s="1109" t="s">
        <v>7654</v>
      </c>
      <c r="H626" s="7" t="s">
        <v>7971</v>
      </c>
      <c r="I626" s="343"/>
    </row>
    <row r="627" spans="1:11" ht="29.25" customHeight="1">
      <c r="A627" s="12" t="s">
        <v>8321</v>
      </c>
      <c r="B627" s="7" t="s">
        <v>8322</v>
      </c>
      <c r="C627" s="7"/>
      <c r="D627" s="1901">
        <v>3.6</v>
      </c>
      <c r="E627" s="1901"/>
      <c r="F627" s="1109" t="s">
        <v>8323</v>
      </c>
      <c r="G627" s="1109" t="s">
        <v>7654</v>
      </c>
      <c r="H627" s="7" t="s">
        <v>7971</v>
      </c>
      <c r="I627" s="343"/>
    </row>
    <row r="628" spans="1:11" ht="26.4">
      <c r="A628" s="12" t="s">
        <v>8324</v>
      </c>
      <c r="B628" s="7" t="s">
        <v>8322</v>
      </c>
      <c r="C628" s="7"/>
      <c r="D628" s="1901">
        <v>0.5</v>
      </c>
      <c r="E628" s="1901"/>
      <c r="F628" s="1109" t="s">
        <v>8325</v>
      </c>
      <c r="G628" s="1109" t="s">
        <v>7654</v>
      </c>
      <c r="H628" s="7" t="s">
        <v>7971</v>
      </c>
    </row>
    <row r="629" spans="1:11" ht="50.25" customHeight="1">
      <c r="A629" s="12" t="s">
        <v>8326</v>
      </c>
      <c r="B629" s="7" t="s">
        <v>8327</v>
      </c>
      <c r="C629" s="7"/>
      <c r="D629" s="1901">
        <v>55</v>
      </c>
      <c r="E629" s="1901"/>
      <c r="F629" s="1109" t="s">
        <v>8328</v>
      </c>
      <c r="G629" s="202" t="s">
        <v>7044</v>
      </c>
      <c r="H629" s="7" t="s">
        <v>7971</v>
      </c>
      <c r="I629" s="343"/>
      <c r="J629" s="343"/>
      <c r="K629" s="342"/>
    </row>
    <row r="630" spans="1:11" ht="26.25" customHeight="1">
      <c r="A630" s="12" t="s">
        <v>8329</v>
      </c>
      <c r="B630" s="7" t="s">
        <v>8330</v>
      </c>
      <c r="C630" s="7"/>
      <c r="D630" s="1901">
        <v>10</v>
      </c>
      <c r="E630" s="1901"/>
      <c r="F630" s="1109" t="s">
        <v>8331</v>
      </c>
      <c r="G630" s="1109" t="s">
        <v>8332</v>
      </c>
      <c r="H630" s="7" t="s">
        <v>7971</v>
      </c>
      <c r="I630" s="343"/>
    </row>
    <row r="631" spans="1:11" ht="26.4">
      <c r="A631" s="12" t="s">
        <v>8333</v>
      </c>
      <c r="B631" s="7" t="s">
        <v>8334</v>
      </c>
      <c r="C631" s="7"/>
      <c r="D631" s="1901">
        <v>7.8</v>
      </c>
      <c r="E631" s="1901"/>
      <c r="F631" s="1109" t="s">
        <v>8335</v>
      </c>
      <c r="G631" s="1109" t="s">
        <v>7662</v>
      </c>
      <c r="H631" s="7" t="s">
        <v>7591</v>
      </c>
    </row>
    <row r="632" spans="1:11" ht="48" customHeight="1">
      <c r="A632" s="12" t="s">
        <v>8336</v>
      </c>
      <c r="B632" s="7" t="s">
        <v>8337</v>
      </c>
      <c r="C632" s="7"/>
      <c r="D632" s="1901">
        <v>20</v>
      </c>
      <c r="E632" s="1901"/>
      <c r="F632" s="1109" t="s">
        <v>8338</v>
      </c>
      <c r="G632" s="202" t="s">
        <v>8306</v>
      </c>
      <c r="H632" s="7" t="s">
        <v>8339</v>
      </c>
      <c r="I632" s="1915"/>
      <c r="J632" s="1915"/>
    </row>
    <row r="633" spans="1:11" ht="26.4">
      <c r="A633" s="12" t="s">
        <v>8340</v>
      </c>
      <c r="B633" s="7" t="s">
        <v>8341</v>
      </c>
      <c r="C633" s="7"/>
      <c r="D633" s="1901">
        <v>5.2</v>
      </c>
      <c r="E633" s="1901"/>
      <c r="F633" s="1109" t="s">
        <v>8342</v>
      </c>
      <c r="G633" s="1109" t="s">
        <v>7262</v>
      </c>
      <c r="H633" s="7" t="s">
        <v>7971</v>
      </c>
    </row>
    <row r="634" spans="1:11" ht="66.599999999999994" thickBot="1">
      <c r="A634" s="12" t="s">
        <v>8343</v>
      </c>
      <c r="B634" s="7" t="s">
        <v>8344</v>
      </c>
      <c r="C634" s="7"/>
      <c r="D634" s="7">
        <v>145.4</v>
      </c>
      <c r="E634" s="7">
        <v>145.4</v>
      </c>
      <c r="F634" s="1109" t="s">
        <v>8345</v>
      </c>
      <c r="G634" s="202" t="s">
        <v>7535</v>
      </c>
      <c r="H634" s="7" t="s">
        <v>8346</v>
      </c>
    </row>
    <row r="635" spans="1:11" ht="15" thickBot="1">
      <c r="A635" s="12"/>
      <c r="B635" s="15" t="s">
        <v>4816</v>
      </c>
      <c r="C635" s="15"/>
      <c r="D635" s="1898">
        <v>7365.8180000000002</v>
      </c>
      <c r="E635" s="1898"/>
      <c r="F635" s="1109"/>
      <c r="G635" s="1109"/>
      <c r="H635" s="7"/>
      <c r="I635" s="1925"/>
      <c r="J635" s="1926"/>
    </row>
    <row r="636" spans="1:11">
      <c r="A636" s="1921" t="s">
        <v>8347</v>
      </c>
      <c r="B636" s="1921"/>
      <c r="C636" s="1921"/>
      <c r="D636" s="1935" t="s">
        <v>8348</v>
      </c>
      <c r="E636" s="1935"/>
      <c r="F636" s="1935"/>
      <c r="G636" s="1935"/>
      <c r="H636" s="1935"/>
    </row>
    <row r="637" spans="1:11">
      <c r="A637" s="1921"/>
      <c r="B637" s="1921"/>
      <c r="C637" s="1921"/>
      <c r="D637" s="1935"/>
      <c r="E637" s="1935"/>
      <c r="F637" s="1935"/>
      <c r="G637" s="1935"/>
      <c r="H637" s="1935"/>
    </row>
    <row r="638" spans="1:11">
      <c r="A638" s="1936" t="s">
        <v>8349</v>
      </c>
      <c r="B638" s="1936"/>
      <c r="C638" s="1936"/>
      <c r="D638" s="1937" t="s">
        <v>8350</v>
      </c>
      <c r="E638" s="1937"/>
      <c r="F638" s="1937"/>
      <c r="G638" s="1937"/>
      <c r="H638" s="1937"/>
    </row>
    <row r="639" spans="1:11">
      <c r="A639" s="1936"/>
      <c r="B639" s="1936"/>
      <c r="C639" s="1936"/>
      <c r="D639" s="1937"/>
      <c r="E639" s="1937"/>
      <c r="F639" s="1937"/>
      <c r="G639" s="1937"/>
      <c r="H639" s="1937"/>
    </row>
    <row r="640" spans="1:11" ht="12.75" customHeight="1">
      <c r="A640" s="1936"/>
      <c r="B640" s="1936"/>
      <c r="C640" s="1936"/>
      <c r="D640" s="1937"/>
      <c r="E640" s="1937"/>
      <c r="F640" s="1937"/>
      <c r="G640" s="1937"/>
      <c r="H640" s="1937"/>
    </row>
    <row r="641" spans="1:8">
      <c r="A641" s="387"/>
      <c r="B641" s="378"/>
      <c r="C641" s="378"/>
      <c r="D641" s="378"/>
      <c r="E641" s="378"/>
      <c r="F641" s="140"/>
      <c r="G641" s="140"/>
      <c r="H641" s="378"/>
    </row>
    <row r="642" spans="1:8" ht="17.399999999999999">
      <c r="F642" s="1938" t="s">
        <v>25624</v>
      </c>
      <c r="G642" s="1938"/>
      <c r="H642" s="1938"/>
    </row>
    <row r="643" spans="1:8" ht="18" thickBot="1">
      <c r="F643" s="1938" t="s">
        <v>25625</v>
      </c>
      <c r="G643" s="1938"/>
      <c r="H643" s="1938"/>
    </row>
    <row r="644" spans="1:8" ht="30.6" customHeight="1">
      <c r="F644" s="1939" t="s">
        <v>25626</v>
      </c>
      <c r="G644" s="1941" t="s">
        <v>25627</v>
      </c>
      <c r="H644" s="1942"/>
    </row>
    <row r="645" spans="1:8" ht="22.2" customHeight="1" thickBot="1">
      <c r="F645" s="1940"/>
      <c r="G645" s="1597" t="s">
        <v>25628</v>
      </c>
      <c r="H645" s="1575" t="s">
        <v>1</v>
      </c>
    </row>
    <row r="646" spans="1:8" ht="26.4">
      <c r="F646" s="1943" t="s">
        <v>25629</v>
      </c>
      <c r="G646" s="1598" t="s">
        <v>25630</v>
      </c>
      <c r="H646" s="1576">
        <v>32271</v>
      </c>
    </row>
    <row r="647" spans="1:8" ht="26.4">
      <c r="F647" s="1929"/>
      <c r="G647" s="1599" t="s">
        <v>25631</v>
      </c>
      <c r="H647" s="1576">
        <v>310</v>
      </c>
    </row>
    <row r="648" spans="1:8" ht="39.6">
      <c r="F648" s="1929"/>
      <c r="G648" s="1593" t="s">
        <v>25632</v>
      </c>
      <c r="H648" s="1577">
        <v>30</v>
      </c>
    </row>
    <row r="649" spans="1:8" ht="26.4">
      <c r="F649" s="1929"/>
      <c r="G649" s="1593" t="s">
        <v>25633</v>
      </c>
      <c r="H649" s="1577">
        <v>184</v>
      </c>
    </row>
    <row r="650" spans="1:8" ht="26.4">
      <c r="F650" s="1929"/>
      <c r="G650" s="1593" t="s">
        <v>25634</v>
      </c>
      <c r="H650" s="1577">
        <v>1.1000000000000001</v>
      </c>
    </row>
    <row r="651" spans="1:8" ht="39.6">
      <c r="F651" s="1929"/>
      <c r="G651" s="1593" t="s">
        <v>25635</v>
      </c>
      <c r="H651" s="1577">
        <v>3.3</v>
      </c>
    </row>
    <row r="652" spans="1:8" ht="26.4">
      <c r="F652" s="1929"/>
      <c r="G652" s="1593" t="s">
        <v>25636</v>
      </c>
      <c r="H652" s="1577">
        <v>15</v>
      </c>
    </row>
    <row r="653" spans="1:8">
      <c r="F653" s="1929"/>
      <c r="G653" s="1593" t="s">
        <v>25637</v>
      </c>
      <c r="H653" s="1577">
        <v>45</v>
      </c>
    </row>
    <row r="654" spans="1:8">
      <c r="F654" s="1929"/>
      <c r="G654" s="1593" t="s">
        <v>25638</v>
      </c>
      <c r="H654" s="1577">
        <v>13</v>
      </c>
    </row>
    <row r="655" spans="1:8" ht="26.4">
      <c r="F655" s="1929"/>
      <c r="G655" s="1593" t="s">
        <v>25639</v>
      </c>
      <c r="H655" s="1577">
        <v>5.4</v>
      </c>
    </row>
    <row r="656" spans="1:8">
      <c r="F656" s="1929"/>
      <c r="G656" s="1593" t="s">
        <v>25640</v>
      </c>
      <c r="H656" s="1577">
        <v>2.1</v>
      </c>
    </row>
    <row r="657" spans="6:8" ht="26.4">
      <c r="F657" s="1929"/>
      <c r="G657" s="1593" t="s">
        <v>25641</v>
      </c>
      <c r="H657" s="1577">
        <v>3</v>
      </c>
    </row>
    <row r="658" spans="6:8">
      <c r="F658" s="1929"/>
      <c r="G658" s="1593" t="s">
        <v>25642</v>
      </c>
      <c r="H658" s="1577">
        <v>7.5</v>
      </c>
    </row>
    <row r="659" spans="6:8">
      <c r="F659" s="1929"/>
      <c r="G659" s="1593" t="s">
        <v>25643</v>
      </c>
      <c r="H659" s="1577">
        <v>6</v>
      </c>
    </row>
    <row r="660" spans="6:8" ht="39.6">
      <c r="F660" s="1929"/>
      <c r="G660" s="1593" t="s">
        <v>25644</v>
      </c>
      <c r="H660" s="1577">
        <v>1</v>
      </c>
    </row>
    <row r="661" spans="6:8" ht="39.6">
      <c r="F661" s="1929"/>
      <c r="G661" s="1593" t="s">
        <v>25645</v>
      </c>
      <c r="H661" s="1577">
        <v>5</v>
      </c>
    </row>
    <row r="662" spans="6:8">
      <c r="F662" s="1930"/>
      <c r="G662" s="1593" t="s">
        <v>25646</v>
      </c>
      <c r="H662" s="1577">
        <v>1.4</v>
      </c>
    </row>
    <row r="663" spans="6:8" ht="26.4">
      <c r="F663" s="1592" t="s">
        <v>25647</v>
      </c>
      <c r="G663" s="1594" t="s">
        <v>25698</v>
      </c>
      <c r="H663" s="1578" t="s">
        <v>25648</v>
      </c>
    </row>
    <row r="664" spans="6:8" ht="39.6">
      <c r="F664" s="1928" t="s">
        <v>25649</v>
      </c>
      <c r="G664" s="1593" t="s">
        <v>25650</v>
      </c>
      <c r="H664" s="1579">
        <v>65</v>
      </c>
    </row>
    <row r="665" spans="6:8" ht="26.4">
      <c r="F665" s="1929"/>
      <c r="G665" s="1593" t="s">
        <v>25651</v>
      </c>
      <c r="H665" s="1579">
        <v>8241</v>
      </c>
    </row>
    <row r="666" spans="6:8" ht="52.8">
      <c r="F666" s="1929"/>
      <c r="G666" s="1593" t="s">
        <v>25652</v>
      </c>
      <c r="H666" s="1579">
        <v>442.9</v>
      </c>
    </row>
    <row r="667" spans="6:8">
      <c r="F667" s="1927" t="s">
        <v>25653</v>
      </c>
      <c r="G667" s="1944" t="s">
        <v>25654</v>
      </c>
      <c r="H667" s="1945" t="s">
        <v>25655</v>
      </c>
    </row>
    <row r="668" spans="6:8">
      <c r="F668" s="1927"/>
      <c r="G668" s="1944"/>
      <c r="H668" s="1945"/>
    </row>
    <row r="669" spans="6:8" ht="26.4">
      <c r="F669" s="1927" t="s">
        <v>25656</v>
      </c>
      <c r="G669" s="1593" t="s">
        <v>25657</v>
      </c>
      <c r="H669" s="1579">
        <v>10</v>
      </c>
    </row>
    <row r="670" spans="6:8" ht="39.6">
      <c r="F670" s="1927"/>
      <c r="G670" s="1593" t="s">
        <v>25658</v>
      </c>
      <c r="H670" s="1577">
        <v>850</v>
      </c>
    </row>
    <row r="671" spans="6:8" ht="26.4">
      <c r="F671" s="1927"/>
      <c r="G671" s="1593" t="s">
        <v>25659</v>
      </c>
      <c r="H671" s="1577">
        <v>1080</v>
      </c>
    </row>
    <row r="672" spans="6:8" ht="26.4">
      <c r="F672" s="1927"/>
      <c r="G672" s="1593" t="s">
        <v>25660</v>
      </c>
      <c r="H672" s="1579">
        <v>3</v>
      </c>
    </row>
    <row r="673" spans="6:8" ht="26.4">
      <c r="F673" s="1927"/>
      <c r="G673" s="1593" t="s">
        <v>25661</v>
      </c>
      <c r="H673" s="1577">
        <v>0.15</v>
      </c>
    </row>
    <row r="674" spans="6:8" ht="26.4">
      <c r="F674" s="1927"/>
      <c r="G674" s="1593" t="s">
        <v>25662</v>
      </c>
      <c r="H674" s="1577">
        <v>0.54</v>
      </c>
    </row>
    <row r="675" spans="6:8" ht="39.6">
      <c r="F675" s="1927"/>
      <c r="G675" s="1593" t="s">
        <v>25663</v>
      </c>
      <c r="H675" s="1577">
        <v>0.01</v>
      </c>
    </row>
    <row r="676" spans="6:8" ht="26.4">
      <c r="F676" s="1927"/>
      <c r="G676" s="1593" t="s">
        <v>25664</v>
      </c>
      <c r="H676" s="1577">
        <v>0.01</v>
      </c>
    </row>
    <row r="677" spans="6:8" ht="39.6">
      <c r="F677" s="1927"/>
      <c r="G677" s="1593" t="s">
        <v>25665</v>
      </c>
      <c r="H677" s="1577">
        <v>0.5</v>
      </c>
    </row>
    <row r="678" spans="6:8" ht="39.6">
      <c r="F678" s="1927"/>
      <c r="G678" s="1593" t="s">
        <v>25666</v>
      </c>
      <c r="H678" s="1577">
        <v>0.1</v>
      </c>
    </row>
    <row r="679" spans="6:8" ht="39.6">
      <c r="F679" s="1927"/>
      <c r="G679" s="1593" t="s">
        <v>25667</v>
      </c>
      <c r="H679" s="1579">
        <v>2</v>
      </c>
    </row>
    <row r="680" spans="6:8" ht="39.6">
      <c r="F680" s="1927"/>
      <c r="G680" s="1593" t="s">
        <v>25668</v>
      </c>
      <c r="H680" s="1577">
        <v>0.1</v>
      </c>
    </row>
    <row r="681" spans="6:8" ht="39.6">
      <c r="F681" s="1927"/>
      <c r="G681" s="1593" t="s">
        <v>25669</v>
      </c>
      <c r="H681" s="1577">
        <v>0.5</v>
      </c>
    </row>
    <row r="682" spans="6:8" ht="39.6">
      <c r="F682" s="1927"/>
      <c r="G682" s="1593" t="s">
        <v>25670</v>
      </c>
      <c r="H682" s="1579">
        <v>1</v>
      </c>
    </row>
    <row r="683" spans="6:8" ht="39.6">
      <c r="F683" s="1927"/>
      <c r="G683" s="1593" t="s">
        <v>25671</v>
      </c>
      <c r="H683" s="1579">
        <v>3</v>
      </c>
    </row>
    <row r="684" spans="6:8" ht="39.6">
      <c r="F684" s="1927"/>
      <c r="G684" s="1593" t="s">
        <v>25672</v>
      </c>
      <c r="H684" s="1577">
        <v>0.7</v>
      </c>
    </row>
    <row r="685" spans="6:8" ht="39.6">
      <c r="F685" s="1927"/>
      <c r="G685" s="1593" t="s">
        <v>25673</v>
      </c>
      <c r="H685" s="1577">
        <v>0.5</v>
      </c>
    </row>
    <row r="686" spans="6:8" ht="39.6">
      <c r="F686" s="1927"/>
      <c r="G686" s="1593" t="s">
        <v>25674</v>
      </c>
      <c r="H686" s="1579">
        <v>4</v>
      </c>
    </row>
    <row r="687" spans="6:8" ht="26.4">
      <c r="F687" s="1592" t="s">
        <v>25675</v>
      </c>
      <c r="G687" s="1594" t="s">
        <v>25699</v>
      </c>
      <c r="H687" s="1578" t="s">
        <v>25676</v>
      </c>
    </row>
    <row r="688" spans="6:8">
      <c r="F688" s="1928" t="s">
        <v>25677</v>
      </c>
      <c r="G688" s="1931" t="s">
        <v>25678</v>
      </c>
      <c r="H688" s="1933">
        <v>6.1</v>
      </c>
    </row>
    <row r="689" spans="6:8">
      <c r="F689" s="1929"/>
      <c r="G689" s="1932"/>
      <c r="H689" s="1934"/>
    </row>
    <row r="690" spans="6:8">
      <c r="F690" s="1929"/>
      <c r="G690" s="1931" t="s">
        <v>25679</v>
      </c>
      <c r="H690" s="1933">
        <v>0.5</v>
      </c>
    </row>
    <row r="691" spans="6:8">
      <c r="F691" s="1929"/>
      <c r="G691" s="1932"/>
      <c r="H691" s="1934"/>
    </row>
    <row r="692" spans="6:8" ht="26.4">
      <c r="F692" s="1929"/>
      <c r="G692" s="1593" t="s">
        <v>25680</v>
      </c>
      <c r="H692" s="1577">
        <v>0.5</v>
      </c>
    </row>
    <row r="693" spans="6:8" ht="26.4">
      <c r="F693" s="1929"/>
      <c r="G693" s="1593" t="s">
        <v>25681</v>
      </c>
      <c r="H693" s="1577">
        <v>5</v>
      </c>
    </row>
    <row r="694" spans="6:8" ht="26.4">
      <c r="F694" s="1929"/>
      <c r="G694" s="1593" t="s">
        <v>25682</v>
      </c>
      <c r="H694" s="1577">
        <v>0.01</v>
      </c>
    </row>
    <row r="695" spans="6:8">
      <c r="F695" s="1929"/>
      <c r="G695" s="1593" t="s">
        <v>25683</v>
      </c>
      <c r="H695" s="1577">
        <v>64</v>
      </c>
    </row>
    <row r="696" spans="6:8" ht="26.4">
      <c r="F696" s="1929"/>
      <c r="G696" s="1593" t="s">
        <v>25684</v>
      </c>
      <c r="H696" s="1577">
        <v>2</v>
      </c>
    </row>
    <row r="697" spans="6:8" ht="26.4">
      <c r="F697" s="1929"/>
      <c r="G697" s="1593" t="s">
        <v>25685</v>
      </c>
      <c r="H697" s="1577">
        <v>53</v>
      </c>
    </row>
    <row r="698" spans="6:8" ht="26.4">
      <c r="F698" s="1930"/>
      <c r="G698" s="1593" t="s">
        <v>25686</v>
      </c>
      <c r="H698" s="1577">
        <v>0.9</v>
      </c>
    </row>
    <row r="699" spans="6:8" ht="26.4">
      <c r="F699" s="1594" t="s">
        <v>25687</v>
      </c>
      <c r="G699" s="1600" t="s">
        <v>25700</v>
      </c>
      <c r="H699" s="1578" t="s">
        <v>25688</v>
      </c>
    </row>
    <row r="700" spans="6:8" ht="26.4">
      <c r="F700" s="1601" t="s">
        <v>25689</v>
      </c>
      <c r="G700" s="1489" t="s">
        <v>25690</v>
      </c>
      <c r="H700" s="1583">
        <v>0.5</v>
      </c>
    </row>
    <row r="701" spans="6:8" ht="39.6">
      <c r="F701" s="1455"/>
      <c r="G701" s="1455" t="s">
        <v>25691</v>
      </c>
      <c r="H701" s="1585">
        <v>6051.5</v>
      </c>
    </row>
    <row r="702" spans="6:8" ht="26.4">
      <c r="F702" s="1455"/>
      <c r="G702" s="1455" t="s">
        <v>25692</v>
      </c>
      <c r="H702" s="1584">
        <v>1</v>
      </c>
    </row>
    <row r="703" spans="6:8" ht="39.6">
      <c r="F703" s="1455"/>
      <c r="G703" s="1455" t="s">
        <v>25693</v>
      </c>
      <c r="H703" s="1584">
        <v>3.2</v>
      </c>
    </row>
    <row r="704" spans="6:8" ht="27" thickBot="1">
      <c r="F704" s="1496" t="s">
        <v>25694</v>
      </c>
      <c r="G704" s="1508" t="s">
        <v>25695</v>
      </c>
      <c r="H704" s="1580" t="s">
        <v>25696</v>
      </c>
    </row>
    <row r="705" spans="6:8">
      <c r="F705" s="1602"/>
      <c r="G705" s="1603"/>
      <c r="H705" s="1581"/>
    </row>
    <row r="706" spans="6:8" ht="15" thickBot="1">
      <c r="F706" s="1595" t="s">
        <v>25701</v>
      </c>
      <c r="G706" s="1596" t="s">
        <v>25702</v>
      </c>
      <c r="H706" s="1582" t="s">
        <v>25697</v>
      </c>
    </row>
  </sheetData>
  <mergeCells count="714">
    <mergeCell ref="F669:F686"/>
    <mergeCell ref="F688:F698"/>
    <mergeCell ref="G688:G689"/>
    <mergeCell ref="H688:H689"/>
    <mergeCell ref="G690:G691"/>
    <mergeCell ref="H690:H691"/>
    <mergeCell ref="A636:C637"/>
    <mergeCell ref="D636:H637"/>
    <mergeCell ref="A638:C640"/>
    <mergeCell ref="D638:H640"/>
    <mergeCell ref="F642:H642"/>
    <mergeCell ref="F643:H643"/>
    <mergeCell ref="F644:F645"/>
    <mergeCell ref="G644:H644"/>
    <mergeCell ref="F646:F662"/>
    <mergeCell ref="F664:F666"/>
    <mergeCell ref="F667:F668"/>
    <mergeCell ref="G667:G668"/>
    <mergeCell ref="H667:H668"/>
    <mergeCell ref="D630:E630"/>
    <mergeCell ref="D631:E631"/>
    <mergeCell ref="D632:E632"/>
    <mergeCell ref="I632:J632"/>
    <mergeCell ref="D633:E633"/>
    <mergeCell ref="D635:E635"/>
    <mergeCell ref="I635:J635"/>
    <mergeCell ref="D624:E624"/>
    <mergeCell ref="D625:E625"/>
    <mergeCell ref="D626:E626"/>
    <mergeCell ref="D627:E627"/>
    <mergeCell ref="D628:E628"/>
    <mergeCell ref="D629:E629"/>
    <mergeCell ref="D618:E618"/>
    <mergeCell ref="D619:E619"/>
    <mergeCell ref="D620:E620"/>
    <mergeCell ref="D621:E621"/>
    <mergeCell ref="D622:E622"/>
    <mergeCell ref="D623:E623"/>
    <mergeCell ref="D612:E612"/>
    <mergeCell ref="D613:E613"/>
    <mergeCell ref="D614:E614"/>
    <mergeCell ref="D615:E615"/>
    <mergeCell ref="D616:E616"/>
    <mergeCell ref="D617:E617"/>
    <mergeCell ref="D605:E605"/>
    <mergeCell ref="D606:E606"/>
    <mergeCell ref="D607:E607"/>
    <mergeCell ref="D609:E609"/>
    <mergeCell ref="D610:E610"/>
    <mergeCell ref="D611:E611"/>
    <mergeCell ref="D599:E599"/>
    <mergeCell ref="D600:E600"/>
    <mergeCell ref="D601:E601"/>
    <mergeCell ref="D602:E602"/>
    <mergeCell ref="D603:E603"/>
    <mergeCell ref="D604:E604"/>
    <mergeCell ref="D594:E594"/>
    <mergeCell ref="D595:E595"/>
    <mergeCell ref="D596:E596"/>
    <mergeCell ref="I596:J596"/>
    <mergeCell ref="D597:E597"/>
    <mergeCell ref="D598:E598"/>
    <mergeCell ref="I588:J588"/>
    <mergeCell ref="I589:J589"/>
    <mergeCell ref="D590:E590"/>
    <mergeCell ref="D591:E591"/>
    <mergeCell ref="D592:E592"/>
    <mergeCell ref="D593:E593"/>
    <mergeCell ref="I582:J582"/>
    <mergeCell ref="D583:E583"/>
    <mergeCell ref="D584:E584"/>
    <mergeCell ref="D585:E585"/>
    <mergeCell ref="D586:E586"/>
    <mergeCell ref="D587:E587"/>
    <mergeCell ref="D576:E576"/>
    <mergeCell ref="D577:E577"/>
    <mergeCell ref="D578:E578"/>
    <mergeCell ref="D579:E579"/>
    <mergeCell ref="D580:E580"/>
    <mergeCell ref="D581:E581"/>
    <mergeCell ref="D570:E570"/>
    <mergeCell ref="D571:E571"/>
    <mergeCell ref="D572:E572"/>
    <mergeCell ref="D573:E573"/>
    <mergeCell ref="D574:E574"/>
    <mergeCell ref="D575:E575"/>
    <mergeCell ref="D566:E566"/>
    <mergeCell ref="D567:E567"/>
    <mergeCell ref="D568:E568"/>
    <mergeCell ref="I568:J568"/>
    <mergeCell ref="D569:E569"/>
    <mergeCell ref="I569:J569"/>
    <mergeCell ref="D560:E560"/>
    <mergeCell ref="D561:E561"/>
    <mergeCell ref="D562:E562"/>
    <mergeCell ref="D563:E563"/>
    <mergeCell ref="D564:E564"/>
    <mergeCell ref="D565:E565"/>
    <mergeCell ref="D554:E554"/>
    <mergeCell ref="D555:E555"/>
    <mergeCell ref="D556:E556"/>
    <mergeCell ref="D557:E557"/>
    <mergeCell ref="D558:E558"/>
    <mergeCell ref="D559:E559"/>
    <mergeCell ref="D549:E549"/>
    <mergeCell ref="D550:E550"/>
    <mergeCell ref="D551:E551"/>
    <mergeCell ref="K551:L551"/>
    <mergeCell ref="D552:E552"/>
    <mergeCell ref="D553:E553"/>
    <mergeCell ref="D543:E543"/>
    <mergeCell ref="D544:E544"/>
    <mergeCell ref="D545:E545"/>
    <mergeCell ref="D546:E546"/>
    <mergeCell ref="D547:E547"/>
    <mergeCell ref="D548:E548"/>
    <mergeCell ref="D538:E538"/>
    <mergeCell ref="J538:K538"/>
    <mergeCell ref="D539:E539"/>
    <mergeCell ref="D540:E540"/>
    <mergeCell ref="D541:E541"/>
    <mergeCell ref="D542:E542"/>
    <mergeCell ref="D532:E532"/>
    <mergeCell ref="D533:E533"/>
    <mergeCell ref="D534:E534"/>
    <mergeCell ref="D535:E535"/>
    <mergeCell ref="D536:E536"/>
    <mergeCell ref="D537:E537"/>
    <mergeCell ref="D526:E526"/>
    <mergeCell ref="D527:E527"/>
    <mergeCell ref="D528:E528"/>
    <mergeCell ref="D529:E529"/>
    <mergeCell ref="D530:E530"/>
    <mergeCell ref="D531:E531"/>
    <mergeCell ref="D520:E520"/>
    <mergeCell ref="D521:E521"/>
    <mergeCell ref="D522:E522"/>
    <mergeCell ref="D523:E523"/>
    <mergeCell ref="D524:E524"/>
    <mergeCell ref="D525:E525"/>
    <mergeCell ref="D514:E514"/>
    <mergeCell ref="D515:E515"/>
    <mergeCell ref="D516:E516"/>
    <mergeCell ref="D517:E517"/>
    <mergeCell ref="D518:E518"/>
    <mergeCell ref="D519:E519"/>
    <mergeCell ref="D509:E509"/>
    <mergeCell ref="D510:E510"/>
    <mergeCell ref="D511:E511"/>
    <mergeCell ref="D512:E512"/>
    <mergeCell ref="I512:J512"/>
    <mergeCell ref="D513:E513"/>
    <mergeCell ref="D504:E504"/>
    <mergeCell ref="D505:E505"/>
    <mergeCell ref="D506:E506"/>
    <mergeCell ref="D507:E507"/>
    <mergeCell ref="D508:E508"/>
    <mergeCell ref="I508:J508"/>
    <mergeCell ref="D498:E498"/>
    <mergeCell ref="D499:E499"/>
    <mergeCell ref="D500:E500"/>
    <mergeCell ref="D501:E501"/>
    <mergeCell ref="D502:E502"/>
    <mergeCell ref="D503:E503"/>
    <mergeCell ref="D492:E492"/>
    <mergeCell ref="D493:E493"/>
    <mergeCell ref="D494:E494"/>
    <mergeCell ref="D495:E495"/>
    <mergeCell ref="D496:E496"/>
    <mergeCell ref="D497:E497"/>
    <mergeCell ref="D486:E486"/>
    <mergeCell ref="D487:E487"/>
    <mergeCell ref="D488:E488"/>
    <mergeCell ref="D489:E489"/>
    <mergeCell ref="D490:E490"/>
    <mergeCell ref="D491:E491"/>
    <mergeCell ref="D480:E480"/>
    <mergeCell ref="D481:E481"/>
    <mergeCell ref="D482:E482"/>
    <mergeCell ref="D483:E483"/>
    <mergeCell ref="D484:E484"/>
    <mergeCell ref="D485:E485"/>
    <mergeCell ref="D474:E474"/>
    <mergeCell ref="D475:E475"/>
    <mergeCell ref="D476:E476"/>
    <mergeCell ref="D477:E477"/>
    <mergeCell ref="D478:E478"/>
    <mergeCell ref="D479:E479"/>
    <mergeCell ref="D468:E468"/>
    <mergeCell ref="D469:E469"/>
    <mergeCell ref="D470:E470"/>
    <mergeCell ref="D471:E471"/>
    <mergeCell ref="D472:E472"/>
    <mergeCell ref="D473:E473"/>
    <mergeCell ref="D462:E462"/>
    <mergeCell ref="D463:E463"/>
    <mergeCell ref="D464:E464"/>
    <mergeCell ref="D465:E465"/>
    <mergeCell ref="D466:E466"/>
    <mergeCell ref="D467:E467"/>
    <mergeCell ref="D456:E456"/>
    <mergeCell ref="D457:E457"/>
    <mergeCell ref="D458:E458"/>
    <mergeCell ref="D459:E459"/>
    <mergeCell ref="D460:E460"/>
    <mergeCell ref="D461:E461"/>
    <mergeCell ref="D450:E450"/>
    <mergeCell ref="D451:E451"/>
    <mergeCell ref="D452:E452"/>
    <mergeCell ref="D453:E453"/>
    <mergeCell ref="D454:E454"/>
    <mergeCell ref="D455:E455"/>
    <mergeCell ref="F447:F448"/>
    <mergeCell ref="G447:G448"/>
    <mergeCell ref="H447:H448"/>
    <mergeCell ref="D449:E449"/>
    <mergeCell ref="D444:E444"/>
    <mergeCell ref="D445:E445"/>
    <mergeCell ref="A447:A448"/>
    <mergeCell ref="B447:B448"/>
    <mergeCell ref="C447:C448"/>
    <mergeCell ref="D447:E448"/>
    <mergeCell ref="D438:E438"/>
    <mergeCell ref="D439:E439"/>
    <mergeCell ref="D440:E440"/>
    <mergeCell ref="D441:E441"/>
    <mergeCell ref="D442:E442"/>
    <mergeCell ref="D443:E443"/>
    <mergeCell ref="D433:E433"/>
    <mergeCell ref="I433:J433"/>
    <mergeCell ref="D434:E434"/>
    <mergeCell ref="B436:C436"/>
    <mergeCell ref="D436:E436"/>
    <mergeCell ref="A437:H437"/>
    <mergeCell ref="A427:H427"/>
    <mergeCell ref="D428:E428"/>
    <mergeCell ref="D429:E429"/>
    <mergeCell ref="D430:E430"/>
    <mergeCell ref="D431:E431"/>
    <mergeCell ref="D432:E432"/>
    <mergeCell ref="D363:E363"/>
    <mergeCell ref="A365:H365"/>
    <mergeCell ref="B420:C420"/>
    <mergeCell ref="A421:H421"/>
    <mergeCell ref="D422:E422"/>
    <mergeCell ref="B426:C426"/>
    <mergeCell ref="D426:E426"/>
    <mergeCell ref="D357:E357"/>
    <mergeCell ref="D358:E358"/>
    <mergeCell ref="D359:E359"/>
    <mergeCell ref="D360:E360"/>
    <mergeCell ref="D361:E361"/>
    <mergeCell ref="B362:C362"/>
    <mergeCell ref="D362:E362"/>
    <mergeCell ref="B352:C352"/>
    <mergeCell ref="D352:E352"/>
    <mergeCell ref="D353:E353"/>
    <mergeCell ref="D354:E354"/>
    <mergeCell ref="D355:E355"/>
    <mergeCell ref="D356:E356"/>
    <mergeCell ref="D346:E346"/>
    <mergeCell ref="D347:E347"/>
    <mergeCell ref="D348:E348"/>
    <mergeCell ref="I348:J348"/>
    <mergeCell ref="D349:E349"/>
    <mergeCell ref="D351:E351"/>
    <mergeCell ref="D340:E340"/>
    <mergeCell ref="D341:E341"/>
    <mergeCell ref="D342:E342"/>
    <mergeCell ref="D343:E343"/>
    <mergeCell ref="D344:E344"/>
    <mergeCell ref="D345:E345"/>
    <mergeCell ref="I335:J335"/>
    <mergeCell ref="B338:C338"/>
    <mergeCell ref="D338:E338"/>
    <mergeCell ref="B339:C339"/>
    <mergeCell ref="D339:E339"/>
    <mergeCell ref="H333:H334"/>
    <mergeCell ref="A335:A336"/>
    <mergeCell ref="B335:B336"/>
    <mergeCell ref="C335:C336"/>
    <mergeCell ref="D335:E336"/>
    <mergeCell ref="F335:F336"/>
    <mergeCell ref="G335:G336"/>
    <mergeCell ref="H335:H336"/>
    <mergeCell ref="A333:A334"/>
    <mergeCell ref="B333:B334"/>
    <mergeCell ref="C333:C334"/>
    <mergeCell ref="D333:E334"/>
    <mergeCell ref="F333:F334"/>
    <mergeCell ref="G333:G334"/>
    <mergeCell ref="G327:G328"/>
    <mergeCell ref="H327:H328"/>
    <mergeCell ref="D329:E329"/>
    <mergeCell ref="D332:E332"/>
    <mergeCell ref="H324:H325"/>
    <mergeCell ref="I324:I326"/>
    <mergeCell ref="D326:E326"/>
    <mergeCell ref="A327:A328"/>
    <mergeCell ref="B327:B328"/>
    <mergeCell ref="C327:C328"/>
    <mergeCell ref="D327:E328"/>
    <mergeCell ref="F327:F328"/>
    <mergeCell ref="A324:A325"/>
    <mergeCell ref="B324:B325"/>
    <mergeCell ref="C324:C325"/>
    <mergeCell ref="D324:E325"/>
    <mergeCell ref="F324:F325"/>
    <mergeCell ref="G324:G325"/>
    <mergeCell ref="F320:F321"/>
    <mergeCell ref="G320:G321"/>
    <mergeCell ref="H320:H321"/>
    <mergeCell ref="D323:E323"/>
    <mergeCell ref="D317:E317"/>
    <mergeCell ref="D318:E318"/>
    <mergeCell ref="D319:E319"/>
    <mergeCell ref="A320:A321"/>
    <mergeCell ref="B320:B321"/>
    <mergeCell ref="C320:C321"/>
    <mergeCell ref="D320:E321"/>
    <mergeCell ref="D311:E311"/>
    <mergeCell ref="D312:E312"/>
    <mergeCell ref="D313:E313"/>
    <mergeCell ref="D314:E314"/>
    <mergeCell ref="D315:E315"/>
    <mergeCell ref="D316:E316"/>
    <mergeCell ref="G307:G308"/>
    <mergeCell ref="H307:H308"/>
    <mergeCell ref="D309:E309"/>
    <mergeCell ref="D310:E310"/>
    <mergeCell ref="D304:E304"/>
    <mergeCell ref="D305:E305"/>
    <mergeCell ref="D306:E306"/>
    <mergeCell ref="A307:A308"/>
    <mergeCell ref="B307:B308"/>
    <mergeCell ref="C307:C308"/>
    <mergeCell ref="D307:E308"/>
    <mergeCell ref="F307:F308"/>
    <mergeCell ref="H299:H300"/>
    <mergeCell ref="A301:A302"/>
    <mergeCell ref="B301:B302"/>
    <mergeCell ref="C301:C302"/>
    <mergeCell ref="D301:E302"/>
    <mergeCell ref="F301:F302"/>
    <mergeCell ref="G301:G302"/>
    <mergeCell ref="H301:H302"/>
    <mergeCell ref="H297:H298"/>
    <mergeCell ref="I298:I299"/>
    <mergeCell ref="A299:A300"/>
    <mergeCell ref="B299:B300"/>
    <mergeCell ref="C299:C300"/>
    <mergeCell ref="D299:E300"/>
    <mergeCell ref="F299:F300"/>
    <mergeCell ref="G299:G300"/>
    <mergeCell ref="H295:H296"/>
    <mergeCell ref="I296:I297"/>
    <mergeCell ref="A297:A298"/>
    <mergeCell ref="B297:B298"/>
    <mergeCell ref="C297:C298"/>
    <mergeCell ref="D297:E298"/>
    <mergeCell ref="F297:F298"/>
    <mergeCell ref="G297:G298"/>
    <mergeCell ref="H293:H294"/>
    <mergeCell ref="I294:I295"/>
    <mergeCell ref="A295:A296"/>
    <mergeCell ref="B295:B296"/>
    <mergeCell ref="C295:C296"/>
    <mergeCell ref="D295:E296"/>
    <mergeCell ref="F295:F296"/>
    <mergeCell ref="G295:G296"/>
    <mergeCell ref="H291:H292"/>
    <mergeCell ref="I292:I293"/>
    <mergeCell ref="A293:A294"/>
    <mergeCell ref="B293:B294"/>
    <mergeCell ref="C293:C294"/>
    <mergeCell ref="D293:E294"/>
    <mergeCell ref="F293:F294"/>
    <mergeCell ref="G293:G294"/>
    <mergeCell ref="A291:A292"/>
    <mergeCell ref="B291:B292"/>
    <mergeCell ref="C291:C292"/>
    <mergeCell ref="D291:E292"/>
    <mergeCell ref="F291:F292"/>
    <mergeCell ref="G291:G292"/>
    <mergeCell ref="G288:G289"/>
    <mergeCell ref="H288:H289"/>
    <mergeCell ref="I288:I289"/>
    <mergeCell ref="D290:E290"/>
    <mergeCell ref="D285:E285"/>
    <mergeCell ref="D286:E286"/>
    <mergeCell ref="D287:E287"/>
    <mergeCell ref="A288:A289"/>
    <mergeCell ref="B288:B289"/>
    <mergeCell ref="C288:C289"/>
    <mergeCell ref="D288:E289"/>
    <mergeCell ref="F288:F289"/>
    <mergeCell ref="A283:A284"/>
    <mergeCell ref="B283:B284"/>
    <mergeCell ref="C283:C284"/>
    <mergeCell ref="D283:E284"/>
    <mergeCell ref="F283:F284"/>
    <mergeCell ref="G283:G284"/>
    <mergeCell ref="H278:H279"/>
    <mergeCell ref="D280:E280"/>
    <mergeCell ref="D281:E281"/>
    <mergeCell ref="D282:E282"/>
    <mergeCell ref="G276:G277"/>
    <mergeCell ref="H276:H277"/>
    <mergeCell ref="A278:A279"/>
    <mergeCell ref="B278:B279"/>
    <mergeCell ref="C278:C279"/>
    <mergeCell ref="D278:E279"/>
    <mergeCell ref="F278:F279"/>
    <mergeCell ref="G278:G279"/>
    <mergeCell ref="D275:E275"/>
    <mergeCell ref="A276:A277"/>
    <mergeCell ref="B276:B277"/>
    <mergeCell ref="C276:C277"/>
    <mergeCell ref="D276:E277"/>
    <mergeCell ref="F276:F277"/>
    <mergeCell ref="D270:E270"/>
    <mergeCell ref="D271:E271"/>
    <mergeCell ref="D272:E272"/>
    <mergeCell ref="D273:E273"/>
    <mergeCell ref="I273:I274"/>
    <mergeCell ref="D274:E274"/>
    <mergeCell ref="D264:E264"/>
    <mergeCell ref="D265:E265"/>
    <mergeCell ref="D266:E266"/>
    <mergeCell ref="D267:E267"/>
    <mergeCell ref="D268:E268"/>
    <mergeCell ref="D269:E269"/>
    <mergeCell ref="D259:E259"/>
    <mergeCell ref="D260:E260"/>
    <mergeCell ref="D261:E261"/>
    <mergeCell ref="D262:E262"/>
    <mergeCell ref="D263:E263"/>
    <mergeCell ref="I263:J263"/>
    <mergeCell ref="D253:E253"/>
    <mergeCell ref="D254:E254"/>
    <mergeCell ref="D255:E255"/>
    <mergeCell ref="D256:E256"/>
    <mergeCell ref="D257:E257"/>
    <mergeCell ref="D258:E258"/>
    <mergeCell ref="D247:E247"/>
    <mergeCell ref="D248:E248"/>
    <mergeCell ref="D249:E249"/>
    <mergeCell ref="D250:E250"/>
    <mergeCell ref="D251:E251"/>
    <mergeCell ref="D252:E252"/>
    <mergeCell ref="D241:E241"/>
    <mergeCell ref="D242:E242"/>
    <mergeCell ref="D243:E243"/>
    <mergeCell ref="D244:E244"/>
    <mergeCell ref="D245:E245"/>
    <mergeCell ref="D246:E246"/>
    <mergeCell ref="D235:E235"/>
    <mergeCell ref="D236:E236"/>
    <mergeCell ref="D237:E237"/>
    <mergeCell ref="D238:E238"/>
    <mergeCell ref="D239:E239"/>
    <mergeCell ref="D240:E240"/>
    <mergeCell ref="D229:E229"/>
    <mergeCell ref="D230:E230"/>
    <mergeCell ref="D231:E231"/>
    <mergeCell ref="D232:E232"/>
    <mergeCell ref="D233:E233"/>
    <mergeCell ref="D234:E234"/>
    <mergeCell ref="D223:E223"/>
    <mergeCell ref="D224:E224"/>
    <mergeCell ref="D225:E225"/>
    <mergeCell ref="D226:E226"/>
    <mergeCell ref="D227:E227"/>
    <mergeCell ref="D228:E228"/>
    <mergeCell ref="D217:E217"/>
    <mergeCell ref="D218:E218"/>
    <mergeCell ref="D219:E219"/>
    <mergeCell ref="D220:E220"/>
    <mergeCell ref="D221:E221"/>
    <mergeCell ref="D222:E222"/>
    <mergeCell ref="D211:E211"/>
    <mergeCell ref="D212:E212"/>
    <mergeCell ref="D213:E213"/>
    <mergeCell ref="D214:E214"/>
    <mergeCell ref="D215:E215"/>
    <mergeCell ref="D216:E216"/>
    <mergeCell ref="D204:E204"/>
    <mergeCell ref="D207:E207"/>
    <mergeCell ref="D208:E208"/>
    <mergeCell ref="I208:J208"/>
    <mergeCell ref="D209:E209"/>
    <mergeCell ref="D210:E210"/>
    <mergeCell ref="D197:E197"/>
    <mergeCell ref="D198:E198"/>
    <mergeCell ref="D199:E199"/>
    <mergeCell ref="D200:E200"/>
    <mergeCell ref="D201:E201"/>
    <mergeCell ref="D202:E202"/>
    <mergeCell ref="D191:E191"/>
    <mergeCell ref="D192:E192"/>
    <mergeCell ref="D193:E193"/>
    <mergeCell ref="D194:E194"/>
    <mergeCell ref="D195:E195"/>
    <mergeCell ref="D196:E196"/>
    <mergeCell ref="H185:H186"/>
    <mergeCell ref="D187:E187"/>
    <mergeCell ref="D189:E189"/>
    <mergeCell ref="D190:E190"/>
    <mergeCell ref="G182:G183"/>
    <mergeCell ref="H182:H183"/>
    <mergeCell ref="A185:A186"/>
    <mergeCell ref="B185:B186"/>
    <mergeCell ref="C185:C186"/>
    <mergeCell ref="D185:E186"/>
    <mergeCell ref="F185:F186"/>
    <mergeCell ref="G185:G186"/>
    <mergeCell ref="D181:E181"/>
    <mergeCell ref="A182:A183"/>
    <mergeCell ref="B182:B183"/>
    <mergeCell ref="C182:C183"/>
    <mergeCell ref="D182:E183"/>
    <mergeCell ref="F182:F183"/>
    <mergeCell ref="D174:E174"/>
    <mergeCell ref="D175:E175"/>
    <mergeCell ref="D176:E176"/>
    <mergeCell ref="D177:E177"/>
    <mergeCell ref="D178:E178"/>
    <mergeCell ref="D179:E179"/>
    <mergeCell ref="B169:C169"/>
    <mergeCell ref="D169:E169"/>
    <mergeCell ref="D170:E170"/>
    <mergeCell ref="D171:E171"/>
    <mergeCell ref="D172:E172"/>
    <mergeCell ref="D173:E173"/>
    <mergeCell ref="H164:H165"/>
    <mergeCell ref="I166:J166"/>
    <mergeCell ref="D167:E167"/>
    <mergeCell ref="D168:E168"/>
    <mergeCell ref="A164:A165"/>
    <mergeCell ref="B164:B165"/>
    <mergeCell ref="C164:C165"/>
    <mergeCell ref="D164:E165"/>
    <mergeCell ref="F164:F165"/>
    <mergeCell ref="G164:G165"/>
    <mergeCell ref="F162:F163"/>
    <mergeCell ref="G162:G163"/>
    <mergeCell ref="H162:H163"/>
    <mergeCell ref="I162:I163"/>
    <mergeCell ref="D158:E158"/>
    <mergeCell ref="D159:E159"/>
    <mergeCell ref="D160:E160"/>
    <mergeCell ref="D161:E161"/>
    <mergeCell ref="A162:A163"/>
    <mergeCell ref="B162:B163"/>
    <mergeCell ref="C162:C163"/>
    <mergeCell ref="D162:E163"/>
    <mergeCell ref="F155:F156"/>
    <mergeCell ref="G155:G156"/>
    <mergeCell ref="H155:H156"/>
    <mergeCell ref="D157:E157"/>
    <mergeCell ref="B154:C154"/>
    <mergeCell ref="D154:E154"/>
    <mergeCell ref="A155:A156"/>
    <mergeCell ref="B155:B156"/>
    <mergeCell ref="C155:C156"/>
    <mergeCell ref="D155:E156"/>
    <mergeCell ref="I150:I151"/>
    <mergeCell ref="B152:C152"/>
    <mergeCell ref="D152:E152"/>
    <mergeCell ref="A153:H153"/>
    <mergeCell ref="H148:H149"/>
    <mergeCell ref="A150:A151"/>
    <mergeCell ref="B150:B151"/>
    <mergeCell ref="C150:C151"/>
    <mergeCell ref="D150:E151"/>
    <mergeCell ref="F150:F151"/>
    <mergeCell ref="G150:G151"/>
    <mergeCell ref="H150:H151"/>
    <mergeCell ref="A148:A149"/>
    <mergeCell ref="B148:B149"/>
    <mergeCell ref="C148:C149"/>
    <mergeCell ref="D148:E149"/>
    <mergeCell ref="F148:F149"/>
    <mergeCell ref="G148:G149"/>
    <mergeCell ref="G144:G145"/>
    <mergeCell ref="H144:H145"/>
    <mergeCell ref="D146:E146"/>
    <mergeCell ref="B147:C147"/>
    <mergeCell ref="D147:E147"/>
    <mergeCell ref="F142:F143"/>
    <mergeCell ref="G142:G143"/>
    <mergeCell ref="H142:H143"/>
    <mergeCell ref="A144:A145"/>
    <mergeCell ref="B144:B145"/>
    <mergeCell ref="C144:C145"/>
    <mergeCell ref="D144:E145"/>
    <mergeCell ref="F144:F145"/>
    <mergeCell ref="D134:E134"/>
    <mergeCell ref="D135:E135"/>
    <mergeCell ref="D136:E136"/>
    <mergeCell ref="D137:E137"/>
    <mergeCell ref="D139:E139"/>
    <mergeCell ref="A142:A143"/>
    <mergeCell ref="B142:B143"/>
    <mergeCell ref="C142:C143"/>
    <mergeCell ref="D142:E143"/>
    <mergeCell ref="D130:E130"/>
    <mergeCell ref="D131:E131"/>
    <mergeCell ref="I131:J131"/>
    <mergeCell ref="B132:C132"/>
    <mergeCell ref="D132:E132"/>
    <mergeCell ref="D133:E133"/>
    <mergeCell ref="D124:E124"/>
    <mergeCell ref="D125:E125"/>
    <mergeCell ref="D126:E126"/>
    <mergeCell ref="D127:E127"/>
    <mergeCell ref="D128:E128"/>
    <mergeCell ref="D129:E129"/>
    <mergeCell ref="D118:E118"/>
    <mergeCell ref="D119:E119"/>
    <mergeCell ref="D120:E120"/>
    <mergeCell ref="D121:E121"/>
    <mergeCell ref="D122:E122"/>
    <mergeCell ref="D123:E123"/>
    <mergeCell ref="D110:E110"/>
    <mergeCell ref="D111:E111"/>
    <mergeCell ref="D114:E114"/>
    <mergeCell ref="D115:E115"/>
    <mergeCell ref="D116:E116"/>
    <mergeCell ref="D117:E117"/>
    <mergeCell ref="F107:F108"/>
    <mergeCell ref="G107:G108"/>
    <mergeCell ref="H107:H108"/>
    <mergeCell ref="D109:E109"/>
    <mergeCell ref="D105:E105"/>
    <mergeCell ref="D106:E106"/>
    <mergeCell ref="A107:A108"/>
    <mergeCell ref="B107:B108"/>
    <mergeCell ref="C107:C108"/>
    <mergeCell ref="D107:E108"/>
    <mergeCell ref="F103:F104"/>
    <mergeCell ref="G103:G104"/>
    <mergeCell ref="H103:H104"/>
    <mergeCell ref="I103:I104"/>
    <mergeCell ref="D101:E101"/>
    <mergeCell ref="B102:C102"/>
    <mergeCell ref="D102:E102"/>
    <mergeCell ref="A103:A104"/>
    <mergeCell ref="B103:B104"/>
    <mergeCell ref="C103:C104"/>
    <mergeCell ref="D103:E104"/>
    <mergeCell ref="B89:C89"/>
    <mergeCell ref="D95:E95"/>
    <mergeCell ref="D96:E96"/>
    <mergeCell ref="D97:E97"/>
    <mergeCell ref="D98:E98"/>
    <mergeCell ref="D99:E99"/>
    <mergeCell ref="D80:E80"/>
    <mergeCell ref="D81:E81"/>
    <mergeCell ref="D83:E83"/>
    <mergeCell ref="D85:E85"/>
    <mergeCell ref="D86:E86"/>
    <mergeCell ref="D88:E88"/>
    <mergeCell ref="D74:E74"/>
    <mergeCell ref="B76:C76"/>
    <mergeCell ref="D76:E76"/>
    <mergeCell ref="A77:H77"/>
    <mergeCell ref="B78:C78"/>
    <mergeCell ref="D79:E79"/>
    <mergeCell ref="A67:H67"/>
    <mergeCell ref="B69:C69"/>
    <mergeCell ref="D69:E69"/>
    <mergeCell ref="B70:C70"/>
    <mergeCell ref="A71:H71"/>
    <mergeCell ref="A72:H72"/>
    <mergeCell ref="C56:D56"/>
    <mergeCell ref="C58:D58"/>
    <mergeCell ref="C59:D59"/>
    <mergeCell ref="B61:D61"/>
    <mergeCell ref="A62:H62"/>
    <mergeCell ref="D66:E66"/>
    <mergeCell ref="A41:D41"/>
    <mergeCell ref="F41:H41"/>
    <mergeCell ref="C44:D44"/>
    <mergeCell ref="C45:D45"/>
    <mergeCell ref="C51:D51"/>
    <mergeCell ref="C52:D52"/>
    <mergeCell ref="C33:D33"/>
    <mergeCell ref="C34:D34"/>
    <mergeCell ref="C36:D36"/>
    <mergeCell ref="A37:C37"/>
    <mergeCell ref="C39:D39"/>
    <mergeCell ref="A40:H40"/>
    <mergeCell ref="C18:E18"/>
    <mergeCell ref="A19:H19"/>
    <mergeCell ref="C20:D20"/>
    <mergeCell ref="C23:D23"/>
    <mergeCell ref="C24:D24"/>
    <mergeCell ref="C28:D28"/>
    <mergeCell ref="A2:H3"/>
    <mergeCell ref="C4:D4"/>
    <mergeCell ref="C5:D5"/>
    <mergeCell ref="A6:H6"/>
    <mergeCell ref="A7:H7"/>
    <mergeCell ref="H8:H10"/>
    <mergeCell ref="C11:D11"/>
    <mergeCell ref="A12:H12"/>
    <mergeCell ref="C13:D13"/>
    <mergeCell ref="A8:A10"/>
    <mergeCell ref="B8:B10"/>
    <mergeCell ref="C8:D10"/>
    <mergeCell ref="E8:E10"/>
    <mergeCell ref="F8:F10"/>
    <mergeCell ref="G8:G10"/>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77"/>
  <sheetViews>
    <sheetView topLeftCell="A264" workbookViewId="0">
      <selection activeCell="E270" sqref="E270"/>
    </sheetView>
  </sheetViews>
  <sheetFormatPr defaultRowHeight="14.4"/>
  <cols>
    <col min="1" max="1" width="5.6640625" customWidth="1"/>
    <col min="2" max="2" width="20.88671875" style="18" customWidth="1"/>
    <col min="3" max="3" width="11.88671875" style="18" customWidth="1"/>
    <col min="4" max="4" width="11.5546875" style="52" customWidth="1"/>
    <col min="5" max="5" width="36" style="18" customWidth="1"/>
    <col min="6" max="6" width="31.5546875" style="18" customWidth="1"/>
    <col min="7" max="7" width="28.109375" style="18" customWidth="1"/>
    <col min="8" max="8" width="32.88671875" style="18" customWidth="1"/>
    <col min="9" max="9" width="32" style="18" customWidth="1"/>
    <col min="10" max="10" width="15.6640625" customWidth="1"/>
    <col min="12" max="12" width="116.6640625" customWidth="1"/>
  </cols>
  <sheetData>
    <row r="2" spans="1:10" ht="15.6">
      <c r="A2" s="1947" t="s">
        <v>25623</v>
      </c>
      <c r="B2" s="1947"/>
      <c r="C2" s="1947"/>
      <c r="D2" s="1947"/>
      <c r="E2" s="1947"/>
      <c r="F2" s="1947"/>
      <c r="G2" s="1947"/>
      <c r="H2" s="1947"/>
      <c r="I2" s="1947"/>
      <c r="J2" s="1947"/>
    </row>
    <row r="3" spans="1:10" ht="16.2" thickBot="1">
      <c r="A3" s="1948"/>
      <c r="B3" s="1948"/>
      <c r="C3" s="1948"/>
      <c r="D3" s="1948"/>
      <c r="E3" s="1948"/>
      <c r="F3" s="1948"/>
      <c r="G3" s="1948"/>
      <c r="H3" s="1948"/>
      <c r="I3" s="1948"/>
      <c r="J3" s="1948"/>
    </row>
    <row r="4" spans="1:10" ht="111" thickBot="1">
      <c r="A4" s="1446" t="s">
        <v>9</v>
      </c>
      <c r="B4" s="816" t="s">
        <v>14</v>
      </c>
      <c r="C4" s="816" t="s">
        <v>0</v>
      </c>
      <c r="D4" s="817" t="s">
        <v>1</v>
      </c>
      <c r="E4" s="816" t="s">
        <v>17</v>
      </c>
      <c r="F4" s="1487" t="s">
        <v>24567</v>
      </c>
      <c r="G4" s="816" t="s">
        <v>15</v>
      </c>
      <c r="H4" s="1487" t="s">
        <v>24568</v>
      </c>
      <c r="I4" s="816" t="s">
        <v>16</v>
      </c>
      <c r="J4" s="141"/>
    </row>
    <row r="5" spans="1:10">
      <c r="A5" s="1949" t="s">
        <v>4790</v>
      </c>
      <c r="B5" s="1950"/>
      <c r="C5" s="1950"/>
      <c r="D5" s="1950"/>
      <c r="E5" s="1950"/>
      <c r="F5" s="1950"/>
      <c r="G5" s="1950"/>
      <c r="H5" s="1950"/>
      <c r="I5" s="1950"/>
      <c r="J5" s="1951"/>
    </row>
    <row r="6" spans="1:10">
      <c r="A6" s="1952" t="s">
        <v>2</v>
      </c>
      <c r="B6" s="1952"/>
      <c r="C6" s="1952"/>
      <c r="D6" s="1952"/>
      <c r="E6" s="1952"/>
      <c r="F6" s="1952"/>
      <c r="G6" s="1952"/>
      <c r="H6" s="1952"/>
      <c r="I6" s="1952"/>
      <c r="J6" s="1952"/>
    </row>
    <row r="7" spans="1:10">
      <c r="A7" s="1447">
        <v>1</v>
      </c>
      <c r="B7" s="1491"/>
      <c r="C7" s="1491"/>
      <c r="D7" s="1532"/>
      <c r="E7" s="1491"/>
      <c r="F7" s="1491"/>
      <c r="G7" s="1491"/>
      <c r="H7" s="1491"/>
      <c r="I7" s="1491"/>
      <c r="J7" s="1447"/>
    </row>
    <row r="8" spans="1:10">
      <c r="A8" s="1447"/>
      <c r="B8" s="1492" t="s">
        <v>11207</v>
      </c>
      <c r="C8" s="1491"/>
      <c r="D8" s="1532"/>
      <c r="E8" s="1491"/>
      <c r="F8" s="1491"/>
      <c r="G8" s="1491"/>
      <c r="H8" s="1491"/>
      <c r="I8" s="1491"/>
      <c r="J8" s="1449"/>
    </row>
    <row r="9" spans="1:10">
      <c r="A9" s="1952" t="s">
        <v>3</v>
      </c>
      <c r="B9" s="1952"/>
      <c r="C9" s="1952"/>
      <c r="D9" s="1952"/>
      <c r="E9" s="1952"/>
      <c r="F9" s="1952"/>
      <c r="G9" s="1952"/>
      <c r="H9" s="1952"/>
      <c r="I9" s="1952"/>
      <c r="J9" s="1952"/>
    </row>
    <row r="10" spans="1:10" ht="79.2">
      <c r="A10" s="1450">
        <v>1</v>
      </c>
      <c r="B10" s="1488" t="s">
        <v>24569</v>
      </c>
      <c r="C10" s="1488" t="s">
        <v>24570</v>
      </c>
      <c r="D10" s="1533">
        <v>226964.7</v>
      </c>
      <c r="E10" s="1493" t="s">
        <v>24571</v>
      </c>
      <c r="F10" s="1455" t="s">
        <v>24571</v>
      </c>
      <c r="G10" s="1488" t="s">
        <v>24572</v>
      </c>
      <c r="H10" s="1460" t="s">
        <v>24573</v>
      </c>
      <c r="I10" s="1488" t="s">
        <v>24574</v>
      </c>
      <c r="J10" s="1452"/>
    </row>
    <row r="11" spans="1:10">
      <c r="A11" s="1448"/>
      <c r="B11" s="1492" t="s">
        <v>11213</v>
      </c>
      <c r="C11" s="1494">
        <v>1</v>
      </c>
      <c r="D11" s="1534">
        <f>D10</f>
        <v>226964.7</v>
      </c>
      <c r="E11" s="1495"/>
      <c r="F11" s="1495"/>
      <c r="G11" s="1495"/>
      <c r="H11" s="1495"/>
      <c r="I11" s="1495"/>
      <c r="J11" s="1449"/>
    </row>
    <row r="12" spans="1:10">
      <c r="A12" s="1952" t="s">
        <v>4</v>
      </c>
      <c r="B12" s="1952"/>
      <c r="C12" s="1952"/>
      <c r="D12" s="1952"/>
      <c r="E12" s="1952"/>
      <c r="F12" s="1952"/>
      <c r="G12" s="1952"/>
      <c r="H12" s="1952"/>
      <c r="I12" s="1952"/>
      <c r="J12" s="1952"/>
    </row>
    <row r="13" spans="1:10" ht="39.6">
      <c r="A13" s="1450">
        <v>1</v>
      </c>
      <c r="B13" s="1488" t="s">
        <v>24575</v>
      </c>
      <c r="C13" s="1488"/>
      <c r="D13" s="1533">
        <v>13548.5</v>
      </c>
      <c r="E13" s="1488" t="s">
        <v>24576</v>
      </c>
      <c r="F13" s="1488" t="s">
        <v>24576</v>
      </c>
      <c r="G13" s="1496" t="s">
        <v>24577</v>
      </c>
      <c r="H13" s="1460" t="s">
        <v>24578</v>
      </c>
      <c r="I13" s="1496" t="s">
        <v>24579</v>
      </c>
      <c r="J13" s="1452"/>
    </row>
    <row r="14" spans="1:10" ht="39.6">
      <c r="A14" s="1447">
        <v>2</v>
      </c>
      <c r="B14" s="1497" t="s">
        <v>24580</v>
      </c>
      <c r="C14" s="1495"/>
      <c r="D14" s="1535">
        <v>3658.22</v>
      </c>
      <c r="E14" s="1498" t="s">
        <v>24581</v>
      </c>
      <c r="F14" s="1455" t="s">
        <v>24582</v>
      </c>
      <c r="G14" s="1488" t="s">
        <v>24583</v>
      </c>
      <c r="H14" s="1460" t="s">
        <v>24584</v>
      </c>
      <c r="I14" s="1488" t="s">
        <v>24585</v>
      </c>
      <c r="J14" s="1452"/>
    </row>
    <row r="15" spans="1:10">
      <c r="A15" s="1448"/>
      <c r="B15" s="1492" t="s">
        <v>11222</v>
      </c>
      <c r="C15" s="1492">
        <v>2</v>
      </c>
      <c r="D15" s="1536">
        <f>SUM(D13:D14)</f>
        <v>17206.72</v>
      </c>
      <c r="E15" s="1491"/>
      <c r="F15" s="1495"/>
      <c r="G15" s="1495"/>
      <c r="H15" s="1495"/>
      <c r="I15" s="1495"/>
      <c r="J15" s="1449"/>
    </row>
    <row r="16" spans="1:10">
      <c r="A16" s="1952" t="s">
        <v>1627</v>
      </c>
      <c r="B16" s="1952"/>
      <c r="C16" s="1952"/>
      <c r="D16" s="1952"/>
      <c r="E16" s="1952"/>
      <c r="F16" s="1952"/>
      <c r="G16" s="1952"/>
      <c r="H16" s="1952"/>
      <c r="I16" s="1952"/>
      <c r="J16" s="1952"/>
    </row>
    <row r="17" spans="1:12">
      <c r="A17" s="1456"/>
      <c r="B17" s="1499" t="s">
        <v>4811</v>
      </c>
      <c r="C17" s="1500"/>
      <c r="D17" s="1537"/>
      <c r="E17" s="1500"/>
      <c r="F17" s="1500"/>
      <c r="G17" s="1500"/>
      <c r="H17" s="1500"/>
      <c r="I17" s="1500"/>
      <c r="J17" s="1456"/>
    </row>
    <row r="18" spans="1:12" ht="26.4">
      <c r="A18" s="1450">
        <v>1</v>
      </c>
      <c r="B18" s="1498" t="s">
        <v>24586</v>
      </c>
      <c r="C18" s="1498" t="s">
        <v>231</v>
      </c>
      <c r="D18" s="1538">
        <v>10</v>
      </c>
      <c r="E18" s="1488" t="s">
        <v>24587</v>
      </c>
      <c r="F18" s="1488" t="s">
        <v>24587</v>
      </c>
      <c r="G18" s="1488" t="s">
        <v>24588</v>
      </c>
      <c r="H18" s="1460" t="s">
        <v>24589</v>
      </c>
      <c r="I18" s="1488" t="s">
        <v>24590</v>
      </c>
      <c r="J18" s="1447"/>
    </row>
    <row r="19" spans="1:12" ht="60">
      <c r="A19" s="1450">
        <v>2</v>
      </c>
      <c r="B19" s="1498" t="s">
        <v>24591</v>
      </c>
      <c r="C19" s="1498" t="s">
        <v>231</v>
      </c>
      <c r="D19" s="1538">
        <v>1162</v>
      </c>
      <c r="E19" s="1488" t="s">
        <v>24592</v>
      </c>
      <c r="F19" s="1460" t="s">
        <v>24593</v>
      </c>
      <c r="G19" s="1488" t="s">
        <v>24594</v>
      </c>
      <c r="H19" s="1460" t="s">
        <v>24595</v>
      </c>
      <c r="I19" s="1488" t="s">
        <v>24596</v>
      </c>
      <c r="J19" s="1447"/>
    </row>
    <row r="20" spans="1:12" ht="340.8">
      <c r="A20" s="1450">
        <v>3</v>
      </c>
      <c r="B20" s="1498" t="s">
        <v>24597</v>
      </c>
      <c r="C20" s="1498" t="s">
        <v>231</v>
      </c>
      <c r="D20" s="1538">
        <v>1400</v>
      </c>
      <c r="E20" s="1488" t="s">
        <v>24598</v>
      </c>
      <c r="F20" s="1457" t="s">
        <v>24599</v>
      </c>
      <c r="G20" s="1488" t="s">
        <v>24600</v>
      </c>
      <c r="H20" s="1460" t="s">
        <v>24601</v>
      </c>
      <c r="I20" s="1488" t="s">
        <v>24602</v>
      </c>
      <c r="J20" s="1447"/>
      <c r="L20" s="1458"/>
    </row>
    <row r="21" spans="1:12" ht="135.6">
      <c r="A21" s="1450">
        <v>4</v>
      </c>
      <c r="B21" s="1498" t="s">
        <v>24603</v>
      </c>
      <c r="C21" s="1498" t="s">
        <v>231</v>
      </c>
      <c r="D21" s="1538">
        <v>1288</v>
      </c>
      <c r="E21" s="1488" t="s">
        <v>24604</v>
      </c>
      <c r="F21" s="1459" t="s">
        <v>24605</v>
      </c>
      <c r="G21" s="1488" t="s">
        <v>24606</v>
      </c>
      <c r="H21" s="1460" t="s">
        <v>24607</v>
      </c>
      <c r="I21" s="1488" t="s">
        <v>24608</v>
      </c>
      <c r="J21" s="1447"/>
      <c r="L21" s="957"/>
    </row>
    <row r="22" spans="1:12" ht="79.2">
      <c r="A22" s="1450">
        <v>5</v>
      </c>
      <c r="B22" s="1498" t="s">
        <v>24609</v>
      </c>
      <c r="C22" s="1498" t="s">
        <v>231</v>
      </c>
      <c r="D22" s="1538">
        <v>785</v>
      </c>
      <c r="E22" s="1488" t="s">
        <v>24610</v>
      </c>
      <c r="F22" s="1479" t="s">
        <v>24611</v>
      </c>
      <c r="G22" s="1488" t="s">
        <v>24612</v>
      </c>
      <c r="H22" s="1460" t="s">
        <v>24613</v>
      </c>
      <c r="I22" s="1488" t="s">
        <v>24596</v>
      </c>
      <c r="J22" s="1447"/>
    </row>
    <row r="23" spans="1:12" ht="39.6">
      <c r="A23" s="1450">
        <v>6</v>
      </c>
      <c r="B23" s="1498" t="s">
        <v>24614</v>
      </c>
      <c r="C23" s="1498" t="s">
        <v>231</v>
      </c>
      <c r="D23" s="1538">
        <v>967</v>
      </c>
      <c r="E23" s="1488" t="s">
        <v>24615</v>
      </c>
      <c r="F23" s="1460" t="s">
        <v>24616</v>
      </c>
      <c r="G23" s="1488" t="s">
        <v>24617</v>
      </c>
      <c r="H23" s="1460" t="s">
        <v>24618</v>
      </c>
      <c r="I23" s="1488" t="s">
        <v>24619</v>
      </c>
      <c r="J23" s="1447"/>
    </row>
    <row r="24" spans="1:12">
      <c r="A24" s="1447"/>
      <c r="B24" s="1501" t="s">
        <v>52</v>
      </c>
      <c r="C24" s="1501">
        <v>6</v>
      </c>
      <c r="D24" s="1539">
        <f>SUM(D18:D23)</f>
        <v>5612</v>
      </c>
      <c r="E24" s="1488"/>
      <c r="F24" s="1488"/>
      <c r="G24" s="1488"/>
      <c r="H24" s="1488"/>
      <c r="I24" s="1488"/>
      <c r="J24" s="1449"/>
    </row>
    <row r="25" spans="1:12">
      <c r="A25" s="1447"/>
      <c r="B25" s="1502" t="s">
        <v>4817</v>
      </c>
      <c r="C25" s="1488"/>
      <c r="D25" s="1538"/>
      <c r="E25" s="1488"/>
      <c r="F25" s="1488"/>
      <c r="G25" s="1488"/>
      <c r="H25" s="1488"/>
      <c r="I25" s="1488"/>
      <c r="J25" s="1449"/>
    </row>
    <row r="26" spans="1:12" ht="52.8">
      <c r="A26" s="1450">
        <v>1</v>
      </c>
      <c r="B26" s="1498" t="s">
        <v>24620</v>
      </c>
      <c r="C26" s="1498" t="s">
        <v>63</v>
      </c>
      <c r="D26" s="1538">
        <v>700</v>
      </c>
      <c r="E26" s="1488" t="s">
        <v>24621</v>
      </c>
      <c r="F26" s="1488" t="s">
        <v>24621</v>
      </c>
      <c r="G26" s="1488" t="s">
        <v>24536</v>
      </c>
      <c r="H26" s="1460" t="s">
        <v>24622</v>
      </c>
      <c r="I26" s="1503" t="s">
        <v>24623</v>
      </c>
      <c r="J26" s="1452"/>
    </row>
    <row r="27" spans="1:12" ht="141">
      <c r="A27" s="1450">
        <v>2</v>
      </c>
      <c r="B27" s="1498" t="s">
        <v>24624</v>
      </c>
      <c r="C27" s="1498" t="s">
        <v>63</v>
      </c>
      <c r="D27" s="1538">
        <v>622.5</v>
      </c>
      <c r="E27" s="1125" t="s">
        <v>24625</v>
      </c>
      <c r="F27" s="1460" t="s">
        <v>24626</v>
      </c>
      <c r="G27" s="1488" t="s">
        <v>24594</v>
      </c>
      <c r="H27" s="1460" t="s">
        <v>24595</v>
      </c>
      <c r="I27" s="1503" t="s">
        <v>24627</v>
      </c>
      <c r="J27" s="1452"/>
      <c r="L27" s="1126"/>
    </row>
    <row r="28" spans="1:12" ht="83.4">
      <c r="A28" s="1450">
        <v>3</v>
      </c>
      <c r="B28" s="1498" t="s">
        <v>24628</v>
      </c>
      <c r="C28" s="1498" t="s">
        <v>63</v>
      </c>
      <c r="D28" s="1538">
        <v>974</v>
      </c>
      <c r="E28" s="1488" t="s">
        <v>24629</v>
      </c>
      <c r="F28" s="1462" t="s">
        <v>24630</v>
      </c>
      <c r="G28" s="1455" t="s">
        <v>24631</v>
      </c>
      <c r="H28" s="1460" t="s">
        <v>24632</v>
      </c>
      <c r="I28" s="1503" t="s">
        <v>24633</v>
      </c>
      <c r="J28" s="1452"/>
      <c r="L28" s="1123"/>
    </row>
    <row r="29" spans="1:12">
      <c r="A29" s="1447"/>
      <c r="B29" s="1501" t="s">
        <v>52</v>
      </c>
      <c r="C29" s="1504">
        <v>3</v>
      </c>
      <c r="D29" s="1540">
        <f>SUM(D26:D28)</f>
        <v>2296.5</v>
      </c>
      <c r="E29" s="1497"/>
      <c r="F29" s="1497"/>
      <c r="G29" s="1505"/>
      <c r="H29" s="1505"/>
      <c r="I29" s="1505"/>
      <c r="J29" s="1449"/>
    </row>
    <row r="30" spans="1:12">
      <c r="A30" s="1447"/>
      <c r="B30" s="1502" t="s">
        <v>4862</v>
      </c>
      <c r="C30" s="1488"/>
      <c r="D30" s="1538"/>
      <c r="E30" s="1488"/>
      <c r="F30" s="1488"/>
      <c r="G30" s="1488"/>
      <c r="H30" s="1488"/>
      <c r="I30" s="1488"/>
      <c r="J30" s="1449"/>
    </row>
    <row r="31" spans="1:12" ht="77.400000000000006">
      <c r="A31" s="1447">
        <v>1</v>
      </c>
      <c r="B31" s="1125" t="s">
        <v>24634</v>
      </c>
      <c r="C31" s="1488" t="s">
        <v>65</v>
      </c>
      <c r="D31" s="1541">
        <v>48870</v>
      </c>
      <c r="E31" s="1125" t="s">
        <v>24635</v>
      </c>
      <c r="F31" s="1125" t="s">
        <v>24635</v>
      </c>
      <c r="G31" s="1488" t="s">
        <v>24636</v>
      </c>
      <c r="H31" s="1460" t="s">
        <v>24573</v>
      </c>
      <c r="I31" s="1125" t="s">
        <v>24637</v>
      </c>
      <c r="J31" s="1447"/>
    </row>
    <row r="32" spans="1:12">
      <c r="A32" s="1447"/>
      <c r="B32" s="1501" t="s">
        <v>52</v>
      </c>
      <c r="C32" s="1501">
        <v>1</v>
      </c>
      <c r="D32" s="1542">
        <f>D31</f>
        <v>48870</v>
      </c>
      <c r="E32" s="1488"/>
      <c r="F32" s="1488"/>
      <c r="G32" s="1488"/>
      <c r="H32" s="1488"/>
      <c r="I32" s="1488"/>
      <c r="J32" s="1449"/>
    </row>
    <row r="33" spans="1:12">
      <c r="A33" s="1447"/>
      <c r="B33" s="1502" t="s">
        <v>4880</v>
      </c>
      <c r="C33" s="1488"/>
      <c r="D33" s="1538"/>
      <c r="E33" s="1488"/>
      <c r="F33" s="1488"/>
      <c r="G33" s="1488"/>
      <c r="H33" s="1488"/>
      <c r="I33" s="1488"/>
      <c r="J33" s="1449"/>
    </row>
    <row r="34" spans="1:12" ht="122.4">
      <c r="A34" s="1450">
        <v>1</v>
      </c>
      <c r="B34" s="1498" t="s">
        <v>14366</v>
      </c>
      <c r="C34" s="1498" t="s">
        <v>358</v>
      </c>
      <c r="D34" s="1533">
        <v>399.7</v>
      </c>
      <c r="E34" s="1488" t="s">
        <v>24638</v>
      </c>
      <c r="F34" s="1463" t="s">
        <v>24639</v>
      </c>
      <c r="G34" s="1496" t="s">
        <v>24640</v>
      </c>
      <c r="H34" s="1460" t="s">
        <v>24641</v>
      </c>
      <c r="I34" s="1496" t="s">
        <v>24619</v>
      </c>
      <c r="J34" s="1452"/>
      <c r="L34" s="1464"/>
    </row>
    <row r="35" spans="1:12" ht="66">
      <c r="A35" s="1450">
        <v>2</v>
      </c>
      <c r="B35" s="1498" t="s">
        <v>24642</v>
      </c>
      <c r="C35" s="1498" t="s">
        <v>358</v>
      </c>
      <c r="D35" s="1538">
        <v>90</v>
      </c>
      <c r="E35" s="1498" t="s">
        <v>24643</v>
      </c>
      <c r="F35" s="1507" t="s">
        <v>24644</v>
      </c>
      <c r="G35" s="1488" t="s">
        <v>24645</v>
      </c>
      <c r="H35" s="1460" t="s">
        <v>24622</v>
      </c>
      <c r="I35" s="1488" t="s">
        <v>24623</v>
      </c>
      <c r="J35" s="1452"/>
    </row>
    <row r="36" spans="1:12">
      <c r="A36" s="1465"/>
      <c r="B36" s="1508" t="s">
        <v>52</v>
      </c>
      <c r="C36" s="1509">
        <v>2</v>
      </c>
      <c r="D36" s="1543">
        <f>SUM(D34:D35)</f>
        <v>489.7</v>
      </c>
      <c r="E36" s="1497"/>
      <c r="F36" s="1497"/>
      <c r="G36" s="1510"/>
      <c r="H36" s="1510"/>
      <c r="I36" s="1510"/>
      <c r="J36" s="1466"/>
    </row>
    <row r="37" spans="1:12">
      <c r="A37" s="1447"/>
      <c r="B37" s="1502" t="s">
        <v>4885</v>
      </c>
      <c r="C37" s="1488"/>
      <c r="D37" s="1539"/>
      <c r="E37" s="1491"/>
      <c r="F37" s="1491"/>
      <c r="G37" s="1488"/>
      <c r="H37" s="1488"/>
      <c r="I37" s="1488"/>
      <c r="J37" s="1449"/>
    </row>
    <row r="38" spans="1:12" ht="99">
      <c r="A38" s="1450">
        <v>1</v>
      </c>
      <c r="B38" s="1498" t="s">
        <v>24646</v>
      </c>
      <c r="C38" s="1498" t="s">
        <v>2107</v>
      </c>
      <c r="D38" s="1538">
        <v>2000</v>
      </c>
      <c r="E38" s="1488" t="s">
        <v>24647</v>
      </c>
      <c r="F38" s="1511" t="s">
        <v>24648</v>
      </c>
      <c r="G38" s="1488" t="s">
        <v>24649</v>
      </c>
      <c r="H38" s="1460" t="s">
        <v>24650</v>
      </c>
      <c r="I38" s="1488" t="s">
        <v>24651</v>
      </c>
      <c r="J38" s="1447"/>
      <c r="L38" s="1464"/>
    </row>
    <row r="39" spans="1:12" ht="83.4">
      <c r="A39" s="1450">
        <v>2</v>
      </c>
      <c r="B39" s="1498" t="s">
        <v>24652</v>
      </c>
      <c r="C39" s="1498" t="s">
        <v>2107</v>
      </c>
      <c r="D39" s="1533">
        <v>1447.7</v>
      </c>
      <c r="E39" s="1488" t="s">
        <v>24653</v>
      </c>
      <c r="F39" s="1511" t="s">
        <v>24654</v>
      </c>
      <c r="G39" s="1488" t="s">
        <v>24655</v>
      </c>
      <c r="H39" s="1460" t="s">
        <v>24650</v>
      </c>
      <c r="I39" s="1488" t="s">
        <v>24619</v>
      </c>
      <c r="J39" s="1451"/>
      <c r="L39" s="1464"/>
    </row>
    <row r="40" spans="1:12" ht="39.6">
      <c r="A40" s="1450">
        <v>3</v>
      </c>
      <c r="B40" s="1498" t="s">
        <v>24656</v>
      </c>
      <c r="C40" s="1498" t="s">
        <v>2107</v>
      </c>
      <c r="D40" s="1538">
        <v>561</v>
      </c>
      <c r="E40" s="1488" t="s">
        <v>24657</v>
      </c>
      <c r="F40" s="1488" t="s">
        <v>24657</v>
      </c>
      <c r="G40" s="1488" t="s">
        <v>24658</v>
      </c>
      <c r="H40" s="1460" t="s">
        <v>24650</v>
      </c>
      <c r="I40" s="1488" t="s">
        <v>24659</v>
      </c>
      <c r="J40" s="1447"/>
    </row>
    <row r="41" spans="1:12" ht="77.400000000000006">
      <c r="A41" s="1450">
        <v>4</v>
      </c>
      <c r="B41" s="1498" t="s">
        <v>24660</v>
      </c>
      <c r="C41" s="1498" t="s">
        <v>2107</v>
      </c>
      <c r="D41" s="1538">
        <v>2000</v>
      </c>
      <c r="E41" s="1488" t="s">
        <v>24635</v>
      </c>
      <c r="F41" s="1460" t="s">
        <v>24661</v>
      </c>
      <c r="G41" s="1488" t="s">
        <v>24662</v>
      </c>
      <c r="H41" s="1460" t="s">
        <v>24573</v>
      </c>
      <c r="I41" s="1488" t="s">
        <v>24651</v>
      </c>
      <c r="J41" s="1447"/>
    </row>
    <row r="42" spans="1:12">
      <c r="A42" s="1447"/>
      <c r="B42" s="1508" t="s">
        <v>52</v>
      </c>
      <c r="C42" s="1504">
        <v>4</v>
      </c>
      <c r="D42" s="1540">
        <f>SUM(D38:D41)</f>
        <v>6008.7</v>
      </c>
      <c r="E42" s="1491"/>
      <c r="F42" s="1491"/>
      <c r="G42" s="1488"/>
      <c r="H42" s="1488"/>
      <c r="I42" s="1488"/>
      <c r="J42" s="1449"/>
    </row>
    <row r="43" spans="1:12">
      <c r="A43" s="1447"/>
      <c r="B43" s="1501" t="s">
        <v>8421</v>
      </c>
      <c r="C43" s="1501">
        <f>C42+C36+C32+C29+C24</f>
        <v>16</v>
      </c>
      <c r="D43" s="1539">
        <f>D42+D36+D29+D24+D32</f>
        <v>63276.9</v>
      </c>
      <c r="E43" s="1491"/>
      <c r="F43" s="1491"/>
      <c r="G43" s="1488"/>
      <c r="H43" s="1488"/>
      <c r="I43" s="1488"/>
      <c r="J43" s="1449"/>
    </row>
    <row r="44" spans="1:12">
      <c r="A44" s="1953" t="s">
        <v>6023</v>
      </c>
      <c r="B44" s="1953"/>
      <c r="C44" s="1953"/>
      <c r="D44" s="1953"/>
      <c r="E44" s="1953"/>
      <c r="F44" s="1953"/>
      <c r="G44" s="1953"/>
      <c r="H44" s="1953"/>
      <c r="I44" s="1953"/>
      <c r="J44" s="1953"/>
    </row>
    <row r="45" spans="1:12">
      <c r="A45" s="1447"/>
      <c r="B45" s="1512" t="s">
        <v>4831</v>
      </c>
      <c r="C45" s="1496"/>
      <c r="D45" s="1544"/>
      <c r="E45" s="1491"/>
      <c r="F45" s="1513"/>
      <c r="G45" s="1496"/>
      <c r="H45" s="1496"/>
      <c r="I45" s="1496"/>
      <c r="J45" s="1449"/>
    </row>
    <row r="46" spans="1:12" ht="66">
      <c r="A46" s="1450">
        <v>1</v>
      </c>
      <c r="B46" s="1498" t="s">
        <v>24663</v>
      </c>
      <c r="C46" s="1498" t="s">
        <v>75</v>
      </c>
      <c r="D46" s="1538">
        <v>78</v>
      </c>
      <c r="E46" s="1488" t="s">
        <v>24664</v>
      </c>
      <c r="F46" s="1460" t="s">
        <v>24665</v>
      </c>
      <c r="G46" s="1496" t="s">
        <v>24666</v>
      </c>
      <c r="H46" s="1460" t="s">
        <v>24667</v>
      </c>
      <c r="I46" s="1496" t="s">
        <v>24668</v>
      </c>
      <c r="J46" s="1452"/>
    </row>
    <row r="47" spans="1:12" ht="94.8">
      <c r="A47" s="1450">
        <v>2</v>
      </c>
      <c r="B47" s="1498" t="s">
        <v>24669</v>
      </c>
      <c r="C47" s="1498" t="s">
        <v>75</v>
      </c>
      <c r="D47" s="1538">
        <v>14</v>
      </c>
      <c r="E47" s="1498" t="s">
        <v>24670</v>
      </c>
      <c r="F47" s="1498" t="s">
        <v>24671</v>
      </c>
      <c r="G47" s="1488" t="s">
        <v>24318</v>
      </c>
      <c r="H47" s="1460" t="s">
        <v>24672</v>
      </c>
      <c r="I47" s="1488" t="s">
        <v>24596</v>
      </c>
      <c r="J47" s="1452"/>
      <c r="L47" s="1467"/>
    </row>
    <row r="48" spans="1:12">
      <c r="A48" s="1447"/>
      <c r="B48" s="1508" t="s">
        <v>52</v>
      </c>
      <c r="C48" s="1504">
        <v>2</v>
      </c>
      <c r="D48" s="1540">
        <f>SUM(D46:D47)</f>
        <v>92</v>
      </c>
      <c r="E48" s="1497"/>
      <c r="F48" s="1497"/>
      <c r="G48" s="1505"/>
      <c r="H48" s="1505"/>
      <c r="I48" s="1505"/>
      <c r="J48" s="1449"/>
    </row>
    <row r="49" spans="1:10">
      <c r="A49" s="1447"/>
      <c r="B49" s="1501" t="s">
        <v>24673</v>
      </c>
      <c r="C49" s="1501">
        <f>C48</f>
        <v>2</v>
      </c>
      <c r="D49" s="1539">
        <f>D48</f>
        <v>92</v>
      </c>
      <c r="E49" s="1491"/>
      <c r="F49" s="1491"/>
      <c r="G49" s="1488"/>
      <c r="H49" s="1488"/>
      <c r="I49" s="1488"/>
      <c r="J49" s="1449"/>
    </row>
    <row r="50" spans="1:10">
      <c r="A50" s="1953" t="s">
        <v>5870</v>
      </c>
      <c r="B50" s="1953"/>
      <c r="C50" s="1953"/>
      <c r="D50" s="1953"/>
      <c r="E50" s="1953"/>
      <c r="F50" s="1953"/>
      <c r="G50" s="1953"/>
      <c r="H50" s="1953"/>
      <c r="I50" s="1953"/>
      <c r="J50" s="1953"/>
    </row>
    <row r="51" spans="1:10" ht="66">
      <c r="A51" s="1447">
        <v>1</v>
      </c>
      <c r="B51" s="1491" t="s">
        <v>24674</v>
      </c>
      <c r="C51" s="1488"/>
      <c r="D51" s="1532">
        <v>405.8</v>
      </c>
      <c r="E51" s="1488" t="s">
        <v>24675</v>
      </c>
      <c r="F51" s="1488" t="s">
        <v>24675</v>
      </c>
      <c r="G51" s="1488" t="s">
        <v>24676</v>
      </c>
      <c r="H51" s="1460" t="s">
        <v>24676</v>
      </c>
      <c r="I51" s="1488" t="s">
        <v>24677</v>
      </c>
      <c r="J51" s="1447"/>
    </row>
    <row r="52" spans="1:10">
      <c r="A52" s="1447"/>
      <c r="B52" s="1501" t="s">
        <v>24678</v>
      </c>
      <c r="C52" s="1501">
        <v>1</v>
      </c>
      <c r="D52" s="1539">
        <f>D51</f>
        <v>405.8</v>
      </c>
      <c r="E52" s="1491"/>
      <c r="F52" s="1491"/>
      <c r="G52" s="1488"/>
      <c r="H52" s="1488"/>
      <c r="I52" s="1491"/>
      <c r="J52" s="1449"/>
    </row>
    <row r="53" spans="1:10">
      <c r="A53" s="1953" t="s">
        <v>6050</v>
      </c>
      <c r="B53" s="1953"/>
      <c r="C53" s="1953"/>
      <c r="D53" s="1953"/>
      <c r="E53" s="1953"/>
      <c r="F53" s="1953"/>
      <c r="G53" s="1953"/>
      <c r="H53" s="1953"/>
      <c r="I53" s="1953"/>
      <c r="J53" s="1953"/>
    </row>
    <row r="54" spans="1:10" ht="60">
      <c r="A54" s="1450">
        <v>1</v>
      </c>
      <c r="B54" s="1460" t="s">
        <v>24679</v>
      </c>
      <c r="C54" s="1514"/>
      <c r="D54" s="1538">
        <v>309</v>
      </c>
      <c r="E54" s="1488" t="s">
        <v>24680</v>
      </c>
      <c r="F54" s="1468" t="s">
        <v>24681</v>
      </c>
      <c r="G54" s="1455" t="s">
        <v>24682</v>
      </c>
      <c r="H54" s="1468" t="s">
        <v>24683</v>
      </c>
      <c r="I54" s="1488" t="s">
        <v>24684</v>
      </c>
      <c r="J54" s="1447"/>
    </row>
    <row r="55" spans="1:10" ht="26.4">
      <c r="A55" s="1450">
        <v>2</v>
      </c>
      <c r="B55" s="1488" t="s">
        <v>24685</v>
      </c>
      <c r="C55" s="1515"/>
      <c r="D55" s="1538">
        <v>35.5</v>
      </c>
      <c r="E55" s="1488" t="s">
        <v>24686</v>
      </c>
      <c r="F55" s="1488" t="s">
        <v>24686</v>
      </c>
      <c r="G55" s="1496" t="s">
        <v>24687</v>
      </c>
      <c r="H55" s="1516" t="s">
        <v>24688</v>
      </c>
      <c r="I55" s="1496" t="s">
        <v>24689</v>
      </c>
      <c r="J55" s="1447"/>
    </row>
    <row r="56" spans="1:10" ht="60">
      <c r="A56" s="1450">
        <v>3</v>
      </c>
      <c r="B56" s="1488" t="s">
        <v>24690</v>
      </c>
      <c r="C56" s="1515"/>
      <c r="D56" s="1538">
        <v>144</v>
      </c>
      <c r="E56" s="1498" t="s">
        <v>24691</v>
      </c>
      <c r="F56" s="1469" t="s">
        <v>24692</v>
      </c>
      <c r="G56" s="1455" t="s">
        <v>24682</v>
      </c>
      <c r="H56" s="1468" t="s">
        <v>24683</v>
      </c>
      <c r="I56" s="1488" t="s">
        <v>24596</v>
      </c>
      <c r="J56" s="1452"/>
    </row>
    <row r="57" spans="1:10" ht="66">
      <c r="A57" s="1450">
        <v>4</v>
      </c>
      <c r="B57" s="1505" t="s">
        <v>24693</v>
      </c>
      <c r="C57" s="1515"/>
      <c r="D57" s="1545">
        <v>138.59370000000001</v>
      </c>
      <c r="E57" s="1498" t="s">
        <v>24694</v>
      </c>
      <c r="F57" s="1498" t="s">
        <v>24694</v>
      </c>
      <c r="G57" s="1462" t="s">
        <v>24695</v>
      </c>
      <c r="H57" s="1462" t="s">
        <v>24695</v>
      </c>
      <c r="I57" s="1462" t="s">
        <v>24696</v>
      </c>
      <c r="J57" s="1452"/>
    </row>
    <row r="58" spans="1:10">
      <c r="A58" s="1449"/>
      <c r="B58" s="1494" t="s">
        <v>11234</v>
      </c>
      <c r="C58" s="1492">
        <v>4</v>
      </c>
      <c r="D58" s="1546">
        <f>SUM(D54:D57)</f>
        <v>627.09370000000001</v>
      </c>
      <c r="E58" s="1491"/>
      <c r="F58" s="1495"/>
      <c r="G58" s="1495"/>
      <c r="H58" s="1495"/>
      <c r="I58" s="1495"/>
      <c r="J58" s="1449"/>
    </row>
    <row r="59" spans="1:10" ht="39.6">
      <c r="A59" s="1448"/>
      <c r="B59" s="1501" t="s">
        <v>11241</v>
      </c>
      <c r="C59" s="1492">
        <f>C58+C52+C49+C43+C15+C11</f>
        <v>26</v>
      </c>
      <c r="D59" s="1547">
        <f>D58+D52+D49+D43+D15+D11</f>
        <v>308573.21370000002</v>
      </c>
      <c r="E59" s="1491"/>
      <c r="F59" s="1491"/>
      <c r="G59" s="1491"/>
      <c r="H59" s="1491"/>
      <c r="I59" s="1491"/>
      <c r="J59" s="1449"/>
    </row>
    <row r="60" spans="1:10">
      <c r="A60" s="1946" t="s">
        <v>4955</v>
      </c>
      <c r="B60" s="1946"/>
      <c r="C60" s="1946"/>
      <c r="D60" s="1946"/>
      <c r="E60" s="1946"/>
      <c r="F60" s="1946"/>
      <c r="G60" s="1946"/>
      <c r="H60" s="1946"/>
      <c r="I60" s="1946"/>
      <c r="J60" s="1946"/>
    </row>
    <row r="61" spans="1:10">
      <c r="A61" s="1952" t="s">
        <v>5</v>
      </c>
      <c r="B61" s="1952"/>
      <c r="C61" s="1952"/>
      <c r="D61" s="1952"/>
      <c r="E61" s="1952"/>
      <c r="F61" s="1952"/>
      <c r="G61" s="1952"/>
      <c r="H61" s="1952"/>
      <c r="I61" s="1952"/>
      <c r="J61" s="1952"/>
    </row>
    <row r="62" spans="1:10" ht="79.2">
      <c r="A62" s="1450">
        <v>1</v>
      </c>
      <c r="B62" s="1488" t="s">
        <v>24697</v>
      </c>
      <c r="C62" s="1517"/>
      <c r="D62" s="1538">
        <v>7.5</v>
      </c>
      <c r="E62" s="1488" t="s">
        <v>24698</v>
      </c>
      <c r="F62" s="1460" t="s">
        <v>24699</v>
      </c>
      <c r="G62" s="1488" t="s">
        <v>24324</v>
      </c>
      <c r="H62" s="1462" t="s">
        <v>24700</v>
      </c>
      <c r="I62" s="1488" t="s">
        <v>24701</v>
      </c>
      <c r="J62" s="1447"/>
    </row>
    <row r="63" spans="1:10" ht="158.4">
      <c r="A63" s="1450">
        <v>2</v>
      </c>
      <c r="B63" s="1488" t="s">
        <v>24702</v>
      </c>
      <c r="C63" s="1517"/>
      <c r="D63" s="1533">
        <v>466.8</v>
      </c>
      <c r="E63" s="1488" t="s">
        <v>24703</v>
      </c>
      <c r="F63" s="1460" t="s">
        <v>24704</v>
      </c>
      <c r="G63" s="1488" t="s">
        <v>24705</v>
      </c>
      <c r="H63" s="1460" t="s">
        <v>24706</v>
      </c>
      <c r="I63" s="1488" t="s">
        <v>24707</v>
      </c>
      <c r="J63" s="1449"/>
    </row>
    <row r="64" spans="1:10" ht="39.6">
      <c r="A64" s="1450">
        <v>3</v>
      </c>
      <c r="B64" s="1488" t="s">
        <v>24708</v>
      </c>
      <c r="C64" s="1517"/>
      <c r="D64" s="1533">
        <v>5148.7</v>
      </c>
      <c r="E64" s="1488" t="s">
        <v>24709</v>
      </c>
      <c r="F64" s="1488" t="s">
        <v>24709</v>
      </c>
      <c r="G64" s="1488" t="s">
        <v>24710</v>
      </c>
      <c r="H64" s="1488" t="s">
        <v>24710</v>
      </c>
      <c r="I64" s="1503" t="s">
        <v>24711</v>
      </c>
      <c r="J64" s="1447"/>
    </row>
    <row r="65" spans="1:12" ht="96.6">
      <c r="A65" s="1450">
        <v>4</v>
      </c>
      <c r="B65" s="1488" t="s">
        <v>24712</v>
      </c>
      <c r="C65" s="1514"/>
      <c r="D65" s="1533">
        <v>131.56729999999999</v>
      </c>
      <c r="E65" s="1491" t="s">
        <v>24713</v>
      </c>
      <c r="F65" s="1470" t="s">
        <v>24714</v>
      </c>
      <c r="G65" s="1488" t="s">
        <v>24715</v>
      </c>
      <c r="H65" s="1468" t="s">
        <v>24716</v>
      </c>
      <c r="I65" s="1488" t="s">
        <v>24717</v>
      </c>
      <c r="J65" s="1449"/>
    </row>
    <row r="66" spans="1:12" ht="79.2">
      <c r="A66" s="1450">
        <v>5</v>
      </c>
      <c r="B66" s="1488" t="s">
        <v>24336</v>
      </c>
      <c r="C66" s="1506"/>
      <c r="D66" s="1541">
        <v>340</v>
      </c>
      <c r="E66" s="1455" t="s">
        <v>24337</v>
      </c>
      <c r="F66" s="1460" t="s">
        <v>24337</v>
      </c>
      <c r="G66" s="1455" t="s">
        <v>24338</v>
      </c>
      <c r="H66" s="1460" t="s">
        <v>24718</v>
      </c>
      <c r="I66" s="1460" t="s">
        <v>24719</v>
      </c>
      <c r="J66" s="1460"/>
    </row>
    <row r="67" spans="1:12" ht="409.6">
      <c r="A67" s="1450">
        <v>6</v>
      </c>
      <c r="B67" s="1488" t="s">
        <v>24340</v>
      </c>
      <c r="C67" s="1491"/>
      <c r="D67" s="1532">
        <v>2104</v>
      </c>
      <c r="E67" s="1455" t="s">
        <v>24720</v>
      </c>
      <c r="F67" s="1460" t="s">
        <v>24721</v>
      </c>
      <c r="G67" s="1455" t="s">
        <v>24342</v>
      </c>
      <c r="H67" s="1460" t="s">
        <v>24722</v>
      </c>
      <c r="I67" s="1460" t="s">
        <v>24723</v>
      </c>
      <c r="J67" s="1460"/>
    </row>
    <row r="68" spans="1:12">
      <c r="A68" s="1448"/>
      <c r="B68" s="1494" t="s">
        <v>11262</v>
      </c>
      <c r="C68" s="1501">
        <v>6</v>
      </c>
      <c r="D68" s="1548">
        <f>SUM(D62:D67)</f>
        <v>8198.5672999999988</v>
      </c>
      <c r="E68" s="1491"/>
      <c r="F68" s="1491"/>
      <c r="G68" s="1491"/>
      <c r="H68" s="1491"/>
      <c r="I68" s="1491"/>
      <c r="J68" s="1449"/>
    </row>
    <row r="69" spans="1:12">
      <c r="A69" s="1953" t="s">
        <v>1627</v>
      </c>
      <c r="B69" s="1953"/>
      <c r="C69" s="1953"/>
      <c r="D69" s="1953"/>
      <c r="E69" s="1953"/>
      <c r="F69" s="1953"/>
      <c r="G69" s="1953"/>
      <c r="H69" s="1953"/>
      <c r="I69" s="1953"/>
      <c r="J69" s="1953"/>
    </row>
    <row r="70" spans="1:12">
      <c r="A70" s="1447"/>
      <c r="B70" s="1512" t="s">
        <v>4811</v>
      </c>
      <c r="C70" s="1496"/>
      <c r="D70" s="1544"/>
      <c r="E70" s="1491"/>
      <c r="F70" s="1491"/>
      <c r="G70" s="1488"/>
      <c r="H70" s="1488"/>
      <c r="I70" s="1488"/>
      <c r="J70" s="1449"/>
    </row>
    <row r="71" spans="1:12" ht="39.6">
      <c r="A71" s="1450">
        <v>1</v>
      </c>
      <c r="B71" s="1498" t="s">
        <v>24724</v>
      </c>
      <c r="C71" s="1518" t="s">
        <v>231</v>
      </c>
      <c r="D71" s="1538">
        <v>17.600000000000001</v>
      </c>
      <c r="E71" s="1488" t="s">
        <v>24725</v>
      </c>
      <c r="F71" s="1460" t="s">
        <v>24726</v>
      </c>
      <c r="G71" s="1125" t="s">
        <v>24727</v>
      </c>
      <c r="H71" s="1460" t="s">
        <v>24728</v>
      </c>
      <c r="I71" s="1488" t="s">
        <v>24729</v>
      </c>
      <c r="J71" s="1447"/>
    </row>
    <row r="72" spans="1:12" ht="79.2">
      <c r="A72" s="1450">
        <v>2</v>
      </c>
      <c r="B72" s="1498" t="s">
        <v>24730</v>
      </c>
      <c r="C72" s="1518" t="s">
        <v>231</v>
      </c>
      <c r="D72" s="1549">
        <v>800.15</v>
      </c>
      <c r="E72" s="1488" t="s">
        <v>24731</v>
      </c>
      <c r="F72" s="1460" t="s">
        <v>24732</v>
      </c>
      <c r="G72" s="1488" t="s">
        <v>24733</v>
      </c>
      <c r="H72" s="1460" t="s">
        <v>24734</v>
      </c>
      <c r="I72" s="1488" t="s">
        <v>24735</v>
      </c>
      <c r="J72" s="1447"/>
    </row>
    <row r="73" spans="1:12" ht="79.2">
      <c r="A73" s="1450">
        <v>3</v>
      </c>
      <c r="B73" s="1498" t="s">
        <v>24736</v>
      </c>
      <c r="C73" s="1518" t="s">
        <v>231</v>
      </c>
      <c r="D73" s="1549">
        <v>6900.26</v>
      </c>
      <c r="E73" s="1488" t="s">
        <v>24737</v>
      </c>
      <c r="F73" s="1460" t="s">
        <v>24738</v>
      </c>
      <c r="G73" s="1125" t="s">
        <v>24733</v>
      </c>
      <c r="H73" s="1460" t="s">
        <v>24739</v>
      </c>
      <c r="I73" s="1488" t="s">
        <v>24735</v>
      </c>
      <c r="J73" s="1447"/>
    </row>
    <row r="74" spans="1:12" ht="79.2">
      <c r="A74" s="1450">
        <v>4</v>
      </c>
      <c r="B74" s="1498" t="s">
        <v>24740</v>
      </c>
      <c r="C74" s="1518" t="s">
        <v>231</v>
      </c>
      <c r="D74" s="1538">
        <v>47.4</v>
      </c>
      <c r="E74" s="1488" t="s">
        <v>24741</v>
      </c>
      <c r="F74" s="1460" t="s">
        <v>24742</v>
      </c>
      <c r="G74" s="1488" t="s">
        <v>24666</v>
      </c>
      <c r="H74" s="1460" t="s">
        <v>24667</v>
      </c>
      <c r="I74" s="1488" t="s">
        <v>24743</v>
      </c>
      <c r="J74" s="1447"/>
    </row>
    <row r="75" spans="1:12" ht="158.4">
      <c r="A75" s="1450">
        <v>5</v>
      </c>
      <c r="B75" s="1498" t="s">
        <v>24368</v>
      </c>
      <c r="C75" s="1518" t="s">
        <v>231</v>
      </c>
      <c r="D75" s="1550">
        <v>330.5</v>
      </c>
      <c r="E75" s="1455" t="s">
        <v>24370</v>
      </c>
      <c r="F75" s="1511" t="s">
        <v>24744</v>
      </c>
      <c r="G75" s="1488" t="s">
        <v>24745</v>
      </c>
      <c r="H75" s="1460" t="s">
        <v>24746</v>
      </c>
      <c r="I75" s="1488" t="s">
        <v>24747</v>
      </c>
      <c r="J75" s="1447"/>
      <c r="L75" s="18"/>
    </row>
    <row r="76" spans="1:12" ht="99.6">
      <c r="A76" s="1450">
        <v>6</v>
      </c>
      <c r="B76" s="1498" t="s">
        <v>24748</v>
      </c>
      <c r="C76" s="1518" t="s">
        <v>231</v>
      </c>
      <c r="D76" s="1538">
        <v>226.8</v>
      </c>
      <c r="E76" s="1488" t="s">
        <v>24749</v>
      </c>
      <c r="F76" s="1459" t="s">
        <v>24750</v>
      </c>
      <c r="G76" s="1125" t="s">
        <v>24751</v>
      </c>
      <c r="H76" s="1460" t="s">
        <v>24752</v>
      </c>
      <c r="I76" s="1496" t="s">
        <v>24753</v>
      </c>
      <c r="J76" s="1447"/>
    </row>
    <row r="77" spans="1:12" ht="39.6">
      <c r="A77" s="1450">
        <v>7</v>
      </c>
      <c r="B77" s="1498" t="s">
        <v>24754</v>
      </c>
      <c r="C77" s="1518" t="s">
        <v>231</v>
      </c>
      <c r="D77" s="1538">
        <v>16.5</v>
      </c>
      <c r="E77" s="1488" t="s">
        <v>24755</v>
      </c>
      <c r="F77" s="1488" t="s">
        <v>24755</v>
      </c>
      <c r="G77" s="1488" t="s">
        <v>24756</v>
      </c>
      <c r="H77" s="1472" t="s">
        <v>24757</v>
      </c>
      <c r="I77" s="1488" t="s">
        <v>24758</v>
      </c>
      <c r="J77" s="1447"/>
    </row>
    <row r="78" spans="1:12" ht="52.8">
      <c r="A78" s="1450">
        <v>8</v>
      </c>
      <c r="B78" s="1498" t="s">
        <v>24759</v>
      </c>
      <c r="C78" s="1518" t="s">
        <v>231</v>
      </c>
      <c r="D78" s="1538">
        <v>15</v>
      </c>
      <c r="E78" s="1488" t="s">
        <v>24760</v>
      </c>
      <c r="F78" s="1460" t="s">
        <v>24761</v>
      </c>
      <c r="G78" s="1488" t="s">
        <v>24756</v>
      </c>
      <c r="H78" s="1462" t="s">
        <v>24762</v>
      </c>
      <c r="I78" s="1488" t="s">
        <v>24758</v>
      </c>
      <c r="J78" s="1447"/>
    </row>
    <row r="79" spans="1:12" ht="286.2">
      <c r="A79" s="1450">
        <v>9</v>
      </c>
      <c r="B79" s="1498" t="s">
        <v>24763</v>
      </c>
      <c r="C79" s="1518" t="s">
        <v>231</v>
      </c>
      <c r="D79" s="1538">
        <v>3623.7</v>
      </c>
      <c r="E79" s="1488" t="s">
        <v>24764</v>
      </c>
      <c r="F79" s="1463" t="s">
        <v>24765</v>
      </c>
      <c r="G79" s="1488" t="s">
        <v>24640</v>
      </c>
      <c r="H79" s="1460" t="s">
        <v>24641</v>
      </c>
      <c r="I79" s="1488" t="s">
        <v>24766</v>
      </c>
      <c r="J79" s="1447"/>
      <c r="L79" s="18"/>
    </row>
    <row r="80" spans="1:12" ht="121.2">
      <c r="A80" s="1450">
        <v>10</v>
      </c>
      <c r="B80" s="1498" t="s">
        <v>24767</v>
      </c>
      <c r="C80" s="1518" t="s">
        <v>231</v>
      </c>
      <c r="D80" s="1538">
        <v>751</v>
      </c>
      <c r="E80" s="1488" t="s">
        <v>24768</v>
      </c>
      <c r="F80" s="1472" t="s">
        <v>24769</v>
      </c>
      <c r="G80" s="1488" t="s">
        <v>24770</v>
      </c>
      <c r="H80" s="1460" t="s">
        <v>24771</v>
      </c>
      <c r="I80" s="1488" t="s">
        <v>24772</v>
      </c>
      <c r="J80" s="1447"/>
    </row>
    <row r="81" spans="1:12" ht="79.2">
      <c r="A81" s="1450">
        <v>11</v>
      </c>
      <c r="B81" s="1498" t="s">
        <v>24773</v>
      </c>
      <c r="C81" s="1518" t="s">
        <v>231</v>
      </c>
      <c r="D81" s="1551" t="s">
        <v>24774</v>
      </c>
      <c r="E81" s="1488" t="s">
        <v>24775</v>
      </c>
      <c r="F81" s="1126" t="s">
        <v>24776</v>
      </c>
      <c r="G81" s="1488" t="s">
        <v>24745</v>
      </c>
      <c r="H81" s="1460" t="s">
        <v>24746</v>
      </c>
      <c r="I81" s="1488" t="s">
        <v>24777</v>
      </c>
      <c r="J81" s="1447"/>
      <c r="L81" s="18"/>
    </row>
    <row r="82" spans="1:12" ht="66">
      <c r="A82" s="1450">
        <v>12</v>
      </c>
      <c r="B82" s="1498" t="s">
        <v>24778</v>
      </c>
      <c r="C82" s="1518" t="s">
        <v>231</v>
      </c>
      <c r="D82" s="1533">
        <v>240.7</v>
      </c>
      <c r="E82" s="1488" t="s">
        <v>24779</v>
      </c>
      <c r="F82" s="1460" t="s">
        <v>24780</v>
      </c>
      <c r="G82" s="1488" t="s">
        <v>24781</v>
      </c>
      <c r="H82" s="1460" t="s">
        <v>24781</v>
      </c>
      <c r="I82" s="1488" t="s">
        <v>24782</v>
      </c>
      <c r="J82" s="1447"/>
      <c r="L82" s="18"/>
    </row>
    <row r="83" spans="1:12" ht="39.6">
      <c r="A83" s="1450">
        <v>13</v>
      </c>
      <c r="B83" s="1498" t="s">
        <v>24783</v>
      </c>
      <c r="C83" s="1518" t="s">
        <v>231</v>
      </c>
      <c r="D83" s="1538">
        <v>100</v>
      </c>
      <c r="E83" s="1488" t="s">
        <v>24784</v>
      </c>
      <c r="F83" s="1488" t="s">
        <v>24784</v>
      </c>
      <c r="G83" s="1491" t="s">
        <v>24785</v>
      </c>
      <c r="H83" s="1460" t="s">
        <v>24786</v>
      </c>
      <c r="I83" s="1488" t="s">
        <v>24787</v>
      </c>
      <c r="J83" s="1449"/>
    </row>
    <row r="84" spans="1:12" ht="214.2">
      <c r="A84" s="1450">
        <v>14</v>
      </c>
      <c r="B84" s="1498" t="s">
        <v>24603</v>
      </c>
      <c r="C84" s="1518" t="s">
        <v>231</v>
      </c>
      <c r="D84" s="1538">
        <v>1712</v>
      </c>
      <c r="E84" s="1488" t="s">
        <v>24788</v>
      </c>
      <c r="F84" s="1473" t="s">
        <v>24789</v>
      </c>
      <c r="G84" s="1488" t="s">
        <v>24606</v>
      </c>
      <c r="H84" s="1460" t="s">
        <v>24607</v>
      </c>
      <c r="I84" s="1488" t="s">
        <v>24790</v>
      </c>
      <c r="J84" s="1447"/>
    </row>
    <row r="85" spans="1:12" ht="66">
      <c r="A85" s="1450">
        <v>15</v>
      </c>
      <c r="B85" s="1498" t="s">
        <v>24791</v>
      </c>
      <c r="C85" s="1518" t="s">
        <v>231</v>
      </c>
      <c r="D85" s="1533">
        <v>9.0373000000000001</v>
      </c>
      <c r="E85" s="1488" t="s">
        <v>24792</v>
      </c>
      <c r="F85" s="1488" t="s">
        <v>24793</v>
      </c>
      <c r="G85" s="1488" t="s">
        <v>24794</v>
      </c>
      <c r="H85" s="1460" t="s">
        <v>24795</v>
      </c>
      <c r="I85" s="1488" t="s">
        <v>24796</v>
      </c>
      <c r="J85" s="1449"/>
      <c r="L85" s="18"/>
    </row>
    <row r="86" spans="1:12" ht="39.6">
      <c r="A86" s="1450">
        <v>16</v>
      </c>
      <c r="B86" s="1498" t="s">
        <v>24797</v>
      </c>
      <c r="C86" s="1518" t="s">
        <v>231</v>
      </c>
      <c r="D86" s="1538">
        <v>10</v>
      </c>
      <c r="E86" s="1488" t="s">
        <v>24798</v>
      </c>
      <c r="F86" s="1460" t="s">
        <v>24799</v>
      </c>
      <c r="G86" s="1488" t="s">
        <v>24800</v>
      </c>
      <c r="H86" s="1460" t="s">
        <v>24801</v>
      </c>
      <c r="I86" s="1488" t="s">
        <v>24802</v>
      </c>
      <c r="J86" s="1447"/>
    </row>
    <row r="87" spans="1:12" ht="64.2">
      <c r="A87" s="1450">
        <v>17</v>
      </c>
      <c r="B87" s="1498" t="s">
        <v>24803</v>
      </c>
      <c r="C87" s="1518" t="s">
        <v>231</v>
      </c>
      <c r="D87" s="1533">
        <v>30.665900000000001</v>
      </c>
      <c r="E87" s="1488" t="s">
        <v>24804</v>
      </c>
      <c r="F87" s="1460" t="s">
        <v>24805</v>
      </c>
      <c r="G87" s="1488" t="s">
        <v>24594</v>
      </c>
      <c r="H87" s="1460" t="s">
        <v>24595</v>
      </c>
      <c r="I87" s="1488" t="s">
        <v>24806</v>
      </c>
      <c r="J87" s="1447"/>
      <c r="L87" s="18"/>
    </row>
    <row r="88" spans="1:12" ht="70.2">
      <c r="A88" s="1450">
        <v>18</v>
      </c>
      <c r="B88" s="1498" t="s">
        <v>24807</v>
      </c>
      <c r="C88" s="1518" t="s">
        <v>231</v>
      </c>
      <c r="D88" s="1538">
        <v>475</v>
      </c>
      <c r="E88" s="1488" t="s">
        <v>24808</v>
      </c>
      <c r="F88" s="1479" t="s">
        <v>24809</v>
      </c>
      <c r="G88" s="1488" t="s">
        <v>24612</v>
      </c>
      <c r="H88" s="1460" t="s">
        <v>24613</v>
      </c>
      <c r="I88" s="1488" t="s">
        <v>24810</v>
      </c>
      <c r="J88" s="1447"/>
    </row>
    <row r="89" spans="1:12" ht="60">
      <c r="A89" s="1450">
        <v>19</v>
      </c>
      <c r="B89" s="1498" t="s">
        <v>24811</v>
      </c>
      <c r="C89" s="1518" t="s">
        <v>231</v>
      </c>
      <c r="D89" s="1538">
        <v>114</v>
      </c>
      <c r="E89" s="1488" t="s">
        <v>24812</v>
      </c>
      <c r="F89" s="1460" t="s">
        <v>24813</v>
      </c>
      <c r="G89" s="1488" t="s">
        <v>24606</v>
      </c>
      <c r="H89" s="1460" t="s">
        <v>24607</v>
      </c>
      <c r="I89" s="1488" t="s">
        <v>24810</v>
      </c>
      <c r="J89" s="1447"/>
    </row>
    <row r="90" spans="1:12" ht="39.6">
      <c r="A90" s="1450">
        <v>20</v>
      </c>
      <c r="B90" s="1498" t="s">
        <v>24814</v>
      </c>
      <c r="C90" s="1518" t="s">
        <v>231</v>
      </c>
      <c r="D90" s="1538">
        <v>30</v>
      </c>
      <c r="E90" s="1488" t="s">
        <v>24815</v>
      </c>
      <c r="F90" s="1488" t="s">
        <v>24815</v>
      </c>
      <c r="G90" s="1488" t="s">
        <v>2543</v>
      </c>
      <c r="H90" s="1460" t="s">
        <v>24816</v>
      </c>
      <c r="I90" s="1488" t="s">
        <v>24810</v>
      </c>
      <c r="J90" s="1447"/>
    </row>
    <row r="91" spans="1:12" ht="67.8">
      <c r="A91" s="1450">
        <v>21</v>
      </c>
      <c r="B91" s="1498" t="s">
        <v>24817</v>
      </c>
      <c r="C91" s="1518" t="s">
        <v>231</v>
      </c>
      <c r="D91" s="1538">
        <v>298.5</v>
      </c>
      <c r="E91" s="1488" t="s">
        <v>24818</v>
      </c>
      <c r="F91" s="1474" t="s">
        <v>24819</v>
      </c>
      <c r="G91" s="1488" t="s">
        <v>24594</v>
      </c>
      <c r="H91" s="1460" t="s">
        <v>24595</v>
      </c>
      <c r="I91" s="1488" t="s">
        <v>24820</v>
      </c>
      <c r="J91" s="1447"/>
      <c r="L91" s="18"/>
    </row>
    <row r="92" spans="1:12" ht="39.6">
      <c r="A92" s="1450">
        <v>22</v>
      </c>
      <c r="B92" s="1498" t="s">
        <v>24821</v>
      </c>
      <c r="C92" s="1518" t="s">
        <v>231</v>
      </c>
      <c r="D92" s="1538">
        <v>52</v>
      </c>
      <c r="E92" s="1488" t="s">
        <v>24822</v>
      </c>
      <c r="F92" s="1488" t="s">
        <v>24822</v>
      </c>
      <c r="G92" s="1488" t="s">
        <v>24823</v>
      </c>
      <c r="H92" s="1460" t="s">
        <v>24824</v>
      </c>
      <c r="I92" s="1488" t="s">
        <v>24825</v>
      </c>
      <c r="J92" s="1447"/>
    </row>
    <row r="93" spans="1:12" ht="66">
      <c r="A93" s="1450">
        <v>23</v>
      </c>
      <c r="B93" s="1498" t="s">
        <v>24826</v>
      </c>
      <c r="C93" s="1518" t="s">
        <v>231</v>
      </c>
      <c r="D93" s="1538">
        <v>391</v>
      </c>
      <c r="E93" s="1488" t="s">
        <v>24827</v>
      </c>
      <c r="F93" s="1460" t="s">
        <v>24828</v>
      </c>
      <c r="G93" s="1488" t="s">
        <v>24594</v>
      </c>
      <c r="H93" s="1460" t="s">
        <v>24595</v>
      </c>
      <c r="I93" s="1488" t="s">
        <v>24829</v>
      </c>
      <c r="J93" s="1447"/>
    </row>
    <row r="94" spans="1:12" ht="60">
      <c r="A94" s="1450">
        <v>24</v>
      </c>
      <c r="B94" s="1498" t="s">
        <v>24830</v>
      </c>
      <c r="C94" s="1518" t="s">
        <v>231</v>
      </c>
      <c r="D94" s="1538">
        <v>67.2</v>
      </c>
      <c r="E94" s="1488" t="s">
        <v>24831</v>
      </c>
      <c r="F94" s="1460" t="s">
        <v>24832</v>
      </c>
      <c r="G94" s="1488" t="s">
        <v>24606</v>
      </c>
      <c r="H94" s="1460" t="s">
        <v>24607</v>
      </c>
      <c r="I94" s="1488" t="s">
        <v>24833</v>
      </c>
      <c r="J94" s="1447"/>
    </row>
    <row r="95" spans="1:12" ht="52.8">
      <c r="A95" s="1450">
        <v>25</v>
      </c>
      <c r="B95" s="1498" t="s">
        <v>24834</v>
      </c>
      <c r="C95" s="1518" t="s">
        <v>231</v>
      </c>
      <c r="D95" s="1538">
        <v>118.2</v>
      </c>
      <c r="E95" s="1488" t="s">
        <v>24835</v>
      </c>
      <c r="F95" s="1460" t="s">
        <v>24836</v>
      </c>
      <c r="G95" s="1488" t="s">
        <v>24837</v>
      </c>
      <c r="H95" s="1460" t="s">
        <v>24838</v>
      </c>
      <c r="I95" s="1488" t="s">
        <v>24839</v>
      </c>
      <c r="J95" s="1447"/>
    </row>
    <row r="96" spans="1:12" ht="33.6">
      <c r="A96" s="1450">
        <v>26</v>
      </c>
      <c r="B96" s="1498" t="s">
        <v>24840</v>
      </c>
      <c r="C96" s="1518" t="s">
        <v>231</v>
      </c>
      <c r="D96" s="1538">
        <v>400</v>
      </c>
      <c r="E96" s="1488" t="s">
        <v>24841</v>
      </c>
      <c r="F96" s="1488" t="s">
        <v>24841</v>
      </c>
      <c r="G96" s="1488" t="s">
        <v>24842</v>
      </c>
      <c r="H96" s="1460" t="s">
        <v>24843</v>
      </c>
      <c r="I96" s="1488" t="s">
        <v>24844</v>
      </c>
      <c r="J96" s="1449"/>
    </row>
    <row r="97" spans="1:10" ht="105.6">
      <c r="A97" s="1450">
        <v>27</v>
      </c>
      <c r="B97" s="1498" t="s">
        <v>24845</v>
      </c>
      <c r="C97" s="1518" t="s">
        <v>231</v>
      </c>
      <c r="D97" s="1538">
        <v>238.1</v>
      </c>
      <c r="E97" s="1488" t="s">
        <v>24846</v>
      </c>
      <c r="F97" s="1460" t="s">
        <v>24847</v>
      </c>
      <c r="G97" s="1488" t="s">
        <v>24848</v>
      </c>
      <c r="H97" s="1460" t="s">
        <v>24849</v>
      </c>
      <c r="I97" s="1488" t="s">
        <v>24850</v>
      </c>
      <c r="J97" s="1449"/>
    </row>
    <row r="98" spans="1:10" ht="89.4">
      <c r="A98" s="1450">
        <v>28</v>
      </c>
      <c r="B98" s="1498" t="s">
        <v>24851</v>
      </c>
      <c r="C98" s="1518" t="s">
        <v>231</v>
      </c>
      <c r="D98" s="1538">
        <v>80</v>
      </c>
      <c r="E98" s="1488" t="s">
        <v>24852</v>
      </c>
      <c r="F98" s="1460" t="s">
        <v>24853</v>
      </c>
      <c r="G98" s="1488" t="s">
        <v>24854</v>
      </c>
      <c r="H98" s="1460" t="s">
        <v>24855</v>
      </c>
      <c r="I98" s="1488" t="s">
        <v>24856</v>
      </c>
      <c r="J98" s="1447"/>
    </row>
    <row r="99" spans="1:10" ht="60">
      <c r="A99" s="1450">
        <v>29</v>
      </c>
      <c r="B99" s="1498" t="s">
        <v>24857</v>
      </c>
      <c r="C99" s="1518" t="s">
        <v>231</v>
      </c>
      <c r="D99" s="1538">
        <v>15</v>
      </c>
      <c r="E99" s="1488" t="s">
        <v>24858</v>
      </c>
      <c r="F99" s="1488" t="s">
        <v>24858</v>
      </c>
      <c r="G99" s="1488" t="s">
        <v>24854</v>
      </c>
      <c r="H99" s="1460" t="s">
        <v>24859</v>
      </c>
      <c r="I99" s="1488" t="s">
        <v>24777</v>
      </c>
      <c r="J99" s="1447"/>
    </row>
    <row r="100" spans="1:10" ht="60">
      <c r="A100" s="1450">
        <v>30</v>
      </c>
      <c r="B100" s="1498" t="s">
        <v>24860</v>
      </c>
      <c r="C100" s="1518" t="s">
        <v>231</v>
      </c>
      <c r="D100" s="1538">
        <v>72</v>
      </c>
      <c r="E100" s="1488" t="s">
        <v>24861</v>
      </c>
      <c r="F100" s="1488" t="s">
        <v>24861</v>
      </c>
      <c r="G100" s="1488" t="s">
        <v>24854</v>
      </c>
      <c r="H100" s="1460" t="s">
        <v>24862</v>
      </c>
      <c r="I100" s="1488" t="s">
        <v>24777</v>
      </c>
      <c r="J100" s="1447"/>
    </row>
    <row r="101" spans="1:10" ht="52.8">
      <c r="A101" s="1450">
        <v>31</v>
      </c>
      <c r="B101" s="1498" t="s">
        <v>24863</v>
      </c>
      <c r="C101" s="1518" t="s">
        <v>231</v>
      </c>
      <c r="D101" s="1538">
        <v>108.8</v>
      </c>
      <c r="E101" s="1488" t="s">
        <v>24864</v>
      </c>
      <c r="F101" s="1488" t="s">
        <v>24864</v>
      </c>
      <c r="G101" s="1488" t="s">
        <v>24318</v>
      </c>
      <c r="H101" s="1460" t="s">
        <v>24672</v>
      </c>
      <c r="I101" s="1488" t="s">
        <v>24839</v>
      </c>
      <c r="J101" s="1447"/>
    </row>
    <row r="102" spans="1:10" ht="66">
      <c r="A102" s="1450">
        <v>32</v>
      </c>
      <c r="B102" s="1498" t="s">
        <v>24865</v>
      </c>
      <c r="C102" s="1518" t="s">
        <v>231</v>
      </c>
      <c r="D102" s="1538">
        <v>50</v>
      </c>
      <c r="E102" s="1488" t="s">
        <v>24866</v>
      </c>
      <c r="F102" s="1472" t="s">
        <v>24867</v>
      </c>
      <c r="G102" s="1488" t="s">
        <v>24868</v>
      </c>
      <c r="H102" s="1472" t="s">
        <v>24869</v>
      </c>
      <c r="I102" s="1488" t="s">
        <v>24810</v>
      </c>
      <c r="J102" s="1447"/>
    </row>
    <row r="103" spans="1:10" ht="166.8">
      <c r="A103" s="1450">
        <v>33</v>
      </c>
      <c r="B103" s="1498" t="s">
        <v>24870</v>
      </c>
      <c r="C103" s="1518" t="s">
        <v>231</v>
      </c>
      <c r="D103" s="1538">
        <v>1587.7</v>
      </c>
      <c r="E103" s="1488" t="s">
        <v>24871</v>
      </c>
      <c r="F103" s="1475" t="s">
        <v>24872</v>
      </c>
      <c r="G103" s="1488" t="s">
        <v>24640</v>
      </c>
      <c r="H103" s="1460" t="s">
        <v>24601</v>
      </c>
      <c r="I103" s="1488" t="s">
        <v>24873</v>
      </c>
      <c r="J103" s="1449"/>
    </row>
    <row r="104" spans="1:10" ht="39.6">
      <c r="A104" s="1450">
        <v>34</v>
      </c>
      <c r="B104" s="1498" t="s">
        <v>24874</v>
      </c>
      <c r="C104" s="1518" t="s">
        <v>231</v>
      </c>
      <c r="D104" s="1552">
        <v>250.50710000000001</v>
      </c>
      <c r="E104" s="1488" t="s">
        <v>24875</v>
      </c>
      <c r="F104" s="1488" t="s">
        <v>24875</v>
      </c>
      <c r="G104" s="1488" t="s">
        <v>24876</v>
      </c>
      <c r="H104" s="1460" t="s">
        <v>24786</v>
      </c>
      <c r="I104" s="1488" t="s">
        <v>24877</v>
      </c>
      <c r="J104" s="1449"/>
    </row>
    <row r="105" spans="1:10" ht="39.6">
      <c r="A105" s="1450">
        <v>35</v>
      </c>
      <c r="B105" s="1519" t="s">
        <v>24878</v>
      </c>
      <c r="C105" s="1518" t="s">
        <v>231</v>
      </c>
      <c r="D105" s="1552">
        <v>4.9997999999999996</v>
      </c>
      <c r="E105" s="1498" t="s">
        <v>24879</v>
      </c>
      <c r="F105" s="1498" t="s">
        <v>24879</v>
      </c>
      <c r="G105" s="1488" t="s">
        <v>24331</v>
      </c>
      <c r="H105" s="1460" t="s">
        <v>24816</v>
      </c>
      <c r="I105" s="1503" t="s">
        <v>24880</v>
      </c>
      <c r="J105" s="1449"/>
    </row>
    <row r="106" spans="1:10" ht="57">
      <c r="A106" s="1450">
        <v>36</v>
      </c>
      <c r="B106" s="1519" t="s">
        <v>24881</v>
      </c>
      <c r="C106" s="1518" t="s">
        <v>231</v>
      </c>
      <c r="D106" s="1538">
        <v>82.6</v>
      </c>
      <c r="E106" s="1498" t="s">
        <v>24882</v>
      </c>
      <c r="F106" s="1460" t="s">
        <v>24883</v>
      </c>
      <c r="G106" s="1488" t="s">
        <v>24884</v>
      </c>
      <c r="H106" s="1460" t="s">
        <v>24667</v>
      </c>
      <c r="I106" s="1503" t="s">
        <v>24885</v>
      </c>
      <c r="J106" s="1449"/>
    </row>
    <row r="107" spans="1:10" ht="105.6">
      <c r="A107" s="1450">
        <v>37</v>
      </c>
      <c r="B107" s="1519" t="s">
        <v>14624</v>
      </c>
      <c r="C107" s="1518" t="s">
        <v>231</v>
      </c>
      <c r="D107" s="1538">
        <v>146.30000000000001</v>
      </c>
      <c r="E107" s="1498" t="s">
        <v>24886</v>
      </c>
      <c r="F107" s="1460" t="s">
        <v>24887</v>
      </c>
      <c r="G107" s="1488" t="s">
        <v>24888</v>
      </c>
      <c r="H107" s="1460" t="s">
        <v>24889</v>
      </c>
      <c r="I107" s="1503" t="s">
        <v>24885</v>
      </c>
      <c r="J107" s="1449"/>
    </row>
    <row r="108" spans="1:10" ht="39.6">
      <c r="A108" s="1450">
        <v>38</v>
      </c>
      <c r="B108" s="1519" t="s">
        <v>24890</v>
      </c>
      <c r="C108" s="1518" t="s">
        <v>231</v>
      </c>
      <c r="D108" s="1538">
        <v>7.1</v>
      </c>
      <c r="E108" s="1488" t="s">
        <v>24891</v>
      </c>
      <c r="F108" s="1488" t="s">
        <v>24891</v>
      </c>
      <c r="G108" s="1505" t="s">
        <v>24892</v>
      </c>
      <c r="H108" s="1462" t="s">
        <v>24762</v>
      </c>
      <c r="I108" s="1488" t="s">
        <v>24893</v>
      </c>
      <c r="J108" s="1456"/>
    </row>
    <row r="109" spans="1:10" ht="39.6">
      <c r="A109" s="1450">
        <v>39</v>
      </c>
      <c r="B109" s="1519" t="s">
        <v>24894</v>
      </c>
      <c r="C109" s="1518" t="s">
        <v>231</v>
      </c>
      <c r="D109" s="1538">
        <v>0.4</v>
      </c>
      <c r="E109" s="1488" t="s">
        <v>24895</v>
      </c>
      <c r="F109" s="1488" t="s">
        <v>24895</v>
      </c>
      <c r="G109" s="1505" t="s">
        <v>24896</v>
      </c>
      <c r="H109" s="1462" t="s">
        <v>24897</v>
      </c>
      <c r="I109" s="1488" t="s">
        <v>24898</v>
      </c>
      <c r="J109" s="1456"/>
    </row>
    <row r="110" spans="1:10" ht="52.8">
      <c r="A110" s="1450">
        <v>40</v>
      </c>
      <c r="B110" s="1519" t="s">
        <v>24899</v>
      </c>
      <c r="C110" s="1518" t="s">
        <v>231</v>
      </c>
      <c r="D110" s="1538">
        <v>3</v>
      </c>
      <c r="E110" s="1488" t="s">
        <v>24900</v>
      </c>
      <c r="F110" s="1488" t="s">
        <v>24900</v>
      </c>
      <c r="G110" s="1505" t="s">
        <v>24901</v>
      </c>
      <c r="H110" s="1462" t="s">
        <v>24700</v>
      </c>
      <c r="I110" s="1488" t="s">
        <v>24898</v>
      </c>
      <c r="J110" s="1449"/>
    </row>
    <row r="111" spans="1:10" ht="52.8">
      <c r="A111" s="1450">
        <v>41</v>
      </c>
      <c r="B111" s="1519" t="s">
        <v>24902</v>
      </c>
      <c r="C111" s="1518" t="s">
        <v>231</v>
      </c>
      <c r="D111" s="1538">
        <v>5.4</v>
      </c>
      <c r="E111" s="1505" t="s">
        <v>24903</v>
      </c>
      <c r="F111" s="1505" t="s">
        <v>24903</v>
      </c>
      <c r="G111" s="1505" t="s">
        <v>24904</v>
      </c>
      <c r="H111" s="1460" t="s">
        <v>24905</v>
      </c>
      <c r="I111" s="1505" t="s">
        <v>24898</v>
      </c>
      <c r="J111" s="1449"/>
    </row>
    <row r="112" spans="1:10" ht="60">
      <c r="A112" s="1450">
        <v>42</v>
      </c>
      <c r="B112" s="1519" t="s">
        <v>24906</v>
      </c>
      <c r="C112" s="1518" t="s">
        <v>231</v>
      </c>
      <c r="D112" s="1552">
        <v>63.4724</v>
      </c>
      <c r="E112" s="1505" t="s">
        <v>24907</v>
      </c>
      <c r="F112" s="1460" t="s">
        <v>24908</v>
      </c>
      <c r="G112" s="1505" t="s">
        <v>24745</v>
      </c>
      <c r="H112" s="1460" t="s">
        <v>24746</v>
      </c>
      <c r="I112" s="1505" t="s">
        <v>24909</v>
      </c>
      <c r="J112" s="1449"/>
    </row>
    <row r="113" spans="1:10" ht="60">
      <c r="A113" s="1450">
        <v>43</v>
      </c>
      <c r="B113" s="1519" t="s">
        <v>24910</v>
      </c>
      <c r="C113" s="1518" t="s">
        <v>231</v>
      </c>
      <c r="D113" s="1552">
        <v>59.4863</v>
      </c>
      <c r="E113" s="1505" t="s">
        <v>24911</v>
      </c>
      <c r="F113" s="1460" t="s">
        <v>24912</v>
      </c>
      <c r="G113" s="1505" t="s">
        <v>24745</v>
      </c>
      <c r="H113" s="1460" t="s">
        <v>24746</v>
      </c>
      <c r="I113" s="1505" t="s">
        <v>24909</v>
      </c>
      <c r="J113" s="1449"/>
    </row>
    <row r="114" spans="1:10" ht="105.6">
      <c r="A114" s="1450">
        <v>44</v>
      </c>
      <c r="B114" s="1519" t="s">
        <v>24913</v>
      </c>
      <c r="C114" s="1518" t="s">
        <v>231</v>
      </c>
      <c r="D114" s="1538">
        <v>227.2</v>
      </c>
      <c r="E114" s="1505" t="s">
        <v>24914</v>
      </c>
      <c r="F114" s="1460" t="s">
        <v>24915</v>
      </c>
      <c r="G114" s="1505" t="s">
        <v>24594</v>
      </c>
      <c r="H114" s="1460" t="s">
        <v>24595</v>
      </c>
      <c r="I114" s="1505" t="s">
        <v>24909</v>
      </c>
      <c r="J114" s="1449"/>
    </row>
    <row r="115" spans="1:10" ht="60">
      <c r="A115" s="1450">
        <v>45</v>
      </c>
      <c r="B115" s="1519" t="s">
        <v>24916</v>
      </c>
      <c r="C115" s="1518" t="s">
        <v>231</v>
      </c>
      <c r="D115" s="1538">
        <v>10</v>
      </c>
      <c r="E115" s="1505" t="s">
        <v>24917</v>
      </c>
      <c r="F115" s="1460" t="s">
        <v>24918</v>
      </c>
      <c r="G115" s="1505" t="s">
        <v>24594</v>
      </c>
      <c r="H115" s="1460" t="s">
        <v>24595</v>
      </c>
      <c r="I115" s="1505" t="s">
        <v>24919</v>
      </c>
      <c r="J115" s="1449"/>
    </row>
    <row r="116" spans="1:10" ht="73.2">
      <c r="A116" s="1450">
        <v>46</v>
      </c>
      <c r="B116" s="1519" t="s">
        <v>24920</v>
      </c>
      <c r="C116" s="1518" t="s">
        <v>231</v>
      </c>
      <c r="D116" s="1538">
        <v>13.1</v>
      </c>
      <c r="E116" s="1505" t="s">
        <v>24921</v>
      </c>
      <c r="F116" s="1472" t="s">
        <v>24922</v>
      </c>
      <c r="G116" s="1505" t="s">
        <v>24640</v>
      </c>
      <c r="H116" s="1460" t="s">
        <v>24601</v>
      </c>
      <c r="I116" s="1505" t="s">
        <v>24923</v>
      </c>
      <c r="J116" s="1449"/>
    </row>
    <row r="117" spans="1:10" ht="52.8">
      <c r="A117" s="1450">
        <v>47</v>
      </c>
      <c r="B117" s="1519" t="s">
        <v>24924</v>
      </c>
      <c r="C117" s="1518" t="s">
        <v>231</v>
      </c>
      <c r="D117" s="1538">
        <v>10.7</v>
      </c>
      <c r="E117" s="1505" t="s">
        <v>24925</v>
      </c>
      <c r="F117" s="1505" t="s">
        <v>24925</v>
      </c>
      <c r="G117" s="1505" t="s">
        <v>24271</v>
      </c>
      <c r="H117" s="1460" t="s">
        <v>24926</v>
      </c>
      <c r="I117" s="1505" t="s">
        <v>24923</v>
      </c>
      <c r="J117" s="1449"/>
    </row>
    <row r="118" spans="1:10" ht="52.8">
      <c r="A118" s="1450">
        <v>48</v>
      </c>
      <c r="B118" s="1519" t="s">
        <v>14616</v>
      </c>
      <c r="C118" s="1518" t="s">
        <v>231</v>
      </c>
      <c r="D118" s="1538">
        <v>6.8</v>
      </c>
      <c r="E118" s="1505" t="s">
        <v>24925</v>
      </c>
      <c r="F118" s="1505" t="s">
        <v>24925</v>
      </c>
      <c r="G118" s="1505" t="s">
        <v>24271</v>
      </c>
      <c r="H118" s="1460" t="s">
        <v>24926</v>
      </c>
      <c r="I118" s="1505" t="s">
        <v>24923</v>
      </c>
      <c r="J118" s="1449"/>
    </row>
    <row r="119" spans="1:10" ht="52.8">
      <c r="A119" s="1450">
        <v>49</v>
      </c>
      <c r="B119" s="1519" t="s">
        <v>24927</v>
      </c>
      <c r="C119" s="1518" t="s">
        <v>231</v>
      </c>
      <c r="D119" s="1538">
        <v>9</v>
      </c>
      <c r="E119" s="1505" t="s">
        <v>24928</v>
      </c>
      <c r="F119" s="1505" t="s">
        <v>24928</v>
      </c>
      <c r="G119" s="1505" t="s">
        <v>24271</v>
      </c>
      <c r="H119" s="1460" t="s">
        <v>24926</v>
      </c>
      <c r="I119" s="1505" t="s">
        <v>24923</v>
      </c>
      <c r="J119" s="1449"/>
    </row>
    <row r="120" spans="1:10" ht="39.6">
      <c r="A120" s="1450">
        <v>50</v>
      </c>
      <c r="B120" s="1455" t="s">
        <v>24269</v>
      </c>
      <c r="C120" s="1455" t="s">
        <v>24929</v>
      </c>
      <c r="D120" s="1553">
        <v>11.6</v>
      </c>
      <c r="E120" s="1455" t="s">
        <v>24270</v>
      </c>
      <c r="F120" s="1460" t="s">
        <v>24930</v>
      </c>
      <c r="G120" s="1455" t="s">
        <v>24271</v>
      </c>
      <c r="H120" s="1460" t="s">
        <v>24931</v>
      </c>
      <c r="I120" s="1460" t="s">
        <v>24932</v>
      </c>
      <c r="J120" s="1460"/>
    </row>
    <row r="121" spans="1:10" ht="39.6">
      <c r="A121" s="1450">
        <v>51</v>
      </c>
      <c r="B121" s="1455" t="s">
        <v>24273</v>
      </c>
      <c r="C121" s="1455" t="s">
        <v>24929</v>
      </c>
      <c r="D121" s="1553">
        <v>6.1</v>
      </c>
      <c r="E121" s="1455" t="s">
        <v>24274</v>
      </c>
      <c r="F121" s="1460" t="s">
        <v>24933</v>
      </c>
      <c r="G121" s="1455" t="s">
        <v>24271</v>
      </c>
      <c r="H121" s="1460" t="s">
        <v>24931</v>
      </c>
      <c r="I121" s="1460" t="s">
        <v>24934</v>
      </c>
      <c r="J121" s="1460"/>
    </row>
    <row r="122" spans="1:10" ht="52.8">
      <c r="A122" s="1450">
        <v>52</v>
      </c>
      <c r="B122" s="1455" t="s">
        <v>24306</v>
      </c>
      <c r="C122" s="1455" t="s">
        <v>24929</v>
      </c>
      <c r="D122" s="1553">
        <v>169.6472</v>
      </c>
      <c r="E122" s="1455" t="s">
        <v>24307</v>
      </c>
      <c r="F122" s="1460" t="s">
        <v>24307</v>
      </c>
      <c r="G122" s="1455" t="s">
        <v>24308</v>
      </c>
      <c r="H122" s="1462" t="s">
        <v>24762</v>
      </c>
      <c r="I122" s="1460" t="s">
        <v>24935</v>
      </c>
      <c r="J122" s="1460"/>
    </row>
    <row r="123" spans="1:10" ht="39.6">
      <c r="A123" s="1450">
        <v>53</v>
      </c>
      <c r="B123" s="1455" t="s">
        <v>24329</v>
      </c>
      <c r="C123" s="1455" t="s">
        <v>24929</v>
      </c>
      <c r="D123" s="1553">
        <v>3.2</v>
      </c>
      <c r="E123" s="1455" t="s">
        <v>24330</v>
      </c>
      <c r="F123" s="1460" t="s">
        <v>24330</v>
      </c>
      <c r="G123" s="1455" t="s">
        <v>24331</v>
      </c>
      <c r="H123" s="1460" t="s">
        <v>24816</v>
      </c>
      <c r="I123" s="1460" t="s">
        <v>24936</v>
      </c>
      <c r="J123" s="1460"/>
    </row>
    <row r="124" spans="1:10" ht="33.6">
      <c r="A124" s="1450">
        <v>54</v>
      </c>
      <c r="B124" s="1455" t="s">
        <v>24332</v>
      </c>
      <c r="C124" s="1455" t="s">
        <v>24929</v>
      </c>
      <c r="D124" s="1553">
        <v>5.1100000000000003</v>
      </c>
      <c r="E124" s="1455" t="s">
        <v>24333</v>
      </c>
      <c r="F124" s="1460" t="s">
        <v>24333</v>
      </c>
      <c r="G124" s="1455" t="s">
        <v>24334</v>
      </c>
      <c r="H124" s="1460" t="s">
        <v>24937</v>
      </c>
      <c r="I124" s="1460" t="s">
        <v>24938</v>
      </c>
      <c r="J124" s="1460"/>
    </row>
    <row r="125" spans="1:10" ht="39.6">
      <c r="A125" s="1450">
        <v>55</v>
      </c>
      <c r="B125" s="1489" t="s">
        <v>24273</v>
      </c>
      <c r="C125" s="1455" t="s">
        <v>24929</v>
      </c>
      <c r="D125" s="1553">
        <v>24.7</v>
      </c>
      <c r="E125" s="1455" t="s">
        <v>24344</v>
      </c>
      <c r="F125" s="1460" t="s">
        <v>24344</v>
      </c>
      <c r="G125" s="1489" t="s">
        <v>24345</v>
      </c>
      <c r="H125" s="1460" t="s">
        <v>24897</v>
      </c>
      <c r="I125" s="1460" t="s">
        <v>24939</v>
      </c>
      <c r="J125" s="1476"/>
    </row>
    <row r="126" spans="1:10" ht="39.6">
      <c r="A126" s="1450">
        <v>56</v>
      </c>
      <c r="B126" s="1455" t="s">
        <v>24347</v>
      </c>
      <c r="C126" s="1455" t="s">
        <v>24929</v>
      </c>
      <c r="D126" s="1550">
        <v>55.39</v>
      </c>
      <c r="E126" s="1455" t="s">
        <v>24348</v>
      </c>
      <c r="F126" s="1460" t="s">
        <v>24348</v>
      </c>
      <c r="G126" s="1489" t="s">
        <v>24349</v>
      </c>
      <c r="H126" s="1460" t="s">
        <v>24940</v>
      </c>
      <c r="I126" s="1460" t="s">
        <v>24941</v>
      </c>
      <c r="J126" s="1476"/>
    </row>
    <row r="127" spans="1:10" ht="39.6">
      <c r="A127" s="1450">
        <v>57</v>
      </c>
      <c r="B127" s="1455" t="s">
        <v>24351</v>
      </c>
      <c r="C127" s="1455" t="s">
        <v>24929</v>
      </c>
      <c r="D127" s="1550">
        <v>31</v>
      </c>
      <c r="E127" s="1455" t="s">
        <v>24352</v>
      </c>
      <c r="F127" s="1460" t="s">
        <v>24352</v>
      </c>
      <c r="G127" s="1489" t="s">
        <v>24353</v>
      </c>
      <c r="H127" s="1460" t="s">
        <v>24795</v>
      </c>
      <c r="I127" s="1460" t="s">
        <v>24942</v>
      </c>
      <c r="J127" s="1476"/>
    </row>
    <row r="128" spans="1:10" ht="39.6">
      <c r="A128" s="1450">
        <v>58</v>
      </c>
      <c r="B128" s="1455" t="s">
        <v>24355</v>
      </c>
      <c r="C128" s="1489">
        <v>43.399700000000003</v>
      </c>
      <c r="D128" s="1550">
        <v>43.399700000000003</v>
      </c>
      <c r="E128" s="1455" t="s">
        <v>24356</v>
      </c>
      <c r="F128" s="1460" t="s">
        <v>24356</v>
      </c>
      <c r="G128" s="1455" t="s">
        <v>24357</v>
      </c>
      <c r="H128" s="1460" t="s">
        <v>24905</v>
      </c>
      <c r="I128" s="1460" t="s">
        <v>24943</v>
      </c>
      <c r="J128" s="1476"/>
    </row>
    <row r="129" spans="1:10">
      <c r="A129" s="1447"/>
      <c r="B129" s="1504" t="s">
        <v>52</v>
      </c>
      <c r="C129" s="1520">
        <v>58</v>
      </c>
      <c r="D129" s="1554">
        <f>SUM(D71:D128)</f>
        <v>20179.025699999998</v>
      </c>
      <c r="E129" s="1495"/>
      <c r="F129" s="1495"/>
      <c r="G129" s="1505"/>
      <c r="H129" s="1505"/>
      <c r="I129" s="1495"/>
      <c r="J129" s="1453"/>
    </row>
    <row r="130" spans="1:10">
      <c r="A130" s="1447"/>
      <c r="B130" s="1502" t="s">
        <v>4817</v>
      </c>
      <c r="C130" s="1488"/>
      <c r="D130" s="1555"/>
      <c r="E130" s="1521"/>
      <c r="F130" s="1521"/>
      <c r="G130" s="1488"/>
      <c r="H130" s="1488"/>
      <c r="I130" s="1488"/>
      <c r="J130" s="1449"/>
    </row>
    <row r="131" spans="1:10" ht="66">
      <c r="A131" s="1451">
        <v>1</v>
      </c>
      <c r="B131" s="1514" t="s">
        <v>24944</v>
      </c>
      <c r="C131" s="1518" t="s">
        <v>63</v>
      </c>
      <c r="D131" s="1533">
        <v>35.799999999999997</v>
      </c>
      <c r="E131" s="1488" t="s">
        <v>24945</v>
      </c>
      <c r="F131" s="1469" t="s">
        <v>24946</v>
      </c>
      <c r="G131" s="1125" t="s">
        <v>24947</v>
      </c>
      <c r="H131" s="1468" t="s">
        <v>24683</v>
      </c>
      <c r="I131" s="1488" t="s">
        <v>24948</v>
      </c>
      <c r="J131" s="1447"/>
    </row>
    <row r="132" spans="1:10" ht="60">
      <c r="A132" s="1451">
        <v>2</v>
      </c>
      <c r="B132" s="1514" t="s">
        <v>24949</v>
      </c>
      <c r="C132" s="1518" t="s">
        <v>63</v>
      </c>
      <c r="D132" s="1538">
        <v>213</v>
      </c>
      <c r="E132" s="1488" t="s">
        <v>24950</v>
      </c>
      <c r="F132" s="1460" t="s">
        <v>24951</v>
      </c>
      <c r="G132" s="1488" t="s">
        <v>24631</v>
      </c>
      <c r="H132" s="1460" t="s">
        <v>24632</v>
      </c>
      <c r="I132" s="1488" t="s">
        <v>24810</v>
      </c>
      <c r="J132" s="1447"/>
    </row>
    <row r="133" spans="1:10" ht="79.2">
      <c r="A133" s="1451">
        <v>3</v>
      </c>
      <c r="B133" s="1514" t="s">
        <v>24952</v>
      </c>
      <c r="C133" s="1518" t="s">
        <v>63</v>
      </c>
      <c r="D133" s="1538">
        <v>209</v>
      </c>
      <c r="E133" s="1488" t="s">
        <v>24953</v>
      </c>
      <c r="F133" s="1460" t="s">
        <v>24954</v>
      </c>
      <c r="G133" s="1488" t="s">
        <v>24631</v>
      </c>
      <c r="H133" s="1460" t="s">
        <v>24632</v>
      </c>
      <c r="I133" s="1488" t="s">
        <v>24810</v>
      </c>
      <c r="J133" s="1447"/>
    </row>
    <row r="134" spans="1:10" ht="53.4" thickBot="1">
      <c r="A134" s="1451">
        <v>4</v>
      </c>
      <c r="B134" s="1514" t="s">
        <v>24955</v>
      </c>
      <c r="C134" s="1518" t="s">
        <v>63</v>
      </c>
      <c r="D134" s="1533">
        <v>84.091800000000006</v>
      </c>
      <c r="E134" s="1488" t="s">
        <v>24956</v>
      </c>
      <c r="F134" s="1488" t="s">
        <v>24956</v>
      </c>
      <c r="G134" s="1488" t="s">
        <v>24957</v>
      </c>
      <c r="H134" s="1460" t="s">
        <v>24940</v>
      </c>
      <c r="I134" s="1488" t="s">
        <v>24958</v>
      </c>
      <c r="J134" s="1447"/>
    </row>
    <row r="135" spans="1:10" ht="93" thickBot="1">
      <c r="A135" s="1451">
        <v>5</v>
      </c>
      <c r="B135" s="1514" t="s">
        <v>24959</v>
      </c>
      <c r="C135" s="1493" t="s">
        <v>63</v>
      </c>
      <c r="D135" s="1556">
        <v>230.6</v>
      </c>
      <c r="E135" s="1488" t="s">
        <v>24960</v>
      </c>
      <c r="F135" s="1477" t="s">
        <v>24961</v>
      </c>
      <c r="G135" s="1488" t="s">
        <v>24594</v>
      </c>
      <c r="H135" s="1460" t="s">
        <v>24595</v>
      </c>
      <c r="I135" s="1488" t="s">
        <v>24962</v>
      </c>
      <c r="J135" s="1449"/>
    </row>
    <row r="136" spans="1:10" ht="52.8">
      <c r="A136" s="1451">
        <v>6</v>
      </c>
      <c r="B136" s="1514" t="s">
        <v>24963</v>
      </c>
      <c r="C136" s="1518" t="s">
        <v>63</v>
      </c>
      <c r="D136" s="1538">
        <v>442</v>
      </c>
      <c r="E136" s="1488" t="s">
        <v>24964</v>
      </c>
      <c r="F136" s="1488" t="s">
        <v>24964</v>
      </c>
      <c r="G136" s="1488" t="s">
        <v>24536</v>
      </c>
      <c r="H136" s="1460" t="s">
        <v>24622</v>
      </c>
      <c r="I136" s="1488" t="s">
        <v>24965</v>
      </c>
      <c r="J136" s="1447"/>
    </row>
    <row r="137" spans="1:10" ht="79.2">
      <c r="A137" s="1451">
        <v>7</v>
      </c>
      <c r="B137" s="1514" t="s">
        <v>24966</v>
      </c>
      <c r="C137" s="1518" t="s">
        <v>63</v>
      </c>
      <c r="D137" s="1538">
        <v>56</v>
      </c>
      <c r="E137" s="1488" t="s">
        <v>24967</v>
      </c>
      <c r="F137" s="1479" t="s">
        <v>24968</v>
      </c>
      <c r="G137" s="1488" t="s">
        <v>24612</v>
      </c>
      <c r="H137" s="1460" t="s">
        <v>24613</v>
      </c>
      <c r="I137" s="1488" t="s">
        <v>24810</v>
      </c>
      <c r="J137" s="1447"/>
    </row>
    <row r="138" spans="1:10" ht="79.2">
      <c r="A138" s="1451">
        <v>8</v>
      </c>
      <c r="B138" s="1514" t="s">
        <v>24969</v>
      </c>
      <c r="C138" s="1518" t="s">
        <v>63</v>
      </c>
      <c r="D138" s="1533">
        <v>58.5</v>
      </c>
      <c r="E138" s="1488" t="s">
        <v>24970</v>
      </c>
      <c r="F138" s="1460" t="s">
        <v>24971</v>
      </c>
      <c r="G138" s="1488" t="s">
        <v>24594</v>
      </c>
      <c r="H138" s="1460" t="s">
        <v>24595</v>
      </c>
      <c r="I138" s="1488" t="s">
        <v>24972</v>
      </c>
      <c r="J138" s="1447"/>
    </row>
    <row r="139" spans="1:10" ht="66">
      <c r="A139" s="1451">
        <v>9</v>
      </c>
      <c r="B139" s="1514" t="s">
        <v>24973</v>
      </c>
      <c r="C139" s="1518" t="s">
        <v>63</v>
      </c>
      <c r="D139" s="1538">
        <v>148</v>
      </c>
      <c r="E139" s="1488" t="s">
        <v>24974</v>
      </c>
      <c r="F139" s="1472" t="s">
        <v>24975</v>
      </c>
      <c r="G139" s="1488" t="s">
        <v>24976</v>
      </c>
      <c r="H139" s="1460" t="s">
        <v>24607</v>
      </c>
      <c r="I139" s="1488" t="s">
        <v>24977</v>
      </c>
      <c r="J139" s="1447"/>
    </row>
    <row r="140" spans="1:10" ht="66">
      <c r="A140" s="1451">
        <v>10</v>
      </c>
      <c r="B140" s="1514" t="s">
        <v>24978</v>
      </c>
      <c r="C140" s="1518" t="s">
        <v>63</v>
      </c>
      <c r="D140" s="1538">
        <v>198</v>
      </c>
      <c r="E140" s="1488" t="s">
        <v>24979</v>
      </c>
      <c r="F140" s="1460" t="s">
        <v>24980</v>
      </c>
      <c r="G140" s="1488" t="s">
        <v>24631</v>
      </c>
      <c r="H140" s="1460" t="s">
        <v>24632</v>
      </c>
      <c r="I140" s="1488" t="s">
        <v>24810</v>
      </c>
      <c r="J140" s="1447"/>
    </row>
    <row r="141" spans="1:10" ht="60">
      <c r="A141" s="1451">
        <v>11</v>
      </c>
      <c r="B141" s="1514" t="s">
        <v>24981</v>
      </c>
      <c r="C141" s="1518" t="s">
        <v>63</v>
      </c>
      <c r="D141" s="1538">
        <v>59</v>
      </c>
      <c r="E141" s="1488" t="s">
        <v>24982</v>
      </c>
      <c r="F141" s="1460" t="s">
        <v>24983</v>
      </c>
      <c r="G141" s="1488" t="s">
        <v>24631</v>
      </c>
      <c r="H141" s="1460" t="s">
        <v>24632</v>
      </c>
      <c r="I141" s="1488" t="s">
        <v>24810</v>
      </c>
      <c r="J141" s="1447"/>
    </row>
    <row r="142" spans="1:10" ht="60">
      <c r="A142" s="1451">
        <v>12</v>
      </c>
      <c r="B142" s="1514" t="s">
        <v>24984</v>
      </c>
      <c r="C142" s="1518" t="s">
        <v>63</v>
      </c>
      <c r="D142" s="1538">
        <v>133</v>
      </c>
      <c r="E142" s="1488" t="s">
        <v>24985</v>
      </c>
      <c r="F142" s="1460" t="s">
        <v>24986</v>
      </c>
      <c r="G142" s="1125" t="s">
        <v>24976</v>
      </c>
      <c r="H142" s="1460" t="s">
        <v>24607</v>
      </c>
      <c r="I142" s="1488" t="s">
        <v>24987</v>
      </c>
      <c r="J142" s="1447"/>
    </row>
    <row r="143" spans="1:10" ht="77.400000000000006">
      <c r="A143" s="1451">
        <v>13</v>
      </c>
      <c r="B143" s="1514" t="s">
        <v>24988</v>
      </c>
      <c r="C143" s="1518" t="s">
        <v>63</v>
      </c>
      <c r="D143" s="1533">
        <v>13.9</v>
      </c>
      <c r="E143" s="1488" t="s">
        <v>24635</v>
      </c>
      <c r="F143" s="1488" t="s">
        <v>24635</v>
      </c>
      <c r="G143" s="1488" t="s">
        <v>24662</v>
      </c>
      <c r="H143" s="1460" t="s">
        <v>24573</v>
      </c>
      <c r="I143" s="1488" t="s">
        <v>24989</v>
      </c>
      <c r="J143" s="1447"/>
    </row>
    <row r="144" spans="1:10">
      <c r="A144" s="1478"/>
      <c r="B144" s="1504" t="s">
        <v>52</v>
      </c>
      <c r="C144" s="1504">
        <v>13</v>
      </c>
      <c r="D144" s="1548">
        <f>SUM(D131:D143)</f>
        <v>1880.8918000000001</v>
      </c>
      <c r="E144" s="1491"/>
      <c r="F144" s="1491"/>
      <c r="G144" s="1488"/>
      <c r="H144" s="1488"/>
      <c r="I144" s="1488"/>
      <c r="J144" s="1449"/>
    </row>
    <row r="145" spans="1:10">
      <c r="A145" s="1447"/>
      <c r="B145" s="1502" t="s">
        <v>4831</v>
      </c>
      <c r="C145" s="1488"/>
      <c r="D145" s="1539"/>
      <c r="E145" s="1491"/>
      <c r="F145" s="1491"/>
      <c r="G145" s="1488"/>
      <c r="H145" s="1488"/>
      <c r="I145" s="1488"/>
      <c r="J145" s="1449"/>
    </row>
    <row r="146" spans="1:10" ht="60">
      <c r="A146" s="1454">
        <v>1</v>
      </c>
      <c r="B146" s="1498" t="s">
        <v>24990</v>
      </c>
      <c r="C146" s="1518" t="s">
        <v>25</v>
      </c>
      <c r="D146" s="1533">
        <v>33.4</v>
      </c>
      <c r="E146" s="1488" t="s">
        <v>24991</v>
      </c>
      <c r="F146" s="1469" t="s">
        <v>24992</v>
      </c>
      <c r="G146" s="1488" t="s">
        <v>24682</v>
      </c>
      <c r="H146" s="1468" t="s">
        <v>24683</v>
      </c>
      <c r="I146" s="1488" t="s">
        <v>24993</v>
      </c>
      <c r="J146" s="1447"/>
    </row>
    <row r="147" spans="1:10" ht="39.6">
      <c r="A147" s="1454">
        <v>2</v>
      </c>
      <c r="B147" s="1498" t="s">
        <v>24994</v>
      </c>
      <c r="C147" s="1518" t="s">
        <v>25</v>
      </c>
      <c r="D147" s="1538">
        <v>4</v>
      </c>
      <c r="E147" s="1488" t="s">
        <v>24995</v>
      </c>
      <c r="F147" s="1460" t="s">
        <v>24996</v>
      </c>
      <c r="G147" s="1491" t="s">
        <v>24997</v>
      </c>
      <c r="H147" s="1460" t="s">
        <v>24722</v>
      </c>
      <c r="I147" s="1488" t="s">
        <v>24998</v>
      </c>
      <c r="J147" s="1447"/>
    </row>
    <row r="148" spans="1:10" ht="39.6">
      <c r="A148" s="1454">
        <v>3</v>
      </c>
      <c r="B148" s="1498" t="s">
        <v>24999</v>
      </c>
      <c r="C148" s="1518" t="s">
        <v>25</v>
      </c>
      <c r="D148" s="1549">
        <v>19</v>
      </c>
      <c r="E148" s="1488" t="s">
        <v>25000</v>
      </c>
      <c r="F148" s="1488" t="s">
        <v>25000</v>
      </c>
      <c r="G148" s="1488" t="s">
        <v>25001</v>
      </c>
      <c r="H148" s="1459" t="s">
        <v>25002</v>
      </c>
      <c r="I148" s="1488" t="s">
        <v>24810</v>
      </c>
      <c r="J148" s="1447"/>
    </row>
    <row r="149" spans="1:10" ht="60">
      <c r="A149" s="1454">
        <v>4</v>
      </c>
      <c r="B149" s="1498" t="s">
        <v>25003</v>
      </c>
      <c r="C149" s="1518" t="s">
        <v>25</v>
      </c>
      <c r="D149" s="1538">
        <v>82</v>
      </c>
      <c r="E149" s="1488" t="s">
        <v>25004</v>
      </c>
      <c r="F149" s="1460" t="s">
        <v>25005</v>
      </c>
      <c r="G149" s="1488" t="s">
        <v>24631</v>
      </c>
      <c r="H149" s="1460" t="s">
        <v>24632</v>
      </c>
      <c r="I149" s="1488" t="s">
        <v>24810</v>
      </c>
      <c r="J149" s="1447"/>
    </row>
    <row r="150" spans="1:10" ht="39.6">
      <c r="A150" s="1454">
        <v>5</v>
      </c>
      <c r="B150" s="1498" t="s">
        <v>25006</v>
      </c>
      <c r="C150" s="1518" t="s">
        <v>25</v>
      </c>
      <c r="D150" s="1533">
        <v>2.08</v>
      </c>
      <c r="E150" s="1488" t="s">
        <v>25007</v>
      </c>
      <c r="F150" s="1488" t="s">
        <v>25007</v>
      </c>
      <c r="G150" s="1488" t="s">
        <v>24794</v>
      </c>
      <c r="H150" s="1460" t="s">
        <v>24795</v>
      </c>
      <c r="I150" s="1488" t="s">
        <v>25008</v>
      </c>
      <c r="J150" s="1447"/>
    </row>
    <row r="151" spans="1:10" ht="33.6">
      <c r="A151" s="1454">
        <v>6</v>
      </c>
      <c r="B151" s="1498" t="s">
        <v>25009</v>
      </c>
      <c r="C151" s="1518" t="s">
        <v>25</v>
      </c>
      <c r="D151" s="1533">
        <v>3.35</v>
      </c>
      <c r="E151" s="1488" t="s">
        <v>25010</v>
      </c>
      <c r="F151" s="1488" t="s">
        <v>25010</v>
      </c>
      <c r="G151" s="1488" t="s">
        <v>24794</v>
      </c>
      <c r="H151" s="1460" t="s">
        <v>24795</v>
      </c>
      <c r="I151" s="1488" t="s">
        <v>25011</v>
      </c>
      <c r="J151" s="1447"/>
    </row>
    <row r="152" spans="1:10" ht="70.2">
      <c r="A152" s="1454">
        <v>7</v>
      </c>
      <c r="B152" s="1498" t="s">
        <v>25012</v>
      </c>
      <c r="C152" s="1518" t="s">
        <v>25</v>
      </c>
      <c r="D152" s="1533">
        <v>14.5</v>
      </c>
      <c r="E152" s="1488" t="s">
        <v>25013</v>
      </c>
      <c r="F152" s="1479" t="s">
        <v>25014</v>
      </c>
      <c r="G152" s="1488" t="s">
        <v>24612</v>
      </c>
      <c r="H152" s="1460" t="s">
        <v>24613</v>
      </c>
      <c r="I152" s="1488" t="s">
        <v>25015</v>
      </c>
      <c r="J152" s="1447"/>
    </row>
    <row r="153" spans="1:10" ht="33.6">
      <c r="A153" s="1454">
        <v>8</v>
      </c>
      <c r="B153" s="1498" t="s">
        <v>25016</v>
      </c>
      <c r="C153" s="1518" t="s">
        <v>25</v>
      </c>
      <c r="D153" s="1538">
        <v>88</v>
      </c>
      <c r="E153" s="1488" t="s">
        <v>25017</v>
      </c>
      <c r="F153" s="1488" t="s">
        <v>25017</v>
      </c>
      <c r="G153" s="1488" t="s">
        <v>25018</v>
      </c>
      <c r="H153" s="1460" t="s">
        <v>24905</v>
      </c>
      <c r="I153" s="1488" t="s">
        <v>24753</v>
      </c>
      <c r="J153" s="1447"/>
    </row>
    <row r="154" spans="1:10" ht="118.8">
      <c r="A154" s="1454">
        <v>9</v>
      </c>
      <c r="B154" s="1498" t="s">
        <v>25019</v>
      </c>
      <c r="C154" s="1518" t="s">
        <v>25</v>
      </c>
      <c r="D154" s="1533">
        <v>590.6</v>
      </c>
      <c r="E154" s="1455" t="s">
        <v>25020</v>
      </c>
      <c r="F154" s="1459" t="s">
        <v>25021</v>
      </c>
      <c r="G154" s="1488" t="s">
        <v>24606</v>
      </c>
      <c r="H154" s="1460" t="s">
        <v>24607</v>
      </c>
      <c r="I154" s="1488" t="s">
        <v>25022</v>
      </c>
      <c r="J154" s="1447"/>
    </row>
    <row r="155" spans="1:10" ht="33.6">
      <c r="A155" s="1454">
        <v>10</v>
      </c>
      <c r="B155" s="1498" t="s">
        <v>25023</v>
      </c>
      <c r="C155" s="1518" t="s">
        <v>25</v>
      </c>
      <c r="D155" s="1538">
        <v>30</v>
      </c>
      <c r="E155" s="1488" t="s">
        <v>25024</v>
      </c>
      <c r="F155" s="1488" t="s">
        <v>25024</v>
      </c>
      <c r="G155" s="1488" t="s">
        <v>25025</v>
      </c>
      <c r="H155" s="1460" t="s">
        <v>24905</v>
      </c>
      <c r="I155" s="1488" t="s">
        <v>24802</v>
      </c>
      <c r="J155" s="1449"/>
    </row>
    <row r="156" spans="1:10" ht="33.6">
      <c r="A156" s="1454">
        <v>11</v>
      </c>
      <c r="B156" s="1498" t="s">
        <v>25026</v>
      </c>
      <c r="C156" s="1518" t="s">
        <v>25</v>
      </c>
      <c r="D156" s="1533">
        <v>14.6</v>
      </c>
      <c r="E156" s="1488" t="s">
        <v>25027</v>
      </c>
      <c r="F156" s="1488" t="s">
        <v>25027</v>
      </c>
      <c r="G156" s="1488" t="s">
        <v>25025</v>
      </c>
      <c r="H156" s="1460" t="s">
        <v>24905</v>
      </c>
      <c r="I156" s="1488" t="s">
        <v>24802</v>
      </c>
      <c r="J156" s="1449"/>
    </row>
    <row r="157" spans="1:10" ht="92.4">
      <c r="A157" s="1454">
        <v>12</v>
      </c>
      <c r="B157" s="1498" t="s">
        <v>14487</v>
      </c>
      <c r="C157" s="1493" t="s">
        <v>25</v>
      </c>
      <c r="D157" s="1557">
        <v>104.2</v>
      </c>
      <c r="E157" s="1488" t="s">
        <v>25028</v>
      </c>
      <c r="F157" s="1469" t="s">
        <v>25029</v>
      </c>
      <c r="G157" s="1488" t="s">
        <v>24947</v>
      </c>
      <c r="H157" s="1468" t="s">
        <v>24683</v>
      </c>
      <c r="I157" s="1488" t="s">
        <v>25030</v>
      </c>
      <c r="J157" s="1447"/>
    </row>
    <row r="158" spans="1:10" ht="46.2">
      <c r="A158" s="1454">
        <v>13</v>
      </c>
      <c r="B158" s="1498" t="s">
        <v>25031</v>
      </c>
      <c r="C158" s="1518" t="s">
        <v>25</v>
      </c>
      <c r="D158" s="1538">
        <v>10</v>
      </c>
      <c r="E158" s="1488" t="s">
        <v>25032</v>
      </c>
      <c r="F158" s="1460" t="s">
        <v>25033</v>
      </c>
      <c r="G158" s="1488" t="s">
        <v>24315</v>
      </c>
      <c r="H158" s="1490" t="s">
        <v>25034</v>
      </c>
      <c r="I158" s="1488" t="s">
        <v>24972</v>
      </c>
      <c r="J158" s="1447"/>
    </row>
    <row r="159" spans="1:10" ht="60">
      <c r="A159" s="1454">
        <v>14</v>
      </c>
      <c r="B159" s="1498" t="s">
        <v>25035</v>
      </c>
      <c r="C159" s="1518" t="s">
        <v>25</v>
      </c>
      <c r="D159" s="1538">
        <v>9</v>
      </c>
      <c r="E159" s="1488" t="s">
        <v>25036</v>
      </c>
      <c r="F159" s="1472" t="s">
        <v>25037</v>
      </c>
      <c r="G159" s="1488" t="s">
        <v>25038</v>
      </c>
      <c r="H159" s="1460" t="s">
        <v>25039</v>
      </c>
      <c r="I159" s="1125" t="s">
        <v>24993</v>
      </c>
      <c r="J159" s="1447"/>
    </row>
    <row r="160" spans="1:10" ht="158.4">
      <c r="A160" s="1454">
        <v>15</v>
      </c>
      <c r="B160" s="1522" t="s">
        <v>24373</v>
      </c>
      <c r="C160" s="1522" t="s">
        <v>25</v>
      </c>
      <c r="D160" s="1558">
        <v>21.4</v>
      </c>
      <c r="E160" s="1455" t="s">
        <v>25040</v>
      </c>
      <c r="F160" s="1460" t="s">
        <v>25040</v>
      </c>
      <c r="G160" s="1455" t="s">
        <v>24631</v>
      </c>
      <c r="H160" s="1460" t="s">
        <v>24632</v>
      </c>
      <c r="I160" s="1460" t="s">
        <v>25041</v>
      </c>
      <c r="J160" s="1471"/>
    </row>
    <row r="161" spans="1:10" ht="60">
      <c r="A161" s="1454">
        <v>16</v>
      </c>
      <c r="B161" s="1498" t="s">
        <v>25042</v>
      </c>
      <c r="C161" s="1518" t="s">
        <v>25</v>
      </c>
      <c r="D161" s="1538">
        <v>29</v>
      </c>
      <c r="E161" s="1488" t="s">
        <v>25043</v>
      </c>
      <c r="F161" s="1460" t="s">
        <v>25044</v>
      </c>
      <c r="G161" s="1488" t="s">
        <v>24631</v>
      </c>
      <c r="H161" s="1460" t="s">
        <v>24632</v>
      </c>
      <c r="I161" s="1488" t="s">
        <v>25045</v>
      </c>
      <c r="J161" s="1447"/>
    </row>
    <row r="162" spans="1:10" ht="66">
      <c r="A162" s="1454">
        <v>17</v>
      </c>
      <c r="B162" s="1498" t="s">
        <v>25046</v>
      </c>
      <c r="C162" s="1518" t="s">
        <v>25</v>
      </c>
      <c r="D162" s="1538">
        <v>248</v>
      </c>
      <c r="E162" s="1488" t="s">
        <v>25047</v>
      </c>
      <c r="F162" s="1460" t="s">
        <v>25048</v>
      </c>
      <c r="G162" s="1488" t="s">
        <v>24631</v>
      </c>
      <c r="H162" s="1460" t="s">
        <v>24632</v>
      </c>
      <c r="I162" s="1488" t="s">
        <v>25015</v>
      </c>
      <c r="J162" s="1447"/>
    </row>
    <row r="163" spans="1:10" ht="66">
      <c r="A163" s="1454">
        <v>18</v>
      </c>
      <c r="B163" s="1498" t="s">
        <v>25049</v>
      </c>
      <c r="C163" s="1518" t="s">
        <v>25</v>
      </c>
      <c r="D163" s="1533">
        <v>32.4</v>
      </c>
      <c r="E163" s="1488" t="s">
        <v>25050</v>
      </c>
      <c r="F163" s="1460" t="s">
        <v>25051</v>
      </c>
      <c r="G163" s="1455" t="s">
        <v>24631</v>
      </c>
      <c r="H163" s="1460" t="s">
        <v>24632</v>
      </c>
      <c r="I163" s="1488" t="s">
        <v>25052</v>
      </c>
      <c r="J163" s="1449"/>
    </row>
    <row r="164" spans="1:10" ht="60">
      <c r="A164" s="1454">
        <v>19</v>
      </c>
      <c r="B164" s="1519" t="s">
        <v>25053</v>
      </c>
      <c r="C164" s="1518" t="s">
        <v>25</v>
      </c>
      <c r="D164" s="1545">
        <v>57</v>
      </c>
      <c r="E164" s="1488" t="s">
        <v>25054</v>
      </c>
      <c r="F164" s="1460" t="s">
        <v>25055</v>
      </c>
      <c r="G164" s="1488" t="s">
        <v>24631</v>
      </c>
      <c r="H164" s="1460" t="s">
        <v>24632</v>
      </c>
      <c r="I164" s="1488" t="s">
        <v>24893</v>
      </c>
      <c r="J164" s="1449"/>
    </row>
    <row r="165" spans="1:10" ht="60">
      <c r="A165" s="1454">
        <v>20</v>
      </c>
      <c r="B165" s="1519" t="s">
        <v>25056</v>
      </c>
      <c r="C165" s="1518" t="s">
        <v>25</v>
      </c>
      <c r="D165" s="1559">
        <v>8.6</v>
      </c>
      <c r="E165" s="1488" t="s">
        <v>25057</v>
      </c>
      <c r="F165" s="1460" t="s">
        <v>25058</v>
      </c>
      <c r="G165" s="1488" t="s">
        <v>24631</v>
      </c>
      <c r="H165" s="1460" t="s">
        <v>24632</v>
      </c>
      <c r="I165" s="1488" t="s">
        <v>24893</v>
      </c>
      <c r="J165" s="1449"/>
    </row>
    <row r="166" spans="1:10" ht="60">
      <c r="A166" s="1454">
        <v>21</v>
      </c>
      <c r="B166" s="1519" t="s">
        <v>25059</v>
      </c>
      <c r="C166" s="1518" t="s">
        <v>25</v>
      </c>
      <c r="D166" s="1545">
        <v>78</v>
      </c>
      <c r="E166" s="1488" t="s">
        <v>25060</v>
      </c>
      <c r="F166" s="1460" t="s">
        <v>25061</v>
      </c>
      <c r="G166" s="1488" t="s">
        <v>24631</v>
      </c>
      <c r="H166" s="1460" t="s">
        <v>24632</v>
      </c>
      <c r="I166" s="1488" t="s">
        <v>25062</v>
      </c>
      <c r="J166" s="1449"/>
    </row>
    <row r="167" spans="1:10" ht="66">
      <c r="A167" s="1454">
        <v>22</v>
      </c>
      <c r="B167" s="1519" t="s">
        <v>25063</v>
      </c>
      <c r="C167" s="1518" t="s">
        <v>25</v>
      </c>
      <c r="D167" s="1545">
        <v>127.7</v>
      </c>
      <c r="E167" s="1498" t="s">
        <v>25064</v>
      </c>
      <c r="F167" s="1460" t="s">
        <v>25065</v>
      </c>
      <c r="G167" s="1488" t="s">
        <v>24631</v>
      </c>
      <c r="H167" s="1460" t="s">
        <v>24632</v>
      </c>
      <c r="I167" s="1503" t="s">
        <v>24909</v>
      </c>
      <c r="J167" s="1449"/>
    </row>
    <row r="168" spans="1:10" ht="57">
      <c r="A168" s="1454">
        <v>23</v>
      </c>
      <c r="B168" s="1519" t="s">
        <v>25066</v>
      </c>
      <c r="C168" s="1518" t="s">
        <v>25</v>
      </c>
      <c r="D168" s="1545">
        <v>9.4</v>
      </c>
      <c r="E168" s="1498" t="s">
        <v>25067</v>
      </c>
      <c r="F168" s="1460" t="s">
        <v>25068</v>
      </c>
      <c r="G168" s="1488" t="s">
        <v>24666</v>
      </c>
      <c r="H168" s="1460" t="s">
        <v>24667</v>
      </c>
      <c r="I168" s="1503" t="s">
        <v>24909</v>
      </c>
      <c r="J168" s="1449"/>
    </row>
    <row r="169" spans="1:10" ht="57">
      <c r="A169" s="1454">
        <v>24</v>
      </c>
      <c r="B169" s="1519" t="s">
        <v>25069</v>
      </c>
      <c r="C169" s="1518" t="s">
        <v>25</v>
      </c>
      <c r="D169" s="1545">
        <v>11.2</v>
      </c>
      <c r="E169" s="1498" t="s">
        <v>25070</v>
      </c>
      <c r="F169" s="1460" t="s">
        <v>25071</v>
      </c>
      <c r="G169" s="1488" t="s">
        <v>24666</v>
      </c>
      <c r="H169" s="1460" t="s">
        <v>24667</v>
      </c>
      <c r="I169" s="1503" t="s">
        <v>24909</v>
      </c>
      <c r="J169" s="1449"/>
    </row>
    <row r="170" spans="1:10" ht="105.6">
      <c r="A170" s="1454">
        <v>25</v>
      </c>
      <c r="B170" s="1519" t="s">
        <v>25072</v>
      </c>
      <c r="C170" s="1518" t="s">
        <v>25</v>
      </c>
      <c r="D170" s="1545">
        <v>5.0999999999999996</v>
      </c>
      <c r="E170" s="1498" t="s">
        <v>25073</v>
      </c>
      <c r="F170" s="1460" t="s">
        <v>25074</v>
      </c>
      <c r="G170" s="1488" t="s">
        <v>24631</v>
      </c>
      <c r="H170" s="1460" t="s">
        <v>24632</v>
      </c>
      <c r="I170" s="1503" t="s">
        <v>25075</v>
      </c>
      <c r="J170" s="1449"/>
    </row>
    <row r="171" spans="1:10" ht="52.8">
      <c r="A171" s="1454">
        <v>26</v>
      </c>
      <c r="B171" s="1460" t="s">
        <v>24316</v>
      </c>
      <c r="C171" s="1460" t="s">
        <v>25</v>
      </c>
      <c r="D171" s="1560">
        <v>1.1000000000000001</v>
      </c>
      <c r="E171" s="1460" t="s">
        <v>24317</v>
      </c>
      <c r="F171" s="1460" t="s">
        <v>24317</v>
      </c>
      <c r="G171" s="1460" t="s">
        <v>24318</v>
      </c>
      <c r="H171" s="1460" t="s">
        <v>24672</v>
      </c>
      <c r="I171" s="1460" t="s">
        <v>24936</v>
      </c>
      <c r="J171" s="1480"/>
    </row>
    <row r="172" spans="1:10" ht="23.4">
      <c r="A172" s="1451"/>
      <c r="B172" s="1523" t="s">
        <v>25076</v>
      </c>
      <c r="C172" s="1523" t="s">
        <v>25</v>
      </c>
      <c r="D172" s="1561">
        <v>0</v>
      </c>
      <c r="E172" s="1524" t="s">
        <v>24360</v>
      </c>
      <c r="F172" s="1524"/>
      <c r="G172" s="1524" t="s">
        <v>24888</v>
      </c>
      <c r="H172" s="1524"/>
      <c r="I172" s="1524" t="s">
        <v>25077</v>
      </c>
      <c r="J172" s="1481"/>
    </row>
    <row r="173" spans="1:10" ht="23.4">
      <c r="A173" s="1451"/>
      <c r="B173" s="1523" t="s">
        <v>25078</v>
      </c>
      <c r="C173" s="1523" t="s">
        <v>25</v>
      </c>
      <c r="D173" s="1561">
        <v>0</v>
      </c>
      <c r="E173" s="1524" t="s">
        <v>24364</v>
      </c>
      <c r="F173" s="1524"/>
      <c r="G173" s="1524" t="s">
        <v>24888</v>
      </c>
      <c r="H173" s="1524"/>
      <c r="I173" s="1524" t="s">
        <v>25079</v>
      </c>
      <c r="J173" s="1481"/>
    </row>
    <row r="174" spans="1:10">
      <c r="A174" s="1478"/>
      <c r="B174" s="1504" t="s">
        <v>52</v>
      </c>
      <c r="C174" s="1504">
        <v>26</v>
      </c>
      <c r="D174" s="1562">
        <f>SUM(D146:D173)</f>
        <v>1633.63</v>
      </c>
      <c r="E174" s="1497"/>
      <c r="F174" s="1497"/>
      <c r="G174" s="1505"/>
      <c r="H174" s="1125"/>
      <c r="I174" s="1497"/>
      <c r="J174" s="1453"/>
    </row>
    <row r="175" spans="1:10">
      <c r="A175" s="1447"/>
      <c r="B175" s="1502" t="s">
        <v>4862</v>
      </c>
      <c r="C175" s="1488"/>
      <c r="D175" s="1539"/>
      <c r="E175" s="1491"/>
      <c r="F175" s="1491"/>
      <c r="G175" s="1488"/>
      <c r="H175" s="1488"/>
      <c r="I175" s="1488"/>
      <c r="J175" s="1449"/>
    </row>
    <row r="176" spans="1:10" ht="39.6">
      <c r="A176" s="1447">
        <v>1</v>
      </c>
      <c r="B176" s="1491" t="s">
        <v>25080</v>
      </c>
      <c r="C176" s="1525" t="s">
        <v>65</v>
      </c>
      <c r="D176" s="1541">
        <v>212</v>
      </c>
      <c r="E176" s="1488" t="s">
        <v>25081</v>
      </c>
      <c r="F176" s="1488" t="s">
        <v>25081</v>
      </c>
      <c r="G176" s="1488" t="s">
        <v>25082</v>
      </c>
      <c r="H176" s="1488" t="s">
        <v>25083</v>
      </c>
      <c r="I176" s="1488" t="s">
        <v>24833</v>
      </c>
      <c r="J176" s="1447"/>
    </row>
    <row r="177" spans="1:10">
      <c r="A177" s="1447"/>
      <c r="B177" s="1504" t="s">
        <v>52</v>
      </c>
      <c r="C177" s="1501">
        <v>1</v>
      </c>
      <c r="D177" s="1539">
        <f>D176</f>
        <v>212</v>
      </c>
      <c r="E177" s="1497"/>
      <c r="F177" s="1497"/>
      <c r="G177" s="1488"/>
      <c r="H177" s="1125"/>
      <c r="I177" s="1497"/>
      <c r="J177" s="1449"/>
    </row>
    <row r="178" spans="1:10">
      <c r="A178" s="1447"/>
      <c r="B178" s="1502" t="s">
        <v>4880</v>
      </c>
      <c r="C178" s="1488"/>
      <c r="D178" s="1539"/>
      <c r="E178" s="1491"/>
      <c r="F178" s="1491"/>
      <c r="G178" s="1488"/>
      <c r="H178" s="1488"/>
      <c r="I178" s="1488"/>
      <c r="J178" s="1449"/>
    </row>
    <row r="179" spans="1:10" ht="60">
      <c r="A179" s="1450">
        <v>1</v>
      </c>
      <c r="B179" s="1498" t="s">
        <v>25084</v>
      </c>
      <c r="C179" s="1518" t="s">
        <v>358</v>
      </c>
      <c r="D179" s="1538">
        <v>336</v>
      </c>
      <c r="E179" s="1488" t="s">
        <v>25085</v>
      </c>
      <c r="F179" s="1469" t="s">
        <v>25086</v>
      </c>
      <c r="G179" s="1125" t="s">
        <v>24682</v>
      </c>
      <c r="H179" s="1468" t="s">
        <v>24683</v>
      </c>
      <c r="I179" s="1488" t="s">
        <v>25087</v>
      </c>
      <c r="J179" s="1449"/>
    </row>
    <row r="180" spans="1:10" ht="33.6">
      <c r="A180" s="1450">
        <v>2</v>
      </c>
      <c r="B180" s="1498" t="s">
        <v>25088</v>
      </c>
      <c r="C180" s="1518" t="s">
        <v>358</v>
      </c>
      <c r="D180" s="1563">
        <v>5</v>
      </c>
      <c r="E180" s="1460" t="s">
        <v>25089</v>
      </c>
      <c r="F180" s="1460" t="s">
        <v>25090</v>
      </c>
      <c r="G180" s="1455" t="s">
        <v>24345</v>
      </c>
      <c r="H180" s="1460" t="s">
        <v>24897</v>
      </c>
      <c r="I180" s="1488" t="s">
        <v>24977</v>
      </c>
      <c r="J180" s="1449"/>
    </row>
    <row r="181" spans="1:10" ht="76.2">
      <c r="A181" s="1450">
        <v>3</v>
      </c>
      <c r="B181" s="1498" t="s">
        <v>25091</v>
      </c>
      <c r="C181" s="1518" t="s">
        <v>358</v>
      </c>
      <c r="D181" s="1538">
        <v>1.3</v>
      </c>
      <c r="E181" s="1488" t="s">
        <v>25092</v>
      </c>
      <c r="F181" s="1472" t="s">
        <v>25093</v>
      </c>
      <c r="G181" s="1488" t="s">
        <v>24770</v>
      </c>
      <c r="H181" s="1460" t="s">
        <v>24771</v>
      </c>
      <c r="I181" s="1488" t="s">
        <v>24977</v>
      </c>
      <c r="J181" s="1447"/>
    </row>
    <row r="182" spans="1:10" ht="76.2">
      <c r="A182" s="1450">
        <v>4</v>
      </c>
      <c r="B182" s="1498" t="s">
        <v>25094</v>
      </c>
      <c r="C182" s="1518" t="s">
        <v>358</v>
      </c>
      <c r="D182" s="1538">
        <v>3.2</v>
      </c>
      <c r="E182" s="1488" t="s">
        <v>25095</v>
      </c>
      <c r="F182" s="1460" t="s">
        <v>25096</v>
      </c>
      <c r="G182" s="1488" t="s">
        <v>24770</v>
      </c>
      <c r="H182" s="1460" t="s">
        <v>24771</v>
      </c>
      <c r="I182" s="1488" t="s">
        <v>24810</v>
      </c>
      <c r="J182" s="1447"/>
    </row>
    <row r="183" spans="1:10" ht="60">
      <c r="A183" s="1450">
        <v>5</v>
      </c>
      <c r="B183" s="1498" t="s">
        <v>25097</v>
      </c>
      <c r="C183" s="1518" t="s">
        <v>358</v>
      </c>
      <c r="D183" s="1538">
        <v>89</v>
      </c>
      <c r="E183" s="1488" t="s">
        <v>25098</v>
      </c>
      <c r="F183" s="1460" t="s">
        <v>25099</v>
      </c>
      <c r="G183" s="1488" t="s">
        <v>24976</v>
      </c>
      <c r="H183" s="1460" t="s">
        <v>24607</v>
      </c>
      <c r="I183" s="1488" t="s">
        <v>24977</v>
      </c>
      <c r="J183" s="1447"/>
    </row>
    <row r="184" spans="1:10" ht="52.8">
      <c r="A184" s="1450">
        <v>6</v>
      </c>
      <c r="B184" s="1498" t="s">
        <v>25100</v>
      </c>
      <c r="C184" s="1518" t="s">
        <v>358</v>
      </c>
      <c r="D184" s="1538">
        <v>71.599999999999994</v>
      </c>
      <c r="E184" s="1488" t="s">
        <v>25101</v>
      </c>
      <c r="F184" s="1488" t="s">
        <v>25101</v>
      </c>
      <c r="G184" s="1488" t="s">
        <v>25102</v>
      </c>
      <c r="H184" s="1460" t="s">
        <v>24672</v>
      </c>
      <c r="I184" s="1488" t="s">
        <v>24810</v>
      </c>
      <c r="J184" s="1447"/>
    </row>
    <row r="185" spans="1:10">
      <c r="A185" s="1447"/>
      <c r="B185" s="1501" t="s">
        <v>52</v>
      </c>
      <c r="C185" s="1501">
        <v>6</v>
      </c>
      <c r="D185" s="1539">
        <f>SUM(D179:D184)</f>
        <v>506.1</v>
      </c>
      <c r="E185" s="1491"/>
      <c r="F185" s="1491"/>
      <c r="G185" s="1488"/>
      <c r="H185" s="1488"/>
      <c r="I185" s="1488"/>
      <c r="J185" s="1449"/>
    </row>
    <row r="186" spans="1:10">
      <c r="A186" s="1447"/>
      <c r="B186" s="1502" t="s">
        <v>5134</v>
      </c>
      <c r="C186" s="1488"/>
      <c r="D186" s="1539"/>
      <c r="E186" s="1491"/>
      <c r="F186" s="1491"/>
      <c r="G186" s="1488"/>
      <c r="H186" s="1488"/>
      <c r="I186" s="1488"/>
      <c r="J186" s="1449"/>
    </row>
    <row r="187" spans="1:10" ht="26.4">
      <c r="A187" s="1450">
        <v>1</v>
      </c>
      <c r="B187" s="1498" t="s">
        <v>25103</v>
      </c>
      <c r="C187" s="1518" t="s">
        <v>2276</v>
      </c>
      <c r="D187" s="1538">
        <v>563</v>
      </c>
      <c r="E187" s="1488" t="s">
        <v>25104</v>
      </c>
      <c r="F187" s="1488" t="s">
        <v>25104</v>
      </c>
      <c r="G187" s="1488" t="s">
        <v>25105</v>
      </c>
      <c r="H187" s="1488" t="s">
        <v>25105</v>
      </c>
      <c r="I187" s="1488" t="s">
        <v>24753</v>
      </c>
      <c r="J187" s="1447"/>
    </row>
    <row r="188" spans="1:10" ht="39.6">
      <c r="A188" s="1450">
        <v>2</v>
      </c>
      <c r="B188" s="1498" t="s">
        <v>25106</v>
      </c>
      <c r="C188" s="1518" t="s">
        <v>2276</v>
      </c>
      <c r="D188" s="1538">
        <v>42</v>
      </c>
      <c r="E188" s="1488" t="s">
        <v>25107</v>
      </c>
      <c r="F188" s="1488" t="s">
        <v>25107</v>
      </c>
      <c r="G188" s="1488" t="s">
        <v>25108</v>
      </c>
      <c r="H188" s="1460" t="s">
        <v>25109</v>
      </c>
      <c r="I188" s="1488" t="s">
        <v>25110</v>
      </c>
      <c r="J188" s="1449"/>
    </row>
    <row r="189" spans="1:10">
      <c r="A189" s="1447"/>
      <c r="B189" s="1501" t="s">
        <v>52</v>
      </c>
      <c r="C189" s="1501">
        <v>2</v>
      </c>
      <c r="D189" s="1539">
        <f>SUM(D187:D188)</f>
        <v>605</v>
      </c>
      <c r="E189" s="1491"/>
      <c r="F189" s="1491"/>
      <c r="G189" s="1488"/>
      <c r="H189" s="1488"/>
      <c r="I189" s="1491"/>
      <c r="J189" s="1449"/>
    </row>
    <row r="190" spans="1:10">
      <c r="A190" s="1447"/>
      <c r="B190" s="1502" t="s">
        <v>4885</v>
      </c>
      <c r="C190" s="1488"/>
      <c r="D190" s="1539"/>
      <c r="E190" s="1491"/>
      <c r="F190" s="1491"/>
      <c r="G190" s="1488"/>
      <c r="H190" s="1488"/>
      <c r="I190" s="1488"/>
      <c r="J190" s="1449"/>
    </row>
    <row r="191" spans="1:10" ht="79.2">
      <c r="A191" s="1447">
        <v>1</v>
      </c>
      <c r="B191" s="1488" t="s">
        <v>25111</v>
      </c>
      <c r="C191" s="1493" t="s">
        <v>2107</v>
      </c>
      <c r="D191" s="1538">
        <v>280</v>
      </c>
      <c r="E191" s="1488" t="s">
        <v>25112</v>
      </c>
      <c r="F191" s="1460" t="s">
        <v>25113</v>
      </c>
      <c r="G191" s="1488" t="s">
        <v>25114</v>
      </c>
      <c r="H191" s="1460" t="s">
        <v>25115</v>
      </c>
      <c r="I191" s="1488" t="s">
        <v>24998</v>
      </c>
      <c r="J191" s="1447"/>
    </row>
    <row r="192" spans="1:10" ht="105.6">
      <c r="A192" s="1447">
        <v>2</v>
      </c>
      <c r="B192" s="1488" t="s">
        <v>25116</v>
      </c>
      <c r="C192" s="1493" t="s">
        <v>2107</v>
      </c>
      <c r="D192" s="1533">
        <v>392.6</v>
      </c>
      <c r="E192" s="1488" t="s">
        <v>25117</v>
      </c>
      <c r="F192" s="1488" t="s">
        <v>25117</v>
      </c>
      <c r="G192" s="1488" t="s">
        <v>25118</v>
      </c>
      <c r="H192" s="1460" t="s">
        <v>25118</v>
      </c>
      <c r="I192" s="1488" t="s">
        <v>24753</v>
      </c>
      <c r="J192" s="1447"/>
    </row>
    <row r="193" spans="1:10" ht="79.2">
      <c r="A193" s="1447">
        <v>3</v>
      </c>
      <c r="B193" s="1488" t="s">
        <v>25119</v>
      </c>
      <c r="C193" s="1493" t="s">
        <v>2107</v>
      </c>
      <c r="D193" s="1538">
        <v>773</v>
      </c>
      <c r="E193" s="1455" t="s">
        <v>25120</v>
      </c>
      <c r="F193" s="1455" t="s">
        <v>25120</v>
      </c>
      <c r="G193" s="1488" t="s">
        <v>24577</v>
      </c>
      <c r="H193" s="1460" t="s">
        <v>24578</v>
      </c>
      <c r="I193" s="1488" t="s">
        <v>24810</v>
      </c>
      <c r="J193" s="1447"/>
    </row>
    <row r="194" spans="1:10" ht="92.4">
      <c r="A194" s="1450">
        <v>4</v>
      </c>
      <c r="B194" s="1498" t="s">
        <v>25121</v>
      </c>
      <c r="C194" s="1518" t="s">
        <v>2107</v>
      </c>
      <c r="D194" s="1538">
        <v>850</v>
      </c>
      <c r="E194" s="1488" t="s">
        <v>25122</v>
      </c>
      <c r="F194" s="1460" t="s">
        <v>25123</v>
      </c>
      <c r="G194" s="1488" t="s">
        <v>24888</v>
      </c>
      <c r="H194" s="1460" t="s">
        <v>24889</v>
      </c>
      <c r="I194" s="1488" t="s">
        <v>24993</v>
      </c>
      <c r="J194" s="1447"/>
    </row>
    <row r="195" spans="1:10" ht="73.2">
      <c r="A195" s="1450">
        <v>5</v>
      </c>
      <c r="B195" s="1498" t="s">
        <v>25124</v>
      </c>
      <c r="C195" s="1518" t="s">
        <v>2107</v>
      </c>
      <c r="D195" s="1538">
        <v>291</v>
      </c>
      <c r="E195" s="1488" t="s">
        <v>25125</v>
      </c>
      <c r="F195" s="1460" t="s">
        <v>25126</v>
      </c>
      <c r="G195" s="1488" t="s">
        <v>24888</v>
      </c>
      <c r="H195" s="1460" t="s">
        <v>24889</v>
      </c>
      <c r="I195" s="1488" t="s">
        <v>24993</v>
      </c>
      <c r="J195" s="1447"/>
    </row>
    <row r="196" spans="1:10" ht="39.6">
      <c r="A196" s="1450">
        <v>6</v>
      </c>
      <c r="B196" s="1498" t="s">
        <v>15270</v>
      </c>
      <c r="C196" s="1518" t="s">
        <v>2107</v>
      </c>
      <c r="D196" s="1538">
        <v>2</v>
      </c>
      <c r="E196" s="1488" t="s">
        <v>25127</v>
      </c>
      <c r="F196" s="1460" t="s">
        <v>25128</v>
      </c>
      <c r="G196" s="1491" t="s">
        <v>25129</v>
      </c>
      <c r="H196" s="1476" t="s">
        <v>25129</v>
      </c>
      <c r="I196" s="1488" t="s">
        <v>24729</v>
      </c>
      <c r="J196" s="1447"/>
    </row>
    <row r="197" spans="1:10" ht="118.8">
      <c r="A197" s="1450">
        <v>7</v>
      </c>
      <c r="B197" s="1498" t="s">
        <v>25130</v>
      </c>
      <c r="C197" s="1518" t="s">
        <v>2107</v>
      </c>
      <c r="D197" s="1538">
        <v>215</v>
      </c>
      <c r="E197" s="1488" t="s">
        <v>25131</v>
      </c>
      <c r="F197" s="1460" t="s">
        <v>25132</v>
      </c>
      <c r="G197" s="1488" t="s">
        <v>24594</v>
      </c>
      <c r="H197" s="1460" t="s">
        <v>24595</v>
      </c>
      <c r="I197" s="1488" t="s">
        <v>25087</v>
      </c>
      <c r="J197" s="1447"/>
    </row>
    <row r="198" spans="1:10" ht="39.6">
      <c r="A198" s="1450">
        <v>8</v>
      </c>
      <c r="B198" s="1498" t="s">
        <v>25133</v>
      </c>
      <c r="C198" s="1518" t="s">
        <v>2107</v>
      </c>
      <c r="D198" s="1533">
        <v>227.7</v>
      </c>
      <c r="E198" s="1488" t="s">
        <v>25134</v>
      </c>
      <c r="F198" s="1488" t="s">
        <v>25134</v>
      </c>
      <c r="G198" s="1488" t="s">
        <v>2543</v>
      </c>
      <c r="H198" s="1460" t="s">
        <v>24816</v>
      </c>
      <c r="I198" s="1488" t="s">
        <v>24810</v>
      </c>
      <c r="J198" s="1447"/>
    </row>
    <row r="199" spans="1:10" ht="184.8">
      <c r="A199" s="1450">
        <v>9</v>
      </c>
      <c r="B199" s="1498" t="s">
        <v>25135</v>
      </c>
      <c r="C199" s="1518" t="s">
        <v>2107</v>
      </c>
      <c r="D199" s="1533">
        <v>71.599999999999994</v>
      </c>
      <c r="E199" s="1488" t="s">
        <v>25136</v>
      </c>
      <c r="F199" s="1460" t="s">
        <v>25137</v>
      </c>
      <c r="G199" s="1488" t="s">
        <v>24631</v>
      </c>
      <c r="H199" s="1460" t="s">
        <v>24632</v>
      </c>
      <c r="I199" s="1488" t="s">
        <v>24802</v>
      </c>
      <c r="J199" s="1447"/>
    </row>
    <row r="200" spans="1:10" ht="52.8">
      <c r="A200" s="1450">
        <v>10</v>
      </c>
      <c r="B200" s="1498" t="s">
        <v>25138</v>
      </c>
      <c r="C200" s="1518" t="s">
        <v>2107</v>
      </c>
      <c r="D200" s="1538">
        <v>20</v>
      </c>
      <c r="E200" s="1488" t="s">
        <v>25139</v>
      </c>
      <c r="F200" s="1488" t="s">
        <v>25139</v>
      </c>
      <c r="G200" s="1488" t="s">
        <v>25102</v>
      </c>
      <c r="H200" s="1460" t="s">
        <v>24672</v>
      </c>
      <c r="I200" s="1488" t="s">
        <v>24810</v>
      </c>
      <c r="J200" s="1447"/>
    </row>
    <row r="201" spans="1:10" ht="60">
      <c r="A201" s="1450">
        <v>11</v>
      </c>
      <c r="B201" s="1498" t="s">
        <v>25140</v>
      </c>
      <c r="C201" s="1518" t="s">
        <v>2107</v>
      </c>
      <c r="D201" s="1538">
        <v>72</v>
      </c>
      <c r="E201" s="1488" t="s">
        <v>25141</v>
      </c>
      <c r="F201" s="1460" t="s">
        <v>25142</v>
      </c>
      <c r="G201" s="1455" t="s">
        <v>24631</v>
      </c>
      <c r="H201" s="1460" t="s">
        <v>24632</v>
      </c>
      <c r="I201" s="1488" t="s">
        <v>24810</v>
      </c>
      <c r="J201" s="1447"/>
    </row>
    <row r="202" spans="1:10" ht="39.6">
      <c r="A202" s="1450">
        <v>12</v>
      </c>
      <c r="B202" s="1519" t="s">
        <v>25143</v>
      </c>
      <c r="C202" s="1518" t="s">
        <v>2107</v>
      </c>
      <c r="D202" s="1545">
        <v>6</v>
      </c>
      <c r="E202" s="1488" t="s">
        <v>25144</v>
      </c>
      <c r="F202" s="1488" t="s">
        <v>25144</v>
      </c>
      <c r="G202" s="1488" t="s">
        <v>25145</v>
      </c>
      <c r="H202" s="1460" t="s">
        <v>24897</v>
      </c>
      <c r="I202" s="1488" t="s">
        <v>25146</v>
      </c>
      <c r="J202" s="1447"/>
    </row>
    <row r="203" spans="1:10" ht="52.8">
      <c r="A203" s="1450">
        <v>13</v>
      </c>
      <c r="B203" s="1519" t="s">
        <v>25147</v>
      </c>
      <c r="C203" s="1518" t="s">
        <v>2107</v>
      </c>
      <c r="D203" s="1545">
        <v>26</v>
      </c>
      <c r="E203" s="1488" t="s">
        <v>25148</v>
      </c>
      <c r="F203" s="1488" t="s">
        <v>25148</v>
      </c>
      <c r="G203" s="1488" t="s">
        <v>24904</v>
      </c>
      <c r="H203" s="1460" t="s">
        <v>24905</v>
      </c>
      <c r="I203" s="1488" t="s">
        <v>24898</v>
      </c>
      <c r="J203" s="1447"/>
    </row>
    <row r="204" spans="1:10">
      <c r="A204" s="1447"/>
      <c r="B204" s="1501" t="s">
        <v>52</v>
      </c>
      <c r="C204" s="1501">
        <v>13</v>
      </c>
      <c r="D204" s="1539">
        <f>SUM(D191:D203)</f>
        <v>3226.8999999999996</v>
      </c>
      <c r="E204" s="1491"/>
      <c r="F204" s="1491"/>
      <c r="G204" s="1488"/>
      <c r="H204" s="1488"/>
      <c r="I204" s="1488"/>
      <c r="J204" s="1449"/>
    </row>
    <row r="205" spans="1:10">
      <c r="A205" s="1448"/>
      <c r="B205" s="1501" t="s">
        <v>8421</v>
      </c>
      <c r="C205" s="1501">
        <f>C204+C189+C185+C177+C174+C144+C129</f>
        <v>119</v>
      </c>
      <c r="D205" s="1564">
        <f>D204+D189+D185+D177+D174+D144+D129</f>
        <v>28243.547500000001</v>
      </c>
      <c r="E205" s="1491"/>
      <c r="F205" s="1491"/>
      <c r="G205" s="1488"/>
      <c r="H205" s="1488"/>
      <c r="I205" s="1488"/>
      <c r="J205" s="1449"/>
    </row>
    <row r="206" spans="1:10">
      <c r="A206" s="1954" t="s">
        <v>6023</v>
      </c>
      <c r="B206" s="1955"/>
      <c r="C206" s="1955"/>
      <c r="D206" s="1955"/>
      <c r="E206" s="1955"/>
      <c r="F206" s="1955"/>
      <c r="G206" s="1955"/>
      <c r="H206" s="1955"/>
      <c r="I206" s="1955"/>
      <c r="J206" s="1956"/>
    </row>
    <row r="207" spans="1:10">
      <c r="A207" s="1447"/>
      <c r="B207" s="1502" t="s">
        <v>4901</v>
      </c>
      <c r="C207" s="1488"/>
      <c r="D207" s="1539"/>
      <c r="E207" s="1491"/>
      <c r="F207" s="1491"/>
      <c r="G207" s="1488"/>
      <c r="H207" s="1488"/>
      <c r="I207" s="1488"/>
      <c r="J207" s="1449"/>
    </row>
    <row r="208" spans="1:10" ht="39.6">
      <c r="A208" s="1450">
        <v>1</v>
      </c>
      <c r="B208" s="1498" t="s">
        <v>25149</v>
      </c>
      <c r="C208" s="1498" t="s">
        <v>72</v>
      </c>
      <c r="D208" s="1538">
        <v>2</v>
      </c>
      <c r="E208" s="1488" t="s">
        <v>25150</v>
      </c>
      <c r="F208" s="1488" t="s">
        <v>25150</v>
      </c>
      <c r="G208" s="1488" t="s">
        <v>24997</v>
      </c>
      <c r="H208" s="1460" t="s">
        <v>24722</v>
      </c>
      <c r="I208" s="1488" t="s">
        <v>24998</v>
      </c>
      <c r="J208" s="1447"/>
    </row>
    <row r="209" spans="1:10" ht="39.6">
      <c r="A209" s="1450">
        <v>2</v>
      </c>
      <c r="B209" s="1498" t="s">
        <v>25151</v>
      </c>
      <c r="C209" s="1498" t="s">
        <v>72</v>
      </c>
      <c r="D209" s="1538">
        <v>1</v>
      </c>
      <c r="E209" s="1488" t="s">
        <v>25152</v>
      </c>
      <c r="F209" s="1488" t="s">
        <v>25152</v>
      </c>
      <c r="G209" s="1488" t="s">
        <v>25153</v>
      </c>
      <c r="H209" s="1460" t="s">
        <v>24816</v>
      </c>
      <c r="I209" s="1488" t="s">
        <v>25154</v>
      </c>
      <c r="J209" s="1447"/>
    </row>
    <row r="210" spans="1:10" ht="39.6">
      <c r="A210" s="1450">
        <v>3</v>
      </c>
      <c r="B210" s="1498" t="s">
        <v>25155</v>
      </c>
      <c r="C210" s="1498" t="s">
        <v>72</v>
      </c>
      <c r="D210" s="1538">
        <v>1</v>
      </c>
      <c r="E210" s="1488" t="s">
        <v>25156</v>
      </c>
      <c r="F210" s="1488" t="s">
        <v>25156</v>
      </c>
      <c r="G210" s="1488" t="s">
        <v>25153</v>
      </c>
      <c r="H210" s="1460" t="s">
        <v>24816</v>
      </c>
      <c r="I210" s="1488" t="s">
        <v>25154</v>
      </c>
      <c r="J210" s="1447"/>
    </row>
    <row r="211" spans="1:10" ht="33.6">
      <c r="A211" s="1450">
        <v>4</v>
      </c>
      <c r="B211" s="1498" t="s">
        <v>25157</v>
      </c>
      <c r="C211" s="1498" t="s">
        <v>72</v>
      </c>
      <c r="D211" s="1538">
        <v>5.6</v>
      </c>
      <c r="E211" s="1488" t="s">
        <v>25158</v>
      </c>
      <c r="F211" s="1488" t="s">
        <v>25158</v>
      </c>
      <c r="G211" s="1488" t="s">
        <v>25159</v>
      </c>
      <c r="H211" s="1460" t="s">
        <v>24843</v>
      </c>
      <c r="I211" s="1488" t="s">
        <v>25160</v>
      </c>
      <c r="J211" s="1447"/>
    </row>
    <row r="212" spans="1:10" ht="46.2">
      <c r="A212" s="1450">
        <v>5</v>
      </c>
      <c r="B212" s="1498" t="s">
        <v>25161</v>
      </c>
      <c r="C212" s="1498" t="s">
        <v>72</v>
      </c>
      <c r="D212" s="1538">
        <v>0.3</v>
      </c>
      <c r="E212" s="1488" t="s">
        <v>25162</v>
      </c>
      <c r="F212" s="1488" t="s">
        <v>25162</v>
      </c>
      <c r="G212" s="1488" t="s">
        <v>25163</v>
      </c>
      <c r="H212" s="1490" t="s">
        <v>25034</v>
      </c>
      <c r="I212" s="1488" t="s">
        <v>24989</v>
      </c>
      <c r="J212" s="1447"/>
    </row>
    <row r="213" spans="1:10" ht="77.400000000000006">
      <c r="A213" s="1450">
        <v>6</v>
      </c>
      <c r="B213" s="1498" t="s">
        <v>25155</v>
      </c>
      <c r="C213" s="1498" t="s">
        <v>72</v>
      </c>
      <c r="D213" s="1538">
        <v>5</v>
      </c>
      <c r="E213" s="1488" t="s">
        <v>24635</v>
      </c>
      <c r="F213" s="1488" t="s">
        <v>24635</v>
      </c>
      <c r="G213" s="1488" t="s">
        <v>24662</v>
      </c>
      <c r="H213" s="1460" t="s">
        <v>24573</v>
      </c>
      <c r="I213" s="1488" t="s">
        <v>25164</v>
      </c>
      <c r="J213" s="1447"/>
    </row>
    <row r="214" spans="1:10">
      <c r="A214" s="1447"/>
      <c r="B214" s="1501" t="s">
        <v>52</v>
      </c>
      <c r="C214" s="1501">
        <v>6</v>
      </c>
      <c r="D214" s="1539">
        <f>SUM(D208:D213)</f>
        <v>14.9</v>
      </c>
      <c r="E214" s="1491"/>
      <c r="F214" s="1491"/>
      <c r="G214" s="1488"/>
      <c r="H214" s="1488"/>
      <c r="I214" s="1488"/>
      <c r="J214" s="1449"/>
    </row>
    <row r="215" spans="1:10">
      <c r="A215" s="1447"/>
      <c r="B215" s="1502" t="s">
        <v>4831</v>
      </c>
      <c r="C215" s="1488"/>
      <c r="D215" s="1539"/>
      <c r="E215" s="1491"/>
      <c r="F215" s="1491"/>
      <c r="G215" s="1488"/>
      <c r="H215" s="1488"/>
      <c r="I215" s="1488"/>
      <c r="J215" s="1449"/>
    </row>
    <row r="216" spans="1:10" ht="26.4">
      <c r="A216" s="1450">
        <v>1</v>
      </c>
      <c r="B216" s="1498" t="s">
        <v>25165</v>
      </c>
      <c r="C216" s="1498" t="s">
        <v>75</v>
      </c>
      <c r="D216" s="1533">
        <v>0.01</v>
      </c>
      <c r="E216" s="1488" t="s">
        <v>25166</v>
      </c>
      <c r="F216" s="1488" t="s">
        <v>25166</v>
      </c>
      <c r="G216" s="1488" t="s">
        <v>25167</v>
      </c>
      <c r="H216" s="1460" t="s">
        <v>25167</v>
      </c>
      <c r="I216" s="1488" t="s">
        <v>25168</v>
      </c>
      <c r="J216" s="1449"/>
    </row>
    <row r="217" spans="1:10" ht="26.4">
      <c r="A217" s="1450">
        <v>2</v>
      </c>
      <c r="B217" s="1498" t="s">
        <v>25169</v>
      </c>
      <c r="C217" s="1498" t="s">
        <v>75</v>
      </c>
      <c r="D217" s="1533">
        <v>0.01</v>
      </c>
      <c r="E217" s="1488" t="s">
        <v>25166</v>
      </c>
      <c r="F217" s="1488" t="s">
        <v>25166</v>
      </c>
      <c r="G217" s="1488" t="s">
        <v>25167</v>
      </c>
      <c r="H217" s="1460" t="s">
        <v>25167</v>
      </c>
      <c r="I217" s="1488" t="s">
        <v>25052</v>
      </c>
      <c r="J217" s="1449"/>
    </row>
    <row r="218" spans="1:10" ht="26.4">
      <c r="A218" s="1450">
        <v>3</v>
      </c>
      <c r="B218" s="1498" t="s">
        <v>25170</v>
      </c>
      <c r="C218" s="1498" t="s">
        <v>75</v>
      </c>
      <c r="D218" s="1533">
        <v>0.02</v>
      </c>
      <c r="E218" s="1488" t="s">
        <v>25171</v>
      </c>
      <c r="F218" s="1488" t="s">
        <v>25171</v>
      </c>
      <c r="G218" s="1488" t="s">
        <v>25172</v>
      </c>
      <c r="H218" s="1460" t="s">
        <v>25172</v>
      </c>
      <c r="I218" s="1488" t="s">
        <v>24729</v>
      </c>
      <c r="J218" s="1447"/>
    </row>
    <row r="219" spans="1:10" ht="60">
      <c r="A219" s="1450">
        <v>4</v>
      </c>
      <c r="B219" s="1498" t="s">
        <v>25173</v>
      </c>
      <c r="C219" s="1498" t="s">
        <v>75</v>
      </c>
      <c r="D219" s="1533">
        <v>0.01</v>
      </c>
      <c r="E219" s="1488" t="s">
        <v>25174</v>
      </c>
      <c r="F219" s="1460" t="s">
        <v>25175</v>
      </c>
      <c r="G219" s="1488" t="s">
        <v>24976</v>
      </c>
      <c r="H219" s="1460" t="s">
        <v>24607</v>
      </c>
      <c r="I219" s="1488" t="s">
        <v>25052</v>
      </c>
      <c r="J219" s="1449"/>
    </row>
    <row r="220" spans="1:10" ht="60">
      <c r="A220" s="1450">
        <v>5</v>
      </c>
      <c r="B220" s="1498" t="s">
        <v>15043</v>
      </c>
      <c r="C220" s="1498" t="s">
        <v>75</v>
      </c>
      <c r="D220" s="1533">
        <v>0.8</v>
      </c>
      <c r="E220" s="1488" t="s">
        <v>25176</v>
      </c>
      <c r="F220" s="1460" t="s">
        <v>25177</v>
      </c>
      <c r="G220" s="1488" t="s">
        <v>24745</v>
      </c>
      <c r="H220" s="1460" t="s">
        <v>24746</v>
      </c>
      <c r="I220" s="1488" t="s">
        <v>25178</v>
      </c>
      <c r="J220" s="1447"/>
    </row>
    <row r="221" spans="1:10" ht="60">
      <c r="A221" s="1450">
        <v>6</v>
      </c>
      <c r="B221" s="1498" t="s">
        <v>15011</v>
      </c>
      <c r="C221" s="1498" t="s">
        <v>75</v>
      </c>
      <c r="D221" s="1533">
        <v>2.2999999999999998</v>
      </c>
      <c r="E221" s="1488" t="s">
        <v>25179</v>
      </c>
      <c r="F221" s="1460" t="s">
        <v>25180</v>
      </c>
      <c r="G221" s="1488" t="s">
        <v>24745</v>
      </c>
      <c r="H221" s="1460" t="s">
        <v>24746</v>
      </c>
      <c r="I221" s="1488" t="s">
        <v>25178</v>
      </c>
      <c r="J221" s="1447"/>
    </row>
    <row r="222" spans="1:10" ht="54">
      <c r="A222" s="1450">
        <v>7</v>
      </c>
      <c r="B222" s="1498" t="s">
        <v>25181</v>
      </c>
      <c r="C222" s="1498" t="s">
        <v>75</v>
      </c>
      <c r="D222" s="1533">
        <v>0.02</v>
      </c>
      <c r="E222" s="1488" t="s">
        <v>25182</v>
      </c>
      <c r="F222" s="1460" t="s">
        <v>25183</v>
      </c>
      <c r="G222" s="1488" t="s">
        <v>24745</v>
      </c>
      <c r="H222" s="1459" t="s">
        <v>25184</v>
      </c>
      <c r="I222" s="1488" t="s">
        <v>25185</v>
      </c>
      <c r="J222" s="1447"/>
    </row>
    <row r="223" spans="1:10" ht="60">
      <c r="A223" s="1450">
        <v>8</v>
      </c>
      <c r="B223" s="1498" t="s">
        <v>25186</v>
      </c>
      <c r="C223" s="1498" t="s">
        <v>75</v>
      </c>
      <c r="D223" s="1533">
        <v>7.1</v>
      </c>
      <c r="E223" s="1488" t="s">
        <v>25187</v>
      </c>
      <c r="F223" s="1460" t="s">
        <v>25188</v>
      </c>
      <c r="G223" s="1488" t="s">
        <v>24745</v>
      </c>
      <c r="H223" s="1460" t="s">
        <v>24746</v>
      </c>
      <c r="I223" s="1488" t="s">
        <v>25178</v>
      </c>
      <c r="J223" s="1447"/>
    </row>
    <row r="224" spans="1:10" ht="60">
      <c r="A224" s="1450">
        <v>9</v>
      </c>
      <c r="B224" s="1498" t="s">
        <v>25186</v>
      </c>
      <c r="C224" s="1498" t="s">
        <v>75</v>
      </c>
      <c r="D224" s="1538">
        <v>1</v>
      </c>
      <c r="E224" s="1488" t="s">
        <v>25189</v>
      </c>
      <c r="F224" s="1460" t="s">
        <v>25190</v>
      </c>
      <c r="G224" s="1488" t="s">
        <v>24745</v>
      </c>
      <c r="H224" s="1460" t="s">
        <v>24746</v>
      </c>
      <c r="I224" s="1488" t="s">
        <v>25178</v>
      </c>
      <c r="J224" s="1447"/>
    </row>
    <row r="225" spans="1:10" ht="60">
      <c r="A225" s="1450">
        <v>10</v>
      </c>
      <c r="B225" s="1488" t="s">
        <v>25191</v>
      </c>
      <c r="C225" s="1488" t="s">
        <v>75</v>
      </c>
      <c r="D225" s="1533">
        <v>0.5</v>
      </c>
      <c r="E225" s="1488" t="s">
        <v>25192</v>
      </c>
      <c r="F225" s="1460" t="s">
        <v>25193</v>
      </c>
      <c r="G225" s="1488" t="s">
        <v>24745</v>
      </c>
      <c r="H225" s="1460" t="s">
        <v>24746</v>
      </c>
      <c r="I225" s="1488" t="s">
        <v>25194</v>
      </c>
      <c r="J225" s="1447"/>
    </row>
    <row r="226" spans="1:10" ht="66">
      <c r="A226" s="1450">
        <v>11</v>
      </c>
      <c r="B226" s="1488" t="s">
        <v>25191</v>
      </c>
      <c r="C226" s="1488" t="s">
        <v>75</v>
      </c>
      <c r="D226" s="1533">
        <v>5.5</v>
      </c>
      <c r="E226" s="1488" t="s">
        <v>25195</v>
      </c>
      <c r="F226" s="1460" t="s">
        <v>25196</v>
      </c>
      <c r="G226" s="1488" t="s">
        <v>24745</v>
      </c>
      <c r="H226" s="1460" t="s">
        <v>24746</v>
      </c>
      <c r="I226" s="1488" t="s">
        <v>25194</v>
      </c>
      <c r="J226" s="1447"/>
    </row>
    <row r="227" spans="1:10" ht="26.4">
      <c r="A227" s="1450">
        <v>12</v>
      </c>
      <c r="B227" s="1488" t="s">
        <v>25197</v>
      </c>
      <c r="C227" s="1488" t="s">
        <v>75</v>
      </c>
      <c r="D227" s="1533">
        <v>0.03</v>
      </c>
      <c r="E227" s="1488" t="s">
        <v>25198</v>
      </c>
      <c r="F227" s="1460" t="s">
        <v>25199</v>
      </c>
      <c r="G227" s="1491" t="s">
        <v>25200</v>
      </c>
      <c r="H227" s="1460" t="s">
        <v>25201</v>
      </c>
      <c r="I227" s="1488" t="s">
        <v>25202</v>
      </c>
      <c r="J227" s="1449"/>
    </row>
    <row r="228" spans="1:10" ht="26.4">
      <c r="A228" s="1450">
        <v>13</v>
      </c>
      <c r="B228" s="1498" t="s">
        <v>25203</v>
      </c>
      <c r="C228" s="1498" t="s">
        <v>75</v>
      </c>
      <c r="D228" s="1533">
        <v>0.02</v>
      </c>
      <c r="E228" s="1488" t="s">
        <v>25204</v>
      </c>
      <c r="F228" s="1460" t="s">
        <v>25205</v>
      </c>
      <c r="G228" s="1488" t="s">
        <v>25206</v>
      </c>
      <c r="H228" s="1460" t="s">
        <v>25201</v>
      </c>
      <c r="I228" s="1488" t="s">
        <v>25202</v>
      </c>
      <c r="J228" s="1449"/>
    </row>
    <row r="229" spans="1:10" ht="60">
      <c r="A229" s="1450">
        <v>14</v>
      </c>
      <c r="B229" s="1498" t="s">
        <v>25207</v>
      </c>
      <c r="C229" s="1498" t="s">
        <v>75</v>
      </c>
      <c r="D229" s="1533">
        <v>0.01</v>
      </c>
      <c r="E229" s="1488" t="s">
        <v>25208</v>
      </c>
      <c r="F229" s="1460" t="s">
        <v>25209</v>
      </c>
      <c r="G229" s="1488" t="s">
        <v>24682</v>
      </c>
      <c r="H229" s="1468" t="s">
        <v>24683</v>
      </c>
      <c r="I229" s="1488" t="s">
        <v>25202</v>
      </c>
      <c r="J229" s="1449"/>
    </row>
    <row r="230" spans="1:10" ht="33.6">
      <c r="A230" s="1450">
        <v>15</v>
      </c>
      <c r="B230" s="1498" t="s">
        <v>25210</v>
      </c>
      <c r="C230" s="1498" t="s">
        <v>75</v>
      </c>
      <c r="D230" s="1538">
        <v>3</v>
      </c>
      <c r="E230" s="1488" t="s">
        <v>25211</v>
      </c>
      <c r="F230" s="1488" t="s">
        <v>25211</v>
      </c>
      <c r="G230" s="1488" t="s">
        <v>25212</v>
      </c>
      <c r="H230" s="1472" t="s">
        <v>24757</v>
      </c>
      <c r="I230" s="1488" t="s">
        <v>25045</v>
      </c>
      <c r="J230" s="1447"/>
    </row>
    <row r="231" spans="1:10" ht="33.6">
      <c r="A231" s="1450">
        <v>16</v>
      </c>
      <c r="B231" s="1498" t="s">
        <v>25213</v>
      </c>
      <c r="C231" s="1498" t="s">
        <v>75</v>
      </c>
      <c r="D231" s="1538">
        <v>2</v>
      </c>
      <c r="E231" s="1488" t="s">
        <v>25214</v>
      </c>
      <c r="F231" s="1488" t="s">
        <v>25214</v>
      </c>
      <c r="G231" s="1488" t="s">
        <v>25215</v>
      </c>
      <c r="H231" s="1460" t="s">
        <v>25216</v>
      </c>
      <c r="I231" s="1488" t="s">
        <v>24753</v>
      </c>
      <c r="J231" s="1447"/>
    </row>
    <row r="232" spans="1:10" ht="33.6">
      <c r="A232" s="1450">
        <v>17</v>
      </c>
      <c r="B232" s="1498" t="s">
        <v>25217</v>
      </c>
      <c r="C232" s="1498" t="s">
        <v>75</v>
      </c>
      <c r="D232" s="1533">
        <v>0.05</v>
      </c>
      <c r="E232" s="1488" t="s">
        <v>25218</v>
      </c>
      <c r="F232" s="1488" t="s">
        <v>25218</v>
      </c>
      <c r="G232" s="1488" t="s">
        <v>25145</v>
      </c>
      <c r="H232" s="1460" t="s">
        <v>24897</v>
      </c>
      <c r="I232" s="1488" t="s">
        <v>24802</v>
      </c>
      <c r="J232" s="1447"/>
    </row>
    <row r="233" spans="1:10" ht="57">
      <c r="A233" s="1450">
        <v>18</v>
      </c>
      <c r="B233" s="1498" t="s">
        <v>25219</v>
      </c>
      <c r="C233" s="1498" t="s">
        <v>75</v>
      </c>
      <c r="D233" s="1553">
        <v>0.03</v>
      </c>
      <c r="E233" s="1488" t="s">
        <v>25220</v>
      </c>
      <c r="F233" s="1460" t="s">
        <v>25221</v>
      </c>
      <c r="G233" s="1488" t="s">
        <v>24884</v>
      </c>
      <c r="H233" s="1460" t="s">
        <v>24667</v>
      </c>
      <c r="I233" s="1488" t="s">
        <v>25222</v>
      </c>
      <c r="J233" s="1449"/>
    </row>
    <row r="234" spans="1:10" ht="39.6">
      <c r="A234" s="1450">
        <v>19</v>
      </c>
      <c r="B234" s="1498" t="s">
        <v>25223</v>
      </c>
      <c r="C234" s="1498" t="s">
        <v>75</v>
      </c>
      <c r="D234" s="1533">
        <v>0.01</v>
      </c>
      <c r="E234" s="1488" t="s">
        <v>25224</v>
      </c>
      <c r="F234" s="1472" t="s">
        <v>25225</v>
      </c>
      <c r="G234" s="1488" t="s">
        <v>25226</v>
      </c>
      <c r="H234" s="1472" t="s">
        <v>25227</v>
      </c>
      <c r="I234" s="1488" t="s">
        <v>25222</v>
      </c>
      <c r="J234" s="1449"/>
    </row>
    <row r="235" spans="1:10" ht="33.6">
      <c r="A235" s="1450">
        <v>20</v>
      </c>
      <c r="B235" s="1498" t="s">
        <v>25228</v>
      </c>
      <c r="C235" s="1498" t="s">
        <v>75</v>
      </c>
      <c r="D235" s="1533">
        <v>0.02</v>
      </c>
      <c r="E235" s="1488" t="s">
        <v>25229</v>
      </c>
      <c r="F235" s="1488" t="s">
        <v>25229</v>
      </c>
      <c r="G235" s="1488" t="s">
        <v>25230</v>
      </c>
      <c r="H235" s="1460" t="s">
        <v>24897</v>
      </c>
      <c r="I235" s="1488" t="s">
        <v>25222</v>
      </c>
      <c r="J235" s="1449"/>
    </row>
    <row r="236" spans="1:10" ht="52.8">
      <c r="A236" s="1450">
        <v>21</v>
      </c>
      <c r="B236" s="1498" t="s">
        <v>25231</v>
      </c>
      <c r="C236" s="1498" t="s">
        <v>75</v>
      </c>
      <c r="D236" s="1533">
        <v>5.0000000000000001E-3</v>
      </c>
      <c r="E236" s="1488" t="s">
        <v>25232</v>
      </c>
      <c r="F236" s="1472" t="s">
        <v>25233</v>
      </c>
      <c r="G236" s="1488" t="s">
        <v>25234</v>
      </c>
      <c r="H236" s="1488" t="s">
        <v>25234</v>
      </c>
      <c r="I236" s="1488" t="s">
        <v>24717</v>
      </c>
      <c r="J236" s="1449"/>
    </row>
    <row r="237" spans="1:10" ht="76.2">
      <c r="A237" s="1450">
        <v>22</v>
      </c>
      <c r="B237" s="1498" t="s">
        <v>25235</v>
      </c>
      <c r="C237" s="1498" t="s">
        <v>75</v>
      </c>
      <c r="D237" s="1533">
        <v>2.9</v>
      </c>
      <c r="E237" s="1488" t="s">
        <v>25236</v>
      </c>
      <c r="F237" s="1472" t="s">
        <v>25237</v>
      </c>
      <c r="G237" s="1488" t="s">
        <v>24770</v>
      </c>
      <c r="H237" s="1460" t="s">
        <v>24771</v>
      </c>
      <c r="I237" s="1488" t="s">
        <v>24989</v>
      </c>
      <c r="J237" s="1447"/>
    </row>
    <row r="238" spans="1:10" ht="60">
      <c r="A238" s="1450">
        <v>23</v>
      </c>
      <c r="B238" s="1498" t="s">
        <v>25238</v>
      </c>
      <c r="C238" s="1498" t="s">
        <v>75</v>
      </c>
      <c r="D238" s="1533">
        <v>0.02</v>
      </c>
      <c r="E238" s="1488" t="s">
        <v>25239</v>
      </c>
      <c r="F238" s="1460" t="s">
        <v>25240</v>
      </c>
      <c r="G238" s="1488" t="s">
        <v>24631</v>
      </c>
      <c r="H238" s="1460" t="s">
        <v>24632</v>
      </c>
      <c r="I238" s="1488" t="s">
        <v>24735</v>
      </c>
      <c r="J238" s="1447"/>
    </row>
    <row r="239" spans="1:10" ht="76.2">
      <c r="A239" s="1450">
        <v>24</v>
      </c>
      <c r="B239" s="1498" t="s">
        <v>25235</v>
      </c>
      <c r="C239" s="1498" t="s">
        <v>75</v>
      </c>
      <c r="D239" s="1533">
        <v>6.2</v>
      </c>
      <c r="E239" s="1488" t="s">
        <v>25241</v>
      </c>
      <c r="F239" s="1472" t="s">
        <v>25242</v>
      </c>
      <c r="G239" s="1488" t="s">
        <v>24770</v>
      </c>
      <c r="H239" s="1460" t="s">
        <v>24771</v>
      </c>
      <c r="I239" s="1488" t="s">
        <v>24989</v>
      </c>
      <c r="J239" s="1447"/>
    </row>
    <row r="240" spans="1:10" ht="76.2">
      <c r="A240" s="1450">
        <v>25</v>
      </c>
      <c r="B240" s="1498" t="s">
        <v>25243</v>
      </c>
      <c r="C240" s="1498" t="s">
        <v>75</v>
      </c>
      <c r="D240" s="1533">
        <v>3.1</v>
      </c>
      <c r="E240" s="1488" t="s">
        <v>25244</v>
      </c>
      <c r="F240" s="1472" t="s">
        <v>25245</v>
      </c>
      <c r="G240" s="1488" t="s">
        <v>24770</v>
      </c>
      <c r="H240" s="1460" t="s">
        <v>24771</v>
      </c>
      <c r="I240" s="1488" t="s">
        <v>24989</v>
      </c>
      <c r="J240" s="1447"/>
    </row>
    <row r="241" spans="1:10" ht="79.2">
      <c r="A241" s="1450">
        <v>26</v>
      </c>
      <c r="B241" s="1498" t="s">
        <v>25186</v>
      </c>
      <c r="C241" s="1498" t="s">
        <v>75</v>
      </c>
      <c r="D241" s="1533">
        <v>3.8</v>
      </c>
      <c r="E241" s="1488" t="s">
        <v>25246</v>
      </c>
      <c r="F241" s="1472" t="s">
        <v>25247</v>
      </c>
      <c r="G241" s="1488" t="s">
        <v>24770</v>
      </c>
      <c r="H241" s="1460" t="s">
        <v>24771</v>
      </c>
      <c r="I241" s="1488" t="s">
        <v>24989</v>
      </c>
      <c r="J241" s="1447"/>
    </row>
    <row r="242" spans="1:10" ht="76.2">
      <c r="A242" s="1450">
        <v>27</v>
      </c>
      <c r="B242" s="1498" t="s">
        <v>25191</v>
      </c>
      <c r="C242" s="1498" t="s">
        <v>75</v>
      </c>
      <c r="D242" s="1533">
        <v>4.5</v>
      </c>
      <c r="E242" s="1488" t="s">
        <v>25248</v>
      </c>
      <c r="F242" s="1472" t="s">
        <v>25249</v>
      </c>
      <c r="G242" s="1488" t="s">
        <v>24770</v>
      </c>
      <c r="H242" s="1460" t="s">
        <v>24771</v>
      </c>
      <c r="I242" s="1488" t="s">
        <v>24989</v>
      </c>
      <c r="J242" s="1447"/>
    </row>
    <row r="243" spans="1:10" ht="76.2">
      <c r="A243" s="1450">
        <v>28</v>
      </c>
      <c r="B243" s="1498" t="s">
        <v>25191</v>
      </c>
      <c r="C243" s="1498" t="s">
        <v>75</v>
      </c>
      <c r="D243" s="1533">
        <v>3.8</v>
      </c>
      <c r="E243" s="1488" t="s">
        <v>25250</v>
      </c>
      <c r="F243" s="1472" t="s">
        <v>25251</v>
      </c>
      <c r="G243" s="1488" t="s">
        <v>24770</v>
      </c>
      <c r="H243" s="1460" t="s">
        <v>24771</v>
      </c>
      <c r="I243" s="1488" t="s">
        <v>24989</v>
      </c>
      <c r="J243" s="1447"/>
    </row>
    <row r="244" spans="1:10" ht="76.2">
      <c r="A244" s="1450">
        <v>29</v>
      </c>
      <c r="B244" s="1498" t="s">
        <v>25191</v>
      </c>
      <c r="C244" s="1498" t="s">
        <v>75</v>
      </c>
      <c r="D244" s="1538">
        <v>10</v>
      </c>
      <c r="E244" s="1488" t="s">
        <v>25252</v>
      </c>
      <c r="F244" s="1472" t="s">
        <v>25253</v>
      </c>
      <c r="G244" s="1488" t="s">
        <v>24770</v>
      </c>
      <c r="H244" s="1460" t="s">
        <v>24771</v>
      </c>
      <c r="I244" s="1488" t="s">
        <v>24989</v>
      </c>
      <c r="J244" s="1447"/>
    </row>
    <row r="245" spans="1:10" ht="76.2">
      <c r="A245" s="1450">
        <v>30</v>
      </c>
      <c r="B245" s="1498" t="s">
        <v>25191</v>
      </c>
      <c r="C245" s="1498" t="s">
        <v>75</v>
      </c>
      <c r="D245" s="1538">
        <v>7</v>
      </c>
      <c r="E245" s="1488" t="s">
        <v>25254</v>
      </c>
      <c r="F245" s="1472" t="s">
        <v>25255</v>
      </c>
      <c r="G245" s="1488" t="s">
        <v>24770</v>
      </c>
      <c r="H245" s="1460" t="s">
        <v>24771</v>
      </c>
      <c r="I245" s="1488" t="s">
        <v>24989</v>
      </c>
      <c r="J245" s="1447"/>
    </row>
    <row r="246" spans="1:10" ht="26.4">
      <c r="A246" s="1450">
        <v>31</v>
      </c>
      <c r="B246" s="1498" t="s">
        <v>25256</v>
      </c>
      <c r="C246" s="1498" t="s">
        <v>75</v>
      </c>
      <c r="D246" s="1533">
        <v>0.01</v>
      </c>
      <c r="E246" s="1488" t="s">
        <v>24686</v>
      </c>
      <c r="F246" s="1488" t="s">
        <v>24686</v>
      </c>
      <c r="G246" s="1488" t="s">
        <v>24687</v>
      </c>
      <c r="H246" s="1516" t="s">
        <v>24688</v>
      </c>
      <c r="I246" s="1488" t="s">
        <v>25257</v>
      </c>
      <c r="J246" s="1449"/>
    </row>
    <row r="247" spans="1:10" ht="33.6">
      <c r="A247" s="1450">
        <v>32</v>
      </c>
      <c r="B247" s="1498" t="s">
        <v>25258</v>
      </c>
      <c r="C247" s="1498" t="s">
        <v>75</v>
      </c>
      <c r="D247" s="1533">
        <v>0.2</v>
      </c>
      <c r="E247" s="1488" t="s">
        <v>25259</v>
      </c>
      <c r="F247" s="1488" t="s">
        <v>25259</v>
      </c>
      <c r="G247" s="1488" t="s">
        <v>24957</v>
      </c>
      <c r="H247" s="1460" t="s">
        <v>24940</v>
      </c>
      <c r="I247" s="1488" t="s">
        <v>24977</v>
      </c>
      <c r="J247" s="1447"/>
    </row>
    <row r="248" spans="1:10" ht="33.6">
      <c r="A248" s="1450">
        <v>33</v>
      </c>
      <c r="B248" s="1498" t="s">
        <v>25260</v>
      </c>
      <c r="C248" s="1498" t="s">
        <v>75</v>
      </c>
      <c r="D248" s="1533">
        <v>0.01</v>
      </c>
      <c r="E248" s="1488" t="s">
        <v>25261</v>
      </c>
      <c r="F248" s="1488" t="s">
        <v>25261</v>
      </c>
      <c r="G248" s="1488" t="s">
        <v>24794</v>
      </c>
      <c r="H248" s="1460" t="s">
        <v>24795</v>
      </c>
      <c r="I248" s="1488" t="s">
        <v>25262</v>
      </c>
      <c r="J248" s="1447"/>
    </row>
    <row r="249" spans="1:10" ht="52.8">
      <c r="A249" s="1450">
        <v>34</v>
      </c>
      <c r="B249" s="1498" t="s">
        <v>25263</v>
      </c>
      <c r="C249" s="1498" t="s">
        <v>75</v>
      </c>
      <c r="D249" s="1533">
        <v>0.04</v>
      </c>
      <c r="E249" s="1488" t="s">
        <v>25264</v>
      </c>
      <c r="F249" s="1488" t="s">
        <v>25264</v>
      </c>
      <c r="G249" s="1488" t="s">
        <v>24536</v>
      </c>
      <c r="H249" s="1460" t="s">
        <v>24622</v>
      </c>
      <c r="I249" s="1488" t="s">
        <v>25265</v>
      </c>
      <c r="J249" s="1447"/>
    </row>
    <row r="250" spans="1:10" ht="86.4">
      <c r="A250" s="1450">
        <v>35</v>
      </c>
      <c r="B250" s="1498" t="s">
        <v>25266</v>
      </c>
      <c r="C250" s="1498" t="s">
        <v>75</v>
      </c>
      <c r="D250" s="1533">
        <v>1.5</v>
      </c>
      <c r="E250" s="1496" t="s">
        <v>25267</v>
      </c>
      <c r="F250" s="1459" t="s">
        <v>25268</v>
      </c>
      <c r="G250" s="1496" t="s">
        <v>25269</v>
      </c>
      <c r="H250" s="1460" t="s">
        <v>25270</v>
      </c>
      <c r="I250" s="1488" t="s">
        <v>25265</v>
      </c>
      <c r="J250" s="1447"/>
    </row>
    <row r="251" spans="1:10" ht="26.4">
      <c r="A251" s="1450">
        <v>36</v>
      </c>
      <c r="B251" s="1498" t="s">
        <v>25271</v>
      </c>
      <c r="C251" s="1498" t="s">
        <v>75</v>
      </c>
      <c r="D251" s="1565">
        <v>0.01</v>
      </c>
      <c r="E251" s="1488" t="s">
        <v>25272</v>
      </c>
      <c r="F251" s="1488" t="s">
        <v>25272</v>
      </c>
      <c r="G251" s="1488" t="s">
        <v>25129</v>
      </c>
      <c r="H251" s="1460" t="s">
        <v>25129</v>
      </c>
      <c r="I251" s="1488" t="s">
        <v>25273</v>
      </c>
      <c r="J251" s="1447"/>
    </row>
    <row r="252" spans="1:10" ht="70.2">
      <c r="A252" s="1450">
        <v>37</v>
      </c>
      <c r="B252" s="1498" t="s">
        <v>25274</v>
      </c>
      <c r="C252" s="1498" t="s">
        <v>75</v>
      </c>
      <c r="D252" s="1533">
        <v>0.02</v>
      </c>
      <c r="E252" s="1488" t="s">
        <v>25275</v>
      </c>
      <c r="F252" s="1479" t="s">
        <v>25276</v>
      </c>
      <c r="G252" s="1488" t="s">
        <v>24612</v>
      </c>
      <c r="H252" s="1460" t="s">
        <v>24613</v>
      </c>
      <c r="I252" s="1488" t="s">
        <v>24989</v>
      </c>
      <c r="J252" s="1447"/>
    </row>
    <row r="253" spans="1:10" ht="33.6">
      <c r="A253" s="1450">
        <v>38</v>
      </c>
      <c r="B253" s="1498" t="s">
        <v>25277</v>
      </c>
      <c r="C253" s="1498" t="s">
        <v>75</v>
      </c>
      <c r="D253" s="1538">
        <v>3</v>
      </c>
      <c r="E253" s="1488" t="s">
        <v>25278</v>
      </c>
      <c r="F253" s="1488" t="s">
        <v>25278</v>
      </c>
      <c r="G253" s="1488" t="s">
        <v>25279</v>
      </c>
      <c r="H253" s="1460" t="s">
        <v>24824</v>
      </c>
      <c r="I253" s="1488" t="s">
        <v>25280</v>
      </c>
      <c r="J253" s="1447"/>
    </row>
    <row r="254" spans="1:10" ht="39.6">
      <c r="A254" s="1450">
        <v>39</v>
      </c>
      <c r="B254" s="1498" t="s">
        <v>25281</v>
      </c>
      <c r="C254" s="1498" t="s">
        <v>75</v>
      </c>
      <c r="D254" s="1533">
        <v>0.3</v>
      </c>
      <c r="E254" s="1496" t="s">
        <v>25282</v>
      </c>
      <c r="F254" s="1496" t="s">
        <v>25282</v>
      </c>
      <c r="G254" s="1496" t="s">
        <v>25283</v>
      </c>
      <c r="H254" s="1460" t="s">
        <v>24816</v>
      </c>
      <c r="I254" s="1488" t="s">
        <v>25284</v>
      </c>
      <c r="J254" s="1449"/>
    </row>
    <row r="255" spans="1:10" ht="39.6">
      <c r="A255" s="1450">
        <v>40</v>
      </c>
      <c r="B255" s="1498" t="s">
        <v>25285</v>
      </c>
      <c r="C255" s="1498" t="s">
        <v>75</v>
      </c>
      <c r="D255" s="1565" t="s">
        <v>4796</v>
      </c>
      <c r="E255" s="1496" t="s">
        <v>25286</v>
      </c>
      <c r="F255" s="1496" t="s">
        <v>25286</v>
      </c>
      <c r="G255" s="1496" t="s">
        <v>24331</v>
      </c>
      <c r="H255" s="1460" t="s">
        <v>24816</v>
      </c>
      <c r="I255" s="1488" t="s">
        <v>25287</v>
      </c>
      <c r="J255" s="1449"/>
    </row>
    <row r="256" spans="1:10" ht="39.6">
      <c r="A256" s="1450">
        <v>41</v>
      </c>
      <c r="B256" s="1498" t="s">
        <v>25288</v>
      </c>
      <c r="C256" s="1498" t="s">
        <v>75</v>
      </c>
      <c r="D256" s="1565" t="s">
        <v>4796</v>
      </c>
      <c r="E256" s="1496" t="s">
        <v>25286</v>
      </c>
      <c r="F256" s="1496" t="s">
        <v>25286</v>
      </c>
      <c r="G256" s="1488" t="s">
        <v>24331</v>
      </c>
      <c r="H256" s="1460" t="s">
        <v>24816</v>
      </c>
      <c r="I256" s="1488" t="s">
        <v>25289</v>
      </c>
      <c r="J256" s="1449"/>
    </row>
    <row r="257" spans="1:10" ht="39.6">
      <c r="A257" s="1450">
        <v>42</v>
      </c>
      <c r="B257" s="1498" t="s">
        <v>25290</v>
      </c>
      <c r="C257" s="1498" t="s">
        <v>75</v>
      </c>
      <c r="D257" s="1533" t="s">
        <v>4796</v>
      </c>
      <c r="E257" s="1488" t="s">
        <v>25291</v>
      </c>
      <c r="F257" s="1488" t="s">
        <v>25291</v>
      </c>
      <c r="G257" s="1488" t="s">
        <v>24331</v>
      </c>
      <c r="H257" s="1460" t="s">
        <v>24816</v>
      </c>
      <c r="I257" s="1488" t="s">
        <v>25287</v>
      </c>
      <c r="J257" s="1449"/>
    </row>
    <row r="258" spans="1:10" ht="26.4">
      <c r="A258" s="1450">
        <v>43</v>
      </c>
      <c r="B258" s="1498" t="s">
        <v>11754</v>
      </c>
      <c r="C258" s="1498" t="s">
        <v>75</v>
      </c>
      <c r="D258" s="1533">
        <v>0.02</v>
      </c>
      <c r="E258" s="1488" t="s">
        <v>25292</v>
      </c>
      <c r="F258" s="1488" t="s">
        <v>25292</v>
      </c>
      <c r="G258" s="1488" t="s">
        <v>25293</v>
      </c>
      <c r="H258" s="1460" t="s">
        <v>25294</v>
      </c>
      <c r="I258" s="1488" t="s">
        <v>25185</v>
      </c>
      <c r="J258" s="1447"/>
    </row>
    <row r="259" spans="1:10" ht="39.6">
      <c r="A259" s="1450">
        <v>44</v>
      </c>
      <c r="B259" s="1498" t="s">
        <v>25295</v>
      </c>
      <c r="C259" s="1498" t="s">
        <v>75</v>
      </c>
      <c r="D259" s="1533">
        <v>0.5</v>
      </c>
      <c r="E259" s="1488" t="s">
        <v>25296</v>
      </c>
      <c r="F259" s="1460" t="s">
        <v>25297</v>
      </c>
      <c r="G259" s="1488" t="s">
        <v>24837</v>
      </c>
      <c r="H259" s="1460" t="s">
        <v>24838</v>
      </c>
      <c r="I259" s="1488" t="s">
        <v>25298</v>
      </c>
      <c r="J259" s="1447"/>
    </row>
    <row r="260" spans="1:10" ht="33.6">
      <c r="A260" s="1450">
        <v>45</v>
      </c>
      <c r="B260" s="1498" t="s">
        <v>25299</v>
      </c>
      <c r="C260" s="1498" t="s">
        <v>75</v>
      </c>
      <c r="D260" s="1533">
        <v>0.3</v>
      </c>
      <c r="E260" s="1488" t="s">
        <v>25300</v>
      </c>
      <c r="F260" s="1460" t="s">
        <v>25301</v>
      </c>
      <c r="G260" s="1488" t="s">
        <v>25302</v>
      </c>
      <c r="H260" s="1460" t="s">
        <v>24722</v>
      </c>
      <c r="I260" s="1488" t="s">
        <v>25298</v>
      </c>
      <c r="J260" s="1447"/>
    </row>
    <row r="261" spans="1:10" ht="46.2">
      <c r="A261" s="1450">
        <v>46</v>
      </c>
      <c r="B261" s="1498" t="s">
        <v>25303</v>
      </c>
      <c r="C261" s="1498" t="s">
        <v>75</v>
      </c>
      <c r="D261" s="1533">
        <v>0.3</v>
      </c>
      <c r="E261" s="1488" t="s">
        <v>25304</v>
      </c>
      <c r="F261" s="1460" t="s">
        <v>25305</v>
      </c>
      <c r="G261" s="1488" t="s">
        <v>25306</v>
      </c>
      <c r="H261" s="1490" t="s">
        <v>25034</v>
      </c>
      <c r="I261" s="1488" t="s">
        <v>25262</v>
      </c>
      <c r="J261" s="1447"/>
    </row>
    <row r="262" spans="1:10" ht="46.2">
      <c r="A262" s="1450">
        <v>47</v>
      </c>
      <c r="B262" s="1498" t="s">
        <v>25307</v>
      </c>
      <c r="C262" s="1498" t="s">
        <v>75</v>
      </c>
      <c r="D262" s="1533">
        <v>0.2</v>
      </c>
      <c r="E262" s="1488" t="s">
        <v>25308</v>
      </c>
      <c r="F262" s="1460" t="s">
        <v>25309</v>
      </c>
      <c r="G262" s="1488" t="s">
        <v>25310</v>
      </c>
      <c r="H262" s="1490" t="s">
        <v>25034</v>
      </c>
      <c r="I262" s="1488" t="s">
        <v>25262</v>
      </c>
      <c r="J262" s="1447"/>
    </row>
    <row r="263" spans="1:10" ht="46.2">
      <c r="A263" s="1450">
        <v>48</v>
      </c>
      <c r="B263" s="1498" t="s">
        <v>25311</v>
      </c>
      <c r="C263" s="1498" t="s">
        <v>75</v>
      </c>
      <c r="D263" s="1533">
        <v>1.1000000000000001</v>
      </c>
      <c r="E263" s="1488" t="s">
        <v>25312</v>
      </c>
      <c r="F263" s="1460" t="s">
        <v>25313</v>
      </c>
      <c r="G263" s="1488" t="s">
        <v>25314</v>
      </c>
      <c r="H263" s="1490" t="s">
        <v>25034</v>
      </c>
      <c r="I263" s="1488" t="s">
        <v>25262</v>
      </c>
      <c r="J263" s="1447"/>
    </row>
    <row r="264" spans="1:10" ht="79.2">
      <c r="A264" s="1450">
        <v>49</v>
      </c>
      <c r="B264" s="1498" t="s">
        <v>25315</v>
      </c>
      <c r="C264" s="1498" t="s">
        <v>75</v>
      </c>
      <c r="D264" s="1533">
        <v>0.02</v>
      </c>
      <c r="E264" s="1488" t="s">
        <v>25316</v>
      </c>
      <c r="F264" s="1469" t="s">
        <v>25317</v>
      </c>
      <c r="G264" s="1488" t="s">
        <v>24315</v>
      </c>
      <c r="H264" s="1468" t="s">
        <v>24683</v>
      </c>
      <c r="I264" s="1488" t="s">
        <v>25289</v>
      </c>
      <c r="J264" s="1449"/>
    </row>
    <row r="265" spans="1:10" ht="79.2">
      <c r="A265" s="1450">
        <v>50</v>
      </c>
      <c r="B265" s="1498" t="s">
        <v>25318</v>
      </c>
      <c r="C265" s="1498" t="s">
        <v>75</v>
      </c>
      <c r="D265" s="1533">
        <v>0.02</v>
      </c>
      <c r="E265" s="1488" t="s">
        <v>25316</v>
      </c>
      <c r="F265" s="1469" t="s">
        <v>25319</v>
      </c>
      <c r="G265" s="1488" t="s">
        <v>24315</v>
      </c>
      <c r="H265" s="1468" t="s">
        <v>24683</v>
      </c>
      <c r="I265" s="1488" t="s">
        <v>25289</v>
      </c>
      <c r="J265" s="1449"/>
    </row>
    <row r="266" spans="1:10" ht="26.4">
      <c r="A266" s="1450">
        <v>51</v>
      </c>
      <c r="B266" s="1498" t="s">
        <v>25320</v>
      </c>
      <c r="C266" s="1498" t="s">
        <v>75</v>
      </c>
      <c r="D266" s="1533">
        <v>0.02</v>
      </c>
      <c r="E266" s="1488" t="s">
        <v>25321</v>
      </c>
      <c r="F266" s="1488" t="s">
        <v>25321</v>
      </c>
      <c r="G266" s="1488" t="s">
        <v>25322</v>
      </c>
      <c r="H266" s="1460" t="s">
        <v>25322</v>
      </c>
      <c r="I266" s="1488" t="s">
        <v>25323</v>
      </c>
      <c r="J266" s="1447"/>
    </row>
    <row r="267" spans="1:10" ht="26.4">
      <c r="A267" s="1450">
        <v>52</v>
      </c>
      <c r="B267" s="1498" t="s">
        <v>25324</v>
      </c>
      <c r="C267" s="1498" t="s">
        <v>75</v>
      </c>
      <c r="D267" s="1533">
        <v>0.02</v>
      </c>
      <c r="E267" s="1488" t="s">
        <v>25321</v>
      </c>
      <c r="F267" s="1488" t="s">
        <v>25321</v>
      </c>
      <c r="G267" s="1488" t="s">
        <v>25325</v>
      </c>
      <c r="H267" s="1460" t="s">
        <v>25325</v>
      </c>
      <c r="I267" s="1488" t="s">
        <v>25326</v>
      </c>
      <c r="J267" s="1447"/>
    </row>
    <row r="268" spans="1:10" ht="26.4">
      <c r="A268" s="1450">
        <v>53</v>
      </c>
      <c r="B268" s="1498" t="s">
        <v>25327</v>
      </c>
      <c r="C268" s="1498" t="s">
        <v>75</v>
      </c>
      <c r="D268" s="1533">
        <v>0.02</v>
      </c>
      <c r="E268" s="1488" t="s">
        <v>25328</v>
      </c>
      <c r="F268" s="1488" t="s">
        <v>25328</v>
      </c>
      <c r="G268" s="1488" t="s">
        <v>25329</v>
      </c>
      <c r="H268" s="1490" t="s">
        <v>25322</v>
      </c>
      <c r="I268" s="1488" t="s">
        <v>25330</v>
      </c>
      <c r="J268" s="1449"/>
    </row>
    <row r="269" spans="1:10" ht="60">
      <c r="A269" s="1450">
        <v>54</v>
      </c>
      <c r="B269" s="1498" t="s">
        <v>25331</v>
      </c>
      <c r="C269" s="1498" t="s">
        <v>75</v>
      </c>
      <c r="D269" s="1533">
        <v>0.02</v>
      </c>
      <c r="E269" s="1455" t="s">
        <v>25332</v>
      </c>
      <c r="F269" s="1460" t="s">
        <v>25333</v>
      </c>
      <c r="G269" s="1455" t="s">
        <v>24631</v>
      </c>
      <c r="H269" s="1460" t="s">
        <v>24632</v>
      </c>
      <c r="I269" s="1488" t="s">
        <v>24989</v>
      </c>
      <c r="J269" s="1447"/>
    </row>
    <row r="270" spans="1:10" ht="79.2">
      <c r="A270" s="1450">
        <v>55</v>
      </c>
      <c r="B270" s="1498" t="s">
        <v>25334</v>
      </c>
      <c r="C270" s="1498" t="s">
        <v>75</v>
      </c>
      <c r="D270" s="1533">
        <v>0.02</v>
      </c>
      <c r="E270" s="1455" t="s">
        <v>27267</v>
      </c>
      <c r="F270" s="1460" t="s">
        <v>25335</v>
      </c>
      <c r="G270" s="1455" t="s">
        <v>24631</v>
      </c>
      <c r="H270" s="1460" t="s">
        <v>24632</v>
      </c>
      <c r="I270" s="1488" t="s">
        <v>25336</v>
      </c>
      <c r="J270" s="1447"/>
    </row>
    <row r="271" spans="1:10" ht="39.6">
      <c r="A271" s="1450">
        <v>56</v>
      </c>
      <c r="B271" s="1498" t="s">
        <v>25337</v>
      </c>
      <c r="C271" s="1498" t="s">
        <v>75</v>
      </c>
      <c r="D271" s="1533">
        <v>0.01</v>
      </c>
      <c r="E271" s="1488" t="s">
        <v>25338</v>
      </c>
      <c r="F271" s="1472" t="s">
        <v>25339</v>
      </c>
      <c r="G271" s="1488" t="s">
        <v>25340</v>
      </c>
      <c r="H271" s="1472" t="s">
        <v>25341</v>
      </c>
      <c r="I271" s="1488" t="s">
        <v>25342</v>
      </c>
      <c r="J271" s="1449"/>
    </row>
    <row r="272" spans="1:10" ht="39.6">
      <c r="A272" s="1450">
        <v>57</v>
      </c>
      <c r="B272" s="1498" t="s">
        <v>25343</v>
      </c>
      <c r="C272" s="1498" t="s">
        <v>75</v>
      </c>
      <c r="D272" s="1533">
        <v>2.2999999999999998</v>
      </c>
      <c r="E272" s="1488" t="s">
        <v>25344</v>
      </c>
      <c r="F272" s="1460" t="s">
        <v>25345</v>
      </c>
      <c r="G272" s="1488" t="s">
        <v>25346</v>
      </c>
      <c r="H272" s="1460" t="s">
        <v>25347</v>
      </c>
      <c r="I272" s="1488" t="s">
        <v>25168</v>
      </c>
      <c r="J272" s="1449"/>
    </row>
    <row r="273" spans="1:10" ht="77.400000000000006">
      <c r="A273" s="1450">
        <v>58</v>
      </c>
      <c r="B273" s="1498" t="s">
        <v>25348</v>
      </c>
      <c r="C273" s="1498" t="s">
        <v>75</v>
      </c>
      <c r="D273" s="1538">
        <v>11</v>
      </c>
      <c r="E273" s="1488" t="s">
        <v>25349</v>
      </c>
      <c r="F273" s="1488" t="s">
        <v>25349</v>
      </c>
      <c r="G273" s="1488" t="s">
        <v>24662</v>
      </c>
      <c r="H273" s="1460" t="s">
        <v>24573</v>
      </c>
      <c r="I273" s="1488" t="s">
        <v>25350</v>
      </c>
      <c r="J273" s="1447"/>
    </row>
    <row r="274" spans="1:10" ht="77.400000000000006">
      <c r="A274" s="1450">
        <v>59</v>
      </c>
      <c r="B274" s="1498" t="s">
        <v>25351</v>
      </c>
      <c r="C274" s="1498" t="s">
        <v>75</v>
      </c>
      <c r="D274" s="1533">
        <v>4.8</v>
      </c>
      <c r="E274" s="1488" t="s">
        <v>25352</v>
      </c>
      <c r="F274" s="1488" t="s">
        <v>25352</v>
      </c>
      <c r="G274" s="1488" t="s">
        <v>24662</v>
      </c>
      <c r="H274" s="1460" t="s">
        <v>24573</v>
      </c>
      <c r="I274" s="1488" t="s">
        <v>25350</v>
      </c>
      <c r="J274" s="1447"/>
    </row>
    <row r="275" spans="1:10" ht="77.400000000000006">
      <c r="A275" s="1450">
        <v>60</v>
      </c>
      <c r="B275" s="1498" t="s">
        <v>25353</v>
      </c>
      <c r="C275" s="1498" t="s">
        <v>75</v>
      </c>
      <c r="D275" s="1533">
        <v>5.8</v>
      </c>
      <c r="E275" s="1488" t="s">
        <v>25354</v>
      </c>
      <c r="F275" s="1488" t="s">
        <v>25354</v>
      </c>
      <c r="G275" s="1488" t="s">
        <v>24662</v>
      </c>
      <c r="H275" s="1460" t="s">
        <v>24573</v>
      </c>
      <c r="I275" s="1488" t="s">
        <v>25350</v>
      </c>
      <c r="J275" s="1447"/>
    </row>
    <row r="276" spans="1:10" ht="77.400000000000006">
      <c r="A276" s="1450">
        <v>61</v>
      </c>
      <c r="B276" s="1498" t="s">
        <v>15035</v>
      </c>
      <c r="C276" s="1498" t="s">
        <v>75</v>
      </c>
      <c r="D276" s="1533">
        <v>0.02</v>
      </c>
      <c r="E276" s="1488" t="s">
        <v>25355</v>
      </c>
      <c r="F276" s="1488" t="s">
        <v>25355</v>
      </c>
      <c r="G276" s="1488" t="s">
        <v>24662</v>
      </c>
      <c r="H276" s="1460" t="s">
        <v>24573</v>
      </c>
      <c r="I276" s="1488" t="s">
        <v>25350</v>
      </c>
      <c r="J276" s="1449"/>
    </row>
    <row r="277" spans="1:10" ht="77.400000000000006">
      <c r="A277" s="1450">
        <v>62</v>
      </c>
      <c r="B277" s="1498" t="s">
        <v>25356</v>
      </c>
      <c r="C277" s="1498" t="s">
        <v>75</v>
      </c>
      <c r="D277" s="1538">
        <v>10</v>
      </c>
      <c r="E277" s="1488" t="s">
        <v>25357</v>
      </c>
      <c r="F277" s="1488" t="s">
        <v>25357</v>
      </c>
      <c r="G277" s="1488" t="s">
        <v>24662</v>
      </c>
      <c r="H277" s="1460" t="s">
        <v>24573</v>
      </c>
      <c r="I277" s="1488" t="s">
        <v>25350</v>
      </c>
      <c r="J277" s="1447"/>
    </row>
    <row r="278" spans="1:10" ht="77.400000000000006">
      <c r="A278" s="1450">
        <v>63</v>
      </c>
      <c r="B278" s="1498" t="s">
        <v>25358</v>
      </c>
      <c r="C278" s="1498" t="s">
        <v>75</v>
      </c>
      <c r="D278" s="1538">
        <v>16</v>
      </c>
      <c r="E278" s="1488" t="s">
        <v>25359</v>
      </c>
      <c r="F278" s="1488" t="s">
        <v>25359</v>
      </c>
      <c r="G278" s="1488" t="s">
        <v>24662</v>
      </c>
      <c r="H278" s="1460" t="s">
        <v>24573</v>
      </c>
      <c r="I278" s="1488" t="s">
        <v>25350</v>
      </c>
      <c r="J278" s="1447"/>
    </row>
    <row r="279" spans="1:10" ht="77.400000000000006">
      <c r="A279" s="1450">
        <v>64</v>
      </c>
      <c r="B279" s="1498" t="s">
        <v>25360</v>
      </c>
      <c r="C279" s="1498" t="s">
        <v>75</v>
      </c>
      <c r="D279" s="1538">
        <v>15</v>
      </c>
      <c r="E279" s="1488" t="s">
        <v>25361</v>
      </c>
      <c r="F279" s="1488" t="s">
        <v>25361</v>
      </c>
      <c r="G279" s="1488" t="s">
        <v>24662</v>
      </c>
      <c r="H279" s="1460" t="s">
        <v>24573</v>
      </c>
      <c r="I279" s="1488" t="s">
        <v>25350</v>
      </c>
      <c r="J279" s="1447"/>
    </row>
    <row r="280" spans="1:10" ht="79.2">
      <c r="A280" s="1450">
        <v>65</v>
      </c>
      <c r="B280" s="1498" t="s">
        <v>25362</v>
      </c>
      <c r="C280" s="1498" t="s">
        <v>75</v>
      </c>
      <c r="D280" s="1533">
        <v>0.01</v>
      </c>
      <c r="E280" s="1488" t="s">
        <v>25363</v>
      </c>
      <c r="F280" s="1460" t="s">
        <v>25364</v>
      </c>
      <c r="G280" s="1488" t="s">
        <v>24888</v>
      </c>
      <c r="H280" s="1460" t="s">
        <v>24889</v>
      </c>
      <c r="I280" s="1488" t="s">
        <v>25365</v>
      </c>
      <c r="J280" s="1449"/>
    </row>
    <row r="281" spans="1:10" ht="52.8">
      <c r="A281" s="1450">
        <v>66</v>
      </c>
      <c r="B281" s="1498" t="s">
        <v>25366</v>
      </c>
      <c r="C281" s="1498" t="s">
        <v>75</v>
      </c>
      <c r="D281" s="1533">
        <v>0.01</v>
      </c>
      <c r="E281" s="1488" t="s">
        <v>25367</v>
      </c>
      <c r="F281" s="1472" t="s">
        <v>25368</v>
      </c>
      <c r="G281" s="1488" t="s">
        <v>24869</v>
      </c>
      <c r="H281" s="1472" t="s">
        <v>24869</v>
      </c>
      <c r="I281" s="1488" t="s">
        <v>25369</v>
      </c>
      <c r="J281" s="1449"/>
    </row>
    <row r="282" spans="1:10" ht="46.2">
      <c r="A282" s="1450">
        <v>67</v>
      </c>
      <c r="B282" s="1498" t="s">
        <v>25370</v>
      </c>
      <c r="C282" s="1498" t="s">
        <v>75</v>
      </c>
      <c r="D282" s="1533">
        <v>0.02</v>
      </c>
      <c r="E282" s="1488" t="s">
        <v>25371</v>
      </c>
      <c r="F282" s="1460" t="s">
        <v>25372</v>
      </c>
      <c r="G282" s="1488" t="s">
        <v>25373</v>
      </c>
      <c r="H282" s="1490" t="s">
        <v>25034</v>
      </c>
      <c r="I282" s="1488" t="s">
        <v>25369</v>
      </c>
      <c r="J282" s="1449"/>
    </row>
    <row r="283" spans="1:10" ht="52.8">
      <c r="A283" s="1450">
        <v>68</v>
      </c>
      <c r="B283" s="1498" t="s">
        <v>25374</v>
      </c>
      <c r="C283" s="1498" t="s">
        <v>75</v>
      </c>
      <c r="D283" s="1533">
        <v>0.01</v>
      </c>
      <c r="E283" s="1488" t="s">
        <v>25375</v>
      </c>
      <c r="F283" s="1472" t="s">
        <v>25376</v>
      </c>
      <c r="G283" s="1488" t="s">
        <v>24869</v>
      </c>
      <c r="H283" s="1472" t="s">
        <v>24869</v>
      </c>
      <c r="I283" s="1488" t="s">
        <v>25369</v>
      </c>
      <c r="J283" s="1449"/>
    </row>
    <row r="284" spans="1:10" ht="52.8">
      <c r="A284" s="1450">
        <v>69</v>
      </c>
      <c r="B284" s="1498" t="s">
        <v>25377</v>
      </c>
      <c r="C284" s="1498" t="s">
        <v>75</v>
      </c>
      <c r="D284" s="1533">
        <v>0.01</v>
      </c>
      <c r="E284" s="1488" t="s">
        <v>25378</v>
      </c>
      <c r="F284" s="1488" t="s">
        <v>25378</v>
      </c>
      <c r="G284" s="1488" t="s">
        <v>24536</v>
      </c>
      <c r="H284" s="1460" t="s">
        <v>24622</v>
      </c>
      <c r="I284" s="1488" t="s">
        <v>25369</v>
      </c>
      <c r="J284" s="1449"/>
    </row>
    <row r="285" spans="1:10" ht="60">
      <c r="A285" s="1450">
        <v>70</v>
      </c>
      <c r="B285" s="1519" t="s">
        <v>25379</v>
      </c>
      <c r="C285" s="1498" t="s">
        <v>75</v>
      </c>
      <c r="D285" s="1559">
        <v>0.01</v>
      </c>
      <c r="E285" s="1488" t="s">
        <v>25380</v>
      </c>
      <c r="F285" s="1460" t="s">
        <v>25381</v>
      </c>
      <c r="G285" s="1488" t="s">
        <v>24631</v>
      </c>
      <c r="H285" s="1460" t="s">
        <v>24632</v>
      </c>
      <c r="I285" s="1488" t="s">
        <v>25146</v>
      </c>
      <c r="J285" s="1449"/>
    </row>
    <row r="286" spans="1:10" ht="52.8">
      <c r="A286" s="1450">
        <v>71</v>
      </c>
      <c r="B286" s="1498" t="s">
        <v>25382</v>
      </c>
      <c r="C286" s="1498" t="s">
        <v>75</v>
      </c>
      <c r="D286" s="1533">
        <v>0.01</v>
      </c>
      <c r="E286" s="1514" t="s">
        <v>25383</v>
      </c>
      <c r="F286" s="1460" t="s">
        <v>25384</v>
      </c>
      <c r="G286" s="1488" t="s">
        <v>25385</v>
      </c>
      <c r="H286" s="1460" t="s">
        <v>25385</v>
      </c>
      <c r="I286" s="1488" t="s">
        <v>25146</v>
      </c>
      <c r="J286" s="1449"/>
    </row>
    <row r="287" spans="1:10" ht="52.8">
      <c r="A287" s="1450">
        <v>72</v>
      </c>
      <c r="B287" s="1519" t="s">
        <v>25386</v>
      </c>
      <c r="C287" s="1498" t="s">
        <v>75</v>
      </c>
      <c r="D287" s="1559">
        <v>1.1000000000000001</v>
      </c>
      <c r="E287" s="1488" t="s">
        <v>25387</v>
      </c>
      <c r="F287" s="1488" t="s">
        <v>25387</v>
      </c>
      <c r="G287" s="1505" t="s">
        <v>24536</v>
      </c>
      <c r="H287" s="1462" t="s">
        <v>24622</v>
      </c>
      <c r="I287" s="1505" t="s">
        <v>25146</v>
      </c>
      <c r="J287" s="1453"/>
    </row>
    <row r="288" spans="1:10" ht="40.200000000000003" thickBot="1">
      <c r="A288" s="1450">
        <v>73</v>
      </c>
      <c r="B288" s="1519" t="s">
        <v>25388</v>
      </c>
      <c r="C288" s="1498" t="s">
        <v>75</v>
      </c>
      <c r="D288" s="1559">
        <v>0.01</v>
      </c>
      <c r="E288" s="1488" t="s">
        <v>25389</v>
      </c>
      <c r="F288" s="1488" t="s">
        <v>25389</v>
      </c>
      <c r="G288" s="1505" t="s">
        <v>25390</v>
      </c>
      <c r="H288" s="1462" t="s">
        <v>25083</v>
      </c>
      <c r="I288" s="1505" t="s">
        <v>25146</v>
      </c>
      <c r="J288" s="1453"/>
    </row>
    <row r="289" spans="1:10" ht="79.8" thickBot="1">
      <c r="A289" s="1450">
        <v>74</v>
      </c>
      <c r="B289" s="1519" t="s">
        <v>25391</v>
      </c>
      <c r="C289" s="1498" t="s">
        <v>75</v>
      </c>
      <c r="D289" s="1559">
        <v>8.1999999999999993</v>
      </c>
      <c r="E289" s="1488" t="s">
        <v>25392</v>
      </c>
      <c r="F289" s="1477" t="s">
        <v>25393</v>
      </c>
      <c r="G289" s="1505" t="s">
        <v>24594</v>
      </c>
      <c r="H289" s="1460" t="s">
        <v>25394</v>
      </c>
      <c r="I289" s="1505" t="s">
        <v>25395</v>
      </c>
      <c r="J289" s="1453"/>
    </row>
    <row r="290" spans="1:10" ht="79.8" thickBot="1">
      <c r="A290" s="1450">
        <v>75</v>
      </c>
      <c r="B290" s="1519" t="s">
        <v>25396</v>
      </c>
      <c r="C290" s="1498" t="s">
        <v>75</v>
      </c>
      <c r="D290" s="1559">
        <v>8.7612000000000005</v>
      </c>
      <c r="E290" s="1488" t="s">
        <v>25397</v>
      </c>
      <c r="F290" s="1477" t="s">
        <v>25398</v>
      </c>
      <c r="G290" s="1505" t="s">
        <v>24594</v>
      </c>
      <c r="H290" s="1460" t="s">
        <v>25399</v>
      </c>
      <c r="I290" s="1505" t="s">
        <v>25400</v>
      </c>
      <c r="J290" s="1453"/>
    </row>
    <row r="291" spans="1:10" ht="66">
      <c r="A291" s="1450">
        <v>76</v>
      </c>
      <c r="B291" s="1519" t="s">
        <v>25331</v>
      </c>
      <c r="C291" s="1498" t="s">
        <v>75</v>
      </c>
      <c r="D291" s="1559">
        <v>0.03</v>
      </c>
      <c r="E291" s="1505" t="s">
        <v>25401</v>
      </c>
      <c r="F291" s="1505" t="s">
        <v>25401</v>
      </c>
      <c r="G291" s="1505" t="s">
        <v>25402</v>
      </c>
      <c r="H291" s="1460" t="s">
        <v>24718</v>
      </c>
      <c r="I291" s="1505" t="s">
        <v>24898</v>
      </c>
      <c r="J291" s="1453"/>
    </row>
    <row r="292" spans="1:10" ht="66">
      <c r="A292" s="1450">
        <v>77</v>
      </c>
      <c r="B292" s="1519" t="s">
        <v>25403</v>
      </c>
      <c r="C292" s="1498" t="s">
        <v>75</v>
      </c>
      <c r="D292" s="1559">
        <v>0.01</v>
      </c>
      <c r="E292" s="1505" t="s">
        <v>25404</v>
      </c>
      <c r="F292" s="1455" t="s">
        <v>25405</v>
      </c>
      <c r="G292" s="1505" t="s">
        <v>25406</v>
      </c>
      <c r="H292" s="1460" t="s">
        <v>25407</v>
      </c>
      <c r="I292" s="1505" t="s">
        <v>24898</v>
      </c>
      <c r="J292" s="1453"/>
    </row>
    <row r="293" spans="1:10" ht="39.6">
      <c r="A293" s="1450">
        <v>78</v>
      </c>
      <c r="B293" s="1519" t="s">
        <v>25408</v>
      </c>
      <c r="C293" s="1498" t="s">
        <v>75</v>
      </c>
      <c r="D293" s="1559">
        <v>1E-3</v>
      </c>
      <c r="E293" s="1505" t="s">
        <v>25409</v>
      </c>
      <c r="F293" s="1455" t="s">
        <v>25409</v>
      </c>
      <c r="G293" s="1505" t="s">
        <v>25410</v>
      </c>
      <c r="H293" s="1460" t="s">
        <v>24650</v>
      </c>
      <c r="I293" s="1505" t="s">
        <v>25411</v>
      </c>
      <c r="J293" s="1453"/>
    </row>
    <row r="294" spans="1:10" ht="66">
      <c r="A294" s="1450">
        <v>79</v>
      </c>
      <c r="B294" s="1519" t="s">
        <v>25412</v>
      </c>
      <c r="C294" s="1498" t="s">
        <v>75</v>
      </c>
      <c r="D294" s="1545">
        <v>8</v>
      </c>
      <c r="E294" s="1505" t="s">
        <v>25413</v>
      </c>
      <c r="F294" s="1460" t="s">
        <v>25414</v>
      </c>
      <c r="G294" s="1505" t="s">
        <v>24594</v>
      </c>
      <c r="H294" s="1460" t="s">
        <v>24595</v>
      </c>
      <c r="I294" s="1505" t="s">
        <v>24909</v>
      </c>
      <c r="J294" s="1453"/>
    </row>
    <row r="295" spans="1:10" ht="79.2">
      <c r="A295" s="1450">
        <v>80</v>
      </c>
      <c r="B295" s="1519" t="s">
        <v>25415</v>
      </c>
      <c r="C295" s="1498" t="s">
        <v>75</v>
      </c>
      <c r="D295" s="1559">
        <v>13.1</v>
      </c>
      <c r="E295" s="1505" t="s">
        <v>25416</v>
      </c>
      <c r="F295" s="1460" t="s">
        <v>25417</v>
      </c>
      <c r="G295" s="1505" t="s">
        <v>24594</v>
      </c>
      <c r="H295" s="1460" t="s">
        <v>24595</v>
      </c>
      <c r="I295" s="1505" t="s">
        <v>24909</v>
      </c>
      <c r="J295" s="1453"/>
    </row>
    <row r="296" spans="1:10" ht="79.2">
      <c r="A296" s="1450">
        <v>81</v>
      </c>
      <c r="B296" s="1519" t="s">
        <v>25418</v>
      </c>
      <c r="C296" s="1498" t="s">
        <v>75</v>
      </c>
      <c r="D296" s="1559">
        <v>15.7</v>
      </c>
      <c r="E296" s="1505" t="s">
        <v>25419</v>
      </c>
      <c r="F296" s="1482" t="s">
        <v>25420</v>
      </c>
      <c r="G296" s="1505" t="s">
        <v>24631</v>
      </c>
      <c r="H296" s="1460" t="s">
        <v>24632</v>
      </c>
      <c r="I296" s="1505" t="s">
        <v>24923</v>
      </c>
      <c r="J296" s="1453"/>
    </row>
    <row r="297" spans="1:10" ht="60">
      <c r="A297" s="1450">
        <v>82</v>
      </c>
      <c r="B297" s="1519" t="s">
        <v>25421</v>
      </c>
      <c r="C297" s="1498" t="s">
        <v>75</v>
      </c>
      <c r="D297" s="1559">
        <v>4.4000000000000004</v>
      </c>
      <c r="E297" s="1505" t="s">
        <v>25422</v>
      </c>
      <c r="F297" s="1460" t="s">
        <v>25423</v>
      </c>
      <c r="G297" s="1505" t="s">
        <v>24594</v>
      </c>
      <c r="H297" s="1460" t="s">
        <v>24595</v>
      </c>
      <c r="I297" s="1505" t="s">
        <v>24909</v>
      </c>
      <c r="J297" s="1453"/>
    </row>
    <row r="298" spans="1:10" ht="118.8">
      <c r="A298" s="1450">
        <v>83</v>
      </c>
      <c r="B298" s="1519" t="s">
        <v>25424</v>
      </c>
      <c r="C298" s="1498" t="s">
        <v>75</v>
      </c>
      <c r="D298" s="1559">
        <v>5.4173</v>
      </c>
      <c r="E298" s="1505" t="s">
        <v>25425</v>
      </c>
      <c r="F298" s="1479" t="s">
        <v>25426</v>
      </c>
      <c r="G298" s="1505" t="s">
        <v>24612</v>
      </c>
      <c r="H298" s="1460" t="s">
        <v>24613</v>
      </c>
      <c r="I298" s="1505" t="s">
        <v>24909</v>
      </c>
      <c r="J298" s="1453"/>
    </row>
    <row r="299" spans="1:10" ht="79.2">
      <c r="A299" s="1450">
        <v>84</v>
      </c>
      <c r="B299" s="1519" t="s">
        <v>25427</v>
      </c>
      <c r="C299" s="1498" t="s">
        <v>75</v>
      </c>
      <c r="D299" s="1559">
        <v>7.6</v>
      </c>
      <c r="E299" s="1505" t="s">
        <v>25428</v>
      </c>
      <c r="F299" s="1460" t="s">
        <v>25429</v>
      </c>
      <c r="G299" s="1505" t="s">
        <v>25038</v>
      </c>
      <c r="H299" s="1460" t="s">
        <v>25039</v>
      </c>
      <c r="I299" s="1505" t="s">
        <v>25430</v>
      </c>
      <c r="J299" s="1453"/>
    </row>
    <row r="300" spans="1:10" ht="66">
      <c r="A300" s="1450">
        <v>85</v>
      </c>
      <c r="B300" s="1519" t="s">
        <v>25431</v>
      </c>
      <c r="C300" s="1498" t="s">
        <v>75</v>
      </c>
      <c r="D300" s="1545">
        <v>5</v>
      </c>
      <c r="E300" s="1505" t="s">
        <v>25432</v>
      </c>
      <c r="F300" s="1460" t="s">
        <v>25433</v>
      </c>
      <c r="G300" s="1505" t="s">
        <v>25038</v>
      </c>
      <c r="H300" s="1460" t="s">
        <v>25039</v>
      </c>
      <c r="I300" s="1505" t="s">
        <v>25430</v>
      </c>
      <c r="J300" s="1453"/>
    </row>
    <row r="301" spans="1:10" ht="66">
      <c r="A301" s="1450">
        <v>86</v>
      </c>
      <c r="B301" s="1519" t="s">
        <v>25434</v>
      </c>
      <c r="C301" s="1498" t="s">
        <v>75</v>
      </c>
      <c r="D301" s="1559">
        <v>32.1</v>
      </c>
      <c r="E301" s="1505" t="s">
        <v>25435</v>
      </c>
      <c r="F301" s="1460" t="s">
        <v>25436</v>
      </c>
      <c r="G301" s="1505" t="s">
        <v>24631</v>
      </c>
      <c r="H301" s="1460" t="s">
        <v>25437</v>
      </c>
      <c r="I301" s="1505" t="s">
        <v>25430</v>
      </c>
      <c r="J301" s="1453"/>
    </row>
    <row r="302" spans="1:10" ht="52.8">
      <c r="A302" s="1450">
        <v>87</v>
      </c>
      <c r="B302" s="1460" t="s">
        <v>24278</v>
      </c>
      <c r="C302" s="1460" t="s">
        <v>75</v>
      </c>
      <c r="D302" s="1560">
        <v>1E-3</v>
      </c>
      <c r="E302" s="1455" t="s">
        <v>24279</v>
      </c>
      <c r="F302" s="1460" t="s">
        <v>25438</v>
      </c>
      <c r="G302" s="1460" t="s">
        <v>24280</v>
      </c>
      <c r="H302" s="1460" t="s">
        <v>24897</v>
      </c>
      <c r="I302" s="1460" t="s">
        <v>25439</v>
      </c>
      <c r="J302" s="1460"/>
    </row>
    <row r="303" spans="1:10" ht="60">
      <c r="A303" s="1450">
        <v>88</v>
      </c>
      <c r="B303" s="1460" t="s">
        <v>24288</v>
      </c>
      <c r="C303" s="1460" t="s">
        <v>25440</v>
      </c>
      <c r="D303" s="1560">
        <v>6.8</v>
      </c>
      <c r="E303" s="1455" t="s">
        <v>25441</v>
      </c>
      <c r="F303" s="1460" t="s">
        <v>25442</v>
      </c>
      <c r="G303" s="1460" t="s">
        <v>25443</v>
      </c>
      <c r="H303" s="1460" t="s">
        <v>24607</v>
      </c>
      <c r="I303" s="1460" t="s">
        <v>25444</v>
      </c>
      <c r="J303" s="1480"/>
    </row>
    <row r="304" spans="1:10" ht="60">
      <c r="A304" s="1450">
        <v>89</v>
      </c>
      <c r="B304" s="1460" t="s">
        <v>25445</v>
      </c>
      <c r="C304" s="1460" t="s">
        <v>25440</v>
      </c>
      <c r="D304" s="1560">
        <v>27.2</v>
      </c>
      <c r="E304" s="1455" t="s">
        <v>25446</v>
      </c>
      <c r="F304" s="1460" t="s">
        <v>25447</v>
      </c>
      <c r="G304" s="1460" t="s">
        <v>25448</v>
      </c>
      <c r="H304" s="1460" t="s">
        <v>24607</v>
      </c>
      <c r="I304" s="1460" t="s">
        <v>25444</v>
      </c>
      <c r="J304" s="1480"/>
    </row>
    <row r="305" spans="1:10" ht="60">
      <c r="A305" s="1450">
        <v>90</v>
      </c>
      <c r="B305" s="1460" t="s">
        <v>24295</v>
      </c>
      <c r="C305" s="1460" t="s">
        <v>25440</v>
      </c>
      <c r="D305" s="1560">
        <v>12.2</v>
      </c>
      <c r="E305" s="1455" t="s">
        <v>25449</v>
      </c>
      <c r="F305" s="1460" t="s">
        <v>25450</v>
      </c>
      <c r="G305" s="1460" t="s">
        <v>25448</v>
      </c>
      <c r="H305" s="1460" t="s">
        <v>24607</v>
      </c>
      <c r="I305" s="1460" t="s">
        <v>25444</v>
      </c>
      <c r="J305" s="1480"/>
    </row>
    <row r="306" spans="1:10" ht="79.2">
      <c r="A306" s="1450">
        <v>91</v>
      </c>
      <c r="B306" s="1460" t="s">
        <v>24297</v>
      </c>
      <c r="C306" s="1460" t="s">
        <v>75</v>
      </c>
      <c r="D306" s="1560">
        <v>28.5</v>
      </c>
      <c r="E306" s="1455" t="s">
        <v>25451</v>
      </c>
      <c r="F306" s="1460" t="s">
        <v>25452</v>
      </c>
      <c r="G306" s="1460" t="s">
        <v>25448</v>
      </c>
      <c r="H306" s="1460" t="s">
        <v>24607</v>
      </c>
      <c r="I306" s="1460" t="s">
        <v>25453</v>
      </c>
      <c r="J306" s="1460"/>
    </row>
    <row r="307" spans="1:10" ht="52.8">
      <c r="A307" s="1450">
        <v>92</v>
      </c>
      <c r="B307" s="1460" t="s">
        <v>24313</v>
      </c>
      <c r="C307" s="1460" t="s">
        <v>75</v>
      </c>
      <c r="D307" s="1560">
        <v>0.8</v>
      </c>
      <c r="E307" s="1455" t="s">
        <v>24314</v>
      </c>
      <c r="F307" s="1460" t="s">
        <v>24314</v>
      </c>
      <c r="G307" s="1460" t="s">
        <v>24315</v>
      </c>
      <c r="H307" s="1490" t="s">
        <v>25034</v>
      </c>
      <c r="I307" s="1460" t="s">
        <v>25454</v>
      </c>
      <c r="J307" s="1460"/>
    </row>
    <row r="308" spans="1:10" ht="60">
      <c r="A308" s="1450">
        <v>93</v>
      </c>
      <c r="B308" s="1460" t="s">
        <v>24319</v>
      </c>
      <c r="C308" s="1460" t="s">
        <v>75</v>
      </c>
      <c r="D308" s="1560">
        <v>0.02</v>
      </c>
      <c r="E308" s="1455" t="s">
        <v>24320</v>
      </c>
      <c r="F308" s="1460" t="s">
        <v>24320</v>
      </c>
      <c r="G308" s="1460" t="s">
        <v>25455</v>
      </c>
      <c r="H308" s="1460" t="s">
        <v>25456</v>
      </c>
      <c r="I308" s="1460" t="s">
        <v>25454</v>
      </c>
      <c r="J308" s="1480"/>
    </row>
    <row r="309" spans="1:10" ht="33.6">
      <c r="A309" s="1450">
        <v>94</v>
      </c>
      <c r="B309" s="1460" t="s">
        <v>24322</v>
      </c>
      <c r="C309" s="1460" t="s">
        <v>75</v>
      </c>
      <c r="D309" s="1560">
        <v>0.1</v>
      </c>
      <c r="E309" s="1455" t="s">
        <v>24323</v>
      </c>
      <c r="F309" s="1460" t="s">
        <v>25457</v>
      </c>
      <c r="G309" s="1460" t="s">
        <v>24324</v>
      </c>
      <c r="H309" s="1462" t="s">
        <v>24700</v>
      </c>
      <c r="I309" s="1460" t="s">
        <v>25454</v>
      </c>
      <c r="J309" s="1480"/>
    </row>
    <row r="310" spans="1:10" ht="33.6">
      <c r="A310" s="1450">
        <v>95</v>
      </c>
      <c r="B310" s="1460" t="s">
        <v>24325</v>
      </c>
      <c r="C310" s="1460" t="s">
        <v>75</v>
      </c>
      <c r="D310" s="1560">
        <v>0.01</v>
      </c>
      <c r="E310" s="1455" t="s">
        <v>24326</v>
      </c>
      <c r="F310" s="1460" t="s">
        <v>24326</v>
      </c>
      <c r="G310" s="1460" t="s">
        <v>24324</v>
      </c>
      <c r="H310" s="1462" t="s">
        <v>24700</v>
      </c>
      <c r="I310" s="1460" t="s">
        <v>25458</v>
      </c>
      <c r="J310" s="1480"/>
    </row>
    <row r="311" spans="1:10" ht="39.6">
      <c r="A311" s="1450">
        <v>96</v>
      </c>
      <c r="B311" s="1460" t="s">
        <v>25459</v>
      </c>
      <c r="C311" s="1460" t="s">
        <v>75</v>
      </c>
      <c r="D311" s="1560">
        <v>0.01</v>
      </c>
      <c r="E311" s="1455" t="s">
        <v>24328</v>
      </c>
      <c r="F311" s="1460" t="s">
        <v>24328</v>
      </c>
      <c r="G311" s="1460" t="s">
        <v>24324</v>
      </c>
      <c r="H311" s="1462" t="s">
        <v>24700</v>
      </c>
      <c r="I311" s="1460" t="s">
        <v>25454</v>
      </c>
      <c r="J311" s="1480"/>
    </row>
    <row r="312" spans="1:10" ht="52.8">
      <c r="A312" s="1450">
        <v>97</v>
      </c>
      <c r="B312" s="1460" t="s">
        <v>24309</v>
      </c>
      <c r="C312" s="1460" t="s">
        <v>75</v>
      </c>
      <c r="D312" s="1560">
        <v>0.1</v>
      </c>
      <c r="E312" s="1455" t="s">
        <v>25460</v>
      </c>
      <c r="F312" s="1460" t="s">
        <v>25460</v>
      </c>
      <c r="G312" s="1460" t="s">
        <v>24536</v>
      </c>
      <c r="H312" s="1460" t="s">
        <v>25461</v>
      </c>
      <c r="I312" s="1460" t="s">
        <v>24936</v>
      </c>
      <c r="J312" s="1460"/>
    </row>
    <row r="313" spans="1:10" ht="54.6">
      <c r="A313" s="1483"/>
      <c r="B313" s="1526" t="s">
        <v>24365</v>
      </c>
      <c r="C313" s="1526" t="s">
        <v>75</v>
      </c>
      <c r="D313" s="1566">
        <v>0</v>
      </c>
      <c r="E313" s="1527" t="s">
        <v>24366</v>
      </c>
      <c r="F313" s="1527"/>
      <c r="G313" s="1527" t="s">
        <v>24631</v>
      </c>
      <c r="H313" s="1527"/>
      <c r="I313" s="1527" t="s">
        <v>25462</v>
      </c>
      <c r="J313" s="1484"/>
    </row>
    <row r="314" spans="1:10">
      <c r="A314" s="1478"/>
      <c r="B314" s="1504" t="s">
        <v>52</v>
      </c>
      <c r="C314" s="1504">
        <v>97</v>
      </c>
      <c r="D314" s="1548">
        <f>SUM(D216:D313)</f>
        <v>321.5954999999999</v>
      </c>
      <c r="E314" s="1495"/>
      <c r="F314" s="1495"/>
      <c r="G314" s="1505"/>
      <c r="H314" s="1505"/>
      <c r="I314" s="1505"/>
      <c r="J314" s="1453"/>
    </row>
    <row r="315" spans="1:10">
      <c r="A315" s="1447"/>
      <c r="B315" s="1528" t="s">
        <v>4885</v>
      </c>
      <c r="C315" s="1510"/>
      <c r="D315" s="1543"/>
      <c r="E315" s="1491"/>
      <c r="F315" s="1491"/>
      <c r="G315" s="1488"/>
      <c r="H315" s="1488"/>
      <c r="I315" s="1488"/>
      <c r="J315" s="1449"/>
    </row>
    <row r="316" spans="1:10" ht="57">
      <c r="A316" s="1450">
        <v>1</v>
      </c>
      <c r="B316" s="1498" t="s">
        <v>25463</v>
      </c>
      <c r="C316" s="1518" t="s">
        <v>552</v>
      </c>
      <c r="D316" s="1553">
        <v>2.5</v>
      </c>
      <c r="E316" s="1488" t="s">
        <v>25464</v>
      </c>
      <c r="F316" s="1460" t="s">
        <v>25465</v>
      </c>
      <c r="G316" s="1488" t="s">
        <v>24884</v>
      </c>
      <c r="H316" s="1460" t="s">
        <v>24667</v>
      </c>
      <c r="I316" s="1488" t="s">
        <v>25466</v>
      </c>
      <c r="J316" s="1447"/>
    </row>
    <row r="317" spans="1:10" ht="33.6">
      <c r="A317" s="1450">
        <v>2</v>
      </c>
      <c r="B317" s="1498" t="s">
        <v>25467</v>
      </c>
      <c r="C317" s="1518" t="s">
        <v>552</v>
      </c>
      <c r="D317" s="1533">
        <v>0.3</v>
      </c>
      <c r="E317" s="1488" t="s">
        <v>25468</v>
      </c>
      <c r="F317" s="1488" t="s">
        <v>25468</v>
      </c>
      <c r="G317" s="1488" t="s">
        <v>25469</v>
      </c>
      <c r="H317" s="1460" t="s">
        <v>24824</v>
      </c>
      <c r="I317" s="1488" t="s">
        <v>25222</v>
      </c>
      <c r="J317" s="1449"/>
    </row>
    <row r="318" spans="1:10" ht="46.2">
      <c r="A318" s="1450">
        <v>3</v>
      </c>
      <c r="B318" s="1498" t="s">
        <v>25470</v>
      </c>
      <c r="C318" s="1518" t="s">
        <v>552</v>
      </c>
      <c r="D318" s="1533">
        <v>2.5000000000000001E-2</v>
      </c>
      <c r="E318" s="1488" t="s">
        <v>25471</v>
      </c>
      <c r="F318" s="1488" t="s">
        <v>25471</v>
      </c>
      <c r="G318" s="1488" t="s">
        <v>25472</v>
      </c>
      <c r="H318" s="1490" t="s">
        <v>25034</v>
      </c>
      <c r="I318" s="1488" t="s">
        <v>25262</v>
      </c>
      <c r="J318" s="1447"/>
    </row>
    <row r="319" spans="1:10" ht="39.6">
      <c r="A319" s="1450">
        <v>4</v>
      </c>
      <c r="B319" s="1498" t="s">
        <v>25473</v>
      </c>
      <c r="C319" s="1518" t="s">
        <v>552</v>
      </c>
      <c r="D319" s="1533">
        <v>178.9</v>
      </c>
      <c r="E319" s="1488" t="s">
        <v>25474</v>
      </c>
      <c r="F319" s="1488" t="s">
        <v>25474</v>
      </c>
      <c r="G319" s="1488" t="s">
        <v>25475</v>
      </c>
      <c r="H319" s="1460" t="s">
        <v>25476</v>
      </c>
      <c r="I319" s="1488" t="s">
        <v>24758</v>
      </c>
      <c r="J319" s="1447"/>
    </row>
    <row r="320" spans="1:10">
      <c r="A320" s="1447"/>
      <c r="B320" s="1504" t="s">
        <v>52</v>
      </c>
      <c r="C320" s="1504">
        <v>4</v>
      </c>
      <c r="D320" s="1567">
        <f>SUM(D316:D319)</f>
        <v>181.72499999999999</v>
      </c>
      <c r="E320" s="1497"/>
      <c r="F320" s="1497"/>
      <c r="G320" s="1488"/>
      <c r="H320" s="1125"/>
      <c r="I320" s="1497"/>
      <c r="J320" s="1449"/>
    </row>
    <row r="321" spans="1:10">
      <c r="A321" s="1447"/>
      <c r="B321" s="1528" t="s">
        <v>5692</v>
      </c>
      <c r="C321" s="1510"/>
      <c r="D321" s="1543"/>
      <c r="E321" s="1491"/>
      <c r="F321" s="1491"/>
      <c r="G321" s="1488"/>
      <c r="H321" s="1488"/>
      <c r="I321" s="1488"/>
      <c r="J321" s="1449"/>
    </row>
    <row r="322" spans="1:10" ht="26.4">
      <c r="A322" s="1450">
        <v>1</v>
      </c>
      <c r="B322" s="1498" t="s">
        <v>25477</v>
      </c>
      <c r="C322" s="1518" t="s">
        <v>87</v>
      </c>
      <c r="D322" s="1538">
        <v>2</v>
      </c>
      <c r="E322" s="1488" t="s">
        <v>25478</v>
      </c>
      <c r="F322" s="1488" t="s">
        <v>25478</v>
      </c>
      <c r="G322" s="1488" t="s">
        <v>25479</v>
      </c>
      <c r="H322" s="1460" t="s">
        <v>25480</v>
      </c>
      <c r="I322" s="1488" t="s">
        <v>25481</v>
      </c>
      <c r="J322" s="1447"/>
    </row>
    <row r="323" spans="1:10" ht="33.6">
      <c r="A323" s="1450">
        <v>2</v>
      </c>
      <c r="B323" s="1498" t="s">
        <v>25482</v>
      </c>
      <c r="C323" s="1518" t="s">
        <v>87</v>
      </c>
      <c r="D323" s="1538">
        <v>4</v>
      </c>
      <c r="E323" s="1488" t="s">
        <v>24698</v>
      </c>
      <c r="F323" s="1488" t="s">
        <v>24698</v>
      </c>
      <c r="G323" s="1488" t="s">
        <v>24324</v>
      </c>
      <c r="H323" s="1462" t="s">
        <v>24700</v>
      </c>
      <c r="I323" s="1488" t="s">
        <v>25483</v>
      </c>
      <c r="J323" s="1447"/>
    </row>
    <row r="324" spans="1:10" ht="66">
      <c r="A324" s="1450">
        <v>3</v>
      </c>
      <c r="B324" s="1498" t="s">
        <v>25484</v>
      </c>
      <c r="C324" s="1518" t="s">
        <v>87</v>
      </c>
      <c r="D324" s="1538">
        <v>2</v>
      </c>
      <c r="E324" s="1488" t="s">
        <v>25485</v>
      </c>
      <c r="F324" s="1460" t="s">
        <v>25486</v>
      </c>
      <c r="G324" s="1488" t="s">
        <v>24884</v>
      </c>
      <c r="H324" s="1460" t="s">
        <v>24667</v>
      </c>
      <c r="I324" s="1488" t="s">
        <v>25481</v>
      </c>
      <c r="J324" s="1447"/>
    </row>
    <row r="325" spans="1:10" ht="39.6">
      <c r="A325" s="1450">
        <v>4</v>
      </c>
      <c r="B325" s="1498" t="s">
        <v>25487</v>
      </c>
      <c r="C325" s="1518" t="s">
        <v>87</v>
      </c>
      <c r="D325" s="1538">
        <v>2</v>
      </c>
      <c r="E325" s="1488" t="s">
        <v>25488</v>
      </c>
      <c r="F325" s="1488" t="s">
        <v>25488</v>
      </c>
      <c r="G325" s="1488" t="s">
        <v>25489</v>
      </c>
      <c r="H325" s="1460" t="s">
        <v>24718</v>
      </c>
      <c r="I325" s="1488" t="s">
        <v>25481</v>
      </c>
      <c r="J325" s="1447"/>
    </row>
    <row r="326" spans="1:10" ht="159.6">
      <c r="A326" s="1450">
        <v>5</v>
      </c>
      <c r="B326" s="1498" t="s">
        <v>25490</v>
      </c>
      <c r="C326" s="1518" t="s">
        <v>87</v>
      </c>
      <c r="D326" s="1533">
        <v>15.75</v>
      </c>
      <c r="E326" s="1488" t="s">
        <v>25491</v>
      </c>
      <c r="F326" s="1479" t="s">
        <v>25492</v>
      </c>
      <c r="G326" s="1488" t="s">
        <v>24612</v>
      </c>
      <c r="H326" s="1460" t="s">
        <v>24613</v>
      </c>
      <c r="I326" s="1488" t="s">
        <v>24987</v>
      </c>
      <c r="J326" s="1447"/>
    </row>
    <row r="327" spans="1:10">
      <c r="A327" s="1447"/>
      <c r="B327" s="1504" t="s">
        <v>52</v>
      </c>
      <c r="C327" s="1504">
        <v>5</v>
      </c>
      <c r="D327" s="1562">
        <f>SUM(D322:D326)</f>
        <v>25.75</v>
      </c>
      <c r="E327" s="1497"/>
      <c r="F327" s="1497"/>
      <c r="G327" s="1488"/>
      <c r="H327" s="1125"/>
      <c r="I327" s="1497"/>
      <c r="J327" s="1449"/>
    </row>
    <row r="328" spans="1:10">
      <c r="A328" s="1448"/>
      <c r="B328" s="1504" t="s">
        <v>24673</v>
      </c>
      <c r="C328" s="1504">
        <f>C327+C320+C314+C214</f>
        <v>112</v>
      </c>
      <c r="D328" s="1548">
        <f>D327+D320+D314+D214</f>
        <v>543.9704999999999</v>
      </c>
      <c r="E328" s="1491"/>
      <c r="F328" s="1491"/>
      <c r="G328" s="1488"/>
      <c r="H328" s="1488"/>
      <c r="I328" s="1488"/>
      <c r="J328" s="1449"/>
    </row>
    <row r="329" spans="1:10">
      <c r="A329" s="1957" t="s">
        <v>6</v>
      </c>
      <c r="B329" s="1958"/>
      <c r="C329" s="1958"/>
      <c r="D329" s="1958"/>
      <c r="E329" s="1958"/>
      <c r="F329" s="1958"/>
      <c r="G329" s="1958"/>
      <c r="H329" s="1958"/>
      <c r="I329" s="1958"/>
      <c r="J329" s="1959"/>
    </row>
    <row r="330" spans="1:10" ht="66">
      <c r="A330" s="1450">
        <v>1</v>
      </c>
      <c r="B330" s="1488" t="s">
        <v>25493</v>
      </c>
      <c r="C330" s="1529"/>
      <c r="D330" s="1538">
        <v>142</v>
      </c>
      <c r="E330" s="1488" t="s">
        <v>25494</v>
      </c>
      <c r="F330" s="1460" t="s">
        <v>25495</v>
      </c>
      <c r="G330" s="1488" t="s">
        <v>24631</v>
      </c>
      <c r="H330" s="1460" t="s">
        <v>24632</v>
      </c>
      <c r="I330" s="1488" t="s">
        <v>24810</v>
      </c>
      <c r="J330" s="1447"/>
    </row>
    <row r="331" spans="1:10" ht="60">
      <c r="A331" s="1450">
        <v>2</v>
      </c>
      <c r="B331" s="1488" t="s">
        <v>25496</v>
      </c>
      <c r="C331" s="1529"/>
      <c r="D331" s="1538">
        <v>327</v>
      </c>
      <c r="E331" s="1488" t="s">
        <v>25497</v>
      </c>
      <c r="F331" s="1460" t="s">
        <v>25498</v>
      </c>
      <c r="G331" s="1488" t="s">
        <v>24976</v>
      </c>
      <c r="H331" s="1460" t="s">
        <v>24607</v>
      </c>
      <c r="I331" s="1488" t="s">
        <v>25499</v>
      </c>
      <c r="J331" s="1447"/>
    </row>
    <row r="332" spans="1:10" ht="79.2">
      <c r="A332" s="1450">
        <v>3</v>
      </c>
      <c r="B332" s="1488" t="s">
        <v>25500</v>
      </c>
      <c r="C332" s="1529"/>
      <c r="D332" s="1538">
        <v>170</v>
      </c>
      <c r="E332" s="1488" t="s">
        <v>25501</v>
      </c>
      <c r="F332" s="1485" t="s">
        <v>25502</v>
      </c>
      <c r="G332" s="1488" t="s">
        <v>24947</v>
      </c>
      <c r="H332" s="1468" t="s">
        <v>24683</v>
      </c>
      <c r="I332" s="1488" t="s">
        <v>24989</v>
      </c>
      <c r="J332" s="1447"/>
    </row>
    <row r="333" spans="1:10" ht="105.6">
      <c r="A333" s="1450">
        <v>4</v>
      </c>
      <c r="B333" s="1488" t="s">
        <v>25503</v>
      </c>
      <c r="C333" s="1529"/>
      <c r="D333" s="1538">
        <v>41</v>
      </c>
      <c r="E333" s="1488" t="s">
        <v>25504</v>
      </c>
      <c r="F333" s="1460" t="s">
        <v>25505</v>
      </c>
      <c r="G333" s="1488" t="s">
        <v>24594</v>
      </c>
      <c r="H333" s="1460" t="s">
        <v>24595</v>
      </c>
      <c r="I333" s="1488" t="s">
        <v>24810</v>
      </c>
      <c r="J333" s="1447"/>
    </row>
    <row r="334" spans="1:10" ht="70.2">
      <c r="A334" s="1450">
        <v>5</v>
      </c>
      <c r="B334" s="1488" t="s">
        <v>25506</v>
      </c>
      <c r="C334" s="1529"/>
      <c r="D334" s="1538">
        <v>118</v>
      </c>
      <c r="E334" s="1488" t="s">
        <v>25507</v>
      </c>
      <c r="F334" s="1479" t="s">
        <v>25508</v>
      </c>
      <c r="G334" s="1488" t="s">
        <v>24612</v>
      </c>
      <c r="H334" s="1460" t="s">
        <v>24613</v>
      </c>
      <c r="I334" s="1488" t="s">
        <v>24810</v>
      </c>
      <c r="J334" s="1447"/>
    </row>
    <row r="335" spans="1:10" ht="118.8">
      <c r="A335" s="1450">
        <v>6</v>
      </c>
      <c r="B335" s="1488" t="s">
        <v>25509</v>
      </c>
      <c r="C335" s="1529"/>
      <c r="D335" s="1538">
        <v>10</v>
      </c>
      <c r="E335" s="1488" t="s">
        <v>25510</v>
      </c>
      <c r="F335" s="1460" t="s">
        <v>25511</v>
      </c>
      <c r="G335" s="1488" t="s">
        <v>24594</v>
      </c>
      <c r="H335" s="1460" t="s">
        <v>24595</v>
      </c>
      <c r="I335" s="1488" t="s">
        <v>25512</v>
      </c>
      <c r="J335" s="1447"/>
    </row>
    <row r="336" spans="1:10" ht="39.6">
      <c r="A336" s="1450">
        <v>7</v>
      </c>
      <c r="B336" s="1488" t="s">
        <v>25513</v>
      </c>
      <c r="C336" s="1529"/>
      <c r="D336" s="1533">
        <v>6.7</v>
      </c>
      <c r="E336" s="1488" t="s">
        <v>25514</v>
      </c>
      <c r="F336" s="1488" t="s">
        <v>25514</v>
      </c>
      <c r="G336" s="1488" t="s">
        <v>2543</v>
      </c>
      <c r="H336" s="1460" t="s">
        <v>24816</v>
      </c>
      <c r="I336" s="1488" t="s">
        <v>24810</v>
      </c>
      <c r="J336" s="1447"/>
    </row>
    <row r="337" spans="1:10" ht="33.6">
      <c r="A337" s="1450">
        <v>8</v>
      </c>
      <c r="B337" s="1488" t="s">
        <v>25515</v>
      </c>
      <c r="C337" s="1529"/>
      <c r="D337" s="1538">
        <v>50</v>
      </c>
      <c r="E337" s="1488" t="s">
        <v>25516</v>
      </c>
      <c r="F337" s="1488" t="s">
        <v>25516</v>
      </c>
      <c r="G337" s="1488" t="s">
        <v>25517</v>
      </c>
      <c r="H337" s="1460" t="s">
        <v>24722</v>
      </c>
      <c r="I337" s="1488" t="s">
        <v>25481</v>
      </c>
      <c r="J337" s="1447"/>
    </row>
    <row r="338" spans="1:10" ht="84.6">
      <c r="A338" s="1450">
        <v>9</v>
      </c>
      <c r="B338" s="1488" t="s">
        <v>25518</v>
      </c>
      <c r="C338" s="1529"/>
      <c r="D338" s="1538">
        <v>96</v>
      </c>
      <c r="E338" s="1488" t="s">
        <v>25516</v>
      </c>
      <c r="F338" s="1486" t="s">
        <v>25519</v>
      </c>
      <c r="G338" s="1488" t="s">
        <v>24947</v>
      </c>
      <c r="H338" s="1468" t="s">
        <v>24683</v>
      </c>
      <c r="I338" s="1488" t="s">
        <v>25520</v>
      </c>
      <c r="J338" s="1447"/>
    </row>
    <row r="339" spans="1:10" ht="39.6">
      <c r="A339" s="1450">
        <v>10</v>
      </c>
      <c r="B339" s="1488" t="s">
        <v>25521</v>
      </c>
      <c r="C339" s="1529"/>
      <c r="D339" s="1533">
        <v>9.3000000000000007</v>
      </c>
      <c r="E339" s="1488" t="s">
        <v>25522</v>
      </c>
      <c r="F339" s="1488" t="s">
        <v>25522</v>
      </c>
      <c r="G339" s="1488" t="s">
        <v>24837</v>
      </c>
      <c r="H339" s="1460" t="s">
        <v>24838</v>
      </c>
      <c r="I339" s="1488" t="s">
        <v>25262</v>
      </c>
      <c r="J339" s="1447"/>
    </row>
    <row r="340" spans="1:10" ht="60">
      <c r="A340" s="1450">
        <v>11</v>
      </c>
      <c r="B340" s="1488" t="s">
        <v>25523</v>
      </c>
      <c r="C340" s="1529"/>
      <c r="D340" s="1538">
        <v>47</v>
      </c>
      <c r="E340" s="1488" t="s">
        <v>25524</v>
      </c>
      <c r="F340" s="1460" t="s">
        <v>25525</v>
      </c>
      <c r="G340" s="1488" t="s">
        <v>24631</v>
      </c>
      <c r="H340" s="1460" t="s">
        <v>24632</v>
      </c>
      <c r="I340" s="1488" t="s">
        <v>25273</v>
      </c>
      <c r="J340" s="1447"/>
    </row>
    <row r="341" spans="1:10" ht="79.2">
      <c r="A341" s="1450">
        <v>12</v>
      </c>
      <c r="B341" s="1488" t="s">
        <v>25526</v>
      </c>
      <c r="C341" s="1529"/>
      <c r="D341" s="1533">
        <v>56.2</v>
      </c>
      <c r="E341" s="1488" t="s">
        <v>25527</v>
      </c>
      <c r="F341" s="1460" t="s">
        <v>25528</v>
      </c>
      <c r="G341" s="1488" t="s">
        <v>24631</v>
      </c>
      <c r="H341" s="1460" t="s">
        <v>24632</v>
      </c>
      <c r="I341" s="1488" t="s">
        <v>25529</v>
      </c>
      <c r="J341" s="1447"/>
    </row>
    <row r="342" spans="1:10" ht="60">
      <c r="A342" s="1450">
        <v>13</v>
      </c>
      <c r="B342" s="1488" t="s">
        <v>25530</v>
      </c>
      <c r="C342" s="1529"/>
      <c r="D342" s="1538">
        <v>177</v>
      </c>
      <c r="E342" s="1488" t="s">
        <v>25531</v>
      </c>
      <c r="F342" s="1462" t="s">
        <v>25532</v>
      </c>
      <c r="G342" s="1488" t="s">
        <v>24631</v>
      </c>
      <c r="H342" s="1460" t="s">
        <v>24632</v>
      </c>
      <c r="I342" s="1488" t="s">
        <v>24810</v>
      </c>
      <c r="J342" s="1447"/>
    </row>
    <row r="343" spans="1:10" ht="77.400000000000006">
      <c r="A343" s="1450">
        <v>14</v>
      </c>
      <c r="B343" s="1488" t="s">
        <v>25348</v>
      </c>
      <c r="C343" s="1529"/>
      <c r="D343" s="1553">
        <v>17.5</v>
      </c>
      <c r="E343" s="1488" t="s">
        <v>25533</v>
      </c>
      <c r="F343" s="1488" t="s">
        <v>25533</v>
      </c>
      <c r="G343" s="1488" t="s">
        <v>24662</v>
      </c>
      <c r="H343" s="1460" t="s">
        <v>24573</v>
      </c>
      <c r="I343" s="1488" t="s">
        <v>25534</v>
      </c>
      <c r="J343" s="1447"/>
    </row>
    <row r="344" spans="1:10" ht="79.2">
      <c r="A344" s="1450">
        <v>15</v>
      </c>
      <c r="B344" s="1488" t="s">
        <v>25535</v>
      </c>
      <c r="C344" s="1529"/>
      <c r="D344" s="1568">
        <v>119</v>
      </c>
      <c r="E344" s="1488" t="s">
        <v>25536</v>
      </c>
      <c r="F344" s="1488" t="s">
        <v>25536</v>
      </c>
      <c r="G344" s="1488" t="s">
        <v>24662</v>
      </c>
      <c r="H344" s="1460" t="s">
        <v>24573</v>
      </c>
      <c r="I344" s="1488" t="s">
        <v>25534</v>
      </c>
      <c r="J344" s="1447"/>
    </row>
    <row r="345" spans="1:10" ht="79.2">
      <c r="A345" s="1450">
        <v>16</v>
      </c>
      <c r="B345" s="1488" t="s">
        <v>25537</v>
      </c>
      <c r="C345" s="1529"/>
      <c r="D345" s="1545">
        <v>148.4</v>
      </c>
      <c r="E345" s="1488" t="s">
        <v>25538</v>
      </c>
      <c r="F345" s="1475" t="s">
        <v>25539</v>
      </c>
      <c r="G345" s="1488" t="s">
        <v>24770</v>
      </c>
      <c r="H345" s="1460" t="s">
        <v>24771</v>
      </c>
      <c r="I345" s="1488" t="s">
        <v>24885</v>
      </c>
      <c r="J345" s="1447"/>
    </row>
    <row r="346" spans="1:10" ht="70.2">
      <c r="A346" s="1450">
        <v>17</v>
      </c>
      <c r="B346" s="1505" t="s">
        <v>25540</v>
      </c>
      <c r="C346" s="1529"/>
      <c r="D346" s="1545">
        <v>3</v>
      </c>
      <c r="E346" s="1488" t="s">
        <v>25541</v>
      </c>
      <c r="F346" s="1479" t="s">
        <v>25542</v>
      </c>
      <c r="G346" s="1488" t="s">
        <v>24612</v>
      </c>
      <c r="H346" s="1460" t="s">
        <v>24613</v>
      </c>
      <c r="I346" s="1488" t="s">
        <v>25543</v>
      </c>
      <c r="J346" s="1447"/>
    </row>
    <row r="347" spans="1:10" ht="60">
      <c r="A347" s="1450">
        <v>18</v>
      </c>
      <c r="B347" s="1505" t="s">
        <v>25544</v>
      </c>
      <c r="C347" s="1529"/>
      <c r="D347" s="1545">
        <v>4</v>
      </c>
      <c r="E347" s="1488" t="s">
        <v>25545</v>
      </c>
      <c r="F347" s="1460" t="s">
        <v>25546</v>
      </c>
      <c r="G347" s="1488" t="s">
        <v>24745</v>
      </c>
      <c r="H347" s="1460" t="s">
        <v>24746</v>
      </c>
      <c r="I347" s="1488" t="s">
        <v>25543</v>
      </c>
      <c r="J347" s="1447"/>
    </row>
    <row r="348" spans="1:10" ht="73.2">
      <c r="A348" s="1450">
        <v>19</v>
      </c>
      <c r="B348" s="1505" t="s">
        <v>25547</v>
      </c>
      <c r="C348" s="1529"/>
      <c r="D348" s="1545">
        <v>11.5</v>
      </c>
      <c r="E348" s="1488" t="s">
        <v>25548</v>
      </c>
      <c r="F348" s="1460" t="s">
        <v>25549</v>
      </c>
      <c r="G348" s="1488" t="s">
        <v>24888</v>
      </c>
      <c r="H348" s="1460" t="s">
        <v>24889</v>
      </c>
      <c r="I348" s="1488" t="s">
        <v>24898</v>
      </c>
      <c r="J348" s="1447"/>
    </row>
    <row r="349" spans="1:10" ht="60">
      <c r="A349" s="1450">
        <v>20</v>
      </c>
      <c r="B349" s="1505" t="s">
        <v>25550</v>
      </c>
      <c r="C349" s="1529"/>
      <c r="D349" s="1545">
        <v>10.1</v>
      </c>
      <c r="E349" s="1488" t="s">
        <v>25551</v>
      </c>
      <c r="F349" s="1460" t="s">
        <v>25551</v>
      </c>
      <c r="G349" s="1488" t="s">
        <v>25552</v>
      </c>
      <c r="H349" s="1460" t="s">
        <v>25553</v>
      </c>
      <c r="I349" s="1488" t="s">
        <v>24909</v>
      </c>
      <c r="J349" s="1447"/>
    </row>
    <row r="350" spans="1:10" ht="60">
      <c r="A350" s="1450">
        <v>21</v>
      </c>
      <c r="B350" s="1505" t="s">
        <v>25554</v>
      </c>
      <c r="C350" s="1529"/>
      <c r="D350" s="1545">
        <v>5.4</v>
      </c>
      <c r="E350" s="1488" t="s">
        <v>25555</v>
      </c>
      <c r="F350" s="1460" t="s">
        <v>25555</v>
      </c>
      <c r="G350" s="1488" t="s">
        <v>25552</v>
      </c>
      <c r="H350" s="1460" t="s">
        <v>24862</v>
      </c>
      <c r="I350" s="1488" t="s">
        <v>24909</v>
      </c>
      <c r="J350" s="1447"/>
    </row>
    <row r="351" spans="1:10" ht="66">
      <c r="A351" s="1450">
        <v>22</v>
      </c>
      <c r="B351" s="1505" t="s">
        <v>25556</v>
      </c>
      <c r="C351" s="1529"/>
      <c r="D351" s="1545">
        <v>8.4</v>
      </c>
      <c r="E351" s="1488" t="s">
        <v>25557</v>
      </c>
      <c r="F351" s="1460" t="s">
        <v>25558</v>
      </c>
      <c r="G351" s="1488" t="s">
        <v>24666</v>
      </c>
      <c r="H351" s="1460" t="s">
        <v>24667</v>
      </c>
      <c r="I351" s="1488" t="s">
        <v>25075</v>
      </c>
      <c r="J351" s="1447"/>
    </row>
    <row r="352" spans="1:10" ht="79.2">
      <c r="A352" s="1450">
        <v>23</v>
      </c>
      <c r="B352" s="1505" t="s">
        <v>25559</v>
      </c>
      <c r="C352" s="1529"/>
      <c r="D352" s="1545">
        <v>38.9</v>
      </c>
      <c r="E352" s="1488" t="s">
        <v>25560</v>
      </c>
      <c r="F352" s="1460" t="s">
        <v>25561</v>
      </c>
      <c r="G352" s="1488" t="s">
        <v>24888</v>
      </c>
      <c r="H352" s="1460" t="s">
        <v>24889</v>
      </c>
      <c r="I352" s="1488" t="s">
        <v>25075</v>
      </c>
      <c r="J352" s="1447"/>
    </row>
    <row r="353" spans="1:10" ht="73.2">
      <c r="A353" s="1450">
        <v>24</v>
      </c>
      <c r="B353" s="1505" t="s">
        <v>25562</v>
      </c>
      <c r="C353" s="1529"/>
      <c r="D353" s="1545">
        <v>0.6</v>
      </c>
      <c r="E353" s="1488" t="s">
        <v>25563</v>
      </c>
      <c r="F353" s="1460" t="s">
        <v>25564</v>
      </c>
      <c r="G353" s="1488" t="s">
        <v>24888</v>
      </c>
      <c r="H353" s="1460" t="s">
        <v>24889</v>
      </c>
      <c r="I353" s="1488" t="s">
        <v>25430</v>
      </c>
      <c r="J353" s="1447"/>
    </row>
    <row r="354" spans="1:10" ht="57">
      <c r="A354" s="1450">
        <v>25</v>
      </c>
      <c r="B354" s="1460" t="s">
        <v>24275</v>
      </c>
      <c r="C354" s="1529"/>
      <c r="D354" s="1560">
        <v>0.1</v>
      </c>
      <c r="E354" s="1460" t="s">
        <v>25565</v>
      </c>
      <c r="F354" s="1460" t="s">
        <v>25566</v>
      </c>
      <c r="G354" s="1460" t="s">
        <v>24277</v>
      </c>
      <c r="H354" s="1460" t="s">
        <v>24667</v>
      </c>
      <c r="I354" s="1460" t="s">
        <v>25567</v>
      </c>
      <c r="J354" s="1447"/>
    </row>
    <row r="355" spans="1:10" ht="66">
      <c r="A355" s="1450">
        <v>26</v>
      </c>
      <c r="B355" s="1460" t="s">
        <v>24299</v>
      </c>
      <c r="C355" s="1529"/>
      <c r="D355" s="1560">
        <v>22.8</v>
      </c>
      <c r="E355" s="1460" t="s">
        <v>25568</v>
      </c>
      <c r="F355" s="1460" t="s">
        <v>25568</v>
      </c>
      <c r="G355" s="1460" t="s">
        <v>25569</v>
      </c>
      <c r="H355" s="1460" t="s">
        <v>25553</v>
      </c>
      <c r="I355" s="1460" t="s">
        <v>25570</v>
      </c>
      <c r="J355" s="1447"/>
    </row>
    <row r="356" spans="1:10">
      <c r="A356" s="1448"/>
      <c r="B356" s="1504" t="s">
        <v>25571</v>
      </c>
      <c r="C356" s="1504">
        <v>26</v>
      </c>
      <c r="D356" s="1540">
        <f>SUM(D330:D355)</f>
        <v>1639.9</v>
      </c>
      <c r="E356" s="1491"/>
      <c r="F356" s="1491"/>
      <c r="G356" s="1488"/>
      <c r="H356" s="1488"/>
      <c r="I356" s="1488"/>
      <c r="J356" s="1449"/>
    </row>
    <row r="357" spans="1:10">
      <c r="A357" s="1957" t="s">
        <v>6050</v>
      </c>
      <c r="B357" s="1958"/>
      <c r="C357" s="1958"/>
      <c r="D357" s="1958"/>
      <c r="E357" s="1958"/>
      <c r="F357" s="1958"/>
      <c r="G357" s="1958"/>
      <c r="H357" s="1958"/>
      <c r="I357" s="1958"/>
      <c r="J357" s="1959"/>
    </row>
    <row r="358" spans="1:10" ht="105.6">
      <c r="A358" s="1450">
        <v>1</v>
      </c>
      <c r="B358" s="1488" t="s">
        <v>25572</v>
      </c>
      <c r="C358" s="1529"/>
      <c r="D358" s="1538">
        <v>3</v>
      </c>
      <c r="E358" s="1488" t="s">
        <v>25573</v>
      </c>
      <c r="F358" s="1459" t="s">
        <v>25574</v>
      </c>
      <c r="G358" s="1488" t="s">
        <v>25575</v>
      </c>
      <c r="H358" s="1460" t="s">
        <v>25115</v>
      </c>
      <c r="I358" s="1488" t="s">
        <v>24998</v>
      </c>
      <c r="J358" s="1447"/>
    </row>
    <row r="359" spans="1:10" ht="66">
      <c r="A359" s="1450">
        <v>2</v>
      </c>
      <c r="B359" s="1488" t="s">
        <v>25576</v>
      </c>
      <c r="C359" s="1529"/>
      <c r="D359" s="1533">
        <v>2.8</v>
      </c>
      <c r="E359" s="1488" t="s">
        <v>25577</v>
      </c>
      <c r="F359" s="1460" t="s">
        <v>25578</v>
      </c>
      <c r="G359" s="1488" t="s">
        <v>24631</v>
      </c>
      <c r="H359" s="1460" t="s">
        <v>24632</v>
      </c>
      <c r="I359" s="1488" t="s">
        <v>24989</v>
      </c>
      <c r="J359" s="1447"/>
    </row>
    <row r="360" spans="1:10" ht="66">
      <c r="A360" s="1450">
        <v>3</v>
      </c>
      <c r="B360" s="1488" t="s">
        <v>25579</v>
      </c>
      <c r="C360" s="1529"/>
      <c r="D360" s="1533">
        <v>15.3</v>
      </c>
      <c r="E360" s="1488" t="s">
        <v>25580</v>
      </c>
      <c r="F360" s="1488" t="s">
        <v>25580</v>
      </c>
      <c r="G360" s="1455" t="s">
        <v>25581</v>
      </c>
      <c r="H360" s="1460" t="s">
        <v>24728</v>
      </c>
      <c r="I360" s="1488" t="s">
        <v>25582</v>
      </c>
      <c r="J360" s="1447"/>
    </row>
    <row r="361" spans="1:10" ht="52.8">
      <c r="A361" s="1450">
        <v>4</v>
      </c>
      <c r="B361" s="1488" t="s">
        <v>24642</v>
      </c>
      <c r="C361" s="1529"/>
      <c r="D361" s="1533">
        <v>5.2</v>
      </c>
      <c r="E361" s="1488" t="s">
        <v>25583</v>
      </c>
      <c r="F361" s="1488" t="s">
        <v>25583</v>
      </c>
      <c r="G361" s="1488" t="s">
        <v>24536</v>
      </c>
      <c r="H361" s="1460" t="s">
        <v>24622</v>
      </c>
      <c r="I361" s="1488" t="s">
        <v>24989</v>
      </c>
      <c r="J361" s="1447"/>
    </row>
    <row r="362" spans="1:10" ht="26.4">
      <c r="A362" s="1450">
        <v>5</v>
      </c>
      <c r="B362" s="1488" t="s">
        <v>25584</v>
      </c>
      <c r="C362" s="1529"/>
      <c r="D362" s="1538">
        <v>8</v>
      </c>
      <c r="E362" s="1488" t="s">
        <v>25585</v>
      </c>
      <c r="F362" s="1488" t="s">
        <v>25585</v>
      </c>
      <c r="G362" s="1125" t="s">
        <v>25586</v>
      </c>
      <c r="H362" s="1460" t="s">
        <v>25587</v>
      </c>
      <c r="I362" s="1488" t="s">
        <v>24989</v>
      </c>
      <c r="J362" s="1447"/>
    </row>
    <row r="363" spans="1:10" ht="66">
      <c r="A363" s="1450">
        <v>6</v>
      </c>
      <c r="B363" s="1488" t="s">
        <v>25588</v>
      </c>
      <c r="C363" s="1529"/>
      <c r="D363" s="1533">
        <v>11.0547</v>
      </c>
      <c r="E363" s="1488" t="s">
        <v>25589</v>
      </c>
      <c r="F363" s="1460" t="s">
        <v>25590</v>
      </c>
      <c r="G363" s="1488" t="s">
        <v>25591</v>
      </c>
      <c r="H363" s="1460" t="s">
        <v>25591</v>
      </c>
      <c r="I363" s="1488" t="s">
        <v>25582</v>
      </c>
      <c r="J363" s="1447"/>
    </row>
    <row r="364" spans="1:10" ht="60">
      <c r="A364" s="1447">
        <v>7</v>
      </c>
      <c r="B364" s="1488" t="s">
        <v>25592</v>
      </c>
      <c r="C364" s="1530"/>
      <c r="D364" s="1533">
        <v>29.8</v>
      </c>
      <c r="E364" s="1488" t="s">
        <v>25593</v>
      </c>
      <c r="F364" s="1455" t="s">
        <v>25594</v>
      </c>
      <c r="G364" s="1488" t="s">
        <v>24631</v>
      </c>
      <c r="H364" s="1460" t="s">
        <v>24632</v>
      </c>
      <c r="I364" s="1488" t="s">
        <v>25595</v>
      </c>
      <c r="J364" s="1447"/>
    </row>
    <row r="365" spans="1:10" ht="60">
      <c r="A365" s="1447">
        <v>8</v>
      </c>
      <c r="B365" s="1488" t="s">
        <v>25596</v>
      </c>
      <c r="C365" s="1530"/>
      <c r="D365" s="1533">
        <v>33.9</v>
      </c>
      <c r="E365" s="1488" t="s">
        <v>25597</v>
      </c>
      <c r="F365" s="1455" t="s">
        <v>25598</v>
      </c>
      <c r="G365" s="1488" t="s">
        <v>24631</v>
      </c>
      <c r="H365" s="1460" t="s">
        <v>24632</v>
      </c>
      <c r="I365" s="1488" t="s">
        <v>24777</v>
      </c>
      <c r="J365" s="1447"/>
    </row>
    <row r="366" spans="1:10" ht="60">
      <c r="A366" s="1447">
        <v>9</v>
      </c>
      <c r="B366" s="1488" t="s">
        <v>24894</v>
      </c>
      <c r="C366" s="1530"/>
      <c r="D366" s="1533">
        <v>29.8</v>
      </c>
      <c r="E366" s="1488" t="s">
        <v>25599</v>
      </c>
      <c r="F366" s="1488" t="s">
        <v>25599</v>
      </c>
      <c r="G366" s="1488" t="s">
        <v>25600</v>
      </c>
      <c r="H366" s="1460" t="s">
        <v>24862</v>
      </c>
      <c r="I366" s="1488" t="s">
        <v>24777</v>
      </c>
      <c r="J366" s="1447"/>
    </row>
    <row r="367" spans="1:10" ht="74.400000000000006">
      <c r="A367" s="1447">
        <v>10</v>
      </c>
      <c r="B367" s="1488" t="s">
        <v>25601</v>
      </c>
      <c r="C367" s="1530"/>
      <c r="D367" s="1538">
        <v>33</v>
      </c>
      <c r="E367" s="1455" t="s">
        <v>25602</v>
      </c>
      <c r="F367" s="1460" t="s">
        <v>25603</v>
      </c>
      <c r="G367" s="1455" t="s">
        <v>24631</v>
      </c>
      <c r="H367" s="1460" t="s">
        <v>24632</v>
      </c>
      <c r="I367" s="1488" t="s">
        <v>24989</v>
      </c>
      <c r="J367" s="1447"/>
    </row>
    <row r="368" spans="1:10" ht="39.6">
      <c r="A368" s="1447">
        <v>11</v>
      </c>
      <c r="B368" s="1488" t="s">
        <v>25604</v>
      </c>
      <c r="C368" s="1530"/>
      <c r="D368" s="1533">
        <v>14.02</v>
      </c>
      <c r="E368" s="1488" t="s">
        <v>25605</v>
      </c>
      <c r="F368" s="1472" t="s">
        <v>25606</v>
      </c>
      <c r="G368" s="1488" t="s">
        <v>25607</v>
      </c>
      <c r="H368" s="1460" t="s">
        <v>25608</v>
      </c>
      <c r="I368" s="1488" t="s">
        <v>25466</v>
      </c>
      <c r="J368" s="1447"/>
    </row>
    <row r="369" spans="1:10" ht="92.4">
      <c r="A369" s="1447">
        <v>12</v>
      </c>
      <c r="B369" s="1488" t="s">
        <v>25609</v>
      </c>
      <c r="C369" s="1530"/>
      <c r="D369" s="1538">
        <v>39</v>
      </c>
      <c r="E369" s="1498" t="s">
        <v>25610</v>
      </c>
      <c r="F369" s="1460" t="s">
        <v>25611</v>
      </c>
      <c r="G369" s="1488" t="s">
        <v>24594</v>
      </c>
      <c r="H369" s="1460" t="s">
        <v>24595</v>
      </c>
      <c r="I369" s="1503" t="s">
        <v>25612</v>
      </c>
      <c r="J369" s="1447"/>
    </row>
    <row r="370" spans="1:10" ht="57">
      <c r="A370" s="1447">
        <v>13</v>
      </c>
      <c r="B370" s="1488" t="s">
        <v>25613</v>
      </c>
      <c r="C370" s="1530"/>
      <c r="D370" s="1538">
        <v>91.8</v>
      </c>
      <c r="E370" s="1488" t="s">
        <v>25614</v>
      </c>
      <c r="F370" s="1462" t="s">
        <v>25615</v>
      </c>
      <c r="G370" s="1488" t="s">
        <v>24884</v>
      </c>
      <c r="H370" s="1460" t="s">
        <v>24667</v>
      </c>
      <c r="I370" s="1488" t="s">
        <v>25543</v>
      </c>
      <c r="J370" s="1447"/>
    </row>
    <row r="371" spans="1:10" ht="39.6">
      <c r="A371" s="1447">
        <v>14</v>
      </c>
      <c r="B371" s="1460" t="s">
        <v>25616</v>
      </c>
      <c r="C371" s="1491"/>
      <c r="D371" s="1560">
        <v>12.550700000000001</v>
      </c>
      <c r="E371" s="1460" t="s">
        <v>24283</v>
      </c>
      <c r="F371" s="1460" t="s">
        <v>24283</v>
      </c>
      <c r="G371" s="1460" t="s">
        <v>24284</v>
      </c>
      <c r="H371" s="1460" t="s">
        <v>24284</v>
      </c>
      <c r="I371" s="1460" t="s">
        <v>25617</v>
      </c>
      <c r="J371" s="1447"/>
    </row>
    <row r="372" spans="1:10" ht="26.4">
      <c r="A372" s="1447">
        <v>15</v>
      </c>
      <c r="B372" s="1460" t="s">
        <v>24286</v>
      </c>
      <c r="C372" s="1491"/>
      <c r="D372" s="1560">
        <v>5.1538000000000004</v>
      </c>
      <c r="E372" s="1460" t="s">
        <v>24287</v>
      </c>
      <c r="F372" s="1460" t="s">
        <v>24287</v>
      </c>
      <c r="G372" s="1460" t="s">
        <v>24284</v>
      </c>
      <c r="H372" s="1460" t="s">
        <v>24284</v>
      </c>
      <c r="I372" s="1460" t="s">
        <v>25617</v>
      </c>
      <c r="J372" s="1447"/>
    </row>
    <row r="373" spans="1:10" ht="73.2">
      <c r="A373" s="1447">
        <v>16</v>
      </c>
      <c r="B373" s="1460" t="s">
        <v>24302</v>
      </c>
      <c r="C373" s="1491"/>
      <c r="D373" s="1560">
        <v>224.6</v>
      </c>
      <c r="E373" s="1488" t="s">
        <v>25618</v>
      </c>
      <c r="F373" s="1472" t="s">
        <v>25619</v>
      </c>
      <c r="G373" s="1488" t="s">
        <v>25620</v>
      </c>
      <c r="H373" s="1460" t="s">
        <v>24601</v>
      </c>
      <c r="I373" s="1460" t="s">
        <v>25621</v>
      </c>
      <c r="J373" s="1447"/>
    </row>
    <row r="374" spans="1:10">
      <c r="A374" s="1448"/>
      <c r="B374" s="1501" t="s">
        <v>11234</v>
      </c>
      <c r="C374" s="1531">
        <v>16</v>
      </c>
      <c r="D374" s="1569">
        <f>SUM(D358:D373)</f>
        <v>558.97919999999999</v>
      </c>
      <c r="E374" s="1497"/>
      <c r="F374" s="1497"/>
      <c r="G374" s="1491"/>
      <c r="H374" s="1497"/>
      <c r="I374" s="1497"/>
      <c r="J374" s="1447"/>
    </row>
    <row r="375" spans="1:10" ht="26.4">
      <c r="A375" s="1448"/>
      <c r="B375" s="1501" t="s">
        <v>5953</v>
      </c>
      <c r="C375" s="1531">
        <f>C374+C356+C328+C205+C68</f>
        <v>279</v>
      </c>
      <c r="D375" s="1569">
        <f>D374+D356+D328+D205+D68</f>
        <v>39184.964500000002</v>
      </c>
      <c r="E375" s="1521"/>
      <c r="F375" s="1521"/>
      <c r="G375" s="1491"/>
      <c r="H375" s="1491"/>
      <c r="I375" s="1491"/>
      <c r="J375" s="1447"/>
    </row>
    <row r="376" spans="1:10" ht="26.4">
      <c r="A376" s="1448"/>
      <c r="B376" s="1501" t="s">
        <v>25622</v>
      </c>
      <c r="C376" s="1531">
        <f>C375+C59</f>
        <v>305</v>
      </c>
      <c r="D376" s="1569">
        <f>D375+D59</f>
        <v>347758.17820000002</v>
      </c>
      <c r="E376" s="1521"/>
      <c r="F376" s="1521"/>
      <c r="G376" s="1491"/>
      <c r="H376" s="1491"/>
      <c r="I376" s="1491"/>
      <c r="J376" s="1447"/>
    </row>
    <row r="377" spans="1:10">
      <c r="A377" s="1447"/>
      <c r="B377" s="1488"/>
      <c r="C377" s="1530"/>
      <c r="D377" s="1533"/>
      <c r="E377" s="1521"/>
      <c r="F377" s="1521"/>
      <c r="G377" s="1491"/>
      <c r="H377" s="1491"/>
      <c r="I377" s="1491"/>
      <c r="J377" s="1447"/>
    </row>
  </sheetData>
  <mergeCells count="16">
    <mergeCell ref="A61:J61"/>
    <mergeCell ref="A69:J69"/>
    <mergeCell ref="A206:J206"/>
    <mergeCell ref="A329:J329"/>
    <mergeCell ref="A357:J357"/>
    <mergeCell ref="A60:J60"/>
    <mergeCell ref="A2:J2"/>
    <mergeCell ref="A3:J3"/>
    <mergeCell ref="A5:J5"/>
    <mergeCell ref="A6:J6"/>
    <mergeCell ref="A9:J9"/>
    <mergeCell ref="A12:J12"/>
    <mergeCell ref="A16:J16"/>
    <mergeCell ref="A44:J44"/>
    <mergeCell ref="A50:J50"/>
    <mergeCell ref="A53:J5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302"/>
  <sheetViews>
    <sheetView topLeftCell="A93" workbookViewId="0">
      <selection activeCell="E103" sqref="E103"/>
    </sheetView>
  </sheetViews>
  <sheetFormatPr defaultColWidth="8.88671875" defaultRowHeight="14.4"/>
  <cols>
    <col min="1" max="1" width="8" style="427" customWidth="1"/>
    <col min="2" max="2" width="21.88671875" style="117" customWidth="1"/>
    <col min="3" max="3" width="17.33203125" style="117" customWidth="1"/>
    <col min="4" max="4" width="13.109375" style="117" customWidth="1"/>
    <col min="5" max="5" width="40.6640625" style="117" customWidth="1"/>
    <col min="6" max="6" width="36.6640625" style="117" customWidth="1"/>
    <col min="7" max="7" width="43.6640625" style="117" customWidth="1"/>
    <col min="8" max="8" width="27.88671875" style="187" customWidth="1"/>
    <col min="9" max="16384" width="8.88671875" style="187"/>
  </cols>
  <sheetData>
    <row r="1" spans="1:8" ht="42" customHeight="1">
      <c r="A1" s="1961" t="s">
        <v>8351</v>
      </c>
      <c r="B1" s="1961"/>
      <c r="C1" s="1961"/>
      <c r="D1" s="1961"/>
      <c r="E1" s="1961"/>
      <c r="F1" s="1961"/>
      <c r="G1" s="1961"/>
    </row>
    <row r="2" spans="1:8" ht="74.25" customHeight="1">
      <c r="A2" s="1325" t="s">
        <v>9</v>
      </c>
      <c r="B2" s="1116" t="s">
        <v>14</v>
      </c>
      <c r="C2" s="1116" t="s">
        <v>0</v>
      </c>
      <c r="D2" s="1116" t="s">
        <v>1</v>
      </c>
      <c r="E2" s="1116" t="s">
        <v>17</v>
      </c>
      <c r="F2" s="1116" t="s">
        <v>8352</v>
      </c>
      <c r="G2" s="1116" t="s">
        <v>3910</v>
      </c>
      <c r="H2" s="390"/>
    </row>
    <row r="3" spans="1:8">
      <c r="A3" s="414">
        <v>1</v>
      </c>
      <c r="B3" s="415">
        <v>2</v>
      </c>
      <c r="C3" s="415">
        <v>3</v>
      </c>
      <c r="D3" s="415">
        <v>4</v>
      </c>
      <c r="E3" s="415">
        <v>5</v>
      </c>
      <c r="F3" s="415">
        <v>6</v>
      </c>
      <c r="G3" s="416">
        <v>7</v>
      </c>
      <c r="H3" s="417"/>
    </row>
    <row r="4" spans="1:8" ht="15.6">
      <c r="A4" s="1962" t="s">
        <v>4790</v>
      </c>
      <c r="B4" s="1962"/>
      <c r="C4" s="1962"/>
      <c r="D4" s="1962"/>
      <c r="E4" s="1962"/>
      <c r="F4" s="1962"/>
      <c r="G4" s="1962"/>
      <c r="H4" s="319"/>
    </row>
    <row r="5" spans="1:8" ht="15.6">
      <c r="A5" s="1963" t="s">
        <v>2</v>
      </c>
      <c r="B5" s="1963"/>
      <c r="C5" s="1963"/>
      <c r="D5" s="1963"/>
      <c r="E5" s="1963"/>
      <c r="F5" s="1963"/>
      <c r="G5" s="1963"/>
      <c r="H5" s="319"/>
    </row>
    <row r="6" spans="1:8">
      <c r="A6" s="413">
        <v>0</v>
      </c>
      <c r="B6" s="360">
        <v>0</v>
      </c>
      <c r="C6" s="360">
        <v>0</v>
      </c>
      <c r="D6" s="360">
        <v>0</v>
      </c>
      <c r="E6" s="360">
        <v>0</v>
      </c>
      <c r="F6" s="360">
        <v>0</v>
      </c>
      <c r="G6" s="418">
        <v>0</v>
      </c>
      <c r="H6" s="319"/>
    </row>
    <row r="7" spans="1:8" ht="15.6">
      <c r="A7" s="1963" t="s">
        <v>3</v>
      </c>
      <c r="B7" s="1963"/>
      <c r="C7" s="1963"/>
      <c r="D7" s="1963"/>
      <c r="E7" s="1963"/>
      <c r="F7" s="1963"/>
      <c r="G7" s="1963"/>
      <c r="H7" s="319"/>
    </row>
    <row r="8" spans="1:8">
      <c r="A8" s="413">
        <v>0</v>
      </c>
      <c r="B8" s="360">
        <v>0</v>
      </c>
      <c r="C8" s="360">
        <v>0</v>
      </c>
      <c r="D8" s="360">
        <v>0</v>
      </c>
      <c r="E8" s="360">
        <v>0</v>
      </c>
      <c r="F8" s="360">
        <v>0</v>
      </c>
      <c r="G8" s="418">
        <v>0</v>
      </c>
      <c r="H8" s="319"/>
    </row>
    <row r="9" spans="1:8" ht="15.6">
      <c r="A9" s="1963" t="s">
        <v>4</v>
      </c>
      <c r="B9" s="1963"/>
      <c r="C9" s="1963"/>
      <c r="D9" s="1963"/>
      <c r="E9" s="1963"/>
      <c r="F9" s="1963"/>
      <c r="G9" s="1963"/>
      <c r="H9" s="319"/>
    </row>
    <row r="10" spans="1:8">
      <c r="A10" s="413">
        <v>0</v>
      </c>
      <c r="B10" s="360">
        <v>0</v>
      </c>
      <c r="C10" s="360">
        <v>0</v>
      </c>
      <c r="D10" s="360">
        <v>0</v>
      </c>
      <c r="E10" s="360">
        <v>0</v>
      </c>
      <c r="F10" s="360">
        <v>0</v>
      </c>
      <c r="G10" s="418">
        <v>0</v>
      </c>
      <c r="H10" s="319"/>
    </row>
    <row r="11" spans="1:8" ht="15.6">
      <c r="A11" s="1960" t="s">
        <v>1627</v>
      </c>
      <c r="B11" s="1960"/>
      <c r="C11" s="1960"/>
      <c r="D11" s="1960"/>
      <c r="E11" s="1960"/>
      <c r="F11" s="1960"/>
      <c r="G11" s="1960"/>
      <c r="H11" s="319"/>
    </row>
    <row r="12" spans="1:8" ht="36.75" customHeight="1">
      <c r="A12" s="419" t="s">
        <v>10</v>
      </c>
      <c r="B12" s="397" t="s">
        <v>8353</v>
      </c>
      <c r="C12" s="397" t="s">
        <v>58</v>
      </c>
      <c r="D12" s="400">
        <v>50</v>
      </c>
      <c r="E12" s="162" t="s">
        <v>8354</v>
      </c>
      <c r="F12" s="162" t="s">
        <v>8355</v>
      </c>
      <c r="G12" s="137" t="s">
        <v>8356</v>
      </c>
      <c r="H12" s="393"/>
    </row>
    <row r="13" spans="1:8" ht="54.75" customHeight="1">
      <c r="A13" s="419" t="s">
        <v>11</v>
      </c>
      <c r="B13" s="397" t="s">
        <v>8357</v>
      </c>
      <c r="C13" s="397" t="s">
        <v>58</v>
      </c>
      <c r="D13" s="400">
        <v>120</v>
      </c>
      <c r="E13" s="162" t="s">
        <v>8358</v>
      </c>
      <c r="F13" s="162" t="s">
        <v>8359</v>
      </c>
      <c r="G13" s="137" t="s">
        <v>8356</v>
      </c>
      <c r="H13" s="393"/>
    </row>
    <row r="14" spans="1:8" ht="64.5" customHeight="1">
      <c r="A14" s="419" t="s">
        <v>12</v>
      </c>
      <c r="B14" s="405" t="s">
        <v>8360</v>
      </c>
      <c r="C14" s="397" t="s">
        <v>58</v>
      </c>
      <c r="D14" s="400">
        <v>133</v>
      </c>
      <c r="E14" s="162" t="s">
        <v>8361</v>
      </c>
      <c r="F14" s="162" t="s">
        <v>8362</v>
      </c>
      <c r="G14" s="137" t="s">
        <v>8356</v>
      </c>
      <c r="H14" s="393"/>
    </row>
    <row r="15" spans="1:8" ht="32.25" customHeight="1">
      <c r="A15" s="419" t="s">
        <v>29</v>
      </c>
      <c r="B15" s="405" t="s">
        <v>8363</v>
      </c>
      <c r="C15" s="397" t="s">
        <v>58</v>
      </c>
      <c r="D15" s="400">
        <v>15.3</v>
      </c>
      <c r="E15" s="39" t="s">
        <v>8364</v>
      </c>
      <c r="F15" s="39" t="s">
        <v>8365</v>
      </c>
      <c r="G15" s="137" t="s">
        <v>8356</v>
      </c>
      <c r="H15" s="393"/>
    </row>
    <row r="16" spans="1:8" ht="46.5" customHeight="1">
      <c r="A16" s="419" t="s">
        <v>31</v>
      </c>
      <c r="B16" s="397" t="s">
        <v>8366</v>
      </c>
      <c r="C16" s="397" t="s">
        <v>58</v>
      </c>
      <c r="D16" s="400">
        <v>3491</v>
      </c>
      <c r="E16" s="162" t="s">
        <v>8367</v>
      </c>
      <c r="F16" s="162" t="s">
        <v>8368</v>
      </c>
      <c r="G16" s="137" t="s">
        <v>8369</v>
      </c>
      <c r="H16" s="393"/>
    </row>
    <row r="17" spans="1:8" ht="35.25" customHeight="1">
      <c r="A17" s="420" t="s">
        <v>33</v>
      </c>
      <c r="B17" s="128" t="s">
        <v>8370</v>
      </c>
      <c r="C17" s="128" t="s">
        <v>58</v>
      </c>
      <c r="D17" s="406">
        <v>15</v>
      </c>
      <c r="E17" s="165" t="s">
        <v>8371</v>
      </c>
      <c r="F17" s="165" t="s">
        <v>8372</v>
      </c>
      <c r="G17" s="421" t="s">
        <v>8356</v>
      </c>
      <c r="H17" s="393"/>
    </row>
    <row r="18" spans="1:8" ht="30" customHeight="1">
      <c r="A18" s="419" t="s">
        <v>35</v>
      </c>
      <c r="B18" s="397" t="s">
        <v>8373</v>
      </c>
      <c r="C18" s="397" t="s">
        <v>58</v>
      </c>
      <c r="D18" s="400">
        <v>20.100000000000001</v>
      </c>
      <c r="E18" s="162" t="s">
        <v>8374</v>
      </c>
      <c r="F18" s="162" t="s">
        <v>8375</v>
      </c>
      <c r="G18" s="137" t="s">
        <v>8356</v>
      </c>
      <c r="H18" s="393"/>
    </row>
    <row r="19" spans="1:8" ht="31.5" customHeight="1">
      <c r="A19" s="422"/>
      <c r="B19" s="423" t="s">
        <v>52</v>
      </c>
      <c r="C19" s="423">
        <v>7</v>
      </c>
      <c r="D19" s="424">
        <f>SUM(D12:D18)</f>
        <v>3844.4</v>
      </c>
      <c r="E19" s="425"/>
      <c r="F19" s="425"/>
      <c r="G19" s="426"/>
      <c r="H19" s="393"/>
    </row>
    <row r="20" spans="1:8" ht="52.8">
      <c r="A20" s="419" t="s">
        <v>10</v>
      </c>
      <c r="B20" s="397" t="s">
        <v>8376</v>
      </c>
      <c r="C20" s="397" t="s">
        <v>220</v>
      </c>
      <c r="D20" s="400">
        <v>43.5</v>
      </c>
      <c r="E20" s="162" t="s">
        <v>8377</v>
      </c>
      <c r="F20" s="162" t="s">
        <v>8378</v>
      </c>
      <c r="G20" s="137" t="s">
        <v>8356</v>
      </c>
      <c r="H20" s="393"/>
    </row>
    <row r="21" spans="1:8" ht="13.5" customHeight="1">
      <c r="B21" s="398" t="s">
        <v>52</v>
      </c>
      <c r="C21" s="428">
        <v>1</v>
      </c>
      <c r="D21" s="399">
        <v>43.5</v>
      </c>
      <c r="H21" s="393"/>
    </row>
    <row r="22" spans="1:8" ht="44.25" customHeight="1">
      <c r="A22" s="419" t="s">
        <v>10</v>
      </c>
      <c r="B22" s="405" t="s">
        <v>8379</v>
      </c>
      <c r="C22" s="397" t="s">
        <v>27</v>
      </c>
      <c r="D22" s="400">
        <v>362.3</v>
      </c>
      <c r="E22" s="162" t="s">
        <v>8380</v>
      </c>
      <c r="F22" s="39" t="s">
        <v>8365</v>
      </c>
      <c r="G22" s="137" t="s">
        <v>8381</v>
      </c>
      <c r="H22" s="393"/>
    </row>
    <row r="23" spans="1:8" ht="27.6">
      <c r="A23" s="419" t="s">
        <v>11</v>
      </c>
      <c r="B23" s="397" t="s">
        <v>8382</v>
      </c>
      <c r="C23" s="397" t="s">
        <v>27</v>
      </c>
      <c r="D23" s="400">
        <v>25.2</v>
      </c>
      <c r="E23" s="162" t="s">
        <v>8383</v>
      </c>
      <c r="F23" s="162" t="s">
        <v>8384</v>
      </c>
      <c r="G23" s="137" t="s">
        <v>8356</v>
      </c>
      <c r="H23" s="393"/>
    </row>
    <row r="24" spans="1:8" ht="51.75" customHeight="1">
      <c r="A24" s="419" t="s">
        <v>12</v>
      </c>
      <c r="B24" s="397" t="s">
        <v>8385</v>
      </c>
      <c r="C24" s="397" t="s">
        <v>27</v>
      </c>
      <c r="D24" s="400">
        <v>15</v>
      </c>
      <c r="E24" s="162" t="s">
        <v>8386</v>
      </c>
      <c r="F24" s="162" t="s">
        <v>8387</v>
      </c>
      <c r="G24" s="137" t="s">
        <v>8388</v>
      </c>
      <c r="H24" s="391"/>
    </row>
    <row r="25" spans="1:8" ht="39.6">
      <c r="A25" s="419" t="s">
        <v>29</v>
      </c>
      <c r="B25" s="405" t="s">
        <v>8389</v>
      </c>
      <c r="C25" s="397" t="s">
        <v>27</v>
      </c>
      <c r="D25" s="400">
        <v>50.7</v>
      </c>
      <c r="E25" s="162" t="s">
        <v>8390</v>
      </c>
      <c r="F25" s="162" t="s">
        <v>8391</v>
      </c>
      <c r="G25" s="137" t="s">
        <v>8356</v>
      </c>
      <c r="H25" s="393"/>
    </row>
    <row r="26" spans="1:8" ht="27.6">
      <c r="A26" s="419" t="s">
        <v>31</v>
      </c>
      <c r="B26" s="397" t="s">
        <v>8392</v>
      </c>
      <c r="C26" s="397" t="s">
        <v>27</v>
      </c>
      <c r="D26" s="400">
        <v>130.69999999999999</v>
      </c>
      <c r="E26" s="162" t="s">
        <v>8393</v>
      </c>
      <c r="F26" s="162" t="s">
        <v>8394</v>
      </c>
      <c r="G26" s="137" t="s">
        <v>8395</v>
      </c>
      <c r="H26" s="393"/>
    </row>
    <row r="27" spans="1:8" ht="27.6">
      <c r="A27" s="419" t="s">
        <v>33</v>
      </c>
      <c r="B27" s="397" t="s">
        <v>8396</v>
      </c>
      <c r="C27" s="397" t="s">
        <v>27</v>
      </c>
      <c r="D27" s="400">
        <v>13.3</v>
      </c>
      <c r="E27" s="162" t="s">
        <v>8397</v>
      </c>
      <c r="F27" s="162" t="s">
        <v>8398</v>
      </c>
      <c r="G27" s="137" t="s">
        <v>8399</v>
      </c>
      <c r="H27" s="393"/>
    </row>
    <row r="28" spans="1:8" ht="27.6">
      <c r="A28" s="419" t="s">
        <v>35</v>
      </c>
      <c r="B28" s="405" t="s">
        <v>8400</v>
      </c>
      <c r="C28" s="397" t="s">
        <v>27</v>
      </c>
      <c r="D28" s="400">
        <v>70</v>
      </c>
      <c r="E28" s="162" t="s">
        <v>8401</v>
      </c>
      <c r="F28" s="162" t="s">
        <v>8402</v>
      </c>
      <c r="G28" s="137" t="s">
        <v>8356</v>
      </c>
      <c r="H28" s="393"/>
    </row>
    <row r="29" spans="1:8" ht="27.6">
      <c r="A29" s="419" t="s">
        <v>37</v>
      </c>
      <c r="B29" s="405" t="s">
        <v>8403</v>
      </c>
      <c r="C29" s="397" t="s">
        <v>27</v>
      </c>
      <c r="D29" s="400">
        <v>36</v>
      </c>
      <c r="E29" s="162" t="s">
        <v>8404</v>
      </c>
      <c r="F29" s="162" t="s">
        <v>8394</v>
      </c>
      <c r="G29" s="137" t="s">
        <v>8388</v>
      </c>
      <c r="H29" s="393"/>
    </row>
    <row r="30" spans="1:8" ht="27.6">
      <c r="A30" s="419" t="s">
        <v>40</v>
      </c>
      <c r="B30" s="397" t="s">
        <v>8405</v>
      </c>
      <c r="C30" s="397" t="s">
        <v>27</v>
      </c>
      <c r="D30" s="400">
        <v>38.299999999999997</v>
      </c>
      <c r="E30" s="162" t="s">
        <v>8406</v>
      </c>
      <c r="F30" s="162" t="s">
        <v>8407</v>
      </c>
      <c r="G30" s="137" t="s">
        <v>8356</v>
      </c>
      <c r="H30" s="393"/>
    </row>
    <row r="31" spans="1:8" ht="15.75" customHeight="1">
      <c r="B31" s="401" t="s">
        <v>52</v>
      </c>
      <c r="C31" s="428">
        <v>9</v>
      </c>
      <c r="D31" s="429">
        <f>SUM(D22:D30)</f>
        <v>741.49999999999989</v>
      </c>
      <c r="H31" s="393"/>
    </row>
    <row r="32" spans="1:8" ht="27.6">
      <c r="A32" s="419" t="s">
        <v>10</v>
      </c>
      <c r="B32" s="397" t="s">
        <v>8408</v>
      </c>
      <c r="C32" s="397" t="s">
        <v>4880</v>
      </c>
      <c r="D32" s="400">
        <v>385.6</v>
      </c>
      <c r="E32" s="162" t="s">
        <v>8409</v>
      </c>
      <c r="F32" s="162" t="s">
        <v>8410</v>
      </c>
      <c r="G32" s="137" t="s">
        <v>8356</v>
      </c>
      <c r="H32" s="393"/>
    </row>
    <row r="33" spans="1:8" ht="50.25" customHeight="1">
      <c r="A33" s="419" t="s">
        <v>11</v>
      </c>
      <c r="B33" s="405" t="s">
        <v>8411</v>
      </c>
      <c r="C33" s="397" t="s">
        <v>4880</v>
      </c>
      <c r="D33" s="400">
        <v>118</v>
      </c>
      <c r="E33" s="162" t="s">
        <v>8412</v>
      </c>
      <c r="F33" s="162" t="s">
        <v>8413</v>
      </c>
      <c r="G33" s="137" t="s">
        <v>8414</v>
      </c>
      <c r="H33" s="393"/>
    </row>
    <row r="34" spans="1:8" ht="24.75" customHeight="1">
      <c r="B34" s="401" t="s">
        <v>52</v>
      </c>
      <c r="C34" s="428">
        <v>2</v>
      </c>
      <c r="D34" s="429">
        <f>SUM(D32:D33)</f>
        <v>503.6</v>
      </c>
      <c r="H34" s="393"/>
    </row>
    <row r="35" spans="1:8" ht="51.75" customHeight="1">
      <c r="A35" s="419" t="s">
        <v>10</v>
      </c>
      <c r="B35" s="405" t="s">
        <v>8415</v>
      </c>
      <c r="C35" s="397" t="s">
        <v>4862</v>
      </c>
      <c r="D35" s="400">
        <v>27</v>
      </c>
      <c r="E35" s="162" t="s">
        <v>8416</v>
      </c>
      <c r="F35" s="162" t="s">
        <v>8417</v>
      </c>
      <c r="G35" s="137" t="s">
        <v>8399</v>
      </c>
      <c r="H35" s="393"/>
    </row>
    <row r="36" spans="1:8" ht="18.75" customHeight="1">
      <c r="B36" s="401" t="s">
        <v>52</v>
      </c>
      <c r="C36" s="428">
        <v>1</v>
      </c>
      <c r="D36" s="429">
        <f>D35</f>
        <v>27</v>
      </c>
      <c r="H36" s="393"/>
    </row>
    <row r="37" spans="1:8" ht="31.5" customHeight="1">
      <c r="A37" s="419" t="s">
        <v>10</v>
      </c>
      <c r="B37" s="397" t="s">
        <v>8418</v>
      </c>
      <c r="C37" s="397" t="s">
        <v>4885</v>
      </c>
      <c r="D37" s="400">
        <v>568</v>
      </c>
      <c r="E37" s="397" t="s">
        <v>8419</v>
      </c>
      <c r="F37" s="397" t="s">
        <v>8420</v>
      </c>
      <c r="G37" s="137" t="s">
        <v>8356</v>
      </c>
      <c r="H37" s="393"/>
    </row>
    <row r="38" spans="1:8" ht="25.5" customHeight="1" thickBot="1">
      <c r="B38" s="401" t="s">
        <v>52</v>
      </c>
      <c r="C38" s="428">
        <v>1</v>
      </c>
      <c r="D38" s="429">
        <f>D37</f>
        <v>568</v>
      </c>
      <c r="H38" s="393"/>
    </row>
    <row r="39" spans="1:8" ht="15" thickBot="1">
      <c r="A39" s="430"/>
      <c r="B39" s="123" t="s">
        <v>8421</v>
      </c>
      <c r="C39" s="431">
        <f>C19+C21+C31+C34+C36+C38</f>
        <v>21</v>
      </c>
      <c r="D39" s="411">
        <f>D19+D21+D31+D34+D36+D38</f>
        <v>5728</v>
      </c>
      <c r="E39" s="432"/>
      <c r="F39" s="432"/>
      <c r="G39" s="432"/>
      <c r="H39" s="393"/>
    </row>
    <row r="40" spans="1:8" ht="15.6">
      <c r="A40" s="1960" t="s">
        <v>1676</v>
      </c>
      <c r="B40" s="1960"/>
      <c r="C40" s="1960"/>
      <c r="D40" s="1960"/>
      <c r="E40" s="1960"/>
      <c r="F40" s="1960"/>
      <c r="G40" s="1960"/>
      <c r="H40" s="393"/>
    </row>
    <row r="41" spans="1:8" ht="39" customHeight="1">
      <c r="A41" s="419" t="s">
        <v>10</v>
      </c>
      <c r="B41" s="397" t="s">
        <v>8422</v>
      </c>
      <c r="C41" s="397" t="s">
        <v>8423</v>
      </c>
      <c r="D41" s="400">
        <v>7.1</v>
      </c>
      <c r="E41" s="397" t="s">
        <v>8424</v>
      </c>
      <c r="F41" s="397" t="s">
        <v>8425</v>
      </c>
      <c r="G41" s="137" t="s">
        <v>8388</v>
      </c>
      <c r="H41" s="393"/>
    </row>
    <row r="42" spans="1:8" ht="24.75" customHeight="1">
      <c r="B42" s="398" t="s">
        <v>52</v>
      </c>
      <c r="C42" s="428">
        <v>1</v>
      </c>
      <c r="D42" s="429">
        <f>D41</f>
        <v>7.1</v>
      </c>
      <c r="H42" s="393"/>
    </row>
    <row r="43" spans="1:8" ht="72.75" customHeight="1">
      <c r="A43" s="419" t="s">
        <v>10</v>
      </c>
      <c r="B43" s="397" t="s">
        <v>8426</v>
      </c>
      <c r="C43" s="397" t="s">
        <v>8427</v>
      </c>
      <c r="D43" s="400">
        <v>2</v>
      </c>
      <c r="E43" s="162" t="s">
        <v>8428</v>
      </c>
      <c r="F43" s="162" t="s">
        <v>8368</v>
      </c>
      <c r="G43" s="137" t="s">
        <v>8429</v>
      </c>
      <c r="H43" s="393"/>
    </row>
    <row r="44" spans="1:8" ht="17.25" customHeight="1" thickBot="1">
      <c r="B44" s="398" t="s">
        <v>52</v>
      </c>
      <c r="C44" s="428">
        <v>1</v>
      </c>
      <c r="D44" s="429">
        <f>D43</f>
        <v>2</v>
      </c>
      <c r="H44" s="393"/>
    </row>
    <row r="45" spans="1:8" ht="15" thickBot="1">
      <c r="A45" s="430"/>
      <c r="B45" s="123" t="s">
        <v>8430</v>
      </c>
      <c r="C45" s="431">
        <f>C42+C44</f>
        <v>2</v>
      </c>
      <c r="D45" s="411">
        <f>D42+D44</f>
        <v>9.1</v>
      </c>
      <c r="E45" s="432"/>
      <c r="F45" s="432"/>
      <c r="G45" s="432"/>
      <c r="H45" s="393"/>
    </row>
    <row r="46" spans="1:8" ht="15.6">
      <c r="A46" s="1960" t="s">
        <v>7124</v>
      </c>
      <c r="B46" s="1960"/>
      <c r="C46" s="1960"/>
      <c r="D46" s="1960"/>
      <c r="E46" s="1960"/>
      <c r="F46" s="1960"/>
      <c r="G46" s="1960"/>
      <c r="H46" s="393"/>
    </row>
    <row r="47" spans="1:8" ht="55.2">
      <c r="A47" s="419" t="s">
        <v>10</v>
      </c>
      <c r="B47" s="397" t="s">
        <v>8431</v>
      </c>
      <c r="C47" s="397" t="s">
        <v>8432</v>
      </c>
      <c r="D47" s="400">
        <v>53.7</v>
      </c>
      <c r="E47" s="162" t="s">
        <v>8433</v>
      </c>
      <c r="F47" s="397" t="s">
        <v>8434</v>
      </c>
      <c r="G47" s="137" t="s">
        <v>8435</v>
      </c>
      <c r="H47" s="393"/>
    </row>
    <row r="48" spans="1:8" ht="41.4">
      <c r="A48" s="419" t="s">
        <v>11</v>
      </c>
      <c r="B48" s="405" t="s">
        <v>8436</v>
      </c>
      <c r="C48" s="397" t="s">
        <v>8432</v>
      </c>
      <c r="D48" s="400">
        <v>10</v>
      </c>
      <c r="E48" s="162" t="s">
        <v>8437</v>
      </c>
      <c r="F48" s="397" t="s">
        <v>8438</v>
      </c>
      <c r="G48" s="137" t="s">
        <v>8439</v>
      </c>
      <c r="H48" s="391"/>
    </row>
    <row r="49" spans="1:8" ht="31.5" customHeight="1">
      <c r="B49" s="398" t="s">
        <v>52</v>
      </c>
      <c r="C49" s="428">
        <v>2</v>
      </c>
      <c r="D49" s="429">
        <f>SUM(D47:D48)</f>
        <v>63.7</v>
      </c>
      <c r="H49" s="393"/>
    </row>
    <row r="50" spans="1:8" ht="15.6">
      <c r="A50" s="1960" t="s">
        <v>5870</v>
      </c>
      <c r="B50" s="1960"/>
      <c r="C50" s="1960"/>
      <c r="D50" s="1960"/>
      <c r="E50" s="1960"/>
      <c r="F50" s="1960"/>
      <c r="G50" s="1960"/>
      <c r="H50" s="393"/>
    </row>
    <row r="51" spans="1:8" ht="55.2">
      <c r="A51" s="419" t="s">
        <v>10</v>
      </c>
      <c r="B51" s="397" t="s">
        <v>8440</v>
      </c>
      <c r="C51" s="397" t="s">
        <v>650</v>
      </c>
      <c r="D51" s="400">
        <v>109</v>
      </c>
      <c r="E51" s="397" t="s">
        <v>8441</v>
      </c>
      <c r="F51" s="397" t="s">
        <v>8442</v>
      </c>
      <c r="G51" s="137" t="s">
        <v>8435</v>
      </c>
      <c r="H51" s="393"/>
    </row>
    <row r="52" spans="1:8" ht="30" customHeight="1" thickBot="1">
      <c r="B52" s="398" t="s">
        <v>52</v>
      </c>
      <c r="C52" s="428">
        <v>1</v>
      </c>
      <c r="D52" s="429">
        <f>D51</f>
        <v>109</v>
      </c>
      <c r="H52" s="393"/>
    </row>
    <row r="53" spans="1:8" s="439" customFormat="1" ht="47.25" customHeight="1" thickBot="1">
      <c r="A53" s="433"/>
      <c r="B53" s="434" t="s">
        <v>8443</v>
      </c>
      <c r="C53" s="435">
        <f>C39+C45+C49+C52</f>
        <v>26</v>
      </c>
      <c r="D53" s="436">
        <f>D39+D45+D49+D52</f>
        <v>5909.8</v>
      </c>
      <c r="E53" s="437"/>
      <c r="F53" s="437"/>
      <c r="G53" s="437"/>
      <c r="H53" s="438"/>
    </row>
    <row r="54" spans="1:8" ht="31.95" customHeight="1">
      <c r="A54" s="1965" t="s">
        <v>5</v>
      </c>
      <c r="B54" s="1965"/>
      <c r="C54" s="1965"/>
      <c r="D54" s="1965"/>
      <c r="E54" s="1965"/>
      <c r="F54" s="1965"/>
      <c r="G54" s="1965"/>
      <c r="H54" s="393"/>
    </row>
    <row r="55" spans="1:8" ht="32.25" customHeight="1">
      <c r="A55" s="419" t="s">
        <v>10</v>
      </c>
      <c r="B55" s="397" t="s">
        <v>8444</v>
      </c>
      <c r="C55" s="397" t="s">
        <v>106</v>
      </c>
      <c r="D55" s="400">
        <v>17530.73</v>
      </c>
      <c r="E55" s="397" t="s">
        <v>8445</v>
      </c>
      <c r="F55" s="397" t="s">
        <v>8446</v>
      </c>
      <c r="G55" s="137" t="s">
        <v>8447</v>
      </c>
      <c r="H55" s="393"/>
    </row>
    <row r="56" spans="1:8" ht="13.5" customHeight="1">
      <c r="A56" s="419" t="s">
        <v>11</v>
      </c>
      <c r="B56" s="397" t="s">
        <v>8448</v>
      </c>
      <c r="C56" s="397" t="s">
        <v>106</v>
      </c>
      <c r="D56" s="400">
        <v>61227.35</v>
      </c>
      <c r="E56" s="397" t="s">
        <v>8449</v>
      </c>
      <c r="F56" s="397" t="s">
        <v>8446</v>
      </c>
      <c r="G56" s="137" t="s">
        <v>8450</v>
      </c>
      <c r="H56" s="393"/>
    </row>
    <row r="57" spans="1:8" ht="30" customHeight="1" thickBot="1">
      <c r="B57" s="398" t="s">
        <v>52</v>
      </c>
      <c r="C57" s="428">
        <v>2</v>
      </c>
      <c r="D57" s="429">
        <f>SUM(D55:D56)</f>
        <v>78758.080000000002</v>
      </c>
      <c r="H57" s="393"/>
    </row>
    <row r="58" spans="1:8" ht="16.2" thickBot="1">
      <c r="A58" s="1971" t="s">
        <v>1627</v>
      </c>
      <c r="B58" s="1972"/>
      <c r="C58" s="1972"/>
      <c r="D58" s="1972"/>
      <c r="E58" s="1972"/>
      <c r="F58" s="432"/>
      <c r="G58" s="432"/>
      <c r="H58" s="393"/>
    </row>
    <row r="59" spans="1:8" ht="28.2" thickBot="1">
      <c r="A59" s="440" t="s">
        <v>10</v>
      </c>
      <c r="B59" s="132" t="s">
        <v>8451</v>
      </c>
      <c r="C59" s="132" t="s">
        <v>58</v>
      </c>
      <c r="D59" s="403">
        <v>21.8</v>
      </c>
      <c r="E59" s="159" t="s">
        <v>8452</v>
      </c>
      <c r="F59" s="159" t="s">
        <v>8398</v>
      </c>
      <c r="G59" s="404" t="s">
        <v>8453</v>
      </c>
      <c r="H59" s="393"/>
    </row>
    <row r="60" spans="1:8" ht="41.25" customHeight="1">
      <c r="A60" s="419" t="s">
        <v>11</v>
      </c>
      <c r="B60" s="405" t="s">
        <v>8454</v>
      </c>
      <c r="C60" s="397" t="s">
        <v>58</v>
      </c>
      <c r="D60" s="400">
        <v>78</v>
      </c>
      <c r="E60" s="162" t="s">
        <v>8455</v>
      </c>
      <c r="F60" s="162" t="s">
        <v>8384</v>
      </c>
      <c r="G60" s="404" t="s">
        <v>8456</v>
      </c>
      <c r="H60" s="393"/>
    </row>
    <row r="61" spans="1:8" ht="38.25" customHeight="1">
      <c r="A61" s="419" t="s">
        <v>12</v>
      </c>
      <c r="B61" s="405" t="s">
        <v>8457</v>
      </c>
      <c r="C61" s="397" t="s">
        <v>58</v>
      </c>
      <c r="D61" s="400">
        <v>15</v>
      </c>
      <c r="E61" s="162" t="s">
        <v>8458</v>
      </c>
      <c r="F61" s="162" t="s">
        <v>8459</v>
      </c>
      <c r="G61" s="137" t="s">
        <v>8460</v>
      </c>
      <c r="H61" s="391"/>
    </row>
    <row r="62" spans="1:8" ht="71.25" customHeight="1">
      <c r="A62" s="419" t="s">
        <v>29</v>
      </c>
      <c r="B62" s="397" t="s">
        <v>8461</v>
      </c>
      <c r="C62" s="397" t="s">
        <v>58</v>
      </c>
      <c r="D62" s="400">
        <v>1</v>
      </c>
      <c r="E62" s="162" t="s">
        <v>8462</v>
      </c>
      <c r="F62" s="162" t="s">
        <v>8463</v>
      </c>
      <c r="G62" s="397" t="s">
        <v>8464</v>
      </c>
      <c r="H62" s="393"/>
    </row>
    <row r="63" spans="1:8" ht="52.8">
      <c r="A63" s="419" t="s">
        <v>31</v>
      </c>
      <c r="B63" s="405" t="s">
        <v>8465</v>
      </c>
      <c r="C63" s="397" t="s">
        <v>58</v>
      </c>
      <c r="D63" s="400">
        <v>2.5</v>
      </c>
      <c r="E63" s="162" t="s">
        <v>8466</v>
      </c>
      <c r="F63" s="162" t="s">
        <v>8467</v>
      </c>
      <c r="G63" s="405" t="s">
        <v>8468</v>
      </c>
      <c r="H63" s="393"/>
    </row>
    <row r="64" spans="1:8" ht="66">
      <c r="A64" s="419" t="s">
        <v>33</v>
      </c>
      <c r="B64" s="397" t="s">
        <v>8469</v>
      </c>
      <c r="C64" s="397" t="s">
        <v>58</v>
      </c>
      <c r="D64" s="400">
        <v>18.600000000000001</v>
      </c>
      <c r="E64" s="162" t="s">
        <v>8470</v>
      </c>
      <c r="F64" s="162" t="s">
        <v>8471</v>
      </c>
      <c r="G64" s="441" t="s">
        <v>8472</v>
      </c>
      <c r="H64" s="393"/>
    </row>
    <row r="65" spans="1:8" ht="40.200000000000003" thickBot="1">
      <c r="A65" s="419" t="s">
        <v>35</v>
      </c>
      <c r="B65" s="397" t="s">
        <v>8473</v>
      </c>
      <c r="C65" s="397" t="s">
        <v>58</v>
      </c>
      <c r="D65" s="400">
        <v>50</v>
      </c>
      <c r="E65" s="162" t="s">
        <v>8474</v>
      </c>
      <c r="F65" s="162" t="s">
        <v>8475</v>
      </c>
      <c r="G65" s="137" t="s">
        <v>8476</v>
      </c>
      <c r="H65" s="393"/>
    </row>
    <row r="66" spans="1:8" ht="27.6">
      <c r="A66" s="419" t="s">
        <v>37</v>
      </c>
      <c r="B66" s="397" t="s">
        <v>8477</v>
      </c>
      <c r="C66" s="397" t="s">
        <v>58</v>
      </c>
      <c r="D66" s="400">
        <v>30.6</v>
      </c>
      <c r="E66" s="165" t="s">
        <v>8478</v>
      </c>
      <c r="F66" s="162" t="s">
        <v>8479</v>
      </c>
      <c r="G66" s="404" t="s">
        <v>8453</v>
      </c>
      <c r="H66" s="393"/>
    </row>
    <row r="67" spans="1:8" ht="27.6">
      <c r="A67" s="420" t="s">
        <v>40</v>
      </c>
      <c r="B67" s="442" t="s">
        <v>8480</v>
      </c>
      <c r="C67" s="128" t="s">
        <v>58</v>
      </c>
      <c r="D67" s="406">
        <v>15</v>
      </c>
      <c r="E67" s="165" t="s">
        <v>8481</v>
      </c>
      <c r="F67" s="39" t="s">
        <v>8482</v>
      </c>
      <c r="G67" s="137" t="s">
        <v>8483</v>
      </c>
      <c r="H67" s="393"/>
    </row>
    <row r="68" spans="1:8" ht="36" customHeight="1">
      <c r="A68" s="419" t="s">
        <v>42</v>
      </c>
      <c r="B68" s="405" t="s">
        <v>8484</v>
      </c>
      <c r="C68" s="397" t="s">
        <v>8485</v>
      </c>
      <c r="D68" s="400">
        <v>250</v>
      </c>
      <c r="E68" s="162" t="s">
        <v>8486</v>
      </c>
      <c r="F68" s="162" t="s">
        <v>8487</v>
      </c>
      <c r="G68" s="137" t="s">
        <v>8488</v>
      </c>
      <c r="H68" s="393"/>
    </row>
    <row r="69" spans="1:8" ht="27.6">
      <c r="A69" s="419" t="s">
        <v>44</v>
      </c>
      <c r="B69" s="405" t="s">
        <v>8489</v>
      </c>
      <c r="C69" s="397" t="s">
        <v>58</v>
      </c>
      <c r="D69" s="400">
        <v>114</v>
      </c>
      <c r="E69" s="162" t="s">
        <v>8490</v>
      </c>
      <c r="F69" s="162" t="s">
        <v>8491</v>
      </c>
      <c r="G69" s="137" t="s">
        <v>8492</v>
      </c>
      <c r="H69" s="393"/>
    </row>
    <row r="70" spans="1:8" ht="27.6">
      <c r="A70" s="419" t="s">
        <v>46</v>
      </c>
      <c r="B70" s="405" t="s">
        <v>8493</v>
      </c>
      <c r="C70" s="397" t="s">
        <v>58</v>
      </c>
      <c r="D70" s="400">
        <v>50</v>
      </c>
      <c r="E70" s="162" t="s">
        <v>8494</v>
      </c>
      <c r="F70" s="162" t="s">
        <v>8495</v>
      </c>
      <c r="G70" s="137" t="s">
        <v>8496</v>
      </c>
      <c r="H70" s="393"/>
    </row>
    <row r="71" spans="1:8" ht="27.6">
      <c r="A71" s="419" t="s">
        <v>48</v>
      </c>
      <c r="B71" s="405" t="s">
        <v>8497</v>
      </c>
      <c r="C71" s="397" t="s">
        <v>58</v>
      </c>
      <c r="D71" s="400">
        <v>70</v>
      </c>
      <c r="E71" s="162" t="s">
        <v>8498</v>
      </c>
      <c r="F71" s="162" t="s">
        <v>8499</v>
      </c>
      <c r="G71" s="137" t="s">
        <v>8500</v>
      </c>
      <c r="H71" s="393"/>
    </row>
    <row r="72" spans="1:8" ht="66">
      <c r="A72" s="419" t="s">
        <v>50</v>
      </c>
      <c r="B72" s="405" t="s">
        <v>8501</v>
      </c>
      <c r="C72" s="397" t="s">
        <v>58</v>
      </c>
      <c r="D72" s="400">
        <v>35</v>
      </c>
      <c r="E72" s="162" t="s">
        <v>8502</v>
      </c>
      <c r="F72" s="162" t="s">
        <v>8368</v>
      </c>
      <c r="G72" s="137" t="s">
        <v>8503</v>
      </c>
      <c r="H72" s="393"/>
    </row>
    <row r="73" spans="1:8" ht="27.6">
      <c r="A73" s="419" t="s">
        <v>253</v>
      </c>
      <c r="B73" s="405" t="s">
        <v>8504</v>
      </c>
      <c r="C73" s="397" t="s">
        <v>58</v>
      </c>
      <c r="D73" s="400">
        <v>50</v>
      </c>
      <c r="E73" s="162" t="s">
        <v>8505</v>
      </c>
      <c r="F73" s="162" t="s">
        <v>8499</v>
      </c>
      <c r="G73" s="137" t="s">
        <v>8506</v>
      </c>
      <c r="H73" s="393"/>
    </row>
    <row r="74" spans="1:8" ht="66">
      <c r="A74" s="419" t="s">
        <v>255</v>
      </c>
      <c r="B74" s="405" t="s">
        <v>8507</v>
      </c>
      <c r="C74" s="397" t="s">
        <v>58</v>
      </c>
      <c r="D74" s="400">
        <v>25.3</v>
      </c>
      <c r="E74" s="162" t="s">
        <v>8508</v>
      </c>
      <c r="F74" s="162" t="s">
        <v>8509</v>
      </c>
      <c r="G74" s="137" t="s">
        <v>8510</v>
      </c>
      <c r="H74" s="393"/>
    </row>
    <row r="75" spans="1:8" ht="27.6">
      <c r="A75" s="419" t="s">
        <v>257</v>
      </c>
      <c r="B75" s="405" t="s">
        <v>8511</v>
      </c>
      <c r="C75" s="397" t="s">
        <v>58</v>
      </c>
      <c r="D75" s="400">
        <v>100</v>
      </c>
      <c r="E75" s="162" t="s">
        <v>8490</v>
      </c>
      <c r="F75" s="162" t="s">
        <v>8491</v>
      </c>
      <c r="G75" s="137" t="s">
        <v>8512</v>
      </c>
      <c r="H75" s="393"/>
    </row>
    <row r="76" spans="1:8" ht="39.6">
      <c r="A76" s="419" t="s">
        <v>259</v>
      </c>
      <c r="B76" s="397" t="s">
        <v>8513</v>
      </c>
      <c r="C76" s="397" t="s">
        <v>58</v>
      </c>
      <c r="D76" s="400">
        <v>8.1</v>
      </c>
      <c r="E76" s="162" t="s">
        <v>8514</v>
      </c>
      <c r="F76" s="162" t="s">
        <v>8515</v>
      </c>
      <c r="G76" s="137" t="s">
        <v>8492</v>
      </c>
      <c r="H76" s="393"/>
    </row>
    <row r="77" spans="1:8" ht="52.8">
      <c r="A77" s="419" t="s">
        <v>262</v>
      </c>
      <c r="B77" s="405" t="s">
        <v>8516</v>
      </c>
      <c r="C77" s="397" t="s">
        <v>58</v>
      </c>
      <c r="D77" s="400">
        <v>57.4</v>
      </c>
      <c r="E77" s="162" t="s">
        <v>8517</v>
      </c>
      <c r="F77" s="162" t="s">
        <v>8463</v>
      </c>
      <c r="G77" s="137" t="s">
        <v>8476</v>
      </c>
      <c r="H77" s="393"/>
    </row>
    <row r="78" spans="1:8" ht="39.6">
      <c r="A78" s="419" t="s">
        <v>265</v>
      </c>
      <c r="B78" s="397" t="s">
        <v>8518</v>
      </c>
      <c r="C78" s="397" t="s">
        <v>58</v>
      </c>
      <c r="D78" s="400">
        <v>40</v>
      </c>
      <c r="E78" s="162" t="s">
        <v>8519</v>
      </c>
      <c r="F78" s="162" t="s">
        <v>8368</v>
      </c>
      <c r="G78" s="137" t="s">
        <v>8506</v>
      </c>
      <c r="H78" s="393"/>
    </row>
    <row r="79" spans="1:8" ht="39.6">
      <c r="A79" s="419" t="s">
        <v>268</v>
      </c>
      <c r="B79" s="397" t="s">
        <v>8520</v>
      </c>
      <c r="C79" s="397" t="s">
        <v>58</v>
      </c>
      <c r="D79" s="400">
        <v>10</v>
      </c>
      <c r="E79" s="162" t="s">
        <v>8521</v>
      </c>
      <c r="F79" s="162" t="s">
        <v>8522</v>
      </c>
      <c r="G79" s="137" t="s">
        <v>8503</v>
      </c>
      <c r="H79" s="393"/>
    </row>
    <row r="80" spans="1:8" ht="27.6">
      <c r="A80" s="419" t="s">
        <v>270</v>
      </c>
      <c r="B80" s="397" t="s">
        <v>8523</v>
      </c>
      <c r="C80" s="397" t="s">
        <v>58</v>
      </c>
      <c r="D80" s="400">
        <v>16.2</v>
      </c>
      <c r="E80" s="162" t="s">
        <v>8524</v>
      </c>
      <c r="F80" s="162" t="s">
        <v>8479</v>
      </c>
      <c r="G80" s="137" t="s">
        <v>8525</v>
      </c>
      <c r="H80" s="393"/>
    </row>
    <row r="81" spans="1:8" ht="66">
      <c r="A81" s="420" t="s">
        <v>273</v>
      </c>
      <c r="B81" s="442" t="s">
        <v>8526</v>
      </c>
      <c r="C81" s="128" t="s">
        <v>58</v>
      </c>
      <c r="D81" s="406">
        <v>71.5</v>
      </c>
      <c r="E81" s="165" t="s">
        <v>8527</v>
      </c>
      <c r="F81" s="165" t="s">
        <v>8463</v>
      </c>
      <c r="G81" s="421" t="s">
        <v>8506</v>
      </c>
      <c r="H81" s="393"/>
    </row>
    <row r="82" spans="1:8" ht="27" customHeight="1">
      <c r="A82" s="419" t="s">
        <v>274</v>
      </c>
      <c r="B82" s="397" t="s">
        <v>8528</v>
      </c>
      <c r="C82" s="397" t="s">
        <v>58</v>
      </c>
      <c r="D82" s="400">
        <v>77.099999999999994</v>
      </c>
      <c r="E82" s="162" t="s">
        <v>8529</v>
      </c>
      <c r="F82" s="162" t="s">
        <v>8530</v>
      </c>
      <c r="G82" s="137" t="s">
        <v>8531</v>
      </c>
      <c r="H82" s="359"/>
    </row>
    <row r="83" spans="1:8" ht="37.5" customHeight="1">
      <c r="A83" s="419" t="s">
        <v>276</v>
      </c>
      <c r="B83" s="397" t="s">
        <v>8532</v>
      </c>
      <c r="C83" s="397" t="s">
        <v>58</v>
      </c>
      <c r="D83" s="400">
        <v>26.4</v>
      </c>
      <c r="E83" s="162" t="s">
        <v>8533</v>
      </c>
      <c r="F83" s="162" t="s">
        <v>8530</v>
      </c>
      <c r="G83" s="137" t="s">
        <v>8531</v>
      </c>
      <c r="H83" s="359"/>
    </row>
    <row r="84" spans="1:8" ht="37.5" customHeight="1">
      <c r="A84" s="419" t="s">
        <v>278</v>
      </c>
      <c r="B84" s="397" t="s">
        <v>8534</v>
      </c>
      <c r="C84" s="397" t="s">
        <v>58</v>
      </c>
      <c r="D84" s="400">
        <v>84.3</v>
      </c>
      <c r="E84" s="162" t="s">
        <v>8535</v>
      </c>
      <c r="F84" s="162" t="s">
        <v>8530</v>
      </c>
      <c r="G84" s="137" t="s">
        <v>8531</v>
      </c>
      <c r="H84" s="359"/>
    </row>
    <row r="85" spans="1:8" ht="41.4">
      <c r="A85" s="419" t="s">
        <v>280</v>
      </c>
      <c r="B85" s="405" t="s">
        <v>8536</v>
      </c>
      <c r="C85" s="397" t="s">
        <v>55</v>
      </c>
      <c r="D85" s="400">
        <v>30</v>
      </c>
      <c r="E85" s="162" t="s">
        <v>8537</v>
      </c>
      <c r="F85" s="162" t="s">
        <v>8538</v>
      </c>
      <c r="G85" s="137" t="s">
        <v>8539</v>
      </c>
      <c r="H85" s="393"/>
    </row>
    <row r="86" spans="1:8" ht="27.6">
      <c r="A86" s="419" t="s">
        <v>282</v>
      </c>
      <c r="B86" s="405" t="s">
        <v>8540</v>
      </c>
      <c r="C86" s="397" t="s">
        <v>58</v>
      </c>
      <c r="D86" s="400">
        <v>17</v>
      </c>
      <c r="E86" s="162" t="s">
        <v>8541</v>
      </c>
      <c r="F86" s="39" t="s">
        <v>8482</v>
      </c>
      <c r="G86" s="137" t="s">
        <v>8542</v>
      </c>
      <c r="H86" s="359"/>
    </row>
    <row r="87" spans="1:8" ht="27.6">
      <c r="A87" s="419" t="s">
        <v>284</v>
      </c>
      <c r="B87" s="397" t="s">
        <v>8543</v>
      </c>
      <c r="C87" s="397" t="s">
        <v>58</v>
      </c>
      <c r="D87" s="400">
        <v>30</v>
      </c>
      <c r="E87" s="162" t="s">
        <v>8544</v>
      </c>
      <c r="F87" s="162" t="s">
        <v>8545</v>
      </c>
      <c r="G87" s="137" t="s">
        <v>8542</v>
      </c>
      <c r="H87" s="359"/>
    </row>
    <row r="88" spans="1:8" ht="79.2">
      <c r="A88" s="419" t="s">
        <v>287</v>
      </c>
      <c r="B88" s="397" t="s">
        <v>8546</v>
      </c>
      <c r="C88" s="397" t="s">
        <v>58</v>
      </c>
      <c r="D88" s="400">
        <v>3717</v>
      </c>
      <c r="E88" s="162" t="s">
        <v>8547</v>
      </c>
      <c r="F88" s="162" t="s">
        <v>8548</v>
      </c>
      <c r="G88" s="137" t="s">
        <v>8549</v>
      </c>
      <c r="H88" s="359"/>
    </row>
    <row r="89" spans="1:8" ht="52.8">
      <c r="A89" s="419" t="s">
        <v>289</v>
      </c>
      <c r="B89" s="397" t="s">
        <v>8550</v>
      </c>
      <c r="C89" s="397" t="s">
        <v>58</v>
      </c>
      <c r="D89" s="400">
        <v>2952.1248000000001</v>
      </c>
      <c r="E89" s="162" t="s">
        <v>8551</v>
      </c>
      <c r="F89" s="162" t="s">
        <v>8552</v>
      </c>
      <c r="G89" s="137" t="s">
        <v>8553</v>
      </c>
      <c r="H89" s="359"/>
    </row>
    <row r="90" spans="1:8" ht="27.6">
      <c r="A90" s="420" t="s">
        <v>291</v>
      </c>
      <c r="B90" s="128" t="s">
        <v>8554</v>
      </c>
      <c r="C90" s="128" t="s">
        <v>58</v>
      </c>
      <c r="D90" s="406">
        <v>55</v>
      </c>
      <c r="E90" s="165" t="s">
        <v>8555</v>
      </c>
      <c r="F90" s="165" t="s">
        <v>8556</v>
      </c>
      <c r="G90" s="421" t="s">
        <v>8557</v>
      </c>
      <c r="H90" s="393"/>
    </row>
    <row r="91" spans="1:8" ht="27.6">
      <c r="A91" s="420" t="s">
        <v>293</v>
      </c>
      <c r="B91" s="128" t="s">
        <v>8558</v>
      </c>
      <c r="C91" s="128" t="s">
        <v>58</v>
      </c>
      <c r="D91" s="406">
        <v>57</v>
      </c>
      <c r="E91" s="165" t="s">
        <v>8559</v>
      </c>
      <c r="F91" s="165" t="s">
        <v>8375</v>
      </c>
      <c r="G91" s="421" t="s">
        <v>8557</v>
      </c>
      <c r="H91" s="359"/>
    </row>
    <row r="92" spans="1:8" ht="44.25" customHeight="1">
      <c r="A92" s="419" t="s">
        <v>295</v>
      </c>
      <c r="B92" s="397" t="s">
        <v>8560</v>
      </c>
      <c r="C92" s="397" t="s">
        <v>58</v>
      </c>
      <c r="D92" s="400">
        <v>5</v>
      </c>
      <c r="E92" s="162" t="s">
        <v>8561</v>
      </c>
      <c r="F92" s="162" t="s">
        <v>8355</v>
      </c>
      <c r="G92" s="443" t="s">
        <v>8562</v>
      </c>
      <c r="H92" s="359"/>
    </row>
    <row r="93" spans="1:8" ht="52.8">
      <c r="A93" s="419" t="s">
        <v>297</v>
      </c>
      <c r="B93" s="397" t="s">
        <v>8563</v>
      </c>
      <c r="C93" s="397" t="s">
        <v>58</v>
      </c>
      <c r="D93" s="400">
        <v>116</v>
      </c>
      <c r="E93" s="162" t="s">
        <v>8564</v>
      </c>
      <c r="F93" s="39" t="s">
        <v>8530</v>
      </c>
      <c r="G93" s="137" t="s">
        <v>8565</v>
      </c>
      <c r="H93" s="359"/>
    </row>
    <row r="94" spans="1:8" ht="52.8">
      <c r="A94" s="419" t="s">
        <v>299</v>
      </c>
      <c r="B94" s="397" t="s">
        <v>8566</v>
      </c>
      <c r="C94" s="397" t="s">
        <v>58</v>
      </c>
      <c r="D94" s="400">
        <v>45.9</v>
      </c>
      <c r="E94" s="162" t="s">
        <v>8567</v>
      </c>
      <c r="F94" s="39" t="s">
        <v>8530</v>
      </c>
      <c r="G94" s="137" t="s">
        <v>8565</v>
      </c>
      <c r="H94" s="359"/>
    </row>
    <row r="95" spans="1:8" ht="27.6">
      <c r="A95" s="419" t="s">
        <v>301</v>
      </c>
      <c r="B95" s="397" t="s">
        <v>8568</v>
      </c>
      <c r="C95" s="397" t="s">
        <v>58</v>
      </c>
      <c r="D95" s="400">
        <v>18</v>
      </c>
      <c r="E95" s="162" t="s">
        <v>8569</v>
      </c>
      <c r="F95" s="162" t="s">
        <v>8570</v>
      </c>
      <c r="G95" s="137" t="s">
        <v>8565</v>
      </c>
      <c r="H95" s="359"/>
    </row>
    <row r="96" spans="1:8" ht="39.6">
      <c r="A96" s="419" t="s">
        <v>189</v>
      </c>
      <c r="B96" s="397" t="s">
        <v>8571</v>
      </c>
      <c r="C96" s="397" t="s">
        <v>58</v>
      </c>
      <c r="D96" s="400">
        <v>28</v>
      </c>
      <c r="E96" s="162" t="s">
        <v>8572</v>
      </c>
      <c r="F96" s="162" t="s">
        <v>8570</v>
      </c>
      <c r="G96" s="137" t="s">
        <v>8565</v>
      </c>
      <c r="H96" s="359"/>
    </row>
    <row r="97" spans="1:8" ht="39.6">
      <c r="A97" s="419" t="s">
        <v>192</v>
      </c>
      <c r="B97" s="397" t="s">
        <v>8573</v>
      </c>
      <c r="C97" s="397" t="s">
        <v>58</v>
      </c>
      <c r="D97" s="400">
        <v>35</v>
      </c>
      <c r="E97" s="162" t="s">
        <v>8574</v>
      </c>
      <c r="F97" s="162" t="s">
        <v>8570</v>
      </c>
      <c r="G97" s="137" t="s">
        <v>8565</v>
      </c>
      <c r="H97" s="359"/>
    </row>
    <row r="98" spans="1:8" ht="27.6">
      <c r="A98" s="419" t="s">
        <v>194</v>
      </c>
      <c r="B98" s="405" t="s">
        <v>8575</v>
      </c>
      <c r="C98" s="397" t="s">
        <v>58</v>
      </c>
      <c r="D98" s="400">
        <v>200</v>
      </c>
      <c r="E98" s="162" t="s">
        <v>8576</v>
      </c>
      <c r="F98" s="162" t="s">
        <v>8577</v>
      </c>
      <c r="G98" s="137" t="s">
        <v>8565</v>
      </c>
      <c r="H98" s="359"/>
    </row>
    <row r="99" spans="1:8" ht="27.6">
      <c r="A99" s="419" t="s">
        <v>197</v>
      </c>
      <c r="B99" s="397" t="s">
        <v>8578</v>
      </c>
      <c r="C99" s="397" t="s">
        <v>58</v>
      </c>
      <c r="D99" s="400">
        <v>208.53</v>
      </c>
      <c r="E99" s="162" t="s">
        <v>8579</v>
      </c>
      <c r="F99" s="162" t="s">
        <v>8580</v>
      </c>
      <c r="G99" s="137" t="s">
        <v>8565</v>
      </c>
      <c r="H99" s="359"/>
    </row>
    <row r="100" spans="1:8" ht="39.6">
      <c r="A100" s="419" t="s">
        <v>199</v>
      </c>
      <c r="B100" s="397" t="s">
        <v>8581</v>
      </c>
      <c r="C100" s="397" t="s">
        <v>58</v>
      </c>
      <c r="D100" s="400">
        <v>293.13</v>
      </c>
      <c r="E100" s="162" t="s">
        <v>8582</v>
      </c>
      <c r="F100" s="162" t="s">
        <v>8580</v>
      </c>
      <c r="G100" s="137" t="s">
        <v>8565</v>
      </c>
      <c r="H100" s="359"/>
    </row>
    <row r="101" spans="1:8" ht="38.25" customHeight="1">
      <c r="A101" s="419" t="s">
        <v>201</v>
      </c>
      <c r="B101" s="397" t="s">
        <v>8583</v>
      </c>
      <c r="C101" s="397" t="s">
        <v>55</v>
      </c>
      <c r="D101" s="400">
        <v>24.6</v>
      </c>
      <c r="E101" s="162" t="s">
        <v>8584</v>
      </c>
      <c r="F101" s="39" t="s">
        <v>8530</v>
      </c>
      <c r="G101" s="137" t="s">
        <v>8585</v>
      </c>
      <c r="H101" s="359"/>
    </row>
    <row r="102" spans="1:8" ht="27.6">
      <c r="A102" s="419" t="s">
        <v>204</v>
      </c>
      <c r="B102" s="397" t="s">
        <v>8586</v>
      </c>
      <c r="C102" s="397" t="s">
        <v>58</v>
      </c>
      <c r="D102" s="400">
        <v>10</v>
      </c>
      <c r="E102" s="162" t="s">
        <v>8587</v>
      </c>
      <c r="F102" s="162" t="s">
        <v>8570</v>
      </c>
      <c r="G102" s="137" t="s">
        <v>8585</v>
      </c>
      <c r="H102" s="359"/>
    </row>
    <row r="103" spans="1:8" ht="36" customHeight="1">
      <c r="A103" s="419" t="s">
        <v>206</v>
      </c>
      <c r="B103" s="397" t="s">
        <v>8588</v>
      </c>
      <c r="C103" s="397" t="s">
        <v>58</v>
      </c>
      <c r="D103" s="400">
        <v>228.83</v>
      </c>
      <c r="E103" s="213" t="s">
        <v>8589</v>
      </c>
      <c r="F103" s="162" t="s">
        <v>8580</v>
      </c>
      <c r="G103" s="137" t="s">
        <v>8585</v>
      </c>
      <c r="H103" s="359"/>
    </row>
    <row r="104" spans="1:8" ht="32.25" customHeight="1">
      <c r="A104" s="419" t="s">
        <v>208</v>
      </c>
      <c r="B104" s="405" t="s">
        <v>8590</v>
      </c>
      <c r="C104" s="397" t="s">
        <v>58</v>
      </c>
      <c r="D104" s="400">
        <v>118.8</v>
      </c>
      <c r="E104" s="159" t="s">
        <v>8591</v>
      </c>
      <c r="F104" s="39" t="s">
        <v>8375</v>
      </c>
      <c r="G104" s="137" t="s">
        <v>8592</v>
      </c>
      <c r="H104" s="359"/>
    </row>
    <row r="105" spans="1:8" ht="32.25" customHeight="1">
      <c r="A105" s="419" t="s">
        <v>210</v>
      </c>
      <c r="B105" s="405" t="s">
        <v>8593</v>
      </c>
      <c r="C105" s="397" t="s">
        <v>58</v>
      </c>
      <c r="D105" s="400">
        <v>72.2</v>
      </c>
      <c r="E105" s="159" t="s">
        <v>8594</v>
      </c>
      <c r="F105" s="162" t="s">
        <v>8375</v>
      </c>
      <c r="G105" s="137" t="s">
        <v>8592</v>
      </c>
      <c r="H105" s="359"/>
    </row>
    <row r="106" spans="1:8" ht="52.8">
      <c r="A106" s="419" t="s">
        <v>212</v>
      </c>
      <c r="B106" s="397" t="s">
        <v>8595</v>
      </c>
      <c r="C106" s="397" t="s">
        <v>58</v>
      </c>
      <c r="D106" s="400">
        <v>47.5</v>
      </c>
      <c r="E106" s="162" t="s">
        <v>8596</v>
      </c>
      <c r="F106" s="39" t="s">
        <v>8530</v>
      </c>
      <c r="G106" s="137" t="s">
        <v>8592</v>
      </c>
      <c r="H106" s="359"/>
    </row>
    <row r="107" spans="1:8" ht="27.6">
      <c r="A107" s="419" t="s">
        <v>214</v>
      </c>
      <c r="B107" s="397" t="s">
        <v>8597</v>
      </c>
      <c r="C107" s="397" t="s">
        <v>58</v>
      </c>
      <c r="D107" s="400">
        <v>195.21</v>
      </c>
      <c r="E107" s="162" t="s">
        <v>8598</v>
      </c>
      <c r="F107" s="162" t="s">
        <v>8580</v>
      </c>
      <c r="G107" s="137" t="s">
        <v>8592</v>
      </c>
      <c r="H107" s="359"/>
    </row>
    <row r="108" spans="1:8" ht="27.6">
      <c r="A108" s="419" t="s">
        <v>216</v>
      </c>
      <c r="B108" s="397" t="s">
        <v>8599</v>
      </c>
      <c r="C108" s="397" t="s">
        <v>58</v>
      </c>
      <c r="D108" s="400">
        <v>5</v>
      </c>
      <c r="E108" s="162" t="s">
        <v>8600</v>
      </c>
      <c r="F108" s="162" t="s">
        <v>8601</v>
      </c>
      <c r="G108" s="397" t="s">
        <v>8602</v>
      </c>
      <c r="H108" s="359"/>
    </row>
    <row r="109" spans="1:8" ht="27.6">
      <c r="A109" s="419" t="s">
        <v>317</v>
      </c>
      <c r="B109" s="397" t="s">
        <v>8603</v>
      </c>
      <c r="C109" s="397" t="s">
        <v>58</v>
      </c>
      <c r="D109" s="400">
        <v>10</v>
      </c>
      <c r="E109" s="162" t="s">
        <v>8604</v>
      </c>
      <c r="F109" s="162" t="s">
        <v>8601</v>
      </c>
      <c r="G109" s="397" t="s">
        <v>8602</v>
      </c>
      <c r="H109" s="359"/>
    </row>
    <row r="110" spans="1:8" ht="27.6">
      <c r="A110" s="419" t="s">
        <v>320</v>
      </c>
      <c r="B110" s="397" t="s">
        <v>8605</v>
      </c>
      <c r="C110" s="397" t="s">
        <v>58</v>
      </c>
      <c r="D110" s="400">
        <v>9.5</v>
      </c>
      <c r="E110" s="162" t="s">
        <v>8606</v>
      </c>
      <c r="F110" s="162" t="s">
        <v>8601</v>
      </c>
      <c r="G110" s="397" t="s">
        <v>8602</v>
      </c>
      <c r="H110" s="359"/>
    </row>
    <row r="111" spans="1:8" ht="27.6">
      <c r="A111" s="419" t="s">
        <v>322</v>
      </c>
      <c r="B111" s="397" t="s">
        <v>8607</v>
      </c>
      <c r="C111" s="397" t="s">
        <v>58</v>
      </c>
      <c r="D111" s="400">
        <v>21</v>
      </c>
      <c r="E111" s="162" t="s">
        <v>8608</v>
      </c>
      <c r="F111" s="162" t="s">
        <v>8609</v>
      </c>
      <c r="G111" s="397" t="s">
        <v>8602</v>
      </c>
      <c r="H111" s="359"/>
    </row>
    <row r="112" spans="1:8" ht="52.8">
      <c r="A112" s="419" t="s">
        <v>325</v>
      </c>
      <c r="B112" s="397" t="s">
        <v>8610</v>
      </c>
      <c r="C112" s="397" t="s">
        <v>58</v>
      </c>
      <c r="D112" s="400">
        <v>12</v>
      </c>
      <c r="E112" s="162" t="s">
        <v>8611</v>
      </c>
      <c r="F112" s="162" t="s">
        <v>8609</v>
      </c>
      <c r="G112" s="397" t="s">
        <v>8602</v>
      </c>
      <c r="H112" s="359"/>
    </row>
    <row r="113" spans="1:8" ht="52.8">
      <c r="A113" s="419" t="s">
        <v>328</v>
      </c>
      <c r="B113" s="397" t="s">
        <v>8612</v>
      </c>
      <c r="C113" s="397" t="s">
        <v>58</v>
      </c>
      <c r="D113" s="400">
        <v>20</v>
      </c>
      <c r="E113" s="162" t="s">
        <v>8613</v>
      </c>
      <c r="F113" s="162" t="s">
        <v>8609</v>
      </c>
      <c r="G113" s="397" t="s">
        <v>8602</v>
      </c>
      <c r="H113" s="359"/>
    </row>
    <row r="114" spans="1:8" ht="26.4">
      <c r="A114" s="419" t="s">
        <v>331</v>
      </c>
      <c r="B114" s="162" t="s">
        <v>8614</v>
      </c>
      <c r="C114" s="162" t="s">
        <v>58</v>
      </c>
      <c r="D114" s="444">
        <v>109</v>
      </c>
      <c r="E114" s="162" t="s">
        <v>8615</v>
      </c>
      <c r="F114" s="162" t="s">
        <v>8616</v>
      </c>
      <c r="G114" s="157" t="s">
        <v>8617</v>
      </c>
      <c r="H114" s="359"/>
    </row>
    <row r="115" spans="1:8" ht="27.6">
      <c r="A115" s="419">
        <v>57</v>
      </c>
      <c r="B115" s="405" t="s">
        <v>8618</v>
      </c>
      <c r="C115" s="397" t="s">
        <v>2837</v>
      </c>
      <c r="D115" s="400">
        <v>52</v>
      </c>
      <c r="E115" s="162" t="s">
        <v>8619</v>
      </c>
      <c r="F115" s="162" t="s">
        <v>8375</v>
      </c>
      <c r="G115" s="137" t="s">
        <v>8620</v>
      </c>
      <c r="H115" s="359"/>
    </row>
    <row r="116" spans="1:8" ht="27.6">
      <c r="A116" s="419">
        <v>58</v>
      </c>
      <c r="B116" s="405" t="s">
        <v>8621</v>
      </c>
      <c r="C116" s="397" t="s">
        <v>2837</v>
      </c>
      <c r="D116" s="400">
        <v>20</v>
      </c>
      <c r="E116" s="162" t="s">
        <v>8622</v>
      </c>
      <c r="F116" s="162" t="s">
        <v>8375</v>
      </c>
      <c r="G116" s="137" t="s">
        <v>8620</v>
      </c>
      <c r="H116" s="359"/>
    </row>
    <row r="117" spans="1:8" ht="27.6">
      <c r="A117" s="380">
        <v>59</v>
      </c>
      <c r="B117" s="405" t="s">
        <v>8623</v>
      </c>
      <c r="C117" s="397" t="s">
        <v>2837</v>
      </c>
      <c r="D117" s="400">
        <v>21</v>
      </c>
      <c r="E117" s="162" t="s">
        <v>8624</v>
      </c>
      <c r="F117" s="162" t="s">
        <v>8375</v>
      </c>
      <c r="G117" s="397" t="s">
        <v>8620</v>
      </c>
      <c r="H117" s="359"/>
    </row>
    <row r="118" spans="1:8" ht="27.6">
      <c r="A118" s="413">
        <v>60</v>
      </c>
      <c r="B118" s="405" t="s">
        <v>8625</v>
      </c>
      <c r="C118" s="397" t="s">
        <v>2837</v>
      </c>
      <c r="D118" s="400">
        <v>35</v>
      </c>
      <c r="E118" s="162" t="s">
        <v>8626</v>
      </c>
      <c r="F118" s="162" t="s">
        <v>8375</v>
      </c>
      <c r="G118" s="397" t="s">
        <v>8620</v>
      </c>
      <c r="H118" s="359"/>
    </row>
    <row r="119" spans="1:8" ht="27.6">
      <c r="A119" s="413">
        <v>61</v>
      </c>
      <c r="B119" s="405" t="s">
        <v>8627</v>
      </c>
      <c r="C119" s="397" t="s">
        <v>2837</v>
      </c>
      <c r="D119" s="400">
        <v>61</v>
      </c>
      <c r="E119" s="162" t="s">
        <v>8628</v>
      </c>
      <c r="F119" s="162" t="s">
        <v>8375</v>
      </c>
      <c r="G119" s="397" t="s">
        <v>8620</v>
      </c>
      <c r="H119" s="359"/>
    </row>
    <row r="120" spans="1:8" ht="27.6">
      <c r="A120" s="413">
        <v>62</v>
      </c>
      <c r="B120" s="405" t="s">
        <v>8629</v>
      </c>
      <c r="C120" s="397" t="s">
        <v>2837</v>
      </c>
      <c r="D120" s="400">
        <v>21.5</v>
      </c>
      <c r="E120" s="162" t="s">
        <v>8622</v>
      </c>
      <c r="F120" s="162" t="s">
        <v>8375</v>
      </c>
      <c r="G120" s="397" t="s">
        <v>8620</v>
      </c>
      <c r="H120" s="359"/>
    </row>
    <row r="121" spans="1:8" ht="27.6">
      <c r="A121" s="413">
        <v>63</v>
      </c>
      <c r="B121" s="405" t="s">
        <v>8630</v>
      </c>
      <c r="C121" s="397" t="s">
        <v>2837</v>
      </c>
      <c r="D121" s="400">
        <v>51.124200000000002</v>
      </c>
      <c r="E121" s="162" t="s">
        <v>8631</v>
      </c>
      <c r="F121" s="162" t="s">
        <v>8632</v>
      </c>
      <c r="G121" s="397" t="s">
        <v>8633</v>
      </c>
      <c r="H121" s="359"/>
    </row>
    <row r="122" spans="1:8" ht="27.6">
      <c r="A122" s="413">
        <v>64</v>
      </c>
      <c r="B122" s="405" t="s">
        <v>8634</v>
      </c>
      <c r="C122" s="397" t="s">
        <v>2837</v>
      </c>
      <c r="D122" s="400">
        <v>25</v>
      </c>
      <c r="E122" s="162" t="s">
        <v>8635</v>
      </c>
      <c r="F122" s="162" t="s">
        <v>8636</v>
      </c>
      <c r="G122" s="397" t="s">
        <v>8637</v>
      </c>
      <c r="H122" s="359"/>
    </row>
    <row r="123" spans="1:8" ht="24.75" customHeight="1">
      <c r="B123" s="401" t="s">
        <v>52</v>
      </c>
      <c r="C123" s="428">
        <v>64</v>
      </c>
      <c r="D123" s="429">
        <f>SUM(D59:D122)</f>
        <v>10295.749</v>
      </c>
      <c r="H123" s="393"/>
    </row>
    <row r="124" spans="1:8" ht="70.5" customHeight="1">
      <c r="A124" s="419" t="s">
        <v>10</v>
      </c>
      <c r="B124" s="397" t="s">
        <v>8638</v>
      </c>
      <c r="C124" s="397" t="s">
        <v>220</v>
      </c>
      <c r="D124" s="400">
        <v>62</v>
      </c>
      <c r="E124" s="397" t="s">
        <v>8639</v>
      </c>
      <c r="F124" s="397" t="s">
        <v>8640</v>
      </c>
      <c r="G124" s="137" t="s">
        <v>8641</v>
      </c>
      <c r="H124" s="393"/>
    </row>
    <row r="125" spans="1:8" ht="63.75" customHeight="1">
      <c r="A125" s="419" t="s">
        <v>11</v>
      </c>
      <c r="B125" s="397" t="s">
        <v>8642</v>
      </c>
      <c r="C125" s="397" t="s">
        <v>220</v>
      </c>
      <c r="D125" s="400">
        <v>48.1</v>
      </c>
      <c r="E125" s="162" t="s">
        <v>8643</v>
      </c>
      <c r="F125" s="162" t="s">
        <v>8463</v>
      </c>
      <c r="G125" s="137" t="s">
        <v>8641</v>
      </c>
      <c r="H125" s="393"/>
    </row>
    <row r="126" spans="1:8" ht="65.25" customHeight="1">
      <c r="A126" s="419" t="s">
        <v>12</v>
      </c>
      <c r="B126" s="397" t="s">
        <v>8644</v>
      </c>
      <c r="C126" s="397" t="s">
        <v>220</v>
      </c>
      <c r="D126" s="400">
        <v>60</v>
      </c>
      <c r="E126" s="162" t="s">
        <v>8645</v>
      </c>
      <c r="F126" s="162" t="s">
        <v>8646</v>
      </c>
      <c r="G126" s="134" t="s">
        <v>8647</v>
      </c>
      <c r="H126" s="393"/>
    </row>
    <row r="127" spans="1:8" ht="60.75" customHeight="1">
      <c r="A127" s="419" t="s">
        <v>29</v>
      </c>
      <c r="B127" s="397" t="s">
        <v>8648</v>
      </c>
      <c r="C127" s="397" t="s">
        <v>220</v>
      </c>
      <c r="D127" s="400">
        <v>65</v>
      </c>
      <c r="E127" s="162" t="s">
        <v>8649</v>
      </c>
      <c r="F127" s="162" t="s">
        <v>8463</v>
      </c>
      <c r="G127" s="137" t="s">
        <v>8641</v>
      </c>
      <c r="H127" s="393"/>
    </row>
    <row r="128" spans="1:8" ht="48" customHeight="1">
      <c r="A128" s="419" t="s">
        <v>31</v>
      </c>
      <c r="B128" s="397" t="s">
        <v>8650</v>
      </c>
      <c r="C128" s="397" t="s">
        <v>220</v>
      </c>
      <c r="D128" s="400">
        <v>95</v>
      </c>
      <c r="E128" s="162" t="s">
        <v>8651</v>
      </c>
      <c r="F128" s="162" t="s">
        <v>8463</v>
      </c>
      <c r="G128" s="137" t="s">
        <v>8641</v>
      </c>
      <c r="H128" s="393"/>
    </row>
    <row r="129" spans="1:8" ht="68.25" customHeight="1">
      <c r="A129" s="419" t="s">
        <v>33</v>
      </c>
      <c r="B129" s="397" t="s">
        <v>8652</v>
      </c>
      <c r="C129" s="397" t="s">
        <v>220</v>
      </c>
      <c r="D129" s="400">
        <v>289</v>
      </c>
      <c r="E129" s="162" t="s">
        <v>8653</v>
      </c>
      <c r="F129" s="162" t="s">
        <v>8463</v>
      </c>
      <c r="G129" s="137" t="s">
        <v>8654</v>
      </c>
      <c r="H129" s="359"/>
    </row>
    <row r="130" spans="1:8" ht="79.5" customHeight="1">
      <c r="A130" s="419" t="s">
        <v>35</v>
      </c>
      <c r="B130" s="397" t="s">
        <v>8655</v>
      </c>
      <c r="C130" s="397" t="s">
        <v>220</v>
      </c>
      <c r="D130" s="400">
        <v>483</v>
      </c>
      <c r="E130" s="162" t="s">
        <v>8656</v>
      </c>
      <c r="F130" s="162" t="s">
        <v>8463</v>
      </c>
      <c r="G130" s="137" t="s">
        <v>8654</v>
      </c>
      <c r="H130" s="393"/>
    </row>
    <row r="131" spans="1:8" ht="30" customHeight="1">
      <c r="B131" s="401" t="s">
        <v>52</v>
      </c>
      <c r="C131" s="428">
        <v>7</v>
      </c>
      <c r="D131" s="429">
        <f>SUM(D124:D130)</f>
        <v>1102.0999999999999</v>
      </c>
      <c r="H131" s="393"/>
    </row>
    <row r="132" spans="1:8" ht="66">
      <c r="A132" s="419" t="s">
        <v>10</v>
      </c>
      <c r="B132" s="397" t="s">
        <v>8657</v>
      </c>
      <c r="C132" s="397" t="s">
        <v>4862</v>
      </c>
      <c r="D132" s="400">
        <v>40.299999999999997</v>
      </c>
      <c r="E132" s="162" t="s">
        <v>8658</v>
      </c>
      <c r="F132" s="162" t="s">
        <v>8471</v>
      </c>
      <c r="G132" s="137" t="s">
        <v>8659</v>
      </c>
      <c r="H132" s="393"/>
    </row>
    <row r="133" spans="1:8" ht="39.6">
      <c r="A133" s="419" t="s">
        <v>11</v>
      </c>
      <c r="B133" s="397" t="s">
        <v>8660</v>
      </c>
      <c r="C133" s="397" t="s">
        <v>5122</v>
      </c>
      <c r="D133" s="400">
        <v>80</v>
      </c>
      <c r="E133" s="162" t="s">
        <v>8661</v>
      </c>
      <c r="F133" s="162" t="s">
        <v>8475</v>
      </c>
      <c r="G133" s="137" t="s">
        <v>8662</v>
      </c>
      <c r="H133" s="393"/>
    </row>
    <row r="134" spans="1:8" ht="27.6">
      <c r="A134" s="419" t="s">
        <v>12</v>
      </c>
      <c r="B134" s="405" t="s">
        <v>8663</v>
      </c>
      <c r="C134" s="397" t="s">
        <v>4862</v>
      </c>
      <c r="D134" s="400">
        <v>100</v>
      </c>
      <c r="E134" s="162" t="s">
        <v>8664</v>
      </c>
      <c r="F134" s="162" t="s">
        <v>8499</v>
      </c>
      <c r="G134" s="137" t="s">
        <v>8665</v>
      </c>
      <c r="H134" s="393"/>
    </row>
    <row r="135" spans="1:8" ht="30" customHeight="1">
      <c r="B135" s="401" t="s">
        <v>52</v>
      </c>
      <c r="C135" s="428">
        <v>3</v>
      </c>
      <c r="D135" s="429">
        <f>SUM(D132:D134)</f>
        <v>220.3</v>
      </c>
      <c r="H135" s="393"/>
    </row>
    <row r="136" spans="1:8" ht="27.6">
      <c r="A136" s="419" t="s">
        <v>10</v>
      </c>
      <c r="B136" s="397" t="s">
        <v>8666</v>
      </c>
      <c r="C136" s="397" t="s">
        <v>27</v>
      </c>
      <c r="D136" s="400">
        <v>24.5</v>
      </c>
      <c r="E136" s="162" t="s">
        <v>8667</v>
      </c>
      <c r="F136" s="162" t="s">
        <v>8668</v>
      </c>
      <c r="G136" s="137" t="s">
        <v>8669</v>
      </c>
      <c r="H136" s="393"/>
    </row>
    <row r="137" spans="1:8" ht="52.8">
      <c r="A137" s="419" t="s">
        <v>11</v>
      </c>
      <c r="B137" s="397" t="s">
        <v>8670</v>
      </c>
      <c r="C137" s="397" t="s">
        <v>27</v>
      </c>
      <c r="D137" s="400">
        <v>38</v>
      </c>
      <c r="E137" s="162" t="s">
        <v>8671</v>
      </c>
      <c r="F137" s="162" t="s">
        <v>8515</v>
      </c>
      <c r="G137" s="137" t="s">
        <v>8672</v>
      </c>
      <c r="H137" s="393"/>
    </row>
    <row r="138" spans="1:8" ht="27.6">
      <c r="A138" s="419" t="s">
        <v>12</v>
      </c>
      <c r="B138" s="397" t="s">
        <v>8673</v>
      </c>
      <c r="C138" s="397" t="s">
        <v>27</v>
      </c>
      <c r="D138" s="400">
        <v>53.5</v>
      </c>
      <c r="E138" s="162" t="s">
        <v>8674</v>
      </c>
      <c r="F138" s="162" t="s">
        <v>8675</v>
      </c>
      <c r="G138" s="137" t="s">
        <v>8676</v>
      </c>
      <c r="H138" s="393"/>
    </row>
    <row r="139" spans="1:8" ht="26.4">
      <c r="A139" s="420" t="s">
        <v>29</v>
      </c>
      <c r="B139" s="128" t="s">
        <v>8677</v>
      </c>
      <c r="C139" s="128" t="s">
        <v>27</v>
      </c>
      <c r="D139" s="406">
        <v>27</v>
      </c>
      <c r="E139" s="165" t="s">
        <v>8678</v>
      </c>
      <c r="F139" s="165" t="s">
        <v>8365</v>
      </c>
      <c r="G139" s="445" t="s">
        <v>8659</v>
      </c>
      <c r="H139" s="393"/>
    </row>
    <row r="140" spans="1:8" ht="66">
      <c r="A140" s="419" t="s">
        <v>31</v>
      </c>
      <c r="B140" s="397" t="s">
        <v>8679</v>
      </c>
      <c r="C140" s="397" t="s">
        <v>27</v>
      </c>
      <c r="D140" s="400">
        <v>402.6</v>
      </c>
      <c r="E140" s="162" t="s">
        <v>8680</v>
      </c>
      <c r="F140" s="162" t="s">
        <v>8681</v>
      </c>
      <c r="G140" s="137" t="s">
        <v>8682</v>
      </c>
      <c r="H140" s="393"/>
    </row>
    <row r="141" spans="1:8" ht="27.6">
      <c r="A141" s="419" t="s">
        <v>33</v>
      </c>
      <c r="B141" s="397" t="s">
        <v>8683</v>
      </c>
      <c r="C141" s="397" t="s">
        <v>27</v>
      </c>
      <c r="D141" s="400">
        <v>33.700000000000003</v>
      </c>
      <c r="E141" s="162" t="s">
        <v>8684</v>
      </c>
      <c r="F141" s="162" t="s">
        <v>8479</v>
      </c>
      <c r="G141" s="137" t="s">
        <v>8659</v>
      </c>
      <c r="H141" s="393"/>
    </row>
    <row r="142" spans="1:8" ht="32.25" customHeight="1">
      <c r="A142" s="419" t="s">
        <v>35</v>
      </c>
      <c r="B142" s="405" t="s">
        <v>8685</v>
      </c>
      <c r="C142" s="397" t="s">
        <v>27</v>
      </c>
      <c r="D142" s="400">
        <v>5</v>
      </c>
      <c r="E142" s="162" t="s">
        <v>8686</v>
      </c>
      <c r="F142" s="162" t="s">
        <v>8479</v>
      </c>
      <c r="G142" s="137" t="s">
        <v>8687</v>
      </c>
      <c r="H142" s="393"/>
    </row>
    <row r="143" spans="1:8" ht="29.25" customHeight="1">
      <c r="A143" s="419" t="s">
        <v>37</v>
      </c>
      <c r="B143" s="405" t="s">
        <v>8688</v>
      </c>
      <c r="C143" s="397" t="s">
        <v>27</v>
      </c>
      <c r="D143" s="400">
        <v>90</v>
      </c>
      <c r="E143" s="162" t="s">
        <v>8689</v>
      </c>
      <c r="F143" s="162" t="s">
        <v>8479</v>
      </c>
      <c r="G143" s="443" t="s">
        <v>8687</v>
      </c>
      <c r="H143" s="393"/>
    </row>
    <row r="144" spans="1:8" ht="29.25" customHeight="1">
      <c r="A144" s="419" t="s">
        <v>40</v>
      </c>
      <c r="B144" s="405" t="s">
        <v>8690</v>
      </c>
      <c r="C144" s="397" t="s">
        <v>27</v>
      </c>
      <c r="D144" s="400">
        <v>60.3</v>
      </c>
      <c r="E144" s="162" t="s">
        <v>8691</v>
      </c>
      <c r="F144" s="162" t="s">
        <v>8675</v>
      </c>
      <c r="G144" s="137" t="s">
        <v>8468</v>
      </c>
      <c r="H144" s="393"/>
    </row>
    <row r="145" spans="1:8" ht="33.75" customHeight="1">
      <c r="A145" s="419" t="s">
        <v>42</v>
      </c>
      <c r="B145" s="405" t="s">
        <v>8692</v>
      </c>
      <c r="C145" s="397" t="s">
        <v>27</v>
      </c>
      <c r="D145" s="400">
        <v>8.6</v>
      </c>
      <c r="E145" s="39" t="s">
        <v>8693</v>
      </c>
      <c r="F145" s="162" t="s">
        <v>8515</v>
      </c>
      <c r="G145" s="137" t="s">
        <v>8476</v>
      </c>
      <c r="H145" s="393"/>
    </row>
    <row r="146" spans="1:8" ht="31.5" customHeight="1">
      <c r="A146" s="419" t="s">
        <v>44</v>
      </c>
      <c r="B146" s="405" t="s">
        <v>8694</v>
      </c>
      <c r="C146" s="397" t="s">
        <v>27</v>
      </c>
      <c r="D146" s="400">
        <v>23.3</v>
      </c>
      <c r="E146" s="39" t="s">
        <v>8695</v>
      </c>
      <c r="F146" s="162" t="s">
        <v>8696</v>
      </c>
      <c r="G146" s="137" t="s">
        <v>8659</v>
      </c>
      <c r="H146" s="393"/>
    </row>
    <row r="147" spans="1:8" ht="30" customHeight="1">
      <c r="A147" s="419" t="s">
        <v>46</v>
      </c>
      <c r="B147" s="405" t="s">
        <v>8697</v>
      </c>
      <c r="C147" s="397" t="s">
        <v>27</v>
      </c>
      <c r="D147" s="400">
        <v>8</v>
      </c>
      <c r="E147" s="162" t="s">
        <v>8698</v>
      </c>
      <c r="F147" s="39" t="s">
        <v>8675</v>
      </c>
      <c r="G147" s="137" t="s">
        <v>8699</v>
      </c>
      <c r="H147" s="393"/>
    </row>
    <row r="148" spans="1:8" ht="33" customHeight="1">
      <c r="A148" s="419" t="s">
        <v>48</v>
      </c>
      <c r="B148" s="405" t="s">
        <v>8700</v>
      </c>
      <c r="C148" s="397" t="s">
        <v>27</v>
      </c>
      <c r="D148" s="400">
        <v>30</v>
      </c>
      <c r="E148" s="162" t="s">
        <v>8701</v>
      </c>
      <c r="F148" s="162" t="s">
        <v>8479</v>
      </c>
      <c r="G148" s="137" t="s">
        <v>8687</v>
      </c>
      <c r="H148" s="393"/>
    </row>
    <row r="149" spans="1:8" ht="27.6">
      <c r="A149" s="419" t="s">
        <v>50</v>
      </c>
      <c r="B149" s="405" t="s">
        <v>8702</v>
      </c>
      <c r="C149" s="397" t="s">
        <v>27</v>
      </c>
      <c r="D149" s="400">
        <v>15</v>
      </c>
      <c r="E149" s="162" t="s">
        <v>8703</v>
      </c>
      <c r="F149" s="162" t="s">
        <v>8375</v>
      </c>
      <c r="G149" s="137" t="s">
        <v>8704</v>
      </c>
      <c r="H149" s="393"/>
    </row>
    <row r="150" spans="1:8" ht="36.75" customHeight="1">
      <c r="A150" s="419" t="s">
        <v>253</v>
      </c>
      <c r="B150" s="405" t="s">
        <v>8705</v>
      </c>
      <c r="C150" s="397" t="s">
        <v>27</v>
      </c>
      <c r="D150" s="400">
        <v>22.5</v>
      </c>
      <c r="E150" s="39" t="s">
        <v>8706</v>
      </c>
      <c r="F150" s="162" t="s">
        <v>8515</v>
      </c>
      <c r="G150" s="137" t="s">
        <v>8707</v>
      </c>
      <c r="H150" s="393"/>
    </row>
    <row r="151" spans="1:8" ht="39.6">
      <c r="A151" s="419" t="s">
        <v>255</v>
      </c>
      <c r="B151" s="405" t="s">
        <v>8708</v>
      </c>
      <c r="C151" s="397" t="s">
        <v>27</v>
      </c>
      <c r="D151" s="400">
        <v>5</v>
      </c>
      <c r="E151" s="39" t="s">
        <v>8709</v>
      </c>
      <c r="F151" s="446" t="s">
        <v>8710</v>
      </c>
      <c r="G151" s="137" t="s">
        <v>8496</v>
      </c>
      <c r="H151" s="393"/>
    </row>
    <row r="152" spans="1:8" ht="27.6">
      <c r="A152" s="419" t="s">
        <v>257</v>
      </c>
      <c r="B152" s="405" t="s">
        <v>8711</v>
      </c>
      <c r="C152" s="397" t="s">
        <v>27</v>
      </c>
      <c r="D152" s="400">
        <v>28.5</v>
      </c>
      <c r="E152" s="162" t="s">
        <v>8712</v>
      </c>
      <c r="F152" s="162" t="s">
        <v>8482</v>
      </c>
      <c r="G152" s="137" t="s">
        <v>8713</v>
      </c>
      <c r="H152" s="393"/>
    </row>
    <row r="153" spans="1:8" ht="52.8">
      <c r="A153" s="419">
        <v>18</v>
      </c>
      <c r="B153" s="405" t="s">
        <v>8714</v>
      </c>
      <c r="C153" s="397" t="s">
        <v>27</v>
      </c>
      <c r="D153" s="400">
        <v>7.9</v>
      </c>
      <c r="E153" s="162" t="s">
        <v>8715</v>
      </c>
      <c r="F153" s="446" t="s">
        <v>8716</v>
      </c>
      <c r="G153" s="137" t="s">
        <v>8659</v>
      </c>
      <c r="H153" s="393"/>
    </row>
    <row r="154" spans="1:8" ht="27.6">
      <c r="A154" s="419">
        <v>19</v>
      </c>
      <c r="B154" s="405" t="s">
        <v>8717</v>
      </c>
      <c r="C154" s="397" t="s">
        <v>27</v>
      </c>
      <c r="D154" s="400">
        <v>53.919600000000003</v>
      </c>
      <c r="E154" s="39" t="s">
        <v>8718</v>
      </c>
      <c r="F154" s="162" t="s">
        <v>8365</v>
      </c>
      <c r="G154" s="137" t="s">
        <v>8719</v>
      </c>
      <c r="H154" s="393"/>
    </row>
    <row r="155" spans="1:8" ht="27.6">
      <c r="A155" s="413">
        <v>20</v>
      </c>
      <c r="B155" s="405" t="s">
        <v>8720</v>
      </c>
      <c r="C155" s="397" t="s">
        <v>2966</v>
      </c>
      <c r="D155" s="400">
        <v>0.75</v>
      </c>
      <c r="E155" s="162" t="s">
        <v>8721</v>
      </c>
      <c r="F155" s="162" t="s">
        <v>8375</v>
      </c>
      <c r="G155" s="397" t="s">
        <v>8620</v>
      </c>
      <c r="H155" s="359"/>
    </row>
    <row r="156" spans="1:8" ht="30" customHeight="1">
      <c r="B156" s="401" t="s">
        <v>52</v>
      </c>
      <c r="C156" s="428">
        <v>20</v>
      </c>
      <c r="D156" s="429">
        <f>SUM(D136:D155)</f>
        <v>938.06960000000004</v>
      </c>
      <c r="H156" s="393"/>
    </row>
    <row r="157" spans="1:8" ht="61.5" customHeight="1">
      <c r="A157" s="419" t="s">
        <v>10</v>
      </c>
      <c r="B157" s="405" t="s">
        <v>8722</v>
      </c>
      <c r="C157" s="397" t="s">
        <v>3590</v>
      </c>
      <c r="D157" s="400">
        <v>67.400000000000006</v>
      </c>
      <c r="E157" s="39" t="s">
        <v>8723</v>
      </c>
      <c r="F157" s="162" t="s">
        <v>8724</v>
      </c>
      <c r="G157" s="137" t="s">
        <v>8725</v>
      </c>
      <c r="H157" s="393"/>
    </row>
    <row r="158" spans="1:8" ht="27.6">
      <c r="A158" s="420" t="s">
        <v>11</v>
      </c>
      <c r="B158" s="442" t="s">
        <v>8726</v>
      </c>
      <c r="C158" s="128" t="s">
        <v>3590</v>
      </c>
      <c r="D158" s="406">
        <v>2</v>
      </c>
      <c r="E158" s="447" t="s">
        <v>8727</v>
      </c>
      <c r="F158" s="165" t="s">
        <v>8728</v>
      </c>
      <c r="G158" s="421" t="s">
        <v>8496</v>
      </c>
      <c r="H158" s="393"/>
    </row>
    <row r="159" spans="1:8" ht="39.6">
      <c r="A159" s="419" t="s">
        <v>12</v>
      </c>
      <c r="B159" s="405" t="s">
        <v>8729</v>
      </c>
      <c r="C159" s="397" t="s">
        <v>3590</v>
      </c>
      <c r="D159" s="400">
        <v>397</v>
      </c>
      <c r="E159" s="162" t="s">
        <v>8730</v>
      </c>
      <c r="F159" s="162" t="s">
        <v>8731</v>
      </c>
      <c r="G159" s="137" t="s">
        <v>8468</v>
      </c>
      <c r="H159" s="393"/>
    </row>
    <row r="160" spans="1:8" ht="27.6">
      <c r="A160" s="419" t="s">
        <v>29</v>
      </c>
      <c r="B160" s="405" t="s">
        <v>8732</v>
      </c>
      <c r="C160" s="397" t="s">
        <v>3590</v>
      </c>
      <c r="D160" s="400">
        <v>20</v>
      </c>
      <c r="E160" s="162" t="s">
        <v>8733</v>
      </c>
      <c r="F160" s="162" t="s">
        <v>8479</v>
      </c>
      <c r="G160" s="137" t="s">
        <v>8510</v>
      </c>
      <c r="H160" s="393"/>
    </row>
    <row r="161" spans="1:8" ht="30.75" customHeight="1">
      <c r="A161" s="419" t="s">
        <v>31</v>
      </c>
      <c r="B161" s="405" t="s">
        <v>8734</v>
      </c>
      <c r="C161" s="397" t="s">
        <v>3590</v>
      </c>
      <c r="D161" s="400">
        <v>250</v>
      </c>
      <c r="E161" s="162" t="s">
        <v>8735</v>
      </c>
      <c r="F161" s="162" t="s">
        <v>8459</v>
      </c>
      <c r="G161" s="137" t="s">
        <v>8592</v>
      </c>
      <c r="H161" s="393"/>
    </row>
    <row r="162" spans="1:8" ht="29.25" customHeight="1">
      <c r="B162" s="407" t="s">
        <v>52</v>
      </c>
      <c r="C162" s="428">
        <v>5</v>
      </c>
      <c r="D162" s="429">
        <f>SUM(D157:D161)</f>
        <v>736.4</v>
      </c>
      <c r="H162" s="393"/>
    </row>
    <row r="163" spans="1:8" ht="33.75" customHeight="1">
      <c r="A163" s="419" t="s">
        <v>10</v>
      </c>
      <c r="B163" s="405" t="s">
        <v>8736</v>
      </c>
      <c r="C163" s="397" t="s">
        <v>3573</v>
      </c>
      <c r="D163" s="400">
        <v>4.3</v>
      </c>
      <c r="E163" s="397" t="s">
        <v>8737</v>
      </c>
      <c r="F163" s="397" t="s">
        <v>8355</v>
      </c>
      <c r="G163" s="137" t="s">
        <v>8738</v>
      </c>
      <c r="H163" s="393"/>
    </row>
    <row r="164" spans="1:8" ht="30.75" customHeight="1" thickBot="1">
      <c r="A164" s="1966" t="s">
        <v>52</v>
      </c>
      <c r="B164" s="1966"/>
      <c r="C164" s="448">
        <v>1</v>
      </c>
      <c r="D164" s="449">
        <f>D163</f>
        <v>4.3</v>
      </c>
      <c r="E164" s="128"/>
      <c r="F164" s="128"/>
      <c r="G164" s="421"/>
      <c r="H164" s="393"/>
    </row>
    <row r="165" spans="1:8" ht="43.5" customHeight="1" thickBot="1">
      <c r="A165" s="450" t="s">
        <v>4898</v>
      </c>
      <c r="B165" s="451"/>
      <c r="C165" s="451">
        <f>C123+C131+C135+C156+C162+C164</f>
        <v>100</v>
      </c>
      <c r="D165" s="452">
        <f>D123+D131+D135+D156+D162+D164</f>
        <v>13296.918599999999</v>
      </c>
      <c r="E165" s="453"/>
      <c r="F165" s="453"/>
      <c r="G165" s="453"/>
      <c r="H165" s="393"/>
    </row>
    <row r="166" spans="1:8" ht="15.6">
      <c r="A166" s="1973" t="s">
        <v>6023</v>
      </c>
      <c r="B166" s="1973"/>
      <c r="C166" s="1973"/>
      <c r="D166" s="1973"/>
      <c r="E166" s="1973"/>
      <c r="H166" s="393"/>
    </row>
    <row r="167" spans="1:8" ht="27.6">
      <c r="A167" s="419" t="s">
        <v>10</v>
      </c>
      <c r="B167" s="405" t="s">
        <v>8739</v>
      </c>
      <c r="C167" s="397" t="s">
        <v>641</v>
      </c>
      <c r="D167" s="400">
        <v>1.7</v>
      </c>
      <c r="E167" s="162" t="s">
        <v>8740</v>
      </c>
      <c r="F167" s="162" t="s">
        <v>8728</v>
      </c>
      <c r="G167" s="137" t="s">
        <v>8741</v>
      </c>
      <c r="H167" s="393"/>
    </row>
    <row r="168" spans="1:8" ht="27.6">
      <c r="A168" s="419" t="s">
        <v>11</v>
      </c>
      <c r="B168" s="405" t="s">
        <v>8742</v>
      </c>
      <c r="C168" s="397" t="s">
        <v>641</v>
      </c>
      <c r="D168" s="400">
        <v>18</v>
      </c>
      <c r="E168" s="162" t="s">
        <v>8743</v>
      </c>
      <c r="F168" s="162" t="s">
        <v>8459</v>
      </c>
      <c r="G168" s="137" t="s">
        <v>8476</v>
      </c>
      <c r="H168" s="393"/>
    </row>
    <row r="169" spans="1:8" ht="52.8">
      <c r="A169" s="419" t="s">
        <v>12</v>
      </c>
      <c r="B169" s="405" t="s">
        <v>8744</v>
      </c>
      <c r="C169" s="397" t="s">
        <v>641</v>
      </c>
      <c r="D169" s="400">
        <v>0.01</v>
      </c>
      <c r="E169" s="162" t="s">
        <v>8745</v>
      </c>
      <c r="F169" s="162" t="s">
        <v>8746</v>
      </c>
      <c r="G169" s="137" t="s">
        <v>8738</v>
      </c>
      <c r="H169" s="393"/>
    </row>
    <row r="170" spans="1:8" ht="27.6">
      <c r="A170" s="419" t="s">
        <v>29</v>
      </c>
      <c r="B170" s="405" t="s">
        <v>8747</v>
      </c>
      <c r="C170" s="397" t="s">
        <v>641</v>
      </c>
      <c r="D170" s="400">
        <v>36</v>
      </c>
      <c r="E170" s="162" t="s">
        <v>8490</v>
      </c>
      <c r="F170" s="162" t="s">
        <v>8491</v>
      </c>
      <c r="G170" s="137" t="s">
        <v>8492</v>
      </c>
      <c r="H170" s="393"/>
    </row>
    <row r="171" spans="1:8" ht="27.6">
      <c r="A171" s="419" t="s">
        <v>31</v>
      </c>
      <c r="B171" s="405" t="s">
        <v>8748</v>
      </c>
      <c r="C171" s="397" t="s">
        <v>641</v>
      </c>
      <c r="D171" s="400">
        <v>0.5</v>
      </c>
      <c r="E171" s="162" t="s">
        <v>8749</v>
      </c>
      <c r="F171" s="162" t="s">
        <v>8491</v>
      </c>
      <c r="G171" s="137" t="s">
        <v>8687</v>
      </c>
      <c r="H171" s="393"/>
    </row>
    <row r="172" spans="1:8" ht="27.6">
      <c r="A172" s="419" t="s">
        <v>33</v>
      </c>
      <c r="B172" s="405" t="s">
        <v>8750</v>
      </c>
      <c r="C172" s="397" t="s">
        <v>641</v>
      </c>
      <c r="D172" s="400">
        <v>2</v>
      </c>
      <c r="E172" s="162" t="s">
        <v>8751</v>
      </c>
      <c r="F172" s="162" t="s">
        <v>8355</v>
      </c>
      <c r="G172" s="137" t="s">
        <v>8738</v>
      </c>
      <c r="H172" s="393"/>
    </row>
    <row r="173" spans="1:8" ht="27.6">
      <c r="A173" s="419" t="s">
        <v>35</v>
      </c>
      <c r="B173" s="405" t="s">
        <v>8752</v>
      </c>
      <c r="C173" s="397" t="s">
        <v>641</v>
      </c>
      <c r="D173" s="400">
        <v>70</v>
      </c>
      <c r="E173" s="162" t="s">
        <v>8753</v>
      </c>
      <c r="F173" s="162" t="s">
        <v>8499</v>
      </c>
      <c r="G173" s="137" t="s">
        <v>8754</v>
      </c>
      <c r="H173" s="393"/>
    </row>
    <row r="174" spans="1:8" ht="26.4">
      <c r="A174" s="419" t="s">
        <v>37</v>
      </c>
      <c r="B174" s="162" t="s">
        <v>8755</v>
      </c>
      <c r="C174" s="39" t="s">
        <v>8756</v>
      </c>
      <c r="D174" s="162">
        <v>3.2</v>
      </c>
      <c r="E174" s="162" t="s">
        <v>8757</v>
      </c>
      <c r="F174" s="162" t="s">
        <v>8758</v>
      </c>
      <c r="G174" s="157" t="s">
        <v>8759</v>
      </c>
      <c r="H174" s="393"/>
    </row>
    <row r="175" spans="1:8" ht="54" customHeight="1">
      <c r="A175" s="413">
        <v>9</v>
      </c>
      <c r="B175" s="405" t="s">
        <v>8760</v>
      </c>
      <c r="C175" s="397" t="s">
        <v>8756</v>
      </c>
      <c r="D175" s="400">
        <v>111</v>
      </c>
      <c r="E175" s="162" t="s">
        <v>8761</v>
      </c>
      <c r="F175" s="162" t="s">
        <v>8375</v>
      </c>
      <c r="G175" s="397" t="s">
        <v>8620</v>
      </c>
      <c r="H175" s="359"/>
    </row>
    <row r="176" spans="1:8" ht="21.75" customHeight="1">
      <c r="B176" s="401" t="s">
        <v>52</v>
      </c>
      <c r="C176" s="428">
        <v>9</v>
      </c>
      <c r="D176" s="429">
        <f>SUM(D167:D175)</f>
        <v>242.41</v>
      </c>
      <c r="H176" s="393"/>
    </row>
    <row r="177" spans="1:8" ht="31.5" customHeight="1">
      <c r="A177" s="419" t="s">
        <v>10</v>
      </c>
      <c r="B177" s="405" t="s">
        <v>8762</v>
      </c>
      <c r="C177" s="397" t="s">
        <v>3322</v>
      </c>
      <c r="D177" s="400">
        <v>0.5</v>
      </c>
      <c r="E177" s="162" t="s">
        <v>8763</v>
      </c>
      <c r="F177" s="405" t="s">
        <v>8482</v>
      </c>
      <c r="G177" s="137" t="s">
        <v>8483</v>
      </c>
      <c r="H177" s="393"/>
    </row>
    <row r="178" spans="1:8" ht="61.5" customHeight="1">
      <c r="A178" s="420" t="s">
        <v>11</v>
      </c>
      <c r="B178" s="442" t="s">
        <v>8764</v>
      </c>
      <c r="C178" s="128" t="s">
        <v>3322</v>
      </c>
      <c r="D178" s="406">
        <v>5.4</v>
      </c>
      <c r="E178" s="165" t="s">
        <v>8765</v>
      </c>
      <c r="F178" s="128" t="s">
        <v>8463</v>
      </c>
      <c r="G178" s="421" t="s">
        <v>8766</v>
      </c>
      <c r="H178" s="393"/>
    </row>
    <row r="179" spans="1:8" ht="52.8">
      <c r="A179" s="419" t="s">
        <v>12</v>
      </c>
      <c r="B179" s="405" t="s">
        <v>8767</v>
      </c>
      <c r="C179" s="397" t="s">
        <v>3322</v>
      </c>
      <c r="D179" s="400">
        <v>1</v>
      </c>
      <c r="E179" s="162" t="s">
        <v>8768</v>
      </c>
      <c r="F179" s="397" t="s">
        <v>8769</v>
      </c>
      <c r="G179" s="137" t="s">
        <v>8476</v>
      </c>
      <c r="H179" s="393"/>
    </row>
    <row r="180" spans="1:8" ht="69.75" customHeight="1">
      <c r="A180" s="419" t="s">
        <v>29</v>
      </c>
      <c r="B180" s="405" t="s">
        <v>8770</v>
      </c>
      <c r="C180" s="397" t="s">
        <v>3322</v>
      </c>
      <c r="D180" s="400">
        <v>0.5</v>
      </c>
      <c r="E180" s="162" t="s">
        <v>8771</v>
      </c>
      <c r="F180" s="397" t="s">
        <v>8471</v>
      </c>
      <c r="G180" s="137" t="s">
        <v>8741</v>
      </c>
      <c r="H180" s="393"/>
    </row>
    <row r="181" spans="1:8" ht="64.5" customHeight="1">
      <c r="A181" s="419" t="s">
        <v>31</v>
      </c>
      <c r="B181" s="405" t="s">
        <v>8772</v>
      </c>
      <c r="C181" s="397" t="s">
        <v>3322</v>
      </c>
      <c r="D181" s="400">
        <v>0.01</v>
      </c>
      <c r="E181" s="162" t="s">
        <v>8773</v>
      </c>
      <c r="F181" s="397" t="s">
        <v>8774</v>
      </c>
      <c r="G181" s="137" t="s">
        <v>8676</v>
      </c>
      <c r="H181" s="393"/>
    </row>
    <row r="182" spans="1:8" ht="30.75" customHeight="1">
      <c r="A182" s="419" t="s">
        <v>33</v>
      </c>
      <c r="B182" s="405" t="s">
        <v>8775</v>
      </c>
      <c r="C182" s="397" t="s">
        <v>3322</v>
      </c>
      <c r="D182" s="400">
        <v>6.6</v>
      </c>
      <c r="E182" s="162" t="s">
        <v>8776</v>
      </c>
      <c r="F182" s="397" t="s">
        <v>8777</v>
      </c>
      <c r="G182" s="137" t="s">
        <v>8741</v>
      </c>
      <c r="H182" s="393"/>
    </row>
    <row r="183" spans="1:8" ht="35.25" customHeight="1">
      <c r="A183" s="419" t="s">
        <v>35</v>
      </c>
      <c r="B183" s="405" t="s">
        <v>8775</v>
      </c>
      <c r="C183" s="397" t="s">
        <v>3322</v>
      </c>
      <c r="D183" s="400">
        <v>3.2</v>
      </c>
      <c r="E183" s="162" t="s">
        <v>8778</v>
      </c>
      <c r="F183" s="397" t="s">
        <v>8777</v>
      </c>
      <c r="G183" s="137" t="s">
        <v>8741</v>
      </c>
      <c r="H183" s="393"/>
    </row>
    <row r="184" spans="1:8" ht="70.5" customHeight="1">
      <c r="A184" s="419" t="s">
        <v>37</v>
      </c>
      <c r="B184" s="405" t="s">
        <v>8775</v>
      </c>
      <c r="C184" s="397" t="s">
        <v>3322</v>
      </c>
      <c r="D184" s="400">
        <v>0.4</v>
      </c>
      <c r="E184" s="162" t="s">
        <v>8779</v>
      </c>
      <c r="F184" s="397" t="s">
        <v>8463</v>
      </c>
      <c r="G184" s="137" t="s">
        <v>8741</v>
      </c>
      <c r="H184" s="393"/>
    </row>
    <row r="185" spans="1:8" ht="60" customHeight="1">
      <c r="A185" s="419" t="s">
        <v>40</v>
      </c>
      <c r="B185" s="405" t="s">
        <v>8780</v>
      </c>
      <c r="C185" s="397" t="s">
        <v>3322</v>
      </c>
      <c r="D185" s="400">
        <v>20.3</v>
      </c>
      <c r="E185" s="162" t="s">
        <v>8781</v>
      </c>
      <c r="F185" s="397" t="s">
        <v>8463</v>
      </c>
      <c r="G185" s="443" t="s">
        <v>8782</v>
      </c>
      <c r="H185" s="393"/>
    </row>
    <row r="186" spans="1:8" ht="30.75" customHeight="1">
      <c r="A186" s="419" t="s">
        <v>42</v>
      </c>
      <c r="B186" s="405" t="s">
        <v>8783</v>
      </c>
      <c r="C186" s="397" t="s">
        <v>3322</v>
      </c>
      <c r="D186" s="400">
        <v>0.01</v>
      </c>
      <c r="E186" s="162" t="s">
        <v>8784</v>
      </c>
      <c r="F186" s="397" t="s">
        <v>8499</v>
      </c>
      <c r="G186" s="137" t="s">
        <v>8506</v>
      </c>
      <c r="H186" s="393"/>
    </row>
    <row r="187" spans="1:8" ht="32.25" customHeight="1">
      <c r="A187" s="419" t="s">
        <v>44</v>
      </c>
      <c r="B187" s="405" t="s">
        <v>8785</v>
      </c>
      <c r="C187" s="397" t="s">
        <v>3322</v>
      </c>
      <c r="D187" s="400">
        <v>0.8</v>
      </c>
      <c r="E187" s="162" t="s">
        <v>8786</v>
      </c>
      <c r="F187" s="405" t="s">
        <v>8482</v>
      </c>
      <c r="G187" s="137" t="s">
        <v>8713</v>
      </c>
      <c r="H187" s="393"/>
    </row>
    <row r="188" spans="1:8" ht="30.75" customHeight="1">
      <c r="A188" s="419" t="s">
        <v>46</v>
      </c>
      <c r="B188" s="405" t="s">
        <v>8787</v>
      </c>
      <c r="C188" s="397" t="s">
        <v>3322</v>
      </c>
      <c r="D188" s="400">
        <v>7</v>
      </c>
      <c r="E188" s="162" t="s">
        <v>8788</v>
      </c>
      <c r="F188" s="397" t="s">
        <v>8789</v>
      </c>
      <c r="G188" s="137" t="s">
        <v>8790</v>
      </c>
      <c r="H188" s="393"/>
    </row>
    <row r="189" spans="1:8" ht="39.6">
      <c r="A189" s="419" t="s">
        <v>48</v>
      </c>
      <c r="B189" s="405" t="s">
        <v>8791</v>
      </c>
      <c r="C189" s="397" t="s">
        <v>3322</v>
      </c>
      <c r="D189" s="400">
        <v>13</v>
      </c>
      <c r="E189" s="162" t="s">
        <v>8792</v>
      </c>
      <c r="F189" s="397" t="s">
        <v>8789</v>
      </c>
      <c r="G189" s="137" t="s">
        <v>8790</v>
      </c>
      <c r="H189" s="393"/>
    </row>
    <row r="190" spans="1:8" ht="33.75" customHeight="1">
      <c r="A190" s="419" t="s">
        <v>50</v>
      </c>
      <c r="B190" s="405" t="s">
        <v>8793</v>
      </c>
      <c r="C190" s="397" t="s">
        <v>3322</v>
      </c>
      <c r="D190" s="400">
        <v>6.3</v>
      </c>
      <c r="E190" s="162" t="s">
        <v>8794</v>
      </c>
      <c r="F190" s="405" t="s">
        <v>8375</v>
      </c>
      <c r="G190" s="137" t="s">
        <v>8676</v>
      </c>
      <c r="H190" s="393"/>
    </row>
    <row r="191" spans="1:8" ht="42" customHeight="1">
      <c r="A191" s="420" t="s">
        <v>253</v>
      </c>
      <c r="B191" s="442" t="s">
        <v>8795</v>
      </c>
      <c r="C191" s="128" t="s">
        <v>3322</v>
      </c>
      <c r="D191" s="406">
        <v>2</v>
      </c>
      <c r="E191" s="165" t="s">
        <v>8796</v>
      </c>
      <c r="F191" s="128" t="s">
        <v>8495</v>
      </c>
      <c r="G191" s="421" t="s">
        <v>8713</v>
      </c>
      <c r="H191" s="393"/>
    </row>
    <row r="192" spans="1:8" ht="27.6">
      <c r="A192" s="419" t="s">
        <v>255</v>
      </c>
      <c r="B192" s="405" t="s">
        <v>8797</v>
      </c>
      <c r="C192" s="397" t="s">
        <v>3322</v>
      </c>
      <c r="D192" s="400">
        <v>3.3</v>
      </c>
      <c r="E192" s="162" t="s">
        <v>8798</v>
      </c>
      <c r="F192" s="397" t="s">
        <v>8799</v>
      </c>
      <c r="G192" s="137" t="s">
        <v>8699</v>
      </c>
      <c r="H192" s="393"/>
    </row>
    <row r="193" spans="1:8" ht="34.5" customHeight="1">
      <c r="A193" s="419" t="s">
        <v>257</v>
      </c>
      <c r="B193" s="405" t="s">
        <v>8800</v>
      </c>
      <c r="C193" s="397" t="s">
        <v>3322</v>
      </c>
      <c r="D193" s="400">
        <v>0.2</v>
      </c>
      <c r="E193" s="162" t="s">
        <v>8801</v>
      </c>
      <c r="F193" s="397" t="s">
        <v>8491</v>
      </c>
      <c r="G193" s="137" t="s">
        <v>8687</v>
      </c>
      <c r="H193" s="393"/>
    </row>
    <row r="194" spans="1:8" ht="27.6">
      <c r="A194" s="419" t="s">
        <v>259</v>
      </c>
      <c r="B194" s="405" t="s">
        <v>8802</v>
      </c>
      <c r="C194" s="397" t="s">
        <v>3322</v>
      </c>
      <c r="D194" s="400">
        <v>0.04</v>
      </c>
      <c r="E194" s="162" t="s">
        <v>8803</v>
      </c>
      <c r="F194" s="397" t="s">
        <v>3460</v>
      </c>
      <c r="G194" s="137" t="s">
        <v>8496</v>
      </c>
      <c r="H194" s="393"/>
    </row>
    <row r="195" spans="1:8" ht="66">
      <c r="A195" s="419" t="s">
        <v>262</v>
      </c>
      <c r="B195" s="405" t="s">
        <v>8558</v>
      </c>
      <c r="C195" s="397" t="s">
        <v>3322</v>
      </c>
      <c r="D195" s="400">
        <v>10</v>
      </c>
      <c r="E195" s="162" t="s">
        <v>8804</v>
      </c>
      <c r="F195" s="397" t="s">
        <v>8758</v>
      </c>
      <c r="G195" s="137" t="s">
        <v>8476</v>
      </c>
      <c r="H195" s="393"/>
    </row>
    <row r="196" spans="1:8" ht="29.25" customHeight="1">
      <c r="A196" s="419" t="s">
        <v>265</v>
      </c>
      <c r="B196" s="405" t="s">
        <v>8805</v>
      </c>
      <c r="C196" s="397" t="s">
        <v>3322</v>
      </c>
      <c r="D196" s="400">
        <v>0.01</v>
      </c>
      <c r="E196" s="162" t="s">
        <v>8806</v>
      </c>
      <c r="F196" s="397" t="s">
        <v>8758</v>
      </c>
      <c r="G196" s="137" t="s">
        <v>8754</v>
      </c>
      <c r="H196" s="393"/>
    </row>
    <row r="197" spans="1:8" ht="63.75" customHeight="1">
      <c r="A197" s="419" t="s">
        <v>268</v>
      </c>
      <c r="B197" s="405" t="s">
        <v>8807</v>
      </c>
      <c r="C197" s="397" t="s">
        <v>3322</v>
      </c>
      <c r="D197" s="400">
        <v>14</v>
      </c>
      <c r="E197" s="162" t="s">
        <v>8808</v>
      </c>
      <c r="F197" s="397" t="s">
        <v>8463</v>
      </c>
      <c r="G197" s="137" t="s">
        <v>8809</v>
      </c>
      <c r="H197" s="393"/>
    </row>
    <row r="198" spans="1:8" ht="63" customHeight="1">
      <c r="A198" s="419" t="s">
        <v>270</v>
      </c>
      <c r="B198" s="405" t="s">
        <v>8810</v>
      </c>
      <c r="C198" s="397" t="s">
        <v>3322</v>
      </c>
      <c r="D198" s="400">
        <v>16</v>
      </c>
      <c r="E198" s="162" t="s">
        <v>8811</v>
      </c>
      <c r="F198" s="397" t="s">
        <v>8463</v>
      </c>
      <c r="G198" s="137" t="s">
        <v>8812</v>
      </c>
      <c r="H198" s="393"/>
    </row>
    <row r="199" spans="1:8" ht="67.5" customHeight="1">
      <c r="A199" s="419" t="s">
        <v>273</v>
      </c>
      <c r="B199" s="405" t="s">
        <v>8813</v>
      </c>
      <c r="C199" s="397" t="s">
        <v>3322</v>
      </c>
      <c r="D199" s="400">
        <v>9.4</v>
      </c>
      <c r="E199" s="162" t="s">
        <v>8814</v>
      </c>
      <c r="F199" s="397" t="s">
        <v>8463</v>
      </c>
      <c r="G199" s="137" t="s">
        <v>8815</v>
      </c>
      <c r="H199" s="393"/>
    </row>
    <row r="200" spans="1:8" ht="63.75" customHeight="1">
      <c r="A200" s="419" t="s">
        <v>274</v>
      </c>
      <c r="B200" s="405" t="s">
        <v>8816</v>
      </c>
      <c r="C200" s="397" t="s">
        <v>3322</v>
      </c>
      <c r="D200" s="400">
        <v>4.0999999999999996</v>
      </c>
      <c r="E200" s="162" t="s">
        <v>8817</v>
      </c>
      <c r="F200" s="397" t="s">
        <v>8463</v>
      </c>
      <c r="G200" s="137" t="s">
        <v>8818</v>
      </c>
      <c r="H200" s="393"/>
    </row>
    <row r="201" spans="1:8" ht="30" customHeight="1">
      <c r="A201" s="419" t="s">
        <v>276</v>
      </c>
      <c r="B201" s="405" t="s">
        <v>8819</v>
      </c>
      <c r="C201" s="397" t="s">
        <v>3322</v>
      </c>
      <c r="D201" s="400">
        <v>82</v>
      </c>
      <c r="E201" s="162" t="s">
        <v>8820</v>
      </c>
      <c r="F201" s="405" t="s">
        <v>8821</v>
      </c>
      <c r="G201" s="443" t="s">
        <v>8822</v>
      </c>
      <c r="H201" s="393"/>
    </row>
    <row r="202" spans="1:8" ht="34.5" customHeight="1">
      <c r="A202" s="419" t="s">
        <v>278</v>
      </c>
      <c r="B202" s="405" t="s">
        <v>8823</v>
      </c>
      <c r="C202" s="397" t="s">
        <v>3322</v>
      </c>
      <c r="D202" s="400">
        <v>40</v>
      </c>
      <c r="E202" s="162" t="s">
        <v>8824</v>
      </c>
      <c r="F202" s="405" t="s">
        <v>8821</v>
      </c>
      <c r="G202" s="137" t="s">
        <v>8565</v>
      </c>
      <c r="H202" s="393"/>
    </row>
    <row r="203" spans="1:8" ht="27.6">
      <c r="A203" s="419" t="s">
        <v>280</v>
      </c>
      <c r="B203" s="405" t="s">
        <v>8825</v>
      </c>
      <c r="C203" s="397" t="s">
        <v>3322</v>
      </c>
      <c r="D203" s="400">
        <v>53.47</v>
      </c>
      <c r="E203" s="162" t="s">
        <v>8826</v>
      </c>
      <c r="F203" s="397" t="s">
        <v>8570</v>
      </c>
      <c r="G203" s="137" t="s">
        <v>8585</v>
      </c>
      <c r="H203" s="393"/>
    </row>
    <row r="204" spans="1:8" ht="27.6">
      <c r="A204" s="419" t="s">
        <v>282</v>
      </c>
      <c r="B204" s="405" t="s">
        <v>8827</v>
      </c>
      <c r="C204" s="397" t="s">
        <v>3322</v>
      </c>
      <c r="D204" s="400">
        <v>32</v>
      </c>
      <c r="E204" s="162" t="s">
        <v>8828</v>
      </c>
      <c r="F204" s="397" t="s">
        <v>8829</v>
      </c>
      <c r="G204" s="137" t="s">
        <v>8585</v>
      </c>
      <c r="H204" s="393"/>
    </row>
    <row r="205" spans="1:8" ht="26.4">
      <c r="A205" s="419" t="s">
        <v>284</v>
      </c>
      <c r="B205" s="162" t="s">
        <v>8830</v>
      </c>
      <c r="C205" s="162" t="s">
        <v>75</v>
      </c>
      <c r="D205" s="162">
        <v>0.01</v>
      </c>
      <c r="E205" s="162" t="s">
        <v>8831</v>
      </c>
      <c r="F205" s="162" t="s">
        <v>8832</v>
      </c>
      <c r="G205" s="157" t="s">
        <v>8833</v>
      </c>
      <c r="H205" s="393"/>
    </row>
    <row r="206" spans="1:8" ht="31.5" customHeight="1">
      <c r="B206" s="407" t="s">
        <v>52</v>
      </c>
      <c r="C206" s="428">
        <v>29</v>
      </c>
      <c r="D206" s="429">
        <f>SUM(D177:D205)</f>
        <v>331.54999999999995</v>
      </c>
      <c r="H206" s="393"/>
    </row>
    <row r="207" spans="1:8" ht="42" customHeight="1">
      <c r="A207" s="419" t="s">
        <v>10</v>
      </c>
      <c r="B207" s="405" t="s">
        <v>8834</v>
      </c>
      <c r="C207" s="397" t="s">
        <v>3825</v>
      </c>
      <c r="D207" s="400">
        <v>0.2</v>
      </c>
      <c r="E207" s="397" t="s">
        <v>8490</v>
      </c>
      <c r="F207" s="397" t="s">
        <v>8491</v>
      </c>
      <c r="G207" s="137" t="s">
        <v>8687</v>
      </c>
      <c r="H207" s="393"/>
    </row>
    <row r="208" spans="1:8" ht="33.75" customHeight="1">
      <c r="A208" s="419" t="s">
        <v>11</v>
      </c>
      <c r="B208" s="405" t="s">
        <v>8835</v>
      </c>
      <c r="C208" s="397" t="s">
        <v>3825</v>
      </c>
      <c r="D208" s="400">
        <v>0.2</v>
      </c>
      <c r="E208" s="397" t="s">
        <v>8836</v>
      </c>
      <c r="F208" s="397" t="s">
        <v>8491</v>
      </c>
      <c r="G208" s="137" t="s">
        <v>8687</v>
      </c>
      <c r="H208" s="393"/>
    </row>
    <row r="209" spans="1:8" ht="30" customHeight="1">
      <c r="B209" s="407" t="s">
        <v>52</v>
      </c>
      <c r="C209" s="428">
        <v>2</v>
      </c>
      <c r="D209" s="429">
        <f>SUM(D207:D208)</f>
        <v>0.4</v>
      </c>
      <c r="H209" s="393"/>
    </row>
    <row r="210" spans="1:8" ht="66.75" customHeight="1">
      <c r="A210" s="420" t="s">
        <v>10</v>
      </c>
      <c r="B210" s="442" t="s">
        <v>8837</v>
      </c>
      <c r="C210" s="128" t="s">
        <v>82</v>
      </c>
      <c r="D210" s="406">
        <v>2</v>
      </c>
      <c r="E210" s="165" t="s">
        <v>8838</v>
      </c>
      <c r="F210" s="165" t="s">
        <v>8475</v>
      </c>
      <c r="G210" s="421" t="s">
        <v>8676</v>
      </c>
      <c r="H210" s="393"/>
    </row>
    <row r="211" spans="1:8" ht="43.5" customHeight="1">
      <c r="A211" s="419" t="s">
        <v>11</v>
      </c>
      <c r="B211" s="405" t="s">
        <v>8839</v>
      </c>
      <c r="C211" s="397" t="s">
        <v>82</v>
      </c>
      <c r="D211" s="400">
        <v>2.5</v>
      </c>
      <c r="E211" s="162" t="s">
        <v>8840</v>
      </c>
      <c r="F211" s="162" t="s">
        <v>8710</v>
      </c>
      <c r="G211" s="137" t="s">
        <v>8741</v>
      </c>
      <c r="H211" s="393"/>
    </row>
    <row r="212" spans="1:8" ht="36.75" customHeight="1">
      <c r="A212" s="419" t="s">
        <v>12</v>
      </c>
      <c r="B212" s="405" t="s">
        <v>8841</v>
      </c>
      <c r="C212" s="397" t="s">
        <v>82</v>
      </c>
      <c r="D212" s="400">
        <v>5</v>
      </c>
      <c r="E212" s="162" t="s">
        <v>8842</v>
      </c>
      <c r="F212" s="39" t="s">
        <v>8375</v>
      </c>
      <c r="G212" s="137" t="s">
        <v>8843</v>
      </c>
      <c r="H212" s="393"/>
    </row>
    <row r="213" spans="1:8" ht="29.25" customHeight="1">
      <c r="B213" s="407" t="s">
        <v>52</v>
      </c>
      <c r="C213" s="428">
        <v>3</v>
      </c>
      <c r="D213" s="429">
        <f>SUM(D210:D212)</f>
        <v>9.5</v>
      </c>
      <c r="H213" s="393"/>
    </row>
    <row r="214" spans="1:8" ht="39" customHeight="1">
      <c r="A214" s="419" t="s">
        <v>10</v>
      </c>
      <c r="B214" s="405" t="s">
        <v>8844</v>
      </c>
      <c r="C214" s="397" t="s">
        <v>3334</v>
      </c>
      <c r="D214" s="400">
        <v>15</v>
      </c>
      <c r="E214" s="162" t="s">
        <v>8845</v>
      </c>
      <c r="F214" s="162" t="s">
        <v>8846</v>
      </c>
      <c r="G214" s="137" t="s">
        <v>8738</v>
      </c>
      <c r="H214" s="393"/>
    </row>
    <row r="215" spans="1:8" ht="37.5" customHeight="1">
      <c r="A215" s="419" t="s">
        <v>11</v>
      </c>
      <c r="B215" s="405" t="s">
        <v>8847</v>
      </c>
      <c r="C215" s="397" t="s">
        <v>3334</v>
      </c>
      <c r="D215" s="400">
        <v>14</v>
      </c>
      <c r="E215" s="162" t="s">
        <v>8848</v>
      </c>
      <c r="F215" s="162" t="s">
        <v>8849</v>
      </c>
      <c r="G215" s="137" t="s">
        <v>8510</v>
      </c>
      <c r="H215" s="393"/>
    </row>
    <row r="216" spans="1:8" ht="51.75" customHeight="1">
      <c r="A216" s="419" t="s">
        <v>12</v>
      </c>
      <c r="B216" s="405" t="s">
        <v>8850</v>
      </c>
      <c r="C216" s="397" t="s">
        <v>3334</v>
      </c>
      <c r="D216" s="400">
        <v>5</v>
      </c>
      <c r="E216" s="162" t="s">
        <v>8851</v>
      </c>
      <c r="F216" s="162" t="s">
        <v>8852</v>
      </c>
      <c r="G216" s="137" t="s">
        <v>8476</v>
      </c>
      <c r="H216" s="393"/>
    </row>
    <row r="217" spans="1:8" ht="29.25" customHeight="1">
      <c r="A217" s="419" t="s">
        <v>29</v>
      </c>
      <c r="B217" s="405" t="s">
        <v>8853</v>
      </c>
      <c r="C217" s="397" t="s">
        <v>3334</v>
      </c>
      <c r="D217" s="400">
        <v>2</v>
      </c>
      <c r="E217" s="162" t="s">
        <v>8854</v>
      </c>
      <c r="F217" s="162" t="s">
        <v>3460</v>
      </c>
      <c r="G217" s="137" t="s">
        <v>8506</v>
      </c>
      <c r="H217" s="393"/>
    </row>
    <row r="218" spans="1:8" ht="30" customHeight="1">
      <c r="A218" s="419" t="s">
        <v>31</v>
      </c>
      <c r="B218" s="405" t="s">
        <v>8855</v>
      </c>
      <c r="C218" s="397" t="s">
        <v>3334</v>
      </c>
      <c r="D218" s="400">
        <v>5</v>
      </c>
      <c r="E218" s="162" t="s">
        <v>8856</v>
      </c>
      <c r="F218" s="162" t="s">
        <v>8857</v>
      </c>
      <c r="G218" s="137" t="s">
        <v>8699</v>
      </c>
      <c r="H218" s="393"/>
    </row>
    <row r="219" spans="1:8" ht="45.75" customHeight="1">
      <c r="A219" s="419" t="s">
        <v>33</v>
      </c>
      <c r="B219" s="405" t="s">
        <v>8858</v>
      </c>
      <c r="C219" s="397" t="s">
        <v>3334</v>
      </c>
      <c r="D219" s="400">
        <v>0.01</v>
      </c>
      <c r="E219" s="162" t="s">
        <v>8859</v>
      </c>
      <c r="F219" s="162" t="s">
        <v>8860</v>
      </c>
      <c r="G219" s="137" t="s">
        <v>8741</v>
      </c>
      <c r="H219" s="393"/>
    </row>
    <row r="220" spans="1:8" ht="34.5" customHeight="1">
      <c r="A220" s="419" t="s">
        <v>35</v>
      </c>
      <c r="B220" s="405" t="s">
        <v>8861</v>
      </c>
      <c r="C220" s="397" t="s">
        <v>3334</v>
      </c>
      <c r="D220" s="400">
        <v>2.5</v>
      </c>
      <c r="E220" s="162" t="s">
        <v>8862</v>
      </c>
      <c r="F220" s="162" t="s">
        <v>8556</v>
      </c>
      <c r="G220" s="137" t="s">
        <v>8506</v>
      </c>
      <c r="H220" s="393"/>
    </row>
    <row r="221" spans="1:8" ht="33" customHeight="1">
      <c r="A221" s="419" t="s">
        <v>37</v>
      </c>
      <c r="B221" s="405" t="s">
        <v>8863</v>
      </c>
      <c r="C221" s="397" t="s">
        <v>3334</v>
      </c>
      <c r="D221" s="400">
        <v>0.22</v>
      </c>
      <c r="E221" s="162" t="s">
        <v>8864</v>
      </c>
      <c r="F221" s="454" t="s">
        <v>8580</v>
      </c>
      <c r="G221" s="137" t="s">
        <v>8865</v>
      </c>
      <c r="H221" s="393"/>
    </row>
    <row r="222" spans="1:8" ht="30" customHeight="1">
      <c r="A222" s="419" t="s">
        <v>40</v>
      </c>
      <c r="B222" s="405" t="s">
        <v>8866</v>
      </c>
      <c r="C222" s="397" t="s">
        <v>3334</v>
      </c>
      <c r="D222" s="400">
        <v>5</v>
      </c>
      <c r="E222" s="162" t="s">
        <v>8867</v>
      </c>
      <c r="F222" s="162" t="s">
        <v>8868</v>
      </c>
      <c r="G222" s="137" t="s">
        <v>8741</v>
      </c>
      <c r="H222" s="393"/>
    </row>
    <row r="223" spans="1:8" ht="52.5" customHeight="1">
      <c r="A223" s="419" t="s">
        <v>42</v>
      </c>
      <c r="B223" s="405" t="s">
        <v>8869</v>
      </c>
      <c r="C223" s="397" t="s">
        <v>3334</v>
      </c>
      <c r="D223" s="400">
        <v>7.1</v>
      </c>
      <c r="E223" s="162" t="s">
        <v>8870</v>
      </c>
      <c r="F223" s="162" t="s">
        <v>8463</v>
      </c>
      <c r="G223" s="137" t="s">
        <v>8557</v>
      </c>
      <c r="H223" s="393"/>
    </row>
    <row r="224" spans="1:8" ht="30.75" customHeight="1" thickBot="1">
      <c r="B224" s="401" t="s">
        <v>52</v>
      </c>
      <c r="C224" s="428">
        <v>10</v>
      </c>
      <c r="D224" s="410">
        <f>SUM(D214:D223)</f>
        <v>55.83</v>
      </c>
      <c r="H224" s="393"/>
    </row>
    <row r="225" spans="1:8" ht="15" thickBot="1">
      <c r="A225" s="1967" t="s">
        <v>4941</v>
      </c>
      <c r="B225" s="1968"/>
      <c r="C225" s="431">
        <f>C176+C206+C209+C213+C224</f>
        <v>53</v>
      </c>
      <c r="D225" s="411">
        <f>D176+D206+D209+D213+D224</f>
        <v>639.68999999999994</v>
      </c>
      <c r="E225" s="455"/>
      <c r="H225" s="393"/>
    </row>
    <row r="226" spans="1:8" ht="15.6">
      <c r="A226" s="1974" t="s">
        <v>8871</v>
      </c>
      <c r="B226" s="1973"/>
      <c r="C226" s="1973"/>
      <c r="D226" s="1973"/>
      <c r="E226" s="1975"/>
      <c r="H226" s="393"/>
    </row>
    <row r="227" spans="1:8" ht="40.5" customHeight="1">
      <c r="A227" s="419" t="s">
        <v>10</v>
      </c>
      <c r="B227" s="405" t="s">
        <v>8872</v>
      </c>
      <c r="C227" s="397" t="s">
        <v>8871</v>
      </c>
      <c r="D227" s="162">
        <v>8.6</v>
      </c>
      <c r="E227" s="162" t="s">
        <v>8873</v>
      </c>
      <c r="F227" s="162" t="s">
        <v>8874</v>
      </c>
      <c r="G227" s="137" t="s">
        <v>8875</v>
      </c>
      <c r="H227" s="393"/>
    </row>
    <row r="228" spans="1:8" ht="33" customHeight="1">
      <c r="A228" s="419" t="s">
        <v>11</v>
      </c>
      <c r="B228" s="405" t="s">
        <v>8876</v>
      </c>
      <c r="C228" s="397" t="s">
        <v>8871</v>
      </c>
      <c r="D228" s="162">
        <v>4.57</v>
      </c>
      <c r="E228" s="162" t="s">
        <v>8873</v>
      </c>
      <c r="F228" s="162" t="s">
        <v>8874</v>
      </c>
      <c r="G228" s="137" t="s">
        <v>8875</v>
      </c>
      <c r="H228" s="393"/>
    </row>
    <row r="229" spans="1:8" ht="42.75" customHeight="1">
      <c r="A229" s="419" t="s">
        <v>12</v>
      </c>
      <c r="B229" s="405" t="s">
        <v>8877</v>
      </c>
      <c r="C229" s="397" t="s">
        <v>8871</v>
      </c>
      <c r="D229" s="162">
        <v>39.5</v>
      </c>
      <c r="E229" s="162" t="s">
        <v>8878</v>
      </c>
      <c r="F229" s="162" t="s">
        <v>8879</v>
      </c>
      <c r="G229" s="137" t="s">
        <v>8875</v>
      </c>
      <c r="H229" s="393"/>
    </row>
    <row r="230" spans="1:8" ht="41.25" customHeight="1">
      <c r="A230" s="419" t="s">
        <v>29</v>
      </c>
      <c r="B230" s="405" t="s">
        <v>8880</v>
      </c>
      <c r="C230" s="397" t="s">
        <v>8871</v>
      </c>
      <c r="D230" s="162">
        <v>44.2</v>
      </c>
      <c r="E230" s="162" t="s">
        <v>8873</v>
      </c>
      <c r="F230" s="162" t="s">
        <v>8881</v>
      </c>
      <c r="G230" s="137" t="s">
        <v>8875</v>
      </c>
      <c r="H230" s="391"/>
    </row>
    <row r="231" spans="1:8" ht="29.25" customHeight="1">
      <c r="A231" s="419" t="s">
        <v>31</v>
      </c>
      <c r="B231" s="405" t="s">
        <v>8882</v>
      </c>
      <c r="C231" s="397" t="s">
        <v>8871</v>
      </c>
      <c r="D231" s="162">
        <v>7.6</v>
      </c>
      <c r="E231" s="162" t="s">
        <v>8883</v>
      </c>
      <c r="F231" s="162" t="s">
        <v>8580</v>
      </c>
      <c r="G231" s="137" t="s">
        <v>8884</v>
      </c>
      <c r="H231" s="391"/>
    </row>
    <row r="232" spans="1:8" ht="48.75" customHeight="1">
      <c r="A232" s="419" t="s">
        <v>33</v>
      </c>
      <c r="B232" s="405" t="s">
        <v>8885</v>
      </c>
      <c r="C232" s="397" t="s">
        <v>8871</v>
      </c>
      <c r="D232" s="162">
        <v>3.2823000000000002</v>
      </c>
      <c r="E232" s="162" t="s">
        <v>8886</v>
      </c>
      <c r="F232" s="162" t="s">
        <v>8887</v>
      </c>
      <c r="G232" s="137" t="s">
        <v>8888</v>
      </c>
      <c r="H232" s="391"/>
    </row>
    <row r="233" spans="1:8" ht="69" customHeight="1">
      <c r="A233" s="419" t="s">
        <v>35</v>
      </c>
      <c r="B233" s="405" t="s">
        <v>8889</v>
      </c>
      <c r="C233" s="397" t="s">
        <v>8871</v>
      </c>
      <c r="D233" s="162">
        <v>8.6999999999999993</v>
      </c>
      <c r="E233" s="456" t="s">
        <v>8890</v>
      </c>
      <c r="F233" s="162" t="s">
        <v>8891</v>
      </c>
      <c r="G233" s="137" t="s">
        <v>8892</v>
      </c>
      <c r="H233" s="393"/>
    </row>
    <row r="234" spans="1:8" ht="30.75" customHeight="1" thickBot="1">
      <c r="B234" s="401" t="s">
        <v>52</v>
      </c>
      <c r="C234" s="428">
        <v>7</v>
      </c>
      <c r="D234" s="429">
        <f>SUM(D227:D233)</f>
        <v>116.45230000000001</v>
      </c>
      <c r="H234" s="393"/>
    </row>
    <row r="235" spans="1:8" ht="21.75" customHeight="1" thickBot="1">
      <c r="A235" s="1969" t="s">
        <v>8893</v>
      </c>
      <c r="B235" s="1970"/>
      <c r="C235" s="432"/>
      <c r="D235" s="457"/>
      <c r="E235" s="432"/>
      <c r="F235" s="432"/>
      <c r="G235" s="432"/>
      <c r="H235" s="393"/>
    </row>
    <row r="236" spans="1:8" ht="36.75" customHeight="1">
      <c r="A236" s="440" t="s">
        <v>10</v>
      </c>
      <c r="B236" s="458" t="s">
        <v>8894</v>
      </c>
      <c r="C236" s="132" t="s">
        <v>683</v>
      </c>
      <c r="D236" s="403">
        <v>55</v>
      </c>
      <c r="E236" s="159" t="s">
        <v>8895</v>
      </c>
      <c r="F236" s="147" t="s">
        <v>8375</v>
      </c>
      <c r="G236" s="459" t="s">
        <v>8896</v>
      </c>
      <c r="H236" s="393"/>
    </row>
    <row r="237" spans="1:8" ht="29.25" customHeight="1">
      <c r="A237" s="419" t="s">
        <v>11</v>
      </c>
      <c r="B237" s="405" t="s">
        <v>8897</v>
      </c>
      <c r="C237" s="397" t="s">
        <v>683</v>
      </c>
      <c r="D237" s="400">
        <v>20.100000000000001</v>
      </c>
      <c r="E237" s="162" t="s">
        <v>8898</v>
      </c>
      <c r="F237" s="446" t="s">
        <v>8375</v>
      </c>
      <c r="G237" s="137" t="s">
        <v>8865</v>
      </c>
      <c r="H237" s="393"/>
    </row>
    <row r="238" spans="1:8" ht="43.5" customHeight="1">
      <c r="A238" s="419" t="s">
        <v>12</v>
      </c>
      <c r="B238" s="405" t="s">
        <v>8899</v>
      </c>
      <c r="C238" s="397" t="s">
        <v>683</v>
      </c>
      <c r="D238" s="400">
        <v>15</v>
      </c>
      <c r="E238" s="162" t="s">
        <v>8900</v>
      </c>
      <c r="F238" s="162" t="s">
        <v>8901</v>
      </c>
      <c r="G238" s="137" t="s">
        <v>8676</v>
      </c>
      <c r="H238" s="393"/>
    </row>
    <row r="239" spans="1:8" ht="66.75" customHeight="1">
      <c r="A239" s="419" t="s">
        <v>29</v>
      </c>
      <c r="B239" s="405" t="s">
        <v>8902</v>
      </c>
      <c r="C239" s="397" t="s">
        <v>683</v>
      </c>
      <c r="D239" s="400">
        <v>56.8</v>
      </c>
      <c r="E239" s="162" t="s">
        <v>8903</v>
      </c>
      <c r="F239" s="162" t="s">
        <v>8463</v>
      </c>
      <c r="G239" s="137" t="s">
        <v>8738</v>
      </c>
      <c r="H239" s="393"/>
    </row>
    <row r="240" spans="1:8" ht="69" customHeight="1">
      <c r="A240" s="420" t="s">
        <v>31</v>
      </c>
      <c r="B240" s="442" t="s">
        <v>8904</v>
      </c>
      <c r="C240" s="128" t="s">
        <v>683</v>
      </c>
      <c r="D240" s="406">
        <v>5.2</v>
      </c>
      <c r="E240" s="165" t="s">
        <v>8905</v>
      </c>
      <c r="F240" s="165" t="s">
        <v>8368</v>
      </c>
      <c r="G240" s="421" t="s">
        <v>8906</v>
      </c>
      <c r="H240" s="393"/>
    </row>
    <row r="241" spans="1:8" ht="62.25" customHeight="1">
      <c r="A241" s="419" t="s">
        <v>33</v>
      </c>
      <c r="B241" s="405" t="s">
        <v>8907</v>
      </c>
      <c r="C241" s="397" t="s">
        <v>683</v>
      </c>
      <c r="D241" s="400">
        <v>357</v>
      </c>
      <c r="E241" s="162" t="s">
        <v>8908</v>
      </c>
      <c r="F241" s="162" t="s">
        <v>8909</v>
      </c>
      <c r="G241" s="137" t="s">
        <v>8503</v>
      </c>
      <c r="H241" s="393"/>
    </row>
    <row r="242" spans="1:8" ht="32.25" customHeight="1">
      <c r="A242" s="419" t="s">
        <v>35</v>
      </c>
      <c r="B242" s="405" t="s">
        <v>8910</v>
      </c>
      <c r="C242" s="397" t="s">
        <v>683</v>
      </c>
      <c r="D242" s="400">
        <v>22.6</v>
      </c>
      <c r="E242" s="162" t="s">
        <v>8911</v>
      </c>
      <c r="F242" s="162" t="s">
        <v>8355</v>
      </c>
      <c r="G242" s="137" t="s">
        <v>8738</v>
      </c>
      <c r="H242" s="393"/>
    </row>
    <row r="243" spans="1:8" ht="30" customHeight="1">
      <c r="A243" s="419" t="s">
        <v>37</v>
      </c>
      <c r="B243" s="405" t="s">
        <v>8912</v>
      </c>
      <c r="C243" s="397" t="s">
        <v>683</v>
      </c>
      <c r="D243" s="400">
        <v>31.3</v>
      </c>
      <c r="E243" s="162" t="s">
        <v>8913</v>
      </c>
      <c r="F243" s="162" t="s">
        <v>8499</v>
      </c>
      <c r="G243" s="137" t="s">
        <v>8914</v>
      </c>
      <c r="H243" s="393"/>
    </row>
    <row r="244" spans="1:8" ht="33.75" customHeight="1">
      <c r="A244" s="419" t="s">
        <v>40</v>
      </c>
      <c r="B244" s="405" t="s">
        <v>8915</v>
      </c>
      <c r="C244" s="397" t="s">
        <v>683</v>
      </c>
      <c r="D244" s="400">
        <v>76.3</v>
      </c>
      <c r="E244" s="162" t="s">
        <v>8916</v>
      </c>
      <c r="F244" s="454" t="s">
        <v>8668</v>
      </c>
      <c r="G244" s="137" t="s">
        <v>8669</v>
      </c>
      <c r="H244" s="393"/>
    </row>
    <row r="245" spans="1:8" ht="54" customHeight="1">
      <c r="A245" s="419" t="s">
        <v>42</v>
      </c>
      <c r="B245" s="405" t="s">
        <v>8917</v>
      </c>
      <c r="C245" s="397" t="s">
        <v>683</v>
      </c>
      <c r="D245" s="400">
        <v>40.4</v>
      </c>
      <c r="E245" s="162" t="s">
        <v>8918</v>
      </c>
      <c r="F245" s="162" t="s">
        <v>8919</v>
      </c>
      <c r="G245" s="137" t="s">
        <v>8496</v>
      </c>
      <c r="H245" s="393"/>
    </row>
    <row r="246" spans="1:8" ht="30" customHeight="1">
      <c r="A246" s="419" t="s">
        <v>44</v>
      </c>
      <c r="B246" s="405" t="s">
        <v>8920</v>
      </c>
      <c r="C246" s="397" t="s">
        <v>683</v>
      </c>
      <c r="D246" s="400">
        <v>30</v>
      </c>
      <c r="E246" s="162" t="s">
        <v>8921</v>
      </c>
      <c r="F246" s="446" t="s">
        <v>8922</v>
      </c>
      <c r="G246" s="137" t="s">
        <v>8738</v>
      </c>
      <c r="H246" s="393"/>
    </row>
    <row r="247" spans="1:8" ht="30.75" customHeight="1">
      <c r="A247" s="419" t="s">
        <v>46</v>
      </c>
      <c r="B247" s="405" t="s">
        <v>8923</v>
      </c>
      <c r="C247" s="397" t="s">
        <v>683</v>
      </c>
      <c r="D247" s="400">
        <v>8.9</v>
      </c>
      <c r="E247" s="162" t="s">
        <v>8924</v>
      </c>
      <c r="F247" s="162" t="s">
        <v>8499</v>
      </c>
      <c r="G247" s="137" t="s">
        <v>8865</v>
      </c>
      <c r="H247" s="393"/>
    </row>
    <row r="248" spans="1:8" ht="38.25" customHeight="1">
      <c r="A248" s="419" t="s">
        <v>48</v>
      </c>
      <c r="B248" s="405" t="s">
        <v>8925</v>
      </c>
      <c r="C248" s="397" t="s">
        <v>683</v>
      </c>
      <c r="D248" s="400">
        <v>37</v>
      </c>
      <c r="E248" s="162" t="s">
        <v>8926</v>
      </c>
      <c r="F248" s="162" t="s">
        <v>8479</v>
      </c>
      <c r="G248" s="137" t="s">
        <v>8659</v>
      </c>
      <c r="H248" s="393"/>
    </row>
    <row r="249" spans="1:8" ht="30" customHeight="1">
      <c r="A249" s="419" t="s">
        <v>50</v>
      </c>
      <c r="B249" s="405" t="s">
        <v>8927</v>
      </c>
      <c r="C249" s="397" t="s">
        <v>683</v>
      </c>
      <c r="D249" s="400">
        <v>10</v>
      </c>
      <c r="E249" s="162" t="s">
        <v>8928</v>
      </c>
      <c r="F249" s="162" t="s">
        <v>8929</v>
      </c>
      <c r="G249" s="137" t="s">
        <v>8503</v>
      </c>
      <c r="H249" s="393"/>
    </row>
    <row r="250" spans="1:8" ht="29.25" customHeight="1">
      <c r="A250" s="419" t="s">
        <v>253</v>
      </c>
      <c r="B250" s="405" t="s">
        <v>8930</v>
      </c>
      <c r="C250" s="397" t="s">
        <v>683</v>
      </c>
      <c r="D250" s="400">
        <v>26.4</v>
      </c>
      <c r="E250" s="162" t="s">
        <v>8931</v>
      </c>
      <c r="F250" s="162" t="s">
        <v>8475</v>
      </c>
      <c r="G250" s="137" t="s">
        <v>8468</v>
      </c>
      <c r="H250" s="393"/>
    </row>
    <row r="251" spans="1:8" ht="39.75" customHeight="1">
      <c r="A251" s="419" t="s">
        <v>255</v>
      </c>
      <c r="B251" s="405" t="s">
        <v>8932</v>
      </c>
      <c r="C251" s="397" t="s">
        <v>683</v>
      </c>
      <c r="D251" s="400">
        <v>22</v>
      </c>
      <c r="E251" s="162" t="s">
        <v>8933</v>
      </c>
      <c r="F251" s="162" t="s">
        <v>8475</v>
      </c>
      <c r="G251" s="137" t="s">
        <v>8492</v>
      </c>
      <c r="H251" s="393"/>
    </row>
    <row r="252" spans="1:8" ht="60.75" customHeight="1">
      <c r="A252" s="419" t="s">
        <v>257</v>
      </c>
      <c r="B252" s="405" t="s">
        <v>8934</v>
      </c>
      <c r="C252" s="397" t="s">
        <v>683</v>
      </c>
      <c r="D252" s="400">
        <v>39.700000000000003</v>
      </c>
      <c r="E252" s="162" t="s">
        <v>8935</v>
      </c>
      <c r="F252" s="162" t="s">
        <v>8774</v>
      </c>
      <c r="G252" s="137" t="s">
        <v>8936</v>
      </c>
      <c r="H252" s="393"/>
    </row>
    <row r="253" spans="1:8" ht="33.75" customHeight="1">
      <c r="A253" s="419" t="s">
        <v>259</v>
      </c>
      <c r="B253" s="405" t="s">
        <v>8937</v>
      </c>
      <c r="C253" s="397" t="s">
        <v>683</v>
      </c>
      <c r="D253" s="400">
        <v>21</v>
      </c>
      <c r="E253" s="162" t="s">
        <v>8938</v>
      </c>
      <c r="F253" s="162" t="s">
        <v>8939</v>
      </c>
      <c r="G253" s="137" t="s">
        <v>8500</v>
      </c>
      <c r="H253" s="393"/>
    </row>
    <row r="254" spans="1:8" ht="39" customHeight="1">
      <c r="A254" s="420" t="s">
        <v>262</v>
      </c>
      <c r="B254" s="442" t="s">
        <v>8940</v>
      </c>
      <c r="C254" s="128" t="s">
        <v>683</v>
      </c>
      <c r="D254" s="406">
        <v>28</v>
      </c>
      <c r="E254" s="165" t="s">
        <v>8941</v>
      </c>
      <c r="F254" s="165" t="s">
        <v>8522</v>
      </c>
      <c r="G254" s="137" t="s">
        <v>8659</v>
      </c>
      <c r="H254" s="393"/>
    </row>
    <row r="255" spans="1:8" ht="27.6">
      <c r="A255" s="419" t="s">
        <v>265</v>
      </c>
      <c r="B255" s="405" t="s">
        <v>8942</v>
      </c>
      <c r="C255" s="397" t="s">
        <v>683</v>
      </c>
      <c r="D255" s="400">
        <v>5</v>
      </c>
      <c r="E255" s="162" t="s">
        <v>8943</v>
      </c>
      <c r="F255" s="162" t="s">
        <v>8499</v>
      </c>
      <c r="G255" s="397" t="s">
        <v>8865</v>
      </c>
      <c r="H255" s="393"/>
    </row>
    <row r="256" spans="1:8" ht="39.6">
      <c r="A256" s="419" t="s">
        <v>268</v>
      </c>
      <c r="B256" s="405" t="s">
        <v>8944</v>
      </c>
      <c r="C256" s="397" t="s">
        <v>683</v>
      </c>
      <c r="D256" s="400">
        <v>3.7</v>
      </c>
      <c r="E256" s="162" t="s">
        <v>8945</v>
      </c>
      <c r="F256" s="162" t="s">
        <v>8499</v>
      </c>
      <c r="G256" s="412" t="s">
        <v>8865</v>
      </c>
      <c r="H256" s="393"/>
    </row>
    <row r="257" spans="1:8" ht="27.6">
      <c r="A257" s="419" t="s">
        <v>270</v>
      </c>
      <c r="B257" s="405" t="s">
        <v>8946</v>
      </c>
      <c r="C257" s="397" t="s">
        <v>683</v>
      </c>
      <c r="D257" s="400">
        <v>64</v>
      </c>
      <c r="E257" s="162" t="s">
        <v>8947</v>
      </c>
      <c r="F257" s="39" t="s">
        <v>8482</v>
      </c>
      <c r="G257" s="443" t="s">
        <v>8669</v>
      </c>
      <c r="H257" s="393"/>
    </row>
    <row r="258" spans="1:8" ht="66" customHeight="1">
      <c r="A258" s="419" t="s">
        <v>273</v>
      </c>
      <c r="B258" s="405" t="s">
        <v>8948</v>
      </c>
      <c r="C258" s="397" t="s">
        <v>8949</v>
      </c>
      <c r="D258" s="400">
        <v>22</v>
      </c>
      <c r="E258" s="162" t="s">
        <v>8950</v>
      </c>
      <c r="F258" s="162" t="s">
        <v>8951</v>
      </c>
      <c r="G258" s="137" t="s">
        <v>8738</v>
      </c>
      <c r="H258" s="393"/>
    </row>
    <row r="259" spans="1:8" ht="52.8">
      <c r="A259" s="419" t="s">
        <v>274</v>
      </c>
      <c r="B259" s="405" t="s">
        <v>8952</v>
      </c>
      <c r="C259" s="397" t="s">
        <v>683</v>
      </c>
      <c r="D259" s="400">
        <v>37.5</v>
      </c>
      <c r="E259" s="162" t="s">
        <v>8953</v>
      </c>
      <c r="F259" s="162" t="s">
        <v>8954</v>
      </c>
      <c r="G259" s="397" t="s">
        <v>8955</v>
      </c>
      <c r="H259" s="393"/>
    </row>
    <row r="260" spans="1:8" ht="63.75" customHeight="1">
      <c r="A260" s="419" t="s">
        <v>276</v>
      </c>
      <c r="B260" s="405" t="s">
        <v>8956</v>
      </c>
      <c r="C260" s="397" t="s">
        <v>683</v>
      </c>
      <c r="D260" s="400">
        <v>205</v>
      </c>
      <c r="E260" s="162" t="s">
        <v>8957</v>
      </c>
      <c r="F260" s="162" t="s">
        <v>8954</v>
      </c>
      <c r="G260" s="397" t="s">
        <v>8896</v>
      </c>
      <c r="H260" s="393"/>
    </row>
    <row r="261" spans="1:8" ht="67.5" customHeight="1">
      <c r="A261" s="419" t="s">
        <v>278</v>
      </c>
      <c r="B261" s="405" t="s">
        <v>8958</v>
      </c>
      <c r="C261" s="397" t="s">
        <v>683</v>
      </c>
      <c r="D261" s="400">
        <v>69</v>
      </c>
      <c r="E261" s="162" t="s">
        <v>8959</v>
      </c>
      <c r="F261" s="162" t="s">
        <v>8954</v>
      </c>
      <c r="G261" s="441" t="s">
        <v>8960</v>
      </c>
      <c r="H261" s="393"/>
    </row>
    <row r="262" spans="1:8" ht="69">
      <c r="A262" s="419" t="s">
        <v>280</v>
      </c>
      <c r="B262" s="405" t="s">
        <v>8961</v>
      </c>
      <c r="C262" s="397" t="s">
        <v>683</v>
      </c>
      <c r="D262" s="400">
        <v>79.34</v>
      </c>
      <c r="E262" s="162" t="s">
        <v>8962</v>
      </c>
      <c r="F262" s="162" t="s">
        <v>8774</v>
      </c>
      <c r="G262" s="397" t="s">
        <v>8963</v>
      </c>
      <c r="H262" s="393"/>
    </row>
    <row r="263" spans="1:8" ht="27.6">
      <c r="A263" s="419" t="s">
        <v>282</v>
      </c>
      <c r="B263" s="405" t="s">
        <v>8964</v>
      </c>
      <c r="C263" s="397" t="s">
        <v>683</v>
      </c>
      <c r="D263" s="400">
        <v>5.0999999999999996</v>
      </c>
      <c r="E263" s="162" t="s">
        <v>8965</v>
      </c>
      <c r="F263" s="39" t="s">
        <v>8482</v>
      </c>
      <c r="G263" s="137" t="s">
        <v>8669</v>
      </c>
      <c r="H263" s="393"/>
    </row>
    <row r="264" spans="1:8" ht="55.2">
      <c r="A264" s="419" t="s">
        <v>284</v>
      </c>
      <c r="B264" s="405" t="s">
        <v>8966</v>
      </c>
      <c r="C264" s="397" t="s">
        <v>683</v>
      </c>
      <c r="D264" s="400">
        <v>51.37</v>
      </c>
      <c r="E264" s="162" t="s">
        <v>8967</v>
      </c>
      <c r="F264" s="162" t="s">
        <v>8731</v>
      </c>
      <c r="G264" s="397" t="s">
        <v>8968</v>
      </c>
      <c r="H264" s="393"/>
    </row>
    <row r="265" spans="1:8" ht="52.8">
      <c r="A265" s="419" t="s">
        <v>287</v>
      </c>
      <c r="B265" s="405" t="s">
        <v>8969</v>
      </c>
      <c r="C265" s="397" t="s">
        <v>683</v>
      </c>
      <c r="D265" s="400">
        <v>83.3</v>
      </c>
      <c r="E265" s="162" t="s">
        <v>8970</v>
      </c>
      <c r="F265" s="162" t="s">
        <v>8463</v>
      </c>
      <c r="G265" s="405" t="s">
        <v>8687</v>
      </c>
      <c r="H265" s="393"/>
    </row>
    <row r="266" spans="1:8" ht="69">
      <c r="A266" s="419" t="s">
        <v>289</v>
      </c>
      <c r="B266" s="405" t="s">
        <v>8971</v>
      </c>
      <c r="C266" s="397" t="s">
        <v>683</v>
      </c>
      <c r="D266" s="400">
        <v>32</v>
      </c>
      <c r="E266" s="162" t="s">
        <v>8972</v>
      </c>
      <c r="F266" s="162" t="s">
        <v>8774</v>
      </c>
      <c r="G266" s="397" t="s">
        <v>8973</v>
      </c>
      <c r="H266" s="393"/>
    </row>
    <row r="267" spans="1:8" ht="52.8">
      <c r="A267" s="419" t="s">
        <v>291</v>
      </c>
      <c r="B267" s="405" t="s">
        <v>8974</v>
      </c>
      <c r="C267" s="397" t="s">
        <v>683</v>
      </c>
      <c r="D267" s="400">
        <v>25</v>
      </c>
      <c r="E267" s="162" t="s">
        <v>8975</v>
      </c>
      <c r="F267" s="446" t="s">
        <v>8475</v>
      </c>
      <c r="G267" s="441" t="s">
        <v>8976</v>
      </c>
      <c r="H267" s="393"/>
    </row>
    <row r="268" spans="1:8" ht="39.6">
      <c r="A268" s="420" t="s">
        <v>293</v>
      </c>
      <c r="B268" s="442" t="s">
        <v>8977</v>
      </c>
      <c r="C268" s="128" t="s">
        <v>683</v>
      </c>
      <c r="D268" s="406">
        <v>66.3</v>
      </c>
      <c r="E268" s="165" t="s">
        <v>8978</v>
      </c>
      <c r="F268" s="162" t="s">
        <v>8979</v>
      </c>
      <c r="G268" s="441" t="s">
        <v>8980</v>
      </c>
      <c r="H268" s="393"/>
    </row>
    <row r="269" spans="1:8" ht="65.25" customHeight="1">
      <c r="A269" s="419" t="s">
        <v>295</v>
      </c>
      <c r="B269" s="405" t="s">
        <v>8981</v>
      </c>
      <c r="C269" s="397" t="s">
        <v>683</v>
      </c>
      <c r="D269" s="400">
        <v>10</v>
      </c>
      <c r="E269" s="162" t="s">
        <v>8982</v>
      </c>
      <c r="F269" s="162" t="s">
        <v>8417</v>
      </c>
      <c r="G269" s="137" t="s">
        <v>8468</v>
      </c>
      <c r="H269" s="393"/>
    </row>
    <row r="270" spans="1:8" ht="30.75" customHeight="1">
      <c r="A270" s="419" t="s">
        <v>297</v>
      </c>
      <c r="B270" s="405" t="s">
        <v>8983</v>
      </c>
      <c r="C270" s="397" t="s">
        <v>683</v>
      </c>
      <c r="D270" s="400">
        <v>15</v>
      </c>
      <c r="E270" s="162" t="s">
        <v>8984</v>
      </c>
      <c r="F270" s="162" t="s">
        <v>8482</v>
      </c>
      <c r="G270" s="137" t="s">
        <v>8483</v>
      </c>
      <c r="H270" s="393"/>
    </row>
    <row r="271" spans="1:8" ht="29.25" customHeight="1">
      <c r="A271" s="419" t="s">
        <v>299</v>
      </c>
      <c r="B271" s="405" t="s">
        <v>8985</v>
      </c>
      <c r="C271" s="397" t="s">
        <v>683</v>
      </c>
      <c r="D271" s="400">
        <v>20.5</v>
      </c>
      <c r="E271" s="162" t="s">
        <v>8986</v>
      </c>
      <c r="F271" s="162" t="s">
        <v>8499</v>
      </c>
      <c r="G271" s="137" t="s">
        <v>8914</v>
      </c>
      <c r="H271" s="393"/>
    </row>
    <row r="272" spans="1:8" ht="29.25" customHeight="1">
      <c r="A272" s="419" t="s">
        <v>301</v>
      </c>
      <c r="B272" s="405" t="s">
        <v>8987</v>
      </c>
      <c r="C272" s="397" t="s">
        <v>683</v>
      </c>
      <c r="D272" s="400">
        <v>0.5</v>
      </c>
      <c r="E272" s="162" t="s">
        <v>8988</v>
      </c>
      <c r="F272" s="162" t="s">
        <v>8499</v>
      </c>
      <c r="G272" s="137" t="s">
        <v>8865</v>
      </c>
      <c r="H272" s="393"/>
    </row>
    <row r="273" spans="1:8" ht="36" customHeight="1">
      <c r="A273" s="419" t="s">
        <v>189</v>
      </c>
      <c r="B273" s="405" t="s">
        <v>8989</v>
      </c>
      <c r="C273" s="397" t="s">
        <v>683</v>
      </c>
      <c r="D273" s="400">
        <v>31.5</v>
      </c>
      <c r="E273" s="162" t="s">
        <v>8990</v>
      </c>
      <c r="F273" s="162" t="s">
        <v>8482</v>
      </c>
      <c r="G273" s="137" t="s">
        <v>8713</v>
      </c>
      <c r="H273" s="393"/>
    </row>
    <row r="274" spans="1:8" ht="30.75" customHeight="1">
      <c r="A274" s="419" t="s">
        <v>192</v>
      </c>
      <c r="B274" s="405" t="s">
        <v>8991</v>
      </c>
      <c r="C274" s="397" t="s">
        <v>683</v>
      </c>
      <c r="D274" s="400">
        <v>146.4</v>
      </c>
      <c r="E274" s="162" t="s">
        <v>8992</v>
      </c>
      <c r="F274" s="162" t="s">
        <v>8482</v>
      </c>
      <c r="G274" s="137" t="s">
        <v>8669</v>
      </c>
      <c r="H274" s="393"/>
    </row>
    <row r="275" spans="1:8" ht="33" customHeight="1">
      <c r="A275" s="419" t="s">
        <v>194</v>
      </c>
      <c r="B275" s="405" t="s">
        <v>8993</v>
      </c>
      <c r="C275" s="397" t="s">
        <v>683</v>
      </c>
      <c r="D275" s="400">
        <v>90.7</v>
      </c>
      <c r="E275" s="162" t="s">
        <v>8992</v>
      </c>
      <c r="F275" s="162" t="s">
        <v>8482</v>
      </c>
      <c r="G275" s="137" t="s">
        <v>8669</v>
      </c>
      <c r="H275" s="393"/>
    </row>
    <row r="276" spans="1:8" ht="46.5" customHeight="1">
      <c r="A276" s="419" t="s">
        <v>197</v>
      </c>
      <c r="B276" s="405" t="s">
        <v>8994</v>
      </c>
      <c r="C276" s="397" t="s">
        <v>683</v>
      </c>
      <c r="D276" s="400">
        <v>73.2</v>
      </c>
      <c r="E276" s="162" t="s">
        <v>8995</v>
      </c>
      <c r="F276" s="162" t="s">
        <v>8996</v>
      </c>
      <c r="G276" s="137" t="s">
        <v>8997</v>
      </c>
      <c r="H276" s="393"/>
    </row>
    <row r="277" spans="1:8" ht="33" customHeight="1">
      <c r="A277" s="419" t="s">
        <v>199</v>
      </c>
      <c r="B277" s="405" t="s">
        <v>8998</v>
      </c>
      <c r="C277" s="397" t="s">
        <v>683</v>
      </c>
      <c r="D277" s="400">
        <v>72</v>
      </c>
      <c r="E277" s="162" t="s">
        <v>8999</v>
      </c>
      <c r="F277" s="162" t="s">
        <v>8482</v>
      </c>
      <c r="G277" s="137" t="s">
        <v>8669</v>
      </c>
      <c r="H277" s="393"/>
    </row>
    <row r="278" spans="1:8" ht="30" customHeight="1">
      <c r="A278" s="419" t="s">
        <v>201</v>
      </c>
      <c r="B278" s="405" t="s">
        <v>9000</v>
      </c>
      <c r="C278" s="397" t="s">
        <v>683</v>
      </c>
      <c r="D278" s="400">
        <v>15</v>
      </c>
      <c r="E278" s="162" t="s">
        <v>9001</v>
      </c>
      <c r="F278" s="162" t="s">
        <v>9002</v>
      </c>
      <c r="G278" s="137" t="s">
        <v>8500</v>
      </c>
      <c r="H278" s="393"/>
    </row>
    <row r="279" spans="1:8" ht="30.75" customHeight="1">
      <c r="A279" s="419" t="s">
        <v>204</v>
      </c>
      <c r="B279" s="405" t="s">
        <v>9003</v>
      </c>
      <c r="C279" s="397" t="s">
        <v>683</v>
      </c>
      <c r="D279" s="400">
        <v>150</v>
      </c>
      <c r="E279" s="162" t="s">
        <v>9004</v>
      </c>
      <c r="F279" s="162" t="s">
        <v>9005</v>
      </c>
      <c r="G279" s="137" t="s">
        <v>8512</v>
      </c>
      <c r="H279" s="393"/>
    </row>
    <row r="280" spans="1:8" ht="30.75" customHeight="1">
      <c r="A280" s="419" t="s">
        <v>206</v>
      </c>
      <c r="B280" s="405" t="s">
        <v>9006</v>
      </c>
      <c r="C280" s="397" t="s">
        <v>683</v>
      </c>
      <c r="D280" s="400">
        <v>4.5</v>
      </c>
      <c r="E280" s="162" t="s">
        <v>9007</v>
      </c>
      <c r="F280" s="162" t="s">
        <v>3460</v>
      </c>
      <c r="G280" s="137" t="s">
        <v>8506</v>
      </c>
      <c r="H280" s="393"/>
    </row>
    <row r="281" spans="1:8" ht="30" customHeight="1">
      <c r="A281" s="420" t="s">
        <v>208</v>
      </c>
      <c r="B281" s="442" t="s">
        <v>9008</v>
      </c>
      <c r="C281" s="128" t="s">
        <v>683</v>
      </c>
      <c r="D281" s="406">
        <v>41.9</v>
      </c>
      <c r="E281" s="165" t="s">
        <v>9009</v>
      </c>
      <c r="F281" s="165" t="s">
        <v>8499</v>
      </c>
      <c r="G281" s="421" t="s">
        <v>8914</v>
      </c>
      <c r="H281" s="393"/>
    </row>
    <row r="282" spans="1:8" ht="29.25" customHeight="1">
      <c r="A282" s="419" t="s">
        <v>210</v>
      </c>
      <c r="B282" s="405" t="s">
        <v>9008</v>
      </c>
      <c r="C282" s="397" t="s">
        <v>683</v>
      </c>
      <c r="D282" s="400">
        <v>35</v>
      </c>
      <c r="E282" s="162" t="s">
        <v>9010</v>
      </c>
      <c r="F282" s="165" t="s">
        <v>8499</v>
      </c>
      <c r="G282" s="137" t="s">
        <v>8914</v>
      </c>
      <c r="H282" s="393"/>
    </row>
    <row r="283" spans="1:8" ht="30" customHeight="1">
      <c r="A283" s="419" t="s">
        <v>212</v>
      </c>
      <c r="B283" s="405" t="s">
        <v>9011</v>
      </c>
      <c r="C283" s="397" t="s">
        <v>683</v>
      </c>
      <c r="D283" s="400">
        <v>15</v>
      </c>
      <c r="E283" s="162" t="s">
        <v>9012</v>
      </c>
      <c r="F283" s="39" t="s">
        <v>8375</v>
      </c>
      <c r="G283" s="137" t="s">
        <v>8506</v>
      </c>
      <c r="H283" s="393"/>
    </row>
    <row r="284" spans="1:8" ht="36" customHeight="1">
      <c r="A284" s="419" t="s">
        <v>214</v>
      </c>
      <c r="B284" s="405" t="s">
        <v>9013</v>
      </c>
      <c r="C284" s="397" t="s">
        <v>683</v>
      </c>
      <c r="D284" s="400">
        <v>3</v>
      </c>
      <c r="E284" s="162" t="s">
        <v>9014</v>
      </c>
      <c r="F284" s="165" t="s">
        <v>8499</v>
      </c>
      <c r="G284" s="137" t="s">
        <v>8914</v>
      </c>
      <c r="H284" s="393"/>
    </row>
    <row r="285" spans="1:8" ht="33.75" customHeight="1">
      <c r="A285" s="419" t="s">
        <v>216</v>
      </c>
      <c r="B285" s="405" t="s">
        <v>9015</v>
      </c>
      <c r="C285" s="397" t="s">
        <v>683</v>
      </c>
      <c r="D285" s="400">
        <v>106.49</v>
      </c>
      <c r="E285" s="162" t="s">
        <v>9016</v>
      </c>
      <c r="F285" s="162" t="s">
        <v>8375</v>
      </c>
      <c r="G285" s="137" t="s">
        <v>8557</v>
      </c>
      <c r="H285" s="393"/>
    </row>
    <row r="286" spans="1:8" ht="30.75" customHeight="1">
      <c r="A286" s="419" t="s">
        <v>317</v>
      </c>
      <c r="B286" s="405" t="s">
        <v>9017</v>
      </c>
      <c r="C286" s="397" t="s">
        <v>683</v>
      </c>
      <c r="D286" s="400">
        <v>20</v>
      </c>
      <c r="E286" s="162" t="s">
        <v>9016</v>
      </c>
      <c r="F286" s="162" t="s">
        <v>8375</v>
      </c>
      <c r="G286" s="137" t="s">
        <v>8557</v>
      </c>
      <c r="H286" s="393"/>
    </row>
    <row r="287" spans="1:8" ht="33" customHeight="1">
      <c r="A287" s="419" t="s">
        <v>320</v>
      </c>
      <c r="B287" s="405" t="s">
        <v>9018</v>
      </c>
      <c r="C287" s="397" t="s">
        <v>683</v>
      </c>
      <c r="D287" s="400">
        <v>15</v>
      </c>
      <c r="E287" s="162" t="s">
        <v>9019</v>
      </c>
      <c r="F287" s="162" t="s">
        <v>9020</v>
      </c>
      <c r="G287" s="137" t="s">
        <v>8585</v>
      </c>
      <c r="H287" s="359"/>
    </row>
    <row r="288" spans="1:8" ht="78" customHeight="1">
      <c r="A288" s="419" t="s">
        <v>322</v>
      </c>
      <c r="B288" s="405" t="s">
        <v>9021</v>
      </c>
      <c r="C288" s="397" t="s">
        <v>683</v>
      </c>
      <c r="D288" s="400">
        <v>162</v>
      </c>
      <c r="E288" s="162" t="s">
        <v>9022</v>
      </c>
      <c r="F288" s="162" t="s">
        <v>9023</v>
      </c>
      <c r="G288" s="137" t="s">
        <v>8585</v>
      </c>
      <c r="H288" s="359"/>
    </row>
    <row r="289" spans="1:8" ht="81" customHeight="1">
      <c r="A289" s="419" t="s">
        <v>325</v>
      </c>
      <c r="B289" s="405" t="s">
        <v>9024</v>
      </c>
      <c r="C289" s="397" t="s">
        <v>683</v>
      </c>
      <c r="D289" s="400">
        <v>318</v>
      </c>
      <c r="E289" s="162" t="s">
        <v>9025</v>
      </c>
      <c r="F289" s="162" t="s">
        <v>9026</v>
      </c>
      <c r="G289" s="137" t="s">
        <v>8585</v>
      </c>
      <c r="H289" s="359"/>
    </row>
    <row r="290" spans="1:8" ht="36.75" customHeight="1">
      <c r="A290" s="419" t="s">
        <v>328</v>
      </c>
      <c r="B290" s="405" t="s">
        <v>9027</v>
      </c>
      <c r="C290" s="397" t="s">
        <v>683</v>
      </c>
      <c r="D290" s="400">
        <v>200</v>
      </c>
      <c r="E290" s="162" t="s">
        <v>9028</v>
      </c>
      <c r="F290" s="162" t="s">
        <v>8832</v>
      </c>
      <c r="G290" s="137" t="s">
        <v>8592</v>
      </c>
      <c r="H290" s="393"/>
    </row>
    <row r="291" spans="1:8" ht="27.6">
      <c r="A291" s="413">
        <v>56</v>
      </c>
      <c r="B291" s="405" t="s">
        <v>9029</v>
      </c>
      <c r="C291" s="397" t="s">
        <v>683</v>
      </c>
      <c r="D291" s="400">
        <v>33</v>
      </c>
      <c r="E291" s="162" t="s">
        <v>8635</v>
      </c>
      <c r="F291" s="162" t="s">
        <v>8636</v>
      </c>
      <c r="G291" s="397" t="s">
        <v>8637</v>
      </c>
      <c r="H291" s="359"/>
    </row>
    <row r="292" spans="1:8" ht="30" customHeight="1">
      <c r="B292" s="401" t="s">
        <v>52</v>
      </c>
      <c r="C292" s="428">
        <v>56</v>
      </c>
      <c r="D292" s="429">
        <f>SUM(D236:D291)</f>
        <v>3229.9999999999995</v>
      </c>
      <c r="H292" s="460"/>
    </row>
    <row r="293" spans="1:8" ht="51.6" customHeight="1">
      <c r="A293" s="1964" t="s">
        <v>9030</v>
      </c>
      <c r="B293" s="1964"/>
      <c r="C293" s="361">
        <f>C57+C123+C131+C135+C156+C162+C164+C176+C206+C209+C213+C224+C234+C292</f>
        <v>218</v>
      </c>
      <c r="D293" s="461">
        <f>D57+D123+D131+D135+D156+D162+D164+D176+D206+D209+D213+D224+D234+D292</f>
        <v>96041.140900000013</v>
      </c>
      <c r="E293" s="360"/>
      <c r="F293" s="360"/>
      <c r="G293" s="468"/>
      <c r="H293" s="319"/>
    </row>
    <row r="294" spans="1:8" ht="44.4" customHeight="1">
      <c r="A294" s="1964" t="s">
        <v>9031</v>
      </c>
      <c r="B294" s="1964"/>
      <c r="C294" s="361">
        <f>C53+C293</f>
        <v>244</v>
      </c>
      <c r="D294" s="461">
        <f>D53+D293</f>
        <v>101950.94090000002</v>
      </c>
      <c r="E294" s="360"/>
      <c r="F294" s="360"/>
      <c r="G294" s="469"/>
      <c r="H294" s="319"/>
    </row>
    <row r="295" spans="1:8">
      <c r="D295" s="462"/>
      <c r="H295" s="319"/>
    </row>
    <row r="296" spans="1:8">
      <c r="A296" s="463"/>
      <c r="B296" s="464"/>
      <c r="C296" s="464"/>
      <c r="D296" s="465"/>
      <c r="G296" s="464"/>
      <c r="H296" s="319"/>
    </row>
    <row r="297" spans="1:8">
      <c r="A297" s="463"/>
      <c r="B297" s="464"/>
      <c r="C297" s="464"/>
      <c r="D297" s="465"/>
      <c r="G297" s="464"/>
      <c r="H297" s="319"/>
    </row>
    <row r="298" spans="1:8">
      <c r="A298" s="466"/>
      <c r="B298" s="464"/>
      <c r="C298" s="464"/>
      <c r="D298" s="465"/>
      <c r="G298" s="467"/>
      <c r="H298" s="319"/>
    </row>
    <row r="299" spans="1:8">
      <c r="A299" s="466"/>
      <c r="B299" s="464"/>
      <c r="C299" s="464"/>
      <c r="D299" s="465"/>
      <c r="G299" s="467"/>
      <c r="H299" s="227"/>
    </row>
    <row r="300" spans="1:8">
      <c r="D300" s="462"/>
    </row>
    <row r="301" spans="1:8">
      <c r="D301" s="462"/>
    </row>
    <row r="302" spans="1:8">
      <c r="D302" s="462"/>
    </row>
  </sheetData>
  <mergeCells count="18">
    <mergeCell ref="A294:B294"/>
    <mergeCell ref="A40:G40"/>
    <mergeCell ref="A46:G46"/>
    <mergeCell ref="A50:G50"/>
    <mergeCell ref="A54:G54"/>
    <mergeCell ref="A164:B164"/>
    <mergeCell ref="A225:B225"/>
    <mergeCell ref="A235:B235"/>
    <mergeCell ref="A58:E58"/>
    <mergeCell ref="A166:E166"/>
    <mergeCell ref="A226:E226"/>
    <mergeCell ref="A293:B293"/>
    <mergeCell ref="A11:G11"/>
    <mergeCell ref="A1:G1"/>
    <mergeCell ref="A4:G4"/>
    <mergeCell ref="A5:G5"/>
    <mergeCell ref="A7:G7"/>
    <mergeCell ref="A9:G9"/>
  </mergeCells>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7"/>
  <sheetViews>
    <sheetView workbookViewId="0">
      <selection activeCell="D11" sqref="D11"/>
    </sheetView>
  </sheetViews>
  <sheetFormatPr defaultColWidth="8.88671875" defaultRowHeight="14.4"/>
  <cols>
    <col min="1" max="1" width="7.5546875" style="139" customWidth="1"/>
    <col min="2" max="2" width="6.5546875" style="139" customWidth="1"/>
    <col min="3" max="3" width="31" style="117" customWidth="1"/>
    <col min="4" max="4" width="24" style="117" customWidth="1"/>
    <col min="5" max="5" width="14" style="815" customWidth="1"/>
    <col min="6" max="6" width="41.33203125" style="656" customWidth="1"/>
    <col min="7" max="7" width="0" style="630" hidden="1" customWidth="1"/>
    <col min="8" max="8" width="26.44140625" style="656" customWidth="1"/>
    <col min="9" max="9" width="54.6640625" style="656" customWidth="1"/>
    <col min="10" max="10" width="21.5546875" style="471" customWidth="1"/>
    <col min="11" max="16384" width="8.88671875" style="187"/>
  </cols>
  <sheetData>
    <row r="1" spans="1:10" ht="16.8">
      <c r="A1" s="1976"/>
      <c r="B1" s="1976"/>
      <c r="C1" s="1976"/>
      <c r="D1" s="1976"/>
      <c r="E1" s="1976"/>
      <c r="F1" s="1976"/>
      <c r="G1" s="1976"/>
      <c r="H1" s="1976"/>
      <c r="I1" s="1976"/>
      <c r="J1" s="1976"/>
    </row>
    <row r="2" spans="1:10" ht="16.2" customHeight="1">
      <c r="A2" s="1853" t="s">
        <v>9032</v>
      </c>
      <c r="B2" s="1853"/>
      <c r="C2" s="1853"/>
      <c r="D2" s="1853"/>
      <c r="E2" s="1853"/>
      <c r="F2" s="1853"/>
      <c r="G2" s="1853"/>
      <c r="H2" s="1853"/>
      <c r="I2" s="1853"/>
      <c r="J2" s="1853"/>
    </row>
    <row r="3" spans="1:10" ht="9.6" customHeight="1">
      <c r="A3" s="1853"/>
      <c r="B3" s="1853"/>
      <c r="C3" s="1853"/>
      <c r="D3" s="1853"/>
      <c r="E3" s="1853"/>
      <c r="F3" s="1853"/>
      <c r="G3" s="1853"/>
      <c r="H3" s="1853"/>
      <c r="I3" s="1853"/>
      <c r="J3" s="1853"/>
    </row>
    <row r="4" spans="1:10" ht="17.399999999999999" thickBot="1">
      <c r="A4" s="690"/>
      <c r="B4" s="690"/>
      <c r="C4" s="756"/>
      <c r="D4" s="470"/>
      <c r="E4" s="774"/>
      <c r="F4" s="631"/>
      <c r="G4" s="470"/>
      <c r="H4" s="631"/>
      <c r="I4" s="676"/>
    </row>
    <row r="5" spans="1:10" ht="42" customHeight="1">
      <c r="A5" s="1977" t="s">
        <v>1606</v>
      </c>
      <c r="B5" s="1978"/>
      <c r="C5" s="1983" t="s">
        <v>9033</v>
      </c>
      <c r="D5" s="1983" t="s">
        <v>9034</v>
      </c>
      <c r="E5" s="1986" t="s">
        <v>9035</v>
      </c>
      <c r="F5" s="1989" t="s">
        <v>17</v>
      </c>
      <c r="G5" s="472" t="s">
        <v>9036</v>
      </c>
      <c r="H5" s="1992" t="s">
        <v>15</v>
      </c>
      <c r="I5" s="1992" t="s">
        <v>16</v>
      </c>
      <c r="J5" s="1995"/>
    </row>
    <row r="6" spans="1:10">
      <c r="A6" s="1979"/>
      <c r="B6" s="1980"/>
      <c r="C6" s="1984"/>
      <c r="D6" s="1984"/>
      <c r="E6" s="1987"/>
      <c r="F6" s="1990"/>
      <c r="G6" s="473" t="s">
        <v>9037</v>
      </c>
      <c r="H6" s="1993"/>
      <c r="I6" s="1993"/>
      <c r="J6" s="1996"/>
    </row>
    <row r="7" spans="1:10">
      <c r="A7" s="1979"/>
      <c r="B7" s="1980"/>
      <c r="C7" s="1984"/>
      <c r="D7" s="1984"/>
      <c r="E7" s="1987"/>
      <c r="F7" s="1990"/>
      <c r="G7" s="473" t="s">
        <v>9038</v>
      </c>
      <c r="H7" s="1993"/>
      <c r="I7" s="1993"/>
      <c r="J7" s="1996"/>
    </row>
    <row r="8" spans="1:10" ht="15" thickBot="1">
      <c r="A8" s="1981"/>
      <c r="B8" s="1982"/>
      <c r="C8" s="1985"/>
      <c r="D8" s="1985"/>
      <c r="E8" s="1988"/>
      <c r="F8" s="1991"/>
      <c r="G8" s="474"/>
      <c r="H8" s="1994"/>
      <c r="I8" s="1994"/>
      <c r="J8" s="1997"/>
    </row>
    <row r="9" spans="1:10" ht="15" thickBot="1">
      <c r="A9" s="2001" t="s">
        <v>9039</v>
      </c>
      <c r="B9" s="2002"/>
      <c r="C9" s="2002"/>
      <c r="D9" s="2002"/>
      <c r="E9" s="2002"/>
      <c r="F9" s="2002"/>
      <c r="G9" s="2002"/>
      <c r="H9" s="2002"/>
      <c r="I9" s="2002"/>
      <c r="J9" s="2003"/>
    </row>
    <row r="10" spans="1:10">
      <c r="A10" s="691">
        <v>1</v>
      </c>
      <c r="B10" s="692">
        <v>1</v>
      </c>
      <c r="C10" s="2006" t="s">
        <v>9040</v>
      </c>
      <c r="D10" s="2007"/>
      <c r="E10" s="775">
        <f>E11+E14+E16+E19</f>
        <v>5403.0164000000004</v>
      </c>
      <c r="F10" s="632"/>
      <c r="G10" s="475" t="s">
        <v>9041</v>
      </c>
      <c r="H10" s="2008" t="s">
        <v>9042</v>
      </c>
      <c r="I10" s="677"/>
      <c r="J10" s="476"/>
    </row>
    <row r="11" spans="1:10">
      <c r="A11" s="691"/>
      <c r="B11" s="692"/>
      <c r="C11" s="482" t="s">
        <v>9043</v>
      </c>
      <c r="D11" s="478" t="s">
        <v>1611</v>
      </c>
      <c r="E11" s="743">
        <v>1036.5164</v>
      </c>
      <c r="F11" s="501" t="s">
        <v>9044</v>
      </c>
      <c r="G11" s="478"/>
      <c r="H11" s="2009"/>
      <c r="I11" s="421" t="s">
        <v>9045</v>
      </c>
      <c r="J11" s="479" t="s">
        <v>4796</v>
      </c>
    </row>
    <row r="12" spans="1:10">
      <c r="A12" s="691"/>
      <c r="B12" s="692"/>
      <c r="C12" s="136"/>
      <c r="D12" s="477"/>
      <c r="E12" s="776"/>
      <c r="F12" s="501" t="s">
        <v>9046</v>
      </c>
      <c r="G12" s="477"/>
      <c r="H12" s="2009"/>
      <c r="I12" s="412" t="s">
        <v>9047</v>
      </c>
      <c r="J12" s="481"/>
    </row>
    <row r="13" spans="1:10">
      <c r="A13" s="691"/>
      <c r="B13" s="692"/>
      <c r="C13" s="136"/>
      <c r="D13" s="477"/>
      <c r="E13" s="777"/>
      <c r="F13" s="132" t="s">
        <v>9048</v>
      </c>
      <c r="G13" s="477"/>
      <c r="H13" s="2009"/>
      <c r="I13" s="459"/>
      <c r="J13" s="481"/>
    </row>
    <row r="14" spans="1:10">
      <c r="A14" s="691"/>
      <c r="B14" s="692"/>
      <c r="C14" s="482" t="s">
        <v>9049</v>
      </c>
      <c r="D14" s="501"/>
      <c r="E14" s="743">
        <v>587.5</v>
      </c>
      <c r="F14" s="128" t="s">
        <v>9050</v>
      </c>
      <c r="G14" s="477"/>
      <c r="H14" s="2009"/>
      <c r="I14" s="600" t="s">
        <v>9051</v>
      </c>
      <c r="J14" s="479" t="s">
        <v>4796</v>
      </c>
    </row>
    <row r="15" spans="1:10">
      <c r="A15" s="691"/>
      <c r="B15" s="692"/>
      <c r="C15" s="136"/>
      <c r="D15" s="477"/>
      <c r="E15" s="777"/>
      <c r="F15" s="132" t="s">
        <v>9052</v>
      </c>
      <c r="G15" s="477"/>
      <c r="H15" s="2009"/>
      <c r="I15" s="120" t="s">
        <v>9053</v>
      </c>
      <c r="J15" s="481"/>
    </row>
    <row r="16" spans="1:10">
      <c r="A16" s="691"/>
      <c r="B16" s="692"/>
      <c r="C16" s="757" t="s">
        <v>9054</v>
      </c>
      <c r="D16" s="485"/>
      <c r="E16" s="743">
        <v>498</v>
      </c>
      <c r="F16" s="128" t="s">
        <v>9055</v>
      </c>
      <c r="G16" s="477"/>
      <c r="H16" s="2009"/>
      <c r="I16" s="600" t="s">
        <v>9056</v>
      </c>
      <c r="J16" s="479" t="s">
        <v>4796</v>
      </c>
    </row>
    <row r="17" spans="1:10">
      <c r="A17" s="691"/>
      <c r="B17" s="692"/>
      <c r="C17" s="485"/>
      <c r="D17" s="485"/>
      <c r="E17" s="776"/>
      <c r="F17" s="501" t="s">
        <v>9057</v>
      </c>
      <c r="G17" s="477"/>
      <c r="H17" s="2009"/>
      <c r="I17" s="120"/>
      <c r="J17" s="481"/>
    </row>
    <row r="18" spans="1:10">
      <c r="A18" s="691"/>
      <c r="B18" s="692"/>
      <c r="C18" s="758"/>
      <c r="D18" s="485"/>
      <c r="E18" s="777"/>
      <c r="F18" s="132" t="s">
        <v>9058</v>
      </c>
      <c r="G18" s="477"/>
      <c r="H18" s="2009"/>
      <c r="I18" s="661"/>
      <c r="J18" s="481"/>
    </row>
    <row r="19" spans="1:10">
      <c r="A19" s="691"/>
      <c r="B19" s="692"/>
      <c r="C19" s="136" t="s">
        <v>9059</v>
      </c>
      <c r="D19" s="477"/>
      <c r="E19" s="743">
        <v>3281</v>
      </c>
      <c r="F19" s="128" t="s">
        <v>9060</v>
      </c>
      <c r="G19" s="477"/>
      <c r="H19" s="2009"/>
      <c r="I19" s="600" t="s">
        <v>9061</v>
      </c>
      <c r="J19" s="479" t="s">
        <v>4796</v>
      </c>
    </row>
    <row r="20" spans="1:10">
      <c r="A20" s="691"/>
      <c r="B20" s="692"/>
      <c r="C20" s="136"/>
      <c r="D20" s="477"/>
      <c r="E20" s="776"/>
      <c r="F20" s="501" t="s">
        <v>9062</v>
      </c>
      <c r="G20" s="477"/>
      <c r="H20" s="2009"/>
      <c r="I20" s="120" t="s">
        <v>9063</v>
      </c>
      <c r="J20" s="481"/>
    </row>
    <row r="21" spans="1:10">
      <c r="A21" s="691"/>
      <c r="B21" s="692"/>
      <c r="C21" s="136"/>
      <c r="D21" s="477"/>
      <c r="E21" s="776"/>
      <c r="F21" s="501" t="s">
        <v>9064</v>
      </c>
      <c r="G21" s="477"/>
      <c r="H21" s="2009"/>
      <c r="I21" s="120"/>
      <c r="J21" s="481"/>
    </row>
    <row r="22" spans="1:10" ht="15" thickBot="1">
      <c r="A22" s="691"/>
      <c r="B22" s="692"/>
      <c r="C22" s="126"/>
      <c r="D22" s="475"/>
      <c r="E22" s="778"/>
      <c r="F22" s="501" t="s">
        <v>9065</v>
      </c>
      <c r="G22" s="475"/>
      <c r="H22" s="2010"/>
      <c r="I22" s="398"/>
      <c r="J22" s="481"/>
    </row>
    <row r="23" spans="1:10" ht="15" thickBot="1">
      <c r="A23" s="2001" t="s">
        <v>4</v>
      </c>
      <c r="B23" s="2002"/>
      <c r="C23" s="2002"/>
      <c r="D23" s="2002"/>
      <c r="E23" s="2002"/>
      <c r="F23" s="2002"/>
      <c r="G23" s="2002"/>
      <c r="H23" s="2002"/>
      <c r="I23" s="2002"/>
      <c r="J23" s="2003"/>
    </row>
    <row r="24" spans="1:10">
      <c r="A24" s="693">
        <v>2</v>
      </c>
      <c r="B24" s="694">
        <v>1</v>
      </c>
      <c r="C24" s="477" t="s">
        <v>9066</v>
      </c>
      <c r="D24" s="477" t="s">
        <v>1616</v>
      </c>
      <c r="E24" s="779">
        <v>7269</v>
      </c>
      <c r="F24" s="501" t="s">
        <v>9067</v>
      </c>
      <c r="G24" s="136" t="s">
        <v>9068</v>
      </c>
      <c r="H24" s="658" t="s">
        <v>9069</v>
      </c>
      <c r="I24" s="120" t="s">
        <v>9070</v>
      </c>
      <c r="J24" s="481" t="s">
        <v>4796</v>
      </c>
    </row>
    <row r="25" spans="1:10" ht="27.6">
      <c r="A25" s="693"/>
      <c r="B25" s="694"/>
      <c r="C25" s="477"/>
      <c r="D25" s="477"/>
      <c r="E25" s="779"/>
      <c r="F25" s="501"/>
      <c r="G25" s="136"/>
      <c r="H25" s="633"/>
      <c r="I25" s="120" t="s">
        <v>9071</v>
      </c>
      <c r="J25" s="481"/>
    </row>
    <row r="26" spans="1:10" ht="15" thickBot="1">
      <c r="A26" s="695"/>
      <c r="B26" s="696"/>
      <c r="C26" s="759"/>
      <c r="D26" s="759"/>
      <c r="E26" s="780"/>
      <c r="F26" s="501"/>
      <c r="G26" s="136"/>
      <c r="H26" s="659"/>
      <c r="I26" s="120" t="s">
        <v>9072</v>
      </c>
      <c r="J26" s="481"/>
    </row>
    <row r="27" spans="1:10" ht="15" thickBot="1">
      <c r="A27" s="2001" t="s">
        <v>52</v>
      </c>
      <c r="B27" s="2002"/>
      <c r="C27" s="2002"/>
      <c r="D27" s="2003"/>
      <c r="E27" s="781">
        <v>7269</v>
      </c>
      <c r="F27" s="2001"/>
      <c r="G27" s="2002"/>
      <c r="H27" s="2002"/>
      <c r="I27" s="2002"/>
      <c r="J27" s="2003"/>
    </row>
    <row r="28" spans="1:10" ht="15" thickBot="1">
      <c r="A28" s="1998" t="s">
        <v>1627</v>
      </c>
      <c r="B28" s="1999"/>
      <c r="C28" s="1999"/>
      <c r="D28" s="1999"/>
      <c r="E28" s="1999"/>
      <c r="F28" s="1999"/>
      <c r="G28" s="1999"/>
      <c r="H28" s="1999"/>
      <c r="I28" s="1999"/>
      <c r="J28" s="2000"/>
    </row>
    <row r="29" spans="1:10" ht="15" thickBot="1">
      <c r="A29" s="2001" t="s">
        <v>7054</v>
      </c>
      <c r="B29" s="2002"/>
      <c r="C29" s="2002"/>
      <c r="D29" s="2002"/>
      <c r="E29" s="2002"/>
      <c r="F29" s="2002"/>
      <c r="G29" s="2002"/>
      <c r="H29" s="2002"/>
      <c r="I29" s="2002"/>
      <c r="J29" s="2003"/>
    </row>
    <row r="30" spans="1:10" ht="27.6">
      <c r="A30" s="693">
        <v>3</v>
      </c>
      <c r="B30" s="694">
        <v>1</v>
      </c>
      <c r="C30" s="485" t="s">
        <v>9073</v>
      </c>
      <c r="D30" s="477" t="s">
        <v>9074</v>
      </c>
      <c r="E30" s="694">
        <v>1065</v>
      </c>
      <c r="F30" s="633" t="s">
        <v>9075</v>
      </c>
      <c r="G30" s="487" t="s">
        <v>9076</v>
      </c>
      <c r="H30" s="488" t="s">
        <v>9076</v>
      </c>
      <c r="I30" s="120" t="s">
        <v>9077</v>
      </c>
      <c r="J30" s="481" t="s">
        <v>4796</v>
      </c>
    </row>
    <row r="31" spans="1:10">
      <c r="A31" s="693"/>
      <c r="B31" s="694"/>
      <c r="C31" s="485"/>
      <c r="D31" s="477"/>
      <c r="E31" s="694"/>
      <c r="F31" s="633" t="s">
        <v>9078</v>
      </c>
      <c r="G31" s="487" t="s">
        <v>9079</v>
      </c>
      <c r="H31" s="489" t="s">
        <v>9079</v>
      </c>
      <c r="I31" s="120" t="s">
        <v>9080</v>
      </c>
      <c r="J31" s="481"/>
    </row>
    <row r="32" spans="1:10">
      <c r="A32" s="693"/>
      <c r="B32" s="694"/>
      <c r="C32" s="485"/>
      <c r="D32" s="477"/>
      <c r="E32" s="694"/>
      <c r="F32" s="633" t="s">
        <v>9081</v>
      </c>
      <c r="G32" s="487"/>
      <c r="H32" s="633"/>
      <c r="I32" s="120"/>
      <c r="J32" s="481"/>
    </row>
    <row r="33" spans="1:10">
      <c r="A33" s="693"/>
      <c r="B33" s="694"/>
      <c r="C33" s="485"/>
      <c r="D33" s="477" t="s">
        <v>2087</v>
      </c>
      <c r="E33" s="694"/>
      <c r="F33" s="633" t="s">
        <v>9082</v>
      </c>
      <c r="G33" s="487"/>
      <c r="H33" s="633"/>
      <c r="I33" s="120"/>
      <c r="J33" s="481"/>
    </row>
    <row r="34" spans="1:10">
      <c r="A34" s="697"/>
      <c r="B34" s="698"/>
      <c r="C34" s="758"/>
      <c r="D34" s="498"/>
      <c r="E34" s="698"/>
      <c r="F34" s="633"/>
      <c r="G34" s="487"/>
      <c r="H34" s="633"/>
      <c r="I34" s="120"/>
      <c r="J34" s="490"/>
    </row>
    <row r="35" spans="1:10" ht="21.6" customHeight="1">
      <c r="A35" s="693">
        <v>4</v>
      </c>
      <c r="B35" s="694">
        <v>2</v>
      </c>
      <c r="C35" s="485" t="s">
        <v>9083</v>
      </c>
      <c r="D35" s="477" t="s">
        <v>9084</v>
      </c>
      <c r="E35" s="694">
        <v>88.26</v>
      </c>
      <c r="F35" s="491" t="s">
        <v>9085</v>
      </c>
      <c r="G35" s="492" t="s">
        <v>9085</v>
      </c>
      <c r="H35" s="493" t="s">
        <v>9085</v>
      </c>
      <c r="I35" s="494" t="s">
        <v>9086</v>
      </c>
      <c r="J35" s="481" t="s">
        <v>4796</v>
      </c>
    </row>
    <row r="36" spans="1:10" ht="27.6">
      <c r="A36" s="693"/>
      <c r="B36" s="694"/>
      <c r="C36" s="485"/>
      <c r="D36" s="477"/>
      <c r="E36" s="694"/>
      <c r="F36" s="495" t="s">
        <v>9087</v>
      </c>
      <c r="G36" s="136" t="s">
        <v>2087</v>
      </c>
      <c r="H36" s="501"/>
      <c r="I36" s="496" t="s">
        <v>9088</v>
      </c>
      <c r="J36" s="481"/>
    </row>
    <row r="37" spans="1:10">
      <c r="A37" s="693"/>
      <c r="B37" s="694"/>
      <c r="C37" s="485"/>
      <c r="D37" s="477"/>
      <c r="E37" s="694"/>
      <c r="F37" s="495"/>
      <c r="G37" s="136"/>
      <c r="H37" s="501"/>
      <c r="I37" s="496" t="s">
        <v>9089</v>
      </c>
      <c r="J37" s="481"/>
    </row>
    <row r="38" spans="1:10">
      <c r="A38" s="697"/>
      <c r="B38" s="698"/>
      <c r="C38" s="758"/>
      <c r="D38" s="498"/>
      <c r="E38" s="698"/>
      <c r="F38" s="497"/>
      <c r="G38" s="483"/>
      <c r="H38" s="636"/>
      <c r="I38" s="459" t="s">
        <v>9090</v>
      </c>
      <c r="J38" s="490"/>
    </row>
    <row r="39" spans="1:10" ht="19.2" customHeight="1">
      <c r="A39" s="693">
        <v>5</v>
      </c>
      <c r="B39" s="694">
        <v>3</v>
      </c>
      <c r="C39" s="485" t="s">
        <v>9091</v>
      </c>
      <c r="D39" s="477" t="s">
        <v>9084</v>
      </c>
      <c r="E39" s="694">
        <v>21.7</v>
      </c>
      <c r="F39" s="491" t="s">
        <v>9092</v>
      </c>
      <c r="G39" s="499" t="s">
        <v>9092</v>
      </c>
      <c r="H39" s="495" t="s">
        <v>9092</v>
      </c>
      <c r="I39" s="120" t="s">
        <v>9093</v>
      </c>
      <c r="J39" s="481" t="s">
        <v>4796</v>
      </c>
    </row>
    <row r="40" spans="1:10">
      <c r="A40" s="693"/>
      <c r="B40" s="694"/>
      <c r="C40" s="485"/>
      <c r="D40" s="477"/>
      <c r="E40" s="694"/>
      <c r="F40" s="495"/>
      <c r="G40" s="487"/>
      <c r="H40" s="633"/>
      <c r="I40" s="120" t="s">
        <v>9090</v>
      </c>
      <c r="J40" s="481"/>
    </row>
    <row r="41" spans="1:10" ht="15" thickBot="1">
      <c r="A41" s="695"/>
      <c r="B41" s="696"/>
      <c r="C41" s="486"/>
      <c r="D41" s="759"/>
      <c r="E41" s="696"/>
      <c r="F41" s="633"/>
      <c r="G41" s="487"/>
      <c r="H41" s="633"/>
      <c r="I41" s="120"/>
      <c r="J41" s="481"/>
    </row>
    <row r="42" spans="1:10" ht="15" thickBot="1">
      <c r="A42" s="2001" t="s">
        <v>52</v>
      </c>
      <c r="B42" s="2002"/>
      <c r="C42" s="2002"/>
      <c r="D42" s="2003"/>
      <c r="E42" s="782">
        <f>E30+E35+E39</f>
        <v>1174.96</v>
      </c>
      <c r="F42" s="2001"/>
      <c r="G42" s="2002"/>
      <c r="H42" s="2002"/>
      <c r="I42" s="2002"/>
      <c r="J42" s="2003"/>
    </row>
    <row r="43" spans="1:10" ht="15" thickBot="1">
      <c r="A43" s="2001" t="s">
        <v>4817</v>
      </c>
      <c r="B43" s="2002"/>
      <c r="C43" s="2002"/>
      <c r="D43" s="2002"/>
      <c r="E43" s="2002"/>
      <c r="F43" s="2002"/>
      <c r="G43" s="2002"/>
      <c r="H43" s="2002"/>
      <c r="I43" s="2002"/>
      <c r="J43" s="2003"/>
    </row>
    <row r="44" spans="1:10" ht="16.95" customHeight="1">
      <c r="A44" s="699">
        <v>6</v>
      </c>
      <c r="B44" s="700">
        <v>4</v>
      </c>
      <c r="C44" s="120" t="s">
        <v>9094</v>
      </c>
      <c r="D44" s="501" t="s">
        <v>9095</v>
      </c>
      <c r="E44" s="783">
        <v>117.6</v>
      </c>
      <c r="F44" s="501" t="s">
        <v>9096</v>
      </c>
      <c r="G44" s="120" t="s">
        <v>9097</v>
      </c>
      <c r="H44" s="502" t="s">
        <v>9098</v>
      </c>
      <c r="I44" s="503" t="s">
        <v>9099</v>
      </c>
      <c r="J44" s="481" t="s">
        <v>4796</v>
      </c>
    </row>
    <row r="45" spans="1:10" ht="18.600000000000001" customHeight="1">
      <c r="A45" s="699"/>
      <c r="B45" s="700"/>
      <c r="C45" s="120"/>
      <c r="D45" s="501"/>
      <c r="E45" s="783"/>
      <c r="F45" s="2004" t="s">
        <v>9100</v>
      </c>
      <c r="G45" s="120" t="s">
        <v>9101</v>
      </c>
      <c r="H45" s="501" t="s">
        <v>9101</v>
      </c>
      <c r="I45" s="503" t="s">
        <v>9102</v>
      </c>
      <c r="J45" s="481"/>
    </row>
    <row r="46" spans="1:10">
      <c r="A46" s="691"/>
      <c r="B46" s="692"/>
      <c r="C46" s="126"/>
      <c r="D46" s="477"/>
      <c r="E46" s="783"/>
      <c r="F46" s="2004"/>
      <c r="G46" s="504"/>
      <c r="H46" s="634"/>
      <c r="I46" s="503" t="s">
        <v>9103</v>
      </c>
      <c r="J46" s="481"/>
    </row>
    <row r="47" spans="1:10">
      <c r="A47" s="691"/>
      <c r="B47" s="692"/>
      <c r="C47" s="126" t="s">
        <v>2087</v>
      </c>
      <c r="D47" s="477"/>
      <c r="E47" s="783"/>
      <c r="F47" s="2004"/>
      <c r="G47" s="120"/>
      <c r="H47" s="501"/>
      <c r="I47" s="120" t="s">
        <v>9090</v>
      </c>
      <c r="J47" s="481"/>
    </row>
    <row r="48" spans="1:10" ht="15" thickBot="1">
      <c r="A48" s="695"/>
      <c r="B48" s="696"/>
      <c r="C48" s="760"/>
      <c r="D48" s="759"/>
      <c r="E48" s="784"/>
      <c r="F48" s="2005"/>
      <c r="G48" s="500"/>
      <c r="H48" s="505"/>
      <c r="I48" s="500"/>
      <c r="J48" s="481"/>
    </row>
    <row r="49" spans="1:10" ht="15" thickBot="1">
      <c r="A49" s="2001" t="s">
        <v>52</v>
      </c>
      <c r="B49" s="2002"/>
      <c r="C49" s="2002"/>
      <c r="D49" s="2003"/>
      <c r="E49" s="785">
        <f>E44</f>
        <v>117.6</v>
      </c>
      <c r="F49" s="2001" t="s">
        <v>2087</v>
      </c>
      <c r="G49" s="2002"/>
      <c r="H49" s="2002"/>
      <c r="I49" s="2002"/>
      <c r="J49" s="2003"/>
    </row>
    <row r="50" spans="1:10" ht="15" thickBot="1">
      <c r="A50" s="2001" t="s">
        <v>4811</v>
      </c>
      <c r="B50" s="2002"/>
      <c r="C50" s="2002"/>
      <c r="D50" s="2002"/>
      <c r="E50" s="2002"/>
      <c r="F50" s="2002"/>
      <c r="G50" s="2002"/>
      <c r="H50" s="2002"/>
      <c r="I50" s="2002"/>
      <c r="J50" s="2003"/>
    </row>
    <row r="51" spans="1:10" ht="19.95" customHeight="1">
      <c r="A51" s="699">
        <v>7</v>
      </c>
      <c r="B51" s="700">
        <v>5</v>
      </c>
      <c r="C51" s="633" t="s">
        <v>9104</v>
      </c>
      <c r="D51" s="480" t="s">
        <v>9095</v>
      </c>
      <c r="E51" s="700">
        <v>123.9</v>
      </c>
      <c r="F51" s="501" t="s">
        <v>9105</v>
      </c>
      <c r="G51" s="120" t="s">
        <v>9106</v>
      </c>
      <c r="H51" s="489" t="s">
        <v>9097</v>
      </c>
      <c r="I51" s="496" t="s">
        <v>9107</v>
      </c>
      <c r="J51" s="481" t="s">
        <v>4796</v>
      </c>
    </row>
    <row r="52" spans="1:10" ht="27.6">
      <c r="A52" s="699"/>
      <c r="B52" s="700"/>
      <c r="C52" s="633"/>
      <c r="D52" s="480"/>
      <c r="E52" s="700"/>
      <c r="F52" s="501" t="s">
        <v>9108</v>
      </c>
      <c r="G52" s="120" t="s">
        <v>9109</v>
      </c>
      <c r="H52" s="489" t="s">
        <v>9101</v>
      </c>
      <c r="I52" s="496" t="s">
        <v>9110</v>
      </c>
      <c r="J52" s="481"/>
    </row>
    <row r="53" spans="1:10" ht="27.6">
      <c r="A53" s="699"/>
      <c r="B53" s="700"/>
      <c r="C53" s="633"/>
      <c r="D53" s="412"/>
      <c r="E53" s="786"/>
      <c r="F53" s="506" t="s">
        <v>9111</v>
      </c>
      <c r="G53" s="504"/>
      <c r="H53" s="660"/>
      <c r="I53" s="496" t="s">
        <v>9112</v>
      </c>
      <c r="J53" s="481"/>
    </row>
    <row r="54" spans="1:10" ht="15" thickBot="1">
      <c r="A54" s="701"/>
      <c r="B54" s="702"/>
      <c r="C54" s="659"/>
      <c r="D54" s="761"/>
      <c r="E54" s="702"/>
      <c r="F54" s="634"/>
      <c r="G54" s="503"/>
      <c r="H54" s="503"/>
      <c r="I54" s="412" t="s">
        <v>9090</v>
      </c>
      <c r="J54" s="481"/>
    </row>
    <row r="55" spans="1:10" ht="15" thickBot="1">
      <c r="A55" s="2001" t="s">
        <v>52</v>
      </c>
      <c r="B55" s="2002"/>
      <c r="C55" s="2002"/>
      <c r="D55" s="2003"/>
      <c r="E55" s="787">
        <f>E51</f>
        <v>123.9</v>
      </c>
      <c r="F55" s="2001"/>
      <c r="G55" s="2002"/>
      <c r="H55" s="2002"/>
      <c r="I55" s="2002"/>
      <c r="J55" s="2003"/>
    </row>
    <row r="56" spans="1:10" ht="15" thickBot="1">
      <c r="A56" s="2001" t="s">
        <v>9113</v>
      </c>
      <c r="B56" s="2002"/>
      <c r="C56" s="2002"/>
      <c r="D56" s="2003"/>
      <c r="E56" s="788">
        <f>E42+E49+E55</f>
        <v>1416.46</v>
      </c>
      <c r="F56" s="2001"/>
      <c r="G56" s="2002"/>
      <c r="H56" s="2002"/>
      <c r="I56" s="2002"/>
      <c r="J56" s="2003"/>
    </row>
    <row r="57" spans="1:10" ht="15" thickBot="1">
      <c r="A57" s="2001" t="s">
        <v>6023</v>
      </c>
      <c r="B57" s="2002"/>
      <c r="C57" s="2002"/>
      <c r="D57" s="2002"/>
      <c r="E57" s="2002"/>
      <c r="F57" s="2002"/>
      <c r="G57" s="2002"/>
      <c r="H57" s="2002"/>
      <c r="I57" s="2002"/>
      <c r="J57" s="2003"/>
    </row>
    <row r="58" spans="1:10" ht="15" thickBot="1">
      <c r="A58" s="2001" t="s">
        <v>5692</v>
      </c>
      <c r="B58" s="2002"/>
      <c r="C58" s="2002"/>
      <c r="D58" s="2002"/>
      <c r="E58" s="2002"/>
      <c r="F58" s="2002"/>
      <c r="G58" s="2002"/>
      <c r="H58" s="2002"/>
      <c r="I58" s="2002"/>
      <c r="J58" s="2003"/>
    </row>
    <row r="59" spans="1:10" ht="27.6">
      <c r="A59" s="693">
        <v>8</v>
      </c>
      <c r="B59" s="694">
        <v>1</v>
      </c>
      <c r="C59" s="477" t="s">
        <v>9114</v>
      </c>
      <c r="D59" s="480" t="s">
        <v>87</v>
      </c>
      <c r="E59" s="694">
        <v>20</v>
      </c>
      <c r="F59" s="635" t="s">
        <v>9115</v>
      </c>
      <c r="G59" s="507" t="s">
        <v>9116</v>
      </c>
      <c r="H59" s="508" t="s">
        <v>9117</v>
      </c>
      <c r="I59" s="412" t="s">
        <v>9118</v>
      </c>
      <c r="J59" s="481" t="s">
        <v>4796</v>
      </c>
    </row>
    <row r="60" spans="1:10" ht="27.6">
      <c r="A60" s="693"/>
      <c r="B60" s="694"/>
      <c r="C60" s="477"/>
      <c r="D60" s="480"/>
      <c r="E60" s="694"/>
      <c r="F60" s="635" t="s">
        <v>2087</v>
      </c>
      <c r="G60" s="507" t="s">
        <v>9119</v>
      </c>
      <c r="H60" s="501"/>
      <c r="I60" s="412" t="s">
        <v>9120</v>
      </c>
      <c r="J60" s="481"/>
    </row>
    <row r="61" spans="1:10" ht="15" thickBot="1">
      <c r="A61" s="695"/>
      <c r="B61" s="696"/>
      <c r="C61" s="759"/>
      <c r="D61" s="761"/>
      <c r="E61" s="696"/>
      <c r="F61" s="635"/>
      <c r="G61" s="507"/>
      <c r="H61" s="501"/>
      <c r="I61" s="412"/>
      <c r="J61" s="481"/>
    </row>
    <row r="62" spans="1:10" ht="15" thickBot="1">
      <c r="A62" s="2011" t="s">
        <v>52</v>
      </c>
      <c r="B62" s="2012"/>
      <c r="C62" s="2012"/>
      <c r="D62" s="2013"/>
      <c r="E62" s="789">
        <f>E59</f>
        <v>20</v>
      </c>
      <c r="F62" s="2014"/>
      <c r="G62" s="2015"/>
      <c r="H62" s="2015"/>
      <c r="I62" s="2015"/>
      <c r="J62" s="2016"/>
    </row>
    <row r="63" spans="1:10" ht="15" thickBot="1">
      <c r="A63" s="2001" t="s">
        <v>3322</v>
      </c>
      <c r="B63" s="2002"/>
      <c r="C63" s="2002"/>
      <c r="D63" s="2002"/>
      <c r="E63" s="2002"/>
      <c r="F63" s="2002"/>
      <c r="G63" s="2002"/>
      <c r="H63" s="2002"/>
      <c r="I63" s="2002"/>
      <c r="J63" s="2003"/>
    </row>
    <row r="64" spans="1:10" ht="27.6">
      <c r="A64" s="693">
        <v>9</v>
      </c>
      <c r="B64" s="694">
        <v>2</v>
      </c>
      <c r="C64" s="477" t="s">
        <v>9121</v>
      </c>
      <c r="D64" s="480" t="s">
        <v>75</v>
      </c>
      <c r="E64" s="694">
        <v>45.24</v>
      </c>
      <c r="F64" s="635" t="s">
        <v>9122</v>
      </c>
      <c r="G64" s="507" t="s">
        <v>9122</v>
      </c>
      <c r="H64" s="120" t="s">
        <v>9085</v>
      </c>
      <c r="I64" s="412" t="s">
        <v>9123</v>
      </c>
      <c r="J64" s="481" t="s">
        <v>4796</v>
      </c>
    </row>
    <row r="65" spans="1:10" ht="15" thickBot="1">
      <c r="A65" s="695"/>
      <c r="B65" s="696"/>
      <c r="C65" s="759"/>
      <c r="D65" s="761"/>
      <c r="E65" s="696"/>
      <c r="F65" s="635"/>
      <c r="G65" s="507"/>
      <c r="H65" s="120"/>
      <c r="I65" s="412" t="s">
        <v>9124</v>
      </c>
      <c r="J65" s="481"/>
    </row>
    <row r="66" spans="1:10" ht="15" thickBot="1">
      <c r="A66" s="2001" t="s">
        <v>52</v>
      </c>
      <c r="B66" s="2002"/>
      <c r="C66" s="2002"/>
      <c r="D66" s="2003"/>
      <c r="E66" s="787">
        <f>E64</f>
        <v>45.24</v>
      </c>
      <c r="F66" s="2001"/>
      <c r="G66" s="2002"/>
      <c r="H66" s="2002"/>
      <c r="I66" s="2002"/>
      <c r="J66" s="2003"/>
    </row>
    <row r="67" spans="1:10" ht="15" thickBot="1">
      <c r="A67" s="2001" t="s">
        <v>4901</v>
      </c>
      <c r="B67" s="2002"/>
      <c r="C67" s="2002"/>
      <c r="D67" s="2002"/>
      <c r="E67" s="2002"/>
      <c r="F67" s="2002"/>
      <c r="G67" s="2002"/>
      <c r="H67" s="2002"/>
      <c r="I67" s="2002"/>
      <c r="J67" s="2003"/>
    </row>
    <row r="68" spans="1:10" ht="27.6">
      <c r="A68" s="693">
        <v>10</v>
      </c>
      <c r="B68" s="694">
        <v>3</v>
      </c>
      <c r="C68" s="480" t="s">
        <v>9125</v>
      </c>
      <c r="D68" s="480" t="s">
        <v>72</v>
      </c>
      <c r="E68" s="694">
        <v>100</v>
      </c>
      <c r="F68" s="501" t="s">
        <v>9126</v>
      </c>
      <c r="G68" s="487" t="s">
        <v>9127</v>
      </c>
      <c r="H68" s="635" t="s">
        <v>9127</v>
      </c>
      <c r="I68" s="509" t="s">
        <v>9128</v>
      </c>
      <c r="J68" s="481" t="s">
        <v>4796</v>
      </c>
    </row>
    <row r="69" spans="1:10" ht="27.6">
      <c r="A69" s="693"/>
      <c r="B69" s="694"/>
      <c r="C69" s="480"/>
      <c r="D69" s="480"/>
      <c r="E69" s="694"/>
      <c r="F69" s="501" t="s">
        <v>9129</v>
      </c>
      <c r="G69" s="487"/>
      <c r="H69" s="635"/>
      <c r="I69" s="509" t="s">
        <v>9130</v>
      </c>
      <c r="J69" s="481"/>
    </row>
    <row r="70" spans="1:10" ht="15" thickBot="1">
      <c r="A70" s="695"/>
      <c r="B70" s="696"/>
      <c r="C70" s="761"/>
      <c r="D70" s="761"/>
      <c r="E70" s="696"/>
      <c r="F70" s="501" t="s">
        <v>9131</v>
      </c>
      <c r="G70" s="487"/>
      <c r="H70" s="635"/>
      <c r="I70" s="678"/>
      <c r="J70" s="481"/>
    </row>
    <row r="71" spans="1:10" ht="15" thickBot="1">
      <c r="A71" s="2001" t="s">
        <v>52</v>
      </c>
      <c r="B71" s="2002"/>
      <c r="C71" s="2002"/>
      <c r="D71" s="2003"/>
      <c r="E71" s="787">
        <f>E68</f>
        <v>100</v>
      </c>
      <c r="F71" s="2001"/>
      <c r="G71" s="2002"/>
      <c r="H71" s="2002"/>
      <c r="I71" s="2002"/>
      <c r="J71" s="2003"/>
    </row>
    <row r="72" spans="1:10" ht="15" thickBot="1">
      <c r="A72" s="2001" t="s">
        <v>9132</v>
      </c>
      <c r="B72" s="2002"/>
      <c r="C72" s="2002"/>
      <c r="D72" s="2003"/>
      <c r="E72" s="790">
        <f>E62+E66+E71</f>
        <v>165.24</v>
      </c>
      <c r="F72" s="2001"/>
      <c r="G72" s="2002"/>
      <c r="H72" s="2002"/>
      <c r="I72" s="2002"/>
      <c r="J72" s="2003"/>
    </row>
    <row r="73" spans="1:10" ht="0.6" hidden="1" customHeight="1">
      <c r="A73" s="703"/>
      <c r="B73" s="704"/>
      <c r="C73" s="510"/>
      <c r="D73" s="510"/>
      <c r="E73" s="791"/>
      <c r="F73" s="398"/>
      <c r="G73" s="126"/>
      <c r="H73" s="398"/>
      <c r="I73" s="398"/>
      <c r="J73" s="481"/>
    </row>
    <row r="74" spans="1:10" ht="15" thickBot="1">
      <c r="A74" s="2001" t="s">
        <v>9133</v>
      </c>
      <c r="B74" s="2002"/>
      <c r="C74" s="2002"/>
      <c r="D74" s="2002"/>
      <c r="E74" s="2002"/>
      <c r="F74" s="2002"/>
      <c r="G74" s="2002"/>
      <c r="H74" s="2002"/>
      <c r="I74" s="2002"/>
      <c r="J74" s="2003"/>
    </row>
    <row r="75" spans="1:10" ht="27.6">
      <c r="A75" s="703">
        <v>11</v>
      </c>
      <c r="B75" s="705">
        <v>1</v>
      </c>
      <c r="C75" s="484" t="s">
        <v>9134</v>
      </c>
      <c r="D75" s="511"/>
      <c r="E75" s="705">
        <v>86</v>
      </c>
      <c r="F75" s="502" t="s">
        <v>9135</v>
      </c>
      <c r="G75" s="512" t="s">
        <v>9136</v>
      </c>
      <c r="H75" s="118" t="s">
        <v>9136</v>
      </c>
      <c r="I75" s="513" t="s">
        <v>9137</v>
      </c>
      <c r="J75" s="476" t="s">
        <v>4796</v>
      </c>
    </row>
    <row r="76" spans="1:10">
      <c r="A76" s="697"/>
      <c r="B76" s="698"/>
      <c r="C76" s="758"/>
      <c r="D76" s="498"/>
      <c r="E76" s="698"/>
      <c r="F76" s="636"/>
      <c r="G76" s="483"/>
      <c r="H76" s="661"/>
      <c r="I76" s="679"/>
      <c r="J76" s="490"/>
    </row>
    <row r="77" spans="1:10" ht="27.6">
      <c r="A77" s="693">
        <v>12</v>
      </c>
      <c r="B77" s="694">
        <v>2</v>
      </c>
      <c r="C77" s="485" t="s">
        <v>9138</v>
      </c>
      <c r="D77" s="477"/>
      <c r="E77" s="694">
        <v>50</v>
      </c>
      <c r="F77" s="501" t="s">
        <v>9139</v>
      </c>
      <c r="G77" s="136" t="s">
        <v>9140</v>
      </c>
      <c r="H77" s="2004" t="s">
        <v>9141</v>
      </c>
      <c r="I77" s="412" t="s">
        <v>9137</v>
      </c>
      <c r="J77" s="481" t="s">
        <v>4796</v>
      </c>
    </row>
    <row r="78" spans="1:10" ht="15" thickBot="1">
      <c r="A78" s="695"/>
      <c r="B78" s="696"/>
      <c r="C78" s="486"/>
      <c r="D78" s="759"/>
      <c r="E78" s="696"/>
      <c r="F78" s="501"/>
      <c r="G78" s="136"/>
      <c r="H78" s="2004"/>
      <c r="I78" s="677"/>
      <c r="J78" s="481"/>
    </row>
    <row r="79" spans="1:10" ht="15" thickBot="1">
      <c r="A79" s="1998" t="s">
        <v>52</v>
      </c>
      <c r="B79" s="1999"/>
      <c r="C79" s="1999"/>
      <c r="D79" s="2000"/>
      <c r="E79" s="792">
        <f>E75+E77</f>
        <v>136</v>
      </c>
      <c r="F79" s="2001"/>
      <c r="G79" s="2002"/>
      <c r="H79" s="2002"/>
      <c r="I79" s="2002"/>
      <c r="J79" s="2003"/>
    </row>
    <row r="80" spans="1:10">
      <c r="A80" s="2011" t="s">
        <v>9142</v>
      </c>
      <c r="B80" s="2012"/>
      <c r="C80" s="2012"/>
      <c r="D80" s="2013"/>
      <c r="E80" s="2020">
        <f>E10+E27+E56+E72+E79</f>
        <v>14389.716399999999</v>
      </c>
      <c r="F80" s="2011"/>
      <c r="G80" s="2012"/>
      <c r="H80" s="2012"/>
      <c r="I80" s="2012"/>
      <c r="J80" s="2013"/>
    </row>
    <row r="81" spans="1:10" ht="15" thickBot="1">
      <c r="A81" s="2017"/>
      <c r="B81" s="2018"/>
      <c r="C81" s="2018"/>
      <c r="D81" s="2019"/>
      <c r="E81" s="2021"/>
      <c r="F81" s="2017"/>
      <c r="G81" s="2018"/>
      <c r="H81" s="2018"/>
      <c r="I81" s="2018"/>
      <c r="J81" s="2019"/>
    </row>
    <row r="82" spans="1:10" ht="22.95" customHeight="1" thickBot="1">
      <c r="A82" s="2022" t="s">
        <v>9143</v>
      </c>
      <c r="B82" s="2023"/>
      <c r="C82" s="2023"/>
      <c r="D82" s="2023"/>
      <c r="E82" s="2023"/>
      <c r="F82" s="2023"/>
      <c r="G82" s="2023"/>
      <c r="H82" s="2023"/>
      <c r="I82" s="2023"/>
      <c r="J82" s="2024"/>
    </row>
    <row r="83" spans="1:10" ht="15" thickBot="1">
      <c r="A83" s="2022" t="s">
        <v>5</v>
      </c>
      <c r="B83" s="2023"/>
      <c r="C83" s="2023"/>
      <c r="D83" s="2023"/>
      <c r="E83" s="2023"/>
      <c r="F83" s="2023"/>
      <c r="G83" s="2023"/>
      <c r="H83" s="2023"/>
      <c r="I83" s="2023"/>
      <c r="J83" s="2024"/>
    </row>
    <row r="84" spans="1:10">
      <c r="A84" s="706">
        <v>13</v>
      </c>
      <c r="B84" s="707">
        <v>1</v>
      </c>
      <c r="C84" s="533" t="s">
        <v>9144</v>
      </c>
      <c r="D84" s="544" t="s">
        <v>9145</v>
      </c>
      <c r="E84" s="694">
        <v>14011</v>
      </c>
      <c r="F84" s="565" t="s">
        <v>9146</v>
      </c>
      <c r="G84" s="2034" t="s">
        <v>9147</v>
      </c>
      <c r="H84" s="2004" t="s">
        <v>9148</v>
      </c>
      <c r="I84" s="613" t="s">
        <v>9149</v>
      </c>
      <c r="J84" s="481" t="s">
        <v>4796</v>
      </c>
    </row>
    <row r="85" spans="1:10">
      <c r="A85" s="708"/>
      <c r="B85" s="707"/>
      <c r="C85" s="533"/>
      <c r="D85" s="544"/>
      <c r="E85" s="694"/>
      <c r="F85" s="565" t="s">
        <v>9150</v>
      </c>
      <c r="G85" s="2034"/>
      <c r="H85" s="2004"/>
      <c r="I85" s="613"/>
      <c r="J85" s="481"/>
    </row>
    <row r="86" spans="1:10">
      <c r="A86" s="708"/>
      <c r="B86" s="707"/>
      <c r="C86" s="533"/>
      <c r="D86" s="544"/>
      <c r="E86" s="694"/>
      <c r="F86" s="565"/>
      <c r="G86" s="2034"/>
      <c r="H86" s="2004"/>
      <c r="I86" s="613"/>
      <c r="J86" s="481"/>
    </row>
    <row r="87" spans="1:10">
      <c r="A87" s="708"/>
      <c r="B87" s="707"/>
      <c r="C87" s="533"/>
      <c r="D87" s="544"/>
      <c r="E87" s="694"/>
      <c r="F87" s="565"/>
      <c r="G87" s="2034"/>
      <c r="H87" s="2004"/>
      <c r="I87" s="613"/>
      <c r="J87" s="481"/>
    </row>
    <row r="88" spans="1:10" ht="41.4" customHeight="1" thickBot="1">
      <c r="A88" s="709"/>
      <c r="B88" s="710"/>
      <c r="C88" s="762"/>
      <c r="D88" s="767"/>
      <c r="E88" s="696"/>
      <c r="F88" s="565"/>
      <c r="G88" s="2034"/>
      <c r="H88" s="2004"/>
      <c r="I88" s="613"/>
      <c r="J88" s="481"/>
    </row>
    <row r="89" spans="1:10" ht="15" thickBot="1">
      <c r="A89" s="2022" t="s">
        <v>52</v>
      </c>
      <c r="B89" s="2023"/>
      <c r="C89" s="2023"/>
      <c r="D89" s="2024"/>
      <c r="E89" s="124">
        <f>E84</f>
        <v>14011</v>
      </c>
      <c r="F89" s="2022"/>
      <c r="G89" s="2023"/>
      <c r="H89" s="2023"/>
      <c r="I89" s="2023"/>
      <c r="J89" s="2024"/>
    </row>
    <row r="90" spans="1:10" ht="15" thickBot="1">
      <c r="A90" s="2022" t="s">
        <v>1627</v>
      </c>
      <c r="B90" s="2023"/>
      <c r="C90" s="2023"/>
      <c r="D90" s="2023"/>
      <c r="E90" s="2023"/>
      <c r="F90" s="2023"/>
      <c r="G90" s="2023"/>
      <c r="H90" s="2023"/>
      <c r="I90" s="2023"/>
      <c r="J90" s="2024"/>
    </row>
    <row r="91" spans="1:10" ht="15" thickBot="1">
      <c r="A91" s="2025" t="s">
        <v>4811</v>
      </c>
      <c r="B91" s="2026"/>
      <c r="C91" s="2026"/>
      <c r="D91" s="2026"/>
      <c r="E91" s="2026"/>
      <c r="F91" s="2026"/>
      <c r="G91" s="2026"/>
      <c r="H91" s="2026"/>
      <c r="I91" s="2026"/>
      <c r="J91" s="2027"/>
    </row>
    <row r="92" spans="1:10" ht="27.6">
      <c r="A92" s="711">
        <v>14</v>
      </c>
      <c r="B92" s="712">
        <v>1</v>
      </c>
      <c r="C92" s="533" t="s">
        <v>9151</v>
      </c>
      <c r="D92" s="533" t="s">
        <v>9152</v>
      </c>
      <c r="E92" s="779">
        <v>598</v>
      </c>
      <c r="F92" s="548" t="s">
        <v>9153</v>
      </c>
      <c r="G92" s="516" t="s">
        <v>9154</v>
      </c>
      <c r="H92" s="548" t="s">
        <v>9155</v>
      </c>
      <c r="I92" s="517" t="s">
        <v>9156</v>
      </c>
      <c r="J92" s="476" t="s">
        <v>4796</v>
      </c>
    </row>
    <row r="93" spans="1:10">
      <c r="A93" s="711"/>
      <c r="B93" s="712"/>
      <c r="C93" s="533"/>
      <c r="D93" s="533"/>
      <c r="E93" s="779"/>
      <c r="F93" s="548"/>
      <c r="G93" s="518"/>
      <c r="H93" s="662"/>
      <c r="I93" s="517"/>
      <c r="J93" s="490"/>
    </row>
    <row r="94" spans="1:10" ht="27.6">
      <c r="A94" s="713">
        <v>15</v>
      </c>
      <c r="B94" s="714">
        <v>2</v>
      </c>
      <c r="C94" s="557" t="s">
        <v>9157</v>
      </c>
      <c r="D94" s="557" t="s">
        <v>9152</v>
      </c>
      <c r="E94" s="793">
        <v>23.8</v>
      </c>
      <c r="F94" s="534" t="s">
        <v>9158</v>
      </c>
      <c r="G94" s="520" t="s">
        <v>9158</v>
      </c>
      <c r="H94" s="534" t="s">
        <v>9159</v>
      </c>
      <c r="I94" s="521" t="s">
        <v>9160</v>
      </c>
      <c r="J94" s="479"/>
    </row>
    <row r="95" spans="1:10" ht="27.6">
      <c r="A95" s="711"/>
      <c r="B95" s="712"/>
      <c r="C95" s="533"/>
      <c r="D95" s="533"/>
      <c r="E95" s="779"/>
      <c r="F95" s="548" t="s">
        <v>9161</v>
      </c>
      <c r="G95" s="518" t="s">
        <v>9162</v>
      </c>
      <c r="H95" s="662"/>
      <c r="I95" s="517" t="s">
        <v>9163</v>
      </c>
      <c r="J95" s="481"/>
    </row>
    <row r="96" spans="1:10" ht="27.6">
      <c r="A96" s="711"/>
      <c r="B96" s="712"/>
      <c r="C96" s="533"/>
      <c r="D96" s="533"/>
      <c r="E96" s="779"/>
      <c r="F96" s="548" t="s">
        <v>9164</v>
      </c>
      <c r="G96" s="516"/>
      <c r="H96" s="548"/>
      <c r="I96" s="517" t="s">
        <v>9165</v>
      </c>
      <c r="J96" s="481"/>
    </row>
    <row r="97" spans="1:10" ht="27.6">
      <c r="A97" s="715"/>
      <c r="B97" s="716"/>
      <c r="C97" s="529"/>
      <c r="D97" s="529"/>
      <c r="E97" s="794"/>
      <c r="F97" s="552"/>
      <c r="G97" s="522"/>
      <c r="H97" s="552"/>
      <c r="I97" s="523" t="s">
        <v>9166</v>
      </c>
      <c r="J97" s="490"/>
    </row>
    <row r="98" spans="1:10" ht="15.6">
      <c r="A98" s="711">
        <v>16</v>
      </c>
      <c r="B98" s="712">
        <v>3</v>
      </c>
      <c r="C98" s="533" t="s">
        <v>9167</v>
      </c>
      <c r="D98" s="533" t="s">
        <v>9152</v>
      </c>
      <c r="E98" s="779">
        <v>312</v>
      </c>
      <c r="F98" s="548" t="s">
        <v>9168</v>
      </c>
      <c r="G98" s="516" t="s">
        <v>9169</v>
      </c>
      <c r="H98" s="548" t="s">
        <v>9170</v>
      </c>
      <c r="I98" s="517" t="s">
        <v>9171</v>
      </c>
      <c r="J98" s="479" t="s">
        <v>4796</v>
      </c>
    </row>
    <row r="99" spans="1:10">
      <c r="A99" s="711"/>
      <c r="B99" s="712"/>
      <c r="C99" s="533"/>
      <c r="D99" s="533"/>
      <c r="E99" s="779"/>
      <c r="F99" s="548" t="s">
        <v>9172</v>
      </c>
      <c r="G99" s="516" t="s">
        <v>9173</v>
      </c>
      <c r="H99" s="548" t="s">
        <v>9174</v>
      </c>
      <c r="I99" s="517"/>
      <c r="J99" s="481"/>
    </row>
    <row r="100" spans="1:10">
      <c r="A100" s="711"/>
      <c r="B100" s="712"/>
      <c r="C100" s="533"/>
      <c r="D100" s="533"/>
      <c r="E100" s="779"/>
      <c r="F100" s="548"/>
      <c r="G100" s="516"/>
      <c r="H100" s="548"/>
      <c r="I100" s="517"/>
      <c r="J100" s="490"/>
    </row>
    <row r="101" spans="1:10">
      <c r="A101" s="713">
        <v>17</v>
      </c>
      <c r="B101" s="714">
        <v>4</v>
      </c>
      <c r="C101" s="557" t="s">
        <v>9175</v>
      </c>
      <c r="D101" s="557" t="s">
        <v>9152</v>
      </c>
      <c r="E101" s="793">
        <v>225.5</v>
      </c>
      <c r="F101" s="534" t="s">
        <v>9176</v>
      </c>
      <c r="G101" s="520" t="s">
        <v>9177</v>
      </c>
      <c r="H101" s="534" t="s">
        <v>9155</v>
      </c>
      <c r="I101" s="521" t="s">
        <v>9178</v>
      </c>
      <c r="J101" s="479" t="s">
        <v>4796</v>
      </c>
    </row>
    <row r="102" spans="1:10">
      <c r="A102" s="715"/>
      <c r="B102" s="716"/>
      <c r="C102" s="529"/>
      <c r="D102" s="529"/>
      <c r="E102" s="794"/>
      <c r="F102" s="552" t="s">
        <v>9179</v>
      </c>
      <c r="G102" s="522" t="s">
        <v>9180</v>
      </c>
      <c r="H102" s="552" t="s">
        <v>9181</v>
      </c>
      <c r="I102" s="523"/>
      <c r="J102" s="490"/>
    </row>
    <row r="103" spans="1:10" ht="27.6">
      <c r="A103" s="711">
        <v>18</v>
      </c>
      <c r="B103" s="712">
        <v>5</v>
      </c>
      <c r="C103" s="533" t="s">
        <v>9182</v>
      </c>
      <c r="D103" s="533" t="s">
        <v>9152</v>
      </c>
      <c r="E103" s="779">
        <v>505.8888</v>
      </c>
      <c r="F103" s="548" t="s">
        <v>9183</v>
      </c>
      <c r="G103" s="516" t="s">
        <v>9184</v>
      </c>
      <c r="H103" s="526" t="s">
        <v>9185</v>
      </c>
      <c r="I103" s="517" t="s">
        <v>9186</v>
      </c>
      <c r="J103" s="479" t="s">
        <v>4796</v>
      </c>
    </row>
    <row r="104" spans="1:10">
      <c r="A104" s="711"/>
      <c r="B104" s="712"/>
      <c r="C104" s="533"/>
      <c r="D104" s="533"/>
      <c r="E104" s="779"/>
      <c r="F104" s="548" t="s">
        <v>9187</v>
      </c>
      <c r="G104" s="516" t="s">
        <v>9188</v>
      </c>
      <c r="H104" s="526" t="s">
        <v>9188</v>
      </c>
      <c r="I104" s="517" t="s">
        <v>9189</v>
      </c>
      <c r="J104" s="481"/>
    </row>
    <row r="105" spans="1:10" ht="15.6">
      <c r="A105" s="717"/>
      <c r="B105" s="718"/>
      <c r="C105" s="763"/>
      <c r="D105" s="763"/>
      <c r="E105" s="795"/>
      <c r="F105" s="637"/>
      <c r="G105" s="516" t="s">
        <v>9190</v>
      </c>
      <c r="H105" s="548"/>
      <c r="I105" s="680"/>
      <c r="J105" s="490"/>
    </row>
    <row r="106" spans="1:10">
      <c r="A106" s="713">
        <v>19</v>
      </c>
      <c r="B106" s="714">
        <v>6</v>
      </c>
      <c r="C106" s="557" t="s">
        <v>9191</v>
      </c>
      <c r="D106" s="557" t="s">
        <v>9192</v>
      </c>
      <c r="E106" s="793">
        <v>188.4</v>
      </c>
      <c r="F106" s="534" t="s">
        <v>9193</v>
      </c>
      <c r="G106" s="520" t="s">
        <v>9194</v>
      </c>
      <c r="H106" s="534" t="s">
        <v>9195</v>
      </c>
      <c r="I106" s="521" t="s">
        <v>9196</v>
      </c>
      <c r="J106" s="479" t="s">
        <v>4796</v>
      </c>
    </row>
    <row r="107" spans="1:10">
      <c r="A107" s="715"/>
      <c r="B107" s="716"/>
      <c r="C107" s="529"/>
      <c r="D107" s="529"/>
      <c r="E107" s="794"/>
      <c r="F107" s="552"/>
      <c r="G107" s="522" t="s">
        <v>9197</v>
      </c>
      <c r="H107" s="552" t="s">
        <v>9198</v>
      </c>
      <c r="I107" s="523"/>
      <c r="J107" s="490"/>
    </row>
    <row r="108" spans="1:10">
      <c r="A108" s="711">
        <v>20</v>
      </c>
      <c r="B108" s="712">
        <v>7</v>
      </c>
      <c r="C108" s="533" t="s">
        <v>9199</v>
      </c>
      <c r="D108" s="533" t="s">
        <v>9192</v>
      </c>
      <c r="E108" s="779">
        <v>108.5</v>
      </c>
      <c r="F108" s="548" t="s">
        <v>9193</v>
      </c>
      <c r="G108" s="516" t="s">
        <v>9194</v>
      </c>
      <c r="H108" s="534" t="s">
        <v>9195</v>
      </c>
      <c r="I108" s="517" t="s">
        <v>9200</v>
      </c>
      <c r="J108" s="479" t="s">
        <v>4796</v>
      </c>
    </row>
    <row r="109" spans="1:10">
      <c r="A109" s="711"/>
      <c r="B109" s="712"/>
      <c r="C109" s="533"/>
      <c r="D109" s="533"/>
      <c r="E109" s="779"/>
      <c r="F109" s="548"/>
      <c r="G109" s="516" t="s">
        <v>9197</v>
      </c>
      <c r="H109" s="552" t="s">
        <v>9198</v>
      </c>
      <c r="I109" s="517"/>
      <c r="J109" s="490"/>
    </row>
    <row r="110" spans="1:10">
      <c r="A110" s="713">
        <v>21</v>
      </c>
      <c r="B110" s="714">
        <v>8</v>
      </c>
      <c r="C110" s="557" t="s">
        <v>9201</v>
      </c>
      <c r="D110" s="557" t="s">
        <v>9192</v>
      </c>
      <c r="E110" s="793">
        <v>208</v>
      </c>
      <c r="F110" s="534" t="s">
        <v>9202</v>
      </c>
      <c r="G110" s="520" t="s">
        <v>9203</v>
      </c>
      <c r="H110" s="534" t="s">
        <v>9195</v>
      </c>
      <c r="I110" s="521" t="s">
        <v>9204</v>
      </c>
      <c r="J110" s="479" t="s">
        <v>4796</v>
      </c>
    </row>
    <row r="111" spans="1:10">
      <c r="A111" s="711"/>
      <c r="B111" s="712"/>
      <c r="C111" s="533"/>
      <c r="D111" s="533"/>
      <c r="E111" s="779"/>
      <c r="F111" s="548"/>
      <c r="G111" s="516" t="s">
        <v>9205</v>
      </c>
      <c r="H111" s="548" t="s">
        <v>9206</v>
      </c>
      <c r="I111" s="517"/>
      <c r="J111" s="481"/>
    </row>
    <row r="112" spans="1:10">
      <c r="A112" s="711"/>
      <c r="B112" s="712"/>
      <c r="C112" s="533"/>
      <c r="D112" s="533"/>
      <c r="E112" s="779"/>
      <c r="F112" s="548"/>
      <c r="G112" s="516" t="s">
        <v>9197</v>
      </c>
      <c r="H112" s="548" t="s">
        <v>9155</v>
      </c>
      <c r="I112" s="517"/>
      <c r="J112" s="481"/>
    </row>
    <row r="113" spans="1:10">
      <c r="A113" s="715"/>
      <c r="B113" s="716"/>
      <c r="C113" s="529"/>
      <c r="D113" s="529"/>
      <c r="E113" s="794"/>
      <c r="F113" s="552"/>
      <c r="G113" s="522"/>
      <c r="H113" s="552"/>
      <c r="I113" s="523"/>
      <c r="J113" s="490"/>
    </row>
    <row r="114" spans="1:10">
      <c r="A114" s="711">
        <v>22</v>
      </c>
      <c r="B114" s="712">
        <v>9</v>
      </c>
      <c r="C114" s="533" t="s">
        <v>9207</v>
      </c>
      <c r="D114" s="533" t="s">
        <v>9152</v>
      </c>
      <c r="E114" s="779">
        <v>20</v>
      </c>
      <c r="F114" s="548" t="s">
        <v>9208</v>
      </c>
      <c r="G114" s="516" t="s">
        <v>9209</v>
      </c>
      <c r="H114" s="534" t="s">
        <v>9195</v>
      </c>
      <c r="I114" s="517" t="s">
        <v>9210</v>
      </c>
      <c r="J114" s="479" t="s">
        <v>4796</v>
      </c>
    </row>
    <row r="115" spans="1:10">
      <c r="A115" s="711"/>
      <c r="B115" s="712"/>
      <c r="C115" s="533"/>
      <c r="D115" s="533"/>
      <c r="E115" s="779"/>
      <c r="F115" s="548"/>
      <c r="G115" s="516" t="s">
        <v>9211</v>
      </c>
      <c r="H115" s="548" t="s">
        <v>9212</v>
      </c>
      <c r="I115" s="517"/>
      <c r="J115" s="490"/>
    </row>
    <row r="116" spans="1:10">
      <c r="A116" s="713">
        <v>23</v>
      </c>
      <c r="B116" s="714">
        <v>10</v>
      </c>
      <c r="C116" s="764" t="s">
        <v>9213</v>
      </c>
      <c r="D116" s="527" t="s">
        <v>9152</v>
      </c>
      <c r="E116" s="793">
        <v>275.43060000000003</v>
      </c>
      <c r="F116" s="638" t="s">
        <v>9214</v>
      </c>
      <c r="G116" s="528" t="s">
        <v>9215</v>
      </c>
      <c r="H116" s="663" t="s">
        <v>9216</v>
      </c>
      <c r="I116" s="681" t="s">
        <v>9217</v>
      </c>
      <c r="J116" s="479" t="s">
        <v>4796</v>
      </c>
    </row>
    <row r="117" spans="1:10">
      <c r="A117" s="715"/>
      <c r="B117" s="716"/>
      <c r="C117" s="765"/>
      <c r="D117" s="587"/>
      <c r="E117" s="794"/>
      <c r="F117" s="611" t="s">
        <v>9218</v>
      </c>
      <c r="G117" s="530" t="s">
        <v>9209</v>
      </c>
      <c r="H117" s="552" t="s">
        <v>9219</v>
      </c>
      <c r="I117" s="523"/>
      <c r="J117" s="490"/>
    </row>
    <row r="118" spans="1:10">
      <c r="A118" s="711">
        <v>24</v>
      </c>
      <c r="B118" s="712">
        <v>11</v>
      </c>
      <c r="C118" s="554" t="s">
        <v>9220</v>
      </c>
      <c r="D118" s="531" t="s">
        <v>9152</v>
      </c>
      <c r="E118" s="779">
        <v>128.03649999999999</v>
      </c>
      <c r="F118" s="639" t="s">
        <v>9214</v>
      </c>
      <c r="G118" s="532" t="s">
        <v>9215</v>
      </c>
      <c r="H118" s="663" t="s">
        <v>9216</v>
      </c>
      <c r="I118" s="627" t="s">
        <v>9221</v>
      </c>
      <c r="J118" s="479" t="s">
        <v>4796</v>
      </c>
    </row>
    <row r="119" spans="1:10">
      <c r="A119" s="711"/>
      <c r="B119" s="712"/>
      <c r="C119" s="554"/>
      <c r="D119" s="531"/>
      <c r="E119" s="779"/>
      <c r="F119" s="603" t="s">
        <v>9218</v>
      </c>
      <c r="G119" s="522" t="s">
        <v>9209</v>
      </c>
      <c r="H119" s="552" t="s">
        <v>9219</v>
      </c>
      <c r="I119" s="517"/>
      <c r="J119" s="490"/>
    </row>
    <row r="120" spans="1:10" ht="27.6">
      <c r="A120" s="713">
        <v>25</v>
      </c>
      <c r="B120" s="714">
        <v>12</v>
      </c>
      <c r="C120" s="442" t="s">
        <v>9222</v>
      </c>
      <c r="D120" s="442" t="s">
        <v>9152</v>
      </c>
      <c r="E120" s="793">
        <v>1323</v>
      </c>
      <c r="F120" s="534" t="s">
        <v>9223</v>
      </c>
      <c r="G120" s="528" t="s">
        <v>9224</v>
      </c>
      <c r="H120" s="534" t="s">
        <v>9225</v>
      </c>
      <c r="I120" s="535" t="s">
        <v>9226</v>
      </c>
      <c r="J120" s="479" t="s">
        <v>4796</v>
      </c>
    </row>
    <row r="121" spans="1:10">
      <c r="A121" s="711"/>
      <c r="B121" s="712"/>
      <c r="C121" s="603"/>
      <c r="D121" s="603"/>
      <c r="E121" s="779"/>
      <c r="F121" s="548" t="s">
        <v>9227</v>
      </c>
      <c r="G121" s="536" t="s">
        <v>9215</v>
      </c>
      <c r="H121" s="548" t="s">
        <v>9228</v>
      </c>
      <c r="I121" s="517" t="s">
        <v>9229</v>
      </c>
      <c r="J121" s="481"/>
    </row>
    <row r="122" spans="1:10" ht="27.6">
      <c r="A122" s="715"/>
      <c r="B122" s="716"/>
      <c r="C122" s="611"/>
      <c r="D122" s="611"/>
      <c r="E122" s="794"/>
      <c r="F122" s="552" t="s">
        <v>9230</v>
      </c>
      <c r="G122" s="530" t="s">
        <v>9231</v>
      </c>
      <c r="H122" s="537" t="s">
        <v>9232</v>
      </c>
      <c r="I122" s="682"/>
      <c r="J122" s="490"/>
    </row>
    <row r="123" spans="1:10" ht="16.8">
      <c r="A123" s="719">
        <v>26</v>
      </c>
      <c r="B123" s="720">
        <v>13</v>
      </c>
      <c r="C123" s="553" t="s">
        <v>9233</v>
      </c>
      <c r="D123" s="527" t="s">
        <v>9152</v>
      </c>
      <c r="E123" s="793">
        <v>102.96559999999999</v>
      </c>
      <c r="F123" s="640" t="s">
        <v>9234</v>
      </c>
      <c r="G123" s="538" t="s">
        <v>9235</v>
      </c>
      <c r="H123" s="640" t="s">
        <v>9234</v>
      </c>
      <c r="I123" s="681" t="s">
        <v>9236</v>
      </c>
      <c r="J123" s="479" t="s">
        <v>4796</v>
      </c>
    </row>
    <row r="124" spans="1:10" ht="27.6">
      <c r="A124" s="707"/>
      <c r="B124" s="721"/>
      <c r="C124" s="554"/>
      <c r="D124" s="531"/>
      <c r="E124" s="779"/>
      <c r="F124" s="641" t="s">
        <v>9237</v>
      </c>
      <c r="G124" s="539" t="s">
        <v>9238</v>
      </c>
      <c r="H124" s="540" t="s">
        <v>9239</v>
      </c>
      <c r="I124" s="627"/>
      <c r="J124" s="490"/>
    </row>
    <row r="125" spans="1:10">
      <c r="A125" s="722">
        <v>27</v>
      </c>
      <c r="B125" s="720">
        <v>14</v>
      </c>
      <c r="C125" s="553" t="s">
        <v>9240</v>
      </c>
      <c r="D125" s="527" t="s">
        <v>9152</v>
      </c>
      <c r="E125" s="793">
        <v>240.70269999999999</v>
      </c>
      <c r="F125" s="640" t="s">
        <v>9241</v>
      </c>
      <c r="G125" s="538" t="s">
        <v>9136</v>
      </c>
      <c r="H125" s="664" t="s">
        <v>9242</v>
      </c>
      <c r="I125" s="681" t="s">
        <v>9243</v>
      </c>
      <c r="J125" s="479" t="s">
        <v>4796</v>
      </c>
    </row>
    <row r="126" spans="1:10">
      <c r="A126" s="723"/>
      <c r="B126" s="724"/>
      <c r="C126" s="589"/>
      <c r="D126" s="587"/>
      <c r="E126" s="794"/>
      <c r="F126" s="642" t="s">
        <v>9244</v>
      </c>
      <c r="G126" s="541"/>
      <c r="H126" s="665"/>
      <c r="I126" s="683"/>
      <c r="J126" s="490"/>
    </row>
    <row r="127" spans="1:10">
      <c r="A127" s="725">
        <v>28</v>
      </c>
      <c r="B127" s="720">
        <v>15</v>
      </c>
      <c r="C127" s="554" t="s">
        <v>9245</v>
      </c>
      <c r="D127" s="531" t="s">
        <v>9152</v>
      </c>
      <c r="E127" s="779">
        <v>204.8322</v>
      </c>
      <c r="F127" s="641" t="s">
        <v>9246</v>
      </c>
      <c r="G127" s="539" t="s">
        <v>9136</v>
      </c>
      <c r="H127" s="540" t="s">
        <v>9136</v>
      </c>
      <c r="I127" s="627" t="s">
        <v>9247</v>
      </c>
      <c r="J127" s="479" t="s">
        <v>4796</v>
      </c>
    </row>
    <row r="128" spans="1:10">
      <c r="A128" s="707"/>
      <c r="B128" s="724"/>
      <c r="C128" s="554"/>
      <c r="D128" s="531"/>
      <c r="E128" s="779"/>
      <c r="F128" s="641" t="s">
        <v>9244</v>
      </c>
      <c r="G128" s="539"/>
      <c r="H128" s="540"/>
      <c r="I128" s="627"/>
      <c r="J128" s="490"/>
    </row>
    <row r="129" spans="1:10" ht="16.8">
      <c r="A129" s="713">
        <v>29</v>
      </c>
      <c r="B129" s="714">
        <v>16</v>
      </c>
      <c r="C129" s="557" t="s">
        <v>9248</v>
      </c>
      <c r="D129" s="557" t="s">
        <v>9249</v>
      </c>
      <c r="E129" s="793">
        <v>425.48</v>
      </c>
      <c r="F129" s="534" t="s">
        <v>9250</v>
      </c>
      <c r="G129" s="520" t="s">
        <v>9251</v>
      </c>
      <c r="H129" s="534" t="s">
        <v>9252</v>
      </c>
      <c r="I129" s="535" t="s">
        <v>9253</v>
      </c>
      <c r="J129" s="479"/>
    </row>
    <row r="130" spans="1:10">
      <c r="A130" s="711"/>
      <c r="B130" s="712"/>
      <c r="C130" s="533"/>
      <c r="D130" s="533"/>
      <c r="E130" s="779"/>
      <c r="F130" s="548" t="s">
        <v>9254</v>
      </c>
      <c r="G130" s="516" t="s">
        <v>9155</v>
      </c>
      <c r="H130" s="548" t="s">
        <v>9155</v>
      </c>
      <c r="I130" s="517"/>
      <c r="J130" s="481"/>
    </row>
    <row r="131" spans="1:10">
      <c r="A131" s="715"/>
      <c r="B131" s="716"/>
      <c r="C131" s="529"/>
      <c r="D131" s="529"/>
      <c r="E131" s="794"/>
      <c r="F131" s="552"/>
      <c r="G131" s="522" t="s">
        <v>9255</v>
      </c>
      <c r="H131" s="552"/>
      <c r="I131" s="523"/>
      <c r="J131" s="490"/>
    </row>
    <row r="132" spans="1:10" ht="27.6">
      <c r="A132" s="711">
        <v>30</v>
      </c>
      <c r="B132" s="712">
        <v>17</v>
      </c>
      <c r="C132" s="533" t="s">
        <v>9256</v>
      </c>
      <c r="D132" s="533" t="s">
        <v>9152</v>
      </c>
      <c r="E132" s="779">
        <v>141.19999999999999</v>
      </c>
      <c r="F132" s="548" t="s">
        <v>9257</v>
      </c>
      <c r="G132" s="516" t="s">
        <v>9258</v>
      </c>
      <c r="H132" s="526" t="s">
        <v>9258</v>
      </c>
      <c r="I132" s="517" t="s">
        <v>9259</v>
      </c>
      <c r="J132" s="479" t="s">
        <v>4796</v>
      </c>
    </row>
    <row r="133" spans="1:10">
      <c r="A133" s="711"/>
      <c r="B133" s="712"/>
      <c r="C133" s="533"/>
      <c r="D133" s="763"/>
      <c r="E133" s="795"/>
      <c r="F133" s="548" t="s">
        <v>9260</v>
      </c>
      <c r="G133" s="516" t="s">
        <v>3064</v>
      </c>
      <c r="H133" s="548"/>
      <c r="I133" s="517"/>
      <c r="J133" s="490"/>
    </row>
    <row r="134" spans="1:10">
      <c r="A134" s="713">
        <v>3</v>
      </c>
      <c r="B134" s="714">
        <v>18</v>
      </c>
      <c r="C134" s="557" t="s">
        <v>9261</v>
      </c>
      <c r="D134" s="557" t="s">
        <v>9152</v>
      </c>
      <c r="E134" s="793">
        <v>219.3023</v>
      </c>
      <c r="F134" s="534" t="s">
        <v>9127</v>
      </c>
      <c r="G134" s="520" t="s">
        <v>9262</v>
      </c>
      <c r="H134" s="2028" t="s">
        <v>9262</v>
      </c>
      <c r="I134" s="521" t="s">
        <v>9263</v>
      </c>
      <c r="J134" s="479" t="s">
        <v>4796</v>
      </c>
    </row>
    <row r="135" spans="1:10">
      <c r="A135" s="711"/>
      <c r="B135" s="712"/>
      <c r="C135" s="533"/>
      <c r="D135" s="533"/>
      <c r="E135" s="779"/>
      <c r="F135" s="548" t="s">
        <v>9264</v>
      </c>
      <c r="G135" s="516"/>
      <c r="H135" s="2004"/>
      <c r="I135" s="517"/>
      <c r="J135" s="481"/>
    </row>
    <row r="136" spans="1:10">
      <c r="A136" s="715"/>
      <c r="B136" s="716"/>
      <c r="C136" s="766"/>
      <c r="D136" s="766"/>
      <c r="E136" s="796"/>
      <c r="F136" s="552" t="s">
        <v>9265</v>
      </c>
      <c r="G136" s="522"/>
      <c r="H136" s="2029"/>
      <c r="I136" s="523"/>
      <c r="J136" s="490"/>
    </row>
    <row r="137" spans="1:10" ht="27.6">
      <c r="A137" s="711">
        <v>32</v>
      </c>
      <c r="B137" s="712">
        <v>19</v>
      </c>
      <c r="C137" s="533" t="s">
        <v>9266</v>
      </c>
      <c r="D137" s="533" t="s">
        <v>9152</v>
      </c>
      <c r="E137" s="779">
        <v>515.46259999999995</v>
      </c>
      <c r="F137" s="2030" t="s">
        <v>9267</v>
      </c>
      <c r="G137" s="516" t="s">
        <v>9268</v>
      </c>
      <c r="H137" s="526" t="s">
        <v>9268</v>
      </c>
      <c r="I137" s="684" t="s">
        <v>9269</v>
      </c>
      <c r="J137" s="479" t="s">
        <v>4796</v>
      </c>
    </row>
    <row r="138" spans="1:10">
      <c r="A138" s="711"/>
      <c r="B138" s="712"/>
      <c r="C138" s="533"/>
      <c r="D138" s="533"/>
      <c r="E138" s="779"/>
      <c r="F138" s="2031"/>
      <c r="G138" s="516"/>
      <c r="H138" s="548"/>
      <c r="I138" s="517"/>
      <c r="J138" s="490"/>
    </row>
    <row r="139" spans="1:10" ht="27.6">
      <c r="A139" s="713">
        <v>33</v>
      </c>
      <c r="B139" s="714">
        <v>20</v>
      </c>
      <c r="C139" s="557" t="s">
        <v>9270</v>
      </c>
      <c r="D139" s="557" t="s">
        <v>9152</v>
      </c>
      <c r="E139" s="793">
        <v>298.49549999999999</v>
      </c>
      <c r="F139" s="2030" t="s">
        <v>9271</v>
      </c>
      <c r="G139" s="520" t="s">
        <v>9272</v>
      </c>
      <c r="H139" s="543" t="s">
        <v>9272</v>
      </c>
      <c r="I139" s="521" t="s">
        <v>9273</v>
      </c>
      <c r="J139" s="479" t="s">
        <v>4796</v>
      </c>
    </row>
    <row r="140" spans="1:10">
      <c r="A140" s="715"/>
      <c r="B140" s="716"/>
      <c r="C140" s="529"/>
      <c r="D140" s="529"/>
      <c r="E140" s="794"/>
      <c r="F140" s="2031"/>
      <c r="G140" s="522" t="s">
        <v>9274</v>
      </c>
      <c r="H140" s="552"/>
      <c r="I140" s="523"/>
      <c r="J140" s="490"/>
    </row>
    <row r="141" spans="1:10">
      <c r="A141" s="711">
        <v>34</v>
      </c>
      <c r="B141" s="712">
        <v>21</v>
      </c>
      <c r="C141" s="533" t="s">
        <v>9275</v>
      </c>
      <c r="D141" s="533" t="s">
        <v>9152</v>
      </c>
      <c r="E141" s="779">
        <v>180</v>
      </c>
      <c r="F141" s="548" t="s">
        <v>9276</v>
      </c>
      <c r="G141" s="516" t="s">
        <v>9277</v>
      </c>
      <c r="H141" s="548" t="s">
        <v>9278</v>
      </c>
      <c r="I141" s="517" t="s">
        <v>9279</v>
      </c>
      <c r="J141" s="479" t="s">
        <v>4796</v>
      </c>
    </row>
    <row r="142" spans="1:10">
      <c r="A142" s="711"/>
      <c r="B142" s="712"/>
      <c r="C142" s="533"/>
      <c r="D142" s="533"/>
      <c r="E142" s="779"/>
      <c r="F142" s="548" t="s">
        <v>9280</v>
      </c>
      <c r="G142" s="518" t="s">
        <v>9281</v>
      </c>
      <c r="H142" s="2032" t="s">
        <v>9282</v>
      </c>
      <c r="I142" s="517"/>
      <c r="J142" s="481"/>
    </row>
    <row r="143" spans="1:10">
      <c r="A143" s="711"/>
      <c r="B143" s="712"/>
      <c r="C143" s="533"/>
      <c r="D143" s="533"/>
      <c r="E143" s="779"/>
      <c r="F143" s="548" t="s">
        <v>9155</v>
      </c>
      <c r="G143" s="516" t="s">
        <v>9283</v>
      </c>
      <c r="H143" s="2033"/>
      <c r="I143" s="517"/>
      <c r="J143" s="490"/>
    </row>
    <row r="144" spans="1:10">
      <c r="A144" s="713">
        <v>35</v>
      </c>
      <c r="B144" s="714">
        <v>22</v>
      </c>
      <c r="C144" s="557" t="s">
        <v>9284</v>
      </c>
      <c r="D144" s="557" t="s">
        <v>9152</v>
      </c>
      <c r="E144" s="793">
        <v>142.96</v>
      </c>
      <c r="F144" s="534" t="s">
        <v>9285</v>
      </c>
      <c r="G144" s="528" t="s">
        <v>9286</v>
      </c>
      <c r="H144" s="543" t="s">
        <v>9286</v>
      </c>
      <c r="I144" s="521" t="s">
        <v>9287</v>
      </c>
      <c r="J144" s="479" t="s">
        <v>4796</v>
      </c>
    </row>
    <row r="145" spans="1:10">
      <c r="A145" s="711"/>
      <c r="B145" s="712"/>
      <c r="C145" s="533"/>
      <c r="D145" s="533"/>
      <c r="E145" s="779"/>
      <c r="F145" s="548" t="s">
        <v>9288</v>
      </c>
      <c r="G145" s="536" t="s">
        <v>9289</v>
      </c>
      <c r="H145" s="526" t="s">
        <v>9289</v>
      </c>
      <c r="I145" s="517"/>
      <c r="J145" s="481"/>
    </row>
    <row r="146" spans="1:10">
      <c r="A146" s="715"/>
      <c r="B146" s="716"/>
      <c r="C146" s="529"/>
      <c r="D146" s="529"/>
      <c r="E146" s="794"/>
      <c r="F146" s="552"/>
      <c r="G146" s="530"/>
      <c r="H146" s="552"/>
      <c r="I146" s="523"/>
      <c r="J146" s="490"/>
    </row>
    <row r="147" spans="1:10">
      <c r="A147" s="711">
        <v>36</v>
      </c>
      <c r="B147" s="712">
        <v>23</v>
      </c>
      <c r="C147" s="533" t="s">
        <v>9290</v>
      </c>
      <c r="D147" s="533" t="s">
        <v>9152</v>
      </c>
      <c r="E147" s="779">
        <v>209.8</v>
      </c>
      <c r="F147" s="548" t="s">
        <v>9291</v>
      </c>
      <c r="G147" s="516" t="s">
        <v>9286</v>
      </c>
      <c r="H147" s="526" t="s">
        <v>9286</v>
      </c>
      <c r="I147" s="517" t="s">
        <v>9292</v>
      </c>
      <c r="J147" s="479" t="s">
        <v>4796</v>
      </c>
    </row>
    <row r="148" spans="1:10">
      <c r="A148" s="711"/>
      <c r="B148" s="712"/>
      <c r="C148" s="533"/>
      <c r="D148" s="533"/>
      <c r="E148" s="779"/>
      <c r="F148" s="548" t="s">
        <v>9288</v>
      </c>
      <c r="G148" s="516" t="s">
        <v>9289</v>
      </c>
      <c r="H148" s="526" t="s">
        <v>9289</v>
      </c>
      <c r="I148" s="517"/>
      <c r="J148" s="481"/>
    </row>
    <row r="149" spans="1:10">
      <c r="A149" s="711"/>
      <c r="B149" s="712"/>
      <c r="C149" s="533"/>
      <c r="D149" s="533"/>
      <c r="E149" s="779"/>
      <c r="F149" s="548"/>
      <c r="G149" s="516"/>
      <c r="H149" s="548"/>
      <c r="I149" s="517"/>
      <c r="J149" s="490"/>
    </row>
    <row r="150" spans="1:10">
      <c r="A150" s="713">
        <v>37</v>
      </c>
      <c r="B150" s="714">
        <v>24</v>
      </c>
      <c r="C150" s="557" t="s">
        <v>9293</v>
      </c>
      <c r="D150" s="557" t="s">
        <v>9152</v>
      </c>
      <c r="E150" s="793">
        <v>134.67150000000001</v>
      </c>
      <c r="F150" s="534" t="s">
        <v>9294</v>
      </c>
      <c r="G150" s="520" t="s">
        <v>9286</v>
      </c>
      <c r="H150" s="543" t="s">
        <v>9286</v>
      </c>
      <c r="I150" s="521" t="s">
        <v>9295</v>
      </c>
      <c r="J150" s="479" t="s">
        <v>4796</v>
      </c>
    </row>
    <row r="151" spans="1:10">
      <c r="A151" s="711"/>
      <c r="B151" s="712"/>
      <c r="C151" s="533"/>
      <c r="D151" s="533"/>
      <c r="E151" s="779"/>
      <c r="F151" s="548" t="s">
        <v>9288</v>
      </c>
      <c r="G151" s="516" t="s">
        <v>9296</v>
      </c>
      <c r="H151" s="526" t="s">
        <v>9296</v>
      </c>
      <c r="I151" s="517"/>
      <c r="J151" s="481"/>
    </row>
    <row r="152" spans="1:10">
      <c r="A152" s="715"/>
      <c r="B152" s="716"/>
      <c r="C152" s="529"/>
      <c r="D152" s="529"/>
      <c r="E152" s="794"/>
      <c r="F152" s="552"/>
      <c r="G152" s="522"/>
      <c r="H152" s="552"/>
      <c r="I152" s="523"/>
      <c r="J152" s="490"/>
    </row>
    <row r="153" spans="1:10" ht="27.6">
      <c r="A153" s="711">
        <v>38</v>
      </c>
      <c r="B153" s="712">
        <v>25</v>
      </c>
      <c r="C153" s="533" t="s">
        <v>9297</v>
      </c>
      <c r="D153" s="533" t="s">
        <v>9298</v>
      </c>
      <c r="E153" s="779">
        <v>8</v>
      </c>
      <c r="F153" s="548" t="s">
        <v>9299</v>
      </c>
      <c r="G153" s="516" t="s">
        <v>9230</v>
      </c>
      <c r="H153" s="534" t="s">
        <v>9230</v>
      </c>
      <c r="I153" s="517" t="s">
        <v>9300</v>
      </c>
      <c r="J153" s="479" t="s">
        <v>4796</v>
      </c>
    </row>
    <row r="154" spans="1:10" ht="27.6">
      <c r="A154" s="711"/>
      <c r="B154" s="712"/>
      <c r="C154" s="533"/>
      <c r="D154" s="533"/>
      <c r="E154" s="779"/>
      <c r="F154" s="548" t="s">
        <v>9301</v>
      </c>
      <c r="G154" s="518"/>
      <c r="H154" s="662"/>
      <c r="I154" s="517" t="s">
        <v>9302</v>
      </c>
      <c r="J154" s="481"/>
    </row>
    <row r="155" spans="1:10">
      <c r="A155" s="711"/>
      <c r="B155" s="712"/>
      <c r="C155" s="533"/>
      <c r="D155" s="533"/>
      <c r="E155" s="779"/>
      <c r="F155" s="548"/>
      <c r="G155" s="516"/>
      <c r="H155" s="552"/>
      <c r="I155" s="564"/>
      <c r="J155" s="490"/>
    </row>
    <row r="156" spans="1:10">
      <c r="A156" s="713">
        <v>39</v>
      </c>
      <c r="B156" s="714">
        <v>26</v>
      </c>
      <c r="C156" s="557" t="s">
        <v>9303</v>
      </c>
      <c r="D156" s="557" t="s">
        <v>9152</v>
      </c>
      <c r="E156" s="793">
        <v>47</v>
      </c>
      <c r="F156" s="534" t="s">
        <v>9304</v>
      </c>
      <c r="G156" s="545" t="s">
        <v>9230</v>
      </c>
      <c r="H156" s="548" t="s">
        <v>9230</v>
      </c>
      <c r="I156" s="535" t="s">
        <v>9305</v>
      </c>
      <c r="J156" s="479" t="s">
        <v>4796</v>
      </c>
    </row>
    <row r="157" spans="1:10">
      <c r="A157" s="715"/>
      <c r="B157" s="716"/>
      <c r="C157" s="529"/>
      <c r="D157" s="529"/>
      <c r="E157" s="794"/>
      <c r="F157" s="552"/>
      <c r="G157" s="546"/>
      <c r="H157" s="666"/>
      <c r="I157" s="574"/>
      <c r="J157" s="490"/>
    </row>
    <row r="158" spans="1:10">
      <c r="A158" s="711">
        <v>40</v>
      </c>
      <c r="B158" s="712">
        <v>27</v>
      </c>
      <c r="C158" s="533" t="s">
        <v>9306</v>
      </c>
      <c r="D158" s="533" t="s">
        <v>9152</v>
      </c>
      <c r="E158" s="779">
        <v>598</v>
      </c>
      <c r="F158" s="603" t="s">
        <v>9307</v>
      </c>
      <c r="G158" s="533" t="s">
        <v>9308</v>
      </c>
      <c r="H158" s="548" t="s">
        <v>9230</v>
      </c>
      <c r="I158" s="564" t="s">
        <v>9309</v>
      </c>
      <c r="J158" s="479" t="s">
        <v>4796</v>
      </c>
    </row>
    <row r="159" spans="1:10">
      <c r="A159" s="711"/>
      <c r="B159" s="712"/>
      <c r="C159" s="533"/>
      <c r="D159" s="533"/>
      <c r="E159" s="779"/>
      <c r="F159" s="603" t="s">
        <v>9310</v>
      </c>
      <c r="G159" s="533" t="s">
        <v>9311</v>
      </c>
      <c r="H159" s="603" t="s">
        <v>9312</v>
      </c>
      <c r="I159" s="617"/>
      <c r="J159" s="490"/>
    </row>
    <row r="160" spans="1:10" ht="27.6">
      <c r="A160" s="713">
        <v>41</v>
      </c>
      <c r="B160" s="714">
        <v>28</v>
      </c>
      <c r="C160" s="557" t="s">
        <v>9313</v>
      </c>
      <c r="D160" s="557" t="s">
        <v>9152</v>
      </c>
      <c r="E160" s="793">
        <v>732</v>
      </c>
      <c r="F160" s="534" t="s">
        <v>9314</v>
      </c>
      <c r="G160" s="520" t="s">
        <v>9315</v>
      </c>
      <c r="H160" s="543" t="s">
        <v>9315</v>
      </c>
      <c r="I160" s="521" t="s">
        <v>9316</v>
      </c>
      <c r="J160" s="479" t="s">
        <v>4796</v>
      </c>
    </row>
    <row r="161" spans="1:10">
      <c r="A161" s="711"/>
      <c r="B161" s="712"/>
      <c r="C161" s="533"/>
      <c r="D161" s="533"/>
      <c r="E161" s="779"/>
      <c r="F161" s="548" t="s">
        <v>9317</v>
      </c>
      <c r="G161" s="518"/>
      <c r="H161" s="662"/>
      <c r="I161" s="517"/>
      <c r="J161" s="490"/>
    </row>
    <row r="162" spans="1:10">
      <c r="A162" s="713">
        <v>42</v>
      </c>
      <c r="B162" s="714">
        <v>29</v>
      </c>
      <c r="C162" s="557" t="s">
        <v>9318</v>
      </c>
      <c r="D162" s="557" t="s">
        <v>9152</v>
      </c>
      <c r="E162" s="793">
        <v>204.03880000000001</v>
      </c>
      <c r="F162" s="534" t="s">
        <v>9098</v>
      </c>
      <c r="G162" s="520" t="s">
        <v>9319</v>
      </c>
      <c r="H162" s="543" t="s">
        <v>9319</v>
      </c>
      <c r="I162" s="521" t="s">
        <v>9320</v>
      </c>
      <c r="J162" s="479" t="s">
        <v>4796</v>
      </c>
    </row>
    <row r="163" spans="1:10">
      <c r="A163" s="715"/>
      <c r="B163" s="716"/>
      <c r="C163" s="529"/>
      <c r="D163" s="529"/>
      <c r="E163" s="794"/>
      <c r="F163" s="552" t="s">
        <v>9321</v>
      </c>
      <c r="G163" s="522"/>
      <c r="H163" s="552"/>
      <c r="I163" s="523"/>
      <c r="J163" s="490"/>
    </row>
    <row r="164" spans="1:10" ht="55.8" thickBot="1">
      <c r="A164" s="726">
        <v>43</v>
      </c>
      <c r="B164" s="727">
        <v>30</v>
      </c>
      <c r="C164" s="762" t="s">
        <v>9322</v>
      </c>
      <c r="D164" s="768" t="s">
        <v>9152</v>
      </c>
      <c r="E164" s="780">
        <v>152</v>
      </c>
      <c r="F164" s="548" t="s">
        <v>9323</v>
      </c>
      <c r="G164" s="518"/>
      <c r="H164" s="549" t="s">
        <v>9127</v>
      </c>
      <c r="I164" s="517" t="s">
        <v>9324</v>
      </c>
      <c r="J164" s="481" t="s">
        <v>4796</v>
      </c>
    </row>
    <row r="165" spans="1:10" ht="15" thickBot="1">
      <c r="A165" s="2022" t="s">
        <v>52</v>
      </c>
      <c r="B165" s="2023"/>
      <c r="C165" s="2023"/>
      <c r="D165" s="2023"/>
      <c r="E165" s="124">
        <f>E92+E94+E98+E101+E103+E106+E108+E110+E114+E116+E118+E120+E123+E125+E127+E129+E132+E134+E137+E139+E141+E144+E147+E150+E153+E156+E158+E160+E162+E164</f>
        <v>8473.4671000000017</v>
      </c>
      <c r="F165" s="2043"/>
      <c r="G165" s="2044"/>
      <c r="H165" s="2044"/>
      <c r="I165" s="2044"/>
      <c r="J165" s="2045"/>
    </row>
    <row r="166" spans="1:10" ht="15" thickBot="1">
      <c r="A166" s="2035" t="s">
        <v>4862</v>
      </c>
      <c r="B166" s="2036"/>
      <c r="C166" s="2036"/>
      <c r="D166" s="2036"/>
      <c r="E166" s="2036"/>
      <c r="F166" s="2036"/>
      <c r="G166" s="2036"/>
      <c r="H166" s="2036"/>
      <c r="I166" s="2036"/>
      <c r="J166" s="2037"/>
    </row>
    <row r="167" spans="1:10" ht="27.6">
      <c r="A167" s="725">
        <v>44</v>
      </c>
      <c r="B167" s="712">
        <v>1</v>
      </c>
      <c r="C167" s="514" t="s">
        <v>9325</v>
      </c>
      <c r="D167" s="514" t="s">
        <v>9326</v>
      </c>
      <c r="E167" s="776">
        <v>1500</v>
      </c>
      <c r="F167" s="643" t="s">
        <v>9327</v>
      </c>
      <c r="G167" s="519" t="s">
        <v>9328</v>
      </c>
      <c r="H167" s="526" t="s">
        <v>9329</v>
      </c>
      <c r="I167" s="517" t="s">
        <v>9330</v>
      </c>
      <c r="J167" s="476" t="s">
        <v>4796</v>
      </c>
    </row>
    <row r="168" spans="1:10">
      <c r="A168" s="725"/>
      <c r="B168" s="712"/>
      <c r="C168" s="514"/>
      <c r="D168" s="514"/>
      <c r="E168" s="776"/>
      <c r="F168" s="643" t="s">
        <v>9150</v>
      </c>
      <c r="G168" s="519" t="s">
        <v>9331</v>
      </c>
      <c r="H168" s="526" t="s">
        <v>9331</v>
      </c>
      <c r="I168" s="517"/>
      <c r="J168" s="481"/>
    </row>
    <row r="169" spans="1:10">
      <c r="A169" s="725"/>
      <c r="B169" s="712"/>
      <c r="C169" s="514"/>
      <c r="D169" s="514"/>
      <c r="E169" s="776"/>
      <c r="F169" s="643"/>
      <c r="G169" s="519" t="s">
        <v>9332</v>
      </c>
      <c r="H169" s="548"/>
      <c r="I169" s="517"/>
      <c r="J169" s="490"/>
    </row>
    <row r="170" spans="1:10" ht="27.6">
      <c r="A170" s="722">
        <v>45</v>
      </c>
      <c r="B170" s="714">
        <v>2</v>
      </c>
      <c r="C170" s="577" t="s">
        <v>9333</v>
      </c>
      <c r="D170" s="577" t="s">
        <v>9326</v>
      </c>
      <c r="E170" s="743">
        <v>1500</v>
      </c>
      <c r="F170" s="644" t="s">
        <v>9334</v>
      </c>
      <c r="G170" s="524" t="s">
        <v>9335</v>
      </c>
      <c r="H170" s="543" t="s">
        <v>9336</v>
      </c>
      <c r="I170" s="521" t="s">
        <v>9330</v>
      </c>
      <c r="J170" s="479" t="s">
        <v>4796</v>
      </c>
    </row>
    <row r="171" spans="1:10">
      <c r="A171" s="725"/>
      <c r="B171" s="712"/>
      <c r="C171" s="514"/>
      <c r="D171" s="514"/>
      <c r="E171" s="776"/>
      <c r="F171" s="643" t="s">
        <v>9150</v>
      </c>
      <c r="G171" s="519" t="s">
        <v>9331</v>
      </c>
      <c r="H171" s="526" t="s">
        <v>9337</v>
      </c>
      <c r="I171" s="517"/>
      <c r="J171" s="481"/>
    </row>
    <row r="172" spans="1:10">
      <c r="A172" s="728"/>
      <c r="B172" s="716"/>
      <c r="C172" s="571"/>
      <c r="D172" s="571"/>
      <c r="E172" s="777"/>
      <c r="F172" s="645"/>
      <c r="G172" s="525" t="s">
        <v>9332</v>
      </c>
      <c r="H172" s="552"/>
      <c r="I172" s="523"/>
      <c r="J172" s="490"/>
    </row>
    <row r="173" spans="1:10" ht="27.6">
      <c r="A173" s="725">
        <v>46</v>
      </c>
      <c r="B173" s="712">
        <v>3</v>
      </c>
      <c r="C173" s="544" t="s">
        <v>9338</v>
      </c>
      <c r="D173" s="533" t="s">
        <v>9326</v>
      </c>
      <c r="E173" s="779">
        <v>5000</v>
      </c>
      <c r="F173" s="548" t="s">
        <v>9339</v>
      </c>
      <c r="G173" s="536" t="s">
        <v>9340</v>
      </c>
      <c r="H173" s="526" t="s">
        <v>9341</v>
      </c>
      <c r="I173" s="517" t="s">
        <v>9330</v>
      </c>
      <c r="J173" s="479" t="s">
        <v>4796</v>
      </c>
    </row>
    <row r="174" spans="1:10" ht="27.6">
      <c r="A174" s="725"/>
      <c r="B174" s="712"/>
      <c r="C174" s="544"/>
      <c r="D174" s="533"/>
      <c r="E174" s="779"/>
      <c r="F174" s="548" t="s">
        <v>9150</v>
      </c>
      <c r="G174" s="536" t="s">
        <v>9342</v>
      </c>
      <c r="H174" s="526" t="s">
        <v>9343</v>
      </c>
      <c r="I174" s="517"/>
      <c r="J174" s="490"/>
    </row>
    <row r="175" spans="1:10">
      <c r="A175" s="722">
        <v>47</v>
      </c>
      <c r="B175" s="714">
        <v>4</v>
      </c>
      <c r="C175" s="568" t="s">
        <v>9344</v>
      </c>
      <c r="D175" s="577" t="s">
        <v>9326</v>
      </c>
      <c r="E175" s="743">
        <v>3174</v>
      </c>
      <c r="F175" s="644" t="s">
        <v>9345</v>
      </c>
      <c r="G175" s="524" t="s">
        <v>9346</v>
      </c>
      <c r="H175" s="408" t="s">
        <v>9346</v>
      </c>
      <c r="I175" s="535" t="s">
        <v>9347</v>
      </c>
      <c r="J175" s="479" t="s">
        <v>4796</v>
      </c>
    </row>
    <row r="176" spans="1:10">
      <c r="A176" s="725"/>
      <c r="B176" s="712"/>
      <c r="C176" s="514"/>
      <c r="D176" s="514"/>
      <c r="E176" s="776"/>
      <c r="F176" s="643" t="s">
        <v>9348</v>
      </c>
      <c r="G176" s="519" t="s">
        <v>9349</v>
      </c>
      <c r="H176" s="489" t="s">
        <v>9349</v>
      </c>
      <c r="I176" s="550"/>
      <c r="J176" s="481"/>
    </row>
    <row r="177" spans="1:10">
      <c r="A177" s="725"/>
      <c r="B177" s="712"/>
      <c r="C177" s="514"/>
      <c r="D177" s="514"/>
      <c r="E177" s="776"/>
      <c r="F177" s="643" t="s">
        <v>9187</v>
      </c>
      <c r="G177" s="519"/>
      <c r="H177" s="548"/>
      <c r="I177" s="550"/>
      <c r="J177" s="490"/>
    </row>
    <row r="178" spans="1:10">
      <c r="A178" s="722">
        <v>48</v>
      </c>
      <c r="B178" s="714">
        <v>5</v>
      </c>
      <c r="C178" s="557" t="s">
        <v>9350</v>
      </c>
      <c r="D178" s="557" t="s">
        <v>9326</v>
      </c>
      <c r="E178" s="793">
        <v>483.8</v>
      </c>
      <c r="F178" s="534" t="s">
        <v>9238</v>
      </c>
      <c r="G178" s="528" t="s">
        <v>9351</v>
      </c>
      <c r="H178" s="534" t="s">
        <v>9230</v>
      </c>
      <c r="I178" s="521" t="s">
        <v>9352</v>
      </c>
      <c r="J178" s="479" t="s">
        <v>4796</v>
      </c>
    </row>
    <row r="179" spans="1:10">
      <c r="A179" s="725"/>
      <c r="B179" s="712"/>
      <c r="C179" s="533"/>
      <c r="D179" s="533"/>
      <c r="E179" s="779"/>
      <c r="F179" s="548"/>
      <c r="G179" s="536" t="s">
        <v>9353</v>
      </c>
      <c r="H179" s="548" t="s">
        <v>9312</v>
      </c>
      <c r="I179" s="517"/>
      <c r="J179" s="481"/>
    </row>
    <row r="180" spans="1:10">
      <c r="A180" s="728"/>
      <c r="B180" s="716"/>
      <c r="C180" s="529"/>
      <c r="D180" s="529"/>
      <c r="E180" s="794"/>
      <c r="F180" s="552"/>
      <c r="G180" s="530"/>
      <c r="H180" s="552"/>
      <c r="I180" s="523"/>
      <c r="J180" s="490"/>
    </row>
    <row r="181" spans="1:10" ht="27.6">
      <c r="A181" s="725">
        <v>49</v>
      </c>
      <c r="B181" s="712">
        <v>6</v>
      </c>
      <c r="C181" s="533" t="s">
        <v>9354</v>
      </c>
      <c r="D181" s="533" t="s">
        <v>9355</v>
      </c>
      <c r="E181" s="779">
        <v>55</v>
      </c>
      <c r="F181" s="548" t="s">
        <v>9356</v>
      </c>
      <c r="G181" s="536" t="s">
        <v>9092</v>
      </c>
      <c r="H181" s="489" t="s">
        <v>9092</v>
      </c>
      <c r="I181" s="517" t="s">
        <v>9357</v>
      </c>
      <c r="J181" s="479" t="s">
        <v>4796</v>
      </c>
    </row>
    <row r="182" spans="1:10">
      <c r="A182" s="725"/>
      <c r="B182" s="712"/>
      <c r="C182" s="533"/>
      <c r="D182" s="533"/>
      <c r="E182" s="779"/>
      <c r="F182" s="548"/>
      <c r="G182" s="536"/>
      <c r="H182" s="548"/>
      <c r="I182" s="517"/>
      <c r="J182" s="490"/>
    </row>
    <row r="183" spans="1:10">
      <c r="A183" s="722">
        <v>50</v>
      </c>
      <c r="B183" s="714">
        <v>7</v>
      </c>
      <c r="C183" s="577" t="s">
        <v>9358</v>
      </c>
      <c r="D183" s="577" t="s">
        <v>9326</v>
      </c>
      <c r="E183" s="797">
        <v>3074.5754000000002</v>
      </c>
      <c r="F183" s="521" t="s">
        <v>9359</v>
      </c>
      <c r="G183" s="528" t="s">
        <v>9360</v>
      </c>
      <c r="H183" s="534" t="s">
        <v>9361</v>
      </c>
      <c r="I183" s="521" t="s">
        <v>9362</v>
      </c>
      <c r="J183" s="479" t="s">
        <v>4796</v>
      </c>
    </row>
    <row r="184" spans="1:10">
      <c r="A184" s="725"/>
      <c r="B184" s="712"/>
      <c r="C184" s="514"/>
      <c r="D184" s="514"/>
      <c r="E184" s="798"/>
      <c r="F184" s="517" t="s">
        <v>9363</v>
      </c>
      <c r="G184" s="536" t="s">
        <v>9364</v>
      </c>
      <c r="H184" s="548" t="s">
        <v>9365</v>
      </c>
      <c r="I184" s="517" t="s">
        <v>9366</v>
      </c>
      <c r="J184" s="481"/>
    </row>
    <row r="185" spans="1:10">
      <c r="A185" s="725"/>
      <c r="B185" s="712"/>
      <c r="C185" s="514"/>
      <c r="D185" s="514"/>
      <c r="E185" s="776"/>
      <c r="F185" s="646"/>
      <c r="G185" s="536" t="s">
        <v>9367</v>
      </c>
      <c r="H185" s="548" t="s">
        <v>9312</v>
      </c>
      <c r="I185" s="517" t="s">
        <v>9368</v>
      </c>
      <c r="J185" s="481"/>
    </row>
    <row r="186" spans="1:10" ht="41.4">
      <c r="A186" s="728"/>
      <c r="B186" s="716"/>
      <c r="C186" s="571"/>
      <c r="D186" s="571"/>
      <c r="E186" s="777"/>
      <c r="F186" s="523"/>
      <c r="G186" s="530" t="s">
        <v>9369</v>
      </c>
      <c r="H186" s="552" t="s">
        <v>9370</v>
      </c>
      <c r="I186" s="523" t="s">
        <v>9371</v>
      </c>
      <c r="J186" s="490"/>
    </row>
    <row r="187" spans="1:10">
      <c r="A187" s="722">
        <v>51</v>
      </c>
      <c r="B187" s="714">
        <v>8</v>
      </c>
      <c r="C187" s="542" t="s">
        <v>9372</v>
      </c>
      <c r="D187" s="557" t="s">
        <v>9326</v>
      </c>
      <c r="E187" s="793">
        <v>5346</v>
      </c>
      <c r="F187" s="534" t="s">
        <v>9373</v>
      </c>
      <c r="G187" s="2038" t="s">
        <v>9374</v>
      </c>
      <c r="H187" s="2028" t="s">
        <v>9375</v>
      </c>
      <c r="I187" s="521" t="s">
        <v>9362</v>
      </c>
      <c r="J187" s="479" t="s">
        <v>4796</v>
      </c>
    </row>
    <row r="188" spans="1:10">
      <c r="A188" s="725"/>
      <c r="B188" s="712"/>
      <c r="C188" s="544"/>
      <c r="D188" s="533"/>
      <c r="E188" s="779"/>
      <c r="F188" s="548" t="s">
        <v>9376</v>
      </c>
      <c r="G188" s="2039"/>
      <c r="H188" s="2004"/>
      <c r="I188" s="517"/>
      <c r="J188" s="481"/>
    </row>
    <row r="189" spans="1:10">
      <c r="A189" s="725"/>
      <c r="B189" s="721"/>
      <c r="C189" s="544"/>
      <c r="D189" s="531"/>
      <c r="E189" s="779"/>
      <c r="F189" s="641" t="s">
        <v>9377</v>
      </c>
      <c r="G189" s="2039"/>
      <c r="H189" s="2004"/>
      <c r="I189" s="627"/>
      <c r="J189" s="481"/>
    </row>
    <row r="190" spans="1:10">
      <c r="A190" s="725"/>
      <c r="B190" s="721"/>
      <c r="C190" s="544"/>
      <c r="D190" s="531"/>
      <c r="E190" s="779"/>
      <c r="F190" s="641"/>
      <c r="G190" s="2039"/>
      <c r="H190" s="2004"/>
      <c r="I190" s="627"/>
      <c r="J190" s="481"/>
    </row>
    <row r="191" spans="1:10">
      <c r="A191" s="728"/>
      <c r="B191" s="724"/>
      <c r="C191" s="547"/>
      <c r="D191" s="587"/>
      <c r="E191" s="794"/>
      <c r="F191" s="642"/>
      <c r="G191" s="2046"/>
      <c r="H191" s="2029"/>
      <c r="I191" s="683"/>
      <c r="J191" s="490"/>
    </row>
    <row r="192" spans="1:10" ht="27.6">
      <c r="A192" s="725">
        <v>52</v>
      </c>
      <c r="B192" s="712">
        <v>9</v>
      </c>
      <c r="C192" s="514" t="s">
        <v>9378</v>
      </c>
      <c r="D192" s="514" t="s">
        <v>9326</v>
      </c>
      <c r="E192" s="776">
        <v>797.3</v>
      </c>
      <c r="F192" s="643" t="s">
        <v>9379</v>
      </c>
      <c r="G192" s="519" t="s">
        <v>9380</v>
      </c>
      <c r="H192" s="526" t="s">
        <v>9380</v>
      </c>
      <c r="I192" s="517" t="s">
        <v>9381</v>
      </c>
      <c r="J192" s="479" t="s">
        <v>4796</v>
      </c>
    </row>
    <row r="193" spans="1:10" ht="27.6">
      <c r="A193" s="725"/>
      <c r="B193" s="712"/>
      <c r="C193" s="514"/>
      <c r="D193" s="514"/>
      <c r="E193" s="776"/>
      <c r="F193" s="643" t="s">
        <v>9382</v>
      </c>
      <c r="G193" s="519" t="s">
        <v>9383</v>
      </c>
      <c r="H193" s="526" t="s">
        <v>9383</v>
      </c>
      <c r="I193" s="517"/>
      <c r="J193" s="490"/>
    </row>
    <row r="194" spans="1:10">
      <c r="A194" s="722">
        <v>53</v>
      </c>
      <c r="B194" s="714">
        <v>10</v>
      </c>
      <c r="C194" s="542" t="s">
        <v>9384</v>
      </c>
      <c r="D194" s="557" t="s">
        <v>9326</v>
      </c>
      <c r="E194" s="793">
        <v>2848.35</v>
      </c>
      <c r="F194" s="647" t="s">
        <v>9276</v>
      </c>
      <c r="G194" s="528" t="s">
        <v>9385</v>
      </c>
      <c r="H194" s="534" t="s">
        <v>9386</v>
      </c>
      <c r="I194" s="653" t="s">
        <v>9387</v>
      </c>
      <c r="J194" s="479" t="s">
        <v>4796</v>
      </c>
    </row>
    <row r="195" spans="1:10">
      <c r="A195" s="725"/>
      <c r="B195" s="712"/>
      <c r="C195" s="544"/>
      <c r="D195" s="533"/>
      <c r="E195" s="779"/>
      <c r="F195" s="648" t="s">
        <v>9388</v>
      </c>
      <c r="G195" s="536" t="s">
        <v>9389</v>
      </c>
      <c r="H195" s="548" t="s">
        <v>9390</v>
      </c>
      <c r="I195" s="585" t="s">
        <v>9391</v>
      </c>
      <c r="J195" s="481"/>
    </row>
    <row r="196" spans="1:10" ht="55.2">
      <c r="A196" s="725"/>
      <c r="B196" s="712"/>
      <c r="C196" s="544"/>
      <c r="D196" s="533"/>
      <c r="E196" s="779"/>
      <c r="F196" s="648" t="s">
        <v>9392</v>
      </c>
      <c r="G196" s="536" t="s">
        <v>9393</v>
      </c>
      <c r="H196" s="548" t="s">
        <v>9394</v>
      </c>
      <c r="I196" s="517"/>
      <c r="J196" s="490"/>
    </row>
    <row r="197" spans="1:10" ht="27.6">
      <c r="A197" s="722">
        <v>54</v>
      </c>
      <c r="B197" s="714">
        <v>11</v>
      </c>
      <c r="C197" s="556" t="s">
        <v>9395</v>
      </c>
      <c r="D197" s="556" t="s">
        <v>9326</v>
      </c>
      <c r="E197" s="799">
        <v>730</v>
      </c>
      <c r="F197" s="521" t="s">
        <v>9396</v>
      </c>
      <c r="G197" s="528" t="s">
        <v>9397</v>
      </c>
      <c r="H197" s="543" t="s">
        <v>9397</v>
      </c>
      <c r="I197" s="521" t="s">
        <v>9398</v>
      </c>
      <c r="J197" s="479" t="s">
        <v>4796</v>
      </c>
    </row>
    <row r="198" spans="1:10" ht="27.6">
      <c r="A198" s="728"/>
      <c r="B198" s="712"/>
      <c r="C198" s="559"/>
      <c r="D198" s="559"/>
      <c r="E198" s="698"/>
      <c r="F198" s="523" t="s">
        <v>9399</v>
      </c>
      <c r="G198" s="530" t="s">
        <v>9400</v>
      </c>
      <c r="H198" s="555" t="s">
        <v>9400</v>
      </c>
      <c r="I198" s="523"/>
      <c r="J198" s="490"/>
    </row>
    <row r="199" spans="1:10" ht="27.6">
      <c r="A199" s="722">
        <v>55</v>
      </c>
      <c r="B199" s="714">
        <v>12</v>
      </c>
      <c r="C199" s="544" t="s">
        <v>9401</v>
      </c>
      <c r="D199" s="515" t="s">
        <v>9326</v>
      </c>
      <c r="E199" s="694">
        <v>3880</v>
      </c>
      <c r="F199" s="517" t="s">
        <v>9402</v>
      </c>
      <c r="G199" s="536" t="s">
        <v>9403</v>
      </c>
      <c r="H199" s="526" t="s">
        <v>9403</v>
      </c>
      <c r="I199" s="517" t="s">
        <v>9404</v>
      </c>
      <c r="J199" s="479" t="s">
        <v>4796</v>
      </c>
    </row>
    <row r="200" spans="1:10">
      <c r="A200" s="725"/>
      <c r="B200" s="712"/>
      <c r="C200" s="544"/>
      <c r="D200" s="515"/>
      <c r="E200" s="694"/>
      <c r="F200" s="517" t="s">
        <v>9405</v>
      </c>
      <c r="G200" s="536" t="s">
        <v>9406</v>
      </c>
      <c r="H200" s="548"/>
      <c r="I200" s="517"/>
      <c r="J200" s="481"/>
    </row>
    <row r="201" spans="1:10">
      <c r="A201" s="728"/>
      <c r="B201" s="716"/>
      <c r="C201" s="547"/>
      <c r="D201" s="559"/>
      <c r="E201" s="698"/>
      <c r="F201" s="523" t="s">
        <v>9407</v>
      </c>
      <c r="G201" s="530" t="s">
        <v>9408</v>
      </c>
      <c r="H201" s="548"/>
      <c r="I201" s="517"/>
      <c r="J201" s="490"/>
    </row>
    <row r="202" spans="1:10" ht="27.6">
      <c r="A202" s="722">
        <v>56</v>
      </c>
      <c r="B202" s="714">
        <v>13</v>
      </c>
      <c r="C202" s="542" t="s">
        <v>9409</v>
      </c>
      <c r="D202" s="557" t="s">
        <v>9326</v>
      </c>
      <c r="E202" s="793">
        <v>3316</v>
      </c>
      <c r="F202" s="534" t="s">
        <v>9410</v>
      </c>
      <c r="G202" s="528" t="s">
        <v>9411</v>
      </c>
      <c r="H202" s="543" t="s">
        <v>9412</v>
      </c>
      <c r="I202" s="521" t="s">
        <v>9316</v>
      </c>
      <c r="J202" s="479" t="s">
        <v>4796</v>
      </c>
    </row>
    <row r="203" spans="1:10" ht="27.6">
      <c r="A203" s="725"/>
      <c r="B203" s="712"/>
      <c r="C203" s="544"/>
      <c r="D203" s="533"/>
      <c r="E203" s="779"/>
      <c r="F203" s="548" t="s">
        <v>9413</v>
      </c>
      <c r="G203" s="536" t="s">
        <v>9414</v>
      </c>
      <c r="H203" s="526" t="s">
        <v>9414</v>
      </c>
      <c r="I203" s="517"/>
      <c r="J203" s="481"/>
    </row>
    <row r="204" spans="1:10" ht="27.6">
      <c r="A204" s="725"/>
      <c r="B204" s="712"/>
      <c r="C204" s="544"/>
      <c r="D204" s="533"/>
      <c r="E204" s="779"/>
      <c r="F204" s="548"/>
      <c r="G204" s="536" t="s">
        <v>9415</v>
      </c>
      <c r="H204" s="526" t="s">
        <v>9415</v>
      </c>
      <c r="I204" s="517"/>
      <c r="J204" s="490"/>
    </row>
    <row r="205" spans="1:10">
      <c r="A205" s="722">
        <v>57</v>
      </c>
      <c r="B205" s="714">
        <v>14</v>
      </c>
      <c r="C205" s="542" t="s">
        <v>9416</v>
      </c>
      <c r="D205" s="556" t="s">
        <v>9326</v>
      </c>
      <c r="E205" s="799">
        <v>111</v>
      </c>
      <c r="F205" s="521" t="s">
        <v>9417</v>
      </c>
      <c r="G205" s="528" t="s">
        <v>9418</v>
      </c>
      <c r="H205" s="543" t="s">
        <v>9419</v>
      </c>
      <c r="I205" s="535" t="s">
        <v>9279</v>
      </c>
      <c r="J205" s="479" t="s">
        <v>4796</v>
      </c>
    </row>
    <row r="206" spans="1:10">
      <c r="A206" s="725"/>
      <c r="B206" s="712"/>
      <c r="C206" s="544"/>
      <c r="D206" s="515"/>
      <c r="E206" s="694"/>
      <c r="F206" s="517"/>
      <c r="G206" s="536" t="s">
        <v>9420</v>
      </c>
      <c r="H206" s="548" t="s">
        <v>9421</v>
      </c>
      <c r="I206" s="564"/>
      <c r="J206" s="481"/>
    </row>
    <row r="207" spans="1:10">
      <c r="A207" s="728"/>
      <c r="B207" s="716"/>
      <c r="C207" s="547"/>
      <c r="D207" s="529"/>
      <c r="E207" s="698"/>
      <c r="F207" s="523"/>
      <c r="G207" s="530"/>
      <c r="H207" s="552"/>
      <c r="I207" s="523"/>
      <c r="J207" s="490"/>
    </row>
    <row r="208" spans="1:10">
      <c r="A208" s="722">
        <v>58</v>
      </c>
      <c r="B208" s="714">
        <v>15</v>
      </c>
      <c r="C208" s="557" t="s">
        <v>9422</v>
      </c>
      <c r="D208" s="557" t="s">
        <v>9326</v>
      </c>
      <c r="E208" s="799">
        <v>312</v>
      </c>
      <c r="F208" s="535" t="s">
        <v>9423</v>
      </c>
      <c r="G208" s="556" t="s">
        <v>9424</v>
      </c>
      <c r="H208" s="442" t="s">
        <v>9312</v>
      </c>
      <c r="I208" s="535" t="s">
        <v>9425</v>
      </c>
      <c r="J208" s="479" t="s">
        <v>4796</v>
      </c>
    </row>
    <row r="209" spans="1:10">
      <c r="A209" s="725"/>
      <c r="B209" s="712"/>
      <c r="C209" s="533"/>
      <c r="D209" s="533"/>
      <c r="E209" s="694"/>
      <c r="F209" s="564" t="s">
        <v>9426</v>
      </c>
      <c r="G209" s="515" t="s">
        <v>9427</v>
      </c>
      <c r="H209" s="603"/>
      <c r="I209" s="564"/>
      <c r="J209" s="481"/>
    </row>
    <row r="210" spans="1:10">
      <c r="A210" s="728"/>
      <c r="B210" s="716"/>
      <c r="C210" s="529"/>
      <c r="D210" s="529"/>
      <c r="E210" s="698"/>
      <c r="F210" s="574"/>
      <c r="G210" s="558"/>
      <c r="H210" s="667"/>
      <c r="I210" s="574"/>
      <c r="J210" s="490"/>
    </row>
    <row r="211" spans="1:10">
      <c r="A211" s="719">
        <v>59</v>
      </c>
      <c r="B211" s="729">
        <v>16</v>
      </c>
      <c r="C211" s="557" t="s">
        <v>9428</v>
      </c>
      <c r="D211" s="542" t="s">
        <v>9326</v>
      </c>
      <c r="E211" s="799">
        <v>162.19999999999999</v>
      </c>
      <c r="F211" s="535" t="s">
        <v>9429</v>
      </c>
      <c r="G211" s="556" t="s">
        <v>9430</v>
      </c>
      <c r="H211" s="442" t="s">
        <v>9230</v>
      </c>
      <c r="I211" s="535" t="s">
        <v>9431</v>
      </c>
      <c r="J211" s="479" t="s">
        <v>4796</v>
      </c>
    </row>
    <row r="212" spans="1:10">
      <c r="A212" s="708"/>
      <c r="B212" s="730"/>
      <c r="C212" s="533"/>
      <c r="D212" s="544"/>
      <c r="E212" s="694"/>
      <c r="F212" s="564" t="s">
        <v>9432</v>
      </c>
      <c r="G212" s="515" t="s">
        <v>9433</v>
      </c>
      <c r="H212" s="603" t="s">
        <v>9312</v>
      </c>
      <c r="I212" s="564"/>
      <c r="J212" s="481"/>
    </row>
    <row r="213" spans="1:10">
      <c r="A213" s="731"/>
      <c r="B213" s="732"/>
      <c r="C213" s="529"/>
      <c r="D213" s="547"/>
      <c r="E213" s="698"/>
      <c r="F213" s="574" t="s">
        <v>9230</v>
      </c>
      <c r="G213" s="559"/>
      <c r="H213" s="611"/>
      <c r="I213" s="574"/>
      <c r="J213" s="490"/>
    </row>
    <row r="214" spans="1:10" ht="27.6">
      <c r="A214" s="722">
        <v>60</v>
      </c>
      <c r="B214" s="730">
        <v>17</v>
      </c>
      <c r="C214" s="533" t="s">
        <v>9434</v>
      </c>
      <c r="D214" s="544" t="s">
        <v>9326</v>
      </c>
      <c r="E214" s="694">
        <v>1.2</v>
      </c>
      <c r="F214" s="548" t="s">
        <v>9314</v>
      </c>
      <c r="G214" s="536" t="s">
        <v>9315</v>
      </c>
      <c r="H214" s="526" t="s">
        <v>9315</v>
      </c>
      <c r="I214" s="517" t="s">
        <v>9435</v>
      </c>
      <c r="J214" s="479" t="s">
        <v>4796</v>
      </c>
    </row>
    <row r="215" spans="1:10" ht="27.6">
      <c r="A215" s="725"/>
      <c r="B215" s="730"/>
      <c r="C215" s="533"/>
      <c r="D215" s="544"/>
      <c r="E215" s="694"/>
      <c r="F215" s="548" t="s">
        <v>9436</v>
      </c>
      <c r="G215" s="560" t="s">
        <v>9040</v>
      </c>
      <c r="H215" s="561" t="s">
        <v>9040</v>
      </c>
      <c r="I215" s="517" t="s">
        <v>9437</v>
      </c>
      <c r="J215" s="481"/>
    </row>
    <row r="216" spans="1:10">
      <c r="A216" s="725"/>
      <c r="B216" s="730"/>
      <c r="C216" s="533"/>
      <c r="D216" s="544"/>
      <c r="E216" s="694"/>
      <c r="F216" s="548" t="s">
        <v>9438</v>
      </c>
      <c r="G216" s="536"/>
      <c r="H216" s="548"/>
      <c r="I216" s="585"/>
      <c r="J216" s="481"/>
    </row>
    <row r="217" spans="1:10">
      <c r="A217" s="725"/>
      <c r="B217" s="730"/>
      <c r="C217" s="533"/>
      <c r="D217" s="544"/>
      <c r="E217" s="694"/>
      <c r="F217" s="548" t="s">
        <v>9439</v>
      </c>
      <c r="G217" s="560"/>
      <c r="H217" s="662"/>
      <c r="I217" s="585"/>
      <c r="J217" s="481"/>
    </row>
    <row r="218" spans="1:10">
      <c r="A218" s="728"/>
      <c r="B218" s="732"/>
      <c r="C218" s="529"/>
      <c r="D218" s="547"/>
      <c r="E218" s="698"/>
      <c r="F218" s="552" t="s">
        <v>9440</v>
      </c>
      <c r="G218" s="530"/>
      <c r="H218" s="552"/>
      <c r="I218" s="523"/>
      <c r="J218" s="490"/>
    </row>
    <row r="219" spans="1:10">
      <c r="A219" s="722">
        <v>61</v>
      </c>
      <c r="B219" s="714">
        <v>18</v>
      </c>
      <c r="C219" s="542" t="s">
        <v>9441</v>
      </c>
      <c r="D219" s="557" t="s">
        <v>9326</v>
      </c>
      <c r="E219" s="793">
        <v>2205</v>
      </c>
      <c r="F219" s="534" t="s">
        <v>9314</v>
      </c>
      <c r="G219" s="524" t="s">
        <v>9315</v>
      </c>
      <c r="H219" s="2028" t="s">
        <v>9315</v>
      </c>
      <c r="I219" s="521" t="s">
        <v>9404</v>
      </c>
      <c r="J219" s="481" t="s">
        <v>4796</v>
      </c>
    </row>
    <row r="220" spans="1:10">
      <c r="A220" s="725"/>
      <c r="B220" s="712"/>
      <c r="C220" s="544"/>
      <c r="D220" s="533"/>
      <c r="E220" s="779"/>
      <c r="F220" s="548" t="s">
        <v>9442</v>
      </c>
      <c r="G220" s="562"/>
      <c r="H220" s="2004"/>
      <c r="I220" s="517"/>
      <c r="J220" s="481"/>
    </row>
    <row r="221" spans="1:10">
      <c r="A221" s="725"/>
      <c r="B221" s="712"/>
      <c r="C221" s="544"/>
      <c r="D221" s="533"/>
      <c r="E221" s="779"/>
      <c r="F221" s="548" t="s">
        <v>9443</v>
      </c>
      <c r="G221" s="519"/>
      <c r="H221" s="2004"/>
      <c r="I221" s="517"/>
      <c r="J221" s="481"/>
    </row>
    <row r="222" spans="1:10" ht="15" thickBot="1">
      <c r="A222" s="733"/>
      <c r="B222" s="727"/>
      <c r="C222" s="767"/>
      <c r="D222" s="762"/>
      <c r="E222" s="780"/>
      <c r="F222" s="548" t="s">
        <v>9444</v>
      </c>
      <c r="G222" s="519"/>
      <c r="H222" s="2004"/>
      <c r="I222" s="517"/>
      <c r="J222" s="481"/>
    </row>
    <row r="223" spans="1:10" ht="15" thickBot="1">
      <c r="A223" s="2022" t="s">
        <v>52</v>
      </c>
      <c r="B223" s="2023"/>
      <c r="C223" s="2023"/>
      <c r="D223" s="2023"/>
      <c r="E223" s="800">
        <f>E167+E170+E173+E175+E178+E181+E183+E187+E192+E194+E197+E199+E202+E205+E208+E211+E214+E219</f>
        <v>34496.425399999993</v>
      </c>
      <c r="F223" s="2022"/>
      <c r="G223" s="2023"/>
      <c r="H223" s="2023"/>
      <c r="I223" s="2023"/>
      <c r="J223" s="2024"/>
    </row>
    <row r="224" spans="1:10" ht="15" thickBot="1">
      <c r="A224" s="2035" t="s">
        <v>4831</v>
      </c>
      <c r="B224" s="2036"/>
      <c r="C224" s="2036"/>
      <c r="D224" s="2036"/>
      <c r="E224" s="2036"/>
      <c r="F224" s="2036"/>
      <c r="G224" s="2036"/>
      <c r="H224" s="2036"/>
      <c r="I224" s="2036"/>
      <c r="J224" s="2037"/>
    </row>
    <row r="225" spans="1:10">
      <c r="A225" s="711">
        <v>62</v>
      </c>
      <c r="B225" s="734">
        <v>1</v>
      </c>
      <c r="C225" s="544" t="s">
        <v>9445</v>
      </c>
      <c r="D225" s="533" t="s">
        <v>9446</v>
      </c>
      <c r="E225" s="694">
        <v>795</v>
      </c>
      <c r="F225" s="564" t="s">
        <v>9447</v>
      </c>
      <c r="G225" s="515" t="s">
        <v>9448</v>
      </c>
      <c r="H225" s="603" t="s">
        <v>9449</v>
      </c>
      <c r="I225" s="564" t="s">
        <v>9450</v>
      </c>
      <c r="J225" s="476" t="s">
        <v>4796</v>
      </c>
    </row>
    <row r="226" spans="1:10">
      <c r="A226" s="711"/>
      <c r="B226" s="734"/>
      <c r="C226" s="544"/>
      <c r="D226" s="533"/>
      <c r="E226" s="694"/>
      <c r="F226" s="564" t="s">
        <v>9451</v>
      </c>
      <c r="G226" s="515" t="s">
        <v>9197</v>
      </c>
      <c r="H226" s="603" t="s">
        <v>9195</v>
      </c>
      <c r="I226" s="564"/>
      <c r="J226" s="481"/>
    </row>
    <row r="227" spans="1:10">
      <c r="A227" s="711"/>
      <c r="B227" s="734"/>
      <c r="C227" s="544"/>
      <c r="D227" s="533"/>
      <c r="E227" s="694"/>
      <c r="F227" s="564"/>
      <c r="G227" s="515"/>
      <c r="H227" s="603"/>
      <c r="I227" s="564"/>
      <c r="J227" s="490"/>
    </row>
    <row r="228" spans="1:10">
      <c r="A228" s="713">
        <v>63</v>
      </c>
      <c r="B228" s="735">
        <v>2</v>
      </c>
      <c r="C228" s="542" t="s">
        <v>9452</v>
      </c>
      <c r="D228" s="557" t="s">
        <v>9446</v>
      </c>
      <c r="E228" s="799">
        <v>215</v>
      </c>
      <c r="F228" s="616" t="s">
        <v>9453</v>
      </c>
      <c r="G228" s="556" t="s">
        <v>9454</v>
      </c>
      <c r="H228" s="442" t="s">
        <v>9455</v>
      </c>
      <c r="I228" s="535" t="s">
        <v>9456</v>
      </c>
      <c r="J228" s="479" t="s">
        <v>4796</v>
      </c>
    </row>
    <row r="229" spans="1:10">
      <c r="A229" s="711"/>
      <c r="B229" s="734"/>
      <c r="C229" s="544"/>
      <c r="D229" s="533"/>
      <c r="E229" s="694"/>
      <c r="F229" s="613" t="s">
        <v>9457</v>
      </c>
      <c r="G229" s="515" t="s">
        <v>9230</v>
      </c>
      <c r="H229" s="603" t="s">
        <v>9458</v>
      </c>
      <c r="I229" s="564"/>
      <c r="J229" s="481"/>
    </row>
    <row r="230" spans="1:10">
      <c r="A230" s="715"/>
      <c r="B230" s="736"/>
      <c r="C230" s="547"/>
      <c r="D230" s="529"/>
      <c r="E230" s="698"/>
      <c r="F230" s="578"/>
      <c r="G230" s="559" t="s">
        <v>3064</v>
      </c>
      <c r="H230" s="611" t="s">
        <v>9312</v>
      </c>
      <c r="I230" s="574"/>
      <c r="J230" s="490"/>
    </row>
    <row r="231" spans="1:10" ht="31.2" customHeight="1">
      <c r="A231" s="711">
        <v>64</v>
      </c>
      <c r="B231" s="734">
        <v>3</v>
      </c>
      <c r="C231" s="514" t="s">
        <v>9459</v>
      </c>
      <c r="D231" s="514" t="s">
        <v>9446</v>
      </c>
      <c r="E231" s="776">
        <v>64</v>
      </c>
      <c r="F231" s="565" t="s">
        <v>9460</v>
      </c>
      <c r="G231" s="544" t="s">
        <v>9461</v>
      </c>
      <c r="H231" s="563" t="s">
        <v>9461</v>
      </c>
      <c r="I231" s="564" t="s">
        <v>9462</v>
      </c>
      <c r="J231" s="481" t="s">
        <v>4796</v>
      </c>
    </row>
    <row r="232" spans="1:10" ht="30" customHeight="1">
      <c r="A232" s="711"/>
      <c r="B232" s="734"/>
      <c r="C232" s="514"/>
      <c r="D232" s="514"/>
      <c r="E232" s="776"/>
      <c r="F232" s="565" t="s">
        <v>9463</v>
      </c>
      <c r="G232" s="566"/>
      <c r="H232" s="668"/>
      <c r="I232" s="564" t="s">
        <v>9464</v>
      </c>
      <c r="J232" s="490"/>
    </row>
    <row r="233" spans="1:10" ht="26.4" customHeight="1">
      <c r="A233" s="713">
        <v>65</v>
      </c>
      <c r="B233" s="735">
        <v>4</v>
      </c>
      <c r="C233" s="577" t="s">
        <v>9465</v>
      </c>
      <c r="D233" s="568" t="s">
        <v>9446</v>
      </c>
      <c r="E233" s="801">
        <v>308.89370000000002</v>
      </c>
      <c r="F233" s="568" t="s">
        <v>9466</v>
      </c>
      <c r="G233" s="535" t="s">
        <v>9467</v>
      </c>
      <c r="H233" s="569" t="s">
        <v>9467</v>
      </c>
      <c r="I233" s="570" t="s">
        <v>9468</v>
      </c>
      <c r="J233" s="481" t="s">
        <v>4796</v>
      </c>
    </row>
    <row r="234" spans="1:10" ht="31.2" customHeight="1">
      <c r="A234" s="715"/>
      <c r="B234" s="736"/>
      <c r="C234" s="571"/>
      <c r="D234" s="571"/>
      <c r="E234" s="777"/>
      <c r="F234" s="593" t="s">
        <v>9187</v>
      </c>
      <c r="G234" s="547" t="s">
        <v>9469</v>
      </c>
      <c r="H234" s="572" t="s">
        <v>9470</v>
      </c>
      <c r="I234" s="573"/>
      <c r="J234" s="490"/>
    </row>
    <row r="235" spans="1:10">
      <c r="A235" s="713">
        <v>66</v>
      </c>
      <c r="B235" s="735">
        <v>5</v>
      </c>
      <c r="C235" s="577" t="s">
        <v>9471</v>
      </c>
      <c r="D235" s="577" t="s">
        <v>9446</v>
      </c>
      <c r="E235" s="743">
        <v>107.1</v>
      </c>
      <c r="F235" s="535" t="s">
        <v>9472</v>
      </c>
      <c r="G235" s="556" t="s">
        <v>9473</v>
      </c>
      <c r="H235" s="408" t="s">
        <v>9473</v>
      </c>
      <c r="I235" s="535" t="s">
        <v>9474</v>
      </c>
      <c r="J235" s="481" t="s">
        <v>4796</v>
      </c>
    </row>
    <row r="236" spans="1:10" ht="27.6">
      <c r="A236" s="715"/>
      <c r="B236" s="736"/>
      <c r="C236" s="571"/>
      <c r="D236" s="571"/>
      <c r="E236" s="777"/>
      <c r="F236" s="574" t="s">
        <v>9356</v>
      </c>
      <c r="G236" s="575"/>
      <c r="H236" s="669"/>
      <c r="I236" s="574"/>
      <c r="J236" s="490"/>
    </row>
    <row r="237" spans="1:10">
      <c r="A237" s="711">
        <v>67</v>
      </c>
      <c r="B237" s="734">
        <v>6</v>
      </c>
      <c r="C237" s="514" t="s">
        <v>9475</v>
      </c>
      <c r="D237" s="514" t="s">
        <v>9446</v>
      </c>
      <c r="E237" s="776">
        <v>271</v>
      </c>
      <c r="F237" s="565" t="s">
        <v>9476</v>
      </c>
      <c r="G237" s="544" t="s">
        <v>9477</v>
      </c>
      <c r="H237" s="603" t="s">
        <v>9478</v>
      </c>
      <c r="I237" s="564" t="s">
        <v>9479</v>
      </c>
      <c r="J237" s="481" t="s">
        <v>4796</v>
      </c>
    </row>
    <row r="238" spans="1:10">
      <c r="A238" s="715"/>
      <c r="B238" s="736"/>
      <c r="C238" s="571"/>
      <c r="D238" s="571"/>
      <c r="E238" s="777"/>
      <c r="F238" s="593" t="s">
        <v>9480</v>
      </c>
      <c r="G238" s="547" t="s">
        <v>9481</v>
      </c>
      <c r="H238" s="611" t="s">
        <v>9482</v>
      </c>
      <c r="I238" s="574"/>
      <c r="J238" s="490"/>
    </row>
    <row r="239" spans="1:10">
      <c r="A239" s="713">
        <v>68</v>
      </c>
      <c r="B239" s="735">
        <v>7</v>
      </c>
      <c r="C239" s="542" t="s">
        <v>9483</v>
      </c>
      <c r="D239" s="557" t="s">
        <v>9484</v>
      </c>
      <c r="E239" s="799">
        <v>355</v>
      </c>
      <c r="F239" s="535" t="s">
        <v>9250</v>
      </c>
      <c r="G239" s="556" t="s">
        <v>9485</v>
      </c>
      <c r="H239" s="442" t="s">
        <v>9478</v>
      </c>
      <c r="I239" s="535" t="s">
        <v>9486</v>
      </c>
      <c r="J239" s="481" t="s">
        <v>4796</v>
      </c>
    </row>
    <row r="240" spans="1:10">
      <c r="A240" s="711"/>
      <c r="B240" s="734"/>
      <c r="C240" s="544"/>
      <c r="D240" s="533"/>
      <c r="E240" s="694"/>
      <c r="F240" s="564" t="s">
        <v>9487</v>
      </c>
      <c r="G240" s="515" t="s">
        <v>9488</v>
      </c>
      <c r="H240" s="603" t="s">
        <v>9312</v>
      </c>
      <c r="I240" s="564"/>
      <c r="J240" s="490"/>
    </row>
    <row r="241" spans="1:10">
      <c r="A241" s="713">
        <v>69</v>
      </c>
      <c r="B241" s="735">
        <v>8</v>
      </c>
      <c r="C241" s="542" t="s">
        <v>9489</v>
      </c>
      <c r="D241" s="557" t="s">
        <v>9490</v>
      </c>
      <c r="E241" s="793">
        <v>693</v>
      </c>
      <c r="F241" s="442" t="s">
        <v>9491</v>
      </c>
      <c r="G241" s="542" t="s">
        <v>9492</v>
      </c>
      <c r="H241" s="442" t="s">
        <v>9493</v>
      </c>
      <c r="I241" s="535" t="s">
        <v>9494</v>
      </c>
      <c r="J241" s="481" t="s">
        <v>4796</v>
      </c>
    </row>
    <row r="242" spans="1:10">
      <c r="A242" s="711"/>
      <c r="B242" s="734"/>
      <c r="C242" s="544"/>
      <c r="D242" s="533"/>
      <c r="E242" s="779"/>
      <c r="F242" s="603" t="s">
        <v>9495</v>
      </c>
      <c r="G242" s="515" t="s">
        <v>9255</v>
      </c>
      <c r="H242" s="603" t="s">
        <v>9482</v>
      </c>
      <c r="I242" s="564"/>
      <c r="J242" s="481"/>
    </row>
    <row r="243" spans="1:10">
      <c r="A243" s="711"/>
      <c r="B243" s="734"/>
      <c r="C243" s="544"/>
      <c r="D243" s="533"/>
      <c r="E243" s="779"/>
      <c r="F243" s="603"/>
      <c r="G243" s="551"/>
      <c r="H243" s="670" t="s">
        <v>9312</v>
      </c>
      <c r="I243" s="564"/>
      <c r="J243" s="490"/>
    </row>
    <row r="244" spans="1:10" ht="27.6">
      <c r="A244" s="713">
        <v>70</v>
      </c>
      <c r="B244" s="735">
        <v>9</v>
      </c>
      <c r="C244" s="577" t="s">
        <v>9496</v>
      </c>
      <c r="D244" s="557" t="s">
        <v>9446</v>
      </c>
      <c r="E244" s="743">
        <v>30</v>
      </c>
      <c r="F244" s="568" t="s">
        <v>9497</v>
      </c>
      <c r="G244" s="542" t="s">
        <v>9498</v>
      </c>
      <c r="H244" s="569" t="s">
        <v>9499</v>
      </c>
      <c r="I244" s="535" t="s">
        <v>9500</v>
      </c>
      <c r="J244" s="481" t="s">
        <v>4796</v>
      </c>
    </row>
    <row r="245" spans="1:10">
      <c r="A245" s="711"/>
      <c r="B245" s="734"/>
      <c r="C245" s="514"/>
      <c r="D245" s="533"/>
      <c r="E245" s="776"/>
      <c r="F245" s="565" t="s">
        <v>9501</v>
      </c>
      <c r="G245" s="566"/>
      <c r="H245" s="668"/>
      <c r="I245" s="564"/>
      <c r="J245" s="481"/>
    </row>
    <row r="246" spans="1:10" ht="27.6">
      <c r="A246" s="711"/>
      <c r="B246" s="734"/>
      <c r="C246" s="514"/>
      <c r="D246" s="533"/>
      <c r="E246" s="776"/>
      <c r="F246" s="565" t="s">
        <v>9502</v>
      </c>
      <c r="G246" s="544" t="s">
        <v>9408</v>
      </c>
      <c r="H246" s="603"/>
      <c r="I246" s="564"/>
      <c r="J246" s="490"/>
    </row>
    <row r="247" spans="1:10" ht="27.6">
      <c r="A247" s="737">
        <v>71</v>
      </c>
      <c r="B247" s="714">
        <v>10</v>
      </c>
      <c r="C247" s="557" t="s">
        <v>9503</v>
      </c>
      <c r="D247" s="542" t="s">
        <v>9446</v>
      </c>
      <c r="E247" s="799">
        <v>252.66829999999999</v>
      </c>
      <c r="F247" s="535" t="s">
        <v>9504</v>
      </c>
      <c r="G247" s="556" t="s">
        <v>9505</v>
      </c>
      <c r="H247" s="408" t="s">
        <v>9506</v>
      </c>
      <c r="I247" s="535" t="s">
        <v>9507</v>
      </c>
      <c r="J247" s="481" t="s">
        <v>4796</v>
      </c>
    </row>
    <row r="248" spans="1:10">
      <c r="A248" s="707"/>
      <c r="B248" s="712"/>
      <c r="C248" s="533"/>
      <c r="D248" s="544"/>
      <c r="E248" s="694"/>
      <c r="F248" s="564" t="s">
        <v>9508</v>
      </c>
      <c r="G248" s="515" t="s">
        <v>9509</v>
      </c>
      <c r="H248" s="489" t="s">
        <v>9510</v>
      </c>
      <c r="I248" s="564"/>
      <c r="J248" s="481"/>
    </row>
    <row r="249" spans="1:10">
      <c r="A249" s="723"/>
      <c r="B249" s="716"/>
      <c r="C249" s="529"/>
      <c r="D249" s="547"/>
      <c r="E249" s="698"/>
      <c r="F249" s="574" t="s">
        <v>9511</v>
      </c>
      <c r="G249" s="559" t="s">
        <v>9274</v>
      </c>
      <c r="H249" s="611"/>
      <c r="I249" s="574"/>
      <c r="J249" s="490"/>
    </row>
    <row r="250" spans="1:10">
      <c r="A250" s="737">
        <v>72</v>
      </c>
      <c r="B250" s="714">
        <v>11</v>
      </c>
      <c r="C250" s="557" t="s">
        <v>9512</v>
      </c>
      <c r="D250" s="542" t="s">
        <v>9446</v>
      </c>
      <c r="E250" s="799">
        <v>83.720600000000005</v>
      </c>
      <c r="F250" s="535" t="s">
        <v>9513</v>
      </c>
      <c r="G250" s="2038" t="s">
        <v>9514</v>
      </c>
      <c r="H250" s="2028" t="s">
        <v>9515</v>
      </c>
      <c r="I250" s="535" t="s">
        <v>9516</v>
      </c>
      <c r="J250" s="481" t="s">
        <v>4796</v>
      </c>
    </row>
    <row r="251" spans="1:10">
      <c r="A251" s="707"/>
      <c r="B251" s="712"/>
      <c r="C251" s="533"/>
      <c r="D251" s="544"/>
      <c r="E251" s="694"/>
      <c r="F251" s="564" t="s">
        <v>9517</v>
      </c>
      <c r="G251" s="2039"/>
      <c r="H251" s="2004"/>
      <c r="I251" s="564"/>
      <c r="J251" s="481"/>
    </row>
    <row r="252" spans="1:10">
      <c r="A252" s="723"/>
      <c r="B252" s="716"/>
      <c r="C252" s="529"/>
      <c r="D252" s="547"/>
      <c r="E252" s="698"/>
      <c r="F252" s="574" t="s">
        <v>9511</v>
      </c>
      <c r="G252" s="578" t="s">
        <v>9274</v>
      </c>
      <c r="H252" s="2029"/>
      <c r="I252" s="574"/>
      <c r="J252" s="490"/>
    </row>
    <row r="253" spans="1:10">
      <c r="A253" s="737">
        <v>73</v>
      </c>
      <c r="B253" s="714">
        <v>12</v>
      </c>
      <c r="C253" s="557" t="s">
        <v>9518</v>
      </c>
      <c r="D253" s="542" t="s">
        <v>9446</v>
      </c>
      <c r="E253" s="799">
        <v>180.5</v>
      </c>
      <c r="F253" s="535" t="s">
        <v>9513</v>
      </c>
      <c r="G253" s="2040" t="s">
        <v>9514</v>
      </c>
      <c r="H253" s="2028" t="s">
        <v>9515</v>
      </c>
      <c r="I253" s="535" t="s">
        <v>9229</v>
      </c>
      <c r="J253" s="481" t="s">
        <v>4796</v>
      </c>
    </row>
    <row r="254" spans="1:10">
      <c r="A254" s="707"/>
      <c r="B254" s="712"/>
      <c r="C254" s="533"/>
      <c r="D254" s="544"/>
      <c r="E254" s="694"/>
      <c r="F254" s="564" t="s">
        <v>9517</v>
      </c>
      <c r="G254" s="2041"/>
      <c r="H254" s="2004"/>
      <c r="I254" s="564"/>
      <c r="J254" s="481"/>
    </row>
    <row r="255" spans="1:10">
      <c r="A255" s="707"/>
      <c r="B255" s="712"/>
      <c r="C255" s="533"/>
      <c r="D255" s="544"/>
      <c r="E255" s="694"/>
      <c r="F255" s="564" t="s">
        <v>9511</v>
      </c>
      <c r="G255" s="2042"/>
      <c r="H255" s="2029"/>
      <c r="I255" s="564"/>
      <c r="J255" s="490"/>
    </row>
    <row r="256" spans="1:10">
      <c r="A256" s="737">
        <v>74</v>
      </c>
      <c r="B256" s="714">
        <v>13</v>
      </c>
      <c r="C256" s="557" t="s">
        <v>9519</v>
      </c>
      <c r="D256" s="542" t="s">
        <v>9446</v>
      </c>
      <c r="E256" s="799">
        <v>62.316400000000002</v>
      </c>
      <c r="F256" s="535" t="s">
        <v>9513</v>
      </c>
      <c r="G256" s="556" t="s">
        <v>9520</v>
      </c>
      <c r="H256" s="408" t="s">
        <v>9520</v>
      </c>
      <c r="I256" s="535" t="s">
        <v>9521</v>
      </c>
      <c r="J256" s="481" t="s">
        <v>4796</v>
      </c>
    </row>
    <row r="257" spans="1:10" ht="27.6">
      <c r="A257" s="723"/>
      <c r="B257" s="716"/>
      <c r="C257" s="529"/>
      <c r="D257" s="547"/>
      <c r="E257" s="698"/>
      <c r="F257" s="574" t="s">
        <v>9522</v>
      </c>
      <c r="G257" s="559"/>
      <c r="H257" s="611"/>
      <c r="I257" s="574"/>
      <c r="J257" s="490"/>
    </row>
    <row r="258" spans="1:10">
      <c r="A258" s="713">
        <v>75</v>
      </c>
      <c r="B258" s="735">
        <v>14</v>
      </c>
      <c r="C258" s="542" t="s">
        <v>9523</v>
      </c>
      <c r="D258" s="556" t="s">
        <v>9490</v>
      </c>
      <c r="E258" s="799">
        <v>97.188400000000001</v>
      </c>
      <c r="F258" s="442" t="s">
        <v>9524</v>
      </c>
      <c r="G258" s="542" t="s">
        <v>9525</v>
      </c>
      <c r="H258" s="569" t="s">
        <v>9526</v>
      </c>
      <c r="I258" s="535" t="s">
        <v>9527</v>
      </c>
      <c r="J258" s="481" t="s">
        <v>4796</v>
      </c>
    </row>
    <row r="259" spans="1:10">
      <c r="A259" s="711"/>
      <c r="B259" s="734"/>
      <c r="C259" s="544"/>
      <c r="D259" s="515"/>
      <c r="E259" s="694"/>
      <c r="F259" s="603" t="s">
        <v>9528</v>
      </c>
      <c r="G259" s="566"/>
      <c r="H259" s="668" t="s">
        <v>9529</v>
      </c>
      <c r="I259" s="564"/>
      <c r="J259" s="481"/>
    </row>
    <row r="260" spans="1:10">
      <c r="A260" s="711"/>
      <c r="B260" s="734"/>
      <c r="C260" s="544"/>
      <c r="D260" s="515"/>
      <c r="E260" s="694"/>
      <c r="F260" s="603"/>
      <c r="G260" s="544" t="s">
        <v>9530</v>
      </c>
      <c r="H260" s="603"/>
      <c r="I260" s="564"/>
      <c r="J260" s="490"/>
    </row>
    <row r="261" spans="1:10" ht="27.6">
      <c r="A261" s="713">
        <v>76</v>
      </c>
      <c r="B261" s="714">
        <v>15</v>
      </c>
      <c r="C261" s="542" t="s">
        <v>9531</v>
      </c>
      <c r="D261" s="557" t="s">
        <v>9446</v>
      </c>
      <c r="E261" s="793">
        <v>135.35759999999999</v>
      </c>
      <c r="F261" s="442" t="s">
        <v>9532</v>
      </c>
      <c r="G261" s="542" t="s">
        <v>9533</v>
      </c>
      <c r="H261" s="569" t="s">
        <v>9534</v>
      </c>
      <c r="I261" s="535" t="s">
        <v>9535</v>
      </c>
      <c r="J261" s="481" t="s">
        <v>4796</v>
      </c>
    </row>
    <row r="262" spans="1:10">
      <c r="A262" s="711"/>
      <c r="B262" s="712"/>
      <c r="C262" s="544"/>
      <c r="D262" s="529"/>
      <c r="E262" s="779"/>
      <c r="F262" s="611" t="s">
        <v>9536</v>
      </c>
      <c r="G262" s="544" t="s">
        <v>9274</v>
      </c>
      <c r="H262" s="603"/>
      <c r="I262" s="578"/>
      <c r="J262" s="490"/>
    </row>
    <row r="263" spans="1:10" ht="27.6">
      <c r="A263" s="713">
        <v>77</v>
      </c>
      <c r="B263" s="714">
        <v>16</v>
      </c>
      <c r="C263" s="542" t="s">
        <v>9537</v>
      </c>
      <c r="D263" s="556" t="s">
        <v>9446</v>
      </c>
      <c r="E263" s="799">
        <v>389</v>
      </c>
      <c r="F263" s="535" t="s">
        <v>9538</v>
      </c>
      <c r="G263" s="556" t="s">
        <v>9539</v>
      </c>
      <c r="H263" s="408" t="s">
        <v>9539</v>
      </c>
      <c r="I263" s="564" t="s">
        <v>9279</v>
      </c>
      <c r="J263" s="481" t="s">
        <v>4796</v>
      </c>
    </row>
    <row r="264" spans="1:10" ht="27.6">
      <c r="A264" s="711"/>
      <c r="B264" s="712"/>
      <c r="C264" s="544"/>
      <c r="D264" s="515"/>
      <c r="E264" s="694"/>
      <c r="F264" s="564" t="s">
        <v>9540</v>
      </c>
      <c r="G264" s="515" t="s">
        <v>9541</v>
      </c>
      <c r="H264" s="489" t="s">
        <v>9542</v>
      </c>
      <c r="I264" s="564"/>
      <c r="J264" s="481"/>
    </row>
    <row r="265" spans="1:10">
      <c r="A265" s="711"/>
      <c r="B265" s="712"/>
      <c r="C265" s="544"/>
      <c r="D265" s="515"/>
      <c r="E265" s="694"/>
      <c r="F265" s="564" t="s">
        <v>9543</v>
      </c>
      <c r="G265" s="515" t="s">
        <v>9544</v>
      </c>
      <c r="H265" s="603"/>
      <c r="I265" s="564"/>
      <c r="J265" s="481"/>
    </row>
    <row r="266" spans="1:10">
      <c r="A266" s="715"/>
      <c r="B266" s="716"/>
      <c r="C266" s="547"/>
      <c r="D266" s="559"/>
      <c r="E266" s="698"/>
      <c r="F266" s="574" t="s">
        <v>9545</v>
      </c>
      <c r="G266" s="559" t="s">
        <v>9546</v>
      </c>
      <c r="H266" s="611"/>
      <c r="I266" s="574"/>
      <c r="J266" s="490"/>
    </row>
    <row r="267" spans="1:10" ht="27.6">
      <c r="A267" s="711">
        <v>78</v>
      </c>
      <c r="B267" s="734">
        <v>17</v>
      </c>
      <c r="C267" s="544" t="s">
        <v>9547</v>
      </c>
      <c r="D267" s="515" t="s">
        <v>9446</v>
      </c>
      <c r="E267" s="694">
        <v>137</v>
      </c>
      <c r="F267" s="564" t="s">
        <v>9548</v>
      </c>
      <c r="G267" s="515" t="s">
        <v>9549</v>
      </c>
      <c r="H267" s="603" t="s">
        <v>9455</v>
      </c>
      <c r="I267" s="564" t="s">
        <v>9550</v>
      </c>
      <c r="J267" s="481" t="s">
        <v>4796</v>
      </c>
    </row>
    <row r="268" spans="1:10" ht="27.6">
      <c r="A268" s="711"/>
      <c r="B268" s="734"/>
      <c r="C268" s="544"/>
      <c r="D268" s="515"/>
      <c r="E268" s="694"/>
      <c r="F268" s="564" t="s">
        <v>9551</v>
      </c>
      <c r="G268" s="579"/>
      <c r="H268" s="669"/>
      <c r="I268" s="578" t="s">
        <v>9552</v>
      </c>
      <c r="J268" s="490"/>
    </row>
    <row r="269" spans="1:10" ht="27.6">
      <c r="A269" s="713">
        <v>79</v>
      </c>
      <c r="B269" s="735">
        <v>18</v>
      </c>
      <c r="C269" s="542" t="s">
        <v>9553</v>
      </c>
      <c r="D269" s="556" t="s">
        <v>9446</v>
      </c>
      <c r="E269" s="799">
        <v>36</v>
      </c>
      <c r="F269" s="535" t="s">
        <v>9548</v>
      </c>
      <c r="G269" s="556" t="s">
        <v>9549</v>
      </c>
      <c r="H269" s="603" t="s">
        <v>9455</v>
      </c>
      <c r="I269" s="564" t="s">
        <v>9550</v>
      </c>
      <c r="J269" s="481" t="s">
        <v>4796</v>
      </c>
    </row>
    <row r="270" spans="1:10" ht="27.6">
      <c r="A270" s="711"/>
      <c r="B270" s="734"/>
      <c r="C270" s="544"/>
      <c r="D270" s="515"/>
      <c r="E270" s="694"/>
      <c r="F270" s="564" t="s">
        <v>9549</v>
      </c>
      <c r="G270" s="579"/>
      <c r="H270" s="668"/>
      <c r="I270" s="564" t="s">
        <v>9552</v>
      </c>
      <c r="J270" s="481"/>
    </row>
    <row r="271" spans="1:10">
      <c r="A271" s="715"/>
      <c r="B271" s="736"/>
      <c r="C271" s="547"/>
      <c r="D271" s="559"/>
      <c r="E271" s="698"/>
      <c r="F271" s="574" t="s">
        <v>9554</v>
      </c>
      <c r="G271" s="559"/>
      <c r="H271" s="611"/>
      <c r="I271" s="574"/>
      <c r="J271" s="490"/>
    </row>
    <row r="272" spans="1:10" ht="41.4">
      <c r="A272" s="707">
        <v>80</v>
      </c>
      <c r="B272" s="714">
        <v>19</v>
      </c>
      <c r="C272" s="533" t="s">
        <v>9555</v>
      </c>
      <c r="D272" s="544" t="s">
        <v>9446</v>
      </c>
      <c r="E272" s="802">
        <v>95</v>
      </c>
      <c r="F272" s="442" t="s">
        <v>9314</v>
      </c>
      <c r="G272" s="556" t="s">
        <v>9556</v>
      </c>
      <c r="H272" s="408" t="s">
        <v>9557</v>
      </c>
      <c r="I272" s="535" t="s">
        <v>9558</v>
      </c>
      <c r="J272" s="481" t="s">
        <v>4796</v>
      </c>
    </row>
    <row r="273" spans="1:10" ht="27.6">
      <c r="A273" s="707"/>
      <c r="B273" s="712"/>
      <c r="C273" s="533"/>
      <c r="D273" s="544"/>
      <c r="E273" s="802"/>
      <c r="F273" s="611" t="s">
        <v>9559</v>
      </c>
      <c r="G273" s="559" t="s">
        <v>9560</v>
      </c>
      <c r="H273" s="580" t="s">
        <v>9561</v>
      </c>
      <c r="I273" s="574" t="s">
        <v>9464</v>
      </c>
      <c r="J273" s="490"/>
    </row>
    <row r="274" spans="1:10" ht="27.6">
      <c r="A274" s="737">
        <v>81</v>
      </c>
      <c r="B274" s="714">
        <v>20</v>
      </c>
      <c r="C274" s="557" t="s">
        <v>9562</v>
      </c>
      <c r="D274" s="542" t="s">
        <v>9446</v>
      </c>
      <c r="E274" s="799">
        <v>120</v>
      </c>
      <c r="F274" s="603" t="s">
        <v>9314</v>
      </c>
      <c r="G274" s="515" t="s">
        <v>9315</v>
      </c>
      <c r="H274" s="581" t="s">
        <v>9315</v>
      </c>
      <c r="I274" s="564" t="s">
        <v>9558</v>
      </c>
      <c r="J274" s="481" t="s">
        <v>4796</v>
      </c>
    </row>
    <row r="275" spans="1:10" ht="27.6">
      <c r="A275" s="707"/>
      <c r="B275" s="712"/>
      <c r="C275" s="533"/>
      <c r="D275" s="544"/>
      <c r="E275" s="694"/>
      <c r="F275" s="603" t="s">
        <v>9563</v>
      </c>
      <c r="G275" s="579"/>
      <c r="H275" s="668"/>
      <c r="I275" s="564" t="s">
        <v>9464</v>
      </c>
      <c r="J275" s="481"/>
    </row>
    <row r="276" spans="1:10" ht="15" thickBot="1">
      <c r="A276" s="710"/>
      <c r="B276" s="727"/>
      <c r="C276" s="762"/>
      <c r="D276" s="767"/>
      <c r="E276" s="696"/>
      <c r="F276" s="603"/>
      <c r="G276" s="515"/>
      <c r="H276" s="603"/>
      <c r="I276" s="564"/>
      <c r="J276" s="481"/>
    </row>
    <row r="277" spans="1:10" ht="15" thickBot="1">
      <c r="A277" s="2025" t="s">
        <v>52</v>
      </c>
      <c r="B277" s="2026"/>
      <c r="C277" s="2026"/>
      <c r="D277" s="2026"/>
      <c r="E277" s="124">
        <f>E225+E228+E231+E233+E235+E237+E239+E241+E244+E247+E250+E253+E256+E258+E261+E263+E267+E269+E272+E274</f>
        <v>4427.7449999999999</v>
      </c>
      <c r="F277" s="649"/>
      <c r="G277" s="582"/>
      <c r="H277" s="671"/>
      <c r="I277" s="685"/>
      <c r="J277" s="583"/>
    </row>
    <row r="278" spans="1:10" ht="15" thickBot="1">
      <c r="A278" s="2035" t="s">
        <v>5129</v>
      </c>
      <c r="B278" s="2036"/>
      <c r="C278" s="2036"/>
      <c r="D278" s="2036"/>
      <c r="E278" s="2036"/>
      <c r="F278" s="2036"/>
      <c r="G278" s="2036"/>
      <c r="H278" s="2036"/>
      <c r="I278" s="2036"/>
      <c r="J278" s="2037"/>
    </row>
    <row r="279" spans="1:10" ht="27.6">
      <c r="A279" s="711">
        <v>82</v>
      </c>
      <c r="B279" s="712">
        <v>1</v>
      </c>
      <c r="C279" s="514" t="s">
        <v>9564</v>
      </c>
      <c r="D279" s="514" t="s">
        <v>9565</v>
      </c>
      <c r="E279" s="776">
        <v>67.2</v>
      </c>
      <c r="F279" s="548" t="s">
        <v>9566</v>
      </c>
      <c r="G279" s="516" t="s">
        <v>9567</v>
      </c>
      <c r="H279" s="526" t="s">
        <v>9568</v>
      </c>
      <c r="I279" s="517" t="s">
        <v>9500</v>
      </c>
      <c r="J279" s="481" t="s">
        <v>4796</v>
      </c>
    </row>
    <row r="280" spans="1:10">
      <c r="A280" s="715"/>
      <c r="B280" s="716"/>
      <c r="C280" s="571"/>
      <c r="D280" s="529"/>
      <c r="E280" s="777"/>
      <c r="F280" s="552" t="s">
        <v>9187</v>
      </c>
      <c r="G280" s="522" t="s">
        <v>9369</v>
      </c>
      <c r="H280" s="552"/>
      <c r="I280" s="523" t="s">
        <v>9569</v>
      </c>
      <c r="J280" s="490"/>
    </row>
    <row r="281" spans="1:10" ht="27.6">
      <c r="A281" s="713">
        <v>83</v>
      </c>
      <c r="B281" s="714">
        <v>2</v>
      </c>
      <c r="C281" s="557" t="s">
        <v>9570</v>
      </c>
      <c r="D281" s="557" t="s">
        <v>9565</v>
      </c>
      <c r="E281" s="793">
        <v>8.6</v>
      </c>
      <c r="F281" s="534" t="s">
        <v>9571</v>
      </c>
      <c r="G281" s="520" t="s">
        <v>9572</v>
      </c>
      <c r="H281" s="543" t="s">
        <v>9572</v>
      </c>
      <c r="I281" s="521" t="s">
        <v>9573</v>
      </c>
      <c r="J281" s="481" t="s">
        <v>4796</v>
      </c>
    </row>
    <row r="282" spans="1:10" ht="27.6">
      <c r="A282" s="711"/>
      <c r="B282" s="712"/>
      <c r="C282" s="533"/>
      <c r="D282" s="533"/>
      <c r="E282" s="779"/>
      <c r="F282" s="548" t="s">
        <v>9574</v>
      </c>
      <c r="G282" s="518"/>
      <c r="H282" s="662"/>
      <c r="I282" s="517" t="s">
        <v>9464</v>
      </c>
      <c r="J282" s="490"/>
    </row>
    <row r="283" spans="1:10" ht="27.6">
      <c r="A283" s="713">
        <v>84</v>
      </c>
      <c r="B283" s="714">
        <v>3</v>
      </c>
      <c r="C283" s="557" t="s">
        <v>9575</v>
      </c>
      <c r="D283" s="557" t="s">
        <v>9565</v>
      </c>
      <c r="E283" s="793">
        <v>10</v>
      </c>
      <c r="F283" s="534" t="s">
        <v>9576</v>
      </c>
      <c r="G283" s="520" t="s">
        <v>9577</v>
      </c>
      <c r="H283" s="543" t="s">
        <v>9578</v>
      </c>
      <c r="I283" s="521" t="s">
        <v>9579</v>
      </c>
      <c r="J283" s="481" t="s">
        <v>4796</v>
      </c>
    </row>
    <row r="284" spans="1:10" ht="27.6">
      <c r="A284" s="711"/>
      <c r="B284" s="712"/>
      <c r="C284" s="533"/>
      <c r="D284" s="533"/>
      <c r="E284" s="779"/>
      <c r="F284" s="548" t="s">
        <v>9580</v>
      </c>
      <c r="G284" s="518"/>
      <c r="H284" s="662"/>
      <c r="I284" s="517" t="s">
        <v>9302</v>
      </c>
      <c r="J284" s="481"/>
    </row>
    <row r="285" spans="1:10">
      <c r="A285" s="715"/>
      <c r="B285" s="716"/>
      <c r="C285" s="529"/>
      <c r="D285" s="529"/>
      <c r="E285" s="794"/>
      <c r="F285" s="552" t="s">
        <v>9581</v>
      </c>
      <c r="G285" s="522"/>
      <c r="H285" s="552"/>
      <c r="I285" s="584"/>
      <c r="J285" s="490"/>
    </row>
    <row r="286" spans="1:10" ht="27.6">
      <c r="A286" s="711">
        <v>85</v>
      </c>
      <c r="B286" s="712">
        <v>4</v>
      </c>
      <c r="C286" s="544" t="s">
        <v>9582</v>
      </c>
      <c r="D286" s="533" t="s">
        <v>9565</v>
      </c>
      <c r="E286" s="779">
        <v>4</v>
      </c>
      <c r="F286" s="548" t="s">
        <v>9583</v>
      </c>
      <c r="G286" s="516" t="s">
        <v>9584</v>
      </c>
      <c r="H286" s="548" t="s">
        <v>9585</v>
      </c>
      <c r="I286" s="517" t="s">
        <v>9579</v>
      </c>
      <c r="J286" s="481" t="s">
        <v>4796</v>
      </c>
    </row>
    <row r="287" spans="1:10" ht="27.6">
      <c r="A287" s="711"/>
      <c r="B287" s="712"/>
      <c r="C287" s="544"/>
      <c r="D287" s="533"/>
      <c r="E287" s="779"/>
      <c r="F287" s="548" t="s">
        <v>9586</v>
      </c>
      <c r="G287" s="516"/>
      <c r="H287" s="548"/>
      <c r="I287" s="517" t="s">
        <v>9302</v>
      </c>
      <c r="J287" s="481"/>
    </row>
    <row r="288" spans="1:10" ht="15" thickBot="1">
      <c r="A288" s="726"/>
      <c r="B288" s="727"/>
      <c r="C288" s="767"/>
      <c r="D288" s="762"/>
      <c r="E288" s="780"/>
      <c r="F288" s="548" t="s">
        <v>9587</v>
      </c>
      <c r="G288" s="516"/>
      <c r="H288" s="548"/>
      <c r="I288" s="585" t="s">
        <v>9588</v>
      </c>
      <c r="J288" s="481"/>
    </row>
    <row r="289" spans="1:10" ht="15" thickBot="1">
      <c r="A289" s="2022" t="s">
        <v>52</v>
      </c>
      <c r="B289" s="2023"/>
      <c r="C289" s="2023"/>
      <c r="D289" s="2023"/>
      <c r="E289" s="124">
        <f>E279+E281+E283+E286</f>
        <v>89.8</v>
      </c>
      <c r="F289" s="2047"/>
      <c r="G289" s="2048"/>
      <c r="H289" s="2048"/>
      <c r="I289" s="2048"/>
      <c r="J289" s="2049"/>
    </row>
    <row r="290" spans="1:10" ht="15" thickBot="1">
      <c r="A290" s="2035" t="s">
        <v>4885</v>
      </c>
      <c r="B290" s="2036"/>
      <c r="C290" s="2036"/>
      <c r="D290" s="2036"/>
      <c r="E290" s="2036"/>
      <c r="F290" s="2036"/>
      <c r="G290" s="2036"/>
      <c r="H290" s="2036"/>
      <c r="I290" s="2036"/>
      <c r="J290" s="2037"/>
    </row>
    <row r="291" spans="1:10" ht="27.6">
      <c r="A291" s="725">
        <v>86</v>
      </c>
      <c r="B291" s="734">
        <v>1</v>
      </c>
      <c r="C291" s="533" t="s">
        <v>9589</v>
      </c>
      <c r="D291" s="533" t="s">
        <v>9590</v>
      </c>
      <c r="E291" s="694">
        <v>3900</v>
      </c>
      <c r="F291" s="603" t="s">
        <v>9591</v>
      </c>
      <c r="G291" s="514" t="s">
        <v>9592</v>
      </c>
      <c r="H291" s="489" t="s">
        <v>9592</v>
      </c>
      <c r="I291" s="613" t="s">
        <v>9593</v>
      </c>
      <c r="J291" s="481" t="s">
        <v>4796</v>
      </c>
    </row>
    <row r="292" spans="1:10" ht="27.6">
      <c r="A292" s="725"/>
      <c r="B292" s="734"/>
      <c r="C292" s="533"/>
      <c r="D292" s="533"/>
      <c r="E292" s="694"/>
      <c r="F292" s="639" t="s">
        <v>9594</v>
      </c>
      <c r="G292" s="514" t="s">
        <v>9595</v>
      </c>
      <c r="H292" s="489" t="s">
        <v>9595</v>
      </c>
      <c r="I292" s="613"/>
      <c r="J292" s="481"/>
    </row>
    <row r="293" spans="1:10" ht="27.6">
      <c r="A293" s="725"/>
      <c r="B293" s="734"/>
      <c r="C293" s="533"/>
      <c r="D293" s="533"/>
      <c r="E293" s="694"/>
      <c r="F293" s="603" t="s">
        <v>9596</v>
      </c>
      <c r="G293" s="514" t="s">
        <v>9597</v>
      </c>
      <c r="H293" s="489" t="s">
        <v>9597</v>
      </c>
      <c r="I293" s="613"/>
      <c r="J293" s="481"/>
    </row>
    <row r="294" spans="1:10" ht="27.6">
      <c r="A294" s="725"/>
      <c r="B294" s="734"/>
      <c r="C294" s="533"/>
      <c r="D294" s="533"/>
      <c r="E294" s="694"/>
      <c r="F294" s="603" t="s">
        <v>9598</v>
      </c>
      <c r="G294" s="514" t="s">
        <v>9599</v>
      </c>
      <c r="H294" s="489" t="s">
        <v>9599</v>
      </c>
      <c r="I294" s="613"/>
      <c r="J294" s="481"/>
    </row>
    <row r="295" spans="1:10" ht="27.6">
      <c r="A295" s="725"/>
      <c r="B295" s="738"/>
      <c r="C295" s="531"/>
      <c r="D295" s="531"/>
      <c r="E295" s="694"/>
      <c r="F295" s="639"/>
      <c r="G295" s="514" t="s">
        <v>9600</v>
      </c>
      <c r="H295" s="489" t="s">
        <v>9600</v>
      </c>
      <c r="I295" s="673"/>
      <c r="J295" s="481"/>
    </row>
    <row r="296" spans="1:10">
      <c r="A296" s="725"/>
      <c r="B296" s="738"/>
      <c r="C296" s="531"/>
      <c r="D296" s="531"/>
      <c r="E296" s="694"/>
      <c r="F296" s="603"/>
      <c r="G296" s="514" t="s">
        <v>9601</v>
      </c>
      <c r="H296" s="489" t="s">
        <v>9601</v>
      </c>
      <c r="I296" s="673"/>
      <c r="J296" s="481"/>
    </row>
    <row r="297" spans="1:10">
      <c r="A297" s="728"/>
      <c r="B297" s="739"/>
      <c r="C297" s="587"/>
      <c r="D297" s="587"/>
      <c r="E297" s="698"/>
      <c r="F297" s="650"/>
      <c r="G297" s="588"/>
      <c r="H297" s="584"/>
      <c r="I297" s="686"/>
      <c r="J297" s="490"/>
    </row>
    <row r="298" spans="1:10">
      <c r="A298" s="725">
        <v>87</v>
      </c>
      <c r="B298" s="734">
        <v>2</v>
      </c>
      <c r="C298" s="533" t="s">
        <v>9602</v>
      </c>
      <c r="D298" s="515" t="s">
        <v>9603</v>
      </c>
      <c r="E298" s="694">
        <v>393</v>
      </c>
      <c r="F298" s="603" t="s">
        <v>9604</v>
      </c>
      <c r="G298" s="544" t="s">
        <v>9605</v>
      </c>
      <c r="H298" s="408" t="s">
        <v>9605</v>
      </c>
      <c r="I298" s="613" t="s">
        <v>9606</v>
      </c>
      <c r="J298" s="481" t="s">
        <v>4796</v>
      </c>
    </row>
    <row r="299" spans="1:10" ht="27.6">
      <c r="A299" s="725"/>
      <c r="B299" s="734"/>
      <c r="C299" s="533"/>
      <c r="D299" s="515"/>
      <c r="E299" s="694"/>
      <c r="F299" s="603" t="s">
        <v>9607</v>
      </c>
      <c r="G299" s="566" t="s">
        <v>9608</v>
      </c>
      <c r="H299" s="591" t="s">
        <v>9609</v>
      </c>
      <c r="I299" s="613"/>
      <c r="J299" s="481"/>
    </row>
    <row r="300" spans="1:10" ht="27.6">
      <c r="A300" s="725"/>
      <c r="B300" s="734"/>
      <c r="C300" s="533"/>
      <c r="D300" s="515"/>
      <c r="E300" s="694"/>
      <c r="F300" s="603" t="s">
        <v>9610</v>
      </c>
      <c r="G300" s="544" t="s">
        <v>9611</v>
      </c>
      <c r="H300" s="489" t="s">
        <v>9612</v>
      </c>
      <c r="I300" s="613"/>
      <c r="J300" s="481"/>
    </row>
    <row r="301" spans="1:10" ht="27.6">
      <c r="A301" s="725"/>
      <c r="B301" s="734"/>
      <c r="C301" s="533"/>
      <c r="D301" s="515"/>
      <c r="E301" s="694"/>
      <c r="F301" s="603" t="s">
        <v>9613</v>
      </c>
      <c r="G301" s="566"/>
      <c r="H301" s="618"/>
      <c r="I301" s="613"/>
      <c r="J301" s="481"/>
    </row>
    <row r="302" spans="1:10" ht="15" thickBot="1">
      <c r="A302" s="733"/>
      <c r="B302" s="734"/>
      <c r="C302" s="533"/>
      <c r="D302" s="515"/>
      <c r="E302" s="694"/>
      <c r="F302" s="603" t="s">
        <v>9614</v>
      </c>
      <c r="G302" s="544"/>
      <c r="H302" s="564"/>
      <c r="I302" s="613"/>
      <c r="J302" s="481"/>
    </row>
    <row r="303" spans="1:10" ht="15" thickBot="1">
      <c r="A303" s="2022" t="s">
        <v>52</v>
      </c>
      <c r="B303" s="2023"/>
      <c r="C303" s="2023"/>
      <c r="D303" s="2024"/>
      <c r="E303" s="803">
        <f>E291+E298</f>
        <v>4293</v>
      </c>
      <c r="F303" s="2050"/>
      <c r="G303" s="2051"/>
      <c r="H303" s="2051"/>
      <c r="I303" s="2051"/>
      <c r="J303" s="2052"/>
    </row>
    <row r="304" spans="1:10" ht="15" thickBot="1">
      <c r="A304" s="2025" t="s">
        <v>4817</v>
      </c>
      <c r="B304" s="2026"/>
      <c r="C304" s="2026"/>
      <c r="D304" s="2026"/>
      <c r="E304" s="2026"/>
      <c r="F304" s="2026"/>
      <c r="G304" s="2026"/>
      <c r="H304" s="2026"/>
      <c r="I304" s="2026"/>
      <c r="J304" s="2027"/>
    </row>
    <row r="305" spans="1:10">
      <c r="A305" s="708">
        <v>88</v>
      </c>
      <c r="B305" s="721">
        <v>1</v>
      </c>
      <c r="C305" s="608" t="s">
        <v>9615</v>
      </c>
      <c r="D305" s="554" t="s">
        <v>9616</v>
      </c>
      <c r="E305" s="694">
        <v>92</v>
      </c>
      <c r="F305" s="585" t="s">
        <v>9617</v>
      </c>
      <c r="G305" s="586" t="s">
        <v>9618</v>
      </c>
      <c r="H305" s="639" t="s">
        <v>9155</v>
      </c>
      <c r="I305" s="585" t="s">
        <v>9619</v>
      </c>
      <c r="J305" s="481" t="s">
        <v>4796</v>
      </c>
    </row>
    <row r="306" spans="1:10">
      <c r="A306" s="731"/>
      <c r="B306" s="724"/>
      <c r="C306" s="588"/>
      <c r="D306" s="589"/>
      <c r="E306" s="698"/>
      <c r="F306" s="584"/>
      <c r="G306" s="590" t="s">
        <v>9620</v>
      </c>
      <c r="H306" s="650" t="s">
        <v>9195</v>
      </c>
      <c r="I306" s="585"/>
      <c r="J306" s="481"/>
    </row>
    <row r="307" spans="1:10" ht="27.6">
      <c r="A307" s="719">
        <v>89</v>
      </c>
      <c r="B307" s="714">
        <v>2</v>
      </c>
      <c r="C307" s="577" t="s">
        <v>9621</v>
      </c>
      <c r="D307" s="542" t="s">
        <v>9616</v>
      </c>
      <c r="E307" s="799">
        <v>450</v>
      </c>
      <c r="F307" s="568" t="s">
        <v>9622</v>
      </c>
      <c r="G307" s="542" t="s">
        <v>9098</v>
      </c>
      <c r="H307" s="2004" t="s">
        <v>9098</v>
      </c>
      <c r="I307" s="442" t="s">
        <v>9623</v>
      </c>
      <c r="J307" s="592" t="s">
        <v>4796</v>
      </c>
    </row>
    <row r="308" spans="1:10" ht="27.6">
      <c r="A308" s="708"/>
      <c r="B308" s="712"/>
      <c r="C308" s="514"/>
      <c r="D308" s="544"/>
      <c r="E308" s="694"/>
      <c r="F308" s="565" t="s">
        <v>9624</v>
      </c>
      <c r="G308" s="566"/>
      <c r="H308" s="2004"/>
      <c r="I308" s="603"/>
      <c r="J308" s="481"/>
    </row>
    <row r="309" spans="1:10" ht="27.6">
      <c r="A309" s="731"/>
      <c r="B309" s="716"/>
      <c r="C309" s="571"/>
      <c r="D309" s="547"/>
      <c r="E309" s="698"/>
      <c r="F309" s="593" t="s">
        <v>9625</v>
      </c>
      <c r="G309" s="547"/>
      <c r="H309" s="2029"/>
      <c r="I309" s="574"/>
      <c r="J309" s="490"/>
    </row>
    <row r="310" spans="1:10" ht="21" customHeight="1">
      <c r="A310" s="708">
        <v>90</v>
      </c>
      <c r="B310" s="712">
        <v>3</v>
      </c>
      <c r="C310" s="544" t="s">
        <v>9626</v>
      </c>
      <c r="D310" s="533" t="s">
        <v>9627</v>
      </c>
      <c r="E310" s="779">
        <v>1186</v>
      </c>
      <c r="F310" s="2030" t="s">
        <v>9628</v>
      </c>
      <c r="G310" s="515" t="s">
        <v>9098</v>
      </c>
      <c r="H310" s="2028" t="s">
        <v>9098</v>
      </c>
      <c r="I310" s="564" t="s">
        <v>9623</v>
      </c>
      <c r="J310" s="481" t="s">
        <v>4796</v>
      </c>
    </row>
    <row r="311" spans="1:10">
      <c r="A311" s="708"/>
      <c r="B311" s="712"/>
      <c r="C311" s="544"/>
      <c r="D311" s="533"/>
      <c r="E311" s="779"/>
      <c r="F311" s="2034"/>
      <c r="G311" s="579"/>
      <c r="H311" s="2004"/>
      <c r="I311" s="564"/>
      <c r="J311" s="481"/>
    </row>
    <row r="312" spans="1:10">
      <c r="A312" s="708"/>
      <c r="B312" s="712"/>
      <c r="C312" s="544"/>
      <c r="D312" s="533"/>
      <c r="E312" s="779"/>
      <c r="F312" s="2034"/>
      <c r="G312" s="515"/>
      <c r="H312" s="2004"/>
      <c r="I312" s="564"/>
      <c r="J312" s="481"/>
    </row>
    <row r="313" spans="1:10">
      <c r="A313" s="708"/>
      <c r="B313" s="712"/>
      <c r="C313" s="544"/>
      <c r="D313" s="533"/>
      <c r="E313" s="779"/>
      <c r="F313" s="2034"/>
      <c r="G313" s="515"/>
      <c r="H313" s="2004"/>
      <c r="I313" s="564"/>
      <c r="J313" s="481"/>
    </row>
    <row r="314" spans="1:10" ht="19.95" customHeight="1">
      <c r="A314" s="708"/>
      <c r="B314" s="712"/>
      <c r="C314" s="544"/>
      <c r="D314" s="533"/>
      <c r="E314" s="779"/>
      <c r="F314" s="2031"/>
      <c r="G314" s="515"/>
      <c r="H314" s="2029"/>
      <c r="I314" s="564"/>
      <c r="J314" s="490"/>
    </row>
    <row r="315" spans="1:10" ht="27.6">
      <c r="A315" s="719">
        <v>91</v>
      </c>
      <c r="B315" s="714">
        <v>4</v>
      </c>
      <c r="C315" s="577" t="s">
        <v>9125</v>
      </c>
      <c r="D315" s="556" t="s">
        <v>9616</v>
      </c>
      <c r="E315" s="799">
        <v>92</v>
      </c>
      <c r="F315" s="568" t="s">
        <v>9127</v>
      </c>
      <c r="G315" s="542" t="s">
        <v>9127</v>
      </c>
      <c r="H315" s="2028" t="s">
        <v>9127</v>
      </c>
      <c r="I315" s="535" t="s">
        <v>9629</v>
      </c>
      <c r="J315" s="481" t="s">
        <v>4796</v>
      </c>
    </row>
    <row r="316" spans="1:10" ht="27.6">
      <c r="A316" s="708"/>
      <c r="B316" s="712"/>
      <c r="C316" s="514"/>
      <c r="D316" s="515"/>
      <c r="E316" s="694"/>
      <c r="F316" s="565" t="s">
        <v>9265</v>
      </c>
      <c r="G316" s="566"/>
      <c r="H316" s="2029"/>
      <c r="I316" s="564" t="s">
        <v>9302</v>
      </c>
      <c r="J316" s="490"/>
    </row>
    <row r="317" spans="1:10">
      <c r="A317" s="719">
        <v>92</v>
      </c>
      <c r="B317" s="714">
        <v>5</v>
      </c>
      <c r="C317" s="577" t="s">
        <v>9630</v>
      </c>
      <c r="D317" s="556" t="s">
        <v>9616</v>
      </c>
      <c r="E317" s="799">
        <v>359.31880000000001</v>
      </c>
      <c r="F317" s="568" t="s">
        <v>9127</v>
      </c>
      <c r="G317" s="542" t="s">
        <v>9631</v>
      </c>
      <c r="H317" s="2028" t="s">
        <v>9631</v>
      </c>
      <c r="I317" s="535" t="s">
        <v>9632</v>
      </c>
      <c r="J317" s="481" t="s">
        <v>4796</v>
      </c>
    </row>
    <row r="318" spans="1:10">
      <c r="A318" s="708"/>
      <c r="B318" s="712"/>
      <c r="C318" s="514"/>
      <c r="D318" s="515"/>
      <c r="E318" s="694"/>
      <c r="F318" s="565" t="s">
        <v>9633</v>
      </c>
      <c r="G318" s="544"/>
      <c r="H318" s="2004"/>
      <c r="I318" s="564"/>
      <c r="J318" s="481"/>
    </row>
    <row r="319" spans="1:10">
      <c r="A319" s="731"/>
      <c r="B319" s="716"/>
      <c r="C319" s="571"/>
      <c r="D319" s="559"/>
      <c r="E319" s="698"/>
      <c r="F319" s="593" t="s">
        <v>9265</v>
      </c>
      <c r="G319" s="547"/>
      <c r="H319" s="2029"/>
      <c r="I319" s="574"/>
      <c r="J319" s="490"/>
    </row>
    <row r="320" spans="1:10">
      <c r="A320" s="708">
        <v>93</v>
      </c>
      <c r="B320" s="712">
        <v>6</v>
      </c>
      <c r="C320" s="514" t="s">
        <v>9634</v>
      </c>
      <c r="D320" s="515" t="s">
        <v>9616</v>
      </c>
      <c r="E320" s="694">
        <v>344</v>
      </c>
      <c r="F320" s="565" t="s">
        <v>9288</v>
      </c>
      <c r="G320" s="544" t="s">
        <v>9635</v>
      </c>
      <c r="H320" s="2028" t="s">
        <v>9636</v>
      </c>
      <c r="I320" s="564" t="s">
        <v>9637</v>
      </c>
      <c r="J320" s="481" t="s">
        <v>4796</v>
      </c>
    </row>
    <row r="321" spans="1:10">
      <c r="A321" s="708"/>
      <c r="B321" s="712"/>
      <c r="C321" s="514"/>
      <c r="D321" s="515"/>
      <c r="E321" s="694"/>
      <c r="F321" s="565" t="s">
        <v>9638</v>
      </c>
      <c r="G321" s="566"/>
      <c r="H321" s="2029"/>
      <c r="I321" s="564"/>
      <c r="J321" s="490"/>
    </row>
    <row r="322" spans="1:10">
      <c r="A322" s="719">
        <v>94</v>
      </c>
      <c r="B322" s="714">
        <v>7</v>
      </c>
      <c r="C322" s="577" t="s">
        <v>9639</v>
      </c>
      <c r="D322" s="556" t="s">
        <v>9616</v>
      </c>
      <c r="E322" s="799">
        <v>351.7</v>
      </c>
      <c r="F322" s="568" t="s">
        <v>9640</v>
      </c>
      <c r="G322" s="594" t="s">
        <v>9286</v>
      </c>
      <c r="H322" s="595" t="s">
        <v>9286</v>
      </c>
      <c r="I322" s="535" t="s">
        <v>9641</v>
      </c>
      <c r="J322" s="481" t="s">
        <v>4796</v>
      </c>
    </row>
    <row r="323" spans="1:10">
      <c r="A323" s="731"/>
      <c r="B323" s="716"/>
      <c r="C323" s="571"/>
      <c r="D323" s="559"/>
      <c r="E323" s="698"/>
      <c r="F323" s="593" t="s">
        <v>9288</v>
      </c>
      <c r="G323" s="596" t="s">
        <v>9289</v>
      </c>
      <c r="H323" s="597" t="s">
        <v>9642</v>
      </c>
      <c r="I323" s="574"/>
      <c r="J323" s="490"/>
    </row>
    <row r="324" spans="1:10">
      <c r="A324" s="708">
        <v>95</v>
      </c>
      <c r="B324" s="712">
        <v>8</v>
      </c>
      <c r="C324" s="514" t="s">
        <v>9643</v>
      </c>
      <c r="D324" s="515" t="s">
        <v>9616</v>
      </c>
      <c r="E324" s="694">
        <v>59</v>
      </c>
      <c r="F324" s="565" t="s">
        <v>9288</v>
      </c>
      <c r="G324" s="544" t="s">
        <v>9635</v>
      </c>
      <c r="H324" s="2028" t="s">
        <v>9644</v>
      </c>
      <c r="I324" s="564" t="s">
        <v>9637</v>
      </c>
      <c r="J324" s="481" t="s">
        <v>4796</v>
      </c>
    </row>
    <row r="325" spans="1:10" ht="45" customHeight="1">
      <c r="A325" s="708"/>
      <c r="B325" s="712"/>
      <c r="C325" s="514"/>
      <c r="D325" s="515"/>
      <c r="E325" s="694"/>
      <c r="F325" s="565" t="s">
        <v>9638</v>
      </c>
      <c r="G325" s="566"/>
      <c r="H325" s="2029"/>
      <c r="I325" s="564"/>
      <c r="J325" s="490"/>
    </row>
    <row r="326" spans="1:10">
      <c r="A326" s="719">
        <v>96</v>
      </c>
      <c r="B326" s="714">
        <v>9</v>
      </c>
      <c r="C326" s="577" t="s">
        <v>9645</v>
      </c>
      <c r="D326" s="557" t="s">
        <v>9616</v>
      </c>
      <c r="E326" s="793">
        <v>69.8</v>
      </c>
      <c r="F326" s="442" t="s">
        <v>9098</v>
      </c>
      <c r="G326" s="542" t="s">
        <v>9098</v>
      </c>
      <c r="H326" s="2028" t="s">
        <v>9098</v>
      </c>
      <c r="I326" s="535" t="s">
        <v>9646</v>
      </c>
      <c r="J326" s="481" t="s">
        <v>4796</v>
      </c>
    </row>
    <row r="327" spans="1:10">
      <c r="A327" s="708"/>
      <c r="B327" s="712"/>
      <c r="C327" s="514"/>
      <c r="D327" s="533"/>
      <c r="E327" s="779"/>
      <c r="F327" s="603" t="s">
        <v>9647</v>
      </c>
      <c r="G327" s="566"/>
      <c r="H327" s="2004"/>
      <c r="I327" s="564"/>
      <c r="J327" s="481"/>
    </row>
    <row r="328" spans="1:10">
      <c r="A328" s="708"/>
      <c r="B328" s="712"/>
      <c r="C328" s="514"/>
      <c r="D328" s="533"/>
      <c r="E328" s="779"/>
      <c r="F328" s="603" t="s">
        <v>9648</v>
      </c>
      <c r="G328" s="544"/>
      <c r="H328" s="2004"/>
      <c r="I328" s="564"/>
      <c r="J328" s="481"/>
    </row>
    <row r="329" spans="1:10">
      <c r="A329" s="731"/>
      <c r="B329" s="716"/>
      <c r="C329" s="571"/>
      <c r="D329" s="529"/>
      <c r="E329" s="794"/>
      <c r="F329" s="611" t="s">
        <v>9649</v>
      </c>
      <c r="G329" s="547"/>
      <c r="H329" s="2029"/>
      <c r="I329" s="574"/>
      <c r="J329" s="490"/>
    </row>
    <row r="330" spans="1:10">
      <c r="A330" s="708">
        <v>97</v>
      </c>
      <c r="B330" s="721">
        <v>10</v>
      </c>
      <c r="C330" s="608" t="s">
        <v>9650</v>
      </c>
      <c r="D330" s="554" t="s">
        <v>9616</v>
      </c>
      <c r="E330" s="802">
        <v>126.5</v>
      </c>
      <c r="F330" s="639" t="s">
        <v>9314</v>
      </c>
      <c r="G330" s="586" t="s">
        <v>9651</v>
      </c>
      <c r="H330" s="489" t="s">
        <v>9651</v>
      </c>
      <c r="I330" s="585" t="s">
        <v>9652</v>
      </c>
      <c r="J330" s="481" t="s">
        <v>4796</v>
      </c>
    </row>
    <row r="331" spans="1:10">
      <c r="A331" s="708"/>
      <c r="B331" s="721"/>
      <c r="C331" s="608"/>
      <c r="D331" s="554"/>
      <c r="E331" s="802"/>
      <c r="F331" s="639" t="s">
        <v>9653</v>
      </c>
      <c r="G331" s="586" t="s">
        <v>9654</v>
      </c>
      <c r="H331" s="2004" t="s">
        <v>9655</v>
      </c>
      <c r="I331" s="585"/>
      <c r="J331" s="481"/>
    </row>
    <row r="332" spans="1:10">
      <c r="A332" s="708"/>
      <c r="B332" s="721"/>
      <c r="C332" s="608"/>
      <c r="D332" s="554"/>
      <c r="E332" s="802"/>
      <c r="F332" s="639" t="s">
        <v>9315</v>
      </c>
      <c r="G332" s="586" t="s">
        <v>9656</v>
      </c>
      <c r="H332" s="2029"/>
      <c r="I332" s="585"/>
      <c r="J332" s="490"/>
    </row>
    <row r="333" spans="1:10">
      <c r="A333" s="737">
        <v>98</v>
      </c>
      <c r="B333" s="714">
        <v>11</v>
      </c>
      <c r="C333" s="542" t="s">
        <v>9657</v>
      </c>
      <c r="D333" s="557" t="s">
        <v>9658</v>
      </c>
      <c r="E333" s="793">
        <v>1340.2663</v>
      </c>
      <c r="F333" s="442" t="s">
        <v>9659</v>
      </c>
      <c r="G333" s="542" t="s">
        <v>9660</v>
      </c>
      <c r="H333" s="442" t="s">
        <v>9136</v>
      </c>
      <c r="I333" s="653" t="s">
        <v>9661</v>
      </c>
      <c r="J333" s="481" t="s">
        <v>4796</v>
      </c>
    </row>
    <row r="334" spans="1:10">
      <c r="A334" s="740"/>
      <c r="B334" s="741"/>
      <c r="C334" s="599"/>
      <c r="D334" s="598"/>
      <c r="E334" s="804"/>
      <c r="F334" s="651"/>
      <c r="G334" s="599"/>
      <c r="H334" s="651"/>
      <c r="I334" s="687"/>
      <c r="J334" s="490"/>
    </row>
    <row r="335" spans="1:10">
      <c r="A335" s="707">
        <v>99</v>
      </c>
      <c r="B335" s="712">
        <v>12</v>
      </c>
      <c r="C335" s="514" t="s">
        <v>9662</v>
      </c>
      <c r="D335" s="544" t="s">
        <v>9658</v>
      </c>
      <c r="E335" s="694">
        <v>94.67</v>
      </c>
      <c r="F335" s="564" t="s">
        <v>9663</v>
      </c>
      <c r="G335" s="579" t="s">
        <v>9664</v>
      </c>
      <c r="H335" s="564" t="s">
        <v>9663</v>
      </c>
      <c r="I335" s="585" t="s">
        <v>9665</v>
      </c>
      <c r="J335" s="481" t="s">
        <v>4796</v>
      </c>
    </row>
    <row r="336" spans="1:10">
      <c r="A336" s="707"/>
      <c r="B336" s="712"/>
      <c r="C336" s="514"/>
      <c r="D336" s="544"/>
      <c r="E336" s="694"/>
      <c r="F336" s="564" t="s">
        <v>9666</v>
      </c>
      <c r="G336" s="515" t="s">
        <v>9667</v>
      </c>
      <c r="H336" s="603" t="s">
        <v>9136</v>
      </c>
      <c r="I336" s="578"/>
      <c r="J336" s="490"/>
    </row>
    <row r="337" spans="1:10" ht="55.2">
      <c r="A337" s="742">
        <v>100</v>
      </c>
      <c r="B337" s="743">
        <v>13</v>
      </c>
      <c r="C337" s="478" t="s">
        <v>9668</v>
      </c>
      <c r="D337" s="478" t="s">
        <v>9669</v>
      </c>
      <c r="E337" s="805">
        <v>24.5398</v>
      </c>
      <c r="F337" s="128" t="s">
        <v>9670</v>
      </c>
      <c r="G337" s="600" t="s">
        <v>9671</v>
      </c>
      <c r="H337" s="128" t="s">
        <v>9672</v>
      </c>
      <c r="I337" s="120" t="s">
        <v>9673</v>
      </c>
      <c r="J337" s="481" t="s">
        <v>4796</v>
      </c>
    </row>
    <row r="338" spans="1:10" ht="15" thickBot="1">
      <c r="A338" s="744"/>
      <c r="B338" s="745"/>
      <c r="C338" s="759"/>
      <c r="D338" s="759"/>
      <c r="E338" s="702"/>
      <c r="F338" s="501" t="s">
        <v>9671</v>
      </c>
      <c r="G338" s="120"/>
      <c r="H338" s="501"/>
      <c r="I338" s="120"/>
      <c r="J338" s="481"/>
    </row>
    <row r="339" spans="1:10" ht="15" thickBot="1">
      <c r="A339" s="2022" t="s">
        <v>52</v>
      </c>
      <c r="B339" s="2023"/>
      <c r="C339" s="2023"/>
      <c r="D339" s="2023"/>
      <c r="E339" s="124">
        <f>E305+E307+E310+E315+E317+E320+E322+E324+E326+E330+E333+E335+E337</f>
        <v>4589.7948999999999</v>
      </c>
      <c r="F339" s="2054"/>
      <c r="G339" s="2055"/>
      <c r="H339" s="2055"/>
      <c r="I339" s="2055"/>
      <c r="J339" s="2056"/>
    </row>
    <row r="340" spans="1:10" ht="15" thickBot="1">
      <c r="A340" s="2035" t="s">
        <v>4880</v>
      </c>
      <c r="B340" s="2036"/>
      <c r="C340" s="2036"/>
      <c r="D340" s="2036"/>
      <c r="E340" s="2036"/>
      <c r="F340" s="2036"/>
      <c r="G340" s="2036"/>
      <c r="H340" s="2036"/>
      <c r="I340" s="2036"/>
      <c r="J340" s="2037"/>
    </row>
    <row r="341" spans="1:10" ht="27.6">
      <c r="A341" s="708">
        <v>101</v>
      </c>
      <c r="B341" s="712">
        <v>1</v>
      </c>
      <c r="C341" s="544" t="s">
        <v>9674</v>
      </c>
      <c r="D341" s="533" t="s">
        <v>9675</v>
      </c>
      <c r="E341" s="779">
        <v>20</v>
      </c>
      <c r="F341" s="603" t="s">
        <v>9676</v>
      </c>
      <c r="G341" s="601" t="s">
        <v>9677</v>
      </c>
      <c r="H341" s="489" t="s">
        <v>9678</v>
      </c>
      <c r="I341" s="602" t="s">
        <v>9679</v>
      </c>
      <c r="J341" s="481" t="s">
        <v>4796</v>
      </c>
    </row>
    <row r="342" spans="1:10" ht="28.2" thickBot="1">
      <c r="A342" s="708"/>
      <c r="B342" s="727"/>
      <c r="C342" s="544"/>
      <c r="D342" s="762"/>
      <c r="E342" s="779"/>
      <c r="F342" s="603" t="s">
        <v>9680</v>
      </c>
      <c r="G342" s="601" t="s">
        <v>9681</v>
      </c>
      <c r="H342" s="489" t="s">
        <v>9682</v>
      </c>
      <c r="I342" s="602" t="s">
        <v>9302</v>
      </c>
      <c r="J342" s="481"/>
    </row>
    <row r="343" spans="1:10" ht="15" thickBot="1">
      <c r="A343" s="2022" t="s">
        <v>52</v>
      </c>
      <c r="B343" s="2023"/>
      <c r="C343" s="2023"/>
      <c r="D343" s="2053"/>
      <c r="E343" s="806">
        <f>E341</f>
        <v>20</v>
      </c>
      <c r="F343" s="2022"/>
      <c r="G343" s="2023"/>
      <c r="H343" s="2023"/>
      <c r="I343" s="2023"/>
      <c r="J343" s="2024"/>
    </row>
    <row r="344" spans="1:10" ht="15" thickBot="1">
      <c r="A344" s="2035" t="s">
        <v>5134</v>
      </c>
      <c r="B344" s="2036"/>
      <c r="C344" s="2036"/>
      <c r="D344" s="2036"/>
      <c r="E344" s="2036"/>
      <c r="F344" s="2036"/>
      <c r="G344" s="2036"/>
      <c r="H344" s="2036"/>
      <c r="I344" s="2036"/>
      <c r="J344" s="2037"/>
    </row>
    <row r="345" spans="1:10" ht="27.6">
      <c r="A345" s="708">
        <v>102</v>
      </c>
      <c r="B345" s="712">
        <v>1</v>
      </c>
      <c r="C345" s="544" t="s">
        <v>9683</v>
      </c>
      <c r="D345" s="515" t="s">
        <v>9684</v>
      </c>
      <c r="E345" s="694">
        <v>192</v>
      </c>
      <c r="F345" s="565" t="s">
        <v>9685</v>
      </c>
      <c r="G345" s="544" t="s">
        <v>9686</v>
      </c>
      <c r="H345" s="115" t="s">
        <v>9687</v>
      </c>
      <c r="I345" s="613" t="s">
        <v>9688</v>
      </c>
      <c r="J345" s="481" t="s">
        <v>4796</v>
      </c>
    </row>
    <row r="346" spans="1:10" ht="27.6">
      <c r="A346" s="708"/>
      <c r="B346" s="712"/>
      <c r="C346" s="544"/>
      <c r="D346" s="515"/>
      <c r="E346" s="694"/>
      <c r="F346" s="565" t="s">
        <v>9689</v>
      </c>
      <c r="G346" s="544" t="s">
        <v>9690</v>
      </c>
      <c r="H346" s="115" t="s">
        <v>9691</v>
      </c>
      <c r="I346" s="613"/>
      <c r="J346" s="481"/>
    </row>
    <row r="347" spans="1:10">
      <c r="A347" s="708"/>
      <c r="B347" s="712"/>
      <c r="C347" s="544"/>
      <c r="D347" s="515"/>
      <c r="E347" s="694"/>
      <c r="F347" s="565" t="s">
        <v>9692</v>
      </c>
      <c r="G347" s="544" t="s">
        <v>9693</v>
      </c>
      <c r="H347" s="564"/>
      <c r="I347" s="613"/>
      <c r="J347" s="481"/>
    </row>
    <row r="348" spans="1:10">
      <c r="A348" s="708"/>
      <c r="B348" s="712"/>
      <c r="C348" s="544"/>
      <c r="D348" s="515"/>
      <c r="E348" s="694"/>
      <c r="F348" s="565" t="s">
        <v>9694</v>
      </c>
      <c r="G348" s="544"/>
      <c r="H348" s="564"/>
      <c r="I348" s="613"/>
      <c r="J348" s="481"/>
    </row>
    <row r="349" spans="1:10">
      <c r="A349" s="731"/>
      <c r="B349" s="716"/>
      <c r="C349" s="547"/>
      <c r="D349" s="559"/>
      <c r="E349" s="698"/>
      <c r="F349" s="593" t="s">
        <v>9695</v>
      </c>
      <c r="G349" s="547"/>
      <c r="H349" s="574"/>
      <c r="I349" s="578"/>
      <c r="J349" s="490"/>
    </row>
    <row r="350" spans="1:10" ht="19.95" customHeight="1">
      <c r="A350" s="719">
        <v>103</v>
      </c>
      <c r="B350" s="714">
        <v>2</v>
      </c>
      <c r="C350" s="577" t="s">
        <v>9696</v>
      </c>
      <c r="D350" s="556" t="s">
        <v>9684</v>
      </c>
      <c r="E350" s="799">
        <v>247</v>
      </c>
      <c r="F350" s="568" t="s">
        <v>9314</v>
      </c>
      <c r="G350" s="542" t="s">
        <v>9315</v>
      </c>
      <c r="H350" s="604" t="s">
        <v>9315</v>
      </c>
      <c r="I350" s="616" t="s">
        <v>9279</v>
      </c>
      <c r="J350" s="481" t="s">
        <v>4796</v>
      </c>
    </row>
    <row r="351" spans="1:10">
      <c r="A351" s="708"/>
      <c r="B351" s="712"/>
      <c r="C351" s="514"/>
      <c r="D351" s="515"/>
      <c r="E351" s="694"/>
      <c r="F351" s="565" t="s">
        <v>9583</v>
      </c>
      <c r="G351" s="544" t="s">
        <v>9697</v>
      </c>
      <c r="H351" s="115" t="s">
        <v>9697</v>
      </c>
      <c r="I351" s="613"/>
      <c r="J351" s="481"/>
    </row>
    <row r="352" spans="1:10" ht="27.6">
      <c r="A352" s="708"/>
      <c r="B352" s="712"/>
      <c r="C352" s="514"/>
      <c r="D352" s="515"/>
      <c r="E352" s="694"/>
      <c r="F352" s="565" t="s">
        <v>9698</v>
      </c>
      <c r="G352" s="544" t="s">
        <v>9699</v>
      </c>
      <c r="H352" s="115" t="s">
        <v>9699</v>
      </c>
      <c r="I352" s="613"/>
      <c r="J352" s="481"/>
    </row>
    <row r="353" spans="1:10">
      <c r="A353" s="731"/>
      <c r="B353" s="716"/>
      <c r="C353" s="571"/>
      <c r="D353" s="559"/>
      <c r="E353" s="698"/>
      <c r="F353" s="593" t="s">
        <v>9700</v>
      </c>
      <c r="G353" s="547" t="s">
        <v>9701</v>
      </c>
      <c r="H353" s="605" t="s">
        <v>9702</v>
      </c>
      <c r="I353" s="578"/>
      <c r="J353" s="490"/>
    </row>
    <row r="354" spans="1:10" ht="21" customHeight="1">
      <c r="A354" s="719">
        <v>104</v>
      </c>
      <c r="B354" s="714">
        <v>3</v>
      </c>
      <c r="C354" s="577" t="s">
        <v>9703</v>
      </c>
      <c r="D354" s="542" t="s">
        <v>9684</v>
      </c>
      <c r="E354" s="799">
        <v>343.08</v>
      </c>
      <c r="F354" s="568" t="s">
        <v>9314</v>
      </c>
      <c r="G354" s="542" t="s">
        <v>9315</v>
      </c>
      <c r="H354" s="604" t="s">
        <v>9315</v>
      </c>
      <c r="I354" s="616" t="s">
        <v>9704</v>
      </c>
      <c r="J354" s="481" t="s">
        <v>4796</v>
      </c>
    </row>
    <row r="355" spans="1:10" ht="16.2" customHeight="1">
      <c r="A355" s="708"/>
      <c r="B355" s="712"/>
      <c r="C355" s="514"/>
      <c r="D355" s="544"/>
      <c r="E355" s="694"/>
      <c r="F355" s="565" t="s">
        <v>9315</v>
      </c>
      <c r="G355" s="544" t="s">
        <v>9705</v>
      </c>
      <c r="H355" s="115" t="s">
        <v>9705</v>
      </c>
      <c r="I355" s="613"/>
      <c r="J355" s="481"/>
    </row>
    <row r="356" spans="1:10">
      <c r="A356" s="731"/>
      <c r="B356" s="716"/>
      <c r="C356" s="571"/>
      <c r="D356" s="547"/>
      <c r="E356" s="698"/>
      <c r="F356" s="593" t="s">
        <v>9706</v>
      </c>
      <c r="G356" s="547" t="s">
        <v>9707</v>
      </c>
      <c r="H356" s="574"/>
      <c r="I356" s="578"/>
      <c r="J356" s="490"/>
    </row>
    <row r="357" spans="1:10">
      <c r="A357" s="708">
        <v>105</v>
      </c>
      <c r="B357" s="712">
        <v>4</v>
      </c>
      <c r="C357" s="514" t="s">
        <v>9683</v>
      </c>
      <c r="D357" s="515" t="s">
        <v>9684</v>
      </c>
      <c r="E357" s="694">
        <v>158.4</v>
      </c>
      <c r="F357" s="565" t="s">
        <v>9708</v>
      </c>
      <c r="G357" s="514" t="s">
        <v>9709</v>
      </c>
      <c r="H357" s="563" t="s">
        <v>9710</v>
      </c>
      <c r="I357" s="564" t="s">
        <v>9362</v>
      </c>
      <c r="J357" s="481" t="s">
        <v>4796</v>
      </c>
    </row>
    <row r="358" spans="1:10" ht="27.6">
      <c r="A358" s="708"/>
      <c r="B358" s="712"/>
      <c r="C358" s="514"/>
      <c r="D358" s="515"/>
      <c r="E358" s="694"/>
      <c r="F358" s="565" t="s">
        <v>9711</v>
      </c>
      <c r="G358" s="514" t="s">
        <v>9712</v>
      </c>
      <c r="H358" s="563" t="s">
        <v>9712</v>
      </c>
      <c r="I358" s="564"/>
      <c r="J358" s="481"/>
    </row>
    <row r="359" spans="1:10" ht="28.2" thickBot="1">
      <c r="A359" s="709"/>
      <c r="B359" s="712"/>
      <c r="C359" s="514"/>
      <c r="D359" s="515"/>
      <c r="E359" s="694"/>
      <c r="F359" s="565"/>
      <c r="G359" s="606" t="s">
        <v>9713</v>
      </c>
      <c r="H359" s="607" t="s">
        <v>9713</v>
      </c>
      <c r="I359" s="564"/>
      <c r="J359" s="481"/>
    </row>
    <row r="360" spans="1:10" ht="15" thickBot="1">
      <c r="A360" s="2022" t="s">
        <v>3274</v>
      </c>
      <c r="B360" s="2023"/>
      <c r="C360" s="2023"/>
      <c r="D360" s="2053"/>
      <c r="E360" s="807">
        <f>E345+E350+E354+E357</f>
        <v>940.4799999999999</v>
      </c>
      <c r="F360" s="2054"/>
      <c r="G360" s="2055"/>
      <c r="H360" s="2055"/>
      <c r="I360" s="2055"/>
      <c r="J360" s="2056"/>
    </row>
    <row r="361" spans="1:10" ht="15" thickBot="1">
      <c r="A361" s="2022" t="s">
        <v>8421</v>
      </c>
      <c r="B361" s="2023"/>
      <c r="C361" s="2023"/>
      <c r="D361" s="2053"/>
      <c r="E361" s="808">
        <f>E165+E223+E277+E289+E303+E339+E343+E360</f>
        <v>57330.712400000004</v>
      </c>
      <c r="F361" s="2059"/>
      <c r="G361" s="2060"/>
      <c r="H361" s="2060"/>
      <c r="I361" s="2060"/>
      <c r="J361" s="2061"/>
    </row>
    <row r="362" spans="1:10" ht="15" thickBot="1">
      <c r="A362" s="2054" t="s">
        <v>6023</v>
      </c>
      <c r="B362" s="2055"/>
      <c r="C362" s="2055"/>
      <c r="D362" s="2055"/>
      <c r="E362" s="2055"/>
      <c r="F362" s="2055"/>
      <c r="G362" s="2055"/>
      <c r="H362" s="2055"/>
      <c r="I362" s="2055"/>
      <c r="J362" s="2056"/>
    </row>
    <row r="363" spans="1:10" ht="15" thickBot="1">
      <c r="A363" s="2035" t="s">
        <v>4885</v>
      </c>
      <c r="B363" s="2036"/>
      <c r="C363" s="2036"/>
      <c r="D363" s="2036"/>
      <c r="E363" s="2036"/>
      <c r="F363" s="2036"/>
      <c r="G363" s="2036"/>
      <c r="H363" s="2036"/>
      <c r="I363" s="2036"/>
      <c r="J363" s="2037"/>
    </row>
    <row r="364" spans="1:10" ht="27.6">
      <c r="A364" s="708">
        <v>106</v>
      </c>
      <c r="B364" s="712">
        <v>1</v>
      </c>
      <c r="C364" s="544" t="s">
        <v>9714</v>
      </c>
      <c r="D364" s="515" t="s">
        <v>9715</v>
      </c>
      <c r="E364" s="694">
        <v>1</v>
      </c>
      <c r="F364" s="565" t="s">
        <v>9716</v>
      </c>
      <c r="G364" s="514" t="s">
        <v>9153</v>
      </c>
      <c r="H364" s="565" t="s">
        <v>9155</v>
      </c>
      <c r="I364" s="564" t="s">
        <v>9464</v>
      </c>
      <c r="J364" s="481" t="s">
        <v>4796</v>
      </c>
    </row>
    <row r="365" spans="1:10">
      <c r="A365" s="708"/>
      <c r="B365" s="712"/>
      <c r="C365" s="544"/>
      <c r="D365" s="515"/>
      <c r="E365" s="694"/>
      <c r="F365" s="565" t="s">
        <v>9717</v>
      </c>
      <c r="G365" s="514"/>
      <c r="H365" s="565"/>
      <c r="I365" s="564"/>
      <c r="J365" s="481"/>
    </row>
    <row r="366" spans="1:10">
      <c r="A366" s="731"/>
      <c r="B366" s="716"/>
      <c r="C366" s="547"/>
      <c r="D366" s="559"/>
      <c r="E366" s="698"/>
      <c r="F366" s="593"/>
      <c r="G366" s="571"/>
      <c r="H366" s="593"/>
      <c r="I366" s="574"/>
      <c r="J366" s="490"/>
    </row>
    <row r="367" spans="1:10" ht="27.6">
      <c r="A367" s="708">
        <v>107</v>
      </c>
      <c r="B367" s="712">
        <v>2</v>
      </c>
      <c r="C367" s="544" t="s">
        <v>9718</v>
      </c>
      <c r="D367" s="515" t="s">
        <v>9715</v>
      </c>
      <c r="E367" s="694">
        <v>1</v>
      </c>
      <c r="F367" s="565" t="s">
        <v>9719</v>
      </c>
      <c r="G367" s="514" t="s">
        <v>9719</v>
      </c>
      <c r="H367" s="563" t="s">
        <v>9719</v>
      </c>
      <c r="I367" s="564" t="s">
        <v>9462</v>
      </c>
      <c r="J367" s="481" t="s">
        <v>4796</v>
      </c>
    </row>
    <row r="368" spans="1:10" ht="27.6">
      <c r="A368" s="708"/>
      <c r="B368" s="712"/>
      <c r="C368" s="544"/>
      <c r="D368" s="515"/>
      <c r="E368" s="694"/>
      <c r="F368" s="652" t="s">
        <v>9150</v>
      </c>
      <c r="G368" s="514"/>
      <c r="H368" s="565"/>
      <c r="I368" s="564" t="s">
        <v>9464</v>
      </c>
      <c r="J368" s="490"/>
    </row>
    <row r="369" spans="1:10" ht="27.6">
      <c r="A369" s="719">
        <v>108</v>
      </c>
      <c r="B369" s="714">
        <v>3</v>
      </c>
      <c r="C369" s="542" t="s">
        <v>9720</v>
      </c>
      <c r="D369" s="556" t="s">
        <v>9715</v>
      </c>
      <c r="E369" s="799">
        <v>0.1</v>
      </c>
      <c r="F369" s="568" t="s">
        <v>9721</v>
      </c>
      <c r="G369" s="577" t="s">
        <v>9722</v>
      </c>
      <c r="H369" s="569" t="s">
        <v>9723</v>
      </c>
      <c r="I369" s="535" t="s">
        <v>9724</v>
      </c>
      <c r="J369" s="481" t="s">
        <v>4796</v>
      </c>
    </row>
    <row r="370" spans="1:10" ht="27.6">
      <c r="A370" s="708"/>
      <c r="B370" s="712"/>
      <c r="C370" s="544"/>
      <c r="D370" s="515"/>
      <c r="E370" s="694"/>
      <c r="F370" s="565" t="s">
        <v>9725</v>
      </c>
      <c r="G370" s="514"/>
      <c r="H370" s="565"/>
      <c r="I370" s="564" t="s">
        <v>9300</v>
      </c>
      <c r="J370" s="481"/>
    </row>
    <row r="371" spans="1:10" ht="27.6">
      <c r="A371" s="731"/>
      <c r="B371" s="716"/>
      <c r="C371" s="547"/>
      <c r="D371" s="559"/>
      <c r="E371" s="698"/>
      <c r="F371" s="593" t="s">
        <v>9726</v>
      </c>
      <c r="G371" s="571"/>
      <c r="H371" s="593"/>
      <c r="I371" s="574" t="s">
        <v>9464</v>
      </c>
      <c r="J371" s="490"/>
    </row>
    <row r="372" spans="1:10" ht="27.6">
      <c r="A372" s="708">
        <v>109</v>
      </c>
      <c r="B372" s="712">
        <v>4</v>
      </c>
      <c r="C372" s="544" t="s">
        <v>9727</v>
      </c>
      <c r="D372" s="515" t="s">
        <v>9715</v>
      </c>
      <c r="E372" s="694">
        <v>0.1</v>
      </c>
      <c r="F372" s="565" t="s">
        <v>9728</v>
      </c>
      <c r="G372" s="533" t="s">
        <v>9729</v>
      </c>
      <c r="H372" s="489" t="s">
        <v>9730</v>
      </c>
      <c r="I372" s="564" t="s">
        <v>9724</v>
      </c>
      <c r="J372" s="481" t="s">
        <v>4796</v>
      </c>
    </row>
    <row r="373" spans="1:10" ht="27.6">
      <c r="A373" s="708"/>
      <c r="B373" s="712"/>
      <c r="C373" s="544"/>
      <c r="D373" s="515"/>
      <c r="E373" s="694"/>
      <c r="F373" s="565" t="s">
        <v>9731</v>
      </c>
      <c r="G373" s="533"/>
      <c r="H373" s="565"/>
      <c r="I373" s="564" t="s">
        <v>9300</v>
      </c>
      <c r="J373" s="481"/>
    </row>
    <row r="374" spans="1:10" ht="27.6">
      <c r="A374" s="708"/>
      <c r="B374" s="712"/>
      <c r="C374" s="544"/>
      <c r="D374" s="515"/>
      <c r="E374" s="694"/>
      <c r="F374" s="565" t="s">
        <v>9732</v>
      </c>
      <c r="G374" s="533"/>
      <c r="H374" s="565"/>
      <c r="I374" s="564" t="s">
        <v>9464</v>
      </c>
      <c r="J374" s="481"/>
    </row>
    <row r="375" spans="1:10" ht="27.6">
      <c r="A375" s="708"/>
      <c r="B375" s="712"/>
      <c r="C375" s="544"/>
      <c r="D375" s="515"/>
      <c r="E375" s="694"/>
      <c r="F375" s="565" t="s">
        <v>9733</v>
      </c>
      <c r="G375" s="533"/>
      <c r="H375" s="565"/>
      <c r="I375" s="564"/>
      <c r="J375" s="490"/>
    </row>
    <row r="376" spans="1:10" ht="27.6">
      <c r="A376" s="719">
        <v>110</v>
      </c>
      <c r="B376" s="714">
        <v>5</v>
      </c>
      <c r="C376" s="542" t="s">
        <v>9734</v>
      </c>
      <c r="D376" s="556" t="s">
        <v>9715</v>
      </c>
      <c r="E376" s="799">
        <v>0.1</v>
      </c>
      <c r="F376" s="568" t="s">
        <v>9735</v>
      </c>
      <c r="G376" s="577" t="s">
        <v>9729</v>
      </c>
      <c r="H376" s="609" t="s">
        <v>9730</v>
      </c>
      <c r="I376" s="535" t="s">
        <v>9736</v>
      </c>
      <c r="J376" s="481" t="s">
        <v>4796</v>
      </c>
    </row>
    <row r="377" spans="1:10">
      <c r="A377" s="708"/>
      <c r="B377" s="712"/>
      <c r="C377" s="544"/>
      <c r="D377" s="515"/>
      <c r="E377" s="694"/>
      <c r="F377" s="565" t="s">
        <v>9737</v>
      </c>
      <c r="G377" s="606"/>
      <c r="H377" s="672"/>
      <c r="I377" s="564"/>
      <c r="J377" s="481"/>
    </row>
    <row r="378" spans="1:10">
      <c r="A378" s="708"/>
      <c r="B378" s="712"/>
      <c r="C378" s="544"/>
      <c r="D378" s="515"/>
      <c r="E378" s="694"/>
      <c r="F378" s="565" t="s">
        <v>9511</v>
      </c>
      <c r="G378" s="514"/>
      <c r="H378" s="565"/>
      <c r="I378" s="564"/>
      <c r="J378" s="481"/>
    </row>
    <row r="379" spans="1:10">
      <c r="A379" s="731"/>
      <c r="B379" s="716"/>
      <c r="C379" s="547"/>
      <c r="D379" s="559"/>
      <c r="E379" s="698"/>
      <c r="F379" s="593" t="s">
        <v>9738</v>
      </c>
      <c r="G379" s="571"/>
      <c r="H379" s="593"/>
      <c r="I379" s="574"/>
      <c r="J379" s="490"/>
    </row>
    <row r="380" spans="1:10">
      <c r="A380" s="708">
        <v>111</v>
      </c>
      <c r="B380" s="712">
        <v>6</v>
      </c>
      <c r="C380" s="544" t="s">
        <v>9739</v>
      </c>
      <c r="D380" s="515" t="s">
        <v>9715</v>
      </c>
      <c r="E380" s="694">
        <v>0.1</v>
      </c>
      <c r="F380" s="442" t="s">
        <v>9740</v>
      </c>
      <c r="G380" s="533" t="s">
        <v>9729</v>
      </c>
      <c r="H380" s="610" t="s">
        <v>9730</v>
      </c>
      <c r="I380" s="564" t="s">
        <v>9736</v>
      </c>
      <c r="J380" s="481" t="s">
        <v>4796</v>
      </c>
    </row>
    <row r="381" spans="1:10">
      <c r="A381" s="708"/>
      <c r="B381" s="712"/>
      <c r="C381" s="544"/>
      <c r="D381" s="515"/>
      <c r="E381" s="694"/>
      <c r="F381" s="603" t="s">
        <v>9741</v>
      </c>
      <c r="G381" s="533"/>
      <c r="H381" s="565"/>
      <c r="I381" s="564"/>
      <c r="J381" s="481"/>
    </row>
    <row r="382" spans="1:10" ht="27.6">
      <c r="A382" s="708"/>
      <c r="B382" s="712"/>
      <c r="C382" s="544"/>
      <c r="D382" s="515"/>
      <c r="E382" s="694"/>
      <c r="F382" s="611" t="s">
        <v>9742</v>
      </c>
      <c r="G382" s="533"/>
      <c r="H382" s="565"/>
      <c r="I382" s="564"/>
      <c r="J382" s="490"/>
    </row>
    <row r="383" spans="1:10" ht="27.6">
      <c r="A383" s="719">
        <v>112</v>
      </c>
      <c r="B383" s="714">
        <v>7</v>
      </c>
      <c r="C383" s="542" t="s">
        <v>9743</v>
      </c>
      <c r="D383" s="556" t="s">
        <v>9744</v>
      </c>
      <c r="E383" s="799">
        <v>0.1</v>
      </c>
      <c r="F383" s="568" t="s">
        <v>9745</v>
      </c>
      <c r="G383" s="557" t="s">
        <v>9746</v>
      </c>
      <c r="H383" s="409" t="s">
        <v>9747</v>
      </c>
      <c r="I383" s="535" t="s">
        <v>9724</v>
      </c>
      <c r="J383" s="481" t="s">
        <v>4796</v>
      </c>
    </row>
    <row r="384" spans="1:10" ht="27.6">
      <c r="A384" s="708"/>
      <c r="B384" s="712"/>
      <c r="C384" s="544"/>
      <c r="D384" s="515"/>
      <c r="E384" s="694"/>
      <c r="F384" s="565" t="s">
        <v>9748</v>
      </c>
      <c r="G384" s="533" t="s">
        <v>9749</v>
      </c>
      <c r="H384" s="565"/>
      <c r="I384" s="564" t="s">
        <v>9300</v>
      </c>
      <c r="J384" s="481"/>
    </row>
    <row r="385" spans="1:10" ht="27.6">
      <c r="A385" s="731"/>
      <c r="B385" s="716"/>
      <c r="C385" s="547"/>
      <c r="D385" s="559"/>
      <c r="E385" s="698"/>
      <c r="F385" s="593"/>
      <c r="G385" s="529"/>
      <c r="H385" s="593"/>
      <c r="I385" s="574" t="s">
        <v>9464</v>
      </c>
      <c r="J385" s="490"/>
    </row>
    <row r="386" spans="1:10" ht="27.6">
      <c r="A386" s="708">
        <v>113</v>
      </c>
      <c r="B386" s="712">
        <v>8</v>
      </c>
      <c r="C386" s="544" t="s">
        <v>9750</v>
      </c>
      <c r="D386" s="515" t="s">
        <v>9744</v>
      </c>
      <c r="E386" s="694">
        <v>0.1</v>
      </c>
      <c r="F386" s="565" t="s">
        <v>9751</v>
      </c>
      <c r="G386" s="544" t="s">
        <v>9635</v>
      </c>
      <c r="H386" s="2057" t="s">
        <v>9635</v>
      </c>
      <c r="I386" s="564" t="s">
        <v>9724</v>
      </c>
      <c r="J386" s="481" t="s">
        <v>4796</v>
      </c>
    </row>
    <row r="387" spans="1:10" ht="27.6">
      <c r="A387" s="708"/>
      <c r="B387" s="712"/>
      <c r="C387" s="544"/>
      <c r="D387" s="515"/>
      <c r="E387" s="694"/>
      <c r="F387" s="565" t="s">
        <v>9752</v>
      </c>
      <c r="G387" s="544"/>
      <c r="H387" s="2062"/>
      <c r="I387" s="564" t="s">
        <v>9300</v>
      </c>
      <c r="J387" s="481"/>
    </row>
    <row r="388" spans="1:10" ht="27.6">
      <c r="A388" s="708"/>
      <c r="B388" s="712"/>
      <c r="C388" s="544"/>
      <c r="D388" s="515"/>
      <c r="E388" s="694"/>
      <c r="F388" s="565" t="s">
        <v>9753</v>
      </c>
      <c r="G388" s="566"/>
      <c r="H388" s="2058"/>
      <c r="I388" s="564" t="s">
        <v>9464</v>
      </c>
      <c r="J388" s="490"/>
    </row>
    <row r="389" spans="1:10" ht="27.6">
      <c r="A389" s="719">
        <v>114</v>
      </c>
      <c r="B389" s="714">
        <v>9</v>
      </c>
      <c r="C389" s="542" t="s">
        <v>9754</v>
      </c>
      <c r="D389" s="556" t="s">
        <v>9744</v>
      </c>
      <c r="E389" s="799">
        <v>0.1</v>
      </c>
      <c r="F389" s="535" t="s">
        <v>9755</v>
      </c>
      <c r="G389" s="557" t="s">
        <v>9756</v>
      </c>
      <c r="H389" s="409" t="s">
        <v>9757</v>
      </c>
      <c r="I389" s="535" t="s">
        <v>9724</v>
      </c>
      <c r="J389" s="481" t="s">
        <v>4796</v>
      </c>
    </row>
    <row r="390" spans="1:10" ht="27.6">
      <c r="A390" s="708"/>
      <c r="B390" s="712"/>
      <c r="C390" s="544"/>
      <c r="D390" s="515"/>
      <c r="E390" s="694"/>
      <c r="F390" s="564" t="s">
        <v>9758</v>
      </c>
      <c r="G390" s="533" t="s">
        <v>9635</v>
      </c>
      <c r="H390" s="610" t="s">
        <v>9635</v>
      </c>
      <c r="I390" s="564" t="s">
        <v>9464</v>
      </c>
      <c r="J390" s="481"/>
    </row>
    <row r="391" spans="1:10">
      <c r="A391" s="708"/>
      <c r="B391" s="712"/>
      <c r="C391" s="544"/>
      <c r="D391" s="515"/>
      <c r="E391" s="694"/>
      <c r="F391" s="564" t="s">
        <v>9759</v>
      </c>
      <c r="G391" s="533"/>
      <c r="H391" s="603"/>
      <c r="I391" s="564"/>
      <c r="J391" s="481"/>
    </row>
    <row r="392" spans="1:10">
      <c r="A392" s="731"/>
      <c r="B392" s="716"/>
      <c r="C392" s="547"/>
      <c r="D392" s="559"/>
      <c r="E392" s="698"/>
      <c r="F392" s="574"/>
      <c r="G392" s="576"/>
      <c r="H392" s="669"/>
      <c r="I392" s="574"/>
      <c r="J392" s="490"/>
    </row>
    <row r="393" spans="1:10" ht="27.6">
      <c r="A393" s="719">
        <v>115</v>
      </c>
      <c r="B393" s="714">
        <v>10</v>
      </c>
      <c r="C393" s="542" t="s">
        <v>9760</v>
      </c>
      <c r="D393" s="556" t="s">
        <v>9744</v>
      </c>
      <c r="E393" s="799">
        <v>0.1</v>
      </c>
      <c r="F393" s="568" t="s">
        <v>9761</v>
      </c>
      <c r="G393" s="542" t="s">
        <v>9762</v>
      </c>
      <c r="H393" s="2057" t="s">
        <v>9763</v>
      </c>
      <c r="I393" s="535" t="s">
        <v>9724</v>
      </c>
      <c r="J393" s="481" t="s">
        <v>4796</v>
      </c>
    </row>
    <row r="394" spans="1:10" ht="27.6">
      <c r="A394" s="708"/>
      <c r="B394" s="712"/>
      <c r="C394" s="544"/>
      <c r="D394" s="515"/>
      <c r="E394" s="694"/>
      <c r="F394" s="565" t="s">
        <v>9288</v>
      </c>
      <c r="G394" s="544"/>
      <c r="H394" s="2058"/>
      <c r="I394" s="564" t="s">
        <v>9464</v>
      </c>
      <c r="J394" s="490"/>
    </row>
    <row r="395" spans="1:10" ht="27.6">
      <c r="A395" s="719">
        <v>116</v>
      </c>
      <c r="B395" s="714">
        <v>11</v>
      </c>
      <c r="C395" s="542" t="s">
        <v>9764</v>
      </c>
      <c r="D395" s="556" t="s">
        <v>9744</v>
      </c>
      <c r="E395" s="799">
        <v>0.1</v>
      </c>
      <c r="F395" s="535" t="s">
        <v>9765</v>
      </c>
      <c r="G395" s="556" t="s">
        <v>9766</v>
      </c>
      <c r="H395" s="2057" t="s">
        <v>9421</v>
      </c>
      <c r="I395" s="535" t="s">
        <v>9724</v>
      </c>
      <c r="J395" s="481" t="s">
        <v>4796</v>
      </c>
    </row>
    <row r="396" spans="1:10" ht="27.6">
      <c r="A396" s="731"/>
      <c r="B396" s="716"/>
      <c r="C396" s="547"/>
      <c r="D396" s="559"/>
      <c r="E396" s="698"/>
      <c r="F396" s="574" t="s">
        <v>9767</v>
      </c>
      <c r="G396" s="559"/>
      <c r="H396" s="2058"/>
      <c r="I396" s="574" t="s">
        <v>9464</v>
      </c>
      <c r="J396" s="490"/>
    </row>
    <row r="397" spans="1:10" ht="27.6">
      <c r="A397" s="708">
        <v>117</v>
      </c>
      <c r="B397" s="712">
        <v>12</v>
      </c>
      <c r="C397" s="544" t="s">
        <v>9768</v>
      </c>
      <c r="D397" s="515" t="s">
        <v>9744</v>
      </c>
      <c r="E397" s="694">
        <v>5</v>
      </c>
      <c r="F397" s="565" t="s">
        <v>9769</v>
      </c>
      <c r="G397" s="557" t="s">
        <v>9770</v>
      </c>
      <c r="H397" s="2057" t="s">
        <v>9421</v>
      </c>
      <c r="I397" s="564" t="s">
        <v>9300</v>
      </c>
      <c r="J397" s="481" t="s">
        <v>4796</v>
      </c>
    </row>
    <row r="398" spans="1:10" ht="27.6">
      <c r="A398" s="708"/>
      <c r="B398" s="712"/>
      <c r="C398" s="544"/>
      <c r="D398" s="515"/>
      <c r="E398" s="694"/>
      <c r="F398" s="565" t="s">
        <v>9767</v>
      </c>
      <c r="G398" s="533"/>
      <c r="H398" s="2058"/>
      <c r="I398" s="564" t="s">
        <v>9464</v>
      </c>
      <c r="J398" s="490"/>
    </row>
    <row r="399" spans="1:10" ht="27.6">
      <c r="A399" s="719">
        <v>118</v>
      </c>
      <c r="B399" s="714">
        <v>13</v>
      </c>
      <c r="C399" s="542" t="s">
        <v>9771</v>
      </c>
      <c r="D399" s="556" t="s">
        <v>9744</v>
      </c>
      <c r="E399" s="799">
        <v>5</v>
      </c>
      <c r="F399" s="442" t="s">
        <v>9769</v>
      </c>
      <c r="G399" s="557" t="s">
        <v>9770</v>
      </c>
      <c r="H399" s="2057" t="s">
        <v>9421</v>
      </c>
      <c r="I399" s="535" t="s">
        <v>9300</v>
      </c>
      <c r="J399" s="481" t="s">
        <v>4796</v>
      </c>
    </row>
    <row r="400" spans="1:10" ht="27.6">
      <c r="A400" s="731"/>
      <c r="B400" s="716"/>
      <c r="C400" s="547"/>
      <c r="D400" s="559"/>
      <c r="E400" s="698"/>
      <c r="F400" s="611" t="s">
        <v>9767</v>
      </c>
      <c r="G400" s="529"/>
      <c r="H400" s="2058"/>
      <c r="I400" s="574" t="s">
        <v>9464</v>
      </c>
      <c r="J400" s="490"/>
    </row>
    <row r="401" spans="1:10" ht="27.6">
      <c r="A401" s="708">
        <v>119</v>
      </c>
      <c r="B401" s="712">
        <v>14</v>
      </c>
      <c r="C401" s="544" t="s">
        <v>9772</v>
      </c>
      <c r="D401" s="515" t="s">
        <v>9744</v>
      </c>
      <c r="E401" s="694">
        <v>0.1</v>
      </c>
      <c r="F401" s="603" t="s">
        <v>9773</v>
      </c>
      <c r="G401" s="533" t="s">
        <v>9774</v>
      </c>
      <c r="H401" s="610" t="s">
        <v>9775</v>
      </c>
      <c r="I401" s="564" t="s">
        <v>9724</v>
      </c>
      <c r="J401" s="481" t="s">
        <v>4796</v>
      </c>
    </row>
    <row r="402" spans="1:10">
      <c r="A402" s="708"/>
      <c r="B402" s="712"/>
      <c r="C402" s="544"/>
      <c r="D402" s="515"/>
      <c r="E402" s="694"/>
      <c r="F402" s="603" t="s">
        <v>9776</v>
      </c>
      <c r="G402" s="533"/>
      <c r="H402" s="565"/>
      <c r="I402" s="564"/>
      <c r="J402" s="490"/>
    </row>
    <row r="403" spans="1:10" ht="27.6">
      <c r="A403" s="719">
        <v>120</v>
      </c>
      <c r="B403" s="714">
        <v>15</v>
      </c>
      <c r="C403" s="542" t="s">
        <v>9777</v>
      </c>
      <c r="D403" s="556" t="s">
        <v>9744</v>
      </c>
      <c r="E403" s="799">
        <v>0.1</v>
      </c>
      <c r="F403" s="442" t="s">
        <v>9778</v>
      </c>
      <c r="G403" s="557" t="s">
        <v>9774</v>
      </c>
      <c r="H403" s="409" t="s">
        <v>9775</v>
      </c>
      <c r="I403" s="535" t="s">
        <v>9724</v>
      </c>
      <c r="J403" s="481" t="s">
        <v>4796</v>
      </c>
    </row>
    <row r="404" spans="1:10" ht="27.6">
      <c r="A404" s="731"/>
      <c r="B404" s="716"/>
      <c r="C404" s="547"/>
      <c r="D404" s="559"/>
      <c r="E404" s="698"/>
      <c r="F404" s="611" t="s">
        <v>9776</v>
      </c>
      <c r="G404" s="529"/>
      <c r="H404" s="593"/>
      <c r="I404" s="574" t="s">
        <v>9464</v>
      </c>
      <c r="J404" s="490"/>
    </row>
    <row r="405" spans="1:10" ht="27.6">
      <c r="A405" s="708">
        <v>121</v>
      </c>
      <c r="B405" s="712">
        <v>16</v>
      </c>
      <c r="C405" s="544" t="s">
        <v>9779</v>
      </c>
      <c r="D405" s="515" t="s">
        <v>9744</v>
      </c>
      <c r="E405" s="694">
        <v>0.1</v>
      </c>
      <c r="F405" s="603" t="s">
        <v>9778</v>
      </c>
      <c r="G405" s="533" t="s">
        <v>9774</v>
      </c>
      <c r="H405" s="610" t="s">
        <v>9775</v>
      </c>
      <c r="I405" s="564" t="s">
        <v>9724</v>
      </c>
      <c r="J405" s="481" t="s">
        <v>4796</v>
      </c>
    </row>
    <row r="406" spans="1:10" ht="27.6">
      <c r="A406" s="708"/>
      <c r="B406" s="712"/>
      <c r="C406" s="544"/>
      <c r="D406" s="515"/>
      <c r="E406" s="694"/>
      <c r="F406" s="603" t="s">
        <v>9776</v>
      </c>
      <c r="G406" s="533"/>
      <c r="H406" s="565"/>
      <c r="I406" s="564" t="s">
        <v>9464</v>
      </c>
      <c r="J406" s="490"/>
    </row>
    <row r="407" spans="1:10" ht="27.6">
      <c r="A407" s="719">
        <v>122</v>
      </c>
      <c r="B407" s="714">
        <v>17</v>
      </c>
      <c r="C407" s="542" t="s">
        <v>9780</v>
      </c>
      <c r="D407" s="556" t="s">
        <v>9744</v>
      </c>
      <c r="E407" s="799">
        <v>0.1</v>
      </c>
      <c r="F407" s="442" t="s">
        <v>9314</v>
      </c>
      <c r="G407" s="557" t="s">
        <v>9781</v>
      </c>
      <c r="H407" s="409" t="s">
        <v>9782</v>
      </c>
      <c r="I407" s="535" t="s">
        <v>9724</v>
      </c>
      <c r="J407" s="481" t="s">
        <v>4796</v>
      </c>
    </row>
    <row r="408" spans="1:10" ht="27.6">
      <c r="A408" s="708"/>
      <c r="B408" s="712"/>
      <c r="C408" s="544"/>
      <c r="D408" s="515"/>
      <c r="E408" s="694"/>
      <c r="F408" s="603" t="s">
        <v>9783</v>
      </c>
      <c r="G408" s="533" t="s">
        <v>9784</v>
      </c>
      <c r="H408" s="565"/>
      <c r="I408" s="564" t="s">
        <v>9300</v>
      </c>
      <c r="J408" s="481"/>
    </row>
    <row r="409" spans="1:10" ht="27.6">
      <c r="A409" s="731"/>
      <c r="B409" s="716"/>
      <c r="C409" s="547"/>
      <c r="D409" s="559"/>
      <c r="E409" s="698"/>
      <c r="F409" s="611" t="s">
        <v>9785</v>
      </c>
      <c r="G409" s="529"/>
      <c r="H409" s="593"/>
      <c r="I409" s="574" t="s">
        <v>9464</v>
      </c>
      <c r="J409" s="490"/>
    </row>
    <row r="410" spans="1:10" ht="27.6">
      <c r="A410" s="708">
        <v>123</v>
      </c>
      <c r="B410" s="712">
        <v>18</v>
      </c>
      <c r="C410" s="544" t="s">
        <v>9786</v>
      </c>
      <c r="D410" s="515" t="s">
        <v>9744</v>
      </c>
      <c r="E410" s="694">
        <v>0.1</v>
      </c>
      <c r="F410" s="603" t="s">
        <v>9787</v>
      </c>
      <c r="G410" s="533" t="s">
        <v>9788</v>
      </c>
      <c r="H410" s="610" t="s">
        <v>9789</v>
      </c>
      <c r="I410" s="564" t="s">
        <v>9579</v>
      </c>
      <c r="J410" s="481" t="s">
        <v>4796</v>
      </c>
    </row>
    <row r="411" spans="1:10" ht="27.6">
      <c r="A411" s="708"/>
      <c r="B411" s="712"/>
      <c r="C411" s="544"/>
      <c r="D411" s="515"/>
      <c r="E411" s="694"/>
      <c r="F411" s="603" t="s">
        <v>9790</v>
      </c>
      <c r="G411" s="533" t="s">
        <v>9791</v>
      </c>
      <c r="H411" s="565"/>
      <c r="I411" s="564" t="s">
        <v>9302</v>
      </c>
      <c r="J411" s="490"/>
    </row>
    <row r="412" spans="1:10" ht="27.6">
      <c r="A412" s="719">
        <v>124</v>
      </c>
      <c r="B412" s="714">
        <v>19</v>
      </c>
      <c r="C412" s="542" t="s">
        <v>9792</v>
      </c>
      <c r="D412" s="556" t="s">
        <v>9744</v>
      </c>
      <c r="E412" s="799">
        <v>0.4703</v>
      </c>
      <c r="F412" s="442" t="s">
        <v>9793</v>
      </c>
      <c r="G412" s="556" t="s">
        <v>9794</v>
      </c>
      <c r="H412" s="409" t="s">
        <v>9421</v>
      </c>
      <c r="I412" s="535" t="s">
        <v>9795</v>
      </c>
      <c r="J412" s="481" t="s">
        <v>4796</v>
      </c>
    </row>
    <row r="413" spans="1:10">
      <c r="A413" s="731"/>
      <c r="B413" s="716"/>
      <c r="C413" s="547"/>
      <c r="D413" s="559"/>
      <c r="E413" s="698"/>
      <c r="F413" s="611"/>
      <c r="G413" s="559"/>
      <c r="H413" s="611"/>
      <c r="I413" s="574"/>
      <c r="J413" s="490"/>
    </row>
    <row r="414" spans="1:10" ht="27.6">
      <c r="A414" s="708">
        <v>125</v>
      </c>
      <c r="B414" s="712">
        <v>20</v>
      </c>
      <c r="C414" s="544" t="s">
        <v>9796</v>
      </c>
      <c r="D414" s="515" t="s">
        <v>9744</v>
      </c>
      <c r="E414" s="694">
        <v>0.1</v>
      </c>
      <c r="F414" s="603" t="s">
        <v>9797</v>
      </c>
      <c r="G414" s="533" t="s">
        <v>9798</v>
      </c>
      <c r="H414" s="409" t="s">
        <v>9799</v>
      </c>
      <c r="I414" s="564" t="s">
        <v>9724</v>
      </c>
      <c r="J414" s="481" t="s">
        <v>4796</v>
      </c>
    </row>
    <row r="415" spans="1:10" ht="27.6">
      <c r="A415" s="708"/>
      <c r="B415" s="712"/>
      <c r="C415" s="544"/>
      <c r="D415" s="515"/>
      <c r="E415" s="694"/>
      <c r="F415" s="603" t="s">
        <v>9800</v>
      </c>
      <c r="G415" s="567"/>
      <c r="H415" s="672"/>
      <c r="I415" s="564" t="s">
        <v>9300</v>
      </c>
      <c r="J415" s="481"/>
    </row>
    <row r="416" spans="1:10" ht="27.6">
      <c r="A416" s="731"/>
      <c r="B416" s="716"/>
      <c r="C416" s="547"/>
      <c r="D416" s="559"/>
      <c r="E416" s="698"/>
      <c r="F416" s="611" t="s">
        <v>9801</v>
      </c>
      <c r="G416" s="529"/>
      <c r="H416" s="593"/>
      <c r="I416" s="574" t="s">
        <v>9464</v>
      </c>
      <c r="J416" s="490"/>
    </row>
    <row r="417" spans="1:10" ht="27.6">
      <c r="A417" s="719">
        <v>126</v>
      </c>
      <c r="B417" s="714">
        <v>21</v>
      </c>
      <c r="C417" s="542" t="s">
        <v>9802</v>
      </c>
      <c r="D417" s="556" t="s">
        <v>9744</v>
      </c>
      <c r="E417" s="799">
        <v>0.1</v>
      </c>
      <c r="F417" s="442" t="s">
        <v>9803</v>
      </c>
      <c r="G417" s="557" t="s">
        <v>9804</v>
      </c>
      <c r="H417" s="409" t="s">
        <v>9805</v>
      </c>
      <c r="I417" s="535" t="s">
        <v>9724</v>
      </c>
      <c r="J417" s="481" t="s">
        <v>4796</v>
      </c>
    </row>
    <row r="418" spans="1:10" ht="27.6">
      <c r="A418" s="731"/>
      <c r="B418" s="716"/>
      <c r="C418" s="547"/>
      <c r="D418" s="559"/>
      <c r="E418" s="698"/>
      <c r="F418" s="611" t="s">
        <v>9806</v>
      </c>
      <c r="G418" s="529"/>
      <c r="H418" s="593"/>
      <c r="I418" s="574" t="s">
        <v>9464</v>
      </c>
      <c r="J418" s="490"/>
    </row>
    <row r="419" spans="1:10" ht="27.6">
      <c r="A419" s="719">
        <v>127</v>
      </c>
      <c r="B419" s="714">
        <v>22</v>
      </c>
      <c r="C419" s="542" t="s">
        <v>9807</v>
      </c>
      <c r="D419" s="556" t="s">
        <v>9744</v>
      </c>
      <c r="E419" s="799">
        <v>0.1</v>
      </c>
      <c r="F419" s="442" t="s">
        <v>9808</v>
      </c>
      <c r="G419" s="557" t="s">
        <v>9809</v>
      </c>
      <c r="H419" s="2057" t="s">
        <v>9810</v>
      </c>
      <c r="I419" s="535" t="s">
        <v>9724</v>
      </c>
      <c r="J419" s="481" t="s">
        <v>4796</v>
      </c>
    </row>
    <row r="420" spans="1:10" ht="27.6">
      <c r="A420" s="731"/>
      <c r="B420" s="716"/>
      <c r="C420" s="547"/>
      <c r="D420" s="559"/>
      <c r="E420" s="698"/>
      <c r="F420" s="593" t="s">
        <v>9811</v>
      </c>
      <c r="G420" s="529"/>
      <c r="H420" s="2058"/>
      <c r="I420" s="574" t="s">
        <v>9464</v>
      </c>
      <c r="J420" s="490"/>
    </row>
    <row r="421" spans="1:10">
      <c r="A421" s="713">
        <v>128</v>
      </c>
      <c r="B421" s="714">
        <v>23</v>
      </c>
      <c r="C421" s="542" t="s">
        <v>9812</v>
      </c>
      <c r="D421" s="556" t="s">
        <v>9744</v>
      </c>
      <c r="E421" s="799">
        <v>0.05</v>
      </c>
      <c r="F421" s="568" t="s">
        <v>9813</v>
      </c>
      <c r="G421" s="557" t="s">
        <v>9814</v>
      </c>
      <c r="H421" s="2057" t="s">
        <v>9098</v>
      </c>
      <c r="I421" s="535" t="s">
        <v>9815</v>
      </c>
      <c r="J421" s="481" t="s">
        <v>4796</v>
      </c>
    </row>
    <row r="422" spans="1:10">
      <c r="A422" s="715"/>
      <c r="B422" s="716"/>
      <c r="C422" s="547"/>
      <c r="D422" s="559"/>
      <c r="E422" s="698"/>
      <c r="F422" s="593" t="s">
        <v>9816</v>
      </c>
      <c r="G422" s="529"/>
      <c r="H422" s="2058"/>
      <c r="I422" s="574"/>
      <c r="J422" s="490"/>
    </row>
    <row r="423" spans="1:10">
      <c r="A423" s="711">
        <v>129</v>
      </c>
      <c r="B423" s="712">
        <v>24</v>
      </c>
      <c r="C423" s="544" t="s">
        <v>9817</v>
      </c>
      <c r="D423" s="515" t="s">
        <v>9744</v>
      </c>
      <c r="E423" s="694">
        <v>0.05</v>
      </c>
      <c r="F423" s="565" t="s">
        <v>9813</v>
      </c>
      <c r="G423" s="533" t="s">
        <v>9814</v>
      </c>
      <c r="H423" s="2057" t="s">
        <v>9098</v>
      </c>
      <c r="I423" s="564" t="s">
        <v>9818</v>
      </c>
      <c r="J423" s="481" t="s">
        <v>4796</v>
      </c>
    </row>
    <row r="424" spans="1:10">
      <c r="A424" s="708"/>
      <c r="B424" s="712"/>
      <c r="C424" s="544"/>
      <c r="D424" s="515"/>
      <c r="E424" s="694"/>
      <c r="F424" s="565" t="s">
        <v>9816</v>
      </c>
      <c r="G424" s="533"/>
      <c r="H424" s="2058"/>
      <c r="I424" s="564"/>
      <c r="J424" s="490"/>
    </row>
    <row r="425" spans="1:10" ht="41.4">
      <c r="A425" s="746">
        <v>130</v>
      </c>
      <c r="B425" s="714">
        <v>25</v>
      </c>
      <c r="C425" s="557" t="s">
        <v>9819</v>
      </c>
      <c r="D425" s="557" t="s">
        <v>9744</v>
      </c>
      <c r="E425" s="799">
        <v>0.1</v>
      </c>
      <c r="F425" s="442" t="s">
        <v>9820</v>
      </c>
      <c r="G425" s="557"/>
      <c r="H425" s="409" t="s">
        <v>9821</v>
      </c>
      <c r="I425" s="535" t="s">
        <v>9822</v>
      </c>
      <c r="J425" s="612" t="s">
        <v>4796</v>
      </c>
    </row>
    <row r="426" spans="1:10" ht="28.2" thickBot="1">
      <c r="A426" s="725">
        <v>131</v>
      </c>
      <c r="B426" s="747">
        <v>26</v>
      </c>
      <c r="C426" s="768" t="s">
        <v>9823</v>
      </c>
      <c r="D426" s="557" t="s">
        <v>9744</v>
      </c>
      <c r="E426" s="809">
        <v>0.1</v>
      </c>
      <c r="F426" s="442" t="s">
        <v>9824</v>
      </c>
      <c r="G426" s="557"/>
      <c r="H426" s="409" t="s">
        <v>9825</v>
      </c>
      <c r="I426" s="535" t="s">
        <v>9826</v>
      </c>
      <c r="J426" s="481" t="s">
        <v>4796</v>
      </c>
    </row>
    <row r="427" spans="1:10" ht="15" thickBot="1">
      <c r="A427" s="748"/>
      <c r="B427" s="749"/>
      <c r="C427" s="769" t="s">
        <v>9827</v>
      </c>
      <c r="D427" s="769"/>
      <c r="E427" s="810">
        <f>E364+E367+E369+E372+E376+E380+E383+E386+E389+E393+E395+E397+E399+E401+E403+E405+E407+E410+E412+E414+E417+E419+E421+E423+E425+E426</f>
        <v>14.470299999999998</v>
      </c>
      <c r="F427" s="2063"/>
      <c r="G427" s="2064"/>
      <c r="H427" s="2064"/>
      <c r="I427" s="2064"/>
      <c r="J427" s="2065"/>
    </row>
    <row r="428" spans="1:10" ht="15" thickBot="1">
      <c r="A428" s="2025" t="s">
        <v>4901</v>
      </c>
      <c r="B428" s="2026"/>
      <c r="C428" s="2026"/>
      <c r="D428" s="2026"/>
      <c r="E428" s="2026"/>
      <c r="F428" s="2026"/>
      <c r="G428" s="2026"/>
      <c r="H428" s="2026"/>
      <c r="I428" s="2026"/>
      <c r="J428" s="2027"/>
    </row>
    <row r="429" spans="1:10" ht="27.6">
      <c r="A429" s="725">
        <v>132</v>
      </c>
      <c r="B429" s="712">
        <v>1</v>
      </c>
      <c r="C429" s="544" t="s">
        <v>9828</v>
      </c>
      <c r="D429" s="531" t="s">
        <v>9829</v>
      </c>
      <c r="E429" s="694">
        <v>5</v>
      </c>
      <c r="F429" s="564" t="s">
        <v>9830</v>
      </c>
      <c r="G429" s="533" t="s">
        <v>9719</v>
      </c>
      <c r="H429" s="610" t="s">
        <v>9719</v>
      </c>
      <c r="I429" s="613" t="s">
        <v>9302</v>
      </c>
      <c r="J429" s="481" t="s">
        <v>4796</v>
      </c>
    </row>
    <row r="430" spans="1:10">
      <c r="A430" s="725"/>
      <c r="B430" s="712"/>
      <c r="C430" s="544"/>
      <c r="D430" s="533"/>
      <c r="E430" s="694"/>
      <c r="F430" s="564" t="s">
        <v>9150</v>
      </c>
      <c r="G430" s="533"/>
      <c r="H430" s="613"/>
      <c r="I430" s="613" t="s">
        <v>2087</v>
      </c>
      <c r="J430" s="481"/>
    </row>
    <row r="431" spans="1:10">
      <c r="A431" s="725"/>
      <c r="B431" s="712"/>
      <c r="C431" s="544"/>
      <c r="D431" s="533"/>
      <c r="E431" s="694"/>
      <c r="F431" s="585"/>
      <c r="G431" s="533"/>
      <c r="H431" s="613"/>
      <c r="I431" s="613"/>
      <c r="J431" s="490"/>
    </row>
    <row r="432" spans="1:10">
      <c r="A432" s="719">
        <v>133</v>
      </c>
      <c r="B432" s="720">
        <v>2</v>
      </c>
      <c r="C432" s="553" t="s">
        <v>9831</v>
      </c>
      <c r="D432" s="527" t="s">
        <v>9829</v>
      </c>
      <c r="E432" s="799">
        <v>245.7</v>
      </c>
      <c r="F432" s="653" t="s">
        <v>9832</v>
      </c>
      <c r="G432" s="527" t="s">
        <v>9833</v>
      </c>
      <c r="H432" s="614" t="s">
        <v>9834</v>
      </c>
      <c r="I432" s="688" t="s">
        <v>9835</v>
      </c>
      <c r="J432" s="481" t="s">
        <v>4796</v>
      </c>
    </row>
    <row r="433" spans="1:10">
      <c r="A433" s="731"/>
      <c r="B433" s="724"/>
      <c r="C433" s="589"/>
      <c r="D433" s="587"/>
      <c r="E433" s="698"/>
      <c r="F433" s="584" t="s">
        <v>9150</v>
      </c>
      <c r="G433" s="587" t="s">
        <v>9836</v>
      </c>
      <c r="H433" s="615" t="s">
        <v>9836</v>
      </c>
      <c r="I433" s="686"/>
      <c r="J433" s="490"/>
    </row>
    <row r="434" spans="1:10">
      <c r="A434" s="708">
        <v>134</v>
      </c>
      <c r="B434" s="721">
        <v>3</v>
      </c>
      <c r="C434" s="554" t="s">
        <v>9837</v>
      </c>
      <c r="D434" s="531" t="s">
        <v>9829</v>
      </c>
      <c r="E434" s="694">
        <v>4.2</v>
      </c>
      <c r="F434" s="585" t="s">
        <v>9838</v>
      </c>
      <c r="G434" s="531" t="s">
        <v>9839</v>
      </c>
      <c r="H434" s="673" t="s">
        <v>9840</v>
      </c>
      <c r="I434" s="613" t="s">
        <v>9841</v>
      </c>
      <c r="J434" s="481" t="s">
        <v>4796</v>
      </c>
    </row>
    <row r="435" spans="1:10">
      <c r="A435" s="708"/>
      <c r="B435" s="721"/>
      <c r="C435" s="554"/>
      <c r="D435" s="531"/>
      <c r="E435" s="694"/>
      <c r="F435" s="564" t="s">
        <v>9250</v>
      </c>
      <c r="G435" s="531"/>
      <c r="H435" s="673"/>
      <c r="I435" s="673"/>
      <c r="J435" s="490"/>
    </row>
    <row r="436" spans="1:10">
      <c r="A436" s="719">
        <v>135</v>
      </c>
      <c r="B436" s="720">
        <v>4</v>
      </c>
      <c r="C436" s="542" t="s">
        <v>9842</v>
      </c>
      <c r="D436" s="527" t="s">
        <v>9829</v>
      </c>
      <c r="E436" s="799">
        <v>285.52159999999998</v>
      </c>
      <c r="F436" s="653" t="s">
        <v>9843</v>
      </c>
      <c r="G436" s="527" t="s">
        <v>9844</v>
      </c>
      <c r="H436" s="2066" t="s">
        <v>9845</v>
      </c>
      <c r="I436" s="616" t="s">
        <v>9846</v>
      </c>
      <c r="J436" s="481" t="s">
        <v>4796</v>
      </c>
    </row>
    <row r="437" spans="1:10" ht="30" customHeight="1">
      <c r="A437" s="731"/>
      <c r="B437" s="724"/>
      <c r="C437" s="547"/>
      <c r="D437" s="587"/>
      <c r="E437" s="698"/>
      <c r="F437" s="584" t="s">
        <v>9844</v>
      </c>
      <c r="G437" s="587"/>
      <c r="H437" s="2067"/>
      <c r="I437" s="686"/>
      <c r="J437" s="490"/>
    </row>
    <row r="438" spans="1:10">
      <c r="A438" s="719">
        <v>136</v>
      </c>
      <c r="B438" s="714">
        <v>5</v>
      </c>
      <c r="C438" s="542" t="s">
        <v>9847</v>
      </c>
      <c r="D438" s="557" t="s">
        <v>9848</v>
      </c>
      <c r="E438" s="799">
        <v>6.5</v>
      </c>
      <c r="F438" s="535" t="s">
        <v>9849</v>
      </c>
      <c r="G438" s="557" t="s">
        <v>9850</v>
      </c>
      <c r="H438" s="616" t="s">
        <v>9851</v>
      </c>
      <c r="I438" s="616" t="s">
        <v>9852</v>
      </c>
      <c r="J438" s="481" t="s">
        <v>4796</v>
      </c>
    </row>
    <row r="439" spans="1:10">
      <c r="A439" s="731"/>
      <c r="B439" s="716"/>
      <c r="C439" s="547"/>
      <c r="D439" s="529"/>
      <c r="E439" s="698"/>
      <c r="F439" s="574" t="s">
        <v>9853</v>
      </c>
      <c r="G439" s="529" t="s">
        <v>9854</v>
      </c>
      <c r="H439" s="578"/>
      <c r="I439" s="578"/>
      <c r="J439" s="490"/>
    </row>
    <row r="440" spans="1:10">
      <c r="A440" s="708">
        <v>137</v>
      </c>
      <c r="B440" s="712">
        <v>6</v>
      </c>
      <c r="C440" s="544" t="s">
        <v>9855</v>
      </c>
      <c r="D440" s="531" t="s">
        <v>9829</v>
      </c>
      <c r="E440" s="694">
        <v>18.2</v>
      </c>
      <c r="F440" s="564" t="s">
        <v>9856</v>
      </c>
      <c r="G440" s="533" t="s">
        <v>9098</v>
      </c>
      <c r="H440" s="610" t="s">
        <v>9098</v>
      </c>
      <c r="I440" s="613" t="s">
        <v>9857</v>
      </c>
      <c r="J440" s="481" t="s">
        <v>4796</v>
      </c>
    </row>
    <row r="441" spans="1:10">
      <c r="A441" s="708"/>
      <c r="B441" s="712"/>
      <c r="C441" s="544"/>
      <c r="D441" s="533"/>
      <c r="E441" s="694"/>
      <c r="F441" s="564" t="s">
        <v>9098</v>
      </c>
      <c r="G441" s="533" t="s">
        <v>9858</v>
      </c>
      <c r="H441" s="610" t="s">
        <v>9710</v>
      </c>
      <c r="I441" s="613"/>
      <c r="J441" s="490"/>
    </row>
    <row r="442" spans="1:10" ht="40.950000000000003" customHeight="1">
      <c r="A442" s="750">
        <v>138</v>
      </c>
      <c r="B442" s="751">
        <v>7</v>
      </c>
      <c r="C442" s="442" t="s">
        <v>9859</v>
      </c>
      <c r="D442" s="638" t="s">
        <v>9829</v>
      </c>
      <c r="E442" s="805">
        <v>156</v>
      </c>
      <c r="F442" s="128" t="s">
        <v>9860</v>
      </c>
      <c r="G442" s="442" t="s">
        <v>9861</v>
      </c>
      <c r="H442" s="409" t="s">
        <v>9862</v>
      </c>
      <c r="I442" s="616" t="s">
        <v>9863</v>
      </c>
      <c r="J442" s="612" t="s">
        <v>4796</v>
      </c>
    </row>
    <row r="443" spans="1:10" ht="30.6" customHeight="1" thickBot="1">
      <c r="A443" s="752">
        <v>139</v>
      </c>
      <c r="B443" s="747">
        <v>8</v>
      </c>
      <c r="C443" s="770" t="s">
        <v>9864</v>
      </c>
      <c r="D443" s="773" t="s">
        <v>9829</v>
      </c>
      <c r="E443" s="811">
        <v>90</v>
      </c>
      <c r="F443" s="128" t="s">
        <v>9865</v>
      </c>
      <c r="G443" s="442" t="s">
        <v>9529</v>
      </c>
      <c r="H443" s="409" t="s">
        <v>9529</v>
      </c>
      <c r="I443" s="616" t="s">
        <v>9866</v>
      </c>
      <c r="J443" s="481" t="s">
        <v>4796</v>
      </c>
    </row>
    <row r="444" spans="1:10" ht="15" thickBot="1">
      <c r="A444" s="2022" t="s">
        <v>52</v>
      </c>
      <c r="B444" s="2023"/>
      <c r="C444" s="2023"/>
      <c r="D444" s="2024"/>
      <c r="E444" s="791">
        <f>E429+E432+E434+E436+E438+E440+E442+E443</f>
        <v>811.12159999999994</v>
      </c>
      <c r="F444" s="2063"/>
      <c r="G444" s="2064"/>
      <c r="H444" s="2064"/>
      <c r="I444" s="2064"/>
      <c r="J444" s="2065"/>
    </row>
    <row r="445" spans="1:10" ht="15" thickBot="1">
      <c r="A445" s="2022" t="s">
        <v>4831</v>
      </c>
      <c r="B445" s="2023"/>
      <c r="C445" s="2023"/>
      <c r="D445" s="2023"/>
      <c r="E445" s="2023"/>
      <c r="F445" s="2023"/>
      <c r="G445" s="2023"/>
      <c r="H445" s="2023"/>
      <c r="I445" s="2023"/>
      <c r="J445" s="2024"/>
    </row>
    <row r="446" spans="1:10" ht="27.6">
      <c r="A446" s="708">
        <v>140</v>
      </c>
      <c r="B446" s="712">
        <v>1</v>
      </c>
      <c r="C446" s="544" t="s">
        <v>9867</v>
      </c>
      <c r="D446" s="533" t="s">
        <v>9868</v>
      </c>
      <c r="E446" s="694">
        <v>15.09</v>
      </c>
      <c r="F446" s="603" t="s">
        <v>9869</v>
      </c>
      <c r="G446" s="533" t="s">
        <v>9870</v>
      </c>
      <c r="H446" s="610" t="s">
        <v>9870</v>
      </c>
      <c r="I446" s="564" t="s">
        <v>9724</v>
      </c>
      <c r="J446" s="481" t="s">
        <v>4796</v>
      </c>
    </row>
    <row r="447" spans="1:10" ht="27.6">
      <c r="A447" s="708"/>
      <c r="B447" s="712"/>
      <c r="C447" s="544"/>
      <c r="D447" s="533"/>
      <c r="E447" s="694"/>
      <c r="F447" s="639" t="s">
        <v>9150</v>
      </c>
      <c r="G447" s="533" t="s">
        <v>9871</v>
      </c>
      <c r="H447" s="610" t="s">
        <v>9872</v>
      </c>
      <c r="I447" s="564" t="s">
        <v>9300</v>
      </c>
      <c r="J447" s="481"/>
    </row>
    <row r="448" spans="1:10">
      <c r="A448" s="708"/>
      <c r="B448" s="712"/>
      <c r="C448" s="544"/>
      <c r="D448" s="533"/>
      <c r="E448" s="694"/>
      <c r="F448" s="603"/>
      <c r="G448" s="533"/>
      <c r="H448" s="603"/>
      <c r="I448" s="564" t="s">
        <v>9873</v>
      </c>
      <c r="J448" s="490"/>
    </row>
    <row r="449" spans="1:10" ht="27.6">
      <c r="A449" s="719">
        <v>141</v>
      </c>
      <c r="B449" s="714">
        <v>2</v>
      </c>
      <c r="C449" s="542" t="s">
        <v>9874</v>
      </c>
      <c r="D449" s="557" t="s">
        <v>9868</v>
      </c>
      <c r="E449" s="799">
        <v>1</v>
      </c>
      <c r="F449" s="442" t="s">
        <v>9719</v>
      </c>
      <c r="G449" s="557" t="s">
        <v>9460</v>
      </c>
      <c r="H449" s="409" t="s">
        <v>9460</v>
      </c>
      <c r="I449" s="535" t="s">
        <v>9875</v>
      </c>
      <c r="J449" s="481" t="s">
        <v>4796</v>
      </c>
    </row>
    <row r="450" spans="1:10" ht="27.6">
      <c r="A450" s="708"/>
      <c r="B450" s="712"/>
      <c r="C450" s="544"/>
      <c r="D450" s="533"/>
      <c r="E450" s="694"/>
      <c r="F450" s="639" t="s">
        <v>9150</v>
      </c>
      <c r="G450" s="533"/>
      <c r="H450" s="603"/>
      <c r="I450" s="564" t="s">
        <v>9464</v>
      </c>
      <c r="J450" s="481"/>
    </row>
    <row r="451" spans="1:10">
      <c r="A451" s="731"/>
      <c r="B451" s="716"/>
      <c r="C451" s="547"/>
      <c r="D451" s="529"/>
      <c r="E451" s="698"/>
      <c r="F451" s="611"/>
      <c r="G451" s="529"/>
      <c r="H451" s="611"/>
      <c r="I451" s="574"/>
      <c r="J451" s="490"/>
    </row>
    <row r="452" spans="1:10" ht="27.6">
      <c r="A452" s="708">
        <v>142</v>
      </c>
      <c r="B452" s="712">
        <v>3</v>
      </c>
      <c r="C452" s="544" t="s">
        <v>9876</v>
      </c>
      <c r="D452" s="533" t="s">
        <v>9868</v>
      </c>
      <c r="E452" s="694">
        <v>0.5</v>
      </c>
      <c r="F452" s="603" t="s">
        <v>9719</v>
      </c>
      <c r="G452" s="533" t="s">
        <v>9877</v>
      </c>
      <c r="H452" s="610" t="s">
        <v>9877</v>
      </c>
      <c r="I452" s="564" t="s">
        <v>9875</v>
      </c>
      <c r="J452" s="481" t="s">
        <v>4796</v>
      </c>
    </row>
    <row r="453" spans="1:10" ht="27.6">
      <c r="A453" s="708"/>
      <c r="B453" s="712"/>
      <c r="C453" s="544"/>
      <c r="D453" s="533"/>
      <c r="E453" s="694"/>
      <c r="F453" s="639" t="s">
        <v>9150</v>
      </c>
      <c r="G453" s="533" t="s">
        <v>9878</v>
      </c>
      <c r="H453" s="603"/>
      <c r="I453" s="564" t="s">
        <v>9879</v>
      </c>
      <c r="J453" s="481"/>
    </row>
    <row r="454" spans="1:10">
      <c r="A454" s="708"/>
      <c r="B454" s="712"/>
      <c r="C454" s="544"/>
      <c r="D454" s="533"/>
      <c r="E454" s="694"/>
      <c r="F454" s="603"/>
      <c r="G454" s="533"/>
      <c r="H454" s="603"/>
      <c r="I454" s="564"/>
      <c r="J454" s="490"/>
    </row>
    <row r="455" spans="1:10">
      <c r="A455" s="719">
        <v>143</v>
      </c>
      <c r="B455" s="714">
        <v>4</v>
      </c>
      <c r="C455" s="535" t="s">
        <v>9880</v>
      </c>
      <c r="D455" s="557" t="s">
        <v>9868</v>
      </c>
      <c r="E455" s="799">
        <v>40</v>
      </c>
      <c r="F455" s="442" t="s">
        <v>9881</v>
      </c>
      <c r="G455" s="557" t="s">
        <v>9882</v>
      </c>
      <c r="H455" s="409" t="s">
        <v>9882</v>
      </c>
      <c r="I455" s="535" t="s">
        <v>9883</v>
      </c>
      <c r="J455" s="481" t="s">
        <v>4796</v>
      </c>
    </row>
    <row r="456" spans="1:10">
      <c r="A456" s="708"/>
      <c r="B456" s="712"/>
      <c r="C456" s="544"/>
      <c r="D456" s="533"/>
      <c r="E456" s="694"/>
      <c r="F456" s="603" t="s">
        <v>9187</v>
      </c>
      <c r="G456" s="533" t="s">
        <v>9884</v>
      </c>
      <c r="H456" s="603"/>
      <c r="I456" s="564"/>
      <c r="J456" s="481"/>
    </row>
    <row r="457" spans="1:10">
      <c r="A457" s="731"/>
      <c r="B457" s="716"/>
      <c r="C457" s="547"/>
      <c r="D457" s="529"/>
      <c r="E457" s="698"/>
      <c r="F457" s="611"/>
      <c r="G457" s="529"/>
      <c r="H457" s="611"/>
      <c r="I457" s="574"/>
      <c r="J457" s="490"/>
    </row>
    <row r="458" spans="1:10" ht="27.6">
      <c r="A458" s="708">
        <v>144</v>
      </c>
      <c r="B458" s="712">
        <v>5</v>
      </c>
      <c r="C458" s="564" t="s">
        <v>9885</v>
      </c>
      <c r="D458" s="533" t="s">
        <v>9868</v>
      </c>
      <c r="E458" s="694">
        <v>6</v>
      </c>
      <c r="F458" s="603" t="s">
        <v>9886</v>
      </c>
      <c r="G458" s="533" t="s">
        <v>9887</v>
      </c>
      <c r="H458" s="610" t="s">
        <v>9886</v>
      </c>
      <c r="I458" s="564" t="s">
        <v>9226</v>
      </c>
      <c r="J458" s="481" t="s">
        <v>4796</v>
      </c>
    </row>
    <row r="459" spans="1:10">
      <c r="A459" s="708"/>
      <c r="B459" s="712"/>
      <c r="C459" s="544"/>
      <c r="D459" s="533"/>
      <c r="E459" s="694"/>
      <c r="F459" s="603" t="s">
        <v>9187</v>
      </c>
      <c r="G459" s="533" t="s">
        <v>9888</v>
      </c>
      <c r="H459" s="603"/>
      <c r="I459" s="618"/>
      <c r="J459" s="481"/>
    </row>
    <row r="460" spans="1:10">
      <c r="A460" s="708"/>
      <c r="B460" s="712"/>
      <c r="C460" s="544"/>
      <c r="D460" s="533"/>
      <c r="E460" s="694"/>
      <c r="F460" s="603"/>
      <c r="G460" s="533"/>
      <c r="H460" s="603"/>
      <c r="I460" s="564"/>
      <c r="J460" s="490"/>
    </row>
    <row r="461" spans="1:10">
      <c r="A461" s="719">
        <v>145</v>
      </c>
      <c r="B461" s="720">
        <v>6</v>
      </c>
      <c r="C461" s="553" t="s">
        <v>9889</v>
      </c>
      <c r="D461" s="527" t="s">
        <v>9890</v>
      </c>
      <c r="E461" s="799">
        <v>95.474999999999994</v>
      </c>
      <c r="F461" s="638" t="s">
        <v>9891</v>
      </c>
      <c r="G461" s="527" t="s">
        <v>9892</v>
      </c>
      <c r="H461" s="638" t="s">
        <v>9892</v>
      </c>
      <c r="I461" s="535" t="s">
        <v>9893</v>
      </c>
      <c r="J461" s="481" t="s">
        <v>4796</v>
      </c>
    </row>
    <row r="462" spans="1:10">
      <c r="A462" s="731"/>
      <c r="B462" s="724"/>
      <c r="C462" s="589"/>
      <c r="D462" s="587"/>
      <c r="E462" s="698"/>
      <c r="F462" s="650" t="s">
        <v>9894</v>
      </c>
      <c r="G462" s="587"/>
      <c r="H462" s="650"/>
      <c r="I462" s="574"/>
      <c r="J462" s="490"/>
    </row>
    <row r="463" spans="1:10">
      <c r="A463" s="708">
        <v>146</v>
      </c>
      <c r="B463" s="721">
        <v>7</v>
      </c>
      <c r="C463" s="554" t="s">
        <v>9895</v>
      </c>
      <c r="D463" s="531" t="s">
        <v>9896</v>
      </c>
      <c r="E463" s="694">
        <v>118.768</v>
      </c>
      <c r="F463" s="639" t="s">
        <v>9897</v>
      </c>
      <c r="G463" s="531" t="s">
        <v>9898</v>
      </c>
      <c r="H463" s="639" t="s">
        <v>9897</v>
      </c>
      <c r="I463" s="564" t="s">
        <v>9899</v>
      </c>
      <c r="J463" s="481" t="s">
        <v>4796</v>
      </c>
    </row>
    <row r="464" spans="1:10">
      <c r="A464" s="708"/>
      <c r="B464" s="721"/>
      <c r="C464" s="554"/>
      <c r="D464" s="531"/>
      <c r="E464" s="694"/>
      <c r="F464" s="639" t="s">
        <v>9244</v>
      </c>
      <c r="G464" s="531"/>
      <c r="H464" s="639"/>
      <c r="I464" s="585"/>
      <c r="J464" s="490"/>
    </row>
    <row r="465" spans="1:10">
      <c r="A465" s="719">
        <v>147</v>
      </c>
      <c r="B465" s="714">
        <v>8</v>
      </c>
      <c r="C465" s="542" t="s">
        <v>9900</v>
      </c>
      <c r="D465" s="557" t="s">
        <v>9868</v>
      </c>
      <c r="E465" s="799">
        <v>291.60000000000002</v>
      </c>
      <c r="F465" s="442" t="s">
        <v>9901</v>
      </c>
      <c r="G465" s="557" t="s">
        <v>9902</v>
      </c>
      <c r="H465" s="442" t="s">
        <v>9903</v>
      </c>
      <c r="I465" s="535" t="s">
        <v>9904</v>
      </c>
      <c r="J465" s="481" t="s">
        <v>4796</v>
      </c>
    </row>
    <row r="466" spans="1:10">
      <c r="A466" s="708"/>
      <c r="B466" s="712"/>
      <c r="C466" s="544"/>
      <c r="D466" s="533"/>
      <c r="E466" s="694"/>
      <c r="F466" s="603" t="s">
        <v>9250</v>
      </c>
      <c r="G466" s="533" t="s">
        <v>9905</v>
      </c>
      <c r="H466" s="603" t="s">
        <v>9136</v>
      </c>
      <c r="I466" s="564"/>
      <c r="J466" s="481"/>
    </row>
    <row r="467" spans="1:10">
      <c r="A467" s="708"/>
      <c r="B467" s="712"/>
      <c r="C467" s="544"/>
      <c r="D467" s="533"/>
      <c r="E467" s="694"/>
      <c r="F467" s="603"/>
      <c r="G467" s="533" t="s">
        <v>9906</v>
      </c>
      <c r="H467" s="603" t="s">
        <v>9907</v>
      </c>
      <c r="I467" s="564"/>
      <c r="J467" s="481"/>
    </row>
    <row r="468" spans="1:10">
      <c r="A468" s="731"/>
      <c r="B468" s="716"/>
      <c r="C468" s="547"/>
      <c r="D468" s="529"/>
      <c r="E468" s="698"/>
      <c r="F468" s="611"/>
      <c r="G468" s="529"/>
      <c r="H468" s="611" t="s">
        <v>9908</v>
      </c>
      <c r="I468" s="574"/>
      <c r="J468" s="490"/>
    </row>
    <row r="469" spans="1:10">
      <c r="A469" s="708">
        <v>148</v>
      </c>
      <c r="B469" s="712">
        <v>9</v>
      </c>
      <c r="C469" s="544" t="s">
        <v>9909</v>
      </c>
      <c r="D469" s="533" t="s">
        <v>9868</v>
      </c>
      <c r="E469" s="694">
        <v>141.19999999999999</v>
      </c>
      <c r="F469" s="603" t="s">
        <v>9910</v>
      </c>
      <c r="G469" s="533" t="s">
        <v>9911</v>
      </c>
      <c r="H469" s="603" t="s">
        <v>9312</v>
      </c>
      <c r="I469" s="564" t="s">
        <v>9904</v>
      </c>
      <c r="J469" s="481" t="s">
        <v>4796</v>
      </c>
    </row>
    <row r="470" spans="1:10">
      <c r="A470" s="708"/>
      <c r="B470" s="712"/>
      <c r="C470" s="544"/>
      <c r="D470" s="533"/>
      <c r="E470" s="694"/>
      <c r="F470" s="603" t="s">
        <v>9250</v>
      </c>
      <c r="G470" s="533" t="s">
        <v>9912</v>
      </c>
      <c r="H470" s="603" t="s">
        <v>9903</v>
      </c>
      <c r="I470" s="564" t="s">
        <v>9913</v>
      </c>
      <c r="J470" s="481"/>
    </row>
    <row r="471" spans="1:10">
      <c r="A471" s="708"/>
      <c r="B471" s="721"/>
      <c r="C471" s="554"/>
      <c r="D471" s="531"/>
      <c r="E471" s="694"/>
      <c r="F471" s="639"/>
      <c r="G471" s="531"/>
      <c r="H471" s="639" t="s">
        <v>9136</v>
      </c>
      <c r="I471" s="564"/>
      <c r="J471" s="490"/>
    </row>
    <row r="472" spans="1:10" ht="27.6">
      <c r="A472" s="719">
        <v>149</v>
      </c>
      <c r="B472" s="714">
        <v>10</v>
      </c>
      <c r="C472" s="542" t="s">
        <v>9914</v>
      </c>
      <c r="D472" s="557" t="s">
        <v>9868</v>
      </c>
      <c r="E472" s="799">
        <v>58.74</v>
      </c>
      <c r="F472" s="442" t="s">
        <v>9915</v>
      </c>
      <c r="G472" s="557" t="s">
        <v>9916</v>
      </c>
      <c r="H472" s="408" t="s">
        <v>9917</v>
      </c>
      <c r="I472" s="535" t="s">
        <v>9316</v>
      </c>
      <c r="J472" s="481" t="s">
        <v>4796</v>
      </c>
    </row>
    <row r="473" spans="1:10">
      <c r="A473" s="708"/>
      <c r="B473" s="712"/>
      <c r="C473" s="544"/>
      <c r="D473" s="533"/>
      <c r="E473" s="694"/>
      <c r="F473" s="603" t="s">
        <v>9265</v>
      </c>
      <c r="G473" s="533"/>
      <c r="H473" s="603"/>
      <c r="I473" s="564" t="s">
        <v>9918</v>
      </c>
      <c r="J473" s="481"/>
    </row>
    <row r="474" spans="1:10">
      <c r="A474" s="731"/>
      <c r="B474" s="716"/>
      <c r="C474" s="547"/>
      <c r="D474" s="529"/>
      <c r="E474" s="698"/>
      <c r="F474" s="611"/>
      <c r="G474" s="529"/>
      <c r="H474" s="611"/>
      <c r="I474" s="574"/>
      <c r="J474" s="490"/>
    </row>
    <row r="475" spans="1:10">
      <c r="A475" s="708">
        <v>150</v>
      </c>
      <c r="B475" s="712">
        <v>11</v>
      </c>
      <c r="C475" s="544" t="s">
        <v>9919</v>
      </c>
      <c r="D475" s="533" t="s">
        <v>9896</v>
      </c>
      <c r="E475" s="694">
        <v>2407.12</v>
      </c>
      <c r="F475" s="603" t="s">
        <v>9816</v>
      </c>
      <c r="G475" s="533" t="s">
        <v>9920</v>
      </c>
      <c r="H475" s="489" t="s">
        <v>9921</v>
      </c>
      <c r="I475" s="564" t="s">
        <v>9922</v>
      </c>
      <c r="J475" s="481" t="s">
        <v>4796</v>
      </c>
    </row>
    <row r="476" spans="1:10">
      <c r="A476" s="708"/>
      <c r="B476" s="712"/>
      <c r="C476" s="544"/>
      <c r="D476" s="533"/>
      <c r="E476" s="694"/>
      <c r="F476" s="603" t="s">
        <v>9923</v>
      </c>
      <c r="G476" s="533" t="s">
        <v>9924</v>
      </c>
      <c r="H476" s="489" t="s">
        <v>9814</v>
      </c>
      <c r="I476" s="564" t="s">
        <v>9925</v>
      </c>
      <c r="J476" s="481"/>
    </row>
    <row r="477" spans="1:10">
      <c r="A477" s="708"/>
      <c r="B477" s="712"/>
      <c r="C477" s="544"/>
      <c r="D477" s="533"/>
      <c r="E477" s="694"/>
      <c r="F477" s="603" t="s">
        <v>9926</v>
      </c>
      <c r="G477" s="619"/>
      <c r="H477" s="674"/>
      <c r="I477" s="564"/>
      <c r="J477" s="490"/>
    </row>
    <row r="478" spans="1:10">
      <c r="A478" s="719">
        <v>151</v>
      </c>
      <c r="B478" s="714">
        <v>12</v>
      </c>
      <c r="C478" s="542" t="s">
        <v>9927</v>
      </c>
      <c r="D478" s="557" t="s">
        <v>9896</v>
      </c>
      <c r="E478" s="799">
        <v>116</v>
      </c>
      <c r="F478" s="442" t="s">
        <v>9814</v>
      </c>
      <c r="G478" s="557" t="s">
        <v>9814</v>
      </c>
      <c r="H478" s="408" t="s">
        <v>9814</v>
      </c>
      <c r="I478" s="535" t="s">
        <v>9688</v>
      </c>
      <c r="J478" s="481" t="s">
        <v>4796</v>
      </c>
    </row>
    <row r="479" spans="1:10">
      <c r="A479" s="708"/>
      <c r="B479" s="712"/>
      <c r="C479" s="544"/>
      <c r="D479" s="533"/>
      <c r="E479" s="694"/>
      <c r="F479" s="603" t="s">
        <v>9928</v>
      </c>
      <c r="G479" s="567"/>
      <c r="H479" s="668"/>
      <c r="I479" s="564"/>
      <c r="J479" s="481"/>
    </row>
    <row r="480" spans="1:10">
      <c r="A480" s="708"/>
      <c r="B480" s="712"/>
      <c r="C480" s="544"/>
      <c r="D480" s="533"/>
      <c r="E480" s="694"/>
      <c r="F480" s="603" t="s">
        <v>9929</v>
      </c>
      <c r="G480" s="533"/>
      <c r="H480" s="603"/>
      <c r="I480" s="564"/>
      <c r="J480" s="481"/>
    </row>
    <row r="481" spans="1:10">
      <c r="A481" s="731"/>
      <c r="B481" s="716"/>
      <c r="C481" s="547"/>
      <c r="D481" s="529"/>
      <c r="E481" s="698"/>
      <c r="F481" s="611" t="s">
        <v>9930</v>
      </c>
      <c r="G481" s="529"/>
      <c r="H481" s="611"/>
      <c r="I481" s="574"/>
      <c r="J481" s="490"/>
    </row>
    <row r="482" spans="1:10" ht="27.6">
      <c r="A482" s="708">
        <v>152</v>
      </c>
      <c r="B482" s="712">
        <v>13</v>
      </c>
      <c r="C482" s="544" t="s">
        <v>2453</v>
      </c>
      <c r="D482" s="533" t="s">
        <v>9896</v>
      </c>
      <c r="E482" s="694">
        <v>10</v>
      </c>
      <c r="F482" s="603" t="s">
        <v>9931</v>
      </c>
      <c r="G482" s="533" t="s">
        <v>9746</v>
      </c>
      <c r="H482" s="489" t="s">
        <v>9747</v>
      </c>
      <c r="I482" s="564" t="s">
        <v>9724</v>
      </c>
      <c r="J482" s="481" t="s">
        <v>4796</v>
      </c>
    </row>
    <row r="483" spans="1:10" ht="27.6">
      <c r="A483" s="708"/>
      <c r="B483" s="712"/>
      <c r="C483" s="544"/>
      <c r="D483" s="533"/>
      <c r="E483" s="694"/>
      <c r="F483" s="603"/>
      <c r="G483" s="533" t="s">
        <v>9749</v>
      </c>
      <c r="H483" s="603"/>
      <c r="I483" s="564" t="s">
        <v>9300</v>
      </c>
      <c r="J483" s="481"/>
    </row>
    <row r="484" spans="1:10">
      <c r="A484" s="708"/>
      <c r="B484" s="712"/>
      <c r="C484" s="544"/>
      <c r="D484" s="533"/>
      <c r="E484" s="694"/>
      <c r="F484" s="603"/>
      <c r="G484" s="533"/>
      <c r="H484" s="603"/>
      <c r="I484" s="564"/>
      <c r="J484" s="490"/>
    </row>
    <row r="485" spans="1:10" ht="27.6">
      <c r="A485" s="719">
        <v>153</v>
      </c>
      <c r="B485" s="714">
        <v>14</v>
      </c>
      <c r="C485" s="542" t="s">
        <v>9932</v>
      </c>
      <c r="D485" s="557" t="s">
        <v>9896</v>
      </c>
      <c r="E485" s="799">
        <v>0.01</v>
      </c>
      <c r="F485" s="442" t="s">
        <v>9933</v>
      </c>
      <c r="G485" s="557" t="s">
        <v>9746</v>
      </c>
      <c r="H485" s="408" t="s">
        <v>9578</v>
      </c>
      <c r="I485" s="535" t="s">
        <v>9724</v>
      </c>
      <c r="J485" s="481" t="s">
        <v>4796</v>
      </c>
    </row>
    <row r="486" spans="1:10" ht="27.6">
      <c r="A486" s="708"/>
      <c r="B486" s="712"/>
      <c r="C486" s="544"/>
      <c r="D486" s="533"/>
      <c r="E486" s="694"/>
      <c r="F486" s="603" t="s">
        <v>9934</v>
      </c>
      <c r="G486" s="533" t="s">
        <v>9749</v>
      </c>
      <c r="H486" s="603"/>
      <c r="I486" s="564" t="s">
        <v>9464</v>
      </c>
      <c r="J486" s="481"/>
    </row>
    <row r="487" spans="1:10">
      <c r="A487" s="731"/>
      <c r="B487" s="716"/>
      <c r="C487" s="547"/>
      <c r="D487" s="529"/>
      <c r="E487" s="698"/>
      <c r="F487" s="611" t="s">
        <v>9935</v>
      </c>
      <c r="G487" s="529"/>
      <c r="H487" s="611"/>
      <c r="I487" s="574"/>
      <c r="J487" s="490"/>
    </row>
    <row r="488" spans="1:10" ht="27.6">
      <c r="A488" s="708">
        <v>154</v>
      </c>
      <c r="B488" s="712">
        <v>15</v>
      </c>
      <c r="C488" s="544" t="s">
        <v>9936</v>
      </c>
      <c r="D488" s="533" t="s">
        <v>9896</v>
      </c>
      <c r="E488" s="694">
        <v>22.8</v>
      </c>
      <c r="F488" s="603" t="s">
        <v>9937</v>
      </c>
      <c r="G488" s="533" t="s">
        <v>9938</v>
      </c>
      <c r="H488" s="603" t="s">
        <v>9939</v>
      </c>
      <c r="I488" s="564" t="s">
        <v>9940</v>
      </c>
      <c r="J488" s="481" t="s">
        <v>4796</v>
      </c>
    </row>
    <row r="489" spans="1:10">
      <c r="A489" s="708"/>
      <c r="B489" s="712"/>
      <c r="C489" s="544"/>
      <c r="D489" s="533"/>
      <c r="E489" s="694"/>
      <c r="F489" s="603"/>
      <c r="G489" s="567" t="s">
        <v>9941</v>
      </c>
      <c r="H489" s="668"/>
      <c r="I489" s="564"/>
      <c r="J489" s="490"/>
    </row>
    <row r="490" spans="1:10">
      <c r="A490" s="719">
        <v>155</v>
      </c>
      <c r="B490" s="714">
        <v>16</v>
      </c>
      <c r="C490" s="542" t="s">
        <v>9942</v>
      </c>
      <c r="D490" s="557" t="s">
        <v>9896</v>
      </c>
      <c r="E490" s="799">
        <v>0.2</v>
      </c>
      <c r="F490" s="442" t="s">
        <v>9276</v>
      </c>
      <c r="G490" s="557" t="s">
        <v>6252</v>
      </c>
      <c r="H490" s="442" t="s">
        <v>9943</v>
      </c>
      <c r="I490" s="535" t="s">
        <v>9387</v>
      </c>
      <c r="J490" s="481" t="s">
        <v>4796</v>
      </c>
    </row>
    <row r="491" spans="1:10">
      <c r="A491" s="731"/>
      <c r="B491" s="716"/>
      <c r="C491" s="547"/>
      <c r="D491" s="529"/>
      <c r="E491" s="698"/>
      <c r="F491" s="611" t="s">
        <v>9944</v>
      </c>
      <c r="G491" s="576" t="s">
        <v>9941</v>
      </c>
      <c r="H491" s="669"/>
      <c r="I491" s="574"/>
      <c r="J491" s="490"/>
    </row>
    <row r="492" spans="1:10" ht="27.6">
      <c r="A492" s="708">
        <v>156</v>
      </c>
      <c r="B492" s="712">
        <v>17</v>
      </c>
      <c r="C492" s="544" t="s">
        <v>9945</v>
      </c>
      <c r="D492" s="533" t="s">
        <v>9896</v>
      </c>
      <c r="E492" s="694">
        <v>0.01</v>
      </c>
      <c r="F492" s="603" t="s">
        <v>9946</v>
      </c>
      <c r="G492" s="533" t="s">
        <v>9947</v>
      </c>
      <c r="H492" s="603" t="s">
        <v>9948</v>
      </c>
      <c r="I492" s="564" t="s">
        <v>9300</v>
      </c>
      <c r="J492" s="481" t="s">
        <v>4796</v>
      </c>
    </row>
    <row r="493" spans="1:10">
      <c r="A493" s="708"/>
      <c r="B493" s="712"/>
      <c r="C493" s="544"/>
      <c r="D493" s="533"/>
      <c r="E493" s="694"/>
      <c r="F493" s="603"/>
      <c r="G493" s="533"/>
      <c r="H493" s="603"/>
      <c r="I493" s="564"/>
      <c r="J493" s="490"/>
    </row>
    <row r="494" spans="1:10" ht="27.6">
      <c r="A494" s="719">
        <v>157</v>
      </c>
      <c r="B494" s="714">
        <v>18</v>
      </c>
      <c r="C494" s="542" t="s">
        <v>423</v>
      </c>
      <c r="D494" s="557" t="s">
        <v>9896</v>
      </c>
      <c r="E494" s="799">
        <v>0.01</v>
      </c>
      <c r="F494" s="442" t="s">
        <v>9949</v>
      </c>
      <c r="G494" s="557" t="s">
        <v>9950</v>
      </c>
      <c r="H494" s="2030" t="s">
        <v>9951</v>
      </c>
      <c r="I494" s="535" t="s">
        <v>9300</v>
      </c>
      <c r="J494" s="481" t="s">
        <v>4796</v>
      </c>
    </row>
    <row r="495" spans="1:10" ht="27.6">
      <c r="A495" s="708"/>
      <c r="B495" s="712"/>
      <c r="C495" s="544"/>
      <c r="D495" s="533"/>
      <c r="E495" s="694"/>
      <c r="F495" s="603" t="s">
        <v>9952</v>
      </c>
      <c r="G495" s="533" t="s">
        <v>9953</v>
      </c>
      <c r="H495" s="2034"/>
      <c r="I495" s="564" t="s">
        <v>9464</v>
      </c>
      <c r="J495" s="481"/>
    </row>
    <row r="496" spans="1:10">
      <c r="A496" s="708"/>
      <c r="B496" s="712"/>
      <c r="C496" s="544"/>
      <c r="D496" s="533"/>
      <c r="E496" s="694"/>
      <c r="F496" s="603"/>
      <c r="G496" s="567"/>
      <c r="H496" s="2034"/>
      <c r="I496" s="564"/>
      <c r="J496" s="481"/>
    </row>
    <row r="497" spans="1:10">
      <c r="A497" s="731"/>
      <c r="B497" s="716"/>
      <c r="C497" s="547"/>
      <c r="D497" s="529"/>
      <c r="E497" s="698"/>
      <c r="F497" s="611"/>
      <c r="G497" s="529"/>
      <c r="H497" s="2034"/>
      <c r="I497" s="574"/>
      <c r="J497" s="490"/>
    </row>
    <row r="498" spans="1:10">
      <c r="A498" s="708">
        <v>158</v>
      </c>
      <c r="B498" s="712">
        <v>19</v>
      </c>
      <c r="C498" s="544" t="s">
        <v>9954</v>
      </c>
      <c r="D498" s="533" t="s">
        <v>9868</v>
      </c>
      <c r="E498" s="694">
        <v>48.36</v>
      </c>
      <c r="F498" s="603" t="s">
        <v>9955</v>
      </c>
      <c r="G498" s="515" t="s">
        <v>9774</v>
      </c>
      <c r="H498" s="408" t="s">
        <v>9956</v>
      </c>
      <c r="I498" s="564" t="s">
        <v>9957</v>
      </c>
      <c r="J498" s="481" t="s">
        <v>4796</v>
      </c>
    </row>
    <row r="499" spans="1:10">
      <c r="A499" s="708"/>
      <c r="B499" s="712"/>
      <c r="C499" s="544"/>
      <c r="D499" s="533"/>
      <c r="E499" s="694"/>
      <c r="F499" s="603"/>
      <c r="G499" s="515"/>
      <c r="H499" s="611"/>
      <c r="I499" s="564"/>
      <c r="J499" s="490"/>
    </row>
    <row r="500" spans="1:10">
      <c r="A500" s="719">
        <v>159</v>
      </c>
      <c r="B500" s="714">
        <v>20</v>
      </c>
      <c r="C500" s="542" t="s">
        <v>9958</v>
      </c>
      <c r="D500" s="557" t="s">
        <v>9868</v>
      </c>
      <c r="E500" s="799">
        <v>118.56</v>
      </c>
      <c r="F500" s="442" t="s">
        <v>9959</v>
      </c>
      <c r="G500" s="557" t="s">
        <v>9960</v>
      </c>
      <c r="H500" s="408" t="s">
        <v>9775</v>
      </c>
      <c r="I500" s="535" t="s">
        <v>9961</v>
      </c>
      <c r="J500" s="481" t="s">
        <v>4796</v>
      </c>
    </row>
    <row r="501" spans="1:10">
      <c r="A501" s="731"/>
      <c r="B501" s="716"/>
      <c r="C501" s="547"/>
      <c r="D501" s="529"/>
      <c r="E501" s="698"/>
      <c r="F501" s="611" t="s">
        <v>9776</v>
      </c>
      <c r="G501" s="529"/>
      <c r="H501" s="611"/>
      <c r="I501" s="574"/>
      <c r="J501" s="490"/>
    </row>
    <row r="502" spans="1:10" ht="27.6">
      <c r="A502" s="708">
        <v>160</v>
      </c>
      <c r="B502" s="712">
        <v>21</v>
      </c>
      <c r="C502" s="544" t="s">
        <v>9962</v>
      </c>
      <c r="D502" s="533" t="s">
        <v>9868</v>
      </c>
      <c r="E502" s="694">
        <v>0.01</v>
      </c>
      <c r="F502" s="603" t="s">
        <v>9963</v>
      </c>
      <c r="G502" s="533" t="s">
        <v>9964</v>
      </c>
      <c r="H502" s="603" t="s">
        <v>9965</v>
      </c>
      <c r="I502" s="564" t="s">
        <v>9558</v>
      </c>
      <c r="J502" s="490" t="s">
        <v>4796</v>
      </c>
    </row>
    <row r="503" spans="1:10" ht="27.6">
      <c r="A503" s="708"/>
      <c r="B503" s="712"/>
      <c r="C503" s="544"/>
      <c r="D503" s="533"/>
      <c r="E503" s="694"/>
      <c r="F503" s="603"/>
      <c r="G503" s="533"/>
      <c r="H503" s="603"/>
      <c r="I503" s="564" t="s">
        <v>9464</v>
      </c>
      <c r="J503" s="612"/>
    </row>
    <row r="504" spans="1:10">
      <c r="A504" s="719">
        <v>161</v>
      </c>
      <c r="B504" s="714">
        <v>22</v>
      </c>
      <c r="C504" s="542" t="s">
        <v>9966</v>
      </c>
      <c r="D504" s="557" t="s">
        <v>9868</v>
      </c>
      <c r="E504" s="799">
        <v>460</v>
      </c>
      <c r="F504" s="568" t="s">
        <v>9314</v>
      </c>
      <c r="G504" s="556" t="s">
        <v>9967</v>
      </c>
      <c r="H504" s="408" t="s">
        <v>9968</v>
      </c>
      <c r="I504" s="535" t="s">
        <v>9330</v>
      </c>
      <c r="J504" s="479" t="s">
        <v>4796</v>
      </c>
    </row>
    <row r="505" spans="1:10" ht="27.6">
      <c r="A505" s="708"/>
      <c r="B505" s="712"/>
      <c r="C505" s="544"/>
      <c r="D505" s="533"/>
      <c r="E505" s="694"/>
      <c r="F505" s="565" t="s">
        <v>9969</v>
      </c>
      <c r="G505" s="515" t="s">
        <v>9315</v>
      </c>
      <c r="H505" s="489" t="s">
        <v>9315</v>
      </c>
      <c r="I505" s="564"/>
      <c r="J505" s="481"/>
    </row>
    <row r="506" spans="1:10" ht="27.6">
      <c r="A506" s="708"/>
      <c r="B506" s="712"/>
      <c r="C506" s="544"/>
      <c r="D506" s="533"/>
      <c r="E506" s="694"/>
      <c r="F506" s="565" t="s">
        <v>9970</v>
      </c>
      <c r="G506" s="515" t="s">
        <v>9971</v>
      </c>
      <c r="H506" s="489" t="s">
        <v>9972</v>
      </c>
      <c r="I506" s="564"/>
      <c r="J506" s="481"/>
    </row>
    <row r="507" spans="1:10">
      <c r="A507" s="753"/>
      <c r="B507" s="712"/>
      <c r="C507" s="544"/>
      <c r="D507" s="533"/>
      <c r="E507" s="694"/>
      <c r="F507" s="564"/>
      <c r="G507" s="544" t="s">
        <v>9488</v>
      </c>
      <c r="H507" s="603"/>
      <c r="I507" s="564"/>
      <c r="J507" s="620"/>
    </row>
    <row r="508" spans="1:10">
      <c r="A508" s="737">
        <v>162</v>
      </c>
      <c r="B508" s="714">
        <v>23</v>
      </c>
      <c r="C508" s="542" t="s">
        <v>9973</v>
      </c>
      <c r="D508" s="557" t="s">
        <v>9890</v>
      </c>
      <c r="E508" s="799">
        <v>450</v>
      </c>
      <c r="F508" s="568" t="s">
        <v>9974</v>
      </c>
      <c r="G508" s="556" t="s">
        <v>9975</v>
      </c>
      <c r="H508" s="442" t="s">
        <v>9974</v>
      </c>
      <c r="I508" s="535" t="s">
        <v>9976</v>
      </c>
      <c r="J508" s="479" t="s">
        <v>4796</v>
      </c>
    </row>
    <row r="509" spans="1:10">
      <c r="A509" s="723"/>
      <c r="B509" s="716"/>
      <c r="C509" s="547"/>
      <c r="D509" s="529"/>
      <c r="E509" s="698"/>
      <c r="F509" s="593" t="s">
        <v>9941</v>
      </c>
      <c r="G509" s="559" t="s">
        <v>9977</v>
      </c>
      <c r="H509" s="611" t="s">
        <v>9136</v>
      </c>
      <c r="I509" s="574"/>
      <c r="J509" s="490"/>
    </row>
    <row r="510" spans="1:10">
      <c r="A510" s="707">
        <v>163</v>
      </c>
      <c r="B510" s="712">
        <v>24</v>
      </c>
      <c r="C510" s="544" t="s">
        <v>9978</v>
      </c>
      <c r="D510" s="533" t="s">
        <v>9896</v>
      </c>
      <c r="E510" s="694">
        <v>194.3459</v>
      </c>
      <c r="F510" s="603" t="s">
        <v>9979</v>
      </c>
      <c r="G510" s="533" t="s">
        <v>9980</v>
      </c>
      <c r="H510" s="408" t="s">
        <v>9981</v>
      </c>
      <c r="I510" s="564" t="s">
        <v>9982</v>
      </c>
      <c r="J510" s="481" t="s">
        <v>4796</v>
      </c>
    </row>
    <row r="511" spans="1:10">
      <c r="A511" s="707"/>
      <c r="B511" s="712"/>
      <c r="C511" s="544"/>
      <c r="D511" s="533"/>
      <c r="E511" s="694"/>
      <c r="F511" s="603" t="s">
        <v>9983</v>
      </c>
      <c r="G511" s="533" t="s">
        <v>9984</v>
      </c>
      <c r="H511" s="489" t="s">
        <v>9984</v>
      </c>
      <c r="I511" s="621"/>
      <c r="J511" s="481"/>
    </row>
    <row r="512" spans="1:10" ht="15" thickBot="1">
      <c r="A512" s="710"/>
      <c r="B512" s="727"/>
      <c r="C512" s="767"/>
      <c r="D512" s="762"/>
      <c r="E512" s="696"/>
      <c r="F512" s="603"/>
      <c r="G512" s="533"/>
      <c r="H512" s="603"/>
      <c r="I512" s="564"/>
      <c r="J512" s="481"/>
    </row>
    <row r="513" spans="1:10" ht="15" thickBot="1">
      <c r="A513" s="2022" t="s">
        <v>52</v>
      </c>
      <c r="B513" s="2023"/>
      <c r="C513" s="2023"/>
      <c r="D513" s="2023"/>
      <c r="E513" s="124">
        <f>E446+E449+E452+E455+E458+E461+E463+E465+E469+E472+E475+E478+E482+E485+E488+E490+E492+E494+E498+E500+E502+E504+E508+E510</f>
        <v>4595.7989000000016</v>
      </c>
      <c r="F513" s="2022"/>
      <c r="G513" s="2023"/>
      <c r="H513" s="2023"/>
      <c r="I513" s="2023"/>
      <c r="J513" s="2024"/>
    </row>
    <row r="514" spans="1:10" ht="15" thickBot="1">
      <c r="A514" s="2022" t="s">
        <v>5692</v>
      </c>
      <c r="B514" s="2023"/>
      <c r="C514" s="2023"/>
      <c r="D514" s="2023"/>
      <c r="E514" s="2023"/>
      <c r="F514" s="2023"/>
      <c r="G514" s="2023"/>
      <c r="H514" s="2023"/>
      <c r="I514" s="2023"/>
      <c r="J514" s="2024"/>
    </row>
    <row r="515" spans="1:10" ht="27.6">
      <c r="A515" s="708">
        <v>164</v>
      </c>
      <c r="B515" s="712">
        <v>1</v>
      </c>
      <c r="C515" s="544" t="s">
        <v>9985</v>
      </c>
      <c r="D515" s="533" t="s">
        <v>9986</v>
      </c>
      <c r="E515" s="779">
        <v>5</v>
      </c>
      <c r="F515" s="603" t="s">
        <v>9987</v>
      </c>
      <c r="G515" s="544" t="s">
        <v>9988</v>
      </c>
      <c r="H515" s="115" t="s">
        <v>9886</v>
      </c>
      <c r="I515" s="564" t="s">
        <v>9989</v>
      </c>
      <c r="J515" s="481" t="s">
        <v>4796</v>
      </c>
    </row>
    <row r="516" spans="1:10" ht="27.6">
      <c r="A516" s="708"/>
      <c r="B516" s="712"/>
      <c r="C516" s="544"/>
      <c r="D516" s="533"/>
      <c r="E516" s="779"/>
      <c r="F516" s="603" t="s">
        <v>9990</v>
      </c>
      <c r="G516" s="544" t="s">
        <v>9888</v>
      </c>
      <c r="H516" s="565"/>
      <c r="I516" s="564" t="s">
        <v>9464</v>
      </c>
      <c r="J516" s="481"/>
    </row>
    <row r="517" spans="1:10">
      <c r="A517" s="708"/>
      <c r="B517" s="712"/>
      <c r="C517" s="544"/>
      <c r="D517" s="533"/>
      <c r="E517" s="779"/>
      <c r="F517" s="603" t="s">
        <v>9991</v>
      </c>
      <c r="G517" s="544"/>
      <c r="H517" s="565"/>
      <c r="I517" s="564"/>
      <c r="J517" s="481"/>
    </row>
    <row r="518" spans="1:10">
      <c r="A518" s="708"/>
      <c r="B518" s="712"/>
      <c r="C518" s="544"/>
      <c r="D518" s="533"/>
      <c r="E518" s="779"/>
      <c r="F518" s="603" t="s">
        <v>9187</v>
      </c>
      <c r="G518" s="544"/>
      <c r="H518" s="565"/>
      <c r="I518" s="564"/>
      <c r="J518" s="490"/>
    </row>
    <row r="519" spans="1:10">
      <c r="A519" s="719">
        <v>165</v>
      </c>
      <c r="B519" s="714">
        <v>2</v>
      </c>
      <c r="C519" s="568" t="s">
        <v>9992</v>
      </c>
      <c r="D519" s="577" t="s">
        <v>9986</v>
      </c>
      <c r="E519" s="743">
        <v>4</v>
      </c>
      <c r="F519" s="442" t="s">
        <v>9993</v>
      </c>
      <c r="G519" s="556" t="s">
        <v>9994</v>
      </c>
      <c r="H519" s="442" t="s">
        <v>9995</v>
      </c>
      <c r="I519" s="535" t="s">
        <v>9996</v>
      </c>
      <c r="J519" s="481" t="s">
        <v>4796</v>
      </c>
    </row>
    <row r="520" spans="1:10">
      <c r="A520" s="708"/>
      <c r="B520" s="712"/>
      <c r="C520" s="514"/>
      <c r="D520" s="514"/>
      <c r="E520" s="776"/>
      <c r="F520" s="603" t="s">
        <v>9997</v>
      </c>
      <c r="G520" s="515"/>
      <c r="H520" s="603"/>
      <c r="I520" s="564"/>
      <c r="J520" s="481"/>
    </row>
    <row r="521" spans="1:10">
      <c r="A521" s="731"/>
      <c r="B521" s="716"/>
      <c r="C521" s="571"/>
      <c r="D521" s="571"/>
      <c r="E521" s="777"/>
      <c r="F521" s="611" t="s">
        <v>9998</v>
      </c>
      <c r="G521" s="559"/>
      <c r="H521" s="611"/>
      <c r="I521" s="574"/>
      <c r="J521" s="490"/>
    </row>
    <row r="522" spans="1:10" ht="27.6">
      <c r="A522" s="708">
        <v>166</v>
      </c>
      <c r="B522" s="712">
        <v>3</v>
      </c>
      <c r="C522" s="514" t="s">
        <v>9999</v>
      </c>
      <c r="D522" s="514" t="s">
        <v>9986</v>
      </c>
      <c r="E522" s="776">
        <v>3</v>
      </c>
      <c r="F522" s="603" t="s">
        <v>10000</v>
      </c>
      <c r="G522" s="514" t="s">
        <v>10001</v>
      </c>
      <c r="H522" s="565" t="s">
        <v>10002</v>
      </c>
      <c r="I522" s="564" t="s">
        <v>10003</v>
      </c>
      <c r="J522" s="481" t="s">
        <v>4796</v>
      </c>
    </row>
    <row r="523" spans="1:10" ht="27.6">
      <c r="A523" s="708"/>
      <c r="B523" s="712"/>
      <c r="C523" s="514"/>
      <c r="D523" s="514"/>
      <c r="E523" s="776"/>
      <c r="F523" s="603" t="s">
        <v>9250</v>
      </c>
      <c r="G523" s="514" t="s">
        <v>9905</v>
      </c>
      <c r="H523" s="565"/>
      <c r="I523" s="564" t="s">
        <v>9464</v>
      </c>
      <c r="J523" s="481"/>
    </row>
    <row r="524" spans="1:10">
      <c r="A524" s="708"/>
      <c r="B524" s="712"/>
      <c r="C524" s="514"/>
      <c r="D524" s="514"/>
      <c r="E524" s="776"/>
      <c r="F524" s="603"/>
      <c r="G524" s="514"/>
      <c r="H524" s="565"/>
      <c r="I524" s="564"/>
      <c r="J524" s="490"/>
    </row>
    <row r="525" spans="1:10" ht="27.6">
      <c r="A525" s="719">
        <v>167</v>
      </c>
      <c r="B525" s="714">
        <v>4</v>
      </c>
      <c r="C525" s="577" t="s">
        <v>10004</v>
      </c>
      <c r="D525" s="542" t="s">
        <v>9986</v>
      </c>
      <c r="E525" s="799">
        <v>5</v>
      </c>
      <c r="F525" s="442" t="s">
        <v>10005</v>
      </c>
      <c r="G525" s="557" t="s">
        <v>10006</v>
      </c>
      <c r="H525" s="568" t="s">
        <v>9361</v>
      </c>
      <c r="I525" s="535" t="s">
        <v>10007</v>
      </c>
      <c r="J525" s="481" t="s">
        <v>4796</v>
      </c>
    </row>
    <row r="526" spans="1:10" ht="27.6">
      <c r="A526" s="708"/>
      <c r="B526" s="712"/>
      <c r="C526" s="514"/>
      <c r="D526" s="544"/>
      <c r="E526" s="694"/>
      <c r="F526" s="603" t="s">
        <v>10008</v>
      </c>
      <c r="G526" s="533" t="s">
        <v>9905</v>
      </c>
      <c r="H526" s="565"/>
      <c r="I526" s="564" t="s">
        <v>9464</v>
      </c>
      <c r="J526" s="481"/>
    </row>
    <row r="527" spans="1:10">
      <c r="A527" s="708"/>
      <c r="B527" s="712"/>
      <c r="C527" s="514"/>
      <c r="D527" s="544"/>
      <c r="E527" s="694"/>
      <c r="F527" s="603" t="s">
        <v>10009</v>
      </c>
      <c r="G527" s="533"/>
      <c r="H527" s="565"/>
      <c r="I527" s="564"/>
      <c r="J527" s="481"/>
    </row>
    <row r="528" spans="1:10">
      <c r="A528" s="731"/>
      <c r="B528" s="716"/>
      <c r="C528" s="571"/>
      <c r="D528" s="547"/>
      <c r="E528" s="698"/>
      <c r="F528" s="611" t="s">
        <v>9250</v>
      </c>
      <c r="G528" s="529"/>
      <c r="H528" s="593"/>
      <c r="I528" s="574"/>
      <c r="J528" s="490"/>
    </row>
    <row r="529" spans="1:10" ht="27.6">
      <c r="A529" s="708">
        <v>168</v>
      </c>
      <c r="B529" s="712">
        <v>5</v>
      </c>
      <c r="C529" s="514" t="s">
        <v>10010</v>
      </c>
      <c r="D529" s="544" t="s">
        <v>9986</v>
      </c>
      <c r="E529" s="694">
        <v>5</v>
      </c>
      <c r="F529" s="603" t="s">
        <v>10011</v>
      </c>
      <c r="G529" s="533" t="s">
        <v>10006</v>
      </c>
      <c r="H529" s="603" t="s">
        <v>9361</v>
      </c>
      <c r="I529" s="564" t="s">
        <v>10007</v>
      </c>
      <c r="J529" s="481" t="s">
        <v>4796</v>
      </c>
    </row>
    <row r="530" spans="1:10" ht="27.6">
      <c r="A530" s="708"/>
      <c r="B530" s="712"/>
      <c r="C530" s="514"/>
      <c r="D530" s="544"/>
      <c r="E530" s="694"/>
      <c r="F530" s="603" t="s">
        <v>10012</v>
      </c>
      <c r="G530" s="533" t="s">
        <v>9905</v>
      </c>
      <c r="H530" s="603"/>
      <c r="I530" s="564" t="s">
        <v>9464</v>
      </c>
      <c r="J530" s="481"/>
    </row>
    <row r="531" spans="1:10">
      <c r="A531" s="708"/>
      <c r="B531" s="712"/>
      <c r="C531" s="514"/>
      <c r="D531" s="544"/>
      <c r="E531" s="694"/>
      <c r="F531" s="603" t="s">
        <v>10013</v>
      </c>
      <c r="G531" s="533"/>
      <c r="H531" s="603"/>
      <c r="I531" s="564"/>
      <c r="J531" s="481"/>
    </row>
    <row r="532" spans="1:10">
      <c r="A532" s="708"/>
      <c r="B532" s="712"/>
      <c r="C532" s="514"/>
      <c r="D532" s="544"/>
      <c r="E532" s="694"/>
      <c r="F532" s="603" t="s">
        <v>9250</v>
      </c>
      <c r="G532" s="533"/>
      <c r="H532" s="603"/>
      <c r="I532" s="564"/>
      <c r="J532" s="481"/>
    </row>
    <row r="533" spans="1:10">
      <c r="A533" s="708"/>
      <c r="B533" s="712"/>
      <c r="C533" s="514"/>
      <c r="D533" s="544"/>
      <c r="E533" s="694"/>
      <c r="F533" s="603"/>
      <c r="G533" s="533"/>
      <c r="H533" s="603"/>
      <c r="I533" s="564"/>
      <c r="J533" s="490"/>
    </row>
    <row r="534" spans="1:10" ht="27.6">
      <c r="A534" s="719">
        <v>169</v>
      </c>
      <c r="B534" s="714">
        <v>6</v>
      </c>
      <c r="C534" s="577" t="s">
        <v>10014</v>
      </c>
      <c r="D534" s="577" t="s">
        <v>9986</v>
      </c>
      <c r="E534" s="743">
        <v>6.9</v>
      </c>
      <c r="F534" s="442" t="s">
        <v>10015</v>
      </c>
      <c r="G534" s="557" t="s">
        <v>10006</v>
      </c>
      <c r="H534" s="568" t="s">
        <v>10016</v>
      </c>
      <c r="I534" s="535" t="s">
        <v>10007</v>
      </c>
      <c r="J534" s="481" t="s">
        <v>4796</v>
      </c>
    </row>
    <row r="535" spans="1:10" ht="27.6">
      <c r="A535" s="708"/>
      <c r="B535" s="712"/>
      <c r="C535" s="514"/>
      <c r="D535" s="514"/>
      <c r="E535" s="776"/>
      <c r="F535" s="603" t="s">
        <v>10017</v>
      </c>
      <c r="G535" s="533" t="s">
        <v>9905</v>
      </c>
      <c r="H535" s="565"/>
      <c r="I535" s="564" t="s">
        <v>9464</v>
      </c>
      <c r="J535" s="481"/>
    </row>
    <row r="536" spans="1:10">
      <c r="A536" s="708"/>
      <c r="B536" s="712"/>
      <c r="C536" s="514"/>
      <c r="D536" s="514"/>
      <c r="E536" s="776"/>
      <c r="F536" s="603" t="s">
        <v>10018</v>
      </c>
      <c r="G536" s="514" t="s">
        <v>9153</v>
      </c>
      <c r="H536" s="565"/>
      <c r="I536" s="564" t="s">
        <v>10019</v>
      </c>
      <c r="J536" s="481"/>
    </row>
    <row r="537" spans="1:10">
      <c r="A537" s="708"/>
      <c r="B537" s="712"/>
      <c r="C537" s="514"/>
      <c r="D537" s="514"/>
      <c r="E537" s="776"/>
      <c r="F537" s="603" t="s">
        <v>10020</v>
      </c>
      <c r="G537" s="514"/>
      <c r="H537" s="565"/>
      <c r="I537" s="564"/>
      <c r="J537" s="481"/>
    </row>
    <row r="538" spans="1:10">
      <c r="A538" s="731"/>
      <c r="B538" s="716"/>
      <c r="C538" s="571"/>
      <c r="D538" s="571"/>
      <c r="E538" s="777"/>
      <c r="F538" s="611" t="s">
        <v>10021</v>
      </c>
      <c r="G538" s="571"/>
      <c r="H538" s="593"/>
      <c r="I538" s="622"/>
      <c r="J538" s="490"/>
    </row>
    <row r="539" spans="1:10" ht="27.6">
      <c r="A539" s="708">
        <v>170</v>
      </c>
      <c r="B539" s="712">
        <v>7</v>
      </c>
      <c r="C539" s="514" t="s">
        <v>10022</v>
      </c>
      <c r="D539" s="514" t="s">
        <v>9986</v>
      </c>
      <c r="E539" s="776">
        <v>4</v>
      </c>
      <c r="F539" s="603" t="s">
        <v>10023</v>
      </c>
      <c r="G539" s="514" t="s">
        <v>10024</v>
      </c>
      <c r="H539" s="565" t="s">
        <v>10025</v>
      </c>
      <c r="I539" s="564" t="s">
        <v>10026</v>
      </c>
      <c r="J539" s="481" t="s">
        <v>4796</v>
      </c>
    </row>
    <row r="540" spans="1:10" ht="27.6">
      <c r="A540" s="708"/>
      <c r="B540" s="712"/>
      <c r="C540" s="514"/>
      <c r="D540" s="514"/>
      <c r="E540" s="776"/>
      <c r="F540" s="603" t="s">
        <v>10027</v>
      </c>
      <c r="G540" s="514"/>
      <c r="H540" s="565"/>
      <c r="I540" s="564" t="s">
        <v>9464</v>
      </c>
      <c r="J540" s="481"/>
    </row>
    <row r="541" spans="1:10">
      <c r="A541" s="708"/>
      <c r="B541" s="712"/>
      <c r="C541" s="514"/>
      <c r="D541" s="514"/>
      <c r="E541" s="776"/>
      <c r="F541" s="603"/>
      <c r="G541" s="514"/>
      <c r="H541" s="565"/>
      <c r="I541" s="564"/>
      <c r="J541" s="481"/>
    </row>
    <row r="542" spans="1:10">
      <c r="A542" s="708"/>
      <c r="B542" s="712"/>
      <c r="C542" s="514"/>
      <c r="D542" s="514"/>
      <c r="E542" s="776"/>
      <c r="F542" s="603"/>
      <c r="G542" s="514"/>
      <c r="H542" s="565"/>
      <c r="I542" s="564"/>
      <c r="J542" s="490"/>
    </row>
    <row r="543" spans="1:10" ht="41.4">
      <c r="A543" s="719">
        <v>171</v>
      </c>
      <c r="B543" s="714">
        <v>8</v>
      </c>
      <c r="C543" s="577" t="s">
        <v>4674</v>
      </c>
      <c r="D543" s="557" t="s">
        <v>9986</v>
      </c>
      <c r="E543" s="799">
        <v>2</v>
      </c>
      <c r="F543" s="442" t="s">
        <v>10028</v>
      </c>
      <c r="G543" s="557" t="s">
        <v>10029</v>
      </c>
      <c r="H543" s="408" t="s">
        <v>9633</v>
      </c>
      <c r="I543" s="535" t="s">
        <v>9875</v>
      </c>
      <c r="J543" s="481" t="s">
        <v>4796</v>
      </c>
    </row>
    <row r="544" spans="1:10" ht="27.6">
      <c r="A544" s="731"/>
      <c r="B544" s="716"/>
      <c r="C544" s="571"/>
      <c r="D544" s="529"/>
      <c r="E544" s="698"/>
      <c r="F544" s="611"/>
      <c r="G544" s="576" t="s">
        <v>9065</v>
      </c>
      <c r="H544" s="669"/>
      <c r="I544" s="574" t="s">
        <v>9464</v>
      </c>
      <c r="J544" s="490"/>
    </row>
    <row r="545" spans="1:10" ht="27.6">
      <c r="A545" s="708">
        <v>172</v>
      </c>
      <c r="B545" s="712">
        <v>9</v>
      </c>
      <c r="C545" s="544" t="s">
        <v>10030</v>
      </c>
      <c r="D545" s="533" t="s">
        <v>10031</v>
      </c>
      <c r="E545" s="779">
        <v>5</v>
      </c>
      <c r="F545" s="603" t="s">
        <v>10032</v>
      </c>
      <c r="G545" s="514" t="s">
        <v>10033</v>
      </c>
      <c r="H545" s="563" t="s">
        <v>9529</v>
      </c>
      <c r="I545" s="564" t="s">
        <v>10026</v>
      </c>
      <c r="J545" s="481" t="s">
        <v>4796</v>
      </c>
    </row>
    <row r="546" spans="1:10" ht="27.6">
      <c r="A546" s="708"/>
      <c r="B546" s="712"/>
      <c r="C546" s="544"/>
      <c r="D546" s="533"/>
      <c r="E546" s="779"/>
      <c r="F546" s="603" t="s">
        <v>10034</v>
      </c>
      <c r="G546" s="606" t="s">
        <v>10035</v>
      </c>
      <c r="H546" s="672"/>
      <c r="I546" s="564" t="s">
        <v>9464</v>
      </c>
      <c r="J546" s="490"/>
    </row>
    <row r="547" spans="1:10" ht="27.6">
      <c r="A547" s="719">
        <v>173</v>
      </c>
      <c r="B547" s="714">
        <v>10</v>
      </c>
      <c r="C547" s="577" t="s">
        <v>10036</v>
      </c>
      <c r="D547" s="557" t="s">
        <v>10031</v>
      </c>
      <c r="E547" s="799">
        <v>1</v>
      </c>
      <c r="F547" s="442" t="s">
        <v>10037</v>
      </c>
      <c r="G547" s="557" t="s">
        <v>10038</v>
      </c>
      <c r="H547" s="408" t="s">
        <v>10039</v>
      </c>
      <c r="I547" s="535" t="s">
        <v>10026</v>
      </c>
      <c r="J547" s="481" t="s">
        <v>4796</v>
      </c>
    </row>
    <row r="548" spans="1:10" ht="27.6">
      <c r="A548" s="731"/>
      <c r="B548" s="716"/>
      <c r="C548" s="571"/>
      <c r="D548" s="529"/>
      <c r="E548" s="698"/>
      <c r="F548" s="611" t="s">
        <v>10040</v>
      </c>
      <c r="G548" s="576"/>
      <c r="H548" s="669"/>
      <c r="I548" s="574" t="s">
        <v>9464</v>
      </c>
      <c r="J548" s="490"/>
    </row>
    <row r="549" spans="1:10" ht="27.6">
      <c r="A549" s="708">
        <v>174</v>
      </c>
      <c r="B549" s="712">
        <v>11</v>
      </c>
      <c r="C549" s="544" t="s">
        <v>10041</v>
      </c>
      <c r="D549" s="515" t="s">
        <v>9986</v>
      </c>
      <c r="E549" s="694">
        <v>5</v>
      </c>
      <c r="F549" s="603" t="s">
        <v>10042</v>
      </c>
      <c r="G549" s="533" t="s">
        <v>10043</v>
      </c>
      <c r="H549" s="489" t="s">
        <v>9775</v>
      </c>
      <c r="I549" s="564" t="s">
        <v>10026</v>
      </c>
      <c r="J549" s="481" t="s">
        <v>4796</v>
      </c>
    </row>
    <row r="550" spans="1:10" ht="27.6">
      <c r="A550" s="708"/>
      <c r="B550" s="712"/>
      <c r="C550" s="544"/>
      <c r="D550" s="515"/>
      <c r="E550" s="694"/>
      <c r="F550" s="603" t="s">
        <v>9776</v>
      </c>
      <c r="G550" s="533"/>
      <c r="H550" s="565"/>
      <c r="I550" s="564" t="s">
        <v>9464</v>
      </c>
      <c r="J550" s="490"/>
    </row>
    <row r="551" spans="1:10" ht="27.6">
      <c r="A551" s="719">
        <v>175</v>
      </c>
      <c r="B551" s="714">
        <v>12</v>
      </c>
      <c r="C551" s="542" t="s">
        <v>10044</v>
      </c>
      <c r="D551" s="556" t="s">
        <v>9986</v>
      </c>
      <c r="E551" s="799">
        <v>5</v>
      </c>
      <c r="F551" s="442" t="s">
        <v>9963</v>
      </c>
      <c r="G551" s="556" t="s">
        <v>9964</v>
      </c>
      <c r="H551" s="442" t="s">
        <v>9052</v>
      </c>
      <c r="I551" s="535" t="s">
        <v>9875</v>
      </c>
      <c r="J551" s="481" t="s">
        <v>4796</v>
      </c>
    </row>
    <row r="552" spans="1:10" ht="27.6">
      <c r="A552" s="731"/>
      <c r="B552" s="716"/>
      <c r="C552" s="547"/>
      <c r="D552" s="559"/>
      <c r="E552" s="698"/>
      <c r="F552" s="611"/>
      <c r="G552" s="559"/>
      <c r="H552" s="611"/>
      <c r="I552" s="574" t="s">
        <v>9464</v>
      </c>
      <c r="J552" s="490"/>
    </row>
    <row r="553" spans="1:10" ht="27.6">
      <c r="A553" s="708">
        <v>176</v>
      </c>
      <c r="B553" s="712">
        <v>13</v>
      </c>
      <c r="C553" s="514" t="s">
        <v>10045</v>
      </c>
      <c r="D553" s="533" t="s">
        <v>9986</v>
      </c>
      <c r="E553" s="779">
        <v>4</v>
      </c>
      <c r="F553" s="603" t="s">
        <v>10046</v>
      </c>
      <c r="G553" s="515" t="s">
        <v>10047</v>
      </c>
      <c r="H553" s="603" t="s">
        <v>10048</v>
      </c>
      <c r="I553" s="564" t="s">
        <v>10026</v>
      </c>
      <c r="J553" s="481" t="s">
        <v>4796</v>
      </c>
    </row>
    <row r="554" spans="1:10" ht="27.6">
      <c r="A554" s="708"/>
      <c r="B554" s="712"/>
      <c r="C554" s="514"/>
      <c r="D554" s="533"/>
      <c r="E554" s="779"/>
      <c r="F554" s="603"/>
      <c r="G554" s="515" t="s">
        <v>9854</v>
      </c>
      <c r="H554" s="603" t="s">
        <v>10049</v>
      </c>
      <c r="I554" s="564" t="s">
        <v>9464</v>
      </c>
      <c r="J554" s="490"/>
    </row>
    <row r="555" spans="1:10" ht="27.6">
      <c r="A555" s="719">
        <v>177</v>
      </c>
      <c r="B555" s="714">
        <v>14</v>
      </c>
      <c r="C555" s="577" t="s">
        <v>10050</v>
      </c>
      <c r="D555" s="557" t="s">
        <v>9986</v>
      </c>
      <c r="E555" s="793">
        <v>4</v>
      </c>
      <c r="F555" s="442" t="s">
        <v>10051</v>
      </c>
      <c r="G555" s="556" t="s">
        <v>10052</v>
      </c>
      <c r="H555" s="623" t="s">
        <v>10053</v>
      </c>
      <c r="I555" s="535" t="s">
        <v>10026</v>
      </c>
      <c r="J555" s="481" t="s">
        <v>4796</v>
      </c>
    </row>
    <row r="556" spans="1:10" ht="28.2" thickBot="1">
      <c r="A556" s="709"/>
      <c r="B556" s="727"/>
      <c r="C556" s="771"/>
      <c r="D556" s="762"/>
      <c r="E556" s="780"/>
      <c r="F556" s="603"/>
      <c r="G556" s="515"/>
      <c r="H556" s="603"/>
      <c r="I556" s="564" t="s">
        <v>9464</v>
      </c>
      <c r="J556" s="481"/>
    </row>
    <row r="557" spans="1:10" ht="15" thickBot="1">
      <c r="A557" s="2022" t="s">
        <v>52</v>
      </c>
      <c r="B557" s="2023"/>
      <c r="C557" s="2023"/>
      <c r="D557" s="2024"/>
      <c r="E557" s="791">
        <f>E515+E519+E522+E525+E529+E534+E539+E543+E545+E547+E549+E551+E553+E555</f>
        <v>58.9</v>
      </c>
      <c r="F557" s="2063"/>
      <c r="G557" s="2064"/>
      <c r="H557" s="2064"/>
      <c r="I557" s="2064"/>
      <c r="J557" s="2065"/>
    </row>
    <row r="558" spans="1:10" ht="15" thickBot="1">
      <c r="A558" s="2025" t="s">
        <v>9132</v>
      </c>
      <c r="B558" s="2026"/>
      <c r="C558" s="2026"/>
      <c r="D558" s="2027"/>
      <c r="E558" s="803">
        <f>E427+E444+E513+E557</f>
        <v>5480.2908000000007</v>
      </c>
      <c r="F558" s="2047"/>
      <c r="G558" s="2048"/>
      <c r="H558" s="2048"/>
      <c r="I558" s="2048"/>
      <c r="J558" s="2049"/>
    </row>
    <row r="559" spans="1:10" ht="15" thickBot="1">
      <c r="A559" s="2022" t="s">
        <v>6</v>
      </c>
      <c r="B559" s="2023"/>
      <c r="C559" s="2023"/>
      <c r="D559" s="2023"/>
      <c r="E559" s="2023"/>
      <c r="F559" s="2023"/>
      <c r="G559" s="2023"/>
      <c r="H559" s="2023"/>
      <c r="I559" s="2023"/>
      <c r="J559" s="2024"/>
    </row>
    <row r="560" spans="1:10" ht="27.6">
      <c r="A560" s="708">
        <v>178</v>
      </c>
      <c r="B560" s="712">
        <v>1</v>
      </c>
      <c r="C560" s="514" t="s">
        <v>10054</v>
      </c>
      <c r="D560" s="514" t="s">
        <v>2280</v>
      </c>
      <c r="E560" s="776">
        <v>560</v>
      </c>
      <c r="F560" s="603" t="s">
        <v>10055</v>
      </c>
      <c r="G560" s="533" t="s">
        <v>9153</v>
      </c>
      <c r="H560" s="675" t="s">
        <v>9155</v>
      </c>
      <c r="I560" s="624" t="s">
        <v>9724</v>
      </c>
      <c r="J560" s="476" t="s">
        <v>4796</v>
      </c>
    </row>
    <row r="561" spans="1:10" ht="27.6">
      <c r="A561" s="708"/>
      <c r="B561" s="712"/>
      <c r="C561" s="514"/>
      <c r="D561" s="514"/>
      <c r="E561" s="776"/>
      <c r="F561" s="603"/>
      <c r="G561" s="533"/>
      <c r="H561" s="603"/>
      <c r="I561" s="564" t="s">
        <v>9300</v>
      </c>
      <c r="J561" s="481"/>
    </row>
    <row r="562" spans="1:10" ht="27.6">
      <c r="A562" s="708"/>
      <c r="B562" s="712"/>
      <c r="C562" s="514"/>
      <c r="D562" s="514"/>
      <c r="E562" s="776"/>
      <c r="F562" s="603"/>
      <c r="G562" s="533"/>
      <c r="H562" s="611"/>
      <c r="I562" s="574" t="s">
        <v>9464</v>
      </c>
      <c r="J562" s="490"/>
    </row>
    <row r="563" spans="1:10" ht="27.6">
      <c r="A563" s="719">
        <v>179</v>
      </c>
      <c r="B563" s="714">
        <v>2</v>
      </c>
      <c r="C563" s="577" t="s">
        <v>2453</v>
      </c>
      <c r="D563" s="577" t="s">
        <v>2280</v>
      </c>
      <c r="E563" s="743">
        <v>5</v>
      </c>
      <c r="F563" s="625" t="s">
        <v>10056</v>
      </c>
      <c r="G563" s="557" t="s">
        <v>9473</v>
      </c>
      <c r="H563" s="2004" t="s">
        <v>9473</v>
      </c>
      <c r="I563" s="564" t="s">
        <v>9629</v>
      </c>
      <c r="J563" s="481" t="s">
        <v>4796</v>
      </c>
    </row>
    <row r="564" spans="1:10" ht="27.6">
      <c r="A564" s="731"/>
      <c r="B564" s="716"/>
      <c r="C564" s="571"/>
      <c r="D564" s="571" t="s">
        <v>10057</v>
      </c>
      <c r="E564" s="777"/>
      <c r="F564" s="611"/>
      <c r="G564" s="529"/>
      <c r="H564" s="2029"/>
      <c r="I564" s="574" t="s">
        <v>9464</v>
      </c>
      <c r="J564" s="490"/>
    </row>
    <row r="565" spans="1:10" ht="27.6">
      <c r="A565" s="708">
        <v>180</v>
      </c>
      <c r="B565" s="712">
        <v>3</v>
      </c>
      <c r="C565" s="514" t="s">
        <v>10058</v>
      </c>
      <c r="D565" s="514" t="s">
        <v>2280</v>
      </c>
      <c r="E565" s="776">
        <v>7.7</v>
      </c>
      <c r="F565" s="603" t="s">
        <v>10059</v>
      </c>
      <c r="G565" s="533" t="s">
        <v>9473</v>
      </c>
      <c r="H565" s="2028" t="s">
        <v>9473</v>
      </c>
      <c r="I565" s="564" t="s">
        <v>9629</v>
      </c>
      <c r="J565" s="481" t="s">
        <v>4796</v>
      </c>
    </row>
    <row r="566" spans="1:10" ht="27.6">
      <c r="A566" s="708"/>
      <c r="B566" s="712"/>
      <c r="C566" s="514"/>
      <c r="D566" s="514"/>
      <c r="E566" s="776"/>
      <c r="F566" s="603" t="s">
        <v>10060</v>
      </c>
      <c r="G566" s="533"/>
      <c r="H566" s="2029"/>
      <c r="I566" s="564" t="s">
        <v>9464</v>
      </c>
      <c r="J566" s="490"/>
    </row>
    <row r="567" spans="1:10" ht="27.6">
      <c r="A567" s="719">
        <v>181</v>
      </c>
      <c r="B567" s="714">
        <v>4</v>
      </c>
      <c r="C567" s="577" t="s">
        <v>10061</v>
      </c>
      <c r="D567" s="577" t="s">
        <v>2280</v>
      </c>
      <c r="E567" s="743">
        <v>15.4</v>
      </c>
      <c r="F567" s="442" t="s">
        <v>10062</v>
      </c>
      <c r="G567" s="557" t="s">
        <v>10063</v>
      </c>
      <c r="H567" s="2028" t="s">
        <v>10063</v>
      </c>
      <c r="I567" s="535" t="s">
        <v>9629</v>
      </c>
      <c r="J567" s="481" t="s">
        <v>4796</v>
      </c>
    </row>
    <row r="568" spans="1:10" ht="27.6">
      <c r="A568" s="731"/>
      <c r="B568" s="716"/>
      <c r="C568" s="571"/>
      <c r="D568" s="571"/>
      <c r="E568" s="777"/>
      <c r="F568" s="611"/>
      <c r="G568" s="529"/>
      <c r="H568" s="2029"/>
      <c r="I568" s="574" t="s">
        <v>9464</v>
      </c>
      <c r="J568" s="490"/>
    </row>
    <row r="569" spans="1:10" ht="27.6">
      <c r="A569" s="708">
        <v>182</v>
      </c>
      <c r="B569" s="712">
        <v>5</v>
      </c>
      <c r="C569" s="514" t="s">
        <v>10064</v>
      </c>
      <c r="D569" s="514" t="s">
        <v>2280</v>
      </c>
      <c r="E569" s="776">
        <v>13</v>
      </c>
      <c r="F569" s="603" t="s">
        <v>10065</v>
      </c>
      <c r="G569" s="533" t="s">
        <v>9473</v>
      </c>
      <c r="H569" s="2028" t="s">
        <v>9473</v>
      </c>
      <c r="I569" s="564" t="s">
        <v>9629</v>
      </c>
      <c r="J569" s="481" t="s">
        <v>4796</v>
      </c>
    </row>
    <row r="570" spans="1:10">
      <c r="A570" s="708"/>
      <c r="B570" s="712"/>
      <c r="C570" s="514"/>
      <c r="D570" s="514"/>
      <c r="E570" s="776"/>
      <c r="F570" s="603"/>
      <c r="G570" s="533"/>
      <c r="H570" s="2029"/>
      <c r="I570" s="564"/>
      <c r="J570" s="490"/>
    </row>
    <row r="571" spans="1:10" ht="27.6">
      <c r="A571" s="719">
        <v>183</v>
      </c>
      <c r="B571" s="714">
        <v>6</v>
      </c>
      <c r="C571" s="577" t="s">
        <v>10066</v>
      </c>
      <c r="D571" s="577" t="s">
        <v>2280</v>
      </c>
      <c r="E571" s="743">
        <v>121.6288</v>
      </c>
      <c r="F571" s="442" t="s">
        <v>9356</v>
      </c>
      <c r="G571" s="557" t="s">
        <v>9092</v>
      </c>
      <c r="H571" s="408" t="s">
        <v>9092</v>
      </c>
      <c r="I571" s="535" t="s">
        <v>10067</v>
      </c>
      <c r="J571" s="481" t="s">
        <v>4796</v>
      </c>
    </row>
    <row r="572" spans="1:10">
      <c r="A572" s="731"/>
      <c r="B572" s="716"/>
      <c r="C572" s="571"/>
      <c r="D572" s="571"/>
      <c r="E572" s="777"/>
      <c r="F572" s="611"/>
      <c r="G572" s="529"/>
      <c r="H572" s="611"/>
      <c r="I572" s="574"/>
      <c r="J572" s="490"/>
    </row>
    <row r="573" spans="1:10" ht="27.6">
      <c r="A573" s="708">
        <v>184</v>
      </c>
      <c r="B573" s="712">
        <v>7</v>
      </c>
      <c r="C573" s="514" t="s">
        <v>10068</v>
      </c>
      <c r="D573" s="533" t="s">
        <v>2280</v>
      </c>
      <c r="E573" s="802">
        <v>41</v>
      </c>
      <c r="F573" s="603" t="s">
        <v>10069</v>
      </c>
      <c r="G573" s="533" t="s">
        <v>9127</v>
      </c>
      <c r="H573" s="408" t="s">
        <v>9127</v>
      </c>
      <c r="I573" s="564" t="s">
        <v>9464</v>
      </c>
      <c r="J573" s="481" t="s">
        <v>4796</v>
      </c>
    </row>
    <row r="574" spans="1:10">
      <c r="A574" s="731"/>
      <c r="B574" s="716"/>
      <c r="C574" s="571"/>
      <c r="D574" s="529"/>
      <c r="E574" s="812"/>
      <c r="F574" s="611" t="s">
        <v>9265</v>
      </c>
      <c r="G574" s="576"/>
      <c r="H574" s="669"/>
      <c r="I574" s="574"/>
      <c r="J574" s="490"/>
    </row>
    <row r="575" spans="1:10" ht="27.6">
      <c r="A575" s="708">
        <v>185</v>
      </c>
      <c r="B575" s="712">
        <v>8</v>
      </c>
      <c r="C575" s="514" t="s">
        <v>10070</v>
      </c>
      <c r="D575" s="544" t="s">
        <v>2280</v>
      </c>
      <c r="E575" s="802">
        <v>542</v>
      </c>
      <c r="F575" s="603" t="s">
        <v>10071</v>
      </c>
      <c r="G575" s="533" t="s">
        <v>9127</v>
      </c>
      <c r="H575" s="2028" t="s">
        <v>9127</v>
      </c>
      <c r="I575" s="564" t="s">
        <v>9629</v>
      </c>
      <c r="J575" s="481" t="s">
        <v>4796</v>
      </c>
    </row>
    <row r="576" spans="1:10" ht="27.6">
      <c r="A576" s="708"/>
      <c r="B576" s="712"/>
      <c r="C576" s="514"/>
      <c r="D576" s="544"/>
      <c r="E576" s="802"/>
      <c r="F576" s="603" t="s">
        <v>9265</v>
      </c>
      <c r="G576" s="533"/>
      <c r="H576" s="2004"/>
      <c r="I576" s="564" t="s">
        <v>9464</v>
      </c>
      <c r="J576" s="490"/>
    </row>
    <row r="577" spans="1:10" ht="27.6">
      <c r="A577" s="719">
        <v>186</v>
      </c>
      <c r="B577" s="714">
        <v>9</v>
      </c>
      <c r="C577" s="542" t="s">
        <v>10072</v>
      </c>
      <c r="D577" s="557" t="s">
        <v>2280</v>
      </c>
      <c r="E577" s="793">
        <v>71</v>
      </c>
      <c r="F577" s="442" t="s">
        <v>10073</v>
      </c>
      <c r="G577" s="556" t="s">
        <v>9098</v>
      </c>
      <c r="H577" s="408" t="s">
        <v>9098</v>
      </c>
      <c r="I577" s="535" t="s">
        <v>9464</v>
      </c>
      <c r="J577" s="481" t="s">
        <v>4796</v>
      </c>
    </row>
    <row r="578" spans="1:10">
      <c r="A578" s="731"/>
      <c r="B578" s="716"/>
      <c r="C578" s="547"/>
      <c r="D578" s="529"/>
      <c r="E578" s="794"/>
      <c r="F578" s="611"/>
      <c r="G578" s="575"/>
      <c r="H578" s="669"/>
      <c r="I578" s="574"/>
      <c r="J578" s="490"/>
    </row>
    <row r="579" spans="1:10" ht="27.6">
      <c r="A579" s="708">
        <v>187</v>
      </c>
      <c r="B579" s="712">
        <v>10</v>
      </c>
      <c r="C579" s="514" t="s">
        <v>10074</v>
      </c>
      <c r="D579" s="514" t="s">
        <v>2280</v>
      </c>
      <c r="E579" s="776">
        <v>117</v>
      </c>
      <c r="F579" s="603" t="s">
        <v>10075</v>
      </c>
      <c r="G579" s="533" t="s">
        <v>9098</v>
      </c>
      <c r="H579" s="489" t="s">
        <v>9098</v>
      </c>
      <c r="I579" s="564" t="s">
        <v>9629</v>
      </c>
      <c r="J579" s="481" t="s">
        <v>4796</v>
      </c>
    </row>
    <row r="580" spans="1:10" ht="27.6">
      <c r="A580" s="708"/>
      <c r="B580" s="712"/>
      <c r="C580" s="514"/>
      <c r="D580" s="514"/>
      <c r="E580" s="776"/>
      <c r="F580" s="603"/>
      <c r="G580" s="567"/>
      <c r="H580" s="668"/>
      <c r="I580" s="564" t="s">
        <v>9464</v>
      </c>
      <c r="J580" s="490"/>
    </row>
    <row r="581" spans="1:10" ht="27.6">
      <c r="A581" s="719">
        <v>188</v>
      </c>
      <c r="B581" s="714">
        <v>11</v>
      </c>
      <c r="C581" s="542" t="s">
        <v>10076</v>
      </c>
      <c r="D581" s="557" t="s">
        <v>2280</v>
      </c>
      <c r="E581" s="793">
        <v>47</v>
      </c>
      <c r="F581" s="442" t="s">
        <v>10077</v>
      </c>
      <c r="G581" s="557" t="s">
        <v>10078</v>
      </c>
      <c r="H581" s="408" t="s">
        <v>10078</v>
      </c>
      <c r="I581" s="535" t="s">
        <v>10079</v>
      </c>
      <c r="J581" s="481" t="s">
        <v>4796</v>
      </c>
    </row>
    <row r="582" spans="1:10">
      <c r="A582" s="731"/>
      <c r="B582" s="716"/>
      <c r="C582" s="547"/>
      <c r="D582" s="529"/>
      <c r="E582" s="794"/>
      <c r="F582" s="611" t="s">
        <v>10080</v>
      </c>
      <c r="G582" s="576"/>
      <c r="H582" s="668"/>
      <c r="I582" s="574"/>
      <c r="J582" s="490"/>
    </row>
    <row r="583" spans="1:10" ht="27.6">
      <c r="A583" s="708">
        <v>189</v>
      </c>
      <c r="B583" s="712">
        <v>12</v>
      </c>
      <c r="C583" s="544" t="s">
        <v>10081</v>
      </c>
      <c r="D583" s="533" t="s">
        <v>2280</v>
      </c>
      <c r="E583" s="779">
        <v>104</v>
      </c>
      <c r="F583" s="603" t="s">
        <v>10077</v>
      </c>
      <c r="G583" s="515" t="s">
        <v>9098</v>
      </c>
      <c r="H583" s="408" t="s">
        <v>9098</v>
      </c>
      <c r="I583" s="564" t="s">
        <v>10079</v>
      </c>
      <c r="J583" s="481" t="s">
        <v>4796</v>
      </c>
    </row>
    <row r="584" spans="1:10">
      <c r="A584" s="708"/>
      <c r="B584" s="712"/>
      <c r="C584" s="544"/>
      <c r="D584" s="533"/>
      <c r="E584" s="779"/>
      <c r="F584" s="603" t="s">
        <v>9376</v>
      </c>
      <c r="G584" s="579"/>
      <c r="H584" s="669"/>
      <c r="I584" s="564"/>
      <c r="J584" s="490"/>
    </row>
    <row r="585" spans="1:10" ht="27.6">
      <c r="A585" s="719">
        <v>190</v>
      </c>
      <c r="B585" s="714">
        <v>13</v>
      </c>
      <c r="C585" s="577" t="s">
        <v>10082</v>
      </c>
      <c r="D585" s="542" t="s">
        <v>2280</v>
      </c>
      <c r="E585" s="799">
        <v>330.50189999999998</v>
      </c>
      <c r="F585" s="442" t="s">
        <v>10063</v>
      </c>
      <c r="G585" s="556" t="s">
        <v>10063</v>
      </c>
      <c r="H585" s="2028" t="s">
        <v>10063</v>
      </c>
      <c r="I585" s="535" t="s">
        <v>9302</v>
      </c>
      <c r="J585" s="481" t="s">
        <v>4796</v>
      </c>
    </row>
    <row r="586" spans="1:10" ht="21.6" customHeight="1">
      <c r="A586" s="708"/>
      <c r="B586" s="712"/>
      <c r="C586" s="514"/>
      <c r="D586" s="544"/>
      <c r="E586" s="694">
        <v>548.49810000000002</v>
      </c>
      <c r="F586" s="2034" t="s">
        <v>10083</v>
      </c>
      <c r="G586" s="515"/>
      <c r="H586" s="2004"/>
      <c r="I586" s="564" t="s">
        <v>10084</v>
      </c>
      <c r="J586" s="481"/>
    </row>
    <row r="587" spans="1:10">
      <c r="A587" s="731"/>
      <c r="B587" s="724"/>
      <c r="C587" s="588"/>
      <c r="D587" s="589"/>
      <c r="E587" s="698"/>
      <c r="F587" s="2031"/>
      <c r="G587" s="590"/>
      <c r="H587" s="639"/>
      <c r="I587" s="574"/>
      <c r="J587" s="490"/>
    </row>
    <row r="588" spans="1:10">
      <c r="A588" s="708">
        <v>191</v>
      </c>
      <c r="B588" s="712">
        <v>14</v>
      </c>
      <c r="C588" s="544" t="s">
        <v>10085</v>
      </c>
      <c r="D588" s="515" t="s">
        <v>2280</v>
      </c>
      <c r="E588" s="694">
        <v>30</v>
      </c>
      <c r="F588" s="603" t="s">
        <v>10086</v>
      </c>
      <c r="G588" s="515" t="s">
        <v>10087</v>
      </c>
      <c r="H588" s="408" t="s">
        <v>10088</v>
      </c>
      <c r="I588" s="564" t="s">
        <v>10089</v>
      </c>
      <c r="J588" s="481" t="s">
        <v>4796</v>
      </c>
    </row>
    <row r="589" spans="1:10">
      <c r="A589" s="708"/>
      <c r="B589" s="712"/>
      <c r="C589" s="544"/>
      <c r="D589" s="515"/>
      <c r="E589" s="694"/>
      <c r="F589" s="603"/>
      <c r="G589" s="579" t="s">
        <v>10090</v>
      </c>
      <c r="H589" s="591"/>
      <c r="I589" s="564"/>
      <c r="J589" s="481"/>
    </row>
    <row r="590" spans="1:10">
      <c r="A590" s="708"/>
      <c r="B590" s="712"/>
      <c r="C590" s="544"/>
      <c r="D590" s="515"/>
      <c r="E590" s="694"/>
      <c r="F590" s="603"/>
      <c r="G590" s="515"/>
      <c r="H590" s="611" t="s">
        <v>9671</v>
      </c>
      <c r="I590" s="564"/>
      <c r="J590" s="490"/>
    </row>
    <row r="591" spans="1:10" ht="27.6">
      <c r="A591" s="719">
        <v>192</v>
      </c>
      <c r="B591" s="714">
        <v>15</v>
      </c>
      <c r="C591" s="577" t="s">
        <v>10091</v>
      </c>
      <c r="D591" s="557" t="s">
        <v>2280</v>
      </c>
      <c r="E591" s="793">
        <v>176.5</v>
      </c>
      <c r="F591" s="442" t="s">
        <v>10092</v>
      </c>
      <c r="G591" s="557" t="s">
        <v>9136</v>
      </c>
      <c r="H591" s="489" t="s">
        <v>9136</v>
      </c>
      <c r="I591" s="535" t="s">
        <v>10026</v>
      </c>
      <c r="J591" s="481" t="s">
        <v>4796</v>
      </c>
    </row>
    <row r="592" spans="1:10">
      <c r="A592" s="731"/>
      <c r="B592" s="716"/>
      <c r="C592" s="571"/>
      <c r="D592" s="529"/>
      <c r="E592" s="794"/>
      <c r="F592" s="611" t="s">
        <v>10093</v>
      </c>
      <c r="G592" s="529"/>
      <c r="H592" s="611"/>
      <c r="I592" s="574"/>
      <c r="J592" s="490"/>
    </row>
    <row r="593" spans="1:10" ht="27.6">
      <c r="A593" s="708">
        <v>193</v>
      </c>
      <c r="B593" s="712">
        <v>16</v>
      </c>
      <c r="C593" s="544" t="s">
        <v>10094</v>
      </c>
      <c r="D593" s="557" t="s">
        <v>2280</v>
      </c>
      <c r="E593" s="779">
        <v>98</v>
      </c>
      <c r="F593" s="442" t="s">
        <v>9314</v>
      </c>
      <c r="G593" s="533" t="s">
        <v>9315</v>
      </c>
      <c r="H593" s="2028" t="s">
        <v>9315</v>
      </c>
      <c r="I593" s="564" t="s">
        <v>9629</v>
      </c>
      <c r="J593" s="481" t="s">
        <v>4796</v>
      </c>
    </row>
    <row r="594" spans="1:10" ht="27.6">
      <c r="A594" s="708"/>
      <c r="B594" s="712"/>
      <c r="C594" s="544"/>
      <c r="D594" s="533"/>
      <c r="E594" s="779"/>
      <c r="F594" s="603" t="s">
        <v>9315</v>
      </c>
      <c r="G594" s="567"/>
      <c r="H594" s="2004"/>
      <c r="I594" s="564" t="s">
        <v>9302</v>
      </c>
      <c r="J594" s="481"/>
    </row>
    <row r="595" spans="1:10">
      <c r="A595" s="708"/>
      <c r="B595" s="712"/>
      <c r="C595" s="544"/>
      <c r="D595" s="529"/>
      <c r="E595" s="779"/>
      <c r="F595" s="611" t="s">
        <v>10095</v>
      </c>
      <c r="G595" s="533"/>
      <c r="H595" s="2029"/>
      <c r="I595" s="564"/>
      <c r="J595" s="490"/>
    </row>
    <row r="596" spans="1:10" ht="27.6">
      <c r="A596" s="719">
        <v>194</v>
      </c>
      <c r="B596" s="714">
        <v>17</v>
      </c>
      <c r="C596" s="542" t="s">
        <v>10096</v>
      </c>
      <c r="D596" s="557" t="s">
        <v>2280</v>
      </c>
      <c r="E596" s="793">
        <v>154</v>
      </c>
      <c r="F596" s="442" t="s">
        <v>9314</v>
      </c>
      <c r="G596" s="557" t="s">
        <v>9315</v>
      </c>
      <c r="H596" s="408" t="s">
        <v>9315</v>
      </c>
      <c r="I596" s="535" t="s">
        <v>9573</v>
      </c>
      <c r="J596" s="481" t="s">
        <v>4796</v>
      </c>
    </row>
    <row r="597" spans="1:10" ht="27.6">
      <c r="A597" s="708"/>
      <c r="B597" s="712"/>
      <c r="C597" s="544"/>
      <c r="D597" s="533"/>
      <c r="E597" s="779"/>
      <c r="F597" s="603" t="s">
        <v>9315</v>
      </c>
      <c r="G597" s="567"/>
      <c r="H597" s="668"/>
      <c r="I597" s="564" t="s">
        <v>9302</v>
      </c>
      <c r="J597" s="481"/>
    </row>
    <row r="598" spans="1:10">
      <c r="A598" s="731"/>
      <c r="B598" s="716"/>
      <c r="C598" s="547"/>
      <c r="D598" s="529"/>
      <c r="E598" s="794"/>
      <c r="F598" s="611"/>
      <c r="G598" s="529"/>
      <c r="H598" s="611"/>
      <c r="I598" s="574"/>
      <c r="J598" s="490"/>
    </row>
    <row r="599" spans="1:10" ht="27.6">
      <c r="A599" s="708">
        <v>195</v>
      </c>
      <c r="B599" s="712">
        <v>18</v>
      </c>
      <c r="C599" s="514" t="s">
        <v>10097</v>
      </c>
      <c r="D599" s="533" t="s">
        <v>2280</v>
      </c>
      <c r="E599" s="779">
        <v>67</v>
      </c>
      <c r="F599" s="603" t="s">
        <v>10098</v>
      </c>
      <c r="G599" s="533" t="s">
        <v>9098</v>
      </c>
      <c r="H599" s="2028" t="s">
        <v>9098</v>
      </c>
      <c r="I599" s="564" t="s">
        <v>9629</v>
      </c>
      <c r="J599" s="481" t="s">
        <v>4796</v>
      </c>
    </row>
    <row r="600" spans="1:10" ht="27.6">
      <c r="A600" s="708"/>
      <c r="B600" s="712"/>
      <c r="C600" s="514"/>
      <c r="D600" s="533"/>
      <c r="E600" s="779"/>
      <c r="F600" s="603"/>
      <c r="G600" s="567"/>
      <c r="H600" s="2029"/>
      <c r="I600" s="564" t="s">
        <v>9302</v>
      </c>
      <c r="J600" s="490"/>
    </row>
    <row r="601" spans="1:10">
      <c r="A601" s="719">
        <v>196</v>
      </c>
      <c r="B601" s="714">
        <v>19</v>
      </c>
      <c r="C601" s="577" t="s">
        <v>10099</v>
      </c>
      <c r="D601" s="557" t="s">
        <v>2280</v>
      </c>
      <c r="E601" s="793">
        <v>96</v>
      </c>
      <c r="F601" s="442" t="s">
        <v>10098</v>
      </c>
      <c r="G601" s="557" t="s">
        <v>9098</v>
      </c>
      <c r="H601" s="408" t="s">
        <v>9098</v>
      </c>
      <c r="I601" s="535" t="s">
        <v>9857</v>
      </c>
      <c r="J601" s="481" t="s">
        <v>4796</v>
      </c>
    </row>
    <row r="602" spans="1:10">
      <c r="A602" s="731"/>
      <c r="B602" s="716"/>
      <c r="C602" s="571"/>
      <c r="D602" s="529"/>
      <c r="E602" s="794"/>
      <c r="F602" s="611"/>
      <c r="G602" s="529"/>
      <c r="H602" s="611"/>
      <c r="I602" s="578"/>
      <c r="J602" s="490"/>
    </row>
    <row r="603" spans="1:10" ht="27.6">
      <c r="A603" s="708">
        <v>197</v>
      </c>
      <c r="B603" s="712">
        <v>20</v>
      </c>
      <c r="C603" s="514" t="s">
        <v>10100</v>
      </c>
      <c r="D603" s="557" t="s">
        <v>2280</v>
      </c>
      <c r="E603" s="779">
        <v>14.9</v>
      </c>
      <c r="F603" s="626" t="s">
        <v>9356</v>
      </c>
      <c r="G603" s="515" t="s">
        <v>10101</v>
      </c>
      <c r="H603" s="408" t="s">
        <v>9092</v>
      </c>
      <c r="I603" s="627" t="s">
        <v>10102</v>
      </c>
      <c r="J603" s="481" t="s">
        <v>4796</v>
      </c>
    </row>
    <row r="604" spans="1:10" ht="15" thickBot="1">
      <c r="A604" s="708"/>
      <c r="B604" s="712"/>
      <c r="C604" s="514"/>
      <c r="D604" s="533"/>
      <c r="E604" s="779"/>
      <c r="F604" s="603"/>
      <c r="G604" s="533"/>
      <c r="H604" s="603"/>
      <c r="I604" s="564"/>
      <c r="J604" s="481"/>
    </row>
    <row r="605" spans="1:10" ht="15" thickBot="1">
      <c r="A605" s="2022" t="s">
        <v>52</v>
      </c>
      <c r="B605" s="2023"/>
      <c r="C605" s="2023"/>
      <c r="D605" s="2024"/>
      <c r="E605" s="124">
        <f>E560+E563+E565+E567+E569+E571+E573+E575+E577+E579+E581+E583+E585+E586+E588+E591+E593+E596+E599+E601+E603</f>
        <v>3160.1288</v>
      </c>
      <c r="F605" s="2063"/>
      <c r="G605" s="2064"/>
      <c r="H605" s="2064"/>
      <c r="I605" s="2064"/>
      <c r="J605" s="2065"/>
    </row>
    <row r="606" spans="1:10" ht="15" thickBot="1">
      <c r="A606" s="754" t="s">
        <v>6050</v>
      </c>
      <c r="B606" s="755"/>
      <c r="C606" s="772"/>
      <c r="D606" s="772"/>
      <c r="E606" s="755"/>
      <c r="F606" s="654"/>
      <c r="G606" s="628"/>
      <c r="H606" s="654"/>
      <c r="I606" s="689"/>
      <c r="J606" s="583"/>
    </row>
    <row r="607" spans="1:10" ht="27.6">
      <c r="A607" s="708">
        <v>198</v>
      </c>
      <c r="B607" s="712">
        <v>1</v>
      </c>
      <c r="C607" s="514" t="s">
        <v>10103</v>
      </c>
      <c r="D607" s="514" t="s">
        <v>10104</v>
      </c>
      <c r="E607" s="776">
        <v>30</v>
      </c>
      <c r="F607" s="603" t="s">
        <v>10105</v>
      </c>
      <c r="G607" s="514" t="s">
        <v>10106</v>
      </c>
      <c r="H607" s="565" t="s">
        <v>10107</v>
      </c>
      <c r="I607" s="564" t="s">
        <v>9464</v>
      </c>
      <c r="J607" s="481" t="s">
        <v>4796</v>
      </c>
    </row>
    <row r="608" spans="1:10" ht="27.6">
      <c r="A608" s="708"/>
      <c r="B608" s="712"/>
      <c r="C608" s="514"/>
      <c r="D608" s="514" t="s">
        <v>10108</v>
      </c>
      <c r="E608" s="776"/>
      <c r="F608" s="603" t="s">
        <v>10109</v>
      </c>
      <c r="G608" s="514"/>
      <c r="H608" s="565"/>
      <c r="I608" s="564"/>
      <c r="J608" s="481"/>
    </row>
    <row r="609" spans="1:10">
      <c r="A609" s="708"/>
      <c r="B609" s="712"/>
      <c r="C609" s="514"/>
      <c r="D609" s="514"/>
      <c r="E609" s="776"/>
      <c r="F609" s="603"/>
      <c r="G609" s="514"/>
      <c r="H609" s="565"/>
      <c r="I609" s="564"/>
      <c r="J609" s="490"/>
    </row>
    <row r="610" spans="1:10" ht="41.4">
      <c r="A610" s="719">
        <v>199</v>
      </c>
      <c r="B610" s="714">
        <v>2</v>
      </c>
      <c r="C610" s="577" t="s">
        <v>10110</v>
      </c>
      <c r="D610" s="542" t="s">
        <v>10104</v>
      </c>
      <c r="E610" s="799">
        <v>14.1676</v>
      </c>
      <c r="F610" s="442" t="s">
        <v>10111</v>
      </c>
      <c r="G610" s="557" t="s">
        <v>10106</v>
      </c>
      <c r="H610" s="442" t="s">
        <v>10112</v>
      </c>
      <c r="I610" s="535" t="s">
        <v>9629</v>
      </c>
      <c r="J610" s="481" t="s">
        <v>4796</v>
      </c>
    </row>
    <row r="611" spans="1:10" ht="27.6">
      <c r="A611" s="708"/>
      <c r="B611" s="712"/>
      <c r="C611" s="514"/>
      <c r="D611" s="544" t="s">
        <v>10108</v>
      </c>
      <c r="E611" s="694"/>
      <c r="F611" s="603"/>
      <c r="G611" s="533"/>
      <c r="H611" s="603" t="s">
        <v>10113</v>
      </c>
      <c r="I611" s="564" t="s">
        <v>9302</v>
      </c>
      <c r="J611" s="481"/>
    </row>
    <row r="612" spans="1:10">
      <c r="A612" s="731"/>
      <c r="B612" s="716"/>
      <c r="C612" s="571"/>
      <c r="D612" s="547"/>
      <c r="E612" s="698"/>
      <c r="F612" s="611"/>
      <c r="G612" s="529"/>
      <c r="H612" s="611" t="s">
        <v>10049</v>
      </c>
      <c r="I612" s="574" t="s">
        <v>10114</v>
      </c>
      <c r="J612" s="490"/>
    </row>
    <row r="613" spans="1:10" ht="41.4">
      <c r="A613" s="708">
        <v>200</v>
      </c>
      <c r="B613" s="712">
        <v>3</v>
      </c>
      <c r="C613" s="514" t="s">
        <v>10115</v>
      </c>
      <c r="D613" s="514" t="s">
        <v>10116</v>
      </c>
      <c r="E613" s="776">
        <v>1.5</v>
      </c>
      <c r="F613" s="603" t="s">
        <v>10117</v>
      </c>
      <c r="G613" s="514" t="s">
        <v>10118</v>
      </c>
      <c r="H613" s="442" t="s">
        <v>10119</v>
      </c>
      <c r="I613" s="564" t="s">
        <v>9875</v>
      </c>
      <c r="J613" s="481" t="s">
        <v>4796</v>
      </c>
    </row>
    <row r="614" spans="1:10" ht="27.6">
      <c r="A614" s="708"/>
      <c r="B614" s="712"/>
      <c r="C614" s="514" t="s">
        <v>10120</v>
      </c>
      <c r="D614" s="514" t="s">
        <v>10108</v>
      </c>
      <c r="E614" s="776"/>
      <c r="F614" s="603"/>
      <c r="G614" s="514" t="s">
        <v>10121</v>
      </c>
      <c r="H614" s="611" t="s">
        <v>10122</v>
      </c>
      <c r="I614" s="564" t="s">
        <v>9302</v>
      </c>
      <c r="J614" s="490"/>
    </row>
    <row r="615" spans="1:10" ht="41.4">
      <c r="A615" s="719">
        <v>201</v>
      </c>
      <c r="B615" s="714">
        <v>4</v>
      </c>
      <c r="C615" s="577" t="s">
        <v>10123</v>
      </c>
      <c r="D615" s="542" t="s">
        <v>10116</v>
      </c>
      <c r="E615" s="799">
        <v>6.4</v>
      </c>
      <c r="F615" s="442" t="s">
        <v>10117</v>
      </c>
      <c r="G615" s="557" t="s">
        <v>10118</v>
      </c>
      <c r="H615" s="565" t="s">
        <v>10119</v>
      </c>
      <c r="I615" s="535" t="s">
        <v>9875</v>
      </c>
      <c r="J615" s="481" t="s">
        <v>4796</v>
      </c>
    </row>
    <row r="616" spans="1:10" ht="27.6">
      <c r="A616" s="708"/>
      <c r="B616" s="712"/>
      <c r="C616" s="514"/>
      <c r="D616" s="544" t="s">
        <v>10108</v>
      </c>
      <c r="E616" s="694"/>
      <c r="F616" s="603"/>
      <c r="G616" s="533" t="s">
        <v>10121</v>
      </c>
      <c r="H616" s="565" t="s">
        <v>10122</v>
      </c>
      <c r="I616" s="564" t="s">
        <v>9302</v>
      </c>
      <c r="J616" s="481"/>
    </row>
    <row r="617" spans="1:10">
      <c r="A617" s="731"/>
      <c r="B617" s="716"/>
      <c r="C617" s="571"/>
      <c r="D617" s="547"/>
      <c r="E617" s="698"/>
      <c r="F617" s="611"/>
      <c r="G617" s="529"/>
      <c r="H617" s="593"/>
      <c r="I617" s="574"/>
      <c r="J617" s="490"/>
    </row>
    <row r="618" spans="1:10" ht="41.4">
      <c r="A618" s="708">
        <v>202</v>
      </c>
      <c r="B618" s="712">
        <v>5</v>
      </c>
      <c r="C618" s="544" t="s">
        <v>10124</v>
      </c>
      <c r="D618" s="515" t="s">
        <v>10116</v>
      </c>
      <c r="E618" s="694">
        <v>16</v>
      </c>
      <c r="F618" s="603" t="s">
        <v>10125</v>
      </c>
      <c r="G618" s="533" t="s">
        <v>10126</v>
      </c>
      <c r="H618" s="526" t="s">
        <v>10127</v>
      </c>
      <c r="I618" s="564" t="s">
        <v>10026</v>
      </c>
      <c r="J618" s="481" t="s">
        <v>4796</v>
      </c>
    </row>
    <row r="619" spans="1:10" ht="27.6">
      <c r="A619" s="708"/>
      <c r="B619" s="712"/>
      <c r="C619" s="544"/>
      <c r="D619" s="515" t="s">
        <v>10108</v>
      </c>
      <c r="E619" s="694"/>
      <c r="F619" s="603"/>
      <c r="G619" s="533" t="s">
        <v>10128</v>
      </c>
      <c r="H619" s="526"/>
      <c r="I619" s="564" t="s">
        <v>9300</v>
      </c>
      <c r="J619" s="481"/>
    </row>
    <row r="620" spans="1:10" ht="27.6">
      <c r="A620" s="708"/>
      <c r="B620" s="712"/>
      <c r="C620" s="544"/>
      <c r="D620" s="515"/>
      <c r="E620" s="694"/>
      <c r="F620" s="603"/>
      <c r="G620" s="533"/>
      <c r="H620" s="565"/>
      <c r="I620" s="564" t="s">
        <v>9302</v>
      </c>
      <c r="J620" s="481"/>
    </row>
    <row r="621" spans="1:10">
      <c r="A621" s="708"/>
      <c r="B621" s="712"/>
      <c r="C621" s="544"/>
      <c r="D621" s="515"/>
      <c r="E621" s="694"/>
      <c r="F621" s="603"/>
      <c r="G621" s="533"/>
      <c r="H621" s="565"/>
      <c r="I621" s="564"/>
      <c r="J621" s="490"/>
    </row>
    <row r="622" spans="1:10">
      <c r="A622" s="719">
        <v>203</v>
      </c>
      <c r="B622" s="714">
        <v>6</v>
      </c>
      <c r="C622" s="542" t="s">
        <v>10129</v>
      </c>
      <c r="D622" s="556" t="s">
        <v>10116</v>
      </c>
      <c r="E622" s="799">
        <v>17</v>
      </c>
      <c r="F622" s="442" t="s">
        <v>10130</v>
      </c>
      <c r="G622" s="557" t="s">
        <v>10131</v>
      </c>
      <c r="H622" s="408" t="s">
        <v>9421</v>
      </c>
      <c r="I622" s="535" t="s">
        <v>10132</v>
      </c>
      <c r="J622" s="481" t="s">
        <v>4796</v>
      </c>
    </row>
    <row r="623" spans="1:10">
      <c r="A623" s="731"/>
      <c r="B623" s="716"/>
      <c r="C623" s="547"/>
      <c r="D623" s="559" t="s">
        <v>10108</v>
      </c>
      <c r="E623" s="698"/>
      <c r="F623" s="611"/>
      <c r="G623" s="529"/>
      <c r="H623" s="593"/>
      <c r="I623" s="574"/>
      <c r="J623" s="490"/>
    </row>
    <row r="624" spans="1:10" ht="27.6">
      <c r="A624" s="708">
        <v>204</v>
      </c>
      <c r="B624" s="712">
        <v>7</v>
      </c>
      <c r="C624" s="544" t="s">
        <v>10133</v>
      </c>
      <c r="D624" s="533" t="s">
        <v>10134</v>
      </c>
      <c r="E624" s="779">
        <v>22</v>
      </c>
      <c r="F624" s="603" t="s">
        <v>10135</v>
      </c>
      <c r="G624" s="544" t="s">
        <v>10136</v>
      </c>
      <c r="H624" s="565" t="s">
        <v>10137</v>
      </c>
      <c r="I624" s="564" t="s">
        <v>10026</v>
      </c>
      <c r="J624" s="481" t="s">
        <v>4796</v>
      </c>
    </row>
    <row r="625" spans="1:10" ht="27.6">
      <c r="A625" s="708"/>
      <c r="B625" s="712"/>
      <c r="C625" s="544"/>
      <c r="D625" s="533" t="s">
        <v>10108</v>
      </c>
      <c r="E625" s="779"/>
      <c r="F625" s="603"/>
      <c r="G625" s="566" t="s">
        <v>10138</v>
      </c>
      <c r="H625" s="672"/>
      <c r="I625" s="564" t="s">
        <v>9302</v>
      </c>
      <c r="J625" s="481"/>
    </row>
    <row r="626" spans="1:10" ht="15" thickBot="1">
      <c r="A626" s="708"/>
      <c r="B626" s="712"/>
      <c r="C626" s="544"/>
      <c r="D626" s="533"/>
      <c r="E626" s="779"/>
      <c r="F626" s="603"/>
      <c r="G626" s="544"/>
      <c r="H626" s="565"/>
      <c r="I626" s="564"/>
      <c r="J626" s="629"/>
    </row>
    <row r="627" spans="1:10" ht="15" thickBot="1">
      <c r="A627" s="2022" t="s">
        <v>52</v>
      </c>
      <c r="B627" s="2023"/>
      <c r="C627" s="2023"/>
      <c r="D627" s="2024"/>
      <c r="E627" s="813">
        <f>E607+E610+E613+E615+E618+E622+E624</f>
        <v>107.0676</v>
      </c>
      <c r="F627" s="2063"/>
      <c r="G627" s="2064"/>
      <c r="H627" s="2064"/>
      <c r="I627" s="2064"/>
      <c r="J627" s="2065"/>
    </row>
    <row r="628" spans="1:10" ht="15" thickBot="1">
      <c r="A628" s="2073" t="s">
        <v>7128</v>
      </c>
      <c r="B628" s="2074"/>
      <c r="C628" s="2074"/>
      <c r="D628" s="2075"/>
      <c r="E628" s="789">
        <f>E80</f>
        <v>14389.716399999999</v>
      </c>
      <c r="F628" s="2022"/>
      <c r="G628" s="2023"/>
      <c r="H628" s="2023"/>
      <c r="I628" s="2023"/>
      <c r="J628" s="2024"/>
    </row>
    <row r="629" spans="1:10" ht="15" thickBot="1">
      <c r="A629" s="2068" t="s">
        <v>10139</v>
      </c>
      <c r="B629" s="2069"/>
      <c r="C629" s="2069"/>
      <c r="D629" s="2069"/>
      <c r="E629" s="800">
        <f>E89+E361+E558+E605+E627</f>
        <v>80089.199600000007</v>
      </c>
      <c r="F629" s="2022"/>
      <c r="G629" s="2023"/>
      <c r="H629" s="2023"/>
      <c r="I629" s="2023"/>
      <c r="J629" s="2024"/>
    </row>
    <row r="630" spans="1:10" ht="15" thickBot="1">
      <c r="A630" s="2070" t="s">
        <v>10140</v>
      </c>
      <c r="B630" s="2071"/>
      <c r="C630" s="2071"/>
      <c r="D630" s="2072"/>
      <c r="E630" s="814">
        <f>E629+E628</f>
        <v>94478.916000000012</v>
      </c>
      <c r="F630" s="2047"/>
      <c r="G630" s="2048"/>
      <c r="H630" s="2048"/>
      <c r="I630" s="2048"/>
      <c r="J630" s="2049"/>
    </row>
    <row r="636" spans="1:10">
      <c r="F636" s="655"/>
    </row>
    <row r="637" spans="1:10">
      <c r="F637" s="655"/>
    </row>
  </sheetData>
  <mergeCells count="144">
    <mergeCell ref="A629:D629"/>
    <mergeCell ref="F629:J629"/>
    <mergeCell ref="A630:D630"/>
    <mergeCell ref="F630:J630"/>
    <mergeCell ref="A605:D605"/>
    <mergeCell ref="F605:J605"/>
    <mergeCell ref="A627:D627"/>
    <mergeCell ref="F627:J627"/>
    <mergeCell ref="A628:D628"/>
    <mergeCell ref="F628:J628"/>
    <mergeCell ref="H569:H570"/>
    <mergeCell ref="H575:H576"/>
    <mergeCell ref="H585:H586"/>
    <mergeCell ref="F586:F587"/>
    <mergeCell ref="H593:H595"/>
    <mergeCell ref="H599:H600"/>
    <mergeCell ref="A558:D558"/>
    <mergeCell ref="F558:J558"/>
    <mergeCell ref="A559:J559"/>
    <mergeCell ref="H563:H564"/>
    <mergeCell ref="H565:H566"/>
    <mergeCell ref="H567:H568"/>
    <mergeCell ref="H494:H497"/>
    <mergeCell ref="A513:D513"/>
    <mergeCell ref="F513:J513"/>
    <mergeCell ref="A514:J514"/>
    <mergeCell ref="A557:D557"/>
    <mergeCell ref="F557:J557"/>
    <mergeCell ref="F427:J427"/>
    <mergeCell ref="A428:J428"/>
    <mergeCell ref="H436:H437"/>
    <mergeCell ref="A444:D444"/>
    <mergeCell ref="F444:J444"/>
    <mergeCell ref="A445:J445"/>
    <mergeCell ref="H395:H396"/>
    <mergeCell ref="H397:H398"/>
    <mergeCell ref="H399:H400"/>
    <mergeCell ref="H419:H420"/>
    <mergeCell ref="H421:H422"/>
    <mergeCell ref="H423:H424"/>
    <mergeCell ref="A361:D361"/>
    <mergeCell ref="F361:J361"/>
    <mergeCell ref="A362:J362"/>
    <mergeCell ref="A363:J363"/>
    <mergeCell ref="H386:H388"/>
    <mergeCell ref="H393:H394"/>
    <mergeCell ref="A340:J340"/>
    <mergeCell ref="A343:D343"/>
    <mergeCell ref="F343:J343"/>
    <mergeCell ref="A344:J344"/>
    <mergeCell ref="A360:D360"/>
    <mergeCell ref="F360:J360"/>
    <mergeCell ref="H320:H321"/>
    <mergeCell ref="H324:H325"/>
    <mergeCell ref="H326:H329"/>
    <mergeCell ref="H331:H332"/>
    <mergeCell ref="A339:D339"/>
    <mergeCell ref="F339:J339"/>
    <mergeCell ref="A304:J304"/>
    <mergeCell ref="H307:H309"/>
    <mergeCell ref="F310:F314"/>
    <mergeCell ref="H310:H314"/>
    <mergeCell ref="H315:H316"/>
    <mergeCell ref="H317:H319"/>
    <mergeCell ref="A277:D277"/>
    <mergeCell ref="A278:J278"/>
    <mergeCell ref="A289:D289"/>
    <mergeCell ref="F289:J289"/>
    <mergeCell ref="A290:J290"/>
    <mergeCell ref="A303:D303"/>
    <mergeCell ref="F303:J303"/>
    <mergeCell ref="A223:D223"/>
    <mergeCell ref="F223:J223"/>
    <mergeCell ref="A224:J224"/>
    <mergeCell ref="G250:G251"/>
    <mergeCell ref="H250:H252"/>
    <mergeCell ref="G253:G255"/>
    <mergeCell ref="H253:H255"/>
    <mergeCell ref="A165:D165"/>
    <mergeCell ref="F165:J165"/>
    <mergeCell ref="A166:J166"/>
    <mergeCell ref="G187:G191"/>
    <mergeCell ref="H187:H191"/>
    <mergeCell ref="H219:H222"/>
    <mergeCell ref="A90:J90"/>
    <mergeCell ref="A91:J91"/>
    <mergeCell ref="H134:H136"/>
    <mergeCell ref="F137:F138"/>
    <mergeCell ref="F139:F140"/>
    <mergeCell ref="H142:H143"/>
    <mergeCell ref="A82:J82"/>
    <mergeCell ref="A83:J83"/>
    <mergeCell ref="G84:G88"/>
    <mergeCell ref="H84:H88"/>
    <mergeCell ref="A89:D89"/>
    <mergeCell ref="F89:J89"/>
    <mergeCell ref="H77:H78"/>
    <mergeCell ref="A79:D79"/>
    <mergeCell ref="F79:J79"/>
    <mergeCell ref="A80:D81"/>
    <mergeCell ref="E80:E81"/>
    <mergeCell ref="F80:J81"/>
    <mergeCell ref="A67:J67"/>
    <mergeCell ref="A71:D71"/>
    <mergeCell ref="F71:J71"/>
    <mergeCell ref="A72:D72"/>
    <mergeCell ref="F72:J72"/>
    <mergeCell ref="A74:J74"/>
    <mergeCell ref="A57:J57"/>
    <mergeCell ref="A58:J58"/>
    <mergeCell ref="A62:D62"/>
    <mergeCell ref="F62:J62"/>
    <mergeCell ref="A63:J63"/>
    <mergeCell ref="A66:D66"/>
    <mergeCell ref="F66:J66"/>
    <mergeCell ref="A49:D49"/>
    <mergeCell ref="F49:J49"/>
    <mergeCell ref="A50:J50"/>
    <mergeCell ref="A55:D55"/>
    <mergeCell ref="F55:J55"/>
    <mergeCell ref="A56:D56"/>
    <mergeCell ref="F56:J56"/>
    <mergeCell ref="A28:J28"/>
    <mergeCell ref="A29:J29"/>
    <mergeCell ref="A42:D42"/>
    <mergeCell ref="F42:J42"/>
    <mergeCell ref="A43:J43"/>
    <mergeCell ref="F45:F48"/>
    <mergeCell ref="A9:J9"/>
    <mergeCell ref="C10:D10"/>
    <mergeCell ref="H10:H22"/>
    <mergeCell ref="A23:J23"/>
    <mergeCell ref="A27:D27"/>
    <mergeCell ref="F27:J27"/>
    <mergeCell ref="A1:J1"/>
    <mergeCell ref="A2:J3"/>
    <mergeCell ref="A5:B8"/>
    <mergeCell ref="C5:C8"/>
    <mergeCell ref="D5:D8"/>
    <mergeCell ref="E5:E8"/>
    <mergeCell ref="F5:F8"/>
    <mergeCell ref="H5:H8"/>
    <mergeCell ref="I5:I8"/>
    <mergeCell ref="J5:J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6"/>
  <sheetViews>
    <sheetView tabSelected="1" topLeftCell="A75" workbookViewId="0">
      <selection activeCell="D82" sqref="D82"/>
    </sheetView>
  </sheetViews>
  <sheetFormatPr defaultRowHeight="13.8"/>
  <cols>
    <col min="1" max="1" width="7.5546875" style="4" customWidth="1"/>
    <col min="2" max="2" width="20.88671875" style="4" customWidth="1"/>
    <col min="3" max="3" width="16.5546875" style="4" customWidth="1"/>
    <col min="4" max="4" width="17.88671875" style="4" customWidth="1"/>
    <col min="5" max="5" width="51.88671875" style="4" customWidth="1"/>
    <col min="6" max="6" width="24.5546875" style="4" customWidth="1"/>
    <col min="7" max="7" width="34.33203125" style="4" customWidth="1"/>
    <col min="8" max="8" width="22.88671875" style="4" customWidth="1"/>
    <col min="9" max="16384" width="8.88671875" style="4"/>
  </cols>
  <sheetData>
    <row r="1" spans="1:8" ht="15.6">
      <c r="A1" s="2078" t="s">
        <v>27268</v>
      </c>
      <c r="B1" s="2078"/>
      <c r="C1" s="2078"/>
      <c r="D1" s="2078"/>
      <c r="E1" s="2078"/>
      <c r="F1" s="2078"/>
      <c r="G1" s="2078"/>
      <c r="H1" s="2078"/>
    </row>
    <row r="2" spans="1:8" ht="41.25" customHeight="1">
      <c r="A2" s="3011" t="s">
        <v>27269</v>
      </c>
      <c r="B2" s="3011"/>
      <c r="C2" s="3011"/>
      <c r="D2" s="3011"/>
      <c r="E2" s="3011"/>
      <c r="F2" s="3011"/>
      <c r="G2" s="3011"/>
      <c r="H2" s="3011"/>
    </row>
    <row r="3" spans="1:8" ht="16.2" thickBot="1">
      <c r="A3" s="1948"/>
      <c r="B3" s="1948"/>
      <c r="C3" s="1948"/>
      <c r="D3" s="1948"/>
      <c r="E3" s="1948"/>
      <c r="F3" s="1948"/>
      <c r="G3" s="1948"/>
      <c r="H3" s="1948"/>
    </row>
    <row r="4" spans="1:8" ht="137.25" customHeight="1" thickBot="1">
      <c r="A4" s="3012" t="s">
        <v>9</v>
      </c>
      <c r="B4" s="3013" t="s">
        <v>14</v>
      </c>
      <c r="C4" s="3013" t="s">
        <v>0</v>
      </c>
      <c r="D4" s="3013" t="s">
        <v>1</v>
      </c>
      <c r="E4" s="3013" t="s">
        <v>17</v>
      </c>
      <c r="F4" s="3013" t="s">
        <v>15</v>
      </c>
      <c r="G4" s="3013" t="s">
        <v>16</v>
      </c>
      <c r="H4" s="141" t="s">
        <v>27270</v>
      </c>
    </row>
    <row r="5" spans="1:8">
      <c r="A5" s="3014" t="s">
        <v>10141</v>
      </c>
      <c r="B5" s="3015"/>
      <c r="C5" s="3015"/>
      <c r="D5" s="3015"/>
      <c r="E5" s="3015"/>
      <c r="F5" s="3015"/>
      <c r="G5" s="3015"/>
      <c r="H5" s="3016"/>
    </row>
    <row r="6" spans="1:8">
      <c r="A6" s="3017" t="s">
        <v>10142</v>
      </c>
      <c r="B6" s="3018"/>
      <c r="C6" s="3018"/>
      <c r="D6" s="3018"/>
      <c r="E6" s="3018"/>
      <c r="F6" s="3018"/>
      <c r="G6" s="3018"/>
      <c r="H6" s="3019"/>
    </row>
    <row r="7" spans="1:8" ht="66">
      <c r="A7" s="3020">
        <v>1</v>
      </c>
      <c r="B7" s="3021" t="s">
        <v>10143</v>
      </c>
      <c r="C7" s="3021"/>
      <c r="D7" s="3022">
        <v>2084.5</v>
      </c>
      <c r="E7" s="3021" t="s">
        <v>10144</v>
      </c>
      <c r="F7" s="3023" t="s">
        <v>10145</v>
      </c>
      <c r="G7" s="3024" t="s">
        <v>10146</v>
      </c>
      <c r="H7" s="3021" t="s">
        <v>27271</v>
      </c>
    </row>
    <row r="8" spans="1:8">
      <c r="A8" s="3025"/>
      <c r="B8" s="3026" t="s">
        <v>10147</v>
      </c>
      <c r="C8" s="3026"/>
      <c r="D8" s="3027">
        <v>2084.5</v>
      </c>
      <c r="E8" s="3026"/>
      <c r="F8" s="3028"/>
      <c r="G8" s="3026"/>
      <c r="H8" s="3026"/>
    </row>
    <row r="9" spans="1:8">
      <c r="A9" s="3017" t="s">
        <v>3</v>
      </c>
      <c r="B9" s="3018"/>
      <c r="C9" s="3018"/>
      <c r="D9" s="3018"/>
      <c r="E9" s="3018"/>
      <c r="F9" s="3018"/>
      <c r="G9" s="3018"/>
      <c r="H9" s="3019"/>
    </row>
    <row r="10" spans="1:8">
      <c r="A10" s="3020"/>
      <c r="B10" s="3021"/>
      <c r="C10" s="3021"/>
      <c r="D10" s="3022"/>
      <c r="E10" s="3021"/>
      <c r="F10" s="3023"/>
      <c r="G10" s="3021"/>
      <c r="H10" s="3021"/>
    </row>
    <row r="11" spans="1:8">
      <c r="A11" s="3017" t="s">
        <v>4</v>
      </c>
      <c r="B11" s="3018"/>
      <c r="C11" s="3018"/>
      <c r="D11" s="3018"/>
      <c r="E11" s="3018"/>
      <c r="F11" s="3018"/>
      <c r="G11" s="3018"/>
      <c r="H11" s="3019"/>
    </row>
    <row r="12" spans="1:8" ht="70.5" customHeight="1">
      <c r="A12" s="3020">
        <v>1</v>
      </c>
      <c r="B12" s="3021" t="s">
        <v>10148</v>
      </c>
      <c r="C12" s="3021"/>
      <c r="D12" s="3022">
        <v>7078.6</v>
      </c>
      <c r="E12" s="3029" t="s">
        <v>10149</v>
      </c>
      <c r="F12" s="3030" t="s">
        <v>10150</v>
      </c>
      <c r="G12" s="3029" t="s">
        <v>10151</v>
      </c>
      <c r="H12" s="3021" t="s">
        <v>27271</v>
      </c>
    </row>
    <row r="13" spans="1:8" ht="306" customHeight="1">
      <c r="A13" s="3020">
        <v>2</v>
      </c>
      <c r="B13" s="3021" t="s">
        <v>10152</v>
      </c>
      <c r="C13" s="3021"/>
      <c r="D13" s="3022">
        <v>35684</v>
      </c>
      <c r="E13" s="3031" t="s">
        <v>10153</v>
      </c>
      <c r="F13" s="3030" t="s">
        <v>10154</v>
      </c>
      <c r="G13" s="3029" t="s">
        <v>10155</v>
      </c>
      <c r="H13" s="3021" t="s">
        <v>27272</v>
      </c>
    </row>
    <row r="14" spans="1:8" ht="409.6">
      <c r="A14" s="3020">
        <v>3</v>
      </c>
      <c r="B14" s="3021" t="s">
        <v>10156</v>
      </c>
      <c r="C14" s="3021"/>
      <c r="D14" s="3022">
        <v>15587.92</v>
      </c>
      <c r="E14" s="3031" t="s">
        <v>10157</v>
      </c>
      <c r="F14" s="3030" t="s">
        <v>10150</v>
      </c>
      <c r="G14" s="3029" t="s">
        <v>10158</v>
      </c>
      <c r="H14" s="3021" t="s">
        <v>27271</v>
      </c>
    </row>
    <row r="15" spans="1:8" ht="338.25" customHeight="1">
      <c r="A15" s="3020">
        <v>4</v>
      </c>
      <c r="B15" s="3021" t="s">
        <v>10159</v>
      </c>
      <c r="C15" s="3021"/>
      <c r="D15" s="3022">
        <v>12240</v>
      </c>
      <c r="E15" s="3029" t="s">
        <v>10160</v>
      </c>
      <c r="F15" s="3030" t="s">
        <v>10161</v>
      </c>
      <c r="G15" s="3029" t="s">
        <v>10162</v>
      </c>
      <c r="H15" s="3021"/>
    </row>
    <row r="16" spans="1:8" ht="71.25" customHeight="1">
      <c r="A16" s="3020">
        <v>5</v>
      </c>
      <c r="B16" s="3021" t="s">
        <v>10163</v>
      </c>
      <c r="C16" s="3021"/>
      <c r="D16" s="3022">
        <v>8997</v>
      </c>
      <c r="E16" s="3029" t="s">
        <v>10164</v>
      </c>
      <c r="F16" s="3030" t="s">
        <v>10165</v>
      </c>
      <c r="G16" s="3029" t="s">
        <v>10166</v>
      </c>
      <c r="H16" s="3021"/>
    </row>
    <row r="17" spans="1:8">
      <c r="A17" s="3025"/>
      <c r="B17" s="3026" t="s">
        <v>10167</v>
      </c>
      <c r="C17" s="3026"/>
      <c r="D17" s="3027">
        <f>SUM(D12:D16)</f>
        <v>79587.51999999999</v>
      </c>
      <c r="E17" s="3026"/>
      <c r="F17" s="3028"/>
      <c r="G17" s="3026"/>
      <c r="H17" s="3026"/>
    </row>
    <row r="18" spans="1:8">
      <c r="A18" s="3017" t="s">
        <v>1627</v>
      </c>
      <c r="B18" s="3018"/>
      <c r="C18" s="3018"/>
      <c r="D18" s="3018"/>
      <c r="E18" s="3018"/>
      <c r="F18" s="3018"/>
      <c r="G18" s="3018"/>
      <c r="H18" s="3019"/>
    </row>
    <row r="19" spans="1:8">
      <c r="A19" s="3017" t="s">
        <v>7037</v>
      </c>
      <c r="B19" s="3018"/>
      <c r="C19" s="3018"/>
      <c r="D19" s="3018"/>
      <c r="E19" s="3018"/>
      <c r="F19" s="3018"/>
      <c r="G19" s="3018"/>
      <c r="H19" s="3019"/>
    </row>
    <row r="20" spans="1:8" ht="39.6">
      <c r="A20" s="3020">
        <v>1</v>
      </c>
      <c r="B20" s="3021" t="s">
        <v>10168</v>
      </c>
      <c r="C20" s="3021"/>
      <c r="D20" s="3022">
        <v>1085</v>
      </c>
      <c r="E20" s="3021" t="s">
        <v>10169</v>
      </c>
      <c r="F20" s="3023" t="s">
        <v>10170</v>
      </c>
      <c r="G20" s="3021" t="s">
        <v>10171</v>
      </c>
      <c r="H20" s="3021" t="s">
        <v>27273</v>
      </c>
    </row>
    <row r="21" spans="1:8" ht="79.5" customHeight="1">
      <c r="A21" s="3020">
        <v>2</v>
      </c>
      <c r="B21" s="3021" t="s">
        <v>10172</v>
      </c>
      <c r="C21" s="3021"/>
      <c r="D21" s="3022">
        <v>711</v>
      </c>
      <c r="E21" s="3021" t="s">
        <v>10173</v>
      </c>
      <c r="F21" s="3023" t="s">
        <v>10174</v>
      </c>
      <c r="G21" s="3021" t="s">
        <v>10171</v>
      </c>
      <c r="H21" s="3021" t="s">
        <v>27273</v>
      </c>
    </row>
    <row r="22" spans="1:8" ht="26.4">
      <c r="A22" s="3020">
        <v>3</v>
      </c>
      <c r="B22" s="3021" t="s">
        <v>10175</v>
      </c>
      <c r="C22" s="3021"/>
      <c r="D22" s="3022">
        <v>70</v>
      </c>
      <c r="E22" s="3021" t="s">
        <v>10176</v>
      </c>
      <c r="F22" s="3030" t="s">
        <v>10177</v>
      </c>
      <c r="G22" s="3029" t="s">
        <v>10178</v>
      </c>
      <c r="H22" s="3021" t="s">
        <v>27273</v>
      </c>
    </row>
    <row r="23" spans="1:8">
      <c r="A23" s="3025"/>
      <c r="B23" s="3026" t="s">
        <v>4817</v>
      </c>
      <c r="C23" s="3026"/>
      <c r="D23" s="3027"/>
      <c r="E23" s="3026"/>
      <c r="F23" s="3028"/>
      <c r="G23" s="3026"/>
      <c r="H23" s="3026"/>
    </row>
    <row r="24" spans="1:8" ht="39.6">
      <c r="A24" s="3020">
        <v>1</v>
      </c>
      <c r="B24" s="3021" t="s">
        <v>10179</v>
      </c>
      <c r="C24" s="3021"/>
      <c r="D24" s="3022">
        <v>109</v>
      </c>
      <c r="E24" s="3021" t="s">
        <v>10180</v>
      </c>
      <c r="F24" s="3023" t="s">
        <v>10181</v>
      </c>
      <c r="G24" s="3029" t="s">
        <v>10182</v>
      </c>
      <c r="H24" s="3021" t="s">
        <v>27273</v>
      </c>
    </row>
    <row r="25" spans="1:8">
      <c r="A25" s="3025"/>
      <c r="B25" s="3026" t="s">
        <v>7295</v>
      </c>
      <c r="C25" s="3026"/>
      <c r="D25" s="3027"/>
      <c r="E25" s="3026"/>
      <c r="F25" s="3028"/>
      <c r="G25" s="3026"/>
      <c r="H25" s="3026"/>
    </row>
    <row r="26" spans="1:8" ht="39.6">
      <c r="A26" s="3020">
        <v>1</v>
      </c>
      <c r="B26" s="3021" t="s">
        <v>388</v>
      </c>
      <c r="C26" s="3021"/>
      <c r="D26" s="3022">
        <v>839</v>
      </c>
      <c r="E26" s="3021" t="s">
        <v>10183</v>
      </c>
      <c r="F26" s="3023" t="s">
        <v>10184</v>
      </c>
      <c r="G26" s="3029" t="s">
        <v>10185</v>
      </c>
      <c r="H26" s="3021" t="s">
        <v>27273</v>
      </c>
    </row>
    <row r="27" spans="1:8">
      <c r="A27" s="3025"/>
      <c r="B27" s="3026" t="s">
        <v>7054</v>
      </c>
      <c r="C27" s="3026"/>
      <c r="D27" s="3027"/>
      <c r="E27" s="3026"/>
      <c r="F27" s="3028"/>
      <c r="G27" s="3026"/>
      <c r="H27" s="3026"/>
    </row>
    <row r="28" spans="1:8" ht="39.6">
      <c r="A28" s="3020">
        <v>1</v>
      </c>
      <c r="B28" s="3021" t="s">
        <v>10186</v>
      </c>
      <c r="C28" s="3021"/>
      <c r="D28" s="3022">
        <v>58</v>
      </c>
      <c r="E28" s="3021" t="s">
        <v>10187</v>
      </c>
      <c r="F28" s="3023" t="s">
        <v>10188</v>
      </c>
      <c r="G28" s="3029" t="s">
        <v>10189</v>
      </c>
      <c r="H28" s="3021" t="s">
        <v>27273</v>
      </c>
    </row>
    <row r="29" spans="1:8" ht="39.6">
      <c r="A29" s="3020">
        <v>2</v>
      </c>
      <c r="B29" s="3021" t="s">
        <v>10190</v>
      </c>
      <c r="C29" s="3021"/>
      <c r="D29" s="3022">
        <v>150</v>
      </c>
      <c r="E29" s="3032" t="s">
        <v>10191</v>
      </c>
      <c r="F29" s="3023" t="s">
        <v>10192</v>
      </c>
      <c r="G29" s="3029" t="s">
        <v>10189</v>
      </c>
      <c r="H29" s="3021" t="s">
        <v>27272</v>
      </c>
    </row>
    <row r="30" spans="1:8" ht="81" customHeight="1">
      <c r="A30" s="3020">
        <v>3</v>
      </c>
      <c r="B30" s="3021" t="s">
        <v>10193</v>
      </c>
      <c r="C30" s="3021"/>
      <c r="D30" s="3022">
        <v>19.995200000000001</v>
      </c>
      <c r="E30" s="3021" t="s">
        <v>10194</v>
      </c>
      <c r="F30" s="3023" t="s">
        <v>10177</v>
      </c>
      <c r="G30" s="3029" t="s">
        <v>10195</v>
      </c>
      <c r="H30" s="3021"/>
    </row>
    <row r="31" spans="1:8">
      <c r="A31" s="3025"/>
      <c r="B31" s="3026" t="s">
        <v>7071</v>
      </c>
      <c r="C31" s="3026"/>
      <c r="D31" s="3027"/>
      <c r="E31" s="3026"/>
      <c r="F31" s="3028"/>
      <c r="G31" s="3026"/>
      <c r="H31" s="3026"/>
    </row>
    <row r="32" spans="1:8" ht="26.4">
      <c r="A32" s="3020">
        <v>1</v>
      </c>
      <c r="B32" s="3021" t="s">
        <v>10196</v>
      </c>
      <c r="C32" s="3021"/>
      <c r="D32" s="3022">
        <v>119</v>
      </c>
      <c r="E32" s="3021" t="s">
        <v>10197</v>
      </c>
      <c r="F32" s="3023" t="s">
        <v>10198</v>
      </c>
      <c r="G32" s="3029" t="s">
        <v>10199</v>
      </c>
      <c r="H32" s="3021"/>
    </row>
    <row r="33" spans="1:8" ht="26.4">
      <c r="A33" s="3020">
        <v>2</v>
      </c>
      <c r="B33" s="3021" t="s">
        <v>10200</v>
      </c>
      <c r="C33" s="3021"/>
      <c r="D33" s="3022">
        <v>162</v>
      </c>
      <c r="E33" s="3021" t="s">
        <v>10201</v>
      </c>
      <c r="F33" s="3023" t="s">
        <v>10202</v>
      </c>
      <c r="G33" s="3029" t="s">
        <v>10199</v>
      </c>
      <c r="H33" s="3021" t="s">
        <v>27273</v>
      </c>
    </row>
    <row r="34" spans="1:8">
      <c r="A34" s="3025"/>
      <c r="B34" s="3026" t="s">
        <v>10203</v>
      </c>
      <c r="C34" s="3026"/>
      <c r="D34" s="3027">
        <f>D33+D32+D29+D28+D26+D24+D22+D21+D20+D30</f>
        <v>3322.9951999999998</v>
      </c>
      <c r="E34" s="3026"/>
      <c r="F34" s="3028"/>
      <c r="G34" s="3033"/>
      <c r="H34" s="3026"/>
    </row>
    <row r="35" spans="1:8">
      <c r="A35" s="3017" t="s">
        <v>6023</v>
      </c>
      <c r="B35" s="3034"/>
      <c r="C35" s="3034"/>
      <c r="D35" s="3034"/>
      <c r="E35" s="3034"/>
      <c r="F35" s="3034"/>
      <c r="G35" s="3034"/>
      <c r="H35" s="3026"/>
    </row>
    <row r="36" spans="1:8">
      <c r="A36" s="3025"/>
      <c r="B36" s="3026" t="s">
        <v>7075</v>
      </c>
      <c r="C36" s="3026"/>
      <c r="D36" s="3027"/>
      <c r="E36" s="3026"/>
      <c r="F36" s="3028"/>
      <c r="G36" s="3026"/>
      <c r="H36" s="3026"/>
    </row>
    <row r="37" spans="1:8" ht="39.6">
      <c r="A37" s="3020">
        <v>1</v>
      </c>
      <c r="B37" s="3021" t="s">
        <v>10204</v>
      </c>
      <c r="C37" s="3021"/>
      <c r="D37" s="3022">
        <v>283</v>
      </c>
      <c r="E37" s="3021" t="s">
        <v>10205</v>
      </c>
      <c r="F37" s="3023" t="s">
        <v>10206</v>
      </c>
      <c r="G37" s="3021" t="s">
        <v>10207</v>
      </c>
      <c r="H37" s="3021"/>
    </row>
    <row r="38" spans="1:8">
      <c r="A38" s="3020"/>
      <c r="B38" s="3026" t="s">
        <v>7054</v>
      </c>
      <c r="C38" s="3021"/>
      <c r="D38" s="3022"/>
      <c r="E38" s="3021"/>
      <c r="F38" s="3023"/>
      <c r="G38" s="3021"/>
      <c r="H38" s="3021"/>
    </row>
    <row r="39" spans="1:8" ht="39.6">
      <c r="A39" s="3020">
        <v>1</v>
      </c>
      <c r="B39" s="3021" t="s">
        <v>10208</v>
      </c>
      <c r="C39" s="3021"/>
      <c r="D39" s="3022">
        <v>309.8</v>
      </c>
      <c r="E39" s="3021" t="s">
        <v>10209</v>
      </c>
      <c r="F39" s="3023" t="s">
        <v>10206</v>
      </c>
      <c r="G39" s="3021" t="s">
        <v>10207</v>
      </c>
      <c r="H39" s="3021"/>
    </row>
    <row r="40" spans="1:8" ht="26.4">
      <c r="A40" s="3025"/>
      <c r="B40" s="3026" t="s">
        <v>10210</v>
      </c>
      <c r="C40" s="3026"/>
      <c r="D40" s="3027">
        <f>D37+D39</f>
        <v>592.79999999999995</v>
      </c>
      <c r="E40" s="3026"/>
      <c r="F40" s="3028"/>
      <c r="G40" s="3026"/>
      <c r="H40" s="3026"/>
    </row>
    <row r="41" spans="1:8">
      <c r="A41" s="3017" t="s">
        <v>4943</v>
      </c>
      <c r="B41" s="3034"/>
      <c r="C41" s="3034"/>
      <c r="D41" s="3034"/>
      <c r="E41" s="3034"/>
      <c r="F41" s="3034"/>
      <c r="G41" s="3034"/>
      <c r="H41" s="3026"/>
    </row>
    <row r="42" spans="1:8" ht="56.25" customHeight="1">
      <c r="A42" s="3020">
        <v>1</v>
      </c>
      <c r="B42" s="3029" t="s">
        <v>10211</v>
      </c>
      <c r="C42" s="3021"/>
      <c r="D42" s="3022">
        <v>18.5</v>
      </c>
      <c r="E42" s="3021" t="s">
        <v>10212</v>
      </c>
      <c r="F42" s="3030" t="s">
        <v>10213</v>
      </c>
      <c r="G42" s="3029" t="s">
        <v>10214</v>
      </c>
      <c r="H42" s="3021" t="s">
        <v>27271</v>
      </c>
    </row>
    <row r="43" spans="1:8" ht="63.75" customHeight="1">
      <c r="A43" s="3020">
        <v>2</v>
      </c>
      <c r="B43" s="3029" t="s">
        <v>10215</v>
      </c>
      <c r="C43" s="3021"/>
      <c r="D43" s="3022">
        <v>22.7</v>
      </c>
      <c r="E43" s="3021" t="s">
        <v>10216</v>
      </c>
      <c r="F43" s="3023" t="s">
        <v>10145</v>
      </c>
      <c r="G43" s="3021" t="s">
        <v>10217</v>
      </c>
      <c r="H43" s="3021" t="s">
        <v>27271</v>
      </c>
    </row>
    <row r="44" spans="1:8" ht="26.4">
      <c r="A44" s="3025"/>
      <c r="B44" s="3026" t="s">
        <v>10218</v>
      </c>
      <c r="C44" s="3026"/>
      <c r="D44" s="3027">
        <f>D42+D43</f>
        <v>41.2</v>
      </c>
      <c r="E44" s="3026"/>
      <c r="F44" s="3028"/>
      <c r="G44" s="3026"/>
      <c r="H44" s="3026"/>
    </row>
    <row r="45" spans="1:8">
      <c r="A45" s="3017" t="s">
        <v>10219</v>
      </c>
      <c r="B45" s="3035"/>
      <c r="C45" s="3035"/>
      <c r="D45" s="3035"/>
      <c r="E45" s="3035"/>
      <c r="F45" s="3035"/>
      <c r="G45" s="3035"/>
      <c r="H45" s="3026"/>
    </row>
    <row r="46" spans="1:8" ht="26.4">
      <c r="A46" s="3020">
        <v>1</v>
      </c>
      <c r="B46" s="3021" t="s">
        <v>10220</v>
      </c>
      <c r="C46" s="3021"/>
      <c r="D46" s="3022">
        <v>5</v>
      </c>
      <c r="E46" s="3021" t="s">
        <v>10221</v>
      </c>
      <c r="F46" s="3023" t="s">
        <v>10222</v>
      </c>
      <c r="G46" s="3021" t="s">
        <v>10223</v>
      </c>
      <c r="H46" s="3021"/>
    </row>
    <row r="47" spans="1:8" ht="52.8">
      <c r="A47" s="3020">
        <v>2</v>
      </c>
      <c r="B47" s="3021" t="s">
        <v>10224</v>
      </c>
      <c r="C47" s="3021"/>
      <c r="D47" s="3022">
        <v>59</v>
      </c>
      <c r="E47" s="3021" t="s">
        <v>10225</v>
      </c>
      <c r="F47" s="3023" t="s">
        <v>10226</v>
      </c>
      <c r="G47" s="3021" t="s">
        <v>10227</v>
      </c>
      <c r="H47" s="3021" t="s">
        <v>27272</v>
      </c>
    </row>
    <row r="48" spans="1:8" ht="26.4">
      <c r="A48" s="3025"/>
      <c r="B48" s="3026" t="s">
        <v>10228</v>
      </c>
      <c r="C48" s="3026"/>
      <c r="D48" s="3027">
        <f>D46+D47</f>
        <v>64</v>
      </c>
      <c r="E48" s="3026"/>
      <c r="F48" s="3028"/>
      <c r="G48" s="3026"/>
      <c r="H48" s="3026"/>
    </row>
    <row r="49" spans="1:8">
      <c r="A49" s="3017" t="s">
        <v>6050</v>
      </c>
      <c r="B49" s="3035"/>
      <c r="C49" s="3035"/>
      <c r="D49" s="3035"/>
      <c r="E49" s="3035"/>
      <c r="F49" s="3035"/>
      <c r="G49" s="3035"/>
      <c r="H49" s="3026"/>
    </row>
    <row r="50" spans="1:8" ht="26.4">
      <c r="A50" s="3020">
        <v>1</v>
      </c>
      <c r="B50" s="3021" t="s">
        <v>10229</v>
      </c>
      <c r="C50" s="3021"/>
      <c r="D50" s="3022">
        <v>56</v>
      </c>
      <c r="E50" s="3021" t="s">
        <v>10230</v>
      </c>
      <c r="F50" s="3023" t="s">
        <v>10231</v>
      </c>
      <c r="G50" s="3021" t="s">
        <v>10232</v>
      </c>
      <c r="H50" s="3021"/>
    </row>
    <row r="51" spans="1:8" ht="39.6">
      <c r="A51" s="3020">
        <v>2</v>
      </c>
      <c r="B51" s="3021" t="s">
        <v>10233</v>
      </c>
      <c r="C51" s="3021"/>
      <c r="D51" s="3022">
        <v>11</v>
      </c>
      <c r="E51" s="3021" t="s">
        <v>10234</v>
      </c>
      <c r="F51" s="3023" t="s">
        <v>10226</v>
      </c>
      <c r="G51" s="3021" t="s">
        <v>10232</v>
      </c>
      <c r="H51" s="3021" t="s">
        <v>27272</v>
      </c>
    </row>
    <row r="52" spans="1:8" ht="39.6">
      <c r="A52" s="3020">
        <v>3</v>
      </c>
      <c r="B52" s="3021" t="s">
        <v>10235</v>
      </c>
      <c r="C52" s="3021"/>
      <c r="D52" s="3022">
        <v>15</v>
      </c>
      <c r="E52" s="3021" t="s">
        <v>10236</v>
      </c>
      <c r="F52" s="3023" t="s">
        <v>10237</v>
      </c>
      <c r="G52" s="3021" t="s">
        <v>10232</v>
      </c>
      <c r="H52" s="3021"/>
    </row>
    <row r="53" spans="1:8" ht="26.4">
      <c r="A53" s="3020">
        <v>4</v>
      </c>
      <c r="B53" s="3021" t="s">
        <v>10238</v>
      </c>
      <c r="C53" s="3021"/>
      <c r="D53" s="3022">
        <v>8.3000000000000007</v>
      </c>
      <c r="E53" s="3021" t="s">
        <v>10239</v>
      </c>
      <c r="F53" s="3023" t="s">
        <v>10240</v>
      </c>
      <c r="G53" s="3021" t="s">
        <v>10232</v>
      </c>
      <c r="H53" s="3021"/>
    </row>
    <row r="54" spans="1:8" ht="26.4">
      <c r="A54" s="3020">
        <v>5</v>
      </c>
      <c r="B54" s="3021" t="s">
        <v>10241</v>
      </c>
      <c r="C54" s="3021"/>
      <c r="D54" s="3022">
        <v>8</v>
      </c>
      <c r="E54" s="3021" t="s">
        <v>10242</v>
      </c>
      <c r="F54" s="3023" t="s">
        <v>10243</v>
      </c>
      <c r="G54" s="3021" t="s">
        <v>10244</v>
      </c>
      <c r="H54" s="3021"/>
    </row>
    <row r="55" spans="1:8" ht="26.4">
      <c r="A55" s="3020">
        <v>6</v>
      </c>
      <c r="B55" s="3021" t="s">
        <v>10245</v>
      </c>
      <c r="C55" s="3021"/>
      <c r="D55" s="3022">
        <v>17</v>
      </c>
      <c r="E55" s="3021" t="s">
        <v>10246</v>
      </c>
      <c r="F55" s="3023" t="s">
        <v>10247</v>
      </c>
      <c r="G55" s="3021" t="s">
        <v>10232</v>
      </c>
      <c r="H55" s="3021"/>
    </row>
    <row r="56" spans="1:8" ht="90.75" customHeight="1">
      <c r="A56" s="3020">
        <v>7</v>
      </c>
      <c r="B56" s="3021" t="s">
        <v>10248</v>
      </c>
      <c r="C56" s="3021"/>
      <c r="D56" s="3022">
        <v>54.46</v>
      </c>
      <c r="E56" s="3021" t="s">
        <v>10249</v>
      </c>
      <c r="F56" s="3023" t="s">
        <v>10250</v>
      </c>
      <c r="G56" s="3029" t="s">
        <v>10195</v>
      </c>
      <c r="H56" s="3021"/>
    </row>
    <row r="57" spans="1:8" ht="52.8">
      <c r="A57" s="3025"/>
      <c r="B57" s="3026" t="s">
        <v>10251</v>
      </c>
      <c r="C57" s="3026"/>
      <c r="D57" s="3027">
        <f>SUM(D50:D56)</f>
        <v>169.76</v>
      </c>
      <c r="E57" s="3026"/>
      <c r="F57" s="3028"/>
      <c r="G57" s="3026"/>
      <c r="H57" s="3026"/>
    </row>
    <row r="58" spans="1:8" ht="39.6">
      <c r="A58" s="3025"/>
      <c r="B58" s="3026" t="s">
        <v>10252</v>
      </c>
      <c r="C58" s="3026"/>
      <c r="D58" s="3027">
        <f>D57+D48+D44+D40+D34+D17+D8</f>
        <v>85862.775199999989</v>
      </c>
      <c r="E58" s="3026"/>
      <c r="F58" s="3028"/>
      <c r="G58" s="3026"/>
      <c r="H58" s="3026"/>
    </row>
    <row r="59" spans="1:8">
      <c r="A59" s="3014" t="s">
        <v>10253</v>
      </c>
      <c r="B59" s="3015"/>
      <c r="C59" s="3015"/>
      <c r="D59" s="3015"/>
      <c r="E59" s="3015"/>
      <c r="F59" s="3015"/>
      <c r="G59" s="3015"/>
      <c r="H59" s="3019"/>
    </row>
    <row r="60" spans="1:8">
      <c r="A60" s="3036" t="s">
        <v>5</v>
      </c>
      <c r="B60" s="3035"/>
      <c r="C60" s="3035"/>
      <c r="D60" s="3035"/>
      <c r="E60" s="3035"/>
      <c r="F60" s="3035"/>
      <c r="G60" s="3035"/>
      <c r="H60" s="3021"/>
    </row>
    <row r="61" spans="1:8" ht="39.6">
      <c r="A61" s="3020">
        <v>1</v>
      </c>
      <c r="B61" s="3021" t="s">
        <v>10254</v>
      </c>
      <c r="C61" s="3021"/>
      <c r="D61" s="3022">
        <v>312</v>
      </c>
      <c r="E61" s="3021" t="s">
        <v>10255</v>
      </c>
      <c r="F61" s="3023" t="s">
        <v>10256</v>
      </c>
      <c r="G61" s="3021" t="s">
        <v>10257</v>
      </c>
      <c r="H61" s="3021" t="s">
        <v>27271</v>
      </c>
    </row>
    <row r="62" spans="1:8" ht="90.75" customHeight="1">
      <c r="A62" s="3020">
        <v>2</v>
      </c>
      <c r="B62" s="3021" t="s">
        <v>10258</v>
      </c>
      <c r="C62" s="3021"/>
      <c r="D62" s="3022">
        <v>19428</v>
      </c>
      <c r="E62" s="3021" t="s">
        <v>10259</v>
      </c>
      <c r="F62" s="3023" t="s">
        <v>10260</v>
      </c>
      <c r="G62" s="3021" t="s">
        <v>10261</v>
      </c>
      <c r="H62" s="3021" t="s">
        <v>27271</v>
      </c>
    </row>
    <row r="63" spans="1:8" ht="93.75" customHeight="1">
      <c r="A63" s="3020">
        <v>3</v>
      </c>
      <c r="B63" s="3021" t="s">
        <v>10262</v>
      </c>
      <c r="C63" s="3021"/>
      <c r="D63" s="3022">
        <v>8536</v>
      </c>
      <c r="E63" s="3021" t="s">
        <v>10263</v>
      </c>
      <c r="F63" s="3023" t="s">
        <v>10264</v>
      </c>
      <c r="G63" s="3021" t="s">
        <v>10265</v>
      </c>
      <c r="H63" s="3021" t="s">
        <v>27271</v>
      </c>
    </row>
    <row r="64" spans="1:8" ht="262.5" customHeight="1">
      <c r="A64" s="3020">
        <v>4</v>
      </c>
      <c r="B64" s="3021" t="s">
        <v>10266</v>
      </c>
      <c r="C64" s="3021"/>
      <c r="D64" s="3022">
        <v>19103</v>
      </c>
      <c r="E64" s="3021" t="s">
        <v>10267</v>
      </c>
      <c r="F64" s="3023" t="s">
        <v>10268</v>
      </c>
      <c r="G64" s="3021" t="s">
        <v>10269</v>
      </c>
      <c r="H64" s="3021" t="s">
        <v>27274</v>
      </c>
    </row>
    <row r="65" spans="1:8" ht="336.75" customHeight="1">
      <c r="A65" s="3037">
        <v>5</v>
      </c>
      <c r="B65" s="3032" t="s">
        <v>10270</v>
      </c>
      <c r="C65" s="3032"/>
      <c r="D65" s="3038">
        <v>9205.58</v>
      </c>
      <c r="E65" s="3032" t="s">
        <v>11200</v>
      </c>
      <c r="F65" s="3039" t="s">
        <v>10271</v>
      </c>
      <c r="G65" s="3032" t="s">
        <v>10272</v>
      </c>
      <c r="H65" s="3032"/>
    </row>
    <row r="66" spans="1:8">
      <c r="A66" s="3025"/>
      <c r="B66" s="3026" t="s">
        <v>10273</v>
      </c>
      <c r="C66" s="3026"/>
      <c r="D66" s="3027">
        <f>D65+D64+D63+D62+D61</f>
        <v>56584.58</v>
      </c>
      <c r="E66" s="3026"/>
      <c r="F66" s="3028"/>
      <c r="G66" s="3026"/>
      <c r="H66" s="3026"/>
    </row>
    <row r="67" spans="1:8">
      <c r="A67" s="3040" t="s">
        <v>9669</v>
      </c>
      <c r="B67" s="3041"/>
      <c r="C67" s="3041"/>
      <c r="D67" s="3041"/>
      <c r="E67" s="3041"/>
      <c r="F67" s="3041"/>
      <c r="G67" s="3041"/>
      <c r="H67" s="3019"/>
    </row>
    <row r="68" spans="1:8">
      <c r="A68" s="3017" t="s">
        <v>7037</v>
      </c>
      <c r="B68" s="3018"/>
      <c r="C68" s="3018"/>
      <c r="D68" s="3018"/>
      <c r="E68" s="3018"/>
      <c r="F68" s="3018"/>
      <c r="G68" s="3018"/>
      <c r="H68" s="3019"/>
    </row>
    <row r="69" spans="1:8" ht="39.6">
      <c r="A69" s="3020">
        <v>1</v>
      </c>
      <c r="B69" s="3021" t="s">
        <v>10274</v>
      </c>
      <c r="C69" s="3021"/>
      <c r="D69" s="3022">
        <v>2194</v>
      </c>
      <c r="E69" s="3021" t="s">
        <v>10275</v>
      </c>
      <c r="F69" s="3023" t="s">
        <v>10276</v>
      </c>
      <c r="G69" s="3021" t="s">
        <v>10277</v>
      </c>
      <c r="H69" s="3021"/>
    </row>
    <row r="70" spans="1:8" ht="39.6">
      <c r="A70" s="3020">
        <v>2</v>
      </c>
      <c r="B70" s="3021" t="s">
        <v>10278</v>
      </c>
      <c r="C70" s="3021"/>
      <c r="D70" s="3022">
        <v>408.8</v>
      </c>
      <c r="E70" s="3021" t="s">
        <v>10279</v>
      </c>
      <c r="F70" s="3023" t="s">
        <v>10280</v>
      </c>
      <c r="G70" s="3021" t="s">
        <v>10281</v>
      </c>
      <c r="H70" s="3021"/>
    </row>
    <row r="71" spans="1:8" ht="39.6">
      <c r="A71" s="3020">
        <v>3</v>
      </c>
      <c r="B71" s="3021" t="s">
        <v>10282</v>
      </c>
      <c r="C71" s="3021"/>
      <c r="D71" s="3022">
        <v>482</v>
      </c>
      <c r="E71" s="3021" t="s">
        <v>10283</v>
      </c>
      <c r="F71" s="3023" t="s">
        <v>10276</v>
      </c>
      <c r="G71" s="3021" t="s">
        <v>10277</v>
      </c>
      <c r="H71" s="3021" t="s">
        <v>27273</v>
      </c>
    </row>
    <row r="72" spans="1:8" ht="39.6">
      <c r="A72" s="3020">
        <v>4</v>
      </c>
      <c r="B72" s="3021" t="s">
        <v>10284</v>
      </c>
      <c r="C72" s="3021"/>
      <c r="D72" s="3022">
        <v>451</v>
      </c>
      <c r="E72" s="3021" t="s">
        <v>10285</v>
      </c>
      <c r="F72" s="3023" t="s">
        <v>10276</v>
      </c>
      <c r="G72" s="3021" t="s">
        <v>10277</v>
      </c>
      <c r="H72" s="3021" t="s">
        <v>27273</v>
      </c>
    </row>
    <row r="73" spans="1:8" ht="39.6">
      <c r="A73" s="3020">
        <v>5</v>
      </c>
      <c r="B73" s="3021" t="s">
        <v>10286</v>
      </c>
      <c r="C73" s="3021"/>
      <c r="D73" s="3022">
        <v>110</v>
      </c>
      <c r="E73" s="3021" t="s">
        <v>10287</v>
      </c>
      <c r="F73" s="3023" t="s">
        <v>10226</v>
      </c>
      <c r="G73" s="3021" t="s">
        <v>10277</v>
      </c>
      <c r="H73" s="3021" t="s">
        <v>27272</v>
      </c>
    </row>
    <row r="74" spans="1:8" ht="52.8">
      <c r="A74" s="3020">
        <v>6</v>
      </c>
      <c r="B74" s="3021" t="s">
        <v>10288</v>
      </c>
      <c r="C74" s="3021"/>
      <c r="D74" s="3022">
        <v>1496</v>
      </c>
      <c r="E74" s="3021" t="s">
        <v>10289</v>
      </c>
      <c r="F74" s="3023" t="s">
        <v>10290</v>
      </c>
      <c r="G74" s="3023" t="s">
        <v>10291</v>
      </c>
      <c r="H74" s="3021" t="s">
        <v>27272</v>
      </c>
    </row>
    <row r="75" spans="1:8" ht="39.6">
      <c r="A75" s="3020">
        <v>7</v>
      </c>
      <c r="B75" s="3021" t="s">
        <v>10292</v>
      </c>
      <c r="C75" s="3021"/>
      <c r="D75" s="3022">
        <v>1409</v>
      </c>
      <c r="E75" s="3021" t="s">
        <v>10293</v>
      </c>
      <c r="F75" s="3023" t="s">
        <v>10181</v>
      </c>
      <c r="G75" s="3021" t="s">
        <v>10277</v>
      </c>
      <c r="H75" s="3021" t="s">
        <v>27272</v>
      </c>
    </row>
    <row r="76" spans="1:8" ht="66" customHeight="1">
      <c r="A76" s="3037">
        <v>8</v>
      </c>
      <c r="B76" s="3032" t="s">
        <v>10294</v>
      </c>
      <c r="C76" s="3032"/>
      <c r="D76" s="3038">
        <v>3093.8</v>
      </c>
      <c r="E76" s="3032" t="s">
        <v>10295</v>
      </c>
      <c r="F76" s="3039" t="s">
        <v>10184</v>
      </c>
      <c r="G76" s="3032" t="s">
        <v>10296</v>
      </c>
      <c r="H76" s="3032" t="s">
        <v>27272</v>
      </c>
    </row>
    <row r="77" spans="1:8" ht="39.6">
      <c r="A77" s="3020">
        <v>9</v>
      </c>
      <c r="B77" s="3021" t="s">
        <v>10297</v>
      </c>
      <c r="C77" s="3021"/>
      <c r="D77" s="3022">
        <v>152</v>
      </c>
      <c r="E77" s="3021" t="s">
        <v>10298</v>
      </c>
      <c r="F77" s="3023" t="s">
        <v>10226</v>
      </c>
      <c r="G77" s="3021" t="s">
        <v>10299</v>
      </c>
      <c r="H77" s="3021" t="s">
        <v>27273</v>
      </c>
    </row>
    <row r="78" spans="1:8" ht="39.6">
      <c r="A78" s="3020">
        <v>10</v>
      </c>
      <c r="B78" s="3021" t="s">
        <v>10300</v>
      </c>
      <c r="C78" s="3021"/>
      <c r="D78" s="3022">
        <v>324</v>
      </c>
      <c r="E78" s="3021" t="s">
        <v>10301</v>
      </c>
      <c r="F78" s="3023" t="s">
        <v>10302</v>
      </c>
      <c r="G78" s="3021" t="s">
        <v>10303</v>
      </c>
      <c r="H78" s="3021"/>
    </row>
    <row r="79" spans="1:8" ht="39.6">
      <c r="A79" s="3020">
        <v>11</v>
      </c>
      <c r="B79" s="3021" t="s">
        <v>10304</v>
      </c>
      <c r="C79" s="3021"/>
      <c r="D79" s="3022">
        <v>296</v>
      </c>
      <c r="E79" s="3021" t="s">
        <v>10305</v>
      </c>
      <c r="F79" s="3023" t="s">
        <v>10276</v>
      </c>
      <c r="G79" s="3021" t="s">
        <v>10306</v>
      </c>
      <c r="H79" s="3021" t="s">
        <v>27272</v>
      </c>
    </row>
    <row r="80" spans="1:8" ht="52.8">
      <c r="A80" s="3037">
        <v>12</v>
      </c>
      <c r="B80" s="3032" t="s">
        <v>10307</v>
      </c>
      <c r="C80" s="3032"/>
      <c r="D80" s="3038">
        <v>2059.6999999999998</v>
      </c>
      <c r="E80" s="3032" t="s">
        <v>27275</v>
      </c>
      <c r="F80" s="3039" t="s">
        <v>10309</v>
      </c>
      <c r="G80" s="3032" t="s">
        <v>10310</v>
      </c>
      <c r="H80" s="3032" t="s">
        <v>27273</v>
      </c>
    </row>
    <row r="81" spans="1:8" ht="26.4">
      <c r="A81" s="3020">
        <v>13</v>
      </c>
      <c r="B81" s="3021" t="s">
        <v>10311</v>
      </c>
      <c r="C81" s="3021"/>
      <c r="D81" s="3022">
        <v>20</v>
      </c>
      <c r="E81" s="3021" t="s">
        <v>10312</v>
      </c>
      <c r="F81" s="3023" t="s">
        <v>10313</v>
      </c>
      <c r="G81" s="3021" t="s">
        <v>10314</v>
      </c>
      <c r="H81" s="3021"/>
    </row>
    <row r="82" spans="1:8" ht="59.25" customHeight="1">
      <c r="A82" s="3020">
        <v>14</v>
      </c>
      <c r="B82" s="3021" t="s">
        <v>10315</v>
      </c>
      <c r="C82" s="3021"/>
      <c r="D82" s="3022">
        <v>167.2</v>
      </c>
      <c r="E82" s="3021" t="s">
        <v>10316</v>
      </c>
      <c r="F82" s="3023" t="s">
        <v>10181</v>
      </c>
      <c r="G82" s="3021" t="s">
        <v>10317</v>
      </c>
      <c r="H82" s="3021"/>
    </row>
    <row r="83" spans="1:8" ht="87" customHeight="1">
      <c r="A83" s="3020">
        <v>15</v>
      </c>
      <c r="B83" s="3021" t="s">
        <v>10318</v>
      </c>
      <c r="C83" s="3021"/>
      <c r="D83" s="3022">
        <v>86</v>
      </c>
      <c r="E83" s="3021" t="s">
        <v>10319</v>
      </c>
      <c r="F83" s="3023" t="s">
        <v>10320</v>
      </c>
      <c r="G83" s="3021" t="s">
        <v>10321</v>
      </c>
      <c r="H83" s="3026"/>
    </row>
    <row r="84" spans="1:8" ht="39.6">
      <c r="A84" s="3020">
        <v>16</v>
      </c>
      <c r="B84" s="3021" t="s">
        <v>10322</v>
      </c>
      <c r="C84" s="3021"/>
      <c r="D84" s="3022">
        <v>9.4</v>
      </c>
      <c r="E84" s="3021" t="s">
        <v>10323</v>
      </c>
      <c r="F84" s="3023" t="s">
        <v>10170</v>
      </c>
      <c r="G84" s="3021" t="s">
        <v>10324</v>
      </c>
      <c r="H84" s="3021" t="s">
        <v>27273</v>
      </c>
    </row>
    <row r="85" spans="1:8" ht="39.6">
      <c r="A85" s="3020">
        <v>17</v>
      </c>
      <c r="B85" s="3021" t="s">
        <v>10325</v>
      </c>
      <c r="C85" s="3021"/>
      <c r="D85" s="3022">
        <v>7.8</v>
      </c>
      <c r="E85" s="3021" t="s">
        <v>10326</v>
      </c>
      <c r="F85" s="3023" t="s">
        <v>10170</v>
      </c>
      <c r="G85" s="3021" t="s">
        <v>10324</v>
      </c>
      <c r="H85" s="3021" t="s">
        <v>27273</v>
      </c>
    </row>
    <row r="86" spans="1:8" ht="39.6">
      <c r="A86" s="3020">
        <v>18</v>
      </c>
      <c r="B86" s="3021" t="s">
        <v>10327</v>
      </c>
      <c r="C86" s="3021"/>
      <c r="D86" s="3022">
        <v>3.6</v>
      </c>
      <c r="E86" s="3021" t="s">
        <v>10328</v>
      </c>
      <c r="F86" s="3023" t="s">
        <v>10170</v>
      </c>
      <c r="G86" s="3021" t="s">
        <v>10324</v>
      </c>
      <c r="H86" s="3021" t="s">
        <v>27273</v>
      </c>
    </row>
    <row r="87" spans="1:8" ht="52.8">
      <c r="A87" s="3020">
        <v>19</v>
      </c>
      <c r="B87" s="3021" t="s">
        <v>10329</v>
      </c>
      <c r="C87" s="3021"/>
      <c r="D87" s="3022">
        <v>314</v>
      </c>
      <c r="E87" s="3021" t="s">
        <v>10330</v>
      </c>
      <c r="F87" s="3023" t="s">
        <v>10170</v>
      </c>
      <c r="G87" s="3021" t="s">
        <v>10331</v>
      </c>
      <c r="H87" s="3021" t="s">
        <v>27273</v>
      </c>
    </row>
    <row r="88" spans="1:8" ht="52.8">
      <c r="A88" s="3020">
        <v>20</v>
      </c>
      <c r="B88" s="3021" t="s">
        <v>10332</v>
      </c>
      <c r="C88" s="3021"/>
      <c r="D88" s="3022">
        <v>122</v>
      </c>
      <c r="E88" s="3021" t="s">
        <v>10333</v>
      </c>
      <c r="F88" s="3023" t="s">
        <v>10170</v>
      </c>
      <c r="G88" s="3021" t="s">
        <v>10331</v>
      </c>
      <c r="H88" s="3021" t="s">
        <v>27273</v>
      </c>
    </row>
    <row r="89" spans="1:8" ht="69" customHeight="1">
      <c r="A89" s="3020">
        <v>7</v>
      </c>
      <c r="B89" s="3021" t="s">
        <v>10334</v>
      </c>
      <c r="C89" s="3021"/>
      <c r="D89" s="3022">
        <v>308.5</v>
      </c>
      <c r="E89" s="3021" t="s">
        <v>10335</v>
      </c>
      <c r="F89" s="3023" t="s">
        <v>10170</v>
      </c>
      <c r="G89" s="3021" t="s">
        <v>10336</v>
      </c>
      <c r="H89" s="3016"/>
    </row>
    <row r="90" spans="1:8" ht="52.8">
      <c r="A90" s="3020">
        <v>22</v>
      </c>
      <c r="B90" s="3021" t="s">
        <v>10337</v>
      </c>
      <c r="C90" s="3021"/>
      <c r="D90" s="3022">
        <v>265.2</v>
      </c>
      <c r="E90" s="3021" t="s">
        <v>10338</v>
      </c>
      <c r="F90" s="3023" t="s">
        <v>10170</v>
      </c>
      <c r="G90" s="3021" t="s">
        <v>10331</v>
      </c>
      <c r="H90" s="3021" t="s">
        <v>27273</v>
      </c>
    </row>
    <row r="91" spans="1:8" ht="52.8">
      <c r="A91" s="3020">
        <v>23</v>
      </c>
      <c r="B91" s="3021" t="s">
        <v>10339</v>
      </c>
      <c r="C91" s="3021"/>
      <c r="D91" s="3022">
        <v>267</v>
      </c>
      <c r="E91" s="3021" t="s">
        <v>10340</v>
      </c>
      <c r="F91" s="3023" t="s">
        <v>10170</v>
      </c>
      <c r="G91" s="3021" t="s">
        <v>10331</v>
      </c>
      <c r="H91" s="3021" t="s">
        <v>27273</v>
      </c>
    </row>
    <row r="92" spans="1:8" ht="52.8">
      <c r="A92" s="3020">
        <v>24</v>
      </c>
      <c r="B92" s="3021" t="s">
        <v>10341</v>
      </c>
      <c r="C92" s="3021"/>
      <c r="D92" s="3022">
        <v>394</v>
      </c>
      <c r="E92" s="3021" t="s">
        <v>10342</v>
      </c>
      <c r="F92" s="3023" t="s">
        <v>10170</v>
      </c>
      <c r="G92" s="3021" t="s">
        <v>10331</v>
      </c>
      <c r="H92" s="3021" t="s">
        <v>27273</v>
      </c>
    </row>
    <row r="93" spans="1:8" ht="52.8">
      <c r="A93" s="3020">
        <v>25</v>
      </c>
      <c r="B93" s="3021" t="s">
        <v>10343</v>
      </c>
      <c r="C93" s="3021"/>
      <c r="D93" s="3022">
        <v>251</v>
      </c>
      <c r="E93" s="3021" t="s">
        <v>10344</v>
      </c>
      <c r="F93" s="3023" t="s">
        <v>10170</v>
      </c>
      <c r="G93" s="3021" t="s">
        <v>10331</v>
      </c>
      <c r="H93" s="3021" t="s">
        <v>27273</v>
      </c>
    </row>
    <row r="94" spans="1:8" ht="66">
      <c r="A94" s="3020">
        <v>26</v>
      </c>
      <c r="B94" s="3021" t="s">
        <v>10345</v>
      </c>
      <c r="C94" s="3021"/>
      <c r="D94" s="3022">
        <v>1323</v>
      </c>
      <c r="E94" s="3021" t="s">
        <v>10346</v>
      </c>
      <c r="F94" s="3023" t="s">
        <v>10170</v>
      </c>
      <c r="G94" s="3021" t="s">
        <v>10347</v>
      </c>
      <c r="H94" s="3021" t="s">
        <v>27273</v>
      </c>
    </row>
    <row r="95" spans="1:8" ht="52.8">
      <c r="A95" s="3020">
        <v>27</v>
      </c>
      <c r="B95" s="3021" t="s">
        <v>10348</v>
      </c>
      <c r="C95" s="3021"/>
      <c r="D95" s="3022">
        <v>325</v>
      </c>
      <c r="E95" s="3021" t="s">
        <v>10349</v>
      </c>
      <c r="F95" s="3023" t="s">
        <v>10170</v>
      </c>
      <c r="G95" s="3021" t="s">
        <v>10331</v>
      </c>
      <c r="H95" s="3021" t="s">
        <v>27273</v>
      </c>
    </row>
    <row r="96" spans="1:8" ht="48" customHeight="1">
      <c r="A96" s="3020">
        <v>28</v>
      </c>
      <c r="B96" s="3021" t="s">
        <v>10350</v>
      </c>
      <c r="C96" s="3021"/>
      <c r="D96" s="3022">
        <v>92</v>
      </c>
      <c r="E96" s="3021" t="s">
        <v>10351</v>
      </c>
      <c r="F96" s="3023" t="s">
        <v>10352</v>
      </c>
      <c r="G96" s="3042" t="s">
        <v>10353</v>
      </c>
      <c r="H96" s="3016"/>
    </row>
    <row r="97" spans="1:8" ht="60.75" customHeight="1">
      <c r="A97" s="3020">
        <v>29</v>
      </c>
      <c r="B97" s="3021" t="s">
        <v>10354</v>
      </c>
      <c r="C97" s="3021"/>
      <c r="D97" s="3022">
        <v>1562.4</v>
      </c>
      <c r="E97" s="3021" t="s">
        <v>10355</v>
      </c>
      <c r="F97" s="3023" t="s">
        <v>10356</v>
      </c>
      <c r="G97" s="3021" t="s">
        <v>10357</v>
      </c>
      <c r="H97" s="3021"/>
    </row>
    <row r="98" spans="1:8" ht="26.4">
      <c r="A98" s="3025"/>
      <c r="B98" s="3026" t="s">
        <v>10358</v>
      </c>
      <c r="C98" s="3026"/>
      <c r="D98" s="3027">
        <f>SUM(D69:D97)</f>
        <v>17994.400000000001</v>
      </c>
      <c r="E98" s="3026"/>
      <c r="F98" s="3028"/>
      <c r="G98" s="3043"/>
      <c r="H98" s="3019"/>
    </row>
    <row r="99" spans="1:8">
      <c r="A99" s="3017" t="s">
        <v>7054</v>
      </c>
      <c r="B99" s="3018"/>
      <c r="C99" s="3018"/>
      <c r="D99" s="3018"/>
      <c r="E99" s="3018"/>
      <c r="F99" s="3018"/>
      <c r="G99" s="3018"/>
      <c r="H99" s="3021"/>
    </row>
    <row r="100" spans="1:8">
      <c r="A100" s="3020">
        <v>1</v>
      </c>
      <c r="B100" s="3021" t="s">
        <v>10359</v>
      </c>
      <c r="C100" s="3021"/>
      <c r="D100" s="3022">
        <v>15.5</v>
      </c>
      <c r="E100" s="3021" t="s">
        <v>10360</v>
      </c>
      <c r="F100" s="3023" t="s">
        <v>10361</v>
      </c>
      <c r="G100" s="3021" t="s">
        <v>10277</v>
      </c>
      <c r="H100" s="3021" t="s">
        <v>27273</v>
      </c>
    </row>
    <row r="101" spans="1:8" ht="26.4">
      <c r="A101" s="3020">
        <v>2</v>
      </c>
      <c r="B101" s="3021" t="s">
        <v>2056</v>
      </c>
      <c r="C101" s="3021"/>
      <c r="D101" s="3022">
        <v>10</v>
      </c>
      <c r="E101" s="3021" t="s">
        <v>10362</v>
      </c>
      <c r="F101" s="3023" t="s">
        <v>10361</v>
      </c>
      <c r="G101" s="3021" t="s">
        <v>10277</v>
      </c>
      <c r="H101" s="3021"/>
    </row>
    <row r="102" spans="1:8" ht="26.4">
      <c r="A102" s="3020">
        <v>3</v>
      </c>
      <c r="B102" s="3021" t="s">
        <v>10363</v>
      </c>
      <c r="C102" s="3021"/>
      <c r="D102" s="3022">
        <v>5.0999999999999996</v>
      </c>
      <c r="E102" s="3021" t="s">
        <v>10364</v>
      </c>
      <c r="F102" s="3023" t="s">
        <v>10177</v>
      </c>
      <c r="G102" s="3021" t="s">
        <v>10277</v>
      </c>
      <c r="H102" s="3021" t="s">
        <v>27273</v>
      </c>
    </row>
    <row r="103" spans="1:8" ht="26.4">
      <c r="A103" s="3020">
        <v>4</v>
      </c>
      <c r="B103" s="3021" t="s">
        <v>10365</v>
      </c>
      <c r="C103" s="3021"/>
      <c r="D103" s="3022">
        <v>12</v>
      </c>
      <c r="E103" s="3021" t="s">
        <v>10366</v>
      </c>
      <c r="F103" s="3023" t="s">
        <v>10367</v>
      </c>
      <c r="G103" s="3021" t="s">
        <v>10368</v>
      </c>
      <c r="H103" s="3021"/>
    </row>
    <row r="104" spans="1:8" ht="26.4">
      <c r="A104" s="3020">
        <v>5</v>
      </c>
      <c r="B104" s="3021" t="s">
        <v>10369</v>
      </c>
      <c r="C104" s="3021"/>
      <c r="D104" s="3022">
        <v>63.9</v>
      </c>
      <c r="E104" s="3021" t="s">
        <v>10370</v>
      </c>
      <c r="F104" s="3023" t="s">
        <v>10371</v>
      </c>
      <c r="G104" s="3021" t="s">
        <v>10372</v>
      </c>
      <c r="H104" s="3021"/>
    </row>
    <row r="105" spans="1:8" ht="26.4">
      <c r="A105" s="3025"/>
      <c r="B105" s="3026" t="s">
        <v>10373</v>
      </c>
      <c r="C105" s="3026"/>
      <c r="D105" s="3027">
        <f>SUM(D100:D104)</f>
        <v>106.5</v>
      </c>
      <c r="E105" s="3026"/>
      <c r="F105" s="3028"/>
      <c r="G105" s="3026"/>
      <c r="H105" s="3026"/>
    </row>
    <row r="106" spans="1:8">
      <c r="A106" s="3017" t="s">
        <v>7046</v>
      </c>
      <c r="B106" s="3018"/>
      <c r="C106" s="3018"/>
      <c r="D106" s="3018"/>
      <c r="E106" s="3018"/>
      <c r="F106" s="3018"/>
      <c r="G106" s="3018"/>
      <c r="H106" s="3021"/>
    </row>
    <row r="107" spans="1:8" ht="39.6">
      <c r="A107" s="3020">
        <v>1</v>
      </c>
      <c r="B107" s="3021" t="s">
        <v>10374</v>
      </c>
      <c r="C107" s="3021"/>
      <c r="D107" s="3022">
        <v>353.46</v>
      </c>
      <c r="E107" s="3021" t="s">
        <v>10375</v>
      </c>
      <c r="F107" s="3023" t="s">
        <v>10276</v>
      </c>
      <c r="G107" s="3021" t="s">
        <v>10376</v>
      </c>
      <c r="H107" s="3021"/>
    </row>
    <row r="108" spans="1:8" ht="39.6">
      <c r="A108" s="3020">
        <v>2</v>
      </c>
      <c r="B108" s="3021" t="s">
        <v>10377</v>
      </c>
      <c r="C108" s="3021"/>
      <c r="D108" s="3022">
        <v>1149</v>
      </c>
      <c r="E108" s="3021" t="s">
        <v>10378</v>
      </c>
      <c r="F108" s="3023" t="s">
        <v>10379</v>
      </c>
      <c r="G108" s="3021" t="s">
        <v>10380</v>
      </c>
      <c r="H108" s="3021" t="s">
        <v>27273</v>
      </c>
    </row>
    <row r="109" spans="1:8" ht="66">
      <c r="A109" s="3020">
        <v>3</v>
      </c>
      <c r="B109" s="3021" t="s">
        <v>10381</v>
      </c>
      <c r="C109" s="3021"/>
      <c r="D109" s="3022">
        <v>2078</v>
      </c>
      <c r="E109" s="3021" t="s">
        <v>10382</v>
      </c>
      <c r="F109" s="3023" t="s">
        <v>10276</v>
      </c>
      <c r="G109" s="3021" t="s">
        <v>10383</v>
      </c>
      <c r="H109" s="3021"/>
    </row>
    <row r="110" spans="1:8" ht="63.75" customHeight="1">
      <c r="A110" s="3020">
        <v>4</v>
      </c>
      <c r="B110" s="3021" t="s">
        <v>10384</v>
      </c>
      <c r="C110" s="3021"/>
      <c r="D110" s="3022">
        <v>848.12</v>
      </c>
      <c r="E110" s="3021" t="s">
        <v>10385</v>
      </c>
      <c r="F110" s="3023" t="s">
        <v>10276</v>
      </c>
      <c r="G110" s="3021" t="s">
        <v>10386</v>
      </c>
      <c r="H110" s="3021" t="s">
        <v>27273</v>
      </c>
    </row>
    <row r="111" spans="1:8" ht="39.6">
      <c r="A111" s="3020">
        <v>5</v>
      </c>
      <c r="B111" s="3021" t="s">
        <v>10387</v>
      </c>
      <c r="C111" s="3021"/>
      <c r="D111" s="3022">
        <v>541.20000000000005</v>
      </c>
      <c r="E111" s="3021" t="s">
        <v>10388</v>
      </c>
      <c r="F111" s="3023" t="s">
        <v>10276</v>
      </c>
      <c r="G111" s="3021" t="s">
        <v>10386</v>
      </c>
      <c r="H111" s="3021"/>
    </row>
    <row r="112" spans="1:8" ht="39.6">
      <c r="A112" s="3020">
        <v>6</v>
      </c>
      <c r="B112" s="3021" t="s">
        <v>10389</v>
      </c>
      <c r="C112" s="3021"/>
      <c r="D112" s="3022">
        <v>3555.9744000000001</v>
      </c>
      <c r="E112" s="3021" t="s">
        <v>27276</v>
      </c>
      <c r="F112" s="3023" t="s">
        <v>10276</v>
      </c>
      <c r="G112" s="3021" t="s">
        <v>10390</v>
      </c>
      <c r="H112" s="3021"/>
    </row>
    <row r="113" spans="1:8" ht="39.6">
      <c r="A113" s="3020">
        <v>7</v>
      </c>
      <c r="B113" s="3021" t="s">
        <v>9322</v>
      </c>
      <c r="C113" s="3021"/>
      <c r="D113" s="3022">
        <v>1649</v>
      </c>
      <c r="E113" s="3021" t="s">
        <v>10391</v>
      </c>
      <c r="F113" s="3023" t="s">
        <v>10181</v>
      </c>
      <c r="G113" s="3021" t="s">
        <v>10277</v>
      </c>
      <c r="H113" s="3021" t="s">
        <v>27272</v>
      </c>
    </row>
    <row r="114" spans="1:8" ht="39.6">
      <c r="A114" s="3020">
        <v>8</v>
      </c>
      <c r="B114" s="3021" t="s">
        <v>10392</v>
      </c>
      <c r="C114" s="3021"/>
      <c r="D114" s="3022">
        <v>60.5</v>
      </c>
      <c r="E114" s="3021" t="s">
        <v>10393</v>
      </c>
      <c r="F114" s="3023" t="s">
        <v>10188</v>
      </c>
      <c r="G114" s="3021" t="s">
        <v>10394</v>
      </c>
      <c r="H114" s="3021" t="s">
        <v>27273</v>
      </c>
    </row>
    <row r="115" spans="1:8" ht="26.4">
      <c r="A115" s="3020">
        <v>9</v>
      </c>
      <c r="B115" s="3021" t="s">
        <v>10395</v>
      </c>
      <c r="C115" s="3021"/>
      <c r="D115" s="3022">
        <v>50.6</v>
      </c>
      <c r="E115" s="3021" t="s">
        <v>10396</v>
      </c>
      <c r="F115" s="3023" t="s">
        <v>10397</v>
      </c>
      <c r="G115" s="3021" t="s">
        <v>10398</v>
      </c>
      <c r="H115" s="3021"/>
    </row>
    <row r="116" spans="1:8" ht="39.6">
      <c r="A116" s="3020">
        <v>10</v>
      </c>
      <c r="B116" s="3021" t="s">
        <v>10399</v>
      </c>
      <c r="C116" s="3021"/>
      <c r="D116" s="3022">
        <v>90</v>
      </c>
      <c r="E116" s="3021" t="s">
        <v>10400</v>
      </c>
      <c r="F116" s="3023" t="s">
        <v>10226</v>
      </c>
      <c r="G116" s="3021" t="s">
        <v>10401</v>
      </c>
      <c r="H116" s="3021" t="s">
        <v>27272</v>
      </c>
    </row>
    <row r="117" spans="1:8" ht="39.6">
      <c r="A117" s="3020">
        <v>11</v>
      </c>
      <c r="B117" s="3021" t="s">
        <v>10402</v>
      </c>
      <c r="C117" s="3021"/>
      <c r="D117" s="3022">
        <v>88</v>
      </c>
      <c r="E117" s="3021" t="s">
        <v>10403</v>
      </c>
      <c r="F117" s="3023" t="s">
        <v>10226</v>
      </c>
      <c r="G117" s="3021" t="s">
        <v>10404</v>
      </c>
      <c r="H117" s="3021" t="s">
        <v>27272</v>
      </c>
    </row>
    <row r="118" spans="1:8" ht="39.6">
      <c r="A118" s="3020">
        <v>12</v>
      </c>
      <c r="B118" s="3021" t="s">
        <v>10405</v>
      </c>
      <c r="C118" s="3021"/>
      <c r="D118" s="3022">
        <v>92.12</v>
      </c>
      <c r="E118" s="3021" t="s">
        <v>10406</v>
      </c>
      <c r="F118" s="3023" t="s">
        <v>10309</v>
      </c>
      <c r="G118" s="3021" t="s">
        <v>10407</v>
      </c>
      <c r="H118" s="3021"/>
    </row>
    <row r="119" spans="1:8" ht="26.4">
      <c r="A119" s="3020">
        <v>13</v>
      </c>
      <c r="B119" s="3021" t="s">
        <v>10408</v>
      </c>
      <c r="C119" s="3021"/>
      <c r="D119" s="3022">
        <v>0.8</v>
      </c>
      <c r="E119" s="3021" t="s">
        <v>10409</v>
      </c>
      <c r="F119" s="3023" t="s">
        <v>10397</v>
      </c>
      <c r="G119" s="3021" t="s">
        <v>10410</v>
      </c>
      <c r="H119" s="3021"/>
    </row>
    <row r="120" spans="1:8" ht="26.4">
      <c r="A120" s="3020">
        <v>14</v>
      </c>
      <c r="B120" s="3021" t="s">
        <v>10411</v>
      </c>
      <c r="C120" s="3021"/>
      <c r="D120" s="3022">
        <v>0.8</v>
      </c>
      <c r="E120" s="3021" t="s">
        <v>10412</v>
      </c>
      <c r="F120" s="3023" t="s">
        <v>10413</v>
      </c>
      <c r="G120" s="3021" t="s">
        <v>10410</v>
      </c>
      <c r="H120" s="3021"/>
    </row>
    <row r="121" spans="1:8" ht="26.4">
      <c r="A121" s="3020">
        <v>15</v>
      </c>
      <c r="B121" s="3021" t="s">
        <v>10414</v>
      </c>
      <c r="C121" s="3021"/>
      <c r="D121" s="3022">
        <v>1</v>
      </c>
      <c r="E121" s="3021" t="s">
        <v>10415</v>
      </c>
      <c r="F121" s="3023" t="s">
        <v>10416</v>
      </c>
      <c r="G121" s="3021" t="s">
        <v>10410</v>
      </c>
      <c r="H121" s="3021"/>
    </row>
    <row r="122" spans="1:8" ht="26.4">
      <c r="A122" s="3020">
        <v>16</v>
      </c>
      <c r="B122" s="3021" t="s">
        <v>10417</v>
      </c>
      <c r="C122" s="3021"/>
      <c r="D122" s="3022">
        <v>1.2</v>
      </c>
      <c r="E122" s="3021" t="s">
        <v>10418</v>
      </c>
      <c r="F122" s="3023" t="s">
        <v>10419</v>
      </c>
      <c r="G122" s="3021" t="s">
        <v>10410</v>
      </c>
      <c r="H122" s="3021"/>
    </row>
    <row r="123" spans="1:8" ht="26.4">
      <c r="A123" s="3020">
        <v>17</v>
      </c>
      <c r="B123" s="3021" t="s">
        <v>10420</v>
      </c>
      <c r="C123" s="3021"/>
      <c r="D123" s="3022">
        <v>1</v>
      </c>
      <c r="E123" s="3021" t="s">
        <v>10421</v>
      </c>
      <c r="F123" s="3023" t="s">
        <v>10422</v>
      </c>
      <c r="G123" s="3021" t="s">
        <v>10410</v>
      </c>
      <c r="H123" s="3021"/>
    </row>
    <row r="124" spans="1:8" ht="26.4">
      <c r="A124" s="3020">
        <v>18</v>
      </c>
      <c r="B124" s="3021" t="s">
        <v>10423</v>
      </c>
      <c r="C124" s="3021"/>
      <c r="D124" s="3022">
        <v>1.3</v>
      </c>
      <c r="E124" s="3021" t="s">
        <v>10424</v>
      </c>
      <c r="F124" s="3023" t="s">
        <v>10425</v>
      </c>
      <c r="G124" s="3021" t="s">
        <v>10410</v>
      </c>
      <c r="H124" s="3021"/>
    </row>
    <row r="125" spans="1:8" ht="26.4">
      <c r="A125" s="3020">
        <v>19</v>
      </c>
      <c r="B125" s="3021" t="s">
        <v>10426</v>
      </c>
      <c r="C125" s="3021"/>
      <c r="D125" s="3022">
        <v>0.8</v>
      </c>
      <c r="E125" s="3021" t="s">
        <v>10427</v>
      </c>
      <c r="F125" s="3023" t="s">
        <v>10428</v>
      </c>
      <c r="G125" s="3021" t="s">
        <v>10410</v>
      </c>
      <c r="H125" s="3021"/>
    </row>
    <row r="126" spans="1:8" ht="26.4">
      <c r="A126" s="3020">
        <v>20</v>
      </c>
      <c r="B126" s="3021" t="s">
        <v>10429</v>
      </c>
      <c r="C126" s="3021"/>
      <c r="D126" s="3022">
        <v>0.5</v>
      </c>
      <c r="E126" s="3021" t="s">
        <v>10430</v>
      </c>
      <c r="F126" s="3023" t="s">
        <v>10431</v>
      </c>
      <c r="G126" s="3021" t="s">
        <v>10410</v>
      </c>
      <c r="H126" s="3021"/>
    </row>
    <row r="127" spans="1:8" ht="26.4">
      <c r="A127" s="3020">
        <v>21</v>
      </c>
      <c r="B127" s="3021" t="s">
        <v>10432</v>
      </c>
      <c r="C127" s="3021"/>
      <c r="D127" s="3022">
        <v>0.9</v>
      </c>
      <c r="E127" s="3021" t="s">
        <v>10433</v>
      </c>
      <c r="F127" s="3023" t="s">
        <v>10434</v>
      </c>
      <c r="G127" s="3021" t="s">
        <v>10410</v>
      </c>
      <c r="H127" s="3021"/>
    </row>
    <row r="128" spans="1:8" ht="26.4">
      <c r="A128" s="3020">
        <v>22</v>
      </c>
      <c r="B128" s="3021" t="s">
        <v>10435</v>
      </c>
      <c r="C128" s="3021"/>
      <c r="D128" s="3022">
        <v>1.6</v>
      </c>
      <c r="E128" s="3021" t="s">
        <v>10436</v>
      </c>
      <c r="F128" s="3023" t="s">
        <v>10437</v>
      </c>
      <c r="G128" s="3021" t="s">
        <v>10410</v>
      </c>
      <c r="H128" s="3021"/>
    </row>
    <row r="129" spans="1:8" ht="26.4">
      <c r="A129" s="3020">
        <v>23</v>
      </c>
      <c r="B129" s="3021" t="s">
        <v>10438</v>
      </c>
      <c r="C129" s="3021"/>
      <c r="D129" s="3022">
        <v>0.9</v>
      </c>
      <c r="E129" s="3021" t="s">
        <v>10439</v>
      </c>
      <c r="F129" s="3023" t="s">
        <v>10440</v>
      </c>
      <c r="G129" s="3021" t="s">
        <v>10410</v>
      </c>
      <c r="H129" s="3021"/>
    </row>
    <row r="130" spans="1:8" ht="26.4">
      <c r="A130" s="3020">
        <v>24</v>
      </c>
      <c r="B130" s="3021" t="s">
        <v>10441</v>
      </c>
      <c r="C130" s="3021"/>
      <c r="D130" s="3022">
        <v>0.2</v>
      </c>
      <c r="E130" s="3021" t="s">
        <v>10442</v>
      </c>
      <c r="F130" s="3023" t="s">
        <v>10397</v>
      </c>
      <c r="G130" s="3021" t="s">
        <v>10443</v>
      </c>
      <c r="H130" s="3021"/>
    </row>
    <row r="131" spans="1:8" ht="26.4">
      <c r="A131" s="3020">
        <v>25</v>
      </c>
      <c r="B131" s="3021" t="s">
        <v>1845</v>
      </c>
      <c r="C131" s="3021"/>
      <c r="D131" s="3022">
        <v>1.5</v>
      </c>
      <c r="E131" s="3021" t="s">
        <v>10444</v>
      </c>
      <c r="F131" s="3023" t="s">
        <v>10413</v>
      </c>
      <c r="G131" s="3021" t="s">
        <v>10443</v>
      </c>
      <c r="H131" s="3021"/>
    </row>
    <row r="132" spans="1:8" ht="26.4">
      <c r="A132" s="3020">
        <v>26</v>
      </c>
      <c r="B132" s="3021" t="s">
        <v>10445</v>
      </c>
      <c r="C132" s="3021"/>
      <c r="D132" s="3022">
        <v>0.4</v>
      </c>
      <c r="E132" s="3021" t="s">
        <v>10446</v>
      </c>
      <c r="F132" s="3023" t="s">
        <v>10428</v>
      </c>
      <c r="G132" s="3021" t="s">
        <v>10443</v>
      </c>
      <c r="H132" s="3021"/>
    </row>
    <row r="133" spans="1:8" ht="29.25" customHeight="1">
      <c r="A133" s="3020">
        <v>27</v>
      </c>
      <c r="B133" s="3021" t="s">
        <v>10447</v>
      </c>
      <c r="C133" s="3021"/>
      <c r="D133" s="3022">
        <v>42</v>
      </c>
      <c r="E133" s="3021" t="s">
        <v>10448</v>
      </c>
      <c r="F133" s="3023" t="s">
        <v>10449</v>
      </c>
      <c r="G133" s="3021" t="s">
        <v>10450</v>
      </c>
      <c r="H133" s="3021"/>
    </row>
    <row r="134" spans="1:8" ht="39.6">
      <c r="A134" s="3020">
        <v>28</v>
      </c>
      <c r="B134" s="3021" t="s">
        <v>10451</v>
      </c>
      <c r="C134" s="3021"/>
      <c r="D134" s="3022">
        <v>3.8</v>
      </c>
      <c r="E134" s="3021" t="s">
        <v>10452</v>
      </c>
      <c r="F134" s="3023" t="s">
        <v>10276</v>
      </c>
      <c r="G134" s="3021" t="s">
        <v>10453</v>
      </c>
      <c r="H134" s="3021"/>
    </row>
    <row r="135" spans="1:8" ht="39.6">
      <c r="A135" s="3020">
        <v>29</v>
      </c>
      <c r="B135" s="3021" t="s">
        <v>10454</v>
      </c>
      <c r="C135" s="3021"/>
      <c r="D135" s="3022">
        <v>1.1000000000000001</v>
      </c>
      <c r="E135" s="3021" t="s">
        <v>10455</v>
      </c>
      <c r="F135" s="3023" t="s">
        <v>10276</v>
      </c>
      <c r="G135" s="3021" t="s">
        <v>10453</v>
      </c>
      <c r="H135" s="3021"/>
    </row>
    <row r="136" spans="1:8" ht="26.4">
      <c r="A136" s="3025"/>
      <c r="B136" s="3026" t="s">
        <v>10456</v>
      </c>
      <c r="C136" s="3026"/>
      <c r="D136" s="3027">
        <f>SUM(D107:D135)</f>
        <v>10615.774399999998</v>
      </c>
      <c r="E136" s="3026"/>
      <c r="F136" s="3028"/>
      <c r="G136" s="3026"/>
      <c r="H136" s="3026"/>
    </row>
    <row r="137" spans="1:8">
      <c r="A137" s="3017" t="s">
        <v>10457</v>
      </c>
      <c r="B137" s="3018"/>
      <c r="C137" s="3018"/>
      <c r="D137" s="3018"/>
      <c r="E137" s="3018"/>
      <c r="F137" s="3018"/>
      <c r="G137" s="3018"/>
      <c r="H137" s="3021"/>
    </row>
    <row r="138" spans="1:8" ht="37.5" customHeight="1">
      <c r="A138" s="3020">
        <v>1</v>
      </c>
      <c r="B138" s="3021" t="s">
        <v>10458</v>
      </c>
      <c r="C138" s="3021"/>
      <c r="D138" s="3022">
        <v>0.5</v>
      </c>
      <c r="E138" s="3021" t="s">
        <v>10459</v>
      </c>
      <c r="F138" s="3023" t="s">
        <v>10460</v>
      </c>
      <c r="G138" s="3021" t="s">
        <v>10277</v>
      </c>
      <c r="H138" s="3021" t="s">
        <v>27273</v>
      </c>
    </row>
    <row r="139" spans="1:8" ht="39.6">
      <c r="A139" s="3025"/>
      <c r="B139" s="3026" t="s">
        <v>10461</v>
      </c>
      <c r="C139" s="3026"/>
      <c r="D139" s="3027">
        <f>D138</f>
        <v>0.5</v>
      </c>
      <c r="E139" s="3026"/>
      <c r="F139" s="3028"/>
      <c r="G139" s="3026"/>
      <c r="H139" s="3026"/>
    </row>
    <row r="140" spans="1:8">
      <c r="A140" s="3025"/>
      <c r="B140" s="3026" t="s">
        <v>65</v>
      </c>
      <c r="C140" s="3026"/>
      <c r="D140" s="3027"/>
      <c r="E140" s="3026"/>
      <c r="F140" s="3028"/>
      <c r="G140" s="3026"/>
      <c r="H140" s="3026"/>
    </row>
    <row r="141" spans="1:8" ht="39.6">
      <c r="A141" s="3020">
        <v>1</v>
      </c>
      <c r="B141" s="3021" t="s">
        <v>10462</v>
      </c>
      <c r="C141" s="3021"/>
      <c r="D141" s="3022">
        <v>2075</v>
      </c>
      <c r="E141" s="3021" t="s">
        <v>10463</v>
      </c>
      <c r="F141" s="3023" t="s">
        <v>10226</v>
      </c>
      <c r="G141" s="3021" t="s">
        <v>10277</v>
      </c>
      <c r="H141" s="3021" t="s">
        <v>27273</v>
      </c>
    </row>
    <row r="142" spans="1:8" ht="39.6">
      <c r="A142" s="3020">
        <v>2</v>
      </c>
      <c r="B142" s="3021" t="s">
        <v>10464</v>
      </c>
      <c r="C142" s="3021"/>
      <c r="D142" s="3022">
        <v>1649</v>
      </c>
      <c r="E142" s="3021" t="s">
        <v>10465</v>
      </c>
      <c r="F142" s="3023" t="s">
        <v>10181</v>
      </c>
      <c r="G142" s="3021" t="s">
        <v>10277</v>
      </c>
      <c r="H142" s="3021" t="s">
        <v>27273</v>
      </c>
    </row>
    <row r="143" spans="1:8" ht="39.6">
      <c r="A143" s="3025"/>
      <c r="B143" s="3026" t="s">
        <v>10466</v>
      </c>
      <c r="C143" s="3026"/>
      <c r="D143" s="3027">
        <f>D141+D142</f>
        <v>3724</v>
      </c>
      <c r="E143" s="3026"/>
      <c r="F143" s="3028"/>
      <c r="G143" s="3026"/>
      <c r="H143" s="3026"/>
    </row>
    <row r="144" spans="1:8">
      <c r="A144" s="3025"/>
      <c r="B144" s="3026" t="s">
        <v>358</v>
      </c>
      <c r="C144" s="3026"/>
      <c r="D144" s="3027"/>
      <c r="E144" s="3026"/>
      <c r="F144" s="3028"/>
      <c r="G144" s="3026"/>
      <c r="H144" s="3026"/>
    </row>
    <row r="145" spans="1:8" ht="39.6">
      <c r="A145" s="3020">
        <v>1</v>
      </c>
      <c r="B145" s="3021" t="s">
        <v>10467</v>
      </c>
      <c r="C145" s="3021"/>
      <c r="D145" s="3022">
        <v>820</v>
      </c>
      <c r="E145" s="3021" t="s">
        <v>10468</v>
      </c>
      <c r="F145" s="3023" t="s">
        <v>10469</v>
      </c>
      <c r="G145" s="3021" t="s">
        <v>10470</v>
      </c>
      <c r="H145" s="3021" t="s">
        <v>27273</v>
      </c>
    </row>
    <row r="146" spans="1:8" ht="52.8">
      <c r="A146" s="3020">
        <v>2</v>
      </c>
      <c r="B146" s="3021" t="s">
        <v>10471</v>
      </c>
      <c r="C146" s="3021"/>
      <c r="D146" s="3022">
        <v>16</v>
      </c>
      <c r="E146" s="3021" t="s">
        <v>10472</v>
      </c>
      <c r="F146" s="3023" t="s">
        <v>10473</v>
      </c>
      <c r="G146" s="3021" t="s">
        <v>10303</v>
      </c>
      <c r="H146" s="3021" t="s">
        <v>27273</v>
      </c>
    </row>
    <row r="147" spans="1:8" ht="26.4">
      <c r="A147" s="3025"/>
      <c r="B147" s="3026" t="s">
        <v>10474</v>
      </c>
      <c r="C147" s="3026"/>
      <c r="D147" s="3027">
        <f>SUM(D145:D146)</f>
        <v>836</v>
      </c>
      <c r="E147" s="3026"/>
      <c r="F147" s="3028"/>
      <c r="G147" s="3026"/>
      <c r="H147" s="3026"/>
    </row>
    <row r="148" spans="1:8">
      <c r="A148" s="3025"/>
      <c r="B148" s="3026" t="s">
        <v>2107</v>
      </c>
      <c r="C148" s="3026"/>
      <c r="D148" s="3027"/>
      <c r="E148" s="3026"/>
      <c r="F148" s="3028"/>
      <c r="G148" s="3026"/>
      <c r="H148" s="3026"/>
    </row>
    <row r="149" spans="1:8" ht="40.5" customHeight="1">
      <c r="A149" s="3020">
        <v>1</v>
      </c>
      <c r="B149" s="3021" t="s">
        <v>10475</v>
      </c>
      <c r="C149" s="3021"/>
      <c r="D149" s="3022">
        <v>53.7</v>
      </c>
      <c r="E149" s="3021" t="s">
        <v>10476</v>
      </c>
      <c r="F149" s="3023" t="s">
        <v>10361</v>
      </c>
      <c r="G149" s="3021" t="s">
        <v>10477</v>
      </c>
      <c r="H149" s="3021"/>
    </row>
    <row r="150" spans="1:8" ht="47.25" customHeight="1">
      <c r="A150" s="3020">
        <v>2</v>
      </c>
      <c r="B150" s="3021" t="s">
        <v>10478</v>
      </c>
      <c r="C150" s="3021"/>
      <c r="D150" s="3022">
        <v>4.4000000000000004</v>
      </c>
      <c r="E150" s="3021" t="s">
        <v>10479</v>
      </c>
      <c r="F150" s="3023" t="s">
        <v>10480</v>
      </c>
      <c r="G150" s="3021" t="s">
        <v>10481</v>
      </c>
      <c r="H150" s="3021"/>
    </row>
    <row r="151" spans="1:8" ht="26.4">
      <c r="A151" s="3025"/>
      <c r="B151" s="3026" t="s">
        <v>10482</v>
      </c>
      <c r="C151" s="3026"/>
      <c r="D151" s="3027">
        <f>SUM(D149:D150)</f>
        <v>58.1</v>
      </c>
      <c r="E151" s="3026"/>
      <c r="F151" s="3028"/>
      <c r="G151" s="3026"/>
      <c r="H151" s="3026"/>
    </row>
    <row r="152" spans="1:8" ht="39.6">
      <c r="A152" s="3025"/>
      <c r="B152" s="3026" t="s">
        <v>10483</v>
      </c>
      <c r="C152" s="3026"/>
      <c r="D152" s="3027">
        <f>D98+D105+D136+D139+D143+D147+D151</f>
        <v>33335.274400000002</v>
      </c>
      <c r="E152" s="3026"/>
      <c r="F152" s="3028"/>
      <c r="G152" s="3026"/>
      <c r="H152" s="3026"/>
    </row>
    <row r="153" spans="1:8">
      <c r="A153" s="3036" t="s">
        <v>683</v>
      </c>
      <c r="B153" s="3035"/>
      <c r="C153" s="3035"/>
      <c r="D153" s="3035"/>
      <c r="E153" s="3035"/>
      <c r="F153" s="3035"/>
      <c r="G153" s="3035"/>
      <c r="H153" s="3026"/>
    </row>
    <row r="154" spans="1:8" ht="39.6">
      <c r="A154" s="3020">
        <v>1</v>
      </c>
      <c r="B154" s="3021" t="s">
        <v>10484</v>
      </c>
      <c r="C154" s="3021"/>
      <c r="D154" s="3022">
        <v>11</v>
      </c>
      <c r="E154" s="3021" t="s">
        <v>10485</v>
      </c>
      <c r="F154" s="3023" t="s">
        <v>10181</v>
      </c>
      <c r="G154" s="3021" t="s">
        <v>10277</v>
      </c>
      <c r="H154" s="3021" t="s">
        <v>27273</v>
      </c>
    </row>
    <row r="155" spans="1:8" ht="39.6">
      <c r="A155" s="3020">
        <v>2</v>
      </c>
      <c r="B155" s="3021" t="s">
        <v>10486</v>
      </c>
      <c r="C155" s="3021"/>
      <c r="D155" s="3022">
        <v>53.9</v>
      </c>
      <c r="E155" s="3021" t="s">
        <v>10487</v>
      </c>
      <c r="F155" s="3023" t="s">
        <v>10181</v>
      </c>
      <c r="G155" s="3021" t="s">
        <v>10277</v>
      </c>
      <c r="H155" s="3021" t="s">
        <v>27273</v>
      </c>
    </row>
    <row r="156" spans="1:8" ht="39.6">
      <c r="A156" s="3020">
        <v>3</v>
      </c>
      <c r="B156" s="3021" t="s">
        <v>10488</v>
      </c>
      <c r="C156" s="3021"/>
      <c r="D156" s="3022">
        <v>30</v>
      </c>
      <c r="E156" s="3021" t="s">
        <v>10489</v>
      </c>
      <c r="F156" s="3023" t="s">
        <v>10181</v>
      </c>
      <c r="G156" s="3021" t="s">
        <v>10277</v>
      </c>
      <c r="H156" s="3021" t="s">
        <v>27273</v>
      </c>
    </row>
    <row r="157" spans="1:8" ht="39.6">
      <c r="A157" s="3020">
        <v>4</v>
      </c>
      <c r="B157" s="3021" t="s">
        <v>10490</v>
      </c>
      <c r="C157" s="3021"/>
      <c r="D157" s="3022">
        <v>27</v>
      </c>
      <c r="E157" s="3021" t="s">
        <v>10491</v>
      </c>
      <c r="F157" s="3023" t="s">
        <v>10181</v>
      </c>
      <c r="G157" s="3021" t="s">
        <v>10277</v>
      </c>
      <c r="H157" s="3021" t="s">
        <v>27277</v>
      </c>
    </row>
    <row r="158" spans="1:8" ht="39.6">
      <c r="A158" s="3020">
        <v>5</v>
      </c>
      <c r="B158" s="3021" t="s">
        <v>10492</v>
      </c>
      <c r="C158" s="3021"/>
      <c r="D158" s="3022">
        <v>16</v>
      </c>
      <c r="E158" s="3021" t="s">
        <v>10493</v>
      </c>
      <c r="F158" s="3023" t="s">
        <v>10188</v>
      </c>
      <c r="G158" s="3021" t="s">
        <v>10277</v>
      </c>
      <c r="H158" s="3021" t="s">
        <v>27273</v>
      </c>
    </row>
    <row r="159" spans="1:8" ht="39.6">
      <c r="A159" s="3020">
        <v>6</v>
      </c>
      <c r="B159" s="3021" t="s">
        <v>10494</v>
      </c>
      <c r="C159" s="3021"/>
      <c r="D159" s="3022">
        <v>46.2</v>
      </c>
      <c r="E159" s="3021" t="s">
        <v>10495</v>
      </c>
      <c r="F159" s="3023" t="s">
        <v>10188</v>
      </c>
      <c r="G159" s="3021" t="s">
        <v>10277</v>
      </c>
      <c r="H159" s="3021" t="s">
        <v>27273</v>
      </c>
    </row>
    <row r="160" spans="1:8" ht="39.6">
      <c r="A160" s="3020">
        <v>7</v>
      </c>
      <c r="B160" s="3021" t="s">
        <v>10496</v>
      </c>
      <c r="C160" s="3021"/>
      <c r="D160" s="3022">
        <v>6.2</v>
      </c>
      <c r="E160" s="3021" t="s">
        <v>10497</v>
      </c>
      <c r="F160" s="3023" t="s">
        <v>10188</v>
      </c>
      <c r="G160" s="3021" t="s">
        <v>10277</v>
      </c>
      <c r="H160" s="3021" t="s">
        <v>27273</v>
      </c>
    </row>
    <row r="161" spans="1:8" ht="39.6">
      <c r="A161" s="3020">
        <v>8</v>
      </c>
      <c r="B161" s="3021" t="s">
        <v>10498</v>
      </c>
      <c r="C161" s="3021"/>
      <c r="D161" s="3022">
        <v>46</v>
      </c>
      <c r="E161" s="3021" t="s">
        <v>10499</v>
      </c>
      <c r="F161" s="3023" t="s">
        <v>10188</v>
      </c>
      <c r="G161" s="3021" t="s">
        <v>10277</v>
      </c>
      <c r="H161" s="3021" t="s">
        <v>27273</v>
      </c>
    </row>
    <row r="162" spans="1:8" ht="39.6">
      <c r="A162" s="3020">
        <v>9</v>
      </c>
      <c r="B162" s="3021" t="s">
        <v>10500</v>
      </c>
      <c r="C162" s="3021"/>
      <c r="D162" s="3022">
        <v>99.6</v>
      </c>
      <c r="E162" s="3021" t="s">
        <v>10501</v>
      </c>
      <c r="F162" s="3023" t="s">
        <v>10226</v>
      </c>
      <c r="G162" s="3021" t="s">
        <v>10277</v>
      </c>
      <c r="H162" s="3021"/>
    </row>
    <row r="163" spans="1:8" ht="39.6">
      <c r="A163" s="3020">
        <v>10</v>
      </c>
      <c r="B163" s="3021" t="s">
        <v>1790</v>
      </c>
      <c r="C163" s="3021"/>
      <c r="D163" s="3022">
        <v>17</v>
      </c>
      <c r="E163" s="3021" t="s">
        <v>10502</v>
      </c>
      <c r="F163" s="3023" t="s">
        <v>10276</v>
      </c>
      <c r="G163" s="3021" t="s">
        <v>10277</v>
      </c>
      <c r="H163" s="3021" t="s">
        <v>27277</v>
      </c>
    </row>
    <row r="164" spans="1:8" ht="39.6">
      <c r="A164" s="3020">
        <v>11</v>
      </c>
      <c r="B164" s="3021" t="s">
        <v>10503</v>
      </c>
      <c r="C164" s="3021"/>
      <c r="D164" s="3022">
        <v>25</v>
      </c>
      <c r="E164" s="3021" t="s">
        <v>10504</v>
      </c>
      <c r="F164" s="3023" t="s">
        <v>10276</v>
      </c>
      <c r="G164" s="3021" t="s">
        <v>10277</v>
      </c>
      <c r="H164" s="3021" t="s">
        <v>27272</v>
      </c>
    </row>
    <row r="165" spans="1:8" ht="39.6">
      <c r="A165" s="3020">
        <v>12</v>
      </c>
      <c r="B165" s="3021" t="s">
        <v>10505</v>
      </c>
      <c r="C165" s="3021"/>
      <c r="D165" s="3022">
        <v>27</v>
      </c>
      <c r="E165" s="3021" t="s">
        <v>10506</v>
      </c>
      <c r="F165" s="3023" t="s">
        <v>10276</v>
      </c>
      <c r="G165" s="3021" t="s">
        <v>10277</v>
      </c>
      <c r="H165" s="3021" t="s">
        <v>27272</v>
      </c>
    </row>
    <row r="166" spans="1:8" ht="39.6">
      <c r="A166" s="3020">
        <v>13</v>
      </c>
      <c r="B166" s="3021" t="s">
        <v>10507</v>
      </c>
      <c r="C166" s="3021"/>
      <c r="D166" s="3022">
        <v>29</v>
      </c>
      <c r="E166" s="3021" t="s">
        <v>10508</v>
      </c>
      <c r="F166" s="3023" t="s">
        <v>10276</v>
      </c>
      <c r="G166" s="3021" t="s">
        <v>10277</v>
      </c>
      <c r="H166" s="3021" t="s">
        <v>27277</v>
      </c>
    </row>
    <row r="167" spans="1:8" ht="39.6">
      <c r="A167" s="3020">
        <v>14</v>
      </c>
      <c r="B167" s="3021" t="s">
        <v>10509</v>
      </c>
      <c r="C167" s="3021"/>
      <c r="D167" s="3022">
        <v>33</v>
      </c>
      <c r="E167" s="3021" t="s">
        <v>10510</v>
      </c>
      <c r="F167" s="3023" t="s">
        <v>10206</v>
      </c>
      <c r="G167" s="3021" t="s">
        <v>10277</v>
      </c>
      <c r="H167" s="3021"/>
    </row>
    <row r="168" spans="1:8" ht="39.6">
      <c r="A168" s="3020">
        <v>15</v>
      </c>
      <c r="B168" s="3021" t="s">
        <v>10511</v>
      </c>
      <c r="C168" s="3021"/>
      <c r="D168" s="3022">
        <v>59</v>
      </c>
      <c r="E168" s="3021" t="s">
        <v>10512</v>
      </c>
      <c r="F168" s="3023" t="s">
        <v>10206</v>
      </c>
      <c r="G168" s="3021" t="s">
        <v>10277</v>
      </c>
      <c r="H168" s="3021"/>
    </row>
    <row r="169" spans="1:8" ht="39.6">
      <c r="A169" s="3020">
        <v>16</v>
      </c>
      <c r="B169" s="3021" t="s">
        <v>10513</v>
      </c>
      <c r="C169" s="3021"/>
      <c r="D169" s="3022">
        <v>5.7</v>
      </c>
      <c r="E169" s="3021" t="s">
        <v>10514</v>
      </c>
      <c r="F169" s="3023" t="s">
        <v>10276</v>
      </c>
      <c r="G169" s="3021" t="s">
        <v>10277</v>
      </c>
      <c r="H169" s="3021"/>
    </row>
    <row r="170" spans="1:8" ht="39.6">
      <c r="A170" s="3020">
        <v>17</v>
      </c>
      <c r="B170" s="3021" t="s">
        <v>10515</v>
      </c>
      <c r="C170" s="3021"/>
      <c r="D170" s="3022">
        <v>33</v>
      </c>
      <c r="E170" s="3021" t="s">
        <v>10516</v>
      </c>
      <c r="F170" s="3023" t="s">
        <v>10181</v>
      </c>
      <c r="G170" s="3021" t="s">
        <v>10277</v>
      </c>
      <c r="H170" s="3021" t="s">
        <v>27273</v>
      </c>
    </row>
    <row r="171" spans="1:8" ht="39.6">
      <c r="A171" s="3020">
        <v>18</v>
      </c>
      <c r="B171" s="3021" t="s">
        <v>10517</v>
      </c>
      <c r="C171" s="3021"/>
      <c r="D171" s="3022">
        <v>95.9</v>
      </c>
      <c r="E171" s="3021" t="s">
        <v>10518</v>
      </c>
      <c r="F171" s="3023" t="s">
        <v>10181</v>
      </c>
      <c r="G171" s="3021" t="s">
        <v>10277</v>
      </c>
      <c r="H171" s="3021" t="s">
        <v>27273</v>
      </c>
    </row>
    <row r="172" spans="1:8" ht="52.8">
      <c r="A172" s="3020">
        <v>19</v>
      </c>
      <c r="B172" s="3021" t="s">
        <v>10519</v>
      </c>
      <c r="C172" s="3021"/>
      <c r="D172" s="3022">
        <v>58.8</v>
      </c>
      <c r="E172" s="3021" t="s">
        <v>10520</v>
      </c>
      <c r="F172" s="3023" t="s">
        <v>10170</v>
      </c>
      <c r="G172" s="3021" t="s">
        <v>10521</v>
      </c>
      <c r="H172" s="3021"/>
    </row>
    <row r="173" spans="1:8" ht="39.6">
      <c r="A173" s="3020">
        <v>20</v>
      </c>
      <c r="B173" s="3021" t="s">
        <v>10522</v>
      </c>
      <c r="C173" s="3021"/>
      <c r="D173" s="3022">
        <v>18</v>
      </c>
      <c r="E173" s="3021" t="s">
        <v>10523</v>
      </c>
      <c r="F173" s="3023" t="s">
        <v>10170</v>
      </c>
      <c r="G173" s="3021" t="s">
        <v>10277</v>
      </c>
      <c r="H173" s="3021" t="s">
        <v>27273</v>
      </c>
    </row>
    <row r="174" spans="1:8" ht="39.6">
      <c r="A174" s="3020">
        <v>21</v>
      </c>
      <c r="B174" s="3021" t="s">
        <v>10524</v>
      </c>
      <c r="C174" s="3021"/>
      <c r="D174" s="3022">
        <v>605</v>
      </c>
      <c r="E174" s="3021" t="s">
        <v>10525</v>
      </c>
      <c r="F174" s="3023" t="s">
        <v>10290</v>
      </c>
      <c r="G174" s="3021" t="s">
        <v>10277</v>
      </c>
      <c r="H174" s="3021" t="s">
        <v>27273</v>
      </c>
    </row>
    <row r="175" spans="1:8" ht="39.6">
      <c r="A175" s="3020">
        <v>22</v>
      </c>
      <c r="B175" s="3021" t="s">
        <v>10526</v>
      </c>
      <c r="C175" s="3021"/>
      <c r="D175" s="3022">
        <v>8.6999999999999993</v>
      </c>
      <c r="E175" s="3021" t="s">
        <v>10527</v>
      </c>
      <c r="F175" s="3023" t="s">
        <v>10226</v>
      </c>
      <c r="G175" s="3021" t="s">
        <v>10277</v>
      </c>
      <c r="H175" s="3021" t="s">
        <v>27272</v>
      </c>
    </row>
    <row r="176" spans="1:8" ht="39.6">
      <c r="A176" s="3020">
        <v>23</v>
      </c>
      <c r="B176" s="3021" t="s">
        <v>10528</v>
      </c>
      <c r="C176" s="3021"/>
      <c r="D176" s="3022">
        <v>16</v>
      </c>
      <c r="E176" s="3021" t="s">
        <v>10529</v>
      </c>
      <c r="F176" s="3023" t="s">
        <v>10226</v>
      </c>
      <c r="G176" s="3021" t="s">
        <v>10277</v>
      </c>
      <c r="H176" s="3021" t="s">
        <v>27272</v>
      </c>
    </row>
    <row r="177" spans="1:8" ht="39.6">
      <c r="A177" s="3020">
        <v>24</v>
      </c>
      <c r="B177" s="3021" t="s">
        <v>10530</v>
      </c>
      <c r="C177" s="3021"/>
      <c r="D177" s="3022">
        <v>6.8</v>
      </c>
      <c r="E177" s="3021" t="s">
        <v>10531</v>
      </c>
      <c r="F177" s="3023" t="s">
        <v>10226</v>
      </c>
      <c r="G177" s="3021" t="s">
        <v>10277</v>
      </c>
      <c r="H177" s="3021" t="s">
        <v>27272</v>
      </c>
    </row>
    <row r="178" spans="1:8" ht="39.6">
      <c r="A178" s="3020">
        <v>25</v>
      </c>
      <c r="B178" s="3021" t="s">
        <v>10445</v>
      </c>
      <c r="C178" s="3021"/>
      <c r="D178" s="3022">
        <v>205.7</v>
      </c>
      <c r="E178" s="3021" t="s">
        <v>10532</v>
      </c>
      <c r="F178" s="3023" t="s">
        <v>10290</v>
      </c>
      <c r="G178" s="3021" t="s">
        <v>10277</v>
      </c>
      <c r="H178" s="3021" t="s">
        <v>27272</v>
      </c>
    </row>
    <row r="179" spans="1:8" ht="39.6">
      <c r="A179" s="3020">
        <v>26</v>
      </c>
      <c r="B179" s="3021" t="s">
        <v>10533</v>
      </c>
      <c r="C179" s="3021"/>
      <c r="D179" s="3022">
        <v>34</v>
      </c>
      <c r="E179" s="3021" t="s">
        <v>10534</v>
      </c>
      <c r="F179" s="3023" t="s">
        <v>10181</v>
      </c>
      <c r="G179" s="3021" t="s">
        <v>10277</v>
      </c>
      <c r="H179" s="3021" t="s">
        <v>27272</v>
      </c>
    </row>
    <row r="180" spans="1:8" ht="39.6">
      <c r="A180" s="3020">
        <v>27</v>
      </c>
      <c r="B180" s="3021" t="s">
        <v>10535</v>
      </c>
      <c r="C180" s="3021"/>
      <c r="D180" s="3022">
        <v>53</v>
      </c>
      <c r="E180" s="3021" t="s">
        <v>10536</v>
      </c>
      <c r="F180" s="3023" t="s">
        <v>10226</v>
      </c>
      <c r="G180" s="3021" t="s">
        <v>10277</v>
      </c>
      <c r="H180" s="3021" t="s">
        <v>27272</v>
      </c>
    </row>
    <row r="181" spans="1:8" ht="39.6">
      <c r="A181" s="3020">
        <v>28</v>
      </c>
      <c r="B181" s="3021" t="s">
        <v>217</v>
      </c>
      <c r="C181" s="3021"/>
      <c r="D181" s="3022">
        <v>20</v>
      </c>
      <c r="E181" s="3021" t="s">
        <v>10537</v>
      </c>
      <c r="F181" s="3023" t="s">
        <v>10226</v>
      </c>
      <c r="G181" s="3021" t="s">
        <v>10277</v>
      </c>
      <c r="H181" s="3021" t="s">
        <v>27273</v>
      </c>
    </row>
    <row r="182" spans="1:8" ht="39.6">
      <c r="A182" s="3020">
        <v>29</v>
      </c>
      <c r="B182" s="3021" t="s">
        <v>10538</v>
      </c>
      <c r="C182" s="3021"/>
      <c r="D182" s="3022">
        <v>12.7</v>
      </c>
      <c r="E182" s="3021" t="s">
        <v>10539</v>
      </c>
      <c r="F182" s="3023" t="s">
        <v>10290</v>
      </c>
      <c r="G182" s="3021" t="s">
        <v>10277</v>
      </c>
      <c r="H182" s="3021" t="s">
        <v>27272</v>
      </c>
    </row>
    <row r="183" spans="1:8" ht="39.6">
      <c r="A183" s="3020">
        <v>30</v>
      </c>
      <c r="B183" s="3021" t="s">
        <v>2561</v>
      </c>
      <c r="C183" s="3021"/>
      <c r="D183" s="3022">
        <v>6.3</v>
      </c>
      <c r="E183" s="3021" t="s">
        <v>10540</v>
      </c>
      <c r="F183" s="3023" t="s">
        <v>10226</v>
      </c>
      <c r="G183" s="3021" t="s">
        <v>10277</v>
      </c>
      <c r="H183" s="3021" t="s">
        <v>27273</v>
      </c>
    </row>
    <row r="184" spans="1:8" ht="39.6">
      <c r="A184" s="3020">
        <v>31</v>
      </c>
      <c r="B184" s="3021" t="s">
        <v>10541</v>
      </c>
      <c r="C184" s="3021"/>
      <c r="D184" s="3022">
        <v>276</v>
      </c>
      <c r="E184" s="3021" t="s">
        <v>10542</v>
      </c>
      <c r="F184" s="3023" t="s">
        <v>10192</v>
      </c>
      <c r="G184" s="3021" t="s">
        <v>10277</v>
      </c>
      <c r="H184" s="3021" t="s">
        <v>27273</v>
      </c>
    </row>
    <row r="185" spans="1:8" ht="39.6">
      <c r="A185" s="3020">
        <v>32</v>
      </c>
      <c r="B185" s="3021" t="s">
        <v>10543</v>
      </c>
      <c r="C185" s="3021"/>
      <c r="D185" s="3022">
        <v>40</v>
      </c>
      <c r="E185" s="3021" t="s">
        <v>10544</v>
      </c>
      <c r="F185" s="3023" t="s">
        <v>10184</v>
      </c>
      <c r="G185" s="3021" t="s">
        <v>10277</v>
      </c>
      <c r="H185" s="3021" t="s">
        <v>27272</v>
      </c>
    </row>
    <row r="186" spans="1:8" ht="39.6">
      <c r="A186" s="3020">
        <v>33</v>
      </c>
      <c r="B186" s="3021" t="s">
        <v>10545</v>
      </c>
      <c r="C186" s="3021"/>
      <c r="D186" s="3022">
        <v>171.6</v>
      </c>
      <c r="E186" s="3021" t="s">
        <v>10546</v>
      </c>
      <c r="F186" s="3023" t="s">
        <v>10184</v>
      </c>
      <c r="G186" s="3021" t="s">
        <v>10277</v>
      </c>
      <c r="H186" s="3021" t="s">
        <v>27272</v>
      </c>
    </row>
    <row r="187" spans="1:8" ht="39.6">
      <c r="A187" s="3020">
        <v>34</v>
      </c>
      <c r="B187" s="3021" t="s">
        <v>1706</v>
      </c>
      <c r="C187" s="3021"/>
      <c r="D187" s="3022">
        <v>33.200000000000003</v>
      </c>
      <c r="E187" s="3021" t="s">
        <v>10547</v>
      </c>
      <c r="F187" s="3023" t="s">
        <v>10184</v>
      </c>
      <c r="G187" s="3021" t="s">
        <v>10277</v>
      </c>
      <c r="H187" s="3021" t="s">
        <v>27272</v>
      </c>
    </row>
    <row r="188" spans="1:8" ht="39.6">
      <c r="A188" s="3020">
        <v>35</v>
      </c>
      <c r="B188" s="3021" t="s">
        <v>10548</v>
      </c>
      <c r="C188" s="3021"/>
      <c r="D188" s="3022">
        <v>25</v>
      </c>
      <c r="E188" s="3021" t="s">
        <v>10549</v>
      </c>
      <c r="F188" s="3023" t="s">
        <v>10226</v>
      </c>
      <c r="G188" s="3021" t="s">
        <v>10277</v>
      </c>
      <c r="H188" s="3021" t="s">
        <v>27273</v>
      </c>
    </row>
    <row r="189" spans="1:8" ht="45.75" customHeight="1">
      <c r="A189" s="3020">
        <v>36</v>
      </c>
      <c r="B189" s="3021" t="s">
        <v>10550</v>
      </c>
      <c r="C189" s="3021"/>
      <c r="D189" s="3022">
        <v>430</v>
      </c>
      <c r="E189" s="3021" t="s">
        <v>10551</v>
      </c>
      <c r="F189" s="3023" t="s">
        <v>10552</v>
      </c>
      <c r="G189" s="3021" t="s">
        <v>10553</v>
      </c>
      <c r="H189" s="3021"/>
    </row>
    <row r="190" spans="1:8" ht="39.6">
      <c r="A190" s="3020">
        <v>37</v>
      </c>
      <c r="B190" s="3021" t="s">
        <v>10554</v>
      </c>
      <c r="C190" s="3021"/>
      <c r="D190" s="3022">
        <v>142</v>
      </c>
      <c r="E190" s="3021" t="s">
        <v>10555</v>
      </c>
      <c r="F190" s="3023" t="s">
        <v>10170</v>
      </c>
      <c r="G190" s="3021" t="s">
        <v>10277</v>
      </c>
      <c r="H190" s="3021" t="s">
        <v>27273</v>
      </c>
    </row>
    <row r="191" spans="1:8" ht="26.4">
      <c r="A191" s="3025"/>
      <c r="B191" s="3026" t="s">
        <v>10556</v>
      </c>
      <c r="C191" s="3026"/>
      <c r="D191" s="3027">
        <f>SUM(D154:D190)</f>
        <v>2823.2999999999997</v>
      </c>
      <c r="E191" s="3026"/>
      <c r="F191" s="3028"/>
      <c r="G191" s="3026"/>
      <c r="H191" s="3026"/>
    </row>
    <row r="192" spans="1:8">
      <c r="A192" s="3017" t="s">
        <v>4943</v>
      </c>
      <c r="B192" s="3018"/>
      <c r="C192" s="3018"/>
      <c r="D192" s="3018"/>
      <c r="E192" s="3018"/>
      <c r="F192" s="3018"/>
      <c r="G192" s="3018"/>
      <c r="H192" s="3021"/>
    </row>
    <row r="193" spans="1:8" ht="55.5" customHeight="1">
      <c r="A193" s="3020">
        <v>1</v>
      </c>
      <c r="B193" s="3021" t="s">
        <v>10557</v>
      </c>
      <c r="C193" s="3021"/>
      <c r="D193" s="3022">
        <v>1.5</v>
      </c>
      <c r="E193" s="3021" t="s">
        <v>10558</v>
      </c>
      <c r="F193" s="3023" t="s">
        <v>10559</v>
      </c>
      <c r="G193" s="3021" t="s">
        <v>10560</v>
      </c>
      <c r="H193" s="3021"/>
    </row>
    <row r="194" spans="1:8" ht="26.4">
      <c r="A194" s="3025"/>
      <c r="B194" s="3026" t="s">
        <v>10561</v>
      </c>
      <c r="C194" s="3026"/>
      <c r="D194" s="3027">
        <v>1.5</v>
      </c>
      <c r="E194" s="3026"/>
      <c r="F194" s="3028"/>
      <c r="G194" s="3026"/>
      <c r="H194" s="3026"/>
    </row>
    <row r="195" spans="1:8">
      <c r="A195" s="3044" t="s">
        <v>5870</v>
      </c>
      <c r="B195" s="3045"/>
      <c r="C195" s="3045"/>
      <c r="D195" s="3045"/>
      <c r="E195" s="3045"/>
      <c r="F195" s="3045"/>
      <c r="G195" s="3046"/>
      <c r="H195" s="3026"/>
    </row>
    <row r="196" spans="1:8" ht="39.6">
      <c r="A196" s="3021">
        <v>1</v>
      </c>
      <c r="B196" s="3021" t="s">
        <v>10562</v>
      </c>
      <c r="C196" s="3021"/>
      <c r="D196" s="3022">
        <v>2.1</v>
      </c>
      <c r="E196" s="3021" t="s">
        <v>10563</v>
      </c>
      <c r="F196" s="3023" t="s">
        <v>10276</v>
      </c>
      <c r="G196" s="3021" t="s">
        <v>10564</v>
      </c>
      <c r="H196" s="3026"/>
    </row>
    <row r="197" spans="1:8" ht="39.6">
      <c r="A197" s="3021">
        <v>2</v>
      </c>
      <c r="B197" s="3021" t="s">
        <v>10565</v>
      </c>
      <c r="C197" s="3021"/>
      <c r="D197" s="3022">
        <v>1</v>
      </c>
      <c r="E197" s="3021" t="s">
        <v>10566</v>
      </c>
      <c r="F197" s="3023" t="s">
        <v>10276</v>
      </c>
      <c r="G197" s="3021" t="s">
        <v>10564</v>
      </c>
      <c r="H197" s="3026"/>
    </row>
    <row r="198" spans="1:8" ht="61.5" customHeight="1">
      <c r="A198" s="3047">
        <v>3</v>
      </c>
      <c r="B198" s="3021" t="s">
        <v>10567</v>
      </c>
      <c r="C198" s="3021"/>
      <c r="D198" s="3022">
        <v>0.34339999999999998</v>
      </c>
      <c r="E198" s="3021" t="s">
        <v>10568</v>
      </c>
      <c r="F198" s="3023" t="s">
        <v>10569</v>
      </c>
      <c r="G198" s="3021" t="s">
        <v>10570</v>
      </c>
      <c r="H198" s="3026"/>
    </row>
    <row r="199" spans="1:8" ht="26.4">
      <c r="A199" s="3021">
        <v>4</v>
      </c>
      <c r="B199" s="3021" t="s">
        <v>10571</v>
      </c>
      <c r="C199" s="3021"/>
      <c r="D199" s="3022">
        <v>1.4259999999999999</v>
      </c>
      <c r="E199" s="3021" t="s">
        <v>10572</v>
      </c>
      <c r="F199" s="3023" t="s">
        <v>10573</v>
      </c>
      <c r="G199" s="3021" t="s">
        <v>10574</v>
      </c>
      <c r="H199" s="3026"/>
    </row>
    <row r="200" spans="1:8" ht="26.4">
      <c r="A200" s="3047"/>
      <c r="B200" s="3026" t="s">
        <v>10575</v>
      </c>
      <c r="C200" s="3021"/>
      <c r="D200" s="3027">
        <f>SUM(D196:D199)</f>
        <v>4.8693999999999997</v>
      </c>
      <c r="E200" s="3021"/>
      <c r="F200" s="3023"/>
      <c r="G200" s="3021"/>
      <c r="H200" s="3026"/>
    </row>
    <row r="201" spans="1:8">
      <c r="A201" s="3044" t="s">
        <v>6067</v>
      </c>
      <c r="B201" s="3045"/>
      <c r="C201" s="3045"/>
      <c r="D201" s="3045"/>
      <c r="E201" s="3045"/>
      <c r="F201" s="3045"/>
      <c r="G201" s="3046"/>
      <c r="H201" s="3026"/>
    </row>
    <row r="202" spans="1:8" ht="39.6">
      <c r="A202" s="3020"/>
      <c r="B202" s="3021" t="s">
        <v>10576</v>
      </c>
      <c r="C202" s="3021"/>
      <c r="D202" s="3022">
        <v>5.9</v>
      </c>
      <c r="E202" s="3021" t="s">
        <v>10577</v>
      </c>
      <c r="F202" s="3023" t="s">
        <v>10578</v>
      </c>
      <c r="G202" s="3021" t="s">
        <v>10579</v>
      </c>
      <c r="H202" s="3021"/>
    </row>
    <row r="203" spans="1:8">
      <c r="A203" s="3025"/>
      <c r="B203" s="3026" t="s">
        <v>10580</v>
      </c>
      <c r="C203" s="3026"/>
      <c r="D203" s="3027">
        <v>5.9</v>
      </c>
      <c r="E203" s="3026"/>
      <c r="F203" s="3028"/>
      <c r="G203" s="3026"/>
      <c r="H203" s="3026"/>
    </row>
    <row r="204" spans="1:8">
      <c r="A204" s="3040" t="s">
        <v>10581</v>
      </c>
      <c r="B204" s="3041"/>
      <c r="C204" s="3041"/>
      <c r="D204" s="3041"/>
      <c r="E204" s="3041"/>
      <c r="F204" s="3041"/>
      <c r="G204" s="3041"/>
      <c r="H204" s="3021"/>
    </row>
    <row r="205" spans="1:8" ht="26.4">
      <c r="A205" s="3020">
        <v>1</v>
      </c>
      <c r="B205" s="3021" t="s">
        <v>10582</v>
      </c>
      <c r="C205" s="3021"/>
      <c r="D205" s="3022">
        <v>10</v>
      </c>
      <c r="E205" s="3021" t="s">
        <v>10583</v>
      </c>
      <c r="F205" s="3023" t="s">
        <v>10584</v>
      </c>
      <c r="G205" s="3021" t="s">
        <v>10277</v>
      </c>
      <c r="H205" s="3021"/>
    </row>
    <row r="206" spans="1:8" ht="26.4">
      <c r="A206" s="3020">
        <v>2</v>
      </c>
      <c r="B206" s="3021" t="s">
        <v>10585</v>
      </c>
      <c r="C206" s="3021"/>
      <c r="D206" s="3022">
        <v>12</v>
      </c>
      <c r="E206" s="3021" t="s">
        <v>10586</v>
      </c>
      <c r="F206" s="3023" t="s">
        <v>10587</v>
      </c>
      <c r="G206" s="3021" t="s">
        <v>10277</v>
      </c>
      <c r="H206" s="3021" t="s">
        <v>27273</v>
      </c>
    </row>
    <row r="207" spans="1:8" ht="26.4">
      <c r="A207" s="3020">
        <v>3</v>
      </c>
      <c r="B207" s="3021" t="s">
        <v>10588</v>
      </c>
      <c r="C207" s="3021"/>
      <c r="D207" s="3022">
        <v>3.5</v>
      </c>
      <c r="E207" s="3021" t="s">
        <v>10589</v>
      </c>
      <c r="F207" s="3023" t="s">
        <v>10590</v>
      </c>
      <c r="G207" s="3021" t="s">
        <v>10277</v>
      </c>
      <c r="H207" s="3021" t="s">
        <v>27273</v>
      </c>
    </row>
    <row r="208" spans="1:8" ht="26.4">
      <c r="A208" s="3020">
        <v>4</v>
      </c>
      <c r="B208" s="3021" t="s">
        <v>10585</v>
      </c>
      <c r="C208" s="3021"/>
      <c r="D208" s="3022">
        <v>12</v>
      </c>
      <c r="E208" s="3021" t="s">
        <v>10591</v>
      </c>
      <c r="F208" s="3023" t="s">
        <v>10592</v>
      </c>
      <c r="G208" s="3021" t="s">
        <v>10277</v>
      </c>
      <c r="H208" s="3021" t="s">
        <v>27273</v>
      </c>
    </row>
    <row r="209" spans="1:8" ht="39.6">
      <c r="A209" s="3020">
        <v>5</v>
      </c>
      <c r="B209" s="3021" t="s">
        <v>10593</v>
      </c>
      <c r="C209" s="3021"/>
      <c r="D209" s="3022">
        <v>5</v>
      </c>
      <c r="E209" s="3021" t="s">
        <v>10594</v>
      </c>
      <c r="F209" s="3023" t="s">
        <v>10595</v>
      </c>
      <c r="G209" s="3021" t="s">
        <v>10277</v>
      </c>
      <c r="H209" s="3021" t="s">
        <v>27273</v>
      </c>
    </row>
    <row r="210" spans="1:8" ht="26.4">
      <c r="A210" s="3020">
        <v>6</v>
      </c>
      <c r="B210" s="3021" t="s">
        <v>10596</v>
      </c>
      <c r="C210" s="3021"/>
      <c r="D210" s="3022">
        <v>12</v>
      </c>
      <c r="E210" s="3021" t="s">
        <v>10594</v>
      </c>
      <c r="F210" s="3023" t="s">
        <v>10597</v>
      </c>
      <c r="G210" s="3021" t="s">
        <v>10277</v>
      </c>
      <c r="H210" s="3021" t="s">
        <v>27273</v>
      </c>
    </row>
    <row r="211" spans="1:8" ht="26.4">
      <c r="A211" s="3020">
        <v>7</v>
      </c>
      <c r="B211" s="3021" t="s">
        <v>10598</v>
      </c>
      <c r="C211" s="3021"/>
      <c r="D211" s="3022">
        <v>2</v>
      </c>
      <c r="E211" s="3021" t="s">
        <v>10599</v>
      </c>
      <c r="F211" s="3023" t="s">
        <v>10600</v>
      </c>
      <c r="G211" s="3021" t="s">
        <v>10277</v>
      </c>
      <c r="H211" s="3021"/>
    </row>
    <row r="212" spans="1:8" ht="26.4">
      <c r="A212" s="3020">
        <v>8</v>
      </c>
      <c r="B212" s="3021" t="s">
        <v>10598</v>
      </c>
      <c r="C212" s="3021"/>
      <c r="D212" s="3022">
        <v>2</v>
      </c>
      <c r="E212" s="3021" t="s">
        <v>10601</v>
      </c>
      <c r="F212" s="3023" t="s">
        <v>10602</v>
      </c>
      <c r="G212" s="3021" t="s">
        <v>10277</v>
      </c>
      <c r="H212" s="3021"/>
    </row>
    <row r="213" spans="1:8" ht="26.4">
      <c r="A213" s="3020">
        <v>9</v>
      </c>
      <c r="B213" s="3021" t="s">
        <v>10598</v>
      </c>
      <c r="C213" s="3021"/>
      <c r="D213" s="3022">
        <v>2</v>
      </c>
      <c r="E213" s="3021" t="s">
        <v>10603</v>
      </c>
      <c r="F213" s="3023" t="s">
        <v>10604</v>
      </c>
      <c r="G213" s="3021" t="s">
        <v>10277</v>
      </c>
      <c r="H213" s="3021"/>
    </row>
    <row r="214" spans="1:8" ht="26.4">
      <c r="A214" s="3020">
        <v>10</v>
      </c>
      <c r="B214" s="3021" t="s">
        <v>10588</v>
      </c>
      <c r="C214" s="3021"/>
      <c r="D214" s="3022">
        <v>6</v>
      </c>
      <c r="E214" s="3021" t="s">
        <v>10605</v>
      </c>
      <c r="F214" s="3023" t="s">
        <v>10606</v>
      </c>
      <c r="G214" s="3021" t="s">
        <v>10277</v>
      </c>
      <c r="H214" s="3021" t="s">
        <v>27277</v>
      </c>
    </row>
    <row r="215" spans="1:8" ht="26.4">
      <c r="A215" s="3020">
        <v>11</v>
      </c>
      <c r="B215" s="3021" t="s">
        <v>10598</v>
      </c>
      <c r="C215" s="3021"/>
      <c r="D215" s="3022">
        <v>7</v>
      </c>
      <c r="E215" s="3021" t="s">
        <v>10607</v>
      </c>
      <c r="F215" s="3023" t="s">
        <v>10608</v>
      </c>
      <c r="G215" s="3021" t="s">
        <v>10277</v>
      </c>
      <c r="H215" s="3021" t="s">
        <v>27277</v>
      </c>
    </row>
    <row r="216" spans="1:8" ht="26.4">
      <c r="A216" s="3020">
        <v>12</v>
      </c>
      <c r="B216" s="3021" t="s">
        <v>10598</v>
      </c>
      <c r="C216" s="3021"/>
      <c r="D216" s="3022">
        <v>3.67</v>
      </c>
      <c r="E216" s="3021" t="s">
        <v>10609</v>
      </c>
      <c r="F216" s="3023" t="s">
        <v>10610</v>
      </c>
      <c r="G216" s="3021" t="s">
        <v>10277</v>
      </c>
      <c r="H216" s="3021" t="s">
        <v>27277</v>
      </c>
    </row>
    <row r="217" spans="1:8" ht="26.4">
      <c r="A217" s="3020">
        <v>13</v>
      </c>
      <c r="B217" s="3021" t="s">
        <v>10611</v>
      </c>
      <c r="C217" s="3021"/>
      <c r="D217" s="3022">
        <v>1.74</v>
      </c>
      <c r="E217" s="3021" t="s">
        <v>10612</v>
      </c>
      <c r="F217" s="3023" t="s">
        <v>10613</v>
      </c>
      <c r="G217" s="3021" t="s">
        <v>10277</v>
      </c>
      <c r="H217" s="3021" t="s">
        <v>27277</v>
      </c>
    </row>
    <row r="218" spans="1:8" ht="26.4">
      <c r="A218" s="3020">
        <v>14</v>
      </c>
      <c r="B218" s="3021" t="s">
        <v>10614</v>
      </c>
      <c r="C218" s="3021"/>
      <c r="D218" s="3022">
        <v>6.6</v>
      </c>
      <c r="E218" s="3021" t="s">
        <v>10615</v>
      </c>
      <c r="F218" s="3023" t="s">
        <v>10616</v>
      </c>
      <c r="G218" s="3021" t="s">
        <v>10277</v>
      </c>
      <c r="H218" s="3021"/>
    </row>
    <row r="219" spans="1:8" ht="26.4">
      <c r="A219" s="3020">
        <v>15</v>
      </c>
      <c r="B219" s="3021" t="s">
        <v>10585</v>
      </c>
      <c r="C219" s="3021"/>
      <c r="D219" s="3022">
        <v>4</v>
      </c>
      <c r="E219" s="3021" t="s">
        <v>10617</v>
      </c>
      <c r="F219" s="3023" t="s">
        <v>10618</v>
      </c>
      <c r="G219" s="3021" t="s">
        <v>10277</v>
      </c>
      <c r="H219" s="3021"/>
    </row>
    <row r="220" spans="1:8" ht="26.4">
      <c r="A220" s="3020">
        <v>16</v>
      </c>
      <c r="B220" s="3021" t="s">
        <v>10585</v>
      </c>
      <c r="C220" s="3021"/>
      <c r="D220" s="3022">
        <v>3.8</v>
      </c>
      <c r="E220" s="3021" t="s">
        <v>10619</v>
      </c>
      <c r="F220" s="3023" t="s">
        <v>10620</v>
      </c>
      <c r="G220" s="3021" t="s">
        <v>10277</v>
      </c>
      <c r="H220" s="3021" t="s">
        <v>27273</v>
      </c>
    </row>
    <row r="221" spans="1:8" ht="26.4">
      <c r="A221" s="3020">
        <v>17</v>
      </c>
      <c r="B221" s="3021" t="s">
        <v>10585</v>
      </c>
      <c r="C221" s="3021"/>
      <c r="D221" s="3022">
        <v>4.5999999999999996</v>
      </c>
      <c r="E221" s="3021" t="s">
        <v>10621</v>
      </c>
      <c r="F221" s="3023" t="s">
        <v>10622</v>
      </c>
      <c r="G221" s="3021" t="s">
        <v>10277</v>
      </c>
      <c r="H221" s="3021"/>
    </row>
    <row r="222" spans="1:8" ht="26.4">
      <c r="A222" s="3020">
        <v>18</v>
      </c>
      <c r="B222" s="3021" t="s">
        <v>10598</v>
      </c>
      <c r="C222" s="3021"/>
      <c r="D222" s="3022">
        <v>3</v>
      </c>
      <c r="E222" s="3021" t="s">
        <v>10623</v>
      </c>
      <c r="F222" s="3023" t="s">
        <v>10624</v>
      </c>
      <c r="G222" s="3021" t="s">
        <v>10277</v>
      </c>
      <c r="H222" s="3021"/>
    </row>
    <row r="223" spans="1:8" ht="26.4">
      <c r="A223" s="3020">
        <v>19</v>
      </c>
      <c r="B223" s="3021" t="s">
        <v>10625</v>
      </c>
      <c r="C223" s="3021"/>
      <c r="D223" s="3022">
        <v>26</v>
      </c>
      <c r="E223" s="3021" t="s">
        <v>10626</v>
      </c>
      <c r="F223" s="3023" t="s">
        <v>10627</v>
      </c>
      <c r="G223" s="3021" t="s">
        <v>10277</v>
      </c>
      <c r="H223" s="3021"/>
    </row>
    <row r="224" spans="1:8" ht="26.4">
      <c r="A224" s="3020">
        <v>20</v>
      </c>
      <c r="B224" s="3021" t="s">
        <v>10628</v>
      </c>
      <c r="C224" s="3021"/>
      <c r="D224" s="3022">
        <v>93</v>
      </c>
      <c r="E224" s="3021" t="s">
        <v>10629</v>
      </c>
      <c r="F224" s="3023" t="s">
        <v>10630</v>
      </c>
      <c r="G224" s="3021" t="s">
        <v>10277</v>
      </c>
      <c r="H224" s="3021"/>
    </row>
    <row r="225" spans="1:8" ht="26.4">
      <c r="A225" s="3020">
        <v>21</v>
      </c>
      <c r="B225" s="3021" t="s">
        <v>10598</v>
      </c>
      <c r="C225" s="3021"/>
      <c r="D225" s="3022">
        <v>2</v>
      </c>
      <c r="E225" s="3021" t="s">
        <v>10631</v>
      </c>
      <c r="F225" s="3023" t="s">
        <v>10632</v>
      </c>
      <c r="G225" s="3021" t="s">
        <v>10277</v>
      </c>
      <c r="H225" s="3021"/>
    </row>
    <row r="226" spans="1:8" ht="26.4">
      <c r="A226" s="3020">
        <v>22</v>
      </c>
      <c r="B226" s="3021" t="s">
        <v>10598</v>
      </c>
      <c r="C226" s="3021"/>
      <c r="D226" s="3022">
        <v>2</v>
      </c>
      <c r="E226" s="3021" t="s">
        <v>10633</v>
      </c>
      <c r="F226" s="3028" t="s">
        <v>10632</v>
      </c>
      <c r="G226" s="3021" t="s">
        <v>10277</v>
      </c>
      <c r="H226" s="3021"/>
    </row>
    <row r="227" spans="1:8">
      <c r="A227" s="3020">
        <v>23</v>
      </c>
      <c r="B227" s="3021" t="s">
        <v>10634</v>
      </c>
      <c r="C227" s="3021"/>
      <c r="D227" s="3022">
        <v>10.6</v>
      </c>
      <c r="E227" s="3021" t="s">
        <v>10635</v>
      </c>
      <c r="F227" s="3023" t="s">
        <v>10636</v>
      </c>
      <c r="G227" s="3021" t="s">
        <v>10277</v>
      </c>
      <c r="H227" s="3021"/>
    </row>
    <row r="228" spans="1:8" ht="66">
      <c r="A228" s="3020">
        <v>24</v>
      </c>
      <c r="B228" s="3021" t="s">
        <v>10637</v>
      </c>
      <c r="C228" s="3021"/>
      <c r="D228" s="3022">
        <v>47.185299999999998</v>
      </c>
      <c r="E228" s="3021" t="s">
        <v>10638</v>
      </c>
      <c r="F228" s="3023" t="s">
        <v>10639</v>
      </c>
      <c r="G228" s="3021" t="s">
        <v>10640</v>
      </c>
      <c r="H228" s="3021"/>
    </row>
    <row r="229" spans="1:8">
      <c r="A229" s="3020">
        <v>25</v>
      </c>
      <c r="B229" s="3021" t="s">
        <v>10641</v>
      </c>
      <c r="C229" s="3021"/>
      <c r="D229" s="3022">
        <v>19.5</v>
      </c>
      <c r="E229" s="3021" t="s">
        <v>10635</v>
      </c>
      <c r="F229" s="3023" t="s">
        <v>10636</v>
      </c>
      <c r="G229" s="3021" t="s">
        <v>10277</v>
      </c>
      <c r="H229" s="3021"/>
    </row>
    <row r="230" spans="1:8" ht="39.6">
      <c r="A230" s="3020">
        <v>26</v>
      </c>
      <c r="B230" s="3021" t="s">
        <v>10642</v>
      </c>
      <c r="C230" s="3021"/>
      <c r="D230" s="3022">
        <v>26</v>
      </c>
      <c r="E230" s="3021" t="s">
        <v>10635</v>
      </c>
      <c r="F230" s="3023" t="s">
        <v>10643</v>
      </c>
      <c r="G230" s="3021" t="s">
        <v>10277</v>
      </c>
      <c r="H230" s="3021"/>
    </row>
    <row r="231" spans="1:8" ht="39.6">
      <c r="A231" s="3020">
        <v>27</v>
      </c>
      <c r="B231" s="3021" t="s">
        <v>10644</v>
      </c>
      <c r="C231" s="3021"/>
      <c r="D231" s="3022">
        <v>8.8000000000000007</v>
      </c>
      <c r="E231" s="3021" t="s">
        <v>10635</v>
      </c>
      <c r="F231" s="3023" t="s">
        <v>10645</v>
      </c>
      <c r="G231" s="3021" t="s">
        <v>10277</v>
      </c>
      <c r="H231" s="3021"/>
    </row>
    <row r="232" spans="1:8">
      <c r="A232" s="3020">
        <v>28</v>
      </c>
      <c r="B232" s="3021" t="s">
        <v>10646</v>
      </c>
      <c r="C232" s="3021"/>
      <c r="D232" s="3022">
        <v>36</v>
      </c>
      <c r="E232" s="3021" t="s">
        <v>10635</v>
      </c>
      <c r="F232" s="3023" t="s">
        <v>10636</v>
      </c>
      <c r="G232" s="3021" t="s">
        <v>10277</v>
      </c>
      <c r="H232" s="3021"/>
    </row>
    <row r="233" spans="1:8" ht="26.4">
      <c r="A233" s="3020">
        <v>29</v>
      </c>
      <c r="B233" s="3021" t="s">
        <v>10647</v>
      </c>
      <c r="C233" s="3021"/>
      <c r="D233" s="3022">
        <v>1.9</v>
      </c>
      <c r="E233" s="3021" t="s">
        <v>10648</v>
      </c>
      <c r="F233" s="3023" t="s">
        <v>10636</v>
      </c>
      <c r="G233" s="3021" t="s">
        <v>10277</v>
      </c>
      <c r="H233" s="3021"/>
    </row>
    <row r="234" spans="1:8" ht="39.6">
      <c r="A234" s="3020">
        <v>30</v>
      </c>
      <c r="B234" s="3021" t="s">
        <v>10649</v>
      </c>
      <c r="C234" s="3021"/>
      <c r="D234" s="3022">
        <v>12.36</v>
      </c>
      <c r="E234" s="3021" t="s">
        <v>10635</v>
      </c>
      <c r="F234" s="3023" t="s">
        <v>10645</v>
      </c>
      <c r="G234" s="3021" t="s">
        <v>10277</v>
      </c>
      <c r="H234" s="3021"/>
    </row>
    <row r="235" spans="1:8" ht="26.4">
      <c r="A235" s="3020">
        <v>31</v>
      </c>
      <c r="B235" s="3021" t="s">
        <v>10650</v>
      </c>
      <c r="C235" s="3021"/>
      <c r="D235" s="3022">
        <v>150</v>
      </c>
      <c r="E235" s="3021" t="s">
        <v>10651</v>
      </c>
      <c r="F235" s="3023" t="s">
        <v>10652</v>
      </c>
      <c r="G235" s="3021" t="s">
        <v>10277</v>
      </c>
      <c r="H235" s="3021"/>
    </row>
    <row r="236" spans="1:8" ht="39.6">
      <c r="A236" s="3020">
        <v>32</v>
      </c>
      <c r="B236" s="3021" t="s">
        <v>10653</v>
      </c>
      <c r="C236" s="3021"/>
      <c r="D236" s="3022">
        <v>1.9424999999999999</v>
      </c>
      <c r="E236" s="3021" t="s">
        <v>10651</v>
      </c>
      <c r="F236" s="3023" t="s">
        <v>10654</v>
      </c>
      <c r="G236" s="3021" t="s">
        <v>10277</v>
      </c>
      <c r="H236" s="3021"/>
    </row>
    <row r="237" spans="1:8" ht="26.4">
      <c r="A237" s="3020">
        <v>33</v>
      </c>
      <c r="B237" s="3021" t="s">
        <v>10598</v>
      </c>
      <c r="C237" s="3021"/>
      <c r="D237" s="3022">
        <v>2.35</v>
      </c>
      <c r="E237" s="3021" t="s">
        <v>10655</v>
      </c>
      <c r="F237" s="3023" t="s">
        <v>10652</v>
      </c>
      <c r="G237" s="3021" t="s">
        <v>10277</v>
      </c>
      <c r="H237" s="3021"/>
    </row>
    <row r="238" spans="1:8" ht="39.6">
      <c r="A238" s="3020">
        <v>34</v>
      </c>
      <c r="B238" s="3021" t="s">
        <v>10656</v>
      </c>
      <c r="C238" s="3021"/>
      <c r="D238" s="3022">
        <v>16.140699999999999</v>
      </c>
      <c r="E238" s="3021" t="s">
        <v>10657</v>
      </c>
      <c r="F238" s="3023" t="s">
        <v>10658</v>
      </c>
      <c r="G238" s="3021" t="s">
        <v>10659</v>
      </c>
      <c r="H238" s="3021"/>
    </row>
    <row r="239" spans="1:8" ht="39.6">
      <c r="A239" s="3020">
        <v>35</v>
      </c>
      <c r="B239" s="3021" t="s">
        <v>10660</v>
      </c>
      <c r="C239" s="3021"/>
      <c r="D239" s="3022">
        <v>1.5</v>
      </c>
      <c r="E239" s="3021" t="s">
        <v>10657</v>
      </c>
      <c r="F239" s="3023" t="s">
        <v>10658</v>
      </c>
      <c r="G239" s="3021" t="s">
        <v>10661</v>
      </c>
      <c r="H239" s="3021"/>
    </row>
    <row r="240" spans="1:8" ht="39.6">
      <c r="A240" s="3020">
        <v>36</v>
      </c>
      <c r="B240" s="3021" t="s">
        <v>10662</v>
      </c>
      <c r="C240" s="3021"/>
      <c r="D240" s="3022">
        <v>5</v>
      </c>
      <c r="E240" s="3021" t="s">
        <v>10657</v>
      </c>
      <c r="F240" s="3023" t="s">
        <v>10658</v>
      </c>
      <c r="G240" s="3021" t="s">
        <v>10277</v>
      </c>
      <c r="H240" s="3021"/>
    </row>
    <row r="241" spans="1:8" ht="36.75" customHeight="1">
      <c r="A241" s="3020">
        <v>37</v>
      </c>
      <c r="B241" s="3021" t="s">
        <v>10663</v>
      </c>
      <c r="C241" s="3021"/>
      <c r="D241" s="3022">
        <v>6</v>
      </c>
      <c r="E241" s="3021" t="s">
        <v>10664</v>
      </c>
      <c r="F241" s="3023" t="s">
        <v>10665</v>
      </c>
      <c r="G241" s="3021" t="s">
        <v>10277</v>
      </c>
      <c r="H241" s="3021" t="s">
        <v>27277</v>
      </c>
    </row>
    <row r="242" spans="1:8" ht="39.6">
      <c r="A242" s="3020">
        <v>38</v>
      </c>
      <c r="B242" s="3021" t="s">
        <v>10666</v>
      </c>
      <c r="C242" s="3021"/>
      <c r="D242" s="3022">
        <v>7</v>
      </c>
      <c r="E242" s="3021" t="s">
        <v>10667</v>
      </c>
      <c r="F242" s="3023" t="s">
        <v>10668</v>
      </c>
      <c r="G242" s="3021" t="s">
        <v>10277</v>
      </c>
      <c r="H242" s="3021" t="s">
        <v>27277</v>
      </c>
    </row>
    <row r="243" spans="1:8" ht="26.4">
      <c r="A243" s="3020">
        <v>39</v>
      </c>
      <c r="B243" s="3021" t="s">
        <v>10669</v>
      </c>
      <c r="C243" s="3021"/>
      <c r="D243" s="3022">
        <v>14</v>
      </c>
      <c r="E243" s="3021" t="s">
        <v>10670</v>
      </c>
      <c r="F243" s="3048" t="s">
        <v>10671</v>
      </c>
      <c r="G243" s="3021" t="s">
        <v>10277</v>
      </c>
      <c r="H243" s="3021" t="s">
        <v>27273</v>
      </c>
    </row>
    <row r="244" spans="1:8" ht="42" customHeight="1">
      <c r="A244" s="3020">
        <v>40</v>
      </c>
      <c r="B244" s="3021" t="s">
        <v>10672</v>
      </c>
      <c r="C244" s="3021"/>
      <c r="D244" s="3022">
        <v>54.46</v>
      </c>
      <c r="E244" s="3021" t="s">
        <v>10673</v>
      </c>
      <c r="F244" s="3023" t="s">
        <v>10250</v>
      </c>
      <c r="G244" s="3021" t="s">
        <v>10674</v>
      </c>
      <c r="H244" s="3021"/>
    </row>
    <row r="245" spans="1:8" ht="43.5" customHeight="1">
      <c r="A245" s="3020">
        <v>41</v>
      </c>
      <c r="B245" s="3021" t="s">
        <v>10675</v>
      </c>
      <c r="C245" s="3021"/>
      <c r="D245" s="3022">
        <v>32</v>
      </c>
      <c r="E245" s="3021" t="s">
        <v>10676</v>
      </c>
      <c r="F245" s="3023" t="s">
        <v>10677</v>
      </c>
      <c r="G245" s="3021" t="s">
        <v>10277</v>
      </c>
      <c r="H245" s="3021"/>
    </row>
    <row r="246" spans="1:8" ht="39.6">
      <c r="A246" s="3020">
        <v>42</v>
      </c>
      <c r="B246" s="3021" t="s">
        <v>10678</v>
      </c>
      <c r="C246" s="3021"/>
      <c r="D246" s="3022">
        <v>15.4</v>
      </c>
      <c r="E246" s="3021" t="s">
        <v>10679</v>
      </c>
      <c r="F246" s="3023" t="s">
        <v>10276</v>
      </c>
      <c r="G246" s="3021" t="s">
        <v>10277</v>
      </c>
      <c r="H246" s="3021" t="s">
        <v>27273</v>
      </c>
    </row>
    <row r="247" spans="1:8" ht="34.5" customHeight="1">
      <c r="A247" s="3020">
        <v>43</v>
      </c>
      <c r="B247" s="3021" t="s">
        <v>10598</v>
      </c>
      <c r="C247" s="3021"/>
      <c r="D247" s="3022">
        <v>6</v>
      </c>
      <c r="E247" s="3021" t="s">
        <v>10680</v>
      </c>
      <c r="F247" s="3023" t="s">
        <v>10681</v>
      </c>
      <c r="G247" s="3021" t="s">
        <v>10277</v>
      </c>
      <c r="H247" s="3021" t="s">
        <v>27273</v>
      </c>
    </row>
    <row r="248" spans="1:8" ht="26.4">
      <c r="A248" s="3020">
        <v>44</v>
      </c>
      <c r="B248" s="3021" t="s">
        <v>10585</v>
      </c>
      <c r="C248" s="3021"/>
      <c r="D248" s="3022">
        <v>11</v>
      </c>
      <c r="E248" s="3021" t="s">
        <v>10682</v>
      </c>
      <c r="F248" s="3023" t="s">
        <v>10683</v>
      </c>
      <c r="G248" s="3021" t="s">
        <v>10277</v>
      </c>
      <c r="H248" s="3021"/>
    </row>
    <row r="249" spans="1:8" ht="26.4">
      <c r="A249" s="3020">
        <v>45</v>
      </c>
      <c r="B249" s="3021" t="s">
        <v>10684</v>
      </c>
      <c r="C249" s="3021"/>
      <c r="D249" s="3022">
        <v>13.9</v>
      </c>
      <c r="E249" s="3021" t="s">
        <v>10685</v>
      </c>
      <c r="F249" s="3023" t="s">
        <v>10686</v>
      </c>
      <c r="G249" s="3021" t="s">
        <v>10687</v>
      </c>
      <c r="H249" s="3021"/>
    </row>
    <row r="250" spans="1:8" ht="26.4">
      <c r="A250" s="3020">
        <v>46</v>
      </c>
      <c r="B250" s="3021" t="s">
        <v>10585</v>
      </c>
      <c r="C250" s="3021"/>
      <c r="D250" s="3022">
        <v>3.4</v>
      </c>
      <c r="E250" s="3021" t="s">
        <v>10688</v>
      </c>
      <c r="F250" s="3023" t="s">
        <v>10689</v>
      </c>
      <c r="G250" s="3021" t="s">
        <v>10690</v>
      </c>
      <c r="H250" s="3021"/>
    </row>
    <row r="251" spans="1:8" ht="30.75" customHeight="1">
      <c r="A251" s="3020">
        <v>47</v>
      </c>
      <c r="B251" s="3021" t="s">
        <v>10598</v>
      </c>
      <c r="C251" s="3021"/>
      <c r="D251" s="3022">
        <v>1.5</v>
      </c>
      <c r="E251" s="3021" t="s">
        <v>10691</v>
      </c>
      <c r="F251" s="3023" t="s">
        <v>10692</v>
      </c>
      <c r="G251" s="3021" t="s">
        <v>10277</v>
      </c>
      <c r="H251" s="3021"/>
    </row>
    <row r="252" spans="1:8" ht="36" customHeight="1">
      <c r="A252" s="3020">
        <v>48</v>
      </c>
      <c r="B252" s="3021" t="s">
        <v>10598</v>
      </c>
      <c r="C252" s="3021"/>
      <c r="D252" s="3022">
        <v>3.5</v>
      </c>
      <c r="E252" s="3021" t="s">
        <v>10693</v>
      </c>
      <c r="F252" s="3023" t="s">
        <v>10694</v>
      </c>
      <c r="G252" s="3021" t="s">
        <v>10695</v>
      </c>
      <c r="H252" s="3021" t="s">
        <v>27273</v>
      </c>
    </row>
    <row r="253" spans="1:8" ht="36" customHeight="1">
      <c r="A253" s="3020">
        <v>49</v>
      </c>
      <c r="B253" s="3021" t="s">
        <v>10585</v>
      </c>
      <c r="C253" s="3021"/>
      <c r="D253" s="3022">
        <v>1</v>
      </c>
      <c r="E253" s="3021" t="s">
        <v>10696</v>
      </c>
      <c r="F253" s="3023" t="s">
        <v>10697</v>
      </c>
      <c r="G253" s="3021" t="s">
        <v>10277</v>
      </c>
      <c r="H253" s="3021"/>
    </row>
    <row r="254" spans="1:8" ht="26.4">
      <c r="A254" s="3020">
        <v>50</v>
      </c>
      <c r="B254" s="3021" t="s">
        <v>10698</v>
      </c>
      <c r="C254" s="3021"/>
      <c r="D254" s="3022">
        <v>4</v>
      </c>
      <c r="E254" s="3021" t="s">
        <v>10699</v>
      </c>
      <c r="F254" s="3023" t="s">
        <v>10700</v>
      </c>
      <c r="G254" s="3021" t="s">
        <v>10277</v>
      </c>
      <c r="H254" s="3021"/>
    </row>
    <row r="255" spans="1:8" ht="26.4">
      <c r="A255" s="3020">
        <v>51</v>
      </c>
      <c r="B255" s="3021" t="s">
        <v>10701</v>
      </c>
      <c r="C255" s="3021"/>
      <c r="D255" s="3022">
        <v>3</v>
      </c>
      <c r="E255" s="3021" t="s">
        <v>10702</v>
      </c>
      <c r="F255" s="3023" t="s">
        <v>10703</v>
      </c>
      <c r="G255" s="3021" t="s">
        <v>10277</v>
      </c>
      <c r="H255" s="3021"/>
    </row>
    <row r="256" spans="1:8" ht="26.4">
      <c r="A256" s="3020">
        <v>52</v>
      </c>
      <c r="B256" s="3021" t="s">
        <v>10585</v>
      </c>
      <c r="C256" s="3021"/>
      <c r="D256" s="3022">
        <v>5</v>
      </c>
      <c r="E256" s="3021" t="s">
        <v>10704</v>
      </c>
      <c r="F256" s="3023" t="s">
        <v>10705</v>
      </c>
      <c r="G256" s="3021" t="s">
        <v>10277</v>
      </c>
      <c r="H256" s="3021"/>
    </row>
    <row r="257" spans="1:8" ht="26.4">
      <c r="A257" s="3020">
        <v>53</v>
      </c>
      <c r="B257" s="3021" t="s">
        <v>10585</v>
      </c>
      <c r="C257" s="3021"/>
      <c r="D257" s="3022">
        <v>3</v>
      </c>
      <c r="E257" s="3021" t="s">
        <v>10706</v>
      </c>
      <c r="F257" s="3023" t="s">
        <v>10707</v>
      </c>
      <c r="G257" s="3021" t="s">
        <v>10277</v>
      </c>
      <c r="H257" s="3021"/>
    </row>
    <row r="258" spans="1:8" ht="37.5" customHeight="1">
      <c r="A258" s="3020">
        <v>54</v>
      </c>
      <c r="B258" s="3021" t="s">
        <v>10708</v>
      </c>
      <c r="C258" s="3021"/>
      <c r="D258" s="3022">
        <v>12</v>
      </c>
      <c r="E258" s="3021" t="s">
        <v>10709</v>
      </c>
      <c r="F258" s="3023" t="s">
        <v>10710</v>
      </c>
      <c r="G258" s="3021" t="s">
        <v>10277</v>
      </c>
      <c r="H258" s="3021"/>
    </row>
    <row r="259" spans="1:8" ht="28.5" customHeight="1">
      <c r="A259" s="3020">
        <v>55</v>
      </c>
      <c r="B259" s="3021" t="s">
        <v>10711</v>
      </c>
      <c r="C259" s="3021"/>
      <c r="D259" s="3022">
        <v>1.4233</v>
      </c>
      <c r="E259" s="3021" t="s">
        <v>10712</v>
      </c>
      <c r="F259" s="3023" t="s">
        <v>10713</v>
      </c>
      <c r="G259" s="3021" t="s">
        <v>10714</v>
      </c>
      <c r="H259" s="3021"/>
    </row>
    <row r="260" spans="1:8" ht="26.4">
      <c r="A260" s="3020">
        <v>56</v>
      </c>
      <c r="B260" s="3021" t="s">
        <v>10715</v>
      </c>
      <c r="C260" s="3021"/>
      <c r="D260" s="3022">
        <v>13.9339</v>
      </c>
      <c r="E260" s="3021" t="s">
        <v>10716</v>
      </c>
      <c r="F260" s="3023" t="s">
        <v>10717</v>
      </c>
      <c r="G260" s="3021" t="s">
        <v>10718</v>
      </c>
      <c r="H260" s="3021"/>
    </row>
    <row r="261" spans="1:8" ht="36.75" customHeight="1">
      <c r="A261" s="3020">
        <v>57</v>
      </c>
      <c r="B261" s="3021" t="s">
        <v>10719</v>
      </c>
      <c r="C261" s="3021"/>
      <c r="D261" s="3022">
        <v>0.22370000000000001</v>
      </c>
      <c r="E261" s="3021" t="s">
        <v>10720</v>
      </c>
      <c r="F261" s="3023" t="s">
        <v>10721</v>
      </c>
      <c r="G261" s="3021" t="s">
        <v>10722</v>
      </c>
      <c r="H261" s="3021"/>
    </row>
    <row r="262" spans="1:8" ht="31.5" customHeight="1">
      <c r="A262" s="3020">
        <v>58</v>
      </c>
      <c r="B262" s="3021" t="s">
        <v>10723</v>
      </c>
      <c r="C262" s="3021"/>
      <c r="D262" s="3022">
        <v>4.9000000000000004</v>
      </c>
      <c r="E262" s="3021" t="s">
        <v>10724</v>
      </c>
      <c r="F262" s="3023" t="s">
        <v>10725</v>
      </c>
      <c r="G262" s="3021" t="s">
        <v>10726</v>
      </c>
      <c r="H262" s="3021"/>
    </row>
    <row r="263" spans="1:8" ht="40.5" customHeight="1">
      <c r="A263" s="3020">
        <v>59</v>
      </c>
      <c r="B263" s="3021" t="s">
        <v>10727</v>
      </c>
      <c r="C263" s="3021"/>
      <c r="D263" s="3022">
        <v>1.9273</v>
      </c>
      <c r="E263" s="3021" t="s">
        <v>10728</v>
      </c>
      <c r="F263" s="3023" t="s">
        <v>10729</v>
      </c>
      <c r="G263" s="3021" t="s">
        <v>10730</v>
      </c>
      <c r="H263" s="3021"/>
    </row>
    <row r="264" spans="1:8" ht="33" customHeight="1">
      <c r="A264" s="3020">
        <v>60</v>
      </c>
      <c r="B264" s="3021" t="s">
        <v>10731</v>
      </c>
      <c r="C264" s="3021"/>
      <c r="D264" s="3022">
        <v>1.7949999999999999</v>
      </c>
      <c r="E264" s="3021" t="s">
        <v>10732</v>
      </c>
      <c r="F264" s="3023" t="s">
        <v>10733</v>
      </c>
      <c r="G264" s="3021" t="s">
        <v>10734</v>
      </c>
      <c r="H264" s="3021"/>
    </row>
    <row r="265" spans="1:8" ht="35.25" customHeight="1">
      <c r="A265" s="3020">
        <v>61</v>
      </c>
      <c r="B265" s="3021" t="s">
        <v>10735</v>
      </c>
      <c r="C265" s="3021"/>
      <c r="D265" s="3022">
        <v>23.44</v>
      </c>
      <c r="E265" s="3021" t="s">
        <v>10736</v>
      </c>
      <c r="F265" s="3023" t="s">
        <v>10302</v>
      </c>
      <c r="G265" s="3021" t="s">
        <v>10737</v>
      </c>
      <c r="H265" s="3021"/>
    </row>
    <row r="266" spans="1:8" ht="52.8">
      <c r="A266" s="3025"/>
      <c r="B266" s="3026" t="s">
        <v>10738</v>
      </c>
      <c r="C266" s="3026"/>
      <c r="D266" s="3027">
        <f>SUM(D205:D265)</f>
        <v>806.99170000000004</v>
      </c>
      <c r="E266" s="3026"/>
      <c r="F266" s="3028"/>
      <c r="G266" s="3026"/>
      <c r="H266" s="3026"/>
    </row>
    <row r="267" spans="1:8">
      <c r="A267" s="3044" t="s">
        <v>6023</v>
      </c>
      <c r="B267" s="3049"/>
      <c r="C267" s="3049"/>
      <c r="D267" s="3049"/>
      <c r="E267" s="3049"/>
      <c r="F267" s="3049"/>
      <c r="G267" s="3049"/>
      <c r="H267" s="3019"/>
    </row>
    <row r="268" spans="1:8">
      <c r="A268" s="3044" t="s">
        <v>10739</v>
      </c>
      <c r="B268" s="3049"/>
      <c r="C268" s="3049"/>
      <c r="D268" s="3049"/>
      <c r="E268" s="3049"/>
      <c r="F268" s="3049"/>
      <c r="G268" s="3049"/>
      <c r="H268" s="3021"/>
    </row>
    <row r="269" spans="1:8" ht="39.6">
      <c r="A269" s="3020">
        <v>1</v>
      </c>
      <c r="B269" s="3021" t="s">
        <v>10740</v>
      </c>
      <c r="C269" s="3050"/>
      <c r="D269" s="3022">
        <v>5.5</v>
      </c>
      <c r="E269" s="3021" t="s">
        <v>10741</v>
      </c>
      <c r="F269" s="3023" t="s">
        <v>10188</v>
      </c>
      <c r="G269" s="3021" t="s">
        <v>10277</v>
      </c>
      <c r="H269" s="3021" t="s">
        <v>27273</v>
      </c>
    </row>
    <row r="270" spans="1:8" ht="39.6">
      <c r="A270" s="3020">
        <v>2</v>
      </c>
      <c r="B270" s="3021" t="s">
        <v>10742</v>
      </c>
      <c r="C270" s="3050"/>
      <c r="D270" s="3022">
        <v>261</v>
      </c>
      <c r="E270" s="3021" t="s">
        <v>10743</v>
      </c>
      <c r="F270" s="3023" t="s">
        <v>10206</v>
      </c>
      <c r="G270" s="3021" t="s">
        <v>10277</v>
      </c>
      <c r="H270" s="3021"/>
    </row>
    <row r="271" spans="1:8" ht="39.6">
      <c r="A271" s="3020">
        <v>3</v>
      </c>
      <c r="B271" s="3021" t="s">
        <v>10744</v>
      </c>
      <c r="C271" s="3050"/>
      <c r="D271" s="3022">
        <v>146.5</v>
      </c>
      <c r="E271" s="3021" t="s">
        <v>10745</v>
      </c>
      <c r="F271" s="3023" t="s">
        <v>10206</v>
      </c>
      <c r="G271" s="3021" t="s">
        <v>10277</v>
      </c>
      <c r="H271" s="3021"/>
    </row>
    <row r="272" spans="1:8" ht="39.6">
      <c r="A272" s="3020">
        <v>4</v>
      </c>
      <c r="B272" s="3021" t="s">
        <v>10746</v>
      </c>
      <c r="C272" s="3050"/>
      <c r="D272" s="3022">
        <v>186</v>
      </c>
      <c r="E272" s="3021" t="s">
        <v>10747</v>
      </c>
      <c r="F272" s="3023" t="s">
        <v>10206</v>
      </c>
      <c r="G272" s="3021" t="s">
        <v>10277</v>
      </c>
      <c r="H272" s="3021"/>
    </row>
    <row r="273" spans="1:8" ht="52.8">
      <c r="A273" s="3020">
        <v>5</v>
      </c>
      <c r="B273" s="3021" t="s">
        <v>10748</v>
      </c>
      <c r="C273" s="3050"/>
      <c r="D273" s="3022">
        <v>15.7</v>
      </c>
      <c r="E273" s="3021" t="s">
        <v>10749</v>
      </c>
      <c r="F273" s="3023" t="s">
        <v>10290</v>
      </c>
      <c r="G273" s="3021" t="s">
        <v>10277</v>
      </c>
      <c r="H273" s="3021" t="s">
        <v>27272</v>
      </c>
    </row>
    <row r="274" spans="1:8" ht="52.8">
      <c r="A274" s="3020">
        <v>6</v>
      </c>
      <c r="B274" s="3021" t="s">
        <v>10750</v>
      </c>
      <c r="C274" s="3050"/>
      <c r="D274" s="3022">
        <v>12</v>
      </c>
      <c r="E274" s="3021" t="s">
        <v>10751</v>
      </c>
      <c r="F274" s="3023" t="s">
        <v>10290</v>
      </c>
      <c r="G274" s="3021" t="s">
        <v>10277</v>
      </c>
      <c r="H274" s="3021" t="s">
        <v>27272</v>
      </c>
    </row>
    <row r="275" spans="1:8" ht="39.6">
      <c r="A275" s="3020">
        <v>7</v>
      </c>
      <c r="B275" s="3021" t="s">
        <v>10752</v>
      </c>
      <c r="C275" s="3050"/>
      <c r="D275" s="3022">
        <v>35</v>
      </c>
      <c r="E275" s="3021" t="s">
        <v>10753</v>
      </c>
      <c r="F275" s="3023" t="s">
        <v>10206</v>
      </c>
      <c r="G275" s="3021" t="s">
        <v>10754</v>
      </c>
      <c r="H275" s="3021"/>
    </row>
    <row r="276" spans="1:8" ht="52.8">
      <c r="A276" s="3020">
        <v>8</v>
      </c>
      <c r="B276" s="3021" t="s">
        <v>10755</v>
      </c>
      <c r="C276" s="3050"/>
      <c r="D276" s="3022">
        <v>1</v>
      </c>
      <c r="E276" s="3021" t="s">
        <v>10756</v>
      </c>
      <c r="F276" s="3023" t="s">
        <v>10757</v>
      </c>
      <c r="G276" s="3021" t="s">
        <v>10277</v>
      </c>
      <c r="H276" s="3021"/>
    </row>
    <row r="277" spans="1:8" ht="39.6">
      <c r="A277" s="3020">
        <v>9</v>
      </c>
      <c r="B277" s="3021" t="s">
        <v>10758</v>
      </c>
      <c r="C277" s="3050"/>
      <c r="D277" s="3022">
        <v>515</v>
      </c>
      <c r="E277" s="3021" t="s">
        <v>10759</v>
      </c>
      <c r="F277" s="3023" t="s">
        <v>10184</v>
      </c>
      <c r="G277" s="3021" t="s">
        <v>10760</v>
      </c>
      <c r="H277" s="3021" t="s">
        <v>27272</v>
      </c>
    </row>
    <row r="278" spans="1:8" ht="39.6">
      <c r="A278" s="3020">
        <v>10</v>
      </c>
      <c r="B278" s="3021" t="s">
        <v>10761</v>
      </c>
      <c r="C278" s="3050"/>
      <c r="D278" s="3022">
        <v>1</v>
      </c>
      <c r="E278" s="3021" t="s">
        <v>10762</v>
      </c>
      <c r="F278" s="3023" t="s">
        <v>10413</v>
      </c>
      <c r="G278" s="3021" t="s">
        <v>10277</v>
      </c>
      <c r="H278" s="3021" t="s">
        <v>27273</v>
      </c>
    </row>
    <row r="279" spans="1:8" ht="26.4">
      <c r="A279" s="3020">
        <v>11</v>
      </c>
      <c r="B279" s="3021" t="s">
        <v>10763</v>
      </c>
      <c r="C279" s="3050"/>
      <c r="D279" s="3022">
        <v>1.3</v>
      </c>
      <c r="E279" s="3021" t="s">
        <v>10764</v>
      </c>
      <c r="F279" s="3023" t="s">
        <v>10765</v>
      </c>
      <c r="G279" s="3021" t="s">
        <v>10277</v>
      </c>
      <c r="H279" s="3021" t="s">
        <v>27277</v>
      </c>
    </row>
    <row r="280" spans="1:8" ht="39.6">
      <c r="A280" s="3020">
        <v>12</v>
      </c>
      <c r="B280" s="3021" t="s">
        <v>10766</v>
      </c>
      <c r="C280" s="3050"/>
      <c r="D280" s="3022">
        <v>1.9</v>
      </c>
      <c r="E280" s="3021" t="s">
        <v>10767</v>
      </c>
      <c r="F280" s="3023" t="s">
        <v>10290</v>
      </c>
      <c r="G280" s="3021" t="s">
        <v>10277</v>
      </c>
      <c r="H280" s="3021" t="s">
        <v>27272</v>
      </c>
    </row>
    <row r="281" spans="1:8" ht="39.6">
      <c r="A281" s="3020">
        <v>13</v>
      </c>
      <c r="B281" s="3021" t="s">
        <v>10768</v>
      </c>
      <c r="C281" s="3050"/>
      <c r="D281" s="3022">
        <v>15</v>
      </c>
      <c r="E281" s="3021" t="s">
        <v>10769</v>
      </c>
      <c r="F281" s="3023" t="s">
        <v>10309</v>
      </c>
      <c r="G281" s="3021" t="s">
        <v>10277</v>
      </c>
      <c r="H281" s="3021" t="s">
        <v>27273</v>
      </c>
    </row>
    <row r="282" spans="1:8" ht="39.6">
      <c r="A282" s="3020">
        <v>14</v>
      </c>
      <c r="B282" s="3021" t="s">
        <v>10770</v>
      </c>
      <c r="C282" s="3050"/>
      <c r="D282" s="3022">
        <v>28.9</v>
      </c>
      <c r="E282" s="3021" t="s">
        <v>10771</v>
      </c>
      <c r="F282" s="3023" t="s">
        <v>10772</v>
      </c>
      <c r="G282" s="3021" t="s">
        <v>10773</v>
      </c>
      <c r="H282" s="3021"/>
    </row>
    <row r="283" spans="1:8" ht="39.6">
      <c r="A283" s="3020">
        <v>15</v>
      </c>
      <c r="B283" s="3021" t="s">
        <v>10774</v>
      </c>
      <c r="C283" s="3050"/>
      <c r="D283" s="3022">
        <v>54</v>
      </c>
      <c r="E283" s="3021" t="s">
        <v>10775</v>
      </c>
      <c r="F283" s="3023" t="s">
        <v>10226</v>
      </c>
      <c r="G283" s="3021" t="s">
        <v>10277</v>
      </c>
      <c r="H283" s="3021" t="s">
        <v>27273</v>
      </c>
    </row>
    <row r="284" spans="1:8" ht="59.25" customHeight="1">
      <c r="A284" s="3020">
        <v>16</v>
      </c>
      <c r="B284" s="3021" t="s">
        <v>10776</v>
      </c>
      <c r="C284" s="3050"/>
      <c r="D284" s="3022">
        <v>1</v>
      </c>
      <c r="E284" s="3021" t="s">
        <v>10777</v>
      </c>
      <c r="F284" s="3023" t="s">
        <v>10778</v>
      </c>
      <c r="G284" s="3021" t="s">
        <v>10277</v>
      </c>
      <c r="H284" s="3021"/>
    </row>
    <row r="285" spans="1:8" ht="82.5" customHeight="1">
      <c r="A285" s="3020">
        <v>17</v>
      </c>
      <c r="B285" s="3021" t="s">
        <v>10779</v>
      </c>
      <c r="C285" s="3050"/>
      <c r="D285" s="3022">
        <v>252.1</v>
      </c>
      <c r="E285" s="3021" t="s">
        <v>10780</v>
      </c>
      <c r="F285" s="3023" t="s">
        <v>10781</v>
      </c>
      <c r="G285" s="3021" t="s">
        <v>10782</v>
      </c>
      <c r="H285" s="3021"/>
    </row>
    <row r="286" spans="1:8" ht="78.75" customHeight="1">
      <c r="A286" s="3020">
        <v>18</v>
      </c>
      <c r="B286" s="3021" t="s">
        <v>10783</v>
      </c>
      <c r="C286" s="3050"/>
      <c r="D286" s="3022">
        <v>216.7</v>
      </c>
      <c r="E286" s="3021" t="s">
        <v>10784</v>
      </c>
      <c r="F286" s="3028" t="s">
        <v>10781</v>
      </c>
      <c r="G286" s="3021" t="s">
        <v>10782</v>
      </c>
      <c r="H286" s="3021"/>
    </row>
    <row r="287" spans="1:8" ht="42" customHeight="1">
      <c r="A287" s="3020">
        <v>19</v>
      </c>
      <c r="B287" s="3021" t="s">
        <v>10785</v>
      </c>
      <c r="C287" s="3050"/>
      <c r="D287" s="3022">
        <v>4</v>
      </c>
      <c r="E287" s="3021" t="s">
        <v>10786</v>
      </c>
      <c r="F287" s="3023" t="s">
        <v>10302</v>
      </c>
      <c r="G287" s="3021" t="s">
        <v>10787</v>
      </c>
      <c r="H287" s="3021"/>
    </row>
    <row r="288" spans="1:8" ht="26.4">
      <c r="A288" s="3051"/>
      <c r="B288" s="3026" t="s">
        <v>10788</v>
      </c>
      <c r="C288" s="3026"/>
      <c r="D288" s="3027">
        <f>SUM(D269:D287)</f>
        <v>1753.6000000000001</v>
      </c>
      <c r="E288" s="3050"/>
      <c r="F288" s="3052"/>
      <c r="G288" s="3050"/>
      <c r="H288" s="3021"/>
    </row>
    <row r="289" spans="1:8">
      <c r="A289" s="3044" t="s">
        <v>4831</v>
      </c>
      <c r="B289" s="3049"/>
      <c r="C289" s="3049"/>
      <c r="D289" s="3049"/>
      <c r="E289" s="3049"/>
      <c r="F289" s="3049"/>
      <c r="G289" s="3049"/>
      <c r="H289" s="3021"/>
    </row>
    <row r="290" spans="1:8" ht="34.5" customHeight="1">
      <c r="A290" s="3020">
        <v>1</v>
      </c>
      <c r="B290" s="3021" t="s">
        <v>10789</v>
      </c>
      <c r="C290" s="3050"/>
      <c r="D290" s="3022">
        <v>0.35</v>
      </c>
      <c r="E290" s="3053" t="s">
        <v>10790</v>
      </c>
      <c r="F290" s="3023" t="s">
        <v>10791</v>
      </c>
      <c r="G290" s="3021" t="s">
        <v>10277</v>
      </c>
      <c r="H290" s="3021"/>
    </row>
    <row r="291" spans="1:8" ht="33.75" customHeight="1">
      <c r="A291" s="3020">
        <v>2</v>
      </c>
      <c r="B291" s="3021" t="s">
        <v>523</v>
      </c>
      <c r="C291" s="3050"/>
      <c r="D291" s="3022">
        <v>2</v>
      </c>
      <c r="E291" s="3021" t="s">
        <v>10792</v>
      </c>
      <c r="F291" s="3023" t="s">
        <v>10793</v>
      </c>
      <c r="G291" s="3021" t="s">
        <v>10277</v>
      </c>
      <c r="H291" s="3021"/>
    </row>
    <row r="292" spans="1:8" ht="40.5" customHeight="1">
      <c r="A292" s="3020">
        <v>3</v>
      </c>
      <c r="B292" s="3021" t="s">
        <v>9945</v>
      </c>
      <c r="C292" s="3050"/>
      <c r="D292" s="3022">
        <v>0.05</v>
      </c>
      <c r="E292" s="3021" t="s">
        <v>10794</v>
      </c>
      <c r="F292" s="3023" t="s">
        <v>10795</v>
      </c>
      <c r="G292" s="3021" t="s">
        <v>10277</v>
      </c>
      <c r="H292" s="3021"/>
    </row>
    <row r="293" spans="1:8" ht="36.75" customHeight="1">
      <c r="A293" s="3020">
        <v>4</v>
      </c>
      <c r="B293" s="3021" t="s">
        <v>10796</v>
      </c>
      <c r="C293" s="3050"/>
      <c r="D293" s="3022">
        <v>0.05</v>
      </c>
      <c r="E293" s="3021" t="s">
        <v>10797</v>
      </c>
      <c r="F293" s="3023" t="s">
        <v>10795</v>
      </c>
      <c r="G293" s="3021" t="s">
        <v>10277</v>
      </c>
      <c r="H293" s="3021"/>
    </row>
    <row r="294" spans="1:8" ht="29.25" customHeight="1">
      <c r="A294" s="3020">
        <v>5</v>
      </c>
      <c r="B294" s="3021" t="s">
        <v>10798</v>
      </c>
      <c r="C294" s="3050"/>
      <c r="D294" s="3022">
        <v>0.05</v>
      </c>
      <c r="E294" s="3021" t="s">
        <v>10799</v>
      </c>
      <c r="F294" s="3023" t="s">
        <v>10800</v>
      </c>
      <c r="G294" s="3021" t="s">
        <v>10277</v>
      </c>
      <c r="H294" s="3021"/>
    </row>
    <row r="295" spans="1:8" ht="38.25" customHeight="1">
      <c r="A295" s="3020">
        <v>6</v>
      </c>
      <c r="B295" s="3021" t="s">
        <v>523</v>
      </c>
      <c r="C295" s="3050"/>
      <c r="D295" s="3022">
        <v>0.5</v>
      </c>
      <c r="E295" s="3021" t="s">
        <v>10801</v>
      </c>
      <c r="F295" s="3023" t="s">
        <v>10802</v>
      </c>
      <c r="G295" s="3021" t="s">
        <v>10277</v>
      </c>
      <c r="H295" s="3021"/>
    </row>
    <row r="296" spans="1:8" ht="39.6">
      <c r="A296" s="3020">
        <v>7</v>
      </c>
      <c r="B296" s="3021" t="s">
        <v>10789</v>
      </c>
      <c r="C296" s="3050"/>
      <c r="D296" s="3022">
        <v>3.5</v>
      </c>
      <c r="E296" s="3021" t="s">
        <v>11201</v>
      </c>
      <c r="F296" s="3023" t="s">
        <v>10803</v>
      </c>
      <c r="G296" s="3021" t="s">
        <v>10277</v>
      </c>
      <c r="H296" s="3021"/>
    </row>
    <row r="297" spans="1:8" ht="26.4">
      <c r="A297" s="3020">
        <v>8</v>
      </c>
      <c r="B297" s="3021" t="s">
        <v>423</v>
      </c>
      <c r="C297" s="3050"/>
      <c r="D297" s="3022">
        <v>0</v>
      </c>
      <c r="E297" s="3021" t="s">
        <v>10804</v>
      </c>
      <c r="F297" s="3023" t="s">
        <v>10805</v>
      </c>
      <c r="G297" s="3021" t="s">
        <v>10806</v>
      </c>
      <c r="H297" s="3021"/>
    </row>
    <row r="298" spans="1:8" ht="39.6">
      <c r="A298" s="3020">
        <v>9</v>
      </c>
      <c r="B298" s="3021" t="s">
        <v>10807</v>
      </c>
      <c r="C298" s="3050"/>
      <c r="D298" s="3022">
        <v>8</v>
      </c>
      <c r="E298" s="3021" t="s">
        <v>10808</v>
      </c>
      <c r="F298" s="3023" t="s">
        <v>10809</v>
      </c>
      <c r="G298" s="3021" t="s">
        <v>10277</v>
      </c>
      <c r="H298" s="3021"/>
    </row>
    <row r="299" spans="1:8" ht="39.6">
      <c r="A299" s="3020">
        <v>10</v>
      </c>
      <c r="B299" s="3021" t="s">
        <v>10810</v>
      </c>
      <c r="C299" s="3050"/>
      <c r="D299" s="3022">
        <v>130</v>
      </c>
      <c r="E299" s="3021" t="s">
        <v>10811</v>
      </c>
      <c r="F299" s="3023" t="s">
        <v>10206</v>
      </c>
      <c r="G299" s="3021" t="s">
        <v>10812</v>
      </c>
      <c r="H299" s="3021"/>
    </row>
    <row r="300" spans="1:8" ht="26.4">
      <c r="A300" s="3020">
        <v>11</v>
      </c>
      <c r="B300" s="3021" t="s">
        <v>523</v>
      </c>
      <c r="C300" s="3050"/>
      <c r="D300" s="3022">
        <v>0.5</v>
      </c>
      <c r="E300" s="3021" t="s">
        <v>10813</v>
      </c>
      <c r="F300" s="3023" t="s">
        <v>10814</v>
      </c>
      <c r="G300" s="3021" t="s">
        <v>10277</v>
      </c>
      <c r="H300" s="3021"/>
    </row>
    <row r="301" spans="1:8" ht="26.4">
      <c r="A301" s="3020">
        <v>12</v>
      </c>
      <c r="B301" s="3021" t="s">
        <v>423</v>
      </c>
      <c r="C301" s="3050"/>
      <c r="D301" s="3022">
        <v>0.05</v>
      </c>
      <c r="E301" s="3021" t="s">
        <v>10607</v>
      </c>
      <c r="F301" s="3023" t="s">
        <v>10608</v>
      </c>
      <c r="G301" s="3021" t="s">
        <v>10277</v>
      </c>
      <c r="H301" s="3021" t="s">
        <v>27277</v>
      </c>
    </row>
    <row r="302" spans="1:8" ht="26.4">
      <c r="A302" s="3020">
        <v>13</v>
      </c>
      <c r="B302" s="3021" t="s">
        <v>10815</v>
      </c>
      <c r="C302" s="3050"/>
      <c r="D302" s="3022">
        <v>0.05</v>
      </c>
      <c r="E302" s="3021" t="s">
        <v>10816</v>
      </c>
      <c r="F302" s="3023" t="s">
        <v>10817</v>
      </c>
      <c r="G302" s="3021" t="s">
        <v>10277</v>
      </c>
      <c r="H302" s="3021"/>
    </row>
    <row r="303" spans="1:8" ht="39.6">
      <c r="A303" s="3020">
        <v>14</v>
      </c>
      <c r="B303" s="3021" t="s">
        <v>10818</v>
      </c>
      <c r="C303" s="3050"/>
      <c r="D303" s="3022">
        <v>3.4</v>
      </c>
      <c r="E303" s="3021" t="s">
        <v>10819</v>
      </c>
      <c r="F303" s="3023" t="s">
        <v>10184</v>
      </c>
      <c r="G303" s="3021" t="s">
        <v>10277</v>
      </c>
      <c r="H303" s="3021" t="s">
        <v>27272</v>
      </c>
    </row>
    <row r="304" spans="1:8" ht="26.4">
      <c r="A304" s="3020">
        <v>15</v>
      </c>
      <c r="B304" s="3021" t="s">
        <v>423</v>
      </c>
      <c r="C304" s="3050"/>
      <c r="D304" s="3022">
        <v>0.05</v>
      </c>
      <c r="E304" s="3021" t="s">
        <v>10820</v>
      </c>
      <c r="F304" s="3023" t="s">
        <v>10177</v>
      </c>
      <c r="G304" s="3021" t="s">
        <v>10277</v>
      </c>
      <c r="H304" s="3021"/>
    </row>
    <row r="305" spans="1:8">
      <c r="A305" s="3020">
        <v>16</v>
      </c>
      <c r="B305" s="3021" t="s">
        <v>10821</v>
      </c>
      <c r="C305" s="3050"/>
      <c r="D305" s="3022">
        <v>0.2</v>
      </c>
      <c r="E305" s="3021" t="s">
        <v>10822</v>
      </c>
      <c r="F305" s="3023" t="s">
        <v>10689</v>
      </c>
      <c r="G305" s="3021" t="s">
        <v>10277</v>
      </c>
      <c r="H305" s="3021"/>
    </row>
    <row r="306" spans="1:8" ht="39.6">
      <c r="A306" s="3020">
        <v>17</v>
      </c>
      <c r="B306" s="3021" t="s">
        <v>10823</v>
      </c>
      <c r="C306" s="3050"/>
      <c r="D306" s="3022">
        <v>0.05</v>
      </c>
      <c r="E306" s="3021" t="s">
        <v>10824</v>
      </c>
      <c r="F306" s="3023" t="s">
        <v>10825</v>
      </c>
      <c r="G306" s="3021" t="s">
        <v>10277</v>
      </c>
      <c r="H306" s="3021"/>
    </row>
    <row r="307" spans="1:8" ht="26.4">
      <c r="A307" s="3020">
        <v>18</v>
      </c>
      <c r="B307" s="3021" t="s">
        <v>10826</v>
      </c>
      <c r="C307" s="3050"/>
      <c r="D307" s="3022">
        <v>7.0000000000000007E-2</v>
      </c>
      <c r="E307" s="3021" t="s">
        <v>10827</v>
      </c>
      <c r="F307" s="3023" t="s">
        <v>10828</v>
      </c>
      <c r="G307" s="3021" t="s">
        <v>10277</v>
      </c>
      <c r="H307" s="3021"/>
    </row>
    <row r="308" spans="1:8" ht="38.25" customHeight="1">
      <c r="A308" s="3020">
        <v>19</v>
      </c>
      <c r="B308" s="3021" t="s">
        <v>423</v>
      </c>
      <c r="C308" s="3050"/>
      <c r="D308" s="3022">
        <v>0.05</v>
      </c>
      <c r="E308" s="3021" t="s">
        <v>10829</v>
      </c>
      <c r="F308" s="3048" t="s">
        <v>10830</v>
      </c>
      <c r="G308" s="3021" t="s">
        <v>10277</v>
      </c>
      <c r="H308" s="3021"/>
    </row>
    <row r="309" spans="1:8" ht="31.5" customHeight="1">
      <c r="A309" s="3020">
        <v>20</v>
      </c>
      <c r="B309" s="3021" t="s">
        <v>423</v>
      </c>
      <c r="C309" s="3050"/>
      <c r="D309" s="3022">
        <v>0.03</v>
      </c>
      <c r="E309" s="3021" t="s">
        <v>10831</v>
      </c>
      <c r="F309" s="3023" t="s">
        <v>10733</v>
      </c>
      <c r="G309" s="3021" t="s">
        <v>10277</v>
      </c>
      <c r="H309" s="3021"/>
    </row>
    <row r="310" spans="1:8" ht="32.25" customHeight="1">
      <c r="A310" s="3020">
        <v>21</v>
      </c>
      <c r="B310" s="3021" t="s">
        <v>423</v>
      </c>
      <c r="C310" s="3050"/>
      <c r="D310" s="3022">
        <v>0.03</v>
      </c>
      <c r="E310" s="3021" t="s">
        <v>10832</v>
      </c>
      <c r="F310" s="3023" t="s">
        <v>10733</v>
      </c>
      <c r="G310" s="3021" t="s">
        <v>10277</v>
      </c>
      <c r="H310" s="3021"/>
    </row>
    <row r="311" spans="1:8" ht="39" customHeight="1">
      <c r="A311" s="3020">
        <v>22</v>
      </c>
      <c r="B311" s="3021" t="s">
        <v>10833</v>
      </c>
      <c r="C311" s="3050"/>
      <c r="D311" s="3022">
        <v>0.03</v>
      </c>
      <c r="E311" s="3021" t="s">
        <v>10834</v>
      </c>
      <c r="F311" s="3023" t="s">
        <v>10733</v>
      </c>
      <c r="G311" s="3021" t="s">
        <v>10277</v>
      </c>
      <c r="H311" s="3021"/>
    </row>
    <row r="312" spans="1:8" ht="36" customHeight="1">
      <c r="A312" s="3020">
        <v>23</v>
      </c>
      <c r="B312" s="3021" t="s">
        <v>10835</v>
      </c>
      <c r="C312" s="3050"/>
      <c r="D312" s="3022">
        <v>0.06</v>
      </c>
      <c r="E312" s="3021" t="s">
        <v>10836</v>
      </c>
      <c r="F312" s="3023" t="s">
        <v>10733</v>
      </c>
      <c r="G312" s="3021" t="s">
        <v>10277</v>
      </c>
      <c r="H312" s="3021"/>
    </row>
    <row r="313" spans="1:8" ht="37.5" customHeight="1">
      <c r="A313" s="3037">
        <v>24</v>
      </c>
      <c r="B313" s="3032" t="s">
        <v>10837</v>
      </c>
      <c r="C313" s="3054"/>
      <c r="D313" s="3038">
        <v>0.05</v>
      </c>
      <c r="E313" s="3032" t="s">
        <v>10838</v>
      </c>
      <c r="F313" s="3039" t="s">
        <v>10839</v>
      </c>
      <c r="G313" s="3032" t="s">
        <v>10277</v>
      </c>
      <c r="H313" s="3032"/>
    </row>
    <row r="314" spans="1:8" ht="26.4">
      <c r="A314" s="3020">
        <v>25</v>
      </c>
      <c r="B314" s="3021" t="s">
        <v>10840</v>
      </c>
      <c r="C314" s="3050"/>
      <c r="D314" s="3022">
        <v>0.15</v>
      </c>
      <c r="E314" s="3021" t="s">
        <v>10836</v>
      </c>
      <c r="F314" s="3023" t="s">
        <v>10733</v>
      </c>
      <c r="G314" s="3021" t="s">
        <v>10277</v>
      </c>
      <c r="H314" s="3021"/>
    </row>
    <row r="315" spans="1:8" ht="39.6">
      <c r="A315" s="3020">
        <v>26</v>
      </c>
      <c r="B315" s="3021" t="s">
        <v>10841</v>
      </c>
      <c r="C315" s="3050"/>
      <c r="D315" s="3022">
        <v>1.2</v>
      </c>
      <c r="E315" s="3021" t="s">
        <v>10842</v>
      </c>
      <c r="F315" s="3023" t="s">
        <v>10170</v>
      </c>
      <c r="G315" s="3021" t="s">
        <v>10277</v>
      </c>
      <c r="H315" s="3021" t="s">
        <v>27273</v>
      </c>
    </row>
    <row r="316" spans="1:8" ht="26.4">
      <c r="A316" s="3020">
        <v>27</v>
      </c>
      <c r="B316" s="3021" t="s">
        <v>10796</v>
      </c>
      <c r="C316" s="3050"/>
      <c r="D316" s="3022">
        <v>0.05</v>
      </c>
      <c r="E316" s="3021" t="s">
        <v>10843</v>
      </c>
      <c r="F316" s="3023" t="s">
        <v>10705</v>
      </c>
      <c r="G316" s="3021" t="s">
        <v>10277</v>
      </c>
      <c r="H316" s="3021" t="s">
        <v>27273</v>
      </c>
    </row>
    <row r="317" spans="1:8" ht="31.5" customHeight="1">
      <c r="A317" s="3020">
        <v>28</v>
      </c>
      <c r="B317" s="3021" t="s">
        <v>10796</v>
      </c>
      <c r="C317" s="3050"/>
      <c r="D317" s="3022">
        <v>0.05</v>
      </c>
      <c r="E317" s="3021" t="s">
        <v>10844</v>
      </c>
      <c r="F317" s="3023" t="s">
        <v>10705</v>
      </c>
      <c r="G317" s="3021" t="s">
        <v>10277</v>
      </c>
      <c r="H317" s="3021" t="s">
        <v>27273</v>
      </c>
    </row>
    <row r="318" spans="1:8" ht="40.5" customHeight="1">
      <c r="A318" s="3020">
        <v>29</v>
      </c>
      <c r="B318" s="3021" t="s">
        <v>10845</v>
      </c>
      <c r="C318" s="3050"/>
      <c r="D318" s="3022">
        <v>7.0000000000000007E-2</v>
      </c>
      <c r="E318" s="3021" t="s">
        <v>10846</v>
      </c>
      <c r="F318" s="3023" t="s">
        <v>10847</v>
      </c>
      <c r="G318" s="3021" t="s">
        <v>10277</v>
      </c>
      <c r="H318" s="3021"/>
    </row>
    <row r="319" spans="1:8" ht="28.5" customHeight="1">
      <c r="A319" s="3020">
        <v>30</v>
      </c>
      <c r="B319" s="3021" t="s">
        <v>9945</v>
      </c>
      <c r="C319" s="3050"/>
      <c r="D319" s="3022">
        <v>0.05</v>
      </c>
      <c r="E319" s="3021" t="s">
        <v>10848</v>
      </c>
      <c r="F319" s="3023" t="s">
        <v>10847</v>
      </c>
      <c r="G319" s="3021" t="s">
        <v>10277</v>
      </c>
      <c r="H319" s="3021"/>
    </row>
    <row r="320" spans="1:8" ht="31.5" customHeight="1">
      <c r="A320" s="3020">
        <v>31</v>
      </c>
      <c r="B320" s="3021" t="s">
        <v>523</v>
      </c>
      <c r="C320" s="3050"/>
      <c r="D320" s="3022">
        <v>0.23</v>
      </c>
      <c r="E320" s="3021" t="s">
        <v>10621</v>
      </c>
      <c r="F320" s="3023" t="s">
        <v>10849</v>
      </c>
      <c r="G320" s="3021" t="s">
        <v>10277</v>
      </c>
      <c r="H320" s="3021"/>
    </row>
    <row r="321" spans="1:8" ht="42" customHeight="1">
      <c r="A321" s="3020">
        <v>32</v>
      </c>
      <c r="B321" s="3021" t="s">
        <v>2365</v>
      </c>
      <c r="C321" s="3050"/>
      <c r="D321" s="3022">
        <v>0.05</v>
      </c>
      <c r="E321" s="3021" t="s">
        <v>10850</v>
      </c>
      <c r="F321" s="3023" t="s">
        <v>10184</v>
      </c>
      <c r="G321" s="3021" t="s">
        <v>10277</v>
      </c>
      <c r="H321" s="3021" t="s">
        <v>27272</v>
      </c>
    </row>
    <row r="322" spans="1:8" ht="34.5" customHeight="1">
      <c r="A322" s="3020">
        <v>33</v>
      </c>
      <c r="B322" s="3021" t="s">
        <v>10851</v>
      </c>
      <c r="C322" s="3050"/>
      <c r="D322" s="3022">
        <v>0.05</v>
      </c>
      <c r="E322" s="3021" t="s">
        <v>10852</v>
      </c>
      <c r="F322" s="3023" t="s">
        <v>10853</v>
      </c>
      <c r="G322" s="3021" t="s">
        <v>10277</v>
      </c>
      <c r="H322" s="3021"/>
    </row>
    <row r="323" spans="1:8" ht="30.75" customHeight="1">
      <c r="A323" s="3020">
        <v>34</v>
      </c>
      <c r="B323" s="3021" t="s">
        <v>10854</v>
      </c>
      <c r="C323" s="3050"/>
      <c r="D323" s="3022">
        <v>0.05</v>
      </c>
      <c r="E323" s="3021" t="s">
        <v>10852</v>
      </c>
      <c r="F323" s="3023" t="s">
        <v>10853</v>
      </c>
      <c r="G323" s="3021" t="s">
        <v>10277</v>
      </c>
      <c r="H323" s="3021"/>
    </row>
    <row r="324" spans="1:8" ht="31.5" customHeight="1">
      <c r="A324" s="3020">
        <v>35</v>
      </c>
      <c r="B324" s="3021" t="s">
        <v>10855</v>
      </c>
      <c r="C324" s="3050"/>
      <c r="D324" s="3022">
        <v>0.05</v>
      </c>
      <c r="E324" s="3021" t="s">
        <v>10852</v>
      </c>
      <c r="F324" s="3023" t="s">
        <v>10853</v>
      </c>
      <c r="G324" s="3021" t="s">
        <v>10277</v>
      </c>
      <c r="H324" s="3021"/>
    </row>
    <row r="325" spans="1:8" ht="34.5" customHeight="1">
      <c r="A325" s="3020">
        <v>36</v>
      </c>
      <c r="B325" s="3021" t="s">
        <v>10856</v>
      </c>
      <c r="C325" s="3050"/>
      <c r="D325" s="3022">
        <v>1</v>
      </c>
      <c r="E325" s="3021" t="s">
        <v>10852</v>
      </c>
      <c r="F325" s="3023" t="s">
        <v>10853</v>
      </c>
      <c r="G325" s="3021" t="s">
        <v>10277</v>
      </c>
      <c r="H325" s="3021"/>
    </row>
    <row r="326" spans="1:8" ht="30.75" customHeight="1">
      <c r="A326" s="3020">
        <v>37</v>
      </c>
      <c r="B326" s="3021" t="s">
        <v>10857</v>
      </c>
      <c r="C326" s="3050"/>
      <c r="D326" s="3022">
        <v>1</v>
      </c>
      <c r="E326" s="3021" t="s">
        <v>10852</v>
      </c>
      <c r="F326" s="3023" t="s">
        <v>10853</v>
      </c>
      <c r="G326" s="3021" t="s">
        <v>10277</v>
      </c>
      <c r="H326" s="3021"/>
    </row>
    <row r="327" spans="1:8" ht="31.5" customHeight="1">
      <c r="A327" s="3020">
        <v>38</v>
      </c>
      <c r="B327" s="3021" t="s">
        <v>10858</v>
      </c>
      <c r="C327" s="3050"/>
      <c r="D327" s="3022">
        <v>0.05</v>
      </c>
      <c r="E327" s="3021" t="s">
        <v>10852</v>
      </c>
      <c r="F327" s="3023" t="s">
        <v>10853</v>
      </c>
      <c r="G327" s="3021" t="s">
        <v>10277</v>
      </c>
      <c r="H327" s="3021"/>
    </row>
    <row r="328" spans="1:8" ht="29.25" customHeight="1">
      <c r="A328" s="3020">
        <v>39</v>
      </c>
      <c r="B328" s="3021" t="s">
        <v>10855</v>
      </c>
      <c r="C328" s="3050"/>
      <c r="D328" s="3022">
        <v>0.05</v>
      </c>
      <c r="E328" s="3021" t="s">
        <v>10859</v>
      </c>
      <c r="F328" s="3023" t="s">
        <v>10853</v>
      </c>
      <c r="G328" s="3021" t="s">
        <v>10277</v>
      </c>
      <c r="H328" s="3021"/>
    </row>
    <row r="329" spans="1:8" ht="66">
      <c r="A329" s="3020">
        <v>40</v>
      </c>
      <c r="B329" s="3021" t="s">
        <v>423</v>
      </c>
      <c r="C329" s="3050"/>
      <c r="D329" s="3022">
        <v>0.05</v>
      </c>
      <c r="E329" s="3021" t="s">
        <v>10860</v>
      </c>
      <c r="F329" s="3023" t="s">
        <v>10861</v>
      </c>
      <c r="G329" s="3021" t="s">
        <v>10277</v>
      </c>
      <c r="H329" s="3021"/>
    </row>
    <row r="330" spans="1:8" ht="36" customHeight="1">
      <c r="A330" s="3020">
        <v>41</v>
      </c>
      <c r="B330" s="3021" t="s">
        <v>10862</v>
      </c>
      <c r="C330" s="3050"/>
      <c r="D330" s="3022">
        <v>0.05</v>
      </c>
      <c r="E330" s="3021" t="s">
        <v>10863</v>
      </c>
      <c r="F330" s="3023" t="s">
        <v>10853</v>
      </c>
      <c r="G330" s="3021" t="s">
        <v>10277</v>
      </c>
      <c r="H330" s="3021"/>
    </row>
    <row r="331" spans="1:8" ht="36.75" customHeight="1">
      <c r="A331" s="3020">
        <v>42</v>
      </c>
      <c r="B331" s="3021" t="s">
        <v>10821</v>
      </c>
      <c r="C331" s="3050"/>
      <c r="D331" s="3022">
        <v>0.05</v>
      </c>
      <c r="E331" s="3021" t="s">
        <v>10864</v>
      </c>
      <c r="F331" s="3023" t="s">
        <v>10853</v>
      </c>
      <c r="G331" s="3021" t="s">
        <v>10277</v>
      </c>
      <c r="H331" s="3021"/>
    </row>
    <row r="332" spans="1:8" ht="33" customHeight="1">
      <c r="A332" s="3020">
        <v>43</v>
      </c>
      <c r="B332" s="3021" t="s">
        <v>10865</v>
      </c>
      <c r="C332" s="3050"/>
      <c r="D332" s="3022">
        <v>0.08</v>
      </c>
      <c r="E332" s="3021" t="s">
        <v>10866</v>
      </c>
      <c r="F332" s="3023" t="s">
        <v>10867</v>
      </c>
      <c r="G332" s="3021" t="s">
        <v>10277</v>
      </c>
      <c r="H332" s="3021"/>
    </row>
    <row r="333" spans="1:8" ht="32.25" customHeight="1">
      <c r="A333" s="3020">
        <v>44</v>
      </c>
      <c r="B333" s="3021" t="s">
        <v>10868</v>
      </c>
      <c r="C333" s="3050"/>
      <c r="D333" s="3022">
        <v>0.05</v>
      </c>
      <c r="E333" s="3021" t="s">
        <v>10869</v>
      </c>
      <c r="F333" s="3023" t="s">
        <v>10870</v>
      </c>
      <c r="G333" s="3021" t="s">
        <v>10277</v>
      </c>
      <c r="H333" s="3021"/>
    </row>
    <row r="334" spans="1:8" ht="36" customHeight="1">
      <c r="A334" s="3020">
        <v>45</v>
      </c>
      <c r="B334" s="3021" t="s">
        <v>10871</v>
      </c>
      <c r="C334" s="3050"/>
      <c r="D334" s="3022">
        <v>0.05</v>
      </c>
      <c r="E334" s="3021" t="s">
        <v>10872</v>
      </c>
      <c r="F334" s="3023" t="s">
        <v>10873</v>
      </c>
      <c r="G334" s="3021" t="s">
        <v>10277</v>
      </c>
      <c r="H334" s="3021"/>
    </row>
    <row r="335" spans="1:8" ht="29.25" customHeight="1">
      <c r="A335" s="3020">
        <v>46</v>
      </c>
      <c r="B335" s="3021" t="s">
        <v>10874</v>
      </c>
      <c r="C335" s="3050"/>
      <c r="D335" s="3022">
        <v>0.05</v>
      </c>
      <c r="E335" s="3021" t="s">
        <v>10875</v>
      </c>
      <c r="F335" s="3023" t="s">
        <v>10867</v>
      </c>
      <c r="G335" s="3021" t="s">
        <v>10277</v>
      </c>
      <c r="H335" s="3021"/>
    </row>
    <row r="336" spans="1:8" ht="42.75" customHeight="1">
      <c r="A336" s="3020">
        <v>47</v>
      </c>
      <c r="B336" s="3021" t="s">
        <v>10876</v>
      </c>
      <c r="C336" s="3050"/>
      <c r="D336" s="3022">
        <v>0.05</v>
      </c>
      <c r="E336" s="3021" t="s">
        <v>10877</v>
      </c>
      <c r="F336" s="3023" t="s">
        <v>10878</v>
      </c>
      <c r="G336" s="3021" t="s">
        <v>10277</v>
      </c>
      <c r="H336" s="3021"/>
    </row>
    <row r="337" spans="1:8" ht="42" customHeight="1">
      <c r="A337" s="3020">
        <v>48</v>
      </c>
      <c r="B337" s="3021" t="s">
        <v>10879</v>
      </c>
      <c r="C337" s="3050"/>
      <c r="D337" s="3022">
        <v>0.05</v>
      </c>
      <c r="E337" s="3021" t="s">
        <v>10880</v>
      </c>
      <c r="F337" s="3023" t="s">
        <v>10867</v>
      </c>
      <c r="G337" s="3021" t="s">
        <v>10277</v>
      </c>
      <c r="H337" s="3021"/>
    </row>
    <row r="338" spans="1:8" ht="36.75" customHeight="1">
      <c r="A338" s="3020">
        <v>49</v>
      </c>
      <c r="B338" s="3021" t="s">
        <v>10881</v>
      </c>
      <c r="C338" s="3050"/>
      <c r="D338" s="3022">
        <v>0.05</v>
      </c>
      <c r="E338" s="3021" t="s">
        <v>10882</v>
      </c>
      <c r="F338" s="3023" t="s">
        <v>10883</v>
      </c>
      <c r="G338" s="3021" t="s">
        <v>10277</v>
      </c>
      <c r="H338" s="3021"/>
    </row>
    <row r="339" spans="1:8" ht="52.8">
      <c r="A339" s="3020">
        <v>50</v>
      </c>
      <c r="B339" s="3021" t="s">
        <v>10871</v>
      </c>
      <c r="C339" s="3050"/>
      <c r="D339" s="3022">
        <v>0.05</v>
      </c>
      <c r="E339" s="3021" t="s">
        <v>10884</v>
      </c>
      <c r="F339" s="3023" t="s">
        <v>10885</v>
      </c>
      <c r="G339" s="3021" t="s">
        <v>10886</v>
      </c>
      <c r="H339" s="3021"/>
    </row>
    <row r="340" spans="1:8" ht="32.25" customHeight="1">
      <c r="A340" s="3020">
        <v>51</v>
      </c>
      <c r="B340" s="3021" t="s">
        <v>10876</v>
      </c>
      <c r="C340" s="3050"/>
      <c r="D340" s="3022">
        <v>0.1</v>
      </c>
      <c r="E340" s="3021" t="s">
        <v>10887</v>
      </c>
      <c r="F340" s="3023" t="s">
        <v>10873</v>
      </c>
      <c r="G340" s="3021" t="s">
        <v>10277</v>
      </c>
      <c r="H340" s="3021"/>
    </row>
    <row r="341" spans="1:8" ht="40.5" customHeight="1">
      <c r="A341" s="3020">
        <v>52</v>
      </c>
      <c r="B341" s="3021" t="s">
        <v>10888</v>
      </c>
      <c r="C341" s="3050"/>
      <c r="D341" s="3022">
        <v>2.7</v>
      </c>
      <c r="E341" s="3021" t="s">
        <v>10889</v>
      </c>
      <c r="F341" s="3023" t="s">
        <v>10276</v>
      </c>
      <c r="G341" s="3021" t="s">
        <v>10277</v>
      </c>
      <c r="H341" s="3021"/>
    </row>
    <row r="342" spans="1:8" ht="39.75" customHeight="1">
      <c r="A342" s="3020">
        <v>53</v>
      </c>
      <c r="B342" s="3021" t="s">
        <v>10890</v>
      </c>
      <c r="C342" s="3050"/>
      <c r="D342" s="3022">
        <v>100.33</v>
      </c>
      <c r="E342" s="3021" t="s">
        <v>10891</v>
      </c>
      <c r="F342" s="3023" t="s">
        <v>10873</v>
      </c>
      <c r="G342" s="3021" t="s">
        <v>10277</v>
      </c>
      <c r="H342" s="3021"/>
    </row>
    <row r="343" spans="1:8" ht="43.5" customHeight="1">
      <c r="A343" s="3020">
        <v>54</v>
      </c>
      <c r="B343" s="3021" t="s">
        <v>10892</v>
      </c>
      <c r="C343" s="3050"/>
      <c r="D343" s="3022">
        <v>0.01</v>
      </c>
      <c r="E343" s="3021" t="s">
        <v>10893</v>
      </c>
      <c r="F343" s="3023" t="s">
        <v>10894</v>
      </c>
      <c r="G343" s="3021" t="s">
        <v>10277</v>
      </c>
      <c r="H343" s="3021"/>
    </row>
    <row r="344" spans="1:8" ht="39" customHeight="1">
      <c r="A344" s="3020">
        <v>55</v>
      </c>
      <c r="B344" s="3021" t="s">
        <v>10895</v>
      </c>
      <c r="C344" s="3050"/>
      <c r="D344" s="3022">
        <v>0.01</v>
      </c>
      <c r="E344" s="3021" t="s">
        <v>10896</v>
      </c>
      <c r="F344" s="3023" t="s">
        <v>10897</v>
      </c>
      <c r="G344" s="3021" t="s">
        <v>10277</v>
      </c>
      <c r="H344" s="3021"/>
    </row>
    <row r="345" spans="1:8" ht="32.25" customHeight="1">
      <c r="A345" s="3020">
        <v>56</v>
      </c>
      <c r="B345" s="3021" t="s">
        <v>10898</v>
      </c>
      <c r="C345" s="3050"/>
      <c r="D345" s="3022">
        <v>0.43</v>
      </c>
      <c r="E345" s="3021" t="s">
        <v>10899</v>
      </c>
      <c r="F345" s="3023" t="s">
        <v>10900</v>
      </c>
      <c r="G345" s="3021" t="s">
        <v>10277</v>
      </c>
      <c r="H345" s="3021"/>
    </row>
    <row r="346" spans="1:8" ht="33.75" customHeight="1">
      <c r="A346" s="3020">
        <v>57</v>
      </c>
      <c r="B346" s="3021" t="s">
        <v>10901</v>
      </c>
      <c r="C346" s="3050"/>
      <c r="D346" s="3022">
        <v>0.02</v>
      </c>
      <c r="E346" s="3021" t="s">
        <v>10896</v>
      </c>
      <c r="F346" s="3023" t="s">
        <v>10900</v>
      </c>
      <c r="G346" s="3021" t="s">
        <v>10277</v>
      </c>
      <c r="H346" s="3021"/>
    </row>
    <row r="347" spans="1:8" ht="27" customHeight="1">
      <c r="A347" s="3020">
        <v>58</v>
      </c>
      <c r="B347" s="3021" t="s">
        <v>10902</v>
      </c>
      <c r="C347" s="3050"/>
      <c r="D347" s="3022">
        <v>0.02</v>
      </c>
      <c r="E347" s="3021" t="s">
        <v>10903</v>
      </c>
      <c r="F347" s="3023" t="s">
        <v>10904</v>
      </c>
      <c r="G347" s="3021" t="s">
        <v>10277</v>
      </c>
      <c r="H347" s="3021"/>
    </row>
    <row r="348" spans="1:8" ht="36" customHeight="1">
      <c r="A348" s="3020">
        <v>59</v>
      </c>
      <c r="B348" s="3021" t="s">
        <v>10905</v>
      </c>
      <c r="C348" s="3050"/>
      <c r="D348" s="3022">
        <v>0.05</v>
      </c>
      <c r="E348" s="3021" t="s">
        <v>10906</v>
      </c>
      <c r="F348" s="3023" t="s">
        <v>10907</v>
      </c>
      <c r="G348" s="3021" t="s">
        <v>10277</v>
      </c>
      <c r="H348" s="3021"/>
    </row>
    <row r="349" spans="1:8" ht="27.75" customHeight="1">
      <c r="A349" s="3020">
        <v>60</v>
      </c>
      <c r="B349" s="3021" t="s">
        <v>10908</v>
      </c>
      <c r="C349" s="3050"/>
      <c r="D349" s="3022">
        <v>0.08</v>
      </c>
      <c r="E349" s="3021" t="s">
        <v>10909</v>
      </c>
      <c r="F349" s="3023" t="s">
        <v>10907</v>
      </c>
      <c r="G349" s="3021" t="s">
        <v>10277</v>
      </c>
      <c r="H349" s="3021"/>
    </row>
    <row r="350" spans="1:8" ht="33" customHeight="1">
      <c r="A350" s="3020">
        <v>61</v>
      </c>
      <c r="B350" s="3021" t="s">
        <v>10910</v>
      </c>
      <c r="C350" s="3050"/>
      <c r="D350" s="3022">
        <v>0.01</v>
      </c>
      <c r="E350" s="3021" t="s">
        <v>10909</v>
      </c>
      <c r="F350" s="3023" t="s">
        <v>10911</v>
      </c>
      <c r="G350" s="3021" t="s">
        <v>10277</v>
      </c>
      <c r="H350" s="3021"/>
    </row>
    <row r="351" spans="1:8" ht="41.25" customHeight="1">
      <c r="A351" s="3020">
        <v>62</v>
      </c>
      <c r="B351" s="3021" t="s">
        <v>10912</v>
      </c>
      <c r="C351" s="3050"/>
      <c r="D351" s="3022">
        <v>0.01</v>
      </c>
      <c r="E351" s="3021" t="s">
        <v>10909</v>
      </c>
      <c r="F351" s="3023" t="s">
        <v>10911</v>
      </c>
      <c r="G351" s="3021" t="s">
        <v>10277</v>
      </c>
      <c r="H351" s="3021"/>
    </row>
    <row r="352" spans="1:8" ht="39.6">
      <c r="A352" s="3020">
        <v>63</v>
      </c>
      <c r="B352" s="3021" t="s">
        <v>10913</v>
      </c>
      <c r="C352" s="3050"/>
      <c r="D352" s="3022">
        <v>0.02</v>
      </c>
      <c r="E352" s="3021" t="s">
        <v>10914</v>
      </c>
      <c r="F352" s="3023" t="s">
        <v>10309</v>
      </c>
      <c r="G352" s="3021" t="s">
        <v>10277</v>
      </c>
      <c r="H352" s="3021" t="s">
        <v>27273</v>
      </c>
    </row>
    <row r="353" spans="1:8" ht="39" customHeight="1">
      <c r="A353" s="3020">
        <v>64</v>
      </c>
      <c r="B353" s="3021" t="s">
        <v>10915</v>
      </c>
      <c r="C353" s="3050"/>
      <c r="D353" s="3022">
        <v>0.05</v>
      </c>
      <c r="E353" s="3021" t="s">
        <v>10916</v>
      </c>
      <c r="F353" s="3023" t="s">
        <v>10917</v>
      </c>
      <c r="G353" s="3021" t="s">
        <v>10277</v>
      </c>
      <c r="H353" s="3021"/>
    </row>
    <row r="354" spans="1:8" ht="50.25" customHeight="1">
      <c r="A354" s="3020">
        <v>65</v>
      </c>
      <c r="B354" s="3021" t="s">
        <v>10918</v>
      </c>
      <c r="C354" s="3050"/>
      <c r="D354" s="3022">
        <v>0.1</v>
      </c>
      <c r="E354" s="3021" t="s">
        <v>10919</v>
      </c>
      <c r="F354" s="3023" t="s">
        <v>10920</v>
      </c>
      <c r="G354" s="3021" t="s">
        <v>10277</v>
      </c>
      <c r="H354" s="3021"/>
    </row>
    <row r="355" spans="1:8" ht="39.6">
      <c r="A355" s="3020">
        <v>66</v>
      </c>
      <c r="B355" s="3021" t="s">
        <v>4451</v>
      </c>
      <c r="C355" s="3050"/>
      <c r="D355" s="3022">
        <v>9.5</v>
      </c>
      <c r="E355" s="3021" t="s">
        <v>10921</v>
      </c>
      <c r="F355" s="3023" t="s">
        <v>10188</v>
      </c>
      <c r="G355" s="3021" t="s">
        <v>10922</v>
      </c>
      <c r="H355" s="3021" t="s">
        <v>27273</v>
      </c>
    </row>
    <row r="356" spans="1:8" ht="39.6">
      <c r="A356" s="3020">
        <v>67</v>
      </c>
      <c r="B356" s="3021" t="s">
        <v>10923</v>
      </c>
      <c r="C356" s="3050"/>
      <c r="D356" s="3022">
        <v>1.2</v>
      </c>
      <c r="E356" s="3021" t="s">
        <v>10924</v>
      </c>
      <c r="F356" s="3023" t="s">
        <v>10276</v>
      </c>
      <c r="G356" s="3021" t="s">
        <v>10277</v>
      </c>
      <c r="H356" s="3021" t="s">
        <v>27273</v>
      </c>
    </row>
    <row r="357" spans="1:8" ht="37.5" customHeight="1">
      <c r="A357" s="3020">
        <v>68</v>
      </c>
      <c r="B357" s="3021" t="s">
        <v>10925</v>
      </c>
      <c r="C357" s="3050"/>
      <c r="D357" s="3022">
        <v>0.01</v>
      </c>
      <c r="E357" s="3021" t="s">
        <v>10926</v>
      </c>
      <c r="F357" s="3023" t="s">
        <v>10927</v>
      </c>
      <c r="G357" s="3021" t="s">
        <v>10277</v>
      </c>
      <c r="H357" s="3021"/>
    </row>
    <row r="358" spans="1:8" ht="36.75" customHeight="1">
      <c r="A358" s="3020">
        <v>69</v>
      </c>
      <c r="B358" s="3021" t="s">
        <v>10928</v>
      </c>
      <c r="C358" s="3050"/>
      <c r="D358" s="3022">
        <v>0.01</v>
      </c>
      <c r="E358" s="3021" t="s">
        <v>10926</v>
      </c>
      <c r="F358" s="3023" t="s">
        <v>10929</v>
      </c>
      <c r="G358" s="3021" t="s">
        <v>10277</v>
      </c>
      <c r="H358" s="3021"/>
    </row>
    <row r="359" spans="1:8" ht="37.5" customHeight="1">
      <c r="A359" s="3020">
        <v>70</v>
      </c>
      <c r="B359" s="3021" t="s">
        <v>10930</v>
      </c>
      <c r="C359" s="3050"/>
      <c r="D359" s="3022">
        <v>0.15</v>
      </c>
      <c r="E359" s="3021" t="s">
        <v>10931</v>
      </c>
      <c r="F359" s="3023" t="s">
        <v>10932</v>
      </c>
      <c r="G359" s="3021" t="s">
        <v>10277</v>
      </c>
      <c r="H359" s="3021"/>
    </row>
    <row r="360" spans="1:8" ht="39.75" customHeight="1">
      <c r="A360" s="3020">
        <v>71</v>
      </c>
      <c r="B360" s="3021" t="s">
        <v>10796</v>
      </c>
      <c r="C360" s="3050"/>
      <c r="D360" s="3022">
        <v>0.05</v>
      </c>
      <c r="E360" s="3021" t="s">
        <v>10933</v>
      </c>
      <c r="F360" s="3023" t="s">
        <v>10932</v>
      </c>
      <c r="G360" s="3021" t="s">
        <v>10277</v>
      </c>
      <c r="H360" s="3021"/>
    </row>
    <row r="361" spans="1:8" ht="30.75" customHeight="1">
      <c r="A361" s="3020">
        <v>72</v>
      </c>
      <c r="B361" s="3021" t="s">
        <v>10934</v>
      </c>
      <c r="C361" s="3050"/>
      <c r="D361" s="3022">
        <v>0</v>
      </c>
      <c r="E361" s="3021" t="s">
        <v>10935</v>
      </c>
      <c r="F361" s="3023" t="s">
        <v>10936</v>
      </c>
      <c r="G361" s="3021" t="s">
        <v>10937</v>
      </c>
      <c r="H361" s="3021"/>
    </row>
    <row r="362" spans="1:8" ht="36" customHeight="1">
      <c r="A362" s="3020">
        <v>73</v>
      </c>
      <c r="B362" s="3021" t="s">
        <v>10938</v>
      </c>
      <c r="C362" s="3050"/>
      <c r="D362" s="3022">
        <v>1.2</v>
      </c>
      <c r="E362" s="3021" t="s">
        <v>10939</v>
      </c>
      <c r="F362" s="3023" t="s">
        <v>10290</v>
      </c>
      <c r="G362" s="3021" t="s">
        <v>10277</v>
      </c>
      <c r="H362" s="3021" t="s">
        <v>27272</v>
      </c>
    </row>
    <row r="363" spans="1:8" ht="42.75" customHeight="1">
      <c r="A363" s="3020">
        <v>74</v>
      </c>
      <c r="B363" s="3021" t="s">
        <v>10940</v>
      </c>
      <c r="C363" s="3050"/>
      <c r="D363" s="3022">
        <v>0.05</v>
      </c>
      <c r="E363" s="3021" t="s">
        <v>10941</v>
      </c>
      <c r="F363" s="3023" t="s">
        <v>10624</v>
      </c>
      <c r="G363" s="3021" t="s">
        <v>10277</v>
      </c>
      <c r="H363" s="3021"/>
    </row>
    <row r="364" spans="1:8" ht="26.25" customHeight="1">
      <c r="A364" s="3020">
        <v>75</v>
      </c>
      <c r="B364" s="3021" t="s">
        <v>10942</v>
      </c>
      <c r="C364" s="3050"/>
      <c r="D364" s="3022">
        <v>0.05</v>
      </c>
      <c r="E364" s="3021" t="s">
        <v>10943</v>
      </c>
      <c r="F364" s="3023" t="s">
        <v>10944</v>
      </c>
      <c r="G364" s="3021" t="s">
        <v>10277</v>
      </c>
      <c r="H364" s="3021"/>
    </row>
    <row r="365" spans="1:8" ht="48.75" customHeight="1">
      <c r="A365" s="3020">
        <v>76</v>
      </c>
      <c r="B365" s="3021" t="s">
        <v>423</v>
      </c>
      <c r="C365" s="3050"/>
      <c r="D365" s="3022">
        <v>0.05</v>
      </c>
      <c r="E365" s="3021" t="s">
        <v>10945</v>
      </c>
      <c r="F365" s="3023" t="s">
        <v>10946</v>
      </c>
      <c r="G365" s="3021" t="s">
        <v>10277</v>
      </c>
      <c r="H365" s="3021"/>
    </row>
    <row r="366" spans="1:8" ht="39.6">
      <c r="A366" s="3020">
        <v>77</v>
      </c>
      <c r="B366" s="3021" t="s">
        <v>10947</v>
      </c>
      <c r="C366" s="3050"/>
      <c r="D366" s="3022">
        <v>0.5</v>
      </c>
      <c r="E366" s="3021" t="s">
        <v>10943</v>
      </c>
      <c r="F366" s="3023" t="s">
        <v>10946</v>
      </c>
      <c r="G366" s="3021" t="s">
        <v>10277</v>
      </c>
      <c r="H366" s="3021"/>
    </row>
    <row r="367" spans="1:8" ht="45.75" customHeight="1">
      <c r="A367" s="3020">
        <v>78</v>
      </c>
      <c r="B367" s="3021" t="s">
        <v>10948</v>
      </c>
      <c r="C367" s="3050"/>
      <c r="D367" s="3022">
        <v>0.05</v>
      </c>
      <c r="E367" s="3021" t="s">
        <v>10949</v>
      </c>
      <c r="F367" s="3023" t="s">
        <v>10867</v>
      </c>
      <c r="G367" s="3021" t="s">
        <v>10277</v>
      </c>
      <c r="H367" s="3021"/>
    </row>
    <row r="368" spans="1:8" ht="45" customHeight="1">
      <c r="A368" s="3020">
        <v>79</v>
      </c>
      <c r="B368" s="3021" t="s">
        <v>10950</v>
      </c>
      <c r="C368" s="3050"/>
      <c r="D368" s="3022">
        <v>0.05</v>
      </c>
      <c r="E368" s="3021" t="s">
        <v>10951</v>
      </c>
      <c r="F368" s="3023" t="s">
        <v>10867</v>
      </c>
      <c r="G368" s="3021" t="s">
        <v>10277</v>
      </c>
      <c r="H368" s="3021"/>
    </row>
    <row r="369" spans="1:8" ht="38.25" customHeight="1">
      <c r="A369" s="3020">
        <v>80</v>
      </c>
      <c r="B369" s="3021" t="s">
        <v>10952</v>
      </c>
      <c r="C369" s="3050"/>
      <c r="D369" s="3022">
        <v>0.05</v>
      </c>
      <c r="E369" s="3021" t="s">
        <v>10953</v>
      </c>
      <c r="F369" s="3023" t="s">
        <v>10867</v>
      </c>
      <c r="G369" s="3021" t="s">
        <v>10277</v>
      </c>
      <c r="H369" s="3021"/>
    </row>
    <row r="370" spans="1:8" ht="40.5" customHeight="1">
      <c r="A370" s="3020">
        <v>81</v>
      </c>
      <c r="B370" s="3021" t="s">
        <v>10954</v>
      </c>
      <c r="C370" s="3050"/>
      <c r="D370" s="3022">
        <v>0.05</v>
      </c>
      <c r="E370" s="3021" t="s">
        <v>10953</v>
      </c>
      <c r="F370" s="3023" t="s">
        <v>10867</v>
      </c>
      <c r="G370" s="3021" t="s">
        <v>10277</v>
      </c>
      <c r="H370" s="3021"/>
    </row>
    <row r="371" spans="1:8" ht="39" customHeight="1">
      <c r="A371" s="3020">
        <v>82</v>
      </c>
      <c r="B371" s="3021" t="s">
        <v>10955</v>
      </c>
      <c r="C371" s="3050"/>
      <c r="D371" s="3022">
        <v>0.05</v>
      </c>
      <c r="E371" s="3021" t="s">
        <v>10956</v>
      </c>
      <c r="F371" s="3023" t="s">
        <v>10867</v>
      </c>
      <c r="G371" s="3021" t="s">
        <v>10277</v>
      </c>
      <c r="H371" s="3021"/>
    </row>
    <row r="372" spans="1:8" ht="41.25" customHeight="1">
      <c r="A372" s="3020">
        <v>83</v>
      </c>
      <c r="B372" s="3021" t="s">
        <v>10957</v>
      </c>
      <c r="C372" s="3050"/>
      <c r="D372" s="3022">
        <v>0.05</v>
      </c>
      <c r="E372" s="3021" t="s">
        <v>10958</v>
      </c>
      <c r="F372" s="3023" t="s">
        <v>10867</v>
      </c>
      <c r="G372" s="3021" t="s">
        <v>10277</v>
      </c>
      <c r="H372" s="3021"/>
    </row>
    <row r="373" spans="1:8" ht="26.4">
      <c r="A373" s="3020">
        <v>84</v>
      </c>
      <c r="B373" s="3021" t="s">
        <v>10959</v>
      </c>
      <c r="C373" s="3050"/>
      <c r="D373" s="3022">
        <v>0.05</v>
      </c>
      <c r="E373" s="3021" t="s">
        <v>10960</v>
      </c>
      <c r="F373" s="3023" t="s">
        <v>10867</v>
      </c>
      <c r="G373" s="3021" t="s">
        <v>10277</v>
      </c>
      <c r="H373" s="3021"/>
    </row>
    <row r="374" spans="1:8" ht="26.4">
      <c r="A374" s="3020">
        <v>85</v>
      </c>
      <c r="B374" s="3021" t="s">
        <v>10961</v>
      </c>
      <c r="C374" s="3050"/>
      <c r="D374" s="3022">
        <v>0.05</v>
      </c>
      <c r="E374" s="3021" t="s">
        <v>10882</v>
      </c>
      <c r="F374" s="3023" t="s">
        <v>10962</v>
      </c>
      <c r="G374" s="3021" t="s">
        <v>10277</v>
      </c>
      <c r="H374" s="3021"/>
    </row>
    <row r="375" spans="1:8" ht="26.4">
      <c r="A375" s="3020">
        <v>86</v>
      </c>
      <c r="B375" s="3021" t="s">
        <v>10963</v>
      </c>
      <c r="C375" s="3050"/>
      <c r="D375" s="3022">
        <v>0.05</v>
      </c>
      <c r="E375" s="3021" t="s">
        <v>10882</v>
      </c>
      <c r="F375" s="3023" t="s">
        <v>10962</v>
      </c>
      <c r="G375" s="3021" t="s">
        <v>10277</v>
      </c>
      <c r="H375" s="3021"/>
    </row>
    <row r="376" spans="1:8" ht="26.4">
      <c r="A376" s="3020">
        <v>87</v>
      </c>
      <c r="B376" s="3021" t="s">
        <v>10964</v>
      </c>
      <c r="C376" s="3050"/>
      <c r="D376" s="3022">
        <v>0.05</v>
      </c>
      <c r="E376" s="3021" t="s">
        <v>10882</v>
      </c>
      <c r="F376" s="3023" t="s">
        <v>10962</v>
      </c>
      <c r="G376" s="3021" t="s">
        <v>10277</v>
      </c>
      <c r="H376" s="3021"/>
    </row>
    <row r="377" spans="1:8" ht="26.4">
      <c r="A377" s="3020">
        <v>88</v>
      </c>
      <c r="B377" s="3021" t="s">
        <v>10965</v>
      </c>
      <c r="C377" s="3050"/>
      <c r="D377" s="3022">
        <v>0.05</v>
      </c>
      <c r="E377" s="3021" t="s">
        <v>10966</v>
      </c>
      <c r="F377" s="3023" t="s">
        <v>10962</v>
      </c>
      <c r="G377" s="3021" t="s">
        <v>10277</v>
      </c>
      <c r="H377" s="3021"/>
    </row>
    <row r="378" spans="1:8" ht="26.4">
      <c r="A378" s="3020">
        <v>89</v>
      </c>
      <c r="B378" s="3021" t="s">
        <v>10967</v>
      </c>
      <c r="C378" s="3050"/>
      <c r="D378" s="3022">
        <v>0.05</v>
      </c>
      <c r="E378" s="3021" t="s">
        <v>10968</v>
      </c>
      <c r="F378" s="3023" t="s">
        <v>10853</v>
      </c>
      <c r="G378" s="3021" t="s">
        <v>10277</v>
      </c>
      <c r="H378" s="3021"/>
    </row>
    <row r="379" spans="1:8" ht="39.6">
      <c r="A379" s="3020">
        <v>90</v>
      </c>
      <c r="B379" s="3021" t="s">
        <v>10969</v>
      </c>
      <c r="C379" s="3050"/>
      <c r="D379" s="3022">
        <v>13.2</v>
      </c>
      <c r="E379" s="3021" t="s">
        <v>10970</v>
      </c>
      <c r="F379" s="3023" t="s">
        <v>10610</v>
      </c>
      <c r="G379" s="3021" t="s">
        <v>10971</v>
      </c>
      <c r="H379" s="3021" t="s">
        <v>27273</v>
      </c>
    </row>
    <row r="380" spans="1:8" ht="26.4">
      <c r="A380" s="3020">
        <v>91</v>
      </c>
      <c r="B380" s="3021" t="s">
        <v>10972</v>
      </c>
      <c r="C380" s="3050"/>
      <c r="D380" s="3022">
        <v>0.05</v>
      </c>
      <c r="E380" s="3021" t="s">
        <v>10973</v>
      </c>
      <c r="F380" s="3023" t="s">
        <v>10974</v>
      </c>
      <c r="G380" s="3021" t="s">
        <v>10277</v>
      </c>
      <c r="H380" s="3021"/>
    </row>
    <row r="381" spans="1:8" ht="26.4">
      <c r="A381" s="3020">
        <v>92</v>
      </c>
      <c r="B381" s="3021" t="s">
        <v>10975</v>
      </c>
      <c r="C381" s="3050"/>
      <c r="D381" s="3022">
        <v>0.05</v>
      </c>
      <c r="E381" s="3021" t="s">
        <v>10976</v>
      </c>
      <c r="F381" s="3023" t="s">
        <v>10853</v>
      </c>
      <c r="G381" s="3021" t="s">
        <v>10277</v>
      </c>
      <c r="H381" s="3021"/>
    </row>
    <row r="382" spans="1:8" ht="26.4">
      <c r="A382" s="3020">
        <v>93</v>
      </c>
      <c r="B382" s="3021" t="s">
        <v>10977</v>
      </c>
      <c r="C382" s="3050"/>
      <c r="D382" s="3022">
        <v>0.05</v>
      </c>
      <c r="E382" s="3021" t="s">
        <v>10978</v>
      </c>
      <c r="F382" s="3023" t="s">
        <v>10867</v>
      </c>
      <c r="G382" s="3021" t="s">
        <v>10277</v>
      </c>
      <c r="H382" s="3021"/>
    </row>
    <row r="383" spans="1:8" ht="25.5" customHeight="1">
      <c r="A383" s="3020">
        <v>94</v>
      </c>
      <c r="B383" s="3021" t="s">
        <v>10979</v>
      </c>
      <c r="C383" s="3050"/>
      <c r="D383" s="3022">
        <v>0.64400000000000002</v>
      </c>
      <c r="E383" s="3021" t="s">
        <v>10891</v>
      </c>
      <c r="F383" s="3023" t="s">
        <v>10980</v>
      </c>
      <c r="G383" s="3021" t="s">
        <v>10981</v>
      </c>
      <c r="H383" s="3021"/>
    </row>
    <row r="384" spans="1:8" ht="39.6">
      <c r="A384" s="3020">
        <v>95</v>
      </c>
      <c r="B384" s="3021" t="s">
        <v>10982</v>
      </c>
      <c r="C384" s="3050"/>
      <c r="D384" s="3022">
        <v>0</v>
      </c>
      <c r="E384" s="3021" t="s">
        <v>10983</v>
      </c>
      <c r="F384" s="3023" t="s">
        <v>10181</v>
      </c>
      <c r="G384" s="3021" t="s">
        <v>10984</v>
      </c>
      <c r="H384" s="3021"/>
    </row>
    <row r="385" spans="1:8" ht="30.75" customHeight="1">
      <c r="A385" s="3020">
        <v>96</v>
      </c>
      <c r="B385" s="3021" t="s">
        <v>10985</v>
      </c>
      <c r="C385" s="3050"/>
      <c r="D385" s="3022">
        <v>0</v>
      </c>
      <c r="E385" s="3021" t="s">
        <v>10986</v>
      </c>
      <c r="F385" s="3023" t="s">
        <v>10987</v>
      </c>
      <c r="G385" s="3021" t="s">
        <v>10988</v>
      </c>
      <c r="H385" s="3021" t="s">
        <v>27273</v>
      </c>
    </row>
    <row r="386" spans="1:8" ht="38.25" customHeight="1">
      <c r="A386" s="3020">
        <v>97</v>
      </c>
      <c r="B386" s="3021" t="s">
        <v>10989</v>
      </c>
      <c r="C386" s="3050"/>
      <c r="D386" s="3022">
        <v>0</v>
      </c>
      <c r="E386" s="3021" t="s">
        <v>10990</v>
      </c>
      <c r="F386" s="3023" t="s">
        <v>10991</v>
      </c>
      <c r="G386" s="3021" t="s">
        <v>10984</v>
      </c>
      <c r="H386" s="3021" t="s">
        <v>27273</v>
      </c>
    </row>
    <row r="387" spans="1:8" ht="32.25" customHeight="1">
      <c r="A387" s="3020">
        <v>98</v>
      </c>
      <c r="B387" s="3021" t="s">
        <v>10992</v>
      </c>
      <c r="C387" s="3050"/>
      <c r="D387" s="3022">
        <v>0</v>
      </c>
      <c r="E387" s="3021" t="s">
        <v>10993</v>
      </c>
      <c r="F387" s="3023" t="s">
        <v>10994</v>
      </c>
      <c r="G387" s="3021" t="s">
        <v>10984</v>
      </c>
      <c r="H387" s="3021"/>
    </row>
    <row r="388" spans="1:8" ht="36.75" customHeight="1">
      <c r="A388" s="3020">
        <v>99</v>
      </c>
      <c r="B388" s="3021" t="s">
        <v>10995</v>
      </c>
      <c r="C388" s="3050"/>
      <c r="D388" s="3022">
        <v>0</v>
      </c>
      <c r="E388" s="3021" t="s">
        <v>10996</v>
      </c>
      <c r="F388" s="3023" t="s">
        <v>10997</v>
      </c>
      <c r="G388" s="3021" t="s">
        <v>10984</v>
      </c>
      <c r="H388" s="3021"/>
    </row>
    <row r="389" spans="1:8" ht="42" customHeight="1">
      <c r="A389" s="3020">
        <v>100</v>
      </c>
      <c r="B389" s="3021" t="s">
        <v>10998</v>
      </c>
      <c r="C389" s="3050"/>
      <c r="D389" s="3022">
        <v>0</v>
      </c>
      <c r="E389" s="3021" t="s">
        <v>10999</v>
      </c>
      <c r="F389" s="3023" t="s">
        <v>10686</v>
      </c>
      <c r="G389" s="3021" t="s">
        <v>10984</v>
      </c>
      <c r="H389" s="3021"/>
    </row>
    <row r="390" spans="1:8" ht="27" customHeight="1">
      <c r="A390" s="3020">
        <v>101</v>
      </c>
      <c r="B390" s="3021" t="s">
        <v>11000</v>
      </c>
      <c r="C390" s="3050"/>
      <c r="D390" s="3022">
        <v>0</v>
      </c>
      <c r="E390" s="3021" t="s">
        <v>10824</v>
      </c>
      <c r="F390" s="3023" t="s">
        <v>10692</v>
      </c>
      <c r="G390" s="3021" t="s">
        <v>10984</v>
      </c>
      <c r="H390" s="3021"/>
    </row>
    <row r="391" spans="1:8" ht="31.5" customHeight="1">
      <c r="A391" s="3020">
        <v>102</v>
      </c>
      <c r="B391" s="3021" t="s">
        <v>11001</v>
      </c>
      <c r="C391" s="3050"/>
      <c r="D391" s="3022">
        <v>0</v>
      </c>
      <c r="E391" s="3021" t="s">
        <v>10824</v>
      </c>
      <c r="F391" s="3023" t="s">
        <v>10692</v>
      </c>
      <c r="G391" s="3021" t="s">
        <v>10984</v>
      </c>
      <c r="H391" s="3021"/>
    </row>
    <row r="392" spans="1:8" ht="30" customHeight="1">
      <c r="A392" s="3020">
        <v>103</v>
      </c>
      <c r="B392" s="3021" t="s">
        <v>11002</v>
      </c>
      <c r="C392" s="3050"/>
      <c r="D392" s="3022">
        <v>0</v>
      </c>
      <c r="E392" s="3021" t="s">
        <v>11003</v>
      </c>
      <c r="F392" s="3023" t="s">
        <v>10692</v>
      </c>
      <c r="G392" s="3021" t="s">
        <v>10984</v>
      </c>
      <c r="H392" s="3021"/>
    </row>
    <row r="393" spans="1:8" ht="30" customHeight="1">
      <c r="A393" s="3020">
        <v>104</v>
      </c>
      <c r="B393" s="3021" t="s">
        <v>11004</v>
      </c>
      <c r="C393" s="3050"/>
      <c r="D393" s="3022">
        <v>0</v>
      </c>
      <c r="E393" s="3021" t="s">
        <v>11005</v>
      </c>
      <c r="F393" s="3023" t="s">
        <v>10987</v>
      </c>
      <c r="G393" s="3021" t="s">
        <v>10984</v>
      </c>
      <c r="H393" s="3021" t="s">
        <v>27273</v>
      </c>
    </row>
    <row r="394" spans="1:8" ht="28.5" customHeight="1">
      <c r="A394" s="3020">
        <v>105</v>
      </c>
      <c r="B394" s="3021" t="s">
        <v>11006</v>
      </c>
      <c r="C394" s="3050"/>
      <c r="D394" s="3022">
        <v>0</v>
      </c>
      <c r="E394" s="3021" t="s">
        <v>11007</v>
      </c>
      <c r="F394" s="3023" t="s">
        <v>11008</v>
      </c>
      <c r="G394" s="3021" t="s">
        <v>10984</v>
      </c>
      <c r="H394" s="3021"/>
    </row>
    <row r="395" spans="1:8" ht="27" customHeight="1">
      <c r="A395" s="3020">
        <v>106</v>
      </c>
      <c r="B395" s="3021" t="s">
        <v>11009</v>
      </c>
      <c r="C395" s="3050"/>
      <c r="D395" s="3022">
        <v>0</v>
      </c>
      <c r="E395" s="3021" t="s">
        <v>11010</v>
      </c>
      <c r="F395" s="3023" t="s">
        <v>10705</v>
      </c>
      <c r="G395" s="3021" t="s">
        <v>10984</v>
      </c>
      <c r="H395" s="3021" t="s">
        <v>27273</v>
      </c>
    </row>
    <row r="396" spans="1:8" ht="27" customHeight="1">
      <c r="A396" s="3020">
        <v>107</v>
      </c>
      <c r="B396" s="3021" t="s">
        <v>11011</v>
      </c>
      <c r="C396" s="3050"/>
      <c r="D396" s="3022">
        <v>0</v>
      </c>
      <c r="E396" s="3021" t="s">
        <v>11012</v>
      </c>
      <c r="F396" s="3023" t="s">
        <v>11013</v>
      </c>
      <c r="G396" s="3021" t="s">
        <v>10984</v>
      </c>
      <c r="H396" s="3021"/>
    </row>
    <row r="397" spans="1:8" ht="26.25" customHeight="1">
      <c r="A397" s="3020">
        <v>108</v>
      </c>
      <c r="B397" s="3021" t="s">
        <v>11014</v>
      </c>
      <c r="C397" s="3050"/>
      <c r="D397" s="3022">
        <v>0</v>
      </c>
      <c r="E397" s="3021" t="s">
        <v>11015</v>
      </c>
      <c r="F397" s="3023" t="s">
        <v>11016</v>
      </c>
      <c r="G397" s="3021" t="s">
        <v>10984</v>
      </c>
      <c r="H397" s="3021"/>
    </row>
    <row r="398" spans="1:8" ht="26.25" customHeight="1">
      <c r="A398" s="3020">
        <v>109</v>
      </c>
      <c r="B398" s="3021" t="s">
        <v>11017</v>
      </c>
      <c r="C398" s="3050"/>
      <c r="D398" s="3022">
        <v>0</v>
      </c>
      <c r="E398" s="3021" t="s">
        <v>11018</v>
      </c>
      <c r="F398" s="3023" t="s">
        <v>10302</v>
      </c>
      <c r="G398" s="3021" t="s">
        <v>10984</v>
      </c>
      <c r="H398" s="3021" t="s">
        <v>27273</v>
      </c>
    </row>
    <row r="399" spans="1:8" ht="33" customHeight="1">
      <c r="A399" s="3020">
        <v>110</v>
      </c>
      <c r="B399" s="3021" t="s">
        <v>11019</v>
      </c>
      <c r="C399" s="3050"/>
      <c r="D399" s="3022">
        <v>0</v>
      </c>
      <c r="E399" s="3021" t="s">
        <v>11020</v>
      </c>
      <c r="F399" s="3023" t="s">
        <v>11021</v>
      </c>
      <c r="G399" s="3021" t="s">
        <v>11022</v>
      </c>
      <c r="H399" s="3021"/>
    </row>
    <row r="400" spans="1:8" ht="26.4">
      <c r="A400" s="3020">
        <v>111</v>
      </c>
      <c r="B400" s="3021" t="s">
        <v>11023</v>
      </c>
      <c r="C400" s="3050"/>
      <c r="D400" s="3022">
        <v>0.15</v>
      </c>
      <c r="E400" s="3021" t="s">
        <v>11024</v>
      </c>
      <c r="F400" s="3023" t="s">
        <v>11025</v>
      </c>
      <c r="G400" s="3021" t="s">
        <v>11026</v>
      </c>
      <c r="H400" s="3021" t="s">
        <v>27273</v>
      </c>
    </row>
    <row r="401" spans="1:8" ht="39.75" customHeight="1">
      <c r="A401" s="3020">
        <v>112</v>
      </c>
      <c r="B401" s="3021" t="s">
        <v>11027</v>
      </c>
      <c r="C401" s="3050"/>
      <c r="D401" s="3022">
        <v>0.05</v>
      </c>
      <c r="E401" s="3021" t="s">
        <v>11028</v>
      </c>
      <c r="F401" s="3023" t="s">
        <v>11029</v>
      </c>
      <c r="G401" s="3021" t="s">
        <v>11030</v>
      </c>
      <c r="H401" s="3021"/>
    </row>
    <row r="402" spans="1:8" ht="39.75" customHeight="1">
      <c r="A402" s="3020">
        <v>113</v>
      </c>
      <c r="B402" s="3021" t="s">
        <v>10959</v>
      </c>
      <c r="C402" s="3050"/>
      <c r="D402" s="3022">
        <v>0</v>
      </c>
      <c r="E402" s="3021" t="s">
        <v>11031</v>
      </c>
      <c r="F402" s="3023" t="s">
        <v>11032</v>
      </c>
      <c r="G402" s="3021" t="s">
        <v>11033</v>
      </c>
      <c r="H402" s="3021"/>
    </row>
    <row r="403" spans="1:8" ht="39.75" customHeight="1">
      <c r="A403" s="3020">
        <v>114</v>
      </c>
      <c r="B403" s="3021" t="s">
        <v>11034</v>
      </c>
      <c r="C403" s="3050"/>
      <c r="D403" s="3022">
        <v>0</v>
      </c>
      <c r="E403" s="3021" t="s">
        <v>11035</v>
      </c>
      <c r="F403" s="3023" t="s">
        <v>5318</v>
      </c>
      <c r="G403" s="3021" t="s">
        <v>11033</v>
      </c>
      <c r="H403" s="3021"/>
    </row>
    <row r="404" spans="1:8" ht="52.8">
      <c r="A404" s="3020">
        <v>115</v>
      </c>
      <c r="B404" s="3021" t="s">
        <v>10959</v>
      </c>
      <c r="C404" s="3050"/>
      <c r="D404" s="3022">
        <v>0</v>
      </c>
      <c r="E404" s="3021" t="s">
        <v>11036</v>
      </c>
      <c r="F404" s="3023" t="s">
        <v>11037</v>
      </c>
      <c r="G404" s="3021" t="s">
        <v>11033</v>
      </c>
      <c r="H404" s="3021"/>
    </row>
    <row r="405" spans="1:8" ht="50.25" customHeight="1">
      <c r="A405" s="3020">
        <v>116</v>
      </c>
      <c r="B405" s="3021" t="s">
        <v>11038</v>
      </c>
      <c r="C405" s="3050"/>
      <c r="D405" s="3022">
        <v>0</v>
      </c>
      <c r="E405" s="3021" t="s">
        <v>11039</v>
      </c>
      <c r="F405" s="3023" t="s">
        <v>11040</v>
      </c>
      <c r="G405" s="3021" t="s">
        <v>11033</v>
      </c>
      <c r="H405" s="3021"/>
    </row>
    <row r="406" spans="1:8" ht="51.75" customHeight="1">
      <c r="A406" s="3020">
        <v>117</v>
      </c>
      <c r="B406" s="3021" t="s">
        <v>11041</v>
      </c>
      <c r="C406" s="3050"/>
      <c r="D406" s="3022">
        <v>0</v>
      </c>
      <c r="E406" s="3021" t="s">
        <v>11042</v>
      </c>
      <c r="F406" s="3023" t="s">
        <v>11043</v>
      </c>
      <c r="G406" s="3021" t="s">
        <v>11033</v>
      </c>
      <c r="H406" s="3021"/>
    </row>
    <row r="407" spans="1:8" ht="44.25" customHeight="1">
      <c r="A407" s="3020">
        <v>118</v>
      </c>
      <c r="B407" s="3021" t="s">
        <v>11044</v>
      </c>
      <c r="C407" s="3050"/>
      <c r="D407" s="3022">
        <v>0</v>
      </c>
      <c r="E407" s="3021" t="s">
        <v>11045</v>
      </c>
      <c r="F407" s="3023" t="s">
        <v>11040</v>
      </c>
      <c r="G407" s="3021" t="s">
        <v>10410</v>
      </c>
      <c r="H407" s="3021"/>
    </row>
    <row r="408" spans="1:8" ht="39.6">
      <c r="A408" s="3020">
        <v>119</v>
      </c>
      <c r="B408" s="3021" t="s">
        <v>11046</v>
      </c>
      <c r="C408" s="3050"/>
      <c r="D408" s="3022">
        <v>0.3</v>
      </c>
      <c r="E408" s="3021" t="s">
        <v>11047</v>
      </c>
      <c r="F408" s="3023" t="s">
        <v>10276</v>
      </c>
      <c r="G408" s="3021" t="s">
        <v>10453</v>
      </c>
      <c r="H408" s="3021"/>
    </row>
    <row r="409" spans="1:8" ht="39.6">
      <c r="A409" s="3020">
        <v>120</v>
      </c>
      <c r="B409" s="3021" t="s">
        <v>11048</v>
      </c>
      <c r="C409" s="3050"/>
      <c r="D409" s="3022">
        <v>0.5</v>
      </c>
      <c r="E409" s="3021" t="s">
        <v>11049</v>
      </c>
      <c r="F409" s="3023" t="s">
        <v>10276</v>
      </c>
      <c r="G409" s="3021" t="s">
        <v>10453</v>
      </c>
      <c r="H409" s="3021"/>
    </row>
    <row r="410" spans="1:8" ht="39.6">
      <c r="A410" s="3020">
        <v>121</v>
      </c>
      <c r="B410" s="3021" t="s">
        <v>11050</v>
      </c>
      <c r="C410" s="3050"/>
      <c r="D410" s="3022">
        <v>0.3</v>
      </c>
      <c r="E410" s="3021" t="s">
        <v>11051</v>
      </c>
      <c r="F410" s="3023" t="s">
        <v>10276</v>
      </c>
      <c r="G410" s="3021" t="s">
        <v>10453</v>
      </c>
      <c r="H410" s="3021"/>
    </row>
    <row r="411" spans="1:8" ht="39.6">
      <c r="A411" s="3020">
        <v>122</v>
      </c>
      <c r="B411" s="3021" t="s">
        <v>11052</v>
      </c>
      <c r="C411" s="3050"/>
      <c r="D411" s="3022">
        <v>0.2</v>
      </c>
      <c r="E411" s="3021" t="s">
        <v>11053</v>
      </c>
      <c r="F411" s="3023" t="s">
        <v>10276</v>
      </c>
      <c r="G411" s="3021" t="s">
        <v>10453</v>
      </c>
      <c r="H411" s="3021"/>
    </row>
    <row r="412" spans="1:8" ht="39.75" customHeight="1">
      <c r="A412" s="3020">
        <v>123</v>
      </c>
      <c r="B412" s="3021" t="s">
        <v>11054</v>
      </c>
      <c r="C412" s="3050"/>
      <c r="D412" s="3022">
        <v>0</v>
      </c>
      <c r="E412" s="3021" t="s">
        <v>11055</v>
      </c>
      <c r="F412" s="3023" t="s">
        <v>11056</v>
      </c>
      <c r="G412" s="3021" t="s">
        <v>11057</v>
      </c>
      <c r="H412" s="3021"/>
    </row>
    <row r="413" spans="1:8" ht="42.75" customHeight="1">
      <c r="A413" s="3020">
        <v>124</v>
      </c>
      <c r="B413" s="3021" t="s">
        <v>11058</v>
      </c>
      <c r="C413" s="3050"/>
      <c r="D413" s="3022">
        <v>0</v>
      </c>
      <c r="E413" s="3021" t="s">
        <v>11059</v>
      </c>
      <c r="F413" s="3023" t="s">
        <v>11060</v>
      </c>
      <c r="G413" s="3021" t="s">
        <v>11061</v>
      </c>
      <c r="H413" s="3021"/>
    </row>
    <row r="414" spans="1:8" ht="54" customHeight="1">
      <c r="A414" s="3020">
        <v>125</v>
      </c>
      <c r="B414" s="3021" t="s">
        <v>2467</v>
      </c>
      <c r="C414" s="3050"/>
      <c r="D414" s="3022">
        <v>0.6</v>
      </c>
      <c r="E414" s="3021" t="s">
        <v>11062</v>
      </c>
      <c r="F414" s="3023" t="s">
        <v>11063</v>
      </c>
      <c r="G414" s="3021" t="s">
        <v>11064</v>
      </c>
      <c r="H414" s="3021"/>
    </row>
    <row r="415" spans="1:8" ht="52.5" customHeight="1">
      <c r="A415" s="3020">
        <v>126</v>
      </c>
      <c r="B415" s="3021" t="s">
        <v>11065</v>
      </c>
      <c r="C415" s="3050"/>
      <c r="D415" s="3022">
        <v>0.3</v>
      </c>
      <c r="E415" s="3021" t="s">
        <v>11066</v>
      </c>
      <c r="F415" s="3023" t="s">
        <v>11063</v>
      </c>
      <c r="G415" s="3021" t="s">
        <v>11064</v>
      </c>
      <c r="H415" s="3021"/>
    </row>
    <row r="416" spans="1:8" ht="26.4">
      <c r="A416" s="3020">
        <v>127</v>
      </c>
      <c r="B416" s="3021" t="s">
        <v>11067</v>
      </c>
      <c r="C416" s="3050"/>
      <c r="D416" s="3022">
        <v>0.05</v>
      </c>
      <c r="E416" s="3021" t="s">
        <v>11068</v>
      </c>
      <c r="F416" s="3023" t="s">
        <v>11069</v>
      </c>
      <c r="G416" s="3021" t="s">
        <v>11070</v>
      </c>
      <c r="H416" s="3021"/>
    </row>
    <row r="417" spans="1:8" ht="26.4">
      <c r="A417" s="3020">
        <v>128</v>
      </c>
      <c r="B417" s="3021" t="s">
        <v>11071</v>
      </c>
      <c r="C417" s="3050"/>
      <c r="D417" s="3022">
        <v>0.2</v>
      </c>
      <c r="E417" s="3021" t="s">
        <v>11072</v>
      </c>
      <c r="F417" s="3023" t="s">
        <v>11073</v>
      </c>
      <c r="G417" s="3021" t="s">
        <v>11074</v>
      </c>
      <c r="H417" s="3021"/>
    </row>
    <row r="418" spans="1:8">
      <c r="A418" s="3020"/>
      <c r="B418" s="3021"/>
      <c r="C418" s="3050"/>
      <c r="D418" s="3022"/>
      <c r="E418" s="3021"/>
      <c r="F418" s="3023"/>
      <c r="G418" s="3021"/>
      <c r="H418" s="3021"/>
    </row>
    <row r="419" spans="1:8" ht="26.4">
      <c r="A419" s="3055"/>
      <c r="B419" s="3026" t="s">
        <v>11075</v>
      </c>
      <c r="C419" s="3056"/>
      <c r="D419" s="3027">
        <f>SUM(D290:D417)</f>
        <v>287.75400000000036</v>
      </c>
      <c r="E419" s="3056"/>
      <c r="F419" s="3057"/>
      <c r="G419" s="3056"/>
      <c r="H419" s="3026"/>
    </row>
    <row r="420" spans="1:8">
      <c r="A420" s="3044" t="s">
        <v>7071</v>
      </c>
      <c r="B420" s="3049"/>
      <c r="C420" s="3049"/>
      <c r="D420" s="3049"/>
      <c r="E420" s="3049"/>
      <c r="F420" s="3049"/>
      <c r="G420" s="3049"/>
      <c r="H420" s="3016"/>
    </row>
    <row r="421" spans="1:8" ht="39" customHeight="1">
      <c r="A421" s="3020">
        <v>1</v>
      </c>
      <c r="B421" s="3021" t="s">
        <v>11076</v>
      </c>
      <c r="C421" s="3050"/>
      <c r="D421" s="3022">
        <v>0.05</v>
      </c>
      <c r="E421" s="3021" t="s">
        <v>11077</v>
      </c>
      <c r="F421" s="3023" t="s">
        <v>11078</v>
      </c>
      <c r="G421" s="3021" t="s">
        <v>10277</v>
      </c>
      <c r="H421" s="3021"/>
    </row>
    <row r="422" spans="1:8" ht="45.75" customHeight="1">
      <c r="A422" s="3020">
        <v>2</v>
      </c>
      <c r="B422" s="3021" t="s">
        <v>11076</v>
      </c>
      <c r="C422" s="3050"/>
      <c r="D422" s="3022">
        <v>0.05</v>
      </c>
      <c r="E422" s="3021" t="s">
        <v>11079</v>
      </c>
      <c r="F422" s="3023" t="s">
        <v>11078</v>
      </c>
      <c r="G422" s="3021" t="s">
        <v>10277</v>
      </c>
      <c r="H422" s="3021"/>
    </row>
    <row r="423" spans="1:8" ht="40.5" customHeight="1">
      <c r="A423" s="3020">
        <v>3</v>
      </c>
      <c r="B423" s="3021" t="s">
        <v>11076</v>
      </c>
      <c r="C423" s="3050"/>
      <c r="D423" s="3022">
        <v>0.05</v>
      </c>
      <c r="E423" s="3021" t="s">
        <v>11080</v>
      </c>
      <c r="F423" s="3023" t="s">
        <v>11081</v>
      </c>
      <c r="G423" s="3021" t="s">
        <v>10277</v>
      </c>
      <c r="H423" s="3021"/>
    </row>
    <row r="424" spans="1:8" ht="35.25" customHeight="1">
      <c r="A424" s="3020">
        <v>4</v>
      </c>
      <c r="B424" s="3021" t="s">
        <v>11082</v>
      </c>
      <c r="C424" s="3050"/>
      <c r="D424" s="3022">
        <v>0.3</v>
      </c>
      <c r="E424" s="3021" t="s">
        <v>11083</v>
      </c>
      <c r="F424" s="3023" t="s">
        <v>11084</v>
      </c>
      <c r="G424" s="3021" t="s">
        <v>10277</v>
      </c>
      <c r="H424" s="3021"/>
    </row>
    <row r="425" spans="1:8" ht="33.75" customHeight="1">
      <c r="A425" s="3020">
        <v>5</v>
      </c>
      <c r="B425" s="3021" t="s">
        <v>11085</v>
      </c>
      <c r="C425" s="3050"/>
      <c r="D425" s="3022">
        <v>0.36</v>
      </c>
      <c r="E425" s="3021" t="s">
        <v>11086</v>
      </c>
      <c r="F425" s="3023" t="s">
        <v>11084</v>
      </c>
      <c r="G425" s="3021" t="s">
        <v>10277</v>
      </c>
      <c r="H425" s="3021"/>
    </row>
    <row r="426" spans="1:8" ht="41.25" customHeight="1">
      <c r="A426" s="3020">
        <v>6</v>
      </c>
      <c r="B426" s="3021" t="s">
        <v>11087</v>
      </c>
      <c r="C426" s="3050"/>
      <c r="D426" s="3022">
        <v>0.36</v>
      </c>
      <c r="E426" s="3021" t="s">
        <v>11086</v>
      </c>
      <c r="F426" s="3023" t="s">
        <v>11084</v>
      </c>
      <c r="G426" s="3021" t="s">
        <v>10277</v>
      </c>
      <c r="H426" s="3021"/>
    </row>
    <row r="427" spans="1:8" ht="26.4">
      <c r="A427" s="3020">
        <v>7</v>
      </c>
      <c r="B427" s="3021" t="s">
        <v>11088</v>
      </c>
      <c r="C427" s="3050"/>
      <c r="D427" s="3022">
        <v>0.6</v>
      </c>
      <c r="E427" s="3021" t="s">
        <v>11089</v>
      </c>
      <c r="F427" s="3023" t="s">
        <v>11090</v>
      </c>
      <c r="G427" s="3021" t="s">
        <v>10277</v>
      </c>
      <c r="H427" s="3021"/>
    </row>
    <row r="428" spans="1:8" ht="39.6">
      <c r="A428" s="3020">
        <v>8</v>
      </c>
      <c r="B428" s="3021" t="s">
        <v>11091</v>
      </c>
      <c r="C428" s="3050"/>
      <c r="D428" s="3022">
        <v>0.2</v>
      </c>
      <c r="E428" s="3021" t="s">
        <v>11092</v>
      </c>
      <c r="F428" s="3023" t="s">
        <v>10309</v>
      </c>
      <c r="G428" s="3021" t="s">
        <v>10277</v>
      </c>
      <c r="H428" s="3021" t="s">
        <v>27273</v>
      </c>
    </row>
    <row r="429" spans="1:8" ht="40.5" customHeight="1">
      <c r="A429" s="3020">
        <v>9</v>
      </c>
      <c r="B429" s="3021" t="s">
        <v>11093</v>
      </c>
      <c r="C429" s="3050"/>
      <c r="D429" s="3022">
        <v>1</v>
      </c>
      <c r="E429" s="3021" t="s">
        <v>11094</v>
      </c>
      <c r="F429" s="3023" t="s">
        <v>11095</v>
      </c>
      <c r="G429" s="3021" t="s">
        <v>10277</v>
      </c>
      <c r="H429" s="3021"/>
    </row>
    <row r="430" spans="1:8" ht="37.5" customHeight="1">
      <c r="A430" s="3020">
        <v>10</v>
      </c>
      <c r="B430" s="3021" t="s">
        <v>11096</v>
      </c>
      <c r="C430" s="3050"/>
      <c r="D430" s="3022">
        <v>2</v>
      </c>
      <c r="E430" s="3021" t="s">
        <v>11097</v>
      </c>
      <c r="F430" s="3023" t="s">
        <v>10830</v>
      </c>
      <c r="G430" s="3021" t="s">
        <v>10277</v>
      </c>
      <c r="H430" s="3021"/>
    </row>
    <row r="431" spans="1:8" ht="36.75" customHeight="1">
      <c r="A431" s="3020">
        <v>11</v>
      </c>
      <c r="B431" s="3021" t="s">
        <v>11098</v>
      </c>
      <c r="C431" s="3050"/>
      <c r="D431" s="3022">
        <v>0.1</v>
      </c>
      <c r="E431" s="3021" t="s">
        <v>11099</v>
      </c>
      <c r="F431" s="3023" t="s">
        <v>10703</v>
      </c>
      <c r="G431" s="3021" t="s">
        <v>10277</v>
      </c>
      <c r="H431" s="3021"/>
    </row>
    <row r="432" spans="1:8" ht="31.5" customHeight="1">
      <c r="A432" s="3020">
        <v>12</v>
      </c>
      <c r="B432" s="3021" t="s">
        <v>11100</v>
      </c>
      <c r="C432" s="3050"/>
      <c r="D432" s="3022">
        <v>0.05</v>
      </c>
      <c r="E432" s="3021" t="s">
        <v>11101</v>
      </c>
      <c r="F432" s="3023" t="s">
        <v>11102</v>
      </c>
      <c r="G432" s="3021" t="s">
        <v>10277</v>
      </c>
      <c r="H432" s="3021"/>
    </row>
    <row r="433" spans="1:8" ht="33.75" customHeight="1">
      <c r="A433" s="3020">
        <v>13</v>
      </c>
      <c r="B433" s="3021" t="s">
        <v>11076</v>
      </c>
      <c r="C433" s="3050"/>
      <c r="D433" s="3022">
        <v>0.01</v>
      </c>
      <c r="E433" s="3021" t="s">
        <v>11103</v>
      </c>
      <c r="F433" s="3023" t="s">
        <v>10733</v>
      </c>
      <c r="G433" s="3021" t="s">
        <v>10277</v>
      </c>
      <c r="H433" s="3021"/>
    </row>
    <row r="434" spans="1:8" ht="36" customHeight="1">
      <c r="A434" s="3020">
        <v>14</v>
      </c>
      <c r="B434" s="3021" t="s">
        <v>11104</v>
      </c>
      <c r="C434" s="3050"/>
      <c r="D434" s="3022">
        <v>0.1</v>
      </c>
      <c r="E434" s="3021" t="s">
        <v>11105</v>
      </c>
      <c r="F434" s="3023" t="s">
        <v>10597</v>
      </c>
      <c r="G434" s="3021" t="s">
        <v>10277</v>
      </c>
      <c r="H434" s="3021"/>
    </row>
    <row r="435" spans="1:8" ht="66">
      <c r="A435" s="3020">
        <v>15</v>
      </c>
      <c r="B435" s="3021" t="s">
        <v>11106</v>
      </c>
      <c r="C435" s="3050"/>
      <c r="D435" s="3022">
        <v>0.2</v>
      </c>
      <c r="E435" s="3021" t="s">
        <v>11107</v>
      </c>
      <c r="F435" s="3023" t="s">
        <v>10861</v>
      </c>
      <c r="G435" s="3021" t="s">
        <v>10277</v>
      </c>
      <c r="H435" s="3021"/>
    </row>
    <row r="436" spans="1:8" ht="66">
      <c r="A436" s="3020">
        <v>16</v>
      </c>
      <c r="B436" s="3021" t="s">
        <v>11108</v>
      </c>
      <c r="C436" s="3050"/>
      <c r="D436" s="3022">
        <v>0.2</v>
      </c>
      <c r="E436" s="3021" t="s">
        <v>11109</v>
      </c>
      <c r="F436" s="3023" t="s">
        <v>10861</v>
      </c>
      <c r="G436" s="3021" t="s">
        <v>10277</v>
      </c>
      <c r="H436" s="3021"/>
    </row>
    <row r="437" spans="1:8" ht="66">
      <c r="A437" s="3020">
        <v>17</v>
      </c>
      <c r="B437" s="3021" t="s">
        <v>11110</v>
      </c>
      <c r="C437" s="3050"/>
      <c r="D437" s="3022">
        <v>0.2</v>
      </c>
      <c r="E437" s="3021" t="s">
        <v>11109</v>
      </c>
      <c r="F437" s="3023" t="s">
        <v>10861</v>
      </c>
      <c r="G437" s="3021" t="s">
        <v>10277</v>
      </c>
      <c r="H437" s="3021"/>
    </row>
    <row r="438" spans="1:8" ht="66">
      <c r="A438" s="3020">
        <v>18</v>
      </c>
      <c r="B438" s="3021" t="s">
        <v>11111</v>
      </c>
      <c r="C438" s="3050"/>
      <c r="D438" s="3022">
        <v>0.2</v>
      </c>
      <c r="E438" s="3021" t="s">
        <v>11109</v>
      </c>
      <c r="F438" s="3023" t="s">
        <v>10861</v>
      </c>
      <c r="G438" s="3021" t="s">
        <v>10277</v>
      </c>
      <c r="H438" s="3021"/>
    </row>
    <row r="439" spans="1:8" ht="66">
      <c r="A439" s="3020">
        <v>19</v>
      </c>
      <c r="B439" s="3021" t="s">
        <v>11112</v>
      </c>
      <c r="C439" s="3050"/>
      <c r="D439" s="3022">
        <v>0.2</v>
      </c>
      <c r="E439" s="3021" t="s">
        <v>11109</v>
      </c>
      <c r="F439" s="3023" t="s">
        <v>10861</v>
      </c>
      <c r="G439" s="3021" t="s">
        <v>10277</v>
      </c>
      <c r="H439" s="3021"/>
    </row>
    <row r="440" spans="1:8" ht="36" customHeight="1">
      <c r="A440" s="3020">
        <v>20</v>
      </c>
      <c r="B440" s="3021" t="s">
        <v>11113</v>
      </c>
      <c r="C440" s="3050"/>
      <c r="D440" s="3022">
        <v>0.2</v>
      </c>
      <c r="E440" s="3021" t="s">
        <v>11114</v>
      </c>
      <c r="F440" s="3023" t="s">
        <v>11008</v>
      </c>
      <c r="G440" s="3021" t="s">
        <v>10277</v>
      </c>
      <c r="H440" s="3021"/>
    </row>
    <row r="441" spans="1:8" ht="42" customHeight="1">
      <c r="A441" s="3020">
        <v>21</v>
      </c>
      <c r="B441" s="3021" t="s">
        <v>11076</v>
      </c>
      <c r="C441" s="3050"/>
      <c r="D441" s="3022">
        <v>0.2</v>
      </c>
      <c r="E441" s="3021" t="s">
        <v>11114</v>
      </c>
      <c r="F441" s="3023" t="s">
        <v>11008</v>
      </c>
      <c r="G441" s="3021" t="s">
        <v>10277</v>
      </c>
      <c r="H441" s="3021"/>
    </row>
    <row r="442" spans="1:8" ht="35.25" customHeight="1">
      <c r="A442" s="3020">
        <v>22</v>
      </c>
      <c r="B442" s="3021" t="s">
        <v>11076</v>
      </c>
      <c r="C442" s="3050"/>
      <c r="D442" s="3022">
        <v>0.3</v>
      </c>
      <c r="E442" s="3021" t="s">
        <v>11114</v>
      </c>
      <c r="F442" s="3023" t="s">
        <v>11008</v>
      </c>
      <c r="G442" s="3021" t="s">
        <v>10277</v>
      </c>
      <c r="H442" s="3021"/>
    </row>
    <row r="443" spans="1:8" ht="31.5" customHeight="1">
      <c r="A443" s="3020">
        <v>23</v>
      </c>
      <c r="B443" s="3021" t="s">
        <v>11076</v>
      </c>
      <c r="C443" s="3050"/>
      <c r="D443" s="3022">
        <v>0.3</v>
      </c>
      <c r="E443" s="3021" t="s">
        <v>11115</v>
      </c>
      <c r="F443" s="3023" t="s">
        <v>10367</v>
      </c>
      <c r="G443" s="3021" t="s">
        <v>10277</v>
      </c>
      <c r="H443" s="3021"/>
    </row>
    <row r="444" spans="1:8" ht="41.25" customHeight="1">
      <c r="A444" s="3020">
        <v>24</v>
      </c>
      <c r="B444" s="3021" t="s">
        <v>11116</v>
      </c>
      <c r="C444" s="3050"/>
      <c r="D444" s="3022">
        <v>0.5</v>
      </c>
      <c r="E444" s="3021" t="s">
        <v>11117</v>
      </c>
      <c r="F444" s="3023" t="s">
        <v>11008</v>
      </c>
      <c r="G444" s="3021" t="s">
        <v>10277</v>
      </c>
      <c r="H444" s="3021"/>
    </row>
    <row r="445" spans="1:8" ht="36" customHeight="1">
      <c r="A445" s="3020">
        <v>25</v>
      </c>
      <c r="B445" s="3021" t="s">
        <v>11118</v>
      </c>
      <c r="C445" s="3050"/>
      <c r="D445" s="3022">
        <v>0.25</v>
      </c>
      <c r="E445" s="3021" t="s">
        <v>10799</v>
      </c>
      <c r="F445" s="3023" t="s">
        <v>10597</v>
      </c>
      <c r="G445" s="3021" t="s">
        <v>10277</v>
      </c>
      <c r="H445" s="3021"/>
    </row>
    <row r="446" spans="1:8" ht="33.75" customHeight="1">
      <c r="A446" s="3020">
        <v>26</v>
      </c>
      <c r="B446" s="3021" t="s">
        <v>11119</v>
      </c>
      <c r="C446" s="3050"/>
      <c r="D446" s="3022">
        <v>0.65</v>
      </c>
      <c r="E446" s="3021" t="s">
        <v>11120</v>
      </c>
      <c r="F446" s="3023" t="s">
        <v>11121</v>
      </c>
      <c r="G446" s="3021" t="s">
        <v>10277</v>
      </c>
      <c r="H446" s="3021"/>
    </row>
    <row r="447" spans="1:8" ht="37.5" customHeight="1">
      <c r="A447" s="3020">
        <v>27</v>
      </c>
      <c r="B447" s="3021" t="s">
        <v>11122</v>
      </c>
      <c r="C447" s="3050"/>
      <c r="D447" s="3022">
        <v>0.65</v>
      </c>
      <c r="E447" s="3021" t="s">
        <v>11120</v>
      </c>
      <c r="F447" s="3023" t="s">
        <v>11123</v>
      </c>
      <c r="G447" s="3021" t="s">
        <v>10277</v>
      </c>
      <c r="H447" s="3021"/>
    </row>
    <row r="448" spans="1:8" ht="36.75" customHeight="1">
      <c r="A448" s="3020">
        <v>28</v>
      </c>
      <c r="B448" s="3021" t="s">
        <v>11124</v>
      </c>
      <c r="C448" s="3050"/>
      <c r="D448" s="3022">
        <v>0.65</v>
      </c>
      <c r="E448" s="3021" t="s">
        <v>11120</v>
      </c>
      <c r="F448" s="3023" t="s">
        <v>11121</v>
      </c>
      <c r="G448" s="3021" t="s">
        <v>10277</v>
      </c>
      <c r="H448" s="3021"/>
    </row>
    <row r="449" spans="1:8" ht="30" customHeight="1">
      <c r="A449" s="3020">
        <v>29</v>
      </c>
      <c r="B449" s="3021" t="s">
        <v>11125</v>
      </c>
      <c r="C449" s="3050"/>
      <c r="D449" s="3022">
        <v>0.36</v>
      </c>
      <c r="E449" s="3021" t="s">
        <v>11120</v>
      </c>
      <c r="F449" s="3023" t="s">
        <v>11126</v>
      </c>
      <c r="G449" s="3021" t="s">
        <v>10277</v>
      </c>
      <c r="H449" s="3021"/>
    </row>
    <row r="450" spans="1:8" ht="39.6">
      <c r="A450" s="3020">
        <v>30</v>
      </c>
      <c r="B450" s="3021" t="s">
        <v>11127</v>
      </c>
      <c r="C450" s="3050"/>
      <c r="D450" s="3022">
        <v>0.3</v>
      </c>
      <c r="E450" s="3021" t="s">
        <v>10926</v>
      </c>
      <c r="F450" s="3023" t="s">
        <v>11128</v>
      </c>
      <c r="G450" s="3021" t="s">
        <v>10277</v>
      </c>
      <c r="H450" s="3021"/>
    </row>
    <row r="451" spans="1:8" ht="39.6">
      <c r="A451" s="3020">
        <v>31</v>
      </c>
      <c r="B451" s="3021" t="s">
        <v>11129</v>
      </c>
      <c r="C451" s="3050"/>
      <c r="D451" s="3022">
        <v>0.3</v>
      </c>
      <c r="E451" s="3021" t="s">
        <v>10926</v>
      </c>
      <c r="F451" s="3023" t="s">
        <v>11128</v>
      </c>
      <c r="G451" s="3021" t="s">
        <v>10277</v>
      </c>
      <c r="H451" s="3021"/>
    </row>
    <row r="452" spans="1:8" ht="39.6">
      <c r="A452" s="3020">
        <v>32</v>
      </c>
      <c r="B452" s="3021" t="s">
        <v>11130</v>
      </c>
      <c r="C452" s="3050"/>
      <c r="D452" s="3022">
        <v>0.3</v>
      </c>
      <c r="E452" s="3021" t="s">
        <v>10926</v>
      </c>
      <c r="F452" s="3023" t="s">
        <v>11128</v>
      </c>
      <c r="G452" s="3021" t="s">
        <v>10277</v>
      </c>
      <c r="H452" s="3021"/>
    </row>
    <row r="453" spans="1:8" ht="39.6">
      <c r="A453" s="3020">
        <v>33</v>
      </c>
      <c r="B453" s="3021" t="s">
        <v>11131</v>
      </c>
      <c r="C453" s="3050"/>
      <c r="D453" s="3022">
        <v>0.3</v>
      </c>
      <c r="E453" s="3021" t="s">
        <v>10926</v>
      </c>
      <c r="F453" s="3023" t="s">
        <v>11128</v>
      </c>
      <c r="G453" s="3021" t="s">
        <v>10277</v>
      </c>
      <c r="H453" s="3021"/>
    </row>
    <row r="454" spans="1:8" ht="26.4">
      <c r="A454" s="3020">
        <v>34</v>
      </c>
      <c r="B454" s="3021" t="s">
        <v>11132</v>
      </c>
      <c r="C454" s="3050"/>
      <c r="D454" s="3022">
        <v>0.15</v>
      </c>
      <c r="E454" s="3021" t="s">
        <v>11133</v>
      </c>
      <c r="F454" s="3023" t="s">
        <v>11025</v>
      </c>
      <c r="G454" s="3021" t="s">
        <v>11026</v>
      </c>
      <c r="H454" s="3021" t="s">
        <v>27273</v>
      </c>
    </row>
    <row r="455" spans="1:8" ht="26.4">
      <c r="A455" s="3051"/>
      <c r="B455" s="3026" t="s">
        <v>11134</v>
      </c>
      <c r="C455" s="3026"/>
      <c r="D455" s="3027">
        <f>SUM(D421:D454)</f>
        <v>11.640000000000002</v>
      </c>
      <c r="E455" s="3050"/>
      <c r="F455" s="3052"/>
      <c r="G455" s="3050"/>
      <c r="H455" s="3021"/>
    </row>
    <row r="456" spans="1:8">
      <c r="A456" s="3044" t="s">
        <v>11135</v>
      </c>
      <c r="B456" s="3049"/>
      <c r="C456" s="3049"/>
      <c r="D456" s="3049"/>
      <c r="E456" s="3049"/>
      <c r="F456" s="3049"/>
      <c r="G456" s="3049"/>
      <c r="H456" s="3016"/>
    </row>
    <row r="457" spans="1:8" ht="26.4">
      <c r="A457" s="3020">
        <v>1</v>
      </c>
      <c r="B457" s="3021" t="s">
        <v>11136</v>
      </c>
      <c r="C457" s="3050"/>
      <c r="D457" s="3022">
        <v>80</v>
      </c>
      <c r="E457" s="3021" t="s">
        <v>11137</v>
      </c>
      <c r="F457" s="3023" t="s">
        <v>11138</v>
      </c>
      <c r="G457" s="3021" t="s">
        <v>10277</v>
      </c>
      <c r="H457" s="3021"/>
    </row>
    <row r="458" spans="1:8" ht="66">
      <c r="A458" s="3020">
        <v>2</v>
      </c>
      <c r="B458" s="3021" t="s">
        <v>11139</v>
      </c>
      <c r="C458" s="3050"/>
      <c r="D458" s="3022">
        <v>0.3</v>
      </c>
      <c r="E458" s="3021" t="s">
        <v>11140</v>
      </c>
      <c r="F458" s="3023" t="s">
        <v>11141</v>
      </c>
      <c r="G458" s="3021" t="s">
        <v>10277</v>
      </c>
      <c r="H458" s="3021"/>
    </row>
    <row r="459" spans="1:8" ht="66">
      <c r="A459" s="3020">
        <v>3</v>
      </c>
      <c r="B459" s="3021" t="s">
        <v>11142</v>
      </c>
      <c r="C459" s="3050"/>
      <c r="D459" s="3022">
        <v>4</v>
      </c>
      <c r="E459" s="3021" t="s">
        <v>11143</v>
      </c>
      <c r="F459" s="3023" t="s">
        <v>11144</v>
      </c>
      <c r="G459" s="3021" t="s">
        <v>10277</v>
      </c>
      <c r="H459" s="3021"/>
    </row>
    <row r="460" spans="1:8" ht="39.6">
      <c r="A460" s="3020">
        <v>4</v>
      </c>
      <c r="B460" s="3021" t="s">
        <v>11145</v>
      </c>
      <c r="C460" s="3050"/>
      <c r="D460" s="3022">
        <v>0.1</v>
      </c>
      <c r="E460" s="3021" t="s">
        <v>11146</v>
      </c>
      <c r="F460" s="3023" t="s">
        <v>10206</v>
      </c>
      <c r="G460" s="3021" t="s">
        <v>10277</v>
      </c>
      <c r="H460" s="3021"/>
    </row>
    <row r="461" spans="1:8" ht="52.8">
      <c r="A461" s="3020">
        <v>5</v>
      </c>
      <c r="B461" s="3021" t="s">
        <v>11147</v>
      </c>
      <c r="C461" s="3050"/>
      <c r="D461" s="3022">
        <v>12.1</v>
      </c>
      <c r="E461" s="3021" t="s">
        <v>11148</v>
      </c>
      <c r="F461" s="3023" t="s">
        <v>11149</v>
      </c>
      <c r="G461" s="3021" t="s">
        <v>10277</v>
      </c>
      <c r="H461" s="3021" t="s">
        <v>27273</v>
      </c>
    </row>
    <row r="462" spans="1:8" ht="58.5" customHeight="1">
      <c r="A462" s="3020">
        <v>6</v>
      </c>
      <c r="B462" s="3021" t="s">
        <v>11150</v>
      </c>
      <c r="C462" s="3050"/>
      <c r="D462" s="3022">
        <v>2</v>
      </c>
      <c r="E462" s="3021" t="s">
        <v>11151</v>
      </c>
      <c r="F462" s="3023" t="s">
        <v>11152</v>
      </c>
      <c r="G462" s="3021" t="s">
        <v>10277</v>
      </c>
      <c r="H462" s="3021"/>
    </row>
    <row r="463" spans="1:8" ht="39.6">
      <c r="A463" s="3020">
        <v>7</v>
      </c>
      <c r="B463" s="3021" t="s">
        <v>11153</v>
      </c>
      <c r="C463" s="3050"/>
      <c r="D463" s="3022">
        <v>0.03</v>
      </c>
      <c r="E463" s="3021" t="s">
        <v>11154</v>
      </c>
      <c r="F463" s="3023" t="s">
        <v>11152</v>
      </c>
      <c r="G463" s="3021" t="s">
        <v>10277</v>
      </c>
      <c r="H463" s="3021"/>
    </row>
    <row r="464" spans="1:8" ht="39.6">
      <c r="A464" s="3020">
        <v>8</v>
      </c>
      <c r="B464" s="3021" t="s">
        <v>11155</v>
      </c>
      <c r="C464" s="3050"/>
      <c r="D464" s="3022">
        <v>51</v>
      </c>
      <c r="E464" s="3021" t="s">
        <v>11156</v>
      </c>
      <c r="F464" s="3023" t="s">
        <v>10184</v>
      </c>
      <c r="G464" s="3021" t="s">
        <v>10277</v>
      </c>
      <c r="H464" s="3021" t="s">
        <v>27272</v>
      </c>
    </row>
    <row r="465" spans="1:8" ht="33" customHeight="1">
      <c r="A465" s="3020">
        <v>9</v>
      </c>
      <c r="B465" s="3021" t="s">
        <v>11157</v>
      </c>
      <c r="C465" s="3050"/>
      <c r="D465" s="3022">
        <v>1</v>
      </c>
      <c r="E465" s="3021" t="s">
        <v>11158</v>
      </c>
      <c r="F465" s="3023" t="s">
        <v>11159</v>
      </c>
      <c r="G465" s="3021" t="s">
        <v>10277</v>
      </c>
      <c r="H465" s="3021"/>
    </row>
    <row r="466" spans="1:8" ht="39.6">
      <c r="A466" s="3020">
        <v>10</v>
      </c>
      <c r="B466" s="3021" t="s">
        <v>11160</v>
      </c>
      <c r="C466" s="3050"/>
      <c r="D466" s="3022">
        <v>8.6</v>
      </c>
      <c r="E466" s="3021" t="s">
        <v>11161</v>
      </c>
      <c r="F466" s="3023" t="s">
        <v>11162</v>
      </c>
      <c r="G466" s="3021" t="s">
        <v>10277</v>
      </c>
      <c r="H466" s="3021"/>
    </row>
    <row r="467" spans="1:8" ht="43.5" customHeight="1">
      <c r="A467" s="3020">
        <v>11</v>
      </c>
      <c r="B467" s="3021" t="s">
        <v>11163</v>
      </c>
      <c r="C467" s="3050"/>
      <c r="D467" s="3022">
        <v>0.3</v>
      </c>
      <c r="E467" s="3021" t="s">
        <v>11164</v>
      </c>
      <c r="F467" s="3023" t="s">
        <v>10671</v>
      </c>
      <c r="G467" s="3021" t="s">
        <v>10277</v>
      </c>
      <c r="H467" s="3021"/>
    </row>
    <row r="468" spans="1:8" ht="39.6">
      <c r="A468" s="3020">
        <v>12</v>
      </c>
      <c r="B468" s="3021" t="s">
        <v>11165</v>
      </c>
      <c r="C468" s="3050"/>
      <c r="D468" s="3022">
        <v>0.1</v>
      </c>
      <c r="E468" s="3021" t="s">
        <v>11166</v>
      </c>
      <c r="F468" s="3023" t="s">
        <v>10170</v>
      </c>
      <c r="G468" s="3021" t="s">
        <v>10277</v>
      </c>
      <c r="H468" s="3021" t="s">
        <v>27273</v>
      </c>
    </row>
    <row r="469" spans="1:8" ht="52.8">
      <c r="A469" s="3020">
        <v>13</v>
      </c>
      <c r="B469" s="3021" t="s">
        <v>11167</v>
      </c>
      <c r="C469" s="3050"/>
      <c r="D469" s="3022">
        <v>5.5</v>
      </c>
      <c r="E469" s="3021" t="s">
        <v>11168</v>
      </c>
      <c r="F469" s="3023" t="s">
        <v>11169</v>
      </c>
      <c r="G469" s="3021" t="s">
        <v>10277</v>
      </c>
      <c r="H469" s="3021" t="s">
        <v>27272</v>
      </c>
    </row>
    <row r="470" spans="1:8" ht="39.6">
      <c r="A470" s="3020">
        <v>14</v>
      </c>
      <c r="B470" s="3021" t="s">
        <v>3755</v>
      </c>
      <c r="C470" s="3050"/>
      <c r="D470" s="3022">
        <v>0.3</v>
      </c>
      <c r="E470" s="3021" t="s">
        <v>11170</v>
      </c>
      <c r="F470" s="3023" t="s">
        <v>10170</v>
      </c>
      <c r="G470" s="3021" t="s">
        <v>10277</v>
      </c>
      <c r="H470" s="3021"/>
    </row>
    <row r="471" spans="1:8" ht="30.75" customHeight="1">
      <c r="A471" s="3020">
        <v>15</v>
      </c>
      <c r="B471" s="3021" t="s">
        <v>11171</v>
      </c>
      <c r="C471" s="3050"/>
      <c r="D471" s="3022">
        <v>0.5</v>
      </c>
      <c r="E471" s="3021" t="s">
        <v>11172</v>
      </c>
      <c r="F471" s="3023" t="s">
        <v>10367</v>
      </c>
      <c r="G471" s="3021" t="s">
        <v>10277</v>
      </c>
      <c r="H471" s="3021"/>
    </row>
    <row r="472" spans="1:8" ht="37.5" customHeight="1">
      <c r="A472" s="3020">
        <v>16</v>
      </c>
      <c r="B472" s="3021" t="s">
        <v>11171</v>
      </c>
      <c r="C472" s="3050"/>
      <c r="D472" s="3022">
        <v>0.5</v>
      </c>
      <c r="E472" s="3021" t="s">
        <v>11173</v>
      </c>
      <c r="F472" s="3023" t="s">
        <v>10367</v>
      </c>
      <c r="G472" s="3021" t="s">
        <v>10277</v>
      </c>
      <c r="H472" s="3021"/>
    </row>
    <row r="473" spans="1:8" ht="30" customHeight="1">
      <c r="A473" s="3020">
        <v>17</v>
      </c>
      <c r="B473" s="3021" t="s">
        <v>11174</v>
      </c>
      <c r="C473" s="3050"/>
      <c r="D473" s="3022">
        <v>21.4</v>
      </c>
      <c r="E473" s="3021" t="s">
        <v>10891</v>
      </c>
      <c r="F473" s="3023" t="s">
        <v>11175</v>
      </c>
      <c r="G473" s="3021" t="s">
        <v>10277</v>
      </c>
      <c r="H473" s="3021"/>
    </row>
    <row r="474" spans="1:8" ht="34.5" customHeight="1">
      <c r="A474" s="3020">
        <v>18</v>
      </c>
      <c r="B474" s="3021" t="s">
        <v>11176</v>
      </c>
      <c r="C474" s="3050"/>
      <c r="D474" s="3022">
        <v>1.2</v>
      </c>
      <c r="E474" s="3021" t="s">
        <v>10891</v>
      </c>
      <c r="F474" s="3023" t="s">
        <v>11175</v>
      </c>
      <c r="G474" s="3021" t="s">
        <v>10277</v>
      </c>
      <c r="H474" s="3021"/>
    </row>
    <row r="475" spans="1:8" ht="39.6">
      <c r="A475" s="3020">
        <v>19</v>
      </c>
      <c r="B475" s="3021" t="s">
        <v>11177</v>
      </c>
      <c r="C475" s="3050"/>
      <c r="D475" s="3022">
        <v>1.7</v>
      </c>
      <c r="E475" s="3021" t="s">
        <v>11178</v>
      </c>
      <c r="F475" s="3023" t="s">
        <v>10290</v>
      </c>
      <c r="G475" s="3021" t="s">
        <v>11179</v>
      </c>
      <c r="H475" s="3021" t="s">
        <v>27272</v>
      </c>
    </row>
    <row r="476" spans="1:8" ht="26.4">
      <c r="A476" s="3051"/>
      <c r="B476" s="3026" t="s">
        <v>11180</v>
      </c>
      <c r="C476" s="3026"/>
      <c r="D476" s="3027">
        <f>SUM(D457:D475)</f>
        <v>190.62999999999997</v>
      </c>
      <c r="E476" s="3050"/>
      <c r="F476" s="3052"/>
      <c r="G476" s="3050"/>
      <c r="H476" s="3021"/>
    </row>
    <row r="477" spans="1:8">
      <c r="A477" s="3044" t="s">
        <v>11181</v>
      </c>
      <c r="B477" s="3049"/>
      <c r="C477" s="3049"/>
      <c r="D477" s="3049"/>
      <c r="E477" s="3049"/>
      <c r="F477" s="3049"/>
      <c r="G477" s="3049"/>
      <c r="H477" s="3021"/>
    </row>
    <row r="478" spans="1:8" ht="52.8">
      <c r="A478" s="3051">
        <v>1</v>
      </c>
      <c r="B478" s="3021" t="s">
        <v>11182</v>
      </c>
      <c r="C478" s="3021"/>
      <c r="D478" s="3022">
        <v>23.5</v>
      </c>
      <c r="E478" s="3021" t="s">
        <v>11183</v>
      </c>
      <c r="F478" s="3023" t="s">
        <v>10170</v>
      </c>
      <c r="G478" s="3021" t="s">
        <v>11184</v>
      </c>
      <c r="H478" s="3021"/>
    </row>
    <row r="479" spans="1:8" ht="39.6">
      <c r="A479" s="3051">
        <v>2</v>
      </c>
      <c r="B479" s="3021" t="s">
        <v>11185</v>
      </c>
      <c r="C479" s="3021"/>
      <c r="D479" s="3022">
        <v>26</v>
      </c>
      <c r="E479" s="3021" t="s">
        <v>11186</v>
      </c>
      <c r="F479" s="3023" t="s">
        <v>10226</v>
      </c>
      <c r="G479" s="3021" t="s">
        <v>11187</v>
      </c>
      <c r="H479" s="3021"/>
    </row>
    <row r="480" spans="1:8" ht="39.6">
      <c r="A480" s="3051">
        <v>3</v>
      </c>
      <c r="B480" s="3021" t="s">
        <v>11188</v>
      </c>
      <c r="C480" s="3021"/>
      <c r="D480" s="3022">
        <v>21.7</v>
      </c>
      <c r="E480" s="3021" t="s">
        <v>11189</v>
      </c>
      <c r="F480" s="3023" t="s">
        <v>10170</v>
      </c>
      <c r="G480" s="3021" t="s">
        <v>11187</v>
      </c>
      <c r="H480" s="3021"/>
    </row>
    <row r="481" spans="1:8" ht="39.6">
      <c r="A481" s="3051">
        <v>4</v>
      </c>
      <c r="B481" s="3021" t="s">
        <v>11190</v>
      </c>
      <c r="C481" s="3021"/>
      <c r="D481" s="3022">
        <v>34</v>
      </c>
      <c r="E481" s="3021" t="s">
        <v>11191</v>
      </c>
      <c r="F481" s="3023" t="s">
        <v>10309</v>
      </c>
      <c r="G481" s="3021" t="s">
        <v>11187</v>
      </c>
      <c r="H481" s="3021"/>
    </row>
    <row r="482" spans="1:8" ht="45.75" customHeight="1">
      <c r="A482" s="3051">
        <v>5</v>
      </c>
      <c r="B482" s="3021" t="s">
        <v>11192</v>
      </c>
      <c r="C482" s="3021"/>
      <c r="D482" s="3022">
        <v>90.1</v>
      </c>
      <c r="E482" s="3021" t="s">
        <v>11193</v>
      </c>
      <c r="F482" s="3023" t="s">
        <v>11194</v>
      </c>
      <c r="G482" s="3021" t="s">
        <v>11195</v>
      </c>
      <c r="H482" s="3021"/>
    </row>
    <row r="483" spans="1:8" ht="26.4">
      <c r="A483" s="3051"/>
      <c r="B483" s="3026" t="s">
        <v>11196</v>
      </c>
      <c r="C483" s="3026"/>
      <c r="D483" s="3027">
        <f>SUM(D478:D482)</f>
        <v>195.3</v>
      </c>
      <c r="E483" s="3021"/>
      <c r="F483" s="3023"/>
      <c r="G483" s="3021"/>
      <c r="H483" s="3021"/>
    </row>
    <row r="484" spans="1:8">
      <c r="A484" s="3025"/>
      <c r="B484" s="3026" t="s">
        <v>11197</v>
      </c>
      <c r="C484" s="3026"/>
      <c r="D484" s="3027">
        <f>D476+D455+D419+D288+D483</f>
        <v>2438.9240000000009</v>
      </c>
      <c r="E484" s="3026"/>
      <c r="F484" s="3028"/>
      <c r="G484" s="3026"/>
      <c r="H484" s="3026"/>
    </row>
    <row r="485" spans="1:8" ht="26.4">
      <c r="A485" s="3025"/>
      <c r="B485" s="3026" t="s">
        <v>11198</v>
      </c>
      <c r="C485" s="3026"/>
      <c r="D485" s="3027">
        <f>D476+D455+D419+D288+D266+D203+D194+D191+D152+D66+D483+D200</f>
        <v>96001.339500000002</v>
      </c>
      <c r="E485" s="3026"/>
      <c r="F485" s="3028"/>
      <c r="G485" s="3026"/>
      <c r="H485" s="3026"/>
    </row>
    <row r="486" spans="1:8" ht="26.4">
      <c r="A486" s="3025"/>
      <c r="B486" s="3026" t="s">
        <v>11199</v>
      </c>
      <c r="C486" s="3026"/>
      <c r="D486" s="3027">
        <f>D485+D58</f>
        <v>181864.11469999998</v>
      </c>
      <c r="E486" s="3026"/>
      <c r="F486" s="3028"/>
      <c r="G486" s="3026"/>
      <c r="H486" s="3026"/>
    </row>
  </sheetData>
  <mergeCells count="31">
    <mergeCell ref="A477:G477"/>
    <mergeCell ref="A204:G204"/>
    <mergeCell ref="A267:G267"/>
    <mergeCell ref="A268:G268"/>
    <mergeCell ref="A289:G289"/>
    <mergeCell ref="A420:G420"/>
    <mergeCell ref="A456:G456"/>
    <mergeCell ref="A201:G201"/>
    <mergeCell ref="A49:G49"/>
    <mergeCell ref="A59:G59"/>
    <mergeCell ref="A60:G60"/>
    <mergeCell ref="A67:G67"/>
    <mergeCell ref="A68:G68"/>
    <mergeCell ref="A99:G99"/>
    <mergeCell ref="A106:G106"/>
    <mergeCell ref="A137:G137"/>
    <mergeCell ref="A153:G153"/>
    <mergeCell ref="A192:G192"/>
    <mergeCell ref="A195:G195"/>
    <mergeCell ref="A45:G45"/>
    <mergeCell ref="A1:H1"/>
    <mergeCell ref="A2:H2"/>
    <mergeCell ref="A3:H3"/>
    <mergeCell ref="A5:G5"/>
    <mergeCell ref="A6:G6"/>
    <mergeCell ref="A9:G9"/>
    <mergeCell ref="A11:G11"/>
    <mergeCell ref="A18:G18"/>
    <mergeCell ref="A19:G19"/>
    <mergeCell ref="A35:G35"/>
    <mergeCell ref="A41:G4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1"/>
  <sheetViews>
    <sheetView topLeftCell="A22" workbookViewId="0">
      <selection activeCell="E134" sqref="E134"/>
    </sheetView>
  </sheetViews>
  <sheetFormatPr defaultRowHeight="14.4"/>
  <cols>
    <col min="1" max="1" width="7.5546875" customWidth="1"/>
    <col min="2" max="2" width="20.88671875" customWidth="1"/>
    <col min="3" max="3" width="16.5546875" customWidth="1"/>
    <col min="4" max="4" width="17.88671875" customWidth="1"/>
    <col min="5" max="5" width="20.33203125" customWidth="1"/>
    <col min="6" max="6" width="24.5546875" customWidth="1"/>
    <col min="7" max="7" width="34.33203125" customWidth="1"/>
    <col min="8" max="8" width="22.88671875" customWidth="1"/>
  </cols>
  <sheetData>
    <row r="1" spans="1:8" ht="15.6">
      <c r="A1" s="2078"/>
      <c r="B1" s="2078"/>
      <c r="C1" s="2078"/>
      <c r="D1" s="2078"/>
      <c r="E1" s="2078"/>
      <c r="F1" s="2078"/>
      <c r="G1" s="2078"/>
      <c r="H1" s="2078"/>
    </row>
    <row r="2" spans="1:8" ht="41.25" customHeight="1">
      <c r="A2" s="2079" t="s">
        <v>11537</v>
      </c>
      <c r="B2" s="2079"/>
      <c r="C2" s="2079"/>
      <c r="D2" s="2079"/>
      <c r="E2" s="2079"/>
      <c r="F2" s="2079"/>
      <c r="G2" s="2079"/>
      <c r="H2" s="2079"/>
    </row>
    <row r="3" spans="1:8" ht="16.2" thickBot="1">
      <c r="A3" s="1948"/>
      <c r="B3" s="1948"/>
      <c r="C3" s="1948"/>
      <c r="D3" s="1948"/>
      <c r="E3" s="1948"/>
      <c r="F3" s="1948"/>
      <c r="G3" s="1948"/>
      <c r="H3" s="1948"/>
    </row>
    <row r="4" spans="1:8" ht="137.25" customHeight="1" thickBot="1">
      <c r="A4" s="1326" t="s">
        <v>9</v>
      </c>
      <c r="B4" s="1327" t="s">
        <v>14</v>
      </c>
      <c r="C4" s="1327" t="s">
        <v>0</v>
      </c>
      <c r="D4" s="1327" t="s">
        <v>1</v>
      </c>
      <c r="E4" s="1327" t="s">
        <v>17</v>
      </c>
      <c r="F4" s="1327" t="s">
        <v>15</v>
      </c>
      <c r="G4" s="1327" t="s">
        <v>16</v>
      </c>
      <c r="H4" s="141"/>
    </row>
    <row r="5" spans="1:8">
      <c r="A5" s="2080" t="s">
        <v>11202</v>
      </c>
      <c r="B5" s="2080"/>
      <c r="C5" s="2080"/>
      <c r="D5" s="2080"/>
      <c r="E5" s="2080"/>
      <c r="F5" s="2080"/>
      <c r="G5" s="2080"/>
      <c r="H5" s="2080"/>
    </row>
    <row r="6" spans="1:8">
      <c r="A6" s="2081" t="s">
        <v>2</v>
      </c>
      <c r="B6" s="2081"/>
      <c r="C6" s="2081"/>
      <c r="D6" s="2081"/>
      <c r="E6" s="2081"/>
      <c r="F6" s="2081"/>
      <c r="G6" s="2081"/>
      <c r="H6" s="2081"/>
    </row>
    <row r="7" spans="1:8" ht="69">
      <c r="A7" s="818" t="s">
        <v>10</v>
      </c>
      <c r="B7" s="818" t="s">
        <v>11203</v>
      </c>
      <c r="C7" s="818"/>
      <c r="D7" s="818">
        <v>3010.65</v>
      </c>
      <c r="E7" s="818" t="s">
        <v>11204</v>
      </c>
      <c r="F7" s="818" t="s">
        <v>11205</v>
      </c>
      <c r="G7" s="818" t="s">
        <v>11206</v>
      </c>
      <c r="H7" s="818"/>
    </row>
    <row r="8" spans="1:8">
      <c r="A8" s="819"/>
      <c r="B8" s="820" t="s">
        <v>11207</v>
      </c>
      <c r="C8" s="818"/>
      <c r="D8" s="820">
        <v>3010.65</v>
      </c>
      <c r="E8" s="819"/>
      <c r="F8" s="819"/>
      <c r="G8" s="819"/>
      <c r="H8" s="819"/>
    </row>
    <row r="9" spans="1:8">
      <c r="A9" s="2082" t="s">
        <v>11208</v>
      </c>
      <c r="B9" s="2082"/>
      <c r="C9" s="2082"/>
      <c r="D9" s="2082"/>
      <c r="E9" s="2082"/>
      <c r="F9" s="2082"/>
      <c r="G9" s="2082"/>
      <c r="H9" s="2082"/>
    </row>
    <row r="10" spans="1:8" ht="55.2">
      <c r="A10" s="819" t="s">
        <v>10</v>
      </c>
      <c r="B10" s="818" t="s">
        <v>11209</v>
      </c>
      <c r="C10" s="818"/>
      <c r="D10" s="818">
        <v>2741</v>
      </c>
      <c r="E10" s="818" t="s">
        <v>11210</v>
      </c>
      <c r="F10" s="818" t="s">
        <v>11211</v>
      </c>
      <c r="G10" s="818" t="s">
        <v>11212</v>
      </c>
      <c r="H10" s="818"/>
    </row>
    <row r="11" spans="1:8">
      <c r="A11" s="819"/>
      <c r="B11" s="820" t="s">
        <v>11213</v>
      </c>
      <c r="C11" s="818"/>
      <c r="D11" s="820">
        <v>2741</v>
      </c>
      <c r="E11" s="819"/>
      <c r="F11" s="819"/>
      <c r="G11" s="819"/>
      <c r="H11" s="819"/>
    </row>
    <row r="12" spans="1:8">
      <c r="A12" s="2082" t="s">
        <v>4</v>
      </c>
      <c r="B12" s="2082"/>
      <c r="C12" s="2082"/>
      <c r="D12" s="2082"/>
      <c r="E12" s="2082"/>
      <c r="F12" s="2082"/>
      <c r="G12" s="2082"/>
      <c r="H12" s="2082"/>
    </row>
    <row r="13" spans="1:8" ht="55.2">
      <c r="A13" s="819" t="s">
        <v>10</v>
      </c>
      <c r="B13" s="818" t="s">
        <v>11214</v>
      </c>
      <c r="C13" s="818"/>
      <c r="D13" s="818">
        <v>35359.339999999997</v>
      </c>
      <c r="E13" s="818" t="s">
        <v>11215</v>
      </c>
      <c r="F13" s="818" t="s">
        <v>11216</v>
      </c>
      <c r="G13" s="818" t="s">
        <v>11217</v>
      </c>
      <c r="H13" s="818"/>
    </row>
    <row r="14" spans="1:8" ht="110.4">
      <c r="A14" s="819" t="s">
        <v>11</v>
      </c>
      <c r="B14" s="819" t="s">
        <v>11218</v>
      </c>
      <c r="C14" s="819"/>
      <c r="D14" s="818">
        <v>6138.13</v>
      </c>
      <c r="E14" s="818" t="s">
        <v>11219</v>
      </c>
      <c r="F14" s="818" t="s">
        <v>11220</v>
      </c>
      <c r="G14" s="818" t="s">
        <v>11221</v>
      </c>
      <c r="H14" s="818"/>
    </row>
    <row r="15" spans="1:8">
      <c r="A15" s="819"/>
      <c r="B15" s="820" t="s">
        <v>11222</v>
      </c>
      <c r="C15" s="818"/>
      <c r="D15" s="820">
        <v>41497.47</v>
      </c>
      <c r="E15" s="819"/>
      <c r="F15" s="819"/>
      <c r="G15" s="819"/>
      <c r="H15" s="819"/>
    </row>
    <row r="16" spans="1:8">
      <c r="A16" s="2082" t="s">
        <v>1627</v>
      </c>
      <c r="B16" s="2082"/>
      <c r="C16" s="2082"/>
      <c r="D16" s="2082"/>
      <c r="E16" s="2082"/>
      <c r="F16" s="2082"/>
      <c r="G16" s="2082"/>
      <c r="H16" s="2082"/>
    </row>
    <row r="17" spans="1:8" ht="55.2">
      <c r="A17" s="819" t="s">
        <v>10</v>
      </c>
      <c r="B17" s="819" t="s">
        <v>11223</v>
      </c>
      <c r="C17" s="819" t="s">
        <v>63</v>
      </c>
      <c r="D17" s="818">
        <v>1782</v>
      </c>
      <c r="E17" s="818" t="s">
        <v>11224</v>
      </c>
      <c r="F17" s="821" t="s">
        <v>11225</v>
      </c>
      <c r="G17" s="818" t="s">
        <v>11226</v>
      </c>
      <c r="H17" s="818"/>
    </row>
    <row r="18" spans="1:8">
      <c r="A18" s="819"/>
      <c r="B18" s="820" t="s">
        <v>8421</v>
      </c>
      <c r="C18" s="818"/>
      <c r="D18" s="820">
        <v>1782</v>
      </c>
      <c r="E18" s="819"/>
      <c r="F18" s="819"/>
      <c r="G18" s="819"/>
      <c r="H18" s="819"/>
    </row>
    <row r="19" spans="1:8">
      <c r="A19" s="2082" t="s">
        <v>6023</v>
      </c>
      <c r="B19" s="2082"/>
      <c r="C19" s="2082"/>
      <c r="D19" s="2082"/>
      <c r="E19" s="2082"/>
      <c r="F19" s="2082"/>
      <c r="G19" s="2082"/>
      <c r="H19" s="2082"/>
    </row>
    <row r="20" spans="1:8" ht="55.2">
      <c r="A20" s="818">
        <v>1</v>
      </c>
      <c r="B20" s="818" t="s">
        <v>11227</v>
      </c>
      <c r="C20" s="818"/>
      <c r="D20" s="818">
        <v>11</v>
      </c>
      <c r="E20" s="818" t="s">
        <v>11228</v>
      </c>
      <c r="F20" s="821" t="s">
        <v>11229</v>
      </c>
      <c r="G20" s="818" t="s">
        <v>11230</v>
      </c>
      <c r="H20" s="819"/>
    </row>
    <row r="21" spans="1:8" ht="27.6">
      <c r="A21" s="819"/>
      <c r="B21" s="820" t="s">
        <v>8430</v>
      </c>
      <c r="C21" s="818"/>
      <c r="D21" s="820">
        <v>11</v>
      </c>
      <c r="E21" s="819"/>
      <c r="F21" s="819"/>
      <c r="G21" s="819"/>
      <c r="H21" s="819"/>
    </row>
    <row r="22" spans="1:8">
      <c r="A22" s="2082" t="s">
        <v>6050</v>
      </c>
      <c r="B22" s="2082"/>
      <c r="C22" s="2082"/>
      <c r="D22" s="2082"/>
      <c r="E22" s="2082"/>
      <c r="F22" s="2082"/>
      <c r="G22" s="2082"/>
      <c r="H22" s="2082"/>
    </row>
    <row r="23" spans="1:8" ht="69">
      <c r="A23" s="818" t="s">
        <v>10</v>
      </c>
      <c r="B23" s="818" t="s">
        <v>11231</v>
      </c>
      <c r="C23" s="818"/>
      <c r="D23" s="818">
        <v>28</v>
      </c>
      <c r="E23" s="818" t="s">
        <v>11232</v>
      </c>
      <c r="F23" s="821" t="s">
        <v>11225</v>
      </c>
      <c r="G23" s="818" t="s">
        <v>11233</v>
      </c>
      <c r="H23" s="819"/>
    </row>
    <row r="24" spans="1:8">
      <c r="A24" s="819"/>
      <c r="B24" s="820" t="s">
        <v>11234</v>
      </c>
      <c r="C24" s="818"/>
      <c r="D24" s="820">
        <v>28</v>
      </c>
      <c r="E24" s="819"/>
      <c r="F24" s="819"/>
      <c r="G24" s="819"/>
      <c r="H24" s="819"/>
    </row>
    <row r="25" spans="1:8">
      <c r="A25" s="2083" t="s">
        <v>11235</v>
      </c>
      <c r="B25" s="2083"/>
      <c r="C25" s="2083"/>
      <c r="D25" s="2083"/>
      <c r="E25" s="2083"/>
      <c r="F25" s="2083"/>
      <c r="G25" s="2083"/>
      <c r="H25" s="2083"/>
    </row>
    <row r="26" spans="1:8" ht="27.6">
      <c r="A26" s="818">
        <v>1</v>
      </c>
      <c r="B26" s="818" t="s">
        <v>11236</v>
      </c>
      <c r="C26" s="818"/>
      <c r="D26" s="818">
        <v>18.48</v>
      </c>
      <c r="E26" s="818" t="s">
        <v>11237</v>
      </c>
      <c r="F26" s="818" t="s">
        <v>11238</v>
      </c>
      <c r="G26" s="818" t="s">
        <v>11239</v>
      </c>
      <c r="H26" s="818"/>
    </row>
    <row r="27" spans="1:8" ht="27.6">
      <c r="A27" s="819"/>
      <c r="B27" s="820" t="s">
        <v>11240</v>
      </c>
      <c r="C27" s="818"/>
      <c r="D27" s="820">
        <v>18.48</v>
      </c>
      <c r="E27" s="819"/>
      <c r="F27" s="819"/>
      <c r="G27" s="819"/>
      <c r="H27" s="819"/>
    </row>
    <row r="28" spans="1:8" ht="41.4">
      <c r="A28" s="819"/>
      <c r="B28" s="820" t="s">
        <v>11241</v>
      </c>
      <c r="C28" s="818"/>
      <c r="D28" s="820">
        <v>49088.6</v>
      </c>
      <c r="E28" s="819"/>
      <c r="F28" s="819"/>
      <c r="G28" s="819"/>
      <c r="H28" s="819"/>
    </row>
    <row r="29" spans="1:8">
      <c r="A29" s="1718" t="s">
        <v>4955</v>
      </c>
      <c r="B29" s="2076"/>
      <c r="C29" s="2076"/>
      <c r="D29" s="2076"/>
      <c r="E29" s="2076"/>
      <c r="F29" s="2076"/>
      <c r="G29" s="2076"/>
      <c r="H29" s="2077"/>
    </row>
    <row r="30" spans="1:8">
      <c r="A30" s="2082" t="s">
        <v>5</v>
      </c>
      <c r="B30" s="2082"/>
      <c r="C30" s="2082"/>
      <c r="D30" s="2082"/>
      <c r="E30" s="2082"/>
      <c r="F30" s="2082"/>
      <c r="G30" s="2082"/>
      <c r="H30" s="2082"/>
    </row>
    <row r="31" spans="1:8" ht="55.2">
      <c r="A31" s="819" t="s">
        <v>10</v>
      </c>
      <c r="B31" s="818" t="s">
        <v>11242</v>
      </c>
      <c r="C31" s="818"/>
      <c r="D31" s="818">
        <v>17890.2</v>
      </c>
      <c r="E31" s="818" t="s">
        <v>11243</v>
      </c>
      <c r="F31" s="818" t="s">
        <v>11244</v>
      </c>
      <c r="G31" s="818" t="s">
        <v>11245</v>
      </c>
      <c r="H31" s="818"/>
    </row>
    <row r="32" spans="1:8" ht="207">
      <c r="A32" s="819" t="s">
        <v>11</v>
      </c>
      <c r="B32" s="818" t="s">
        <v>11246</v>
      </c>
      <c r="C32" s="818"/>
      <c r="D32" s="818">
        <v>7394.3</v>
      </c>
      <c r="E32" s="818" t="s">
        <v>11247</v>
      </c>
      <c r="F32" s="818" t="s">
        <v>11248</v>
      </c>
      <c r="G32" s="818" t="s">
        <v>11249</v>
      </c>
      <c r="H32" s="818"/>
    </row>
    <row r="33" spans="1:8" ht="165.6">
      <c r="A33" s="818">
        <v>3</v>
      </c>
      <c r="B33" s="818" t="s">
        <v>11250</v>
      </c>
      <c r="C33" s="818"/>
      <c r="D33" s="818">
        <v>2712.6</v>
      </c>
      <c r="E33" s="818" t="s">
        <v>11251</v>
      </c>
      <c r="F33" s="818" t="s">
        <v>11252</v>
      </c>
      <c r="G33" s="818" t="s">
        <v>11253</v>
      </c>
      <c r="H33" s="818"/>
    </row>
    <row r="34" spans="1:8" ht="124.2">
      <c r="A34" s="819" t="s">
        <v>29</v>
      </c>
      <c r="B34" s="818" t="s">
        <v>11254</v>
      </c>
      <c r="C34" s="818"/>
      <c r="D34" s="818">
        <v>3152.7</v>
      </c>
      <c r="E34" s="818" t="s">
        <v>11255</v>
      </c>
      <c r="F34" s="818" t="s">
        <v>11256</v>
      </c>
      <c r="G34" s="818" t="s">
        <v>11257</v>
      </c>
      <c r="H34" s="818"/>
    </row>
    <row r="35" spans="1:8" ht="138">
      <c r="A35" s="819">
        <v>5</v>
      </c>
      <c r="B35" s="818" t="s">
        <v>11258</v>
      </c>
      <c r="C35" s="818"/>
      <c r="D35" s="818">
        <v>8195.4</v>
      </c>
      <c r="E35" s="818" t="s">
        <v>11259</v>
      </c>
      <c r="F35" s="818" t="s">
        <v>11260</v>
      </c>
      <c r="G35" s="818" t="s">
        <v>11261</v>
      </c>
      <c r="H35" s="818"/>
    </row>
    <row r="36" spans="1:8">
      <c r="A36" s="819"/>
      <c r="B36" s="820" t="s">
        <v>11262</v>
      </c>
      <c r="C36" s="820"/>
      <c r="D36" s="820">
        <v>39345.199999999997</v>
      </c>
      <c r="E36" s="819"/>
      <c r="F36" s="819"/>
      <c r="G36" s="819"/>
      <c r="H36" s="819"/>
    </row>
    <row r="37" spans="1:8">
      <c r="A37" s="2082" t="s">
        <v>1627</v>
      </c>
      <c r="B37" s="2082"/>
      <c r="C37" s="2082"/>
      <c r="D37" s="2082"/>
      <c r="E37" s="2082"/>
      <c r="F37" s="2082"/>
      <c r="G37" s="2082"/>
      <c r="H37" s="2082"/>
    </row>
    <row r="38" spans="1:8" ht="41.4">
      <c r="A38" s="818">
        <v>1</v>
      </c>
      <c r="B38" s="818" t="s">
        <v>11263</v>
      </c>
      <c r="C38" s="818" t="s">
        <v>58</v>
      </c>
      <c r="D38" s="818">
        <v>6</v>
      </c>
      <c r="E38" s="818" t="s">
        <v>11264</v>
      </c>
      <c r="F38" s="818" t="s">
        <v>11265</v>
      </c>
      <c r="G38" s="818" t="s">
        <v>11266</v>
      </c>
      <c r="H38" s="819"/>
    </row>
    <row r="39" spans="1:8" ht="69">
      <c r="A39" s="818">
        <v>2</v>
      </c>
      <c r="B39" s="818" t="s">
        <v>11267</v>
      </c>
      <c r="C39" s="818" t="s">
        <v>58</v>
      </c>
      <c r="D39" s="818">
        <v>260</v>
      </c>
      <c r="E39" s="818" t="s">
        <v>11268</v>
      </c>
      <c r="F39" s="818" t="s">
        <v>11265</v>
      </c>
      <c r="G39" s="818" t="s">
        <v>11269</v>
      </c>
      <c r="H39" s="819"/>
    </row>
    <row r="40" spans="1:8" ht="55.2">
      <c r="A40" s="818">
        <v>3</v>
      </c>
      <c r="B40" s="818" t="s">
        <v>11270</v>
      </c>
      <c r="C40" s="818" t="s">
        <v>58</v>
      </c>
      <c r="D40" s="818">
        <v>250</v>
      </c>
      <c r="E40" s="818" t="s">
        <v>11271</v>
      </c>
      <c r="F40" s="818" t="s">
        <v>11265</v>
      </c>
      <c r="G40" s="818" t="s">
        <v>11272</v>
      </c>
      <c r="H40" s="819"/>
    </row>
    <row r="41" spans="1:8" ht="55.2">
      <c r="A41" s="818">
        <v>4</v>
      </c>
      <c r="B41" s="818" t="s">
        <v>11273</v>
      </c>
      <c r="C41" s="818" t="s">
        <v>58</v>
      </c>
      <c r="D41" s="818">
        <v>200</v>
      </c>
      <c r="E41" s="818" t="s">
        <v>11274</v>
      </c>
      <c r="F41" s="818" t="s">
        <v>11265</v>
      </c>
      <c r="G41" s="818" t="s">
        <v>11275</v>
      </c>
      <c r="H41" s="819"/>
    </row>
    <row r="42" spans="1:8" ht="41.4">
      <c r="A42" s="818">
        <v>5</v>
      </c>
      <c r="B42" s="818" t="s">
        <v>11276</v>
      </c>
      <c r="C42" s="818" t="s">
        <v>58</v>
      </c>
      <c r="D42" s="818">
        <v>300</v>
      </c>
      <c r="E42" s="818" t="s">
        <v>11277</v>
      </c>
      <c r="F42" s="818" t="s">
        <v>11278</v>
      </c>
      <c r="G42" s="818" t="s">
        <v>11279</v>
      </c>
      <c r="H42" s="819"/>
    </row>
    <row r="43" spans="1:8" ht="55.2">
      <c r="A43" s="818">
        <v>6</v>
      </c>
      <c r="B43" s="818" t="s">
        <v>11280</v>
      </c>
      <c r="C43" s="818" t="s">
        <v>58</v>
      </c>
      <c r="D43" s="818">
        <v>150</v>
      </c>
      <c r="E43" s="818" t="s">
        <v>11281</v>
      </c>
      <c r="F43" s="818" t="s">
        <v>11265</v>
      </c>
      <c r="G43" s="818" t="s">
        <v>11282</v>
      </c>
      <c r="H43" s="819"/>
    </row>
    <row r="44" spans="1:8" ht="55.2">
      <c r="A44" s="818">
        <v>7</v>
      </c>
      <c r="B44" s="818" t="s">
        <v>11283</v>
      </c>
      <c r="C44" s="818" t="s">
        <v>231</v>
      </c>
      <c r="D44" s="818">
        <v>50</v>
      </c>
      <c r="E44" s="818" t="s">
        <v>11281</v>
      </c>
      <c r="F44" s="818" t="s">
        <v>11265</v>
      </c>
      <c r="G44" s="818" t="s">
        <v>11282</v>
      </c>
      <c r="H44" s="819"/>
    </row>
    <row r="45" spans="1:8" ht="55.2">
      <c r="A45" s="818">
        <v>8</v>
      </c>
      <c r="B45" s="818" t="s">
        <v>11284</v>
      </c>
      <c r="C45" s="818" t="s">
        <v>58</v>
      </c>
      <c r="D45" s="818">
        <v>20</v>
      </c>
      <c r="E45" s="818" t="s">
        <v>11281</v>
      </c>
      <c r="F45" s="818" t="s">
        <v>11265</v>
      </c>
      <c r="G45" s="818" t="s">
        <v>11282</v>
      </c>
      <c r="H45" s="819"/>
    </row>
    <row r="46" spans="1:8" ht="55.2">
      <c r="A46" s="818">
        <v>9</v>
      </c>
      <c r="B46" s="818" t="s">
        <v>11285</v>
      </c>
      <c r="C46" s="818" t="s">
        <v>58</v>
      </c>
      <c r="D46" s="818">
        <v>30</v>
      </c>
      <c r="E46" s="818" t="s">
        <v>11286</v>
      </c>
      <c r="F46" s="818" t="s">
        <v>11265</v>
      </c>
      <c r="G46" s="818" t="s">
        <v>11287</v>
      </c>
      <c r="H46" s="657"/>
    </row>
    <row r="47" spans="1:8" ht="61.5" customHeight="1">
      <c r="A47" s="493">
        <v>10</v>
      </c>
      <c r="B47" s="493" t="s">
        <v>11288</v>
      </c>
      <c r="C47" s="493" t="s">
        <v>58</v>
      </c>
      <c r="D47" s="493">
        <v>15</v>
      </c>
      <c r="E47" s="493" t="s">
        <v>11289</v>
      </c>
      <c r="F47" s="493" t="s">
        <v>11265</v>
      </c>
      <c r="G47" s="493" t="s">
        <v>11290</v>
      </c>
      <c r="H47" s="657"/>
    </row>
    <row r="48" spans="1:8" ht="105" customHeight="1">
      <c r="A48" s="818">
        <v>11</v>
      </c>
      <c r="B48" s="818" t="s">
        <v>11291</v>
      </c>
      <c r="C48" s="818" t="s">
        <v>58</v>
      </c>
      <c r="D48" s="818">
        <v>87.2</v>
      </c>
      <c r="E48" s="818" t="s">
        <v>11292</v>
      </c>
      <c r="F48" s="818" t="s">
        <v>11265</v>
      </c>
      <c r="G48" s="818" t="s">
        <v>11290</v>
      </c>
      <c r="H48" s="657"/>
    </row>
    <row r="49" spans="1:8" ht="69">
      <c r="A49" s="818">
        <v>12</v>
      </c>
      <c r="B49" s="818" t="s">
        <v>11293</v>
      </c>
      <c r="C49" s="818" t="s">
        <v>58</v>
      </c>
      <c r="D49" s="818">
        <v>25</v>
      </c>
      <c r="E49" s="818" t="s">
        <v>11294</v>
      </c>
      <c r="F49" s="821" t="s">
        <v>11225</v>
      </c>
      <c r="G49" s="818" t="s">
        <v>11282</v>
      </c>
      <c r="H49" s="819"/>
    </row>
    <row r="50" spans="1:8" ht="96.6">
      <c r="A50" s="818">
        <v>13</v>
      </c>
      <c r="B50" s="818" t="s">
        <v>11295</v>
      </c>
      <c r="C50" s="818" t="s">
        <v>58</v>
      </c>
      <c r="D50" s="818">
        <v>197</v>
      </c>
      <c r="E50" s="818" t="s">
        <v>11296</v>
      </c>
      <c r="F50" s="821" t="s">
        <v>11225</v>
      </c>
      <c r="G50" s="818" t="s">
        <v>11282</v>
      </c>
      <c r="H50" s="819"/>
    </row>
    <row r="51" spans="1:8" ht="69">
      <c r="A51" s="818">
        <v>14</v>
      </c>
      <c r="B51" s="818" t="s">
        <v>11297</v>
      </c>
      <c r="C51" s="818" t="s">
        <v>58</v>
      </c>
      <c r="D51" s="818">
        <v>1343.1</v>
      </c>
      <c r="E51" s="818" t="s">
        <v>11298</v>
      </c>
      <c r="F51" s="818" t="s">
        <v>11205</v>
      </c>
      <c r="G51" s="818" t="s">
        <v>11299</v>
      </c>
      <c r="H51" s="819"/>
    </row>
    <row r="52" spans="1:8" ht="41.4">
      <c r="A52" s="818">
        <v>15</v>
      </c>
      <c r="B52" s="818" t="s">
        <v>11300</v>
      </c>
      <c r="C52" s="818" t="s">
        <v>58</v>
      </c>
      <c r="D52" s="818">
        <v>5.6</v>
      </c>
      <c r="E52" s="818" t="s">
        <v>11277</v>
      </c>
      <c r="F52" s="818" t="s">
        <v>11265</v>
      </c>
      <c r="G52" s="818" t="s">
        <v>11301</v>
      </c>
      <c r="H52" s="819"/>
    </row>
    <row r="53" spans="1:8" ht="69">
      <c r="A53" s="818">
        <v>16</v>
      </c>
      <c r="B53" s="818" t="s">
        <v>11302</v>
      </c>
      <c r="C53" s="818" t="s">
        <v>58</v>
      </c>
      <c r="D53" s="818">
        <v>328.3</v>
      </c>
      <c r="E53" s="818" t="s">
        <v>11303</v>
      </c>
      <c r="F53" s="821" t="s">
        <v>11229</v>
      </c>
      <c r="G53" s="818" t="s">
        <v>11304</v>
      </c>
      <c r="H53" s="819"/>
    </row>
    <row r="54" spans="1:8" ht="55.2">
      <c r="A54" s="818">
        <v>17</v>
      </c>
      <c r="B54" s="818" t="s">
        <v>11305</v>
      </c>
      <c r="C54" s="818" t="s">
        <v>58</v>
      </c>
      <c r="D54" s="818">
        <v>96.06</v>
      </c>
      <c r="E54" s="818" t="s">
        <v>11306</v>
      </c>
      <c r="F54" s="818" t="s">
        <v>11265</v>
      </c>
      <c r="G54" s="818" t="s">
        <v>11307</v>
      </c>
      <c r="H54" s="819"/>
    </row>
    <row r="55" spans="1:8" ht="55.2">
      <c r="A55" s="818">
        <v>18</v>
      </c>
      <c r="B55" s="818" t="s">
        <v>11308</v>
      </c>
      <c r="C55" s="818" t="s">
        <v>58</v>
      </c>
      <c r="D55" s="818">
        <v>42.78</v>
      </c>
      <c r="E55" s="818" t="s">
        <v>11309</v>
      </c>
      <c r="F55" s="818" t="s">
        <v>11265</v>
      </c>
      <c r="G55" s="818" t="s">
        <v>11310</v>
      </c>
      <c r="H55" s="819"/>
    </row>
    <row r="56" spans="1:8" ht="82.8">
      <c r="A56" s="818">
        <v>19</v>
      </c>
      <c r="B56" s="818" t="s">
        <v>11311</v>
      </c>
      <c r="C56" s="818" t="s">
        <v>58</v>
      </c>
      <c r="D56" s="818">
        <v>523.70000000000005</v>
      </c>
      <c r="E56" s="818" t="s">
        <v>11312</v>
      </c>
      <c r="F56" s="821" t="s">
        <v>11225</v>
      </c>
      <c r="G56" s="818" t="s">
        <v>11310</v>
      </c>
      <c r="H56" s="819"/>
    </row>
    <row r="57" spans="1:8" ht="55.2">
      <c r="A57" s="818">
        <v>20</v>
      </c>
      <c r="B57" s="818" t="s">
        <v>11313</v>
      </c>
      <c r="C57" s="818" t="s">
        <v>58</v>
      </c>
      <c r="D57" s="818">
        <v>20.7</v>
      </c>
      <c r="E57" s="818" t="s">
        <v>11271</v>
      </c>
      <c r="F57" s="818" t="s">
        <v>11265</v>
      </c>
      <c r="G57" s="818" t="s">
        <v>11310</v>
      </c>
      <c r="H57" s="819"/>
    </row>
    <row r="58" spans="1:8" ht="41.4">
      <c r="A58" s="818">
        <v>21</v>
      </c>
      <c r="B58" s="818" t="s">
        <v>11314</v>
      </c>
      <c r="C58" s="818" t="s">
        <v>58</v>
      </c>
      <c r="D58" s="818">
        <v>114.96</v>
      </c>
      <c r="E58" s="818" t="s">
        <v>11315</v>
      </c>
      <c r="F58" s="818" t="s">
        <v>11265</v>
      </c>
      <c r="G58" s="818" t="s">
        <v>11310</v>
      </c>
      <c r="H58" s="819"/>
    </row>
    <row r="59" spans="1:8" ht="41.4">
      <c r="A59" s="818">
        <v>22</v>
      </c>
      <c r="B59" s="818" t="s">
        <v>11316</v>
      </c>
      <c r="C59" s="818" t="s">
        <v>58</v>
      </c>
      <c r="D59" s="818">
        <v>159.02000000000001</v>
      </c>
      <c r="E59" s="818" t="s">
        <v>11317</v>
      </c>
      <c r="F59" s="818" t="s">
        <v>11265</v>
      </c>
      <c r="G59" s="818" t="s">
        <v>11310</v>
      </c>
      <c r="H59" s="819"/>
    </row>
    <row r="60" spans="1:8" ht="69">
      <c r="A60" s="818">
        <v>23</v>
      </c>
      <c r="B60" s="818" t="s">
        <v>11318</v>
      </c>
      <c r="C60" s="818" t="s">
        <v>58</v>
      </c>
      <c r="D60" s="818">
        <v>96.72</v>
      </c>
      <c r="E60" s="818" t="s">
        <v>11319</v>
      </c>
      <c r="F60" s="821" t="s">
        <v>11320</v>
      </c>
      <c r="G60" s="818" t="s">
        <v>11321</v>
      </c>
      <c r="H60" s="819"/>
    </row>
    <row r="61" spans="1:8" ht="55.2">
      <c r="A61" s="818">
        <v>24</v>
      </c>
      <c r="B61" s="818" t="s">
        <v>11322</v>
      </c>
      <c r="C61" s="818" t="s">
        <v>58</v>
      </c>
      <c r="D61" s="818">
        <v>115.44</v>
      </c>
      <c r="E61" s="818" t="s">
        <v>11323</v>
      </c>
      <c r="F61" s="818" t="s">
        <v>11265</v>
      </c>
      <c r="G61" s="818" t="s">
        <v>11321</v>
      </c>
      <c r="H61" s="819"/>
    </row>
    <row r="62" spans="1:8" ht="93" customHeight="1">
      <c r="A62" s="818">
        <v>25</v>
      </c>
      <c r="B62" s="818" t="s">
        <v>11324</v>
      </c>
      <c r="C62" s="818" t="s">
        <v>58</v>
      </c>
      <c r="D62" s="818">
        <v>87.66</v>
      </c>
      <c r="E62" s="818" t="s">
        <v>11325</v>
      </c>
      <c r="F62" s="821" t="s">
        <v>11225</v>
      </c>
      <c r="G62" s="818" t="s">
        <v>11321</v>
      </c>
      <c r="H62" s="819"/>
    </row>
    <row r="63" spans="1:8" ht="41.4">
      <c r="A63" s="818">
        <v>26</v>
      </c>
      <c r="B63" s="818" t="s">
        <v>11326</v>
      </c>
      <c r="C63" s="818" t="s">
        <v>58</v>
      </c>
      <c r="D63" s="818">
        <v>81.430000000000007</v>
      </c>
      <c r="E63" s="818" t="s">
        <v>11327</v>
      </c>
      <c r="F63" s="818" t="s">
        <v>11265</v>
      </c>
      <c r="G63" s="818" t="s">
        <v>11321</v>
      </c>
      <c r="H63" s="819"/>
    </row>
    <row r="64" spans="1:8" ht="124.2">
      <c r="A64" s="818">
        <v>27</v>
      </c>
      <c r="B64" s="818" t="s">
        <v>11328</v>
      </c>
      <c r="C64" s="818" t="s">
        <v>58</v>
      </c>
      <c r="D64" s="818">
        <v>1094.82</v>
      </c>
      <c r="E64" s="818" t="s">
        <v>11329</v>
      </c>
      <c r="F64" s="821" t="s">
        <v>11229</v>
      </c>
      <c r="G64" s="818" t="s">
        <v>11321</v>
      </c>
      <c r="H64" s="819"/>
    </row>
    <row r="65" spans="1:8" ht="55.2">
      <c r="A65" s="818">
        <v>28</v>
      </c>
      <c r="B65" s="818" t="s">
        <v>11330</v>
      </c>
      <c r="C65" s="818" t="s">
        <v>58</v>
      </c>
      <c r="D65" s="818">
        <v>138.16</v>
      </c>
      <c r="E65" s="818" t="s">
        <v>11286</v>
      </c>
      <c r="F65" s="818" t="s">
        <v>11265</v>
      </c>
      <c r="G65" s="818" t="s">
        <v>11321</v>
      </c>
      <c r="H65" s="819"/>
    </row>
    <row r="66" spans="1:8" ht="41.4">
      <c r="A66" s="818">
        <v>29</v>
      </c>
      <c r="B66" s="818" t="s">
        <v>11331</v>
      </c>
      <c r="C66" s="818" t="s">
        <v>58</v>
      </c>
      <c r="D66" s="818">
        <v>126.87130000000001</v>
      </c>
      <c r="E66" s="818" t="s">
        <v>11317</v>
      </c>
      <c r="F66" s="818" t="s">
        <v>11265</v>
      </c>
      <c r="G66" s="818" t="s">
        <v>11332</v>
      </c>
      <c r="H66" s="818"/>
    </row>
    <row r="67" spans="1:8" ht="96.6">
      <c r="A67" s="818">
        <v>30</v>
      </c>
      <c r="B67" s="818" t="s">
        <v>11333</v>
      </c>
      <c r="C67" s="818" t="s">
        <v>58</v>
      </c>
      <c r="D67" s="818">
        <v>296.21879999999999</v>
      </c>
      <c r="E67" s="818" t="s">
        <v>11334</v>
      </c>
      <c r="F67" s="821" t="s">
        <v>11320</v>
      </c>
      <c r="G67" s="818" t="s">
        <v>11335</v>
      </c>
      <c r="H67" s="818"/>
    </row>
    <row r="68" spans="1:8" ht="41.4">
      <c r="A68" s="818">
        <v>31</v>
      </c>
      <c r="B68" s="818" t="s">
        <v>11336</v>
      </c>
      <c r="C68" s="818" t="s">
        <v>58</v>
      </c>
      <c r="D68" s="818">
        <v>170.85980000000001</v>
      </c>
      <c r="E68" s="818" t="s">
        <v>11317</v>
      </c>
      <c r="F68" s="818" t="s">
        <v>11265</v>
      </c>
      <c r="G68" s="818" t="s">
        <v>11337</v>
      </c>
      <c r="H68" s="818"/>
    </row>
    <row r="69" spans="1:8" ht="41.4">
      <c r="A69" s="818">
        <v>32</v>
      </c>
      <c r="B69" s="818" t="s">
        <v>11338</v>
      </c>
      <c r="C69" s="818" t="s">
        <v>58</v>
      </c>
      <c r="D69" s="818">
        <v>18.82</v>
      </c>
      <c r="E69" s="818" t="s">
        <v>11339</v>
      </c>
      <c r="F69" s="818" t="s">
        <v>11265</v>
      </c>
      <c r="G69" s="818" t="s">
        <v>11340</v>
      </c>
      <c r="H69" s="818"/>
    </row>
    <row r="70" spans="1:8" ht="61.5" customHeight="1">
      <c r="A70" s="818">
        <v>33</v>
      </c>
      <c r="B70" s="818" t="s">
        <v>11341</v>
      </c>
      <c r="C70" s="818" t="s">
        <v>58</v>
      </c>
      <c r="D70" s="818">
        <v>160.41999999999999</v>
      </c>
      <c r="E70" s="818" t="s">
        <v>11342</v>
      </c>
      <c r="F70" s="818" t="s">
        <v>11265</v>
      </c>
      <c r="G70" s="818" t="s">
        <v>11340</v>
      </c>
      <c r="H70" s="818"/>
    </row>
    <row r="71" spans="1:8" ht="41.4">
      <c r="A71" s="818">
        <v>34</v>
      </c>
      <c r="B71" s="818" t="s">
        <v>11343</v>
      </c>
      <c r="C71" s="818" t="s">
        <v>58</v>
      </c>
      <c r="D71" s="818">
        <v>108.1</v>
      </c>
      <c r="E71" s="818" t="s">
        <v>11317</v>
      </c>
      <c r="F71" s="818" t="s">
        <v>11265</v>
      </c>
      <c r="G71" s="818" t="s">
        <v>11340</v>
      </c>
      <c r="H71" s="818"/>
    </row>
    <row r="72" spans="1:8" ht="41.4">
      <c r="A72" s="819">
        <v>35</v>
      </c>
      <c r="B72" s="818" t="s">
        <v>11344</v>
      </c>
      <c r="C72" s="818" t="s">
        <v>63</v>
      </c>
      <c r="D72" s="818">
        <v>12</v>
      </c>
      <c r="E72" s="818" t="s">
        <v>11315</v>
      </c>
      <c r="F72" s="821" t="s">
        <v>11320</v>
      </c>
      <c r="G72" s="818" t="s">
        <v>11345</v>
      </c>
      <c r="H72" s="819"/>
    </row>
    <row r="73" spans="1:8" ht="46.5" customHeight="1">
      <c r="A73" s="819">
        <v>36</v>
      </c>
      <c r="B73" s="818" t="s">
        <v>11346</v>
      </c>
      <c r="C73" s="818" t="s">
        <v>220</v>
      </c>
      <c r="D73" s="818">
        <v>510</v>
      </c>
      <c r="E73" s="818" t="s">
        <v>11347</v>
      </c>
      <c r="F73" s="821" t="s">
        <v>11348</v>
      </c>
      <c r="G73" s="818" t="s">
        <v>11349</v>
      </c>
      <c r="H73" s="819"/>
    </row>
    <row r="74" spans="1:8" ht="82.8">
      <c r="A74" s="819">
        <v>37</v>
      </c>
      <c r="B74" s="818" t="s">
        <v>11350</v>
      </c>
      <c r="C74" s="818" t="s">
        <v>220</v>
      </c>
      <c r="D74" s="818">
        <v>632</v>
      </c>
      <c r="E74" s="818" t="s">
        <v>11351</v>
      </c>
      <c r="F74" s="821" t="s">
        <v>11225</v>
      </c>
      <c r="G74" s="818" t="s">
        <v>11345</v>
      </c>
      <c r="H74" s="819"/>
    </row>
    <row r="75" spans="1:8" ht="69">
      <c r="A75" s="819">
        <v>38</v>
      </c>
      <c r="B75" s="818" t="s">
        <v>11352</v>
      </c>
      <c r="C75" s="818" t="s">
        <v>220</v>
      </c>
      <c r="D75" s="818">
        <v>10</v>
      </c>
      <c r="E75" s="818" t="s">
        <v>11353</v>
      </c>
      <c r="F75" s="821" t="s">
        <v>11225</v>
      </c>
      <c r="G75" s="818" t="s">
        <v>11345</v>
      </c>
      <c r="H75" s="819"/>
    </row>
    <row r="76" spans="1:8" ht="69">
      <c r="A76" s="819">
        <v>39</v>
      </c>
      <c r="B76" s="818" t="s">
        <v>11354</v>
      </c>
      <c r="C76" s="818" t="s">
        <v>220</v>
      </c>
      <c r="D76" s="818">
        <v>1298</v>
      </c>
      <c r="E76" s="818" t="s">
        <v>11355</v>
      </c>
      <c r="F76" s="821" t="s">
        <v>11229</v>
      </c>
      <c r="G76" s="818" t="s">
        <v>11345</v>
      </c>
      <c r="H76" s="819"/>
    </row>
    <row r="77" spans="1:8" ht="41.4">
      <c r="A77" s="819">
        <v>40</v>
      </c>
      <c r="B77" s="818" t="s">
        <v>11356</v>
      </c>
      <c r="C77" s="818" t="s">
        <v>220</v>
      </c>
      <c r="D77" s="818">
        <v>20</v>
      </c>
      <c r="E77" s="818" t="s">
        <v>11357</v>
      </c>
      <c r="F77" s="821" t="s">
        <v>11229</v>
      </c>
      <c r="G77" s="818" t="s">
        <v>11345</v>
      </c>
      <c r="H77" s="819"/>
    </row>
    <row r="78" spans="1:8" ht="69">
      <c r="A78" s="819">
        <v>41</v>
      </c>
      <c r="B78" s="818" t="s">
        <v>11358</v>
      </c>
      <c r="C78" s="818" t="s">
        <v>220</v>
      </c>
      <c r="D78" s="818">
        <v>136</v>
      </c>
      <c r="E78" s="818" t="s">
        <v>11359</v>
      </c>
      <c r="F78" s="821" t="s">
        <v>11225</v>
      </c>
      <c r="G78" s="818" t="s">
        <v>11345</v>
      </c>
      <c r="H78" s="819"/>
    </row>
    <row r="79" spans="1:8" ht="41.4">
      <c r="A79" s="819">
        <v>42</v>
      </c>
      <c r="B79" s="818" t="s">
        <v>11360</v>
      </c>
      <c r="C79" s="818" t="s">
        <v>220</v>
      </c>
      <c r="D79" s="818">
        <v>10</v>
      </c>
      <c r="E79" s="818" t="s">
        <v>11315</v>
      </c>
      <c r="F79" s="821" t="s">
        <v>11320</v>
      </c>
      <c r="G79" s="818" t="s">
        <v>11345</v>
      </c>
      <c r="H79" s="819"/>
    </row>
    <row r="80" spans="1:8" ht="55.2">
      <c r="A80" s="819">
        <v>43</v>
      </c>
      <c r="B80" s="818" t="s">
        <v>11361</v>
      </c>
      <c r="C80" s="818" t="s">
        <v>220</v>
      </c>
      <c r="D80" s="818">
        <v>145</v>
      </c>
      <c r="E80" s="818" t="s">
        <v>11362</v>
      </c>
      <c r="F80" s="821" t="s">
        <v>11225</v>
      </c>
      <c r="G80" s="818" t="s">
        <v>11345</v>
      </c>
      <c r="H80" s="819"/>
    </row>
    <row r="81" spans="1:8" ht="96.6">
      <c r="A81" s="819">
        <v>44</v>
      </c>
      <c r="B81" s="818" t="s">
        <v>11363</v>
      </c>
      <c r="C81" s="818" t="s">
        <v>220</v>
      </c>
      <c r="D81" s="818">
        <v>180</v>
      </c>
      <c r="E81" s="818" t="s">
        <v>11364</v>
      </c>
      <c r="F81" s="821" t="s">
        <v>11348</v>
      </c>
      <c r="G81" s="818" t="s">
        <v>11345</v>
      </c>
      <c r="H81" s="819"/>
    </row>
    <row r="82" spans="1:8" ht="110.4">
      <c r="A82" s="819">
        <v>45</v>
      </c>
      <c r="B82" s="818" t="s">
        <v>11365</v>
      </c>
      <c r="C82" s="818" t="s">
        <v>220</v>
      </c>
      <c r="D82" s="818">
        <v>112.7</v>
      </c>
      <c r="E82" s="818" t="s">
        <v>11366</v>
      </c>
      <c r="F82" s="821" t="s">
        <v>11225</v>
      </c>
      <c r="G82" s="818" t="s">
        <v>11345</v>
      </c>
      <c r="H82" s="819"/>
    </row>
    <row r="83" spans="1:8" ht="82.8">
      <c r="A83" s="819">
        <v>46</v>
      </c>
      <c r="B83" s="818" t="s">
        <v>11367</v>
      </c>
      <c r="C83" s="818" t="s">
        <v>220</v>
      </c>
      <c r="D83" s="818">
        <v>465</v>
      </c>
      <c r="E83" s="818" t="s">
        <v>11368</v>
      </c>
      <c r="F83" s="821" t="s">
        <v>11225</v>
      </c>
      <c r="G83" s="818" t="s">
        <v>11345</v>
      </c>
      <c r="H83" s="819"/>
    </row>
    <row r="84" spans="1:8" ht="55.2">
      <c r="A84" s="819">
        <v>47</v>
      </c>
      <c r="B84" s="818" t="s">
        <v>11369</v>
      </c>
      <c r="C84" s="818" t="s">
        <v>27</v>
      </c>
      <c r="D84" s="818">
        <v>35</v>
      </c>
      <c r="E84" s="818" t="s">
        <v>11281</v>
      </c>
      <c r="F84" s="818" t="s">
        <v>11265</v>
      </c>
      <c r="G84" s="818" t="s">
        <v>11370</v>
      </c>
      <c r="H84" s="819"/>
    </row>
    <row r="85" spans="1:8" ht="55.2">
      <c r="A85" s="819">
        <v>48</v>
      </c>
      <c r="B85" s="818" t="s">
        <v>11371</v>
      </c>
      <c r="C85" s="818" t="s">
        <v>27</v>
      </c>
      <c r="D85" s="818">
        <v>10</v>
      </c>
      <c r="E85" s="818" t="s">
        <v>11372</v>
      </c>
      <c r="F85" s="818" t="s">
        <v>11265</v>
      </c>
      <c r="G85" s="818" t="s">
        <v>11290</v>
      </c>
      <c r="H85" s="819"/>
    </row>
    <row r="86" spans="1:8" ht="55.2">
      <c r="A86" s="819">
        <v>49</v>
      </c>
      <c r="B86" s="818" t="s">
        <v>11373</v>
      </c>
      <c r="C86" s="818" t="s">
        <v>27</v>
      </c>
      <c r="D86" s="818">
        <v>123.5</v>
      </c>
      <c r="E86" s="818" t="s">
        <v>11374</v>
      </c>
      <c r="F86" s="818" t="s">
        <v>11265</v>
      </c>
      <c r="G86" s="818" t="s">
        <v>11275</v>
      </c>
      <c r="H86" s="819"/>
    </row>
    <row r="87" spans="1:8" ht="55.2">
      <c r="A87" s="819">
        <v>50</v>
      </c>
      <c r="B87" s="818" t="s">
        <v>11375</v>
      </c>
      <c r="C87" s="818" t="s">
        <v>27</v>
      </c>
      <c r="D87" s="818">
        <v>15</v>
      </c>
      <c r="E87" s="818" t="s">
        <v>11286</v>
      </c>
      <c r="F87" s="818" t="s">
        <v>11265</v>
      </c>
      <c r="G87" s="818" t="s">
        <v>11275</v>
      </c>
      <c r="H87" s="819"/>
    </row>
    <row r="88" spans="1:8" ht="55.2">
      <c r="A88" s="819">
        <v>51</v>
      </c>
      <c r="B88" s="818" t="s">
        <v>11376</v>
      </c>
      <c r="C88" s="818" t="s">
        <v>27</v>
      </c>
      <c r="D88" s="818">
        <v>7</v>
      </c>
      <c r="E88" s="818" t="s">
        <v>11377</v>
      </c>
      <c r="F88" s="818" t="s">
        <v>11265</v>
      </c>
      <c r="G88" s="818" t="s">
        <v>11290</v>
      </c>
      <c r="H88" s="819"/>
    </row>
    <row r="89" spans="1:8" ht="55.2">
      <c r="A89" s="819">
        <v>52</v>
      </c>
      <c r="B89" s="818" t="s">
        <v>11378</v>
      </c>
      <c r="C89" s="818" t="s">
        <v>27</v>
      </c>
      <c r="D89" s="818">
        <v>25</v>
      </c>
      <c r="E89" s="818" t="s">
        <v>11379</v>
      </c>
      <c r="F89" s="818" t="s">
        <v>11265</v>
      </c>
      <c r="G89" s="818" t="s">
        <v>11370</v>
      </c>
      <c r="H89" s="819"/>
    </row>
    <row r="90" spans="1:8" ht="55.2">
      <c r="A90" s="819">
        <v>53</v>
      </c>
      <c r="B90" s="818" t="s">
        <v>11380</v>
      </c>
      <c r="C90" s="818" t="s">
        <v>27</v>
      </c>
      <c r="D90" s="818">
        <v>10</v>
      </c>
      <c r="E90" s="818" t="s">
        <v>11381</v>
      </c>
      <c r="F90" s="818" t="s">
        <v>11265</v>
      </c>
      <c r="G90" s="818" t="s">
        <v>11290</v>
      </c>
      <c r="H90" s="819"/>
    </row>
    <row r="91" spans="1:8" ht="55.2">
      <c r="A91" s="819">
        <v>54</v>
      </c>
      <c r="B91" s="818" t="s">
        <v>11382</v>
      </c>
      <c r="C91" s="818" t="s">
        <v>27</v>
      </c>
      <c r="D91" s="818">
        <v>15</v>
      </c>
      <c r="E91" s="818" t="s">
        <v>11383</v>
      </c>
      <c r="F91" s="818" t="s">
        <v>11265</v>
      </c>
      <c r="G91" s="818" t="s">
        <v>11290</v>
      </c>
      <c r="H91" s="819"/>
    </row>
    <row r="92" spans="1:8" ht="55.2">
      <c r="A92" s="819">
        <v>55</v>
      </c>
      <c r="B92" s="818" t="s">
        <v>11384</v>
      </c>
      <c r="C92" s="818" t="s">
        <v>27</v>
      </c>
      <c r="D92" s="818">
        <v>50</v>
      </c>
      <c r="E92" s="818" t="s">
        <v>11271</v>
      </c>
      <c r="F92" s="818" t="s">
        <v>11265</v>
      </c>
      <c r="G92" s="818" t="s">
        <v>11290</v>
      </c>
      <c r="H92" s="819"/>
    </row>
    <row r="93" spans="1:8" ht="82.8">
      <c r="A93" s="819">
        <v>56</v>
      </c>
      <c r="B93" s="818" t="s">
        <v>11385</v>
      </c>
      <c r="C93" s="818" t="s">
        <v>27</v>
      </c>
      <c r="D93" s="818">
        <v>14.8</v>
      </c>
      <c r="E93" s="818" t="s">
        <v>11386</v>
      </c>
      <c r="F93" s="821" t="s">
        <v>11348</v>
      </c>
      <c r="G93" s="818" t="s">
        <v>11387</v>
      </c>
      <c r="H93" s="819"/>
    </row>
    <row r="94" spans="1:8" ht="27.6">
      <c r="A94" s="819">
        <v>57</v>
      </c>
      <c r="B94" s="818" t="s">
        <v>11388</v>
      </c>
      <c r="C94" s="818" t="s">
        <v>358</v>
      </c>
      <c r="D94" s="818">
        <v>210</v>
      </c>
      <c r="E94" s="818" t="s">
        <v>11389</v>
      </c>
      <c r="F94" s="818" t="s">
        <v>11265</v>
      </c>
      <c r="G94" s="818" t="s">
        <v>11345</v>
      </c>
      <c r="H94" s="819"/>
    </row>
    <row r="95" spans="1:8" ht="55.2">
      <c r="A95" s="819">
        <v>58</v>
      </c>
      <c r="B95" s="818" t="s">
        <v>11390</v>
      </c>
      <c r="C95" s="818" t="s">
        <v>358</v>
      </c>
      <c r="D95" s="818">
        <v>120</v>
      </c>
      <c r="E95" s="818" t="s">
        <v>11391</v>
      </c>
      <c r="F95" s="818" t="s">
        <v>11265</v>
      </c>
      <c r="G95" s="818" t="s">
        <v>11345</v>
      </c>
      <c r="H95" s="819"/>
    </row>
    <row r="96" spans="1:8" ht="41.4">
      <c r="A96" s="818">
        <v>59</v>
      </c>
      <c r="B96" s="818" t="s">
        <v>11392</v>
      </c>
      <c r="C96" s="818" t="s">
        <v>358</v>
      </c>
      <c r="D96" s="818">
        <v>216.08</v>
      </c>
      <c r="E96" s="818" t="s">
        <v>11393</v>
      </c>
      <c r="F96" s="818" t="s">
        <v>11265</v>
      </c>
      <c r="G96" s="818" t="s">
        <v>11394</v>
      </c>
      <c r="H96" s="818"/>
    </row>
    <row r="97" spans="1:8">
      <c r="A97" s="819">
        <v>60</v>
      </c>
      <c r="B97" s="818" t="s">
        <v>11395</v>
      </c>
      <c r="C97" s="818" t="s">
        <v>2276</v>
      </c>
      <c r="D97" s="818">
        <v>40</v>
      </c>
      <c r="E97" s="818" t="s">
        <v>11396</v>
      </c>
      <c r="F97" s="818" t="s">
        <v>11265</v>
      </c>
      <c r="G97" s="818" t="s">
        <v>11345</v>
      </c>
      <c r="H97" s="818"/>
    </row>
    <row r="98" spans="1:8">
      <c r="A98" s="819">
        <v>61</v>
      </c>
      <c r="B98" s="818" t="s">
        <v>11397</v>
      </c>
      <c r="C98" s="818" t="s">
        <v>2276</v>
      </c>
      <c r="D98" s="818">
        <v>62.5</v>
      </c>
      <c r="E98" s="818" t="s">
        <v>11396</v>
      </c>
      <c r="F98" s="818" t="s">
        <v>11265</v>
      </c>
      <c r="G98" s="818" t="s">
        <v>11345</v>
      </c>
      <c r="H98" s="818"/>
    </row>
    <row r="99" spans="1:8" ht="55.2">
      <c r="A99" s="819">
        <v>62</v>
      </c>
      <c r="B99" s="818" t="s">
        <v>11398</v>
      </c>
      <c r="C99" s="818" t="s">
        <v>2107</v>
      </c>
      <c r="D99" s="818">
        <v>375</v>
      </c>
      <c r="E99" s="818" t="s">
        <v>11391</v>
      </c>
      <c r="F99" s="818" t="s">
        <v>11399</v>
      </c>
      <c r="G99" s="818" t="s">
        <v>11345</v>
      </c>
      <c r="H99" s="818"/>
    </row>
    <row r="100" spans="1:8" ht="69">
      <c r="A100" s="819">
        <v>63</v>
      </c>
      <c r="B100" s="818" t="s">
        <v>11400</v>
      </c>
      <c r="C100" s="818" t="s">
        <v>2107</v>
      </c>
      <c r="D100" s="818">
        <v>417</v>
      </c>
      <c r="E100" s="818" t="s">
        <v>11401</v>
      </c>
      <c r="F100" s="822" t="s">
        <v>11402</v>
      </c>
      <c r="G100" s="818" t="s">
        <v>11403</v>
      </c>
      <c r="H100" s="818"/>
    </row>
    <row r="101" spans="1:8" ht="27.6">
      <c r="A101" s="819">
        <v>64</v>
      </c>
      <c r="B101" s="818" t="s">
        <v>11404</v>
      </c>
      <c r="C101" s="818" t="s">
        <v>2107</v>
      </c>
      <c r="D101" s="818">
        <v>429</v>
      </c>
      <c r="E101" s="818" t="s">
        <v>11405</v>
      </c>
      <c r="F101" s="818" t="s">
        <v>11265</v>
      </c>
      <c r="G101" s="818" t="s">
        <v>11403</v>
      </c>
      <c r="H101" s="818"/>
    </row>
    <row r="102" spans="1:8" ht="55.2">
      <c r="A102" s="819">
        <v>65</v>
      </c>
      <c r="B102" s="818" t="s">
        <v>11406</v>
      </c>
      <c r="C102" s="818" t="s">
        <v>2107</v>
      </c>
      <c r="D102" s="818">
        <v>330</v>
      </c>
      <c r="E102" s="818" t="s">
        <v>11407</v>
      </c>
      <c r="F102" s="8" t="s">
        <v>11402</v>
      </c>
      <c r="G102" s="818" t="s">
        <v>11275</v>
      </c>
      <c r="H102" s="818"/>
    </row>
    <row r="103" spans="1:8" ht="27.6">
      <c r="A103" s="819">
        <v>66</v>
      </c>
      <c r="B103" s="818" t="s">
        <v>11408</v>
      </c>
      <c r="C103" s="818" t="s">
        <v>2107</v>
      </c>
      <c r="D103" s="818">
        <v>41</v>
      </c>
      <c r="E103" s="818" t="s">
        <v>11389</v>
      </c>
      <c r="F103" s="392" t="s">
        <v>11409</v>
      </c>
      <c r="G103" s="818" t="s">
        <v>11345</v>
      </c>
      <c r="H103" s="818"/>
    </row>
    <row r="104" spans="1:8" ht="82.8">
      <c r="A104" s="819">
        <v>67</v>
      </c>
      <c r="B104" s="818" t="s">
        <v>11410</v>
      </c>
      <c r="C104" s="818" t="s">
        <v>2107</v>
      </c>
      <c r="D104" s="818">
        <v>385</v>
      </c>
      <c r="E104" s="818" t="s">
        <v>11411</v>
      </c>
      <c r="F104" s="8" t="s">
        <v>11412</v>
      </c>
      <c r="G104" s="818" t="s">
        <v>11413</v>
      </c>
      <c r="H104" s="818"/>
    </row>
    <row r="105" spans="1:8">
      <c r="A105" s="819"/>
      <c r="B105" s="820" t="s">
        <v>8421</v>
      </c>
      <c r="C105" s="818"/>
      <c r="D105" s="823">
        <f>SUM(D38:D104)</f>
        <v>13181.519900000001</v>
      </c>
      <c r="E105" s="819"/>
      <c r="F105" s="819"/>
      <c r="G105" s="819"/>
      <c r="H105" s="819"/>
    </row>
    <row r="106" spans="1:8">
      <c r="A106" s="2083" t="s">
        <v>1676</v>
      </c>
      <c r="B106" s="2083"/>
      <c r="C106" s="2083"/>
      <c r="D106" s="2083"/>
      <c r="E106" s="2083"/>
      <c r="F106" s="2083"/>
      <c r="G106" s="2083"/>
      <c r="H106" s="2083"/>
    </row>
    <row r="107" spans="1:8" ht="41.4">
      <c r="A107" s="818">
        <v>1</v>
      </c>
      <c r="B107" s="818" t="s">
        <v>11414</v>
      </c>
      <c r="C107" s="818" t="s">
        <v>72</v>
      </c>
      <c r="D107" s="818">
        <v>58</v>
      </c>
      <c r="E107" s="818" t="s">
        <v>11415</v>
      </c>
      <c r="F107" s="818" t="s">
        <v>11265</v>
      </c>
      <c r="G107" s="818" t="s">
        <v>11416</v>
      </c>
      <c r="H107" s="818"/>
    </row>
    <row r="108" spans="1:8" ht="55.2">
      <c r="A108" s="818">
        <v>2</v>
      </c>
      <c r="B108" s="818" t="s">
        <v>11417</v>
      </c>
      <c r="C108" s="818" t="s">
        <v>72</v>
      </c>
      <c r="D108" s="818">
        <v>0.1</v>
      </c>
      <c r="E108" s="818" t="s">
        <v>11418</v>
      </c>
      <c r="F108" s="818" t="s">
        <v>11265</v>
      </c>
      <c r="G108" s="818" t="s">
        <v>11345</v>
      </c>
      <c r="H108" s="818"/>
    </row>
    <row r="109" spans="1:8" ht="55.2">
      <c r="A109" s="818">
        <v>3</v>
      </c>
      <c r="B109" s="818" t="s">
        <v>11419</v>
      </c>
      <c r="C109" s="818" t="s">
        <v>75</v>
      </c>
      <c r="D109" s="818">
        <v>3</v>
      </c>
      <c r="E109" s="818" t="s">
        <v>11281</v>
      </c>
      <c r="F109" s="818" t="s">
        <v>11265</v>
      </c>
      <c r="G109" s="818" t="s">
        <v>11282</v>
      </c>
      <c r="H109" s="818"/>
    </row>
    <row r="110" spans="1:8" ht="55.2">
      <c r="A110" s="818">
        <v>4</v>
      </c>
      <c r="B110" s="818" t="s">
        <v>3674</v>
      </c>
      <c r="C110" s="818" t="s">
        <v>3322</v>
      </c>
      <c r="D110" s="818">
        <v>5</v>
      </c>
      <c r="E110" s="818" t="s">
        <v>11281</v>
      </c>
      <c r="F110" s="818" t="s">
        <v>11265</v>
      </c>
      <c r="G110" s="818" t="s">
        <v>11282</v>
      </c>
      <c r="H110" s="818"/>
    </row>
    <row r="111" spans="1:8" ht="55.2">
      <c r="A111" s="818">
        <v>5</v>
      </c>
      <c r="B111" s="818" t="s">
        <v>11420</v>
      </c>
      <c r="C111" s="818" t="s">
        <v>3322</v>
      </c>
      <c r="D111" s="818">
        <v>5</v>
      </c>
      <c r="E111" s="818" t="s">
        <v>11306</v>
      </c>
      <c r="F111" s="818" t="s">
        <v>11265</v>
      </c>
      <c r="G111" s="818" t="s">
        <v>11282</v>
      </c>
      <c r="H111" s="818"/>
    </row>
    <row r="112" spans="1:8" ht="69">
      <c r="A112" s="818">
        <v>6</v>
      </c>
      <c r="B112" s="818" t="s">
        <v>11421</v>
      </c>
      <c r="C112" s="818" t="s">
        <v>3322</v>
      </c>
      <c r="D112" s="818">
        <v>11</v>
      </c>
      <c r="E112" s="818" t="s">
        <v>11422</v>
      </c>
      <c r="F112" s="821" t="s">
        <v>11229</v>
      </c>
      <c r="G112" s="818" t="s">
        <v>11423</v>
      </c>
      <c r="H112" s="818"/>
    </row>
    <row r="113" spans="1:8" ht="55.2">
      <c r="A113" s="818">
        <v>7</v>
      </c>
      <c r="B113" s="818" t="s">
        <v>11424</v>
      </c>
      <c r="C113" s="818" t="s">
        <v>3322</v>
      </c>
      <c r="D113" s="818">
        <v>15</v>
      </c>
      <c r="E113" s="818" t="s">
        <v>11286</v>
      </c>
      <c r="F113" s="818" t="s">
        <v>11265</v>
      </c>
      <c r="G113" s="818" t="s">
        <v>11282</v>
      </c>
      <c r="H113" s="818"/>
    </row>
    <row r="114" spans="1:8" ht="55.2">
      <c r="A114" s="818">
        <v>8</v>
      </c>
      <c r="B114" s="818" t="s">
        <v>11425</v>
      </c>
      <c r="C114" s="818" t="s">
        <v>3322</v>
      </c>
      <c r="D114" s="818">
        <v>5</v>
      </c>
      <c r="E114" s="818" t="s">
        <v>11286</v>
      </c>
      <c r="F114" s="818" t="s">
        <v>11265</v>
      </c>
      <c r="G114" s="818" t="s">
        <v>11290</v>
      </c>
      <c r="H114" s="818"/>
    </row>
    <row r="115" spans="1:8" ht="69">
      <c r="A115" s="818">
        <v>9</v>
      </c>
      <c r="B115" s="818" t="s">
        <v>11426</v>
      </c>
      <c r="C115" s="818" t="s">
        <v>3322</v>
      </c>
      <c r="D115" s="818">
        <v>11</v>
      </c>
      <c r="E115" s="818" t="s">
        <v>11427</v>
      </c>
      <c r="F115" s="821" t="s">
        <v>11229</v>
      </c>
      <c r="G115" s="818" t="s">
        <v>11345</v>
      </c>
      <c r="H115" s="818"/>
    </row>
    <row r="116" spans="1:8" ht="55.2">
      <c r="A116" s="818">
        <v>10</v>
      </c>
      <c r="B116" s="818" t="s">
        <v>11428</v>
      </c>
      <c r="C116" s="818" t="s">
        <v>3322</v>
      </c>
      <c r="D116" s="818">
        <v>25</v>
      </c>
      <c r="E116" s="818" t="s">
        <v>11286</v>
      </c>
      <c r="F116" s="818" t="s">
        <v>11265</v>
      </c>
      <c r="G116" s="818" t="s">
        <v>11290</v>
      </c>
      <c r="H116" s="818"/>
    </row>
    <row r="117" spans="1:8" ht="55.2">
      <c r="A117" s="818">
        <v>11</v>
      </c>
      <c r="B117" s="818" t="s">
        <v>11429</v>
      </c>
      <c r="C117" s="818" t="s">
        <v>3322</v>
      </c>
      <c r="D117" s="818">
        <v>30</v>
      </c>
      <c r="E117" s="818" t="s">
        <v>11286</v>
      </c>
      <c r="F117" s="818" t="s">
        <v>11265</v>
      </c>
      <c r="G117" s="818" t="s">
        <v>11290</v>
      </c>
      <c r="H117" s="818"/>
    </row>
    <row r="118" spans="1:8" ht="55.2">
      <c r="A118" s="818">
        <v>12</v>
      </c>
      <c r="B118" s="818" t="s">
        <v>11430</v>
      </c>
      <c r="C118" s="818" t="s">
        <v>3322</v>
      </c>
      <c r="D118" s="818">
        <v>11</v>
      </c>
      <c r="E118" s="818" t="s">
        <v>11271</v>
      </c>
      <c r="F118" s="818" t="s">
        <v>11265</v>
      </c>
      <c r="G118" s="818" t="s">
        <v>11275</v>
      </c>
      <c r="H118" s="818"/>
    </row>
    <row r="119" spans="1:8" ht="82.8">
      <c r="A119" s="818">
        <v>13</v>
      </c>
      <c r="B119" s="818" t="s">
        <v>11431</v>
      </c>
      <c r="C119" s="818" t="s">
        <v>3322</v>
      </c>
      <c r="D119" s="818">
        <v>11</v>
      </c>
      <c r="E119" s="818" t="s">
        <v>11432</v>
      </c>
      <c r="F119" s="821" t="s">
        <v>11320</v>
      </c>
      <c r="G119" s="818" t="s">
        <v>11345</v>
      </c>
      <c r="H119" s="818"/>
    </row>
    <row r="120" spans="1:8" ht="55.2">
      <c r="A120" s="818">
        <v>14</v>
      </c>
      <c r="B120" s="818" t="s">
        <v>11433</v>
      </c>
      <c r="C120" s="818" t="s">
        <v>3322</v>
      </c>
      <c r="D120" s="818">
        <v>8</v>
      </c>
      <c r="E120" s="818" t="s">
        <v>11434</v>
      </c>
      <c r="F120" s="818" t="s">
        <v>11265</v>
      </c>
      <c r="G120" s="818" t="s">
        <v>11275</v>
      </c>
      <c r="H120" s="818"/>
    </row>
    <row r="121" spans="1:8" ht="55.2">
      <c r="A121" s="818">
        <v>15</v>
      </c>
      <c r="B121" s="818" t="s">
        <v>11435</v>
      </c>
      <c r="C121" s="818" t="s">
        <v>3322</v>
      </c>
      <c r="D121" s="818">
        <v>5</v>
      </c>
      <c r="E121" s="818" t="s">
        <v>11436</v>
      </c>
      <c r="F121" s="818" t="s">
        <v>11265</v>
      </c>
      <c r="G121" s="818" t="s">
        <v>11279</v>
      </c>
      <c r="H121" s="818"/>
    </row>
    <row r="122" spans="1:8" ht="69">
      <c r="A122" s="818">
        <v>16</v>
      </c>
      <c r="B122" s="818" t="s">
        <v>11437</v>
      </c>
      <c r="C122" s="818" t="s">
        <v>3322</v>
      </c>
      <c r="D122" s="818">
        <v>5</v>
      </c>
      <c r="E122" s="818" t="s">
        <v>11438</v>
      </c>
      <c r="F122" s="821" t="s">
        <v>11225</v>
      </c>
      <c r="G122" s="818" t="s">
        <v>11279</v>
      </c>
      <c r="H122" s="818"/>
    </row>
    <row r="123" spans="1:8" ht="69">
      <c r="A123" s="818">
        <v>17</v>
      </c>
      <c r="B123" s="818" t="s">
        <v>11439</v>
      </c>
      <c r="C123" s="818" t="s">
        <v>3322</v>
      </c>
      <c r="D123" s="818">
        <v>5</v>
      </c>
      <c r="E123" s="818" t="s">
        <v>11440</v>
      </c>
      <c r="F123" s="821" t="s">
        <v>11225</v>
      </c>
      <c r="G123" s="818" t="s">
        <v>11279</v>
      </c>
      <c r="H123" s="818"/>
    </row>
    <row r="124" spans="1:8" ht="27.6">
      <c r="A124" s="818">
        <v>18</v>
      </c>
      <c r="B124" s="818" t="s">
        <v>11441</v>
      </c>
      <c r="C124" s="818" t="s">
        <v>3322</v>
      </c>
      <c r="D124" s="818">
        <v>0.01</v>
      </c>
      <c r="E124" s="818" t="s">
        <v>11405</v>
      </c>
      <c r="F124" s="818" t="s">
        <v>11442</v>
      </c>
      <c r="G124" s="818" t="s">
        <v>11443</v>
      </c>
      <c r="H124" s="818"/>
    </row>
    <row r="125" spans="1:8" ht="41.4">
      <c r="A125" s="818">
        <v>19</v>
      </c>
      <c r="B125" s="818" t="s">
        <v>11444</v>
      </c>
      <c r="C125" s="818" t="s">
        <v>75</v>
      </c>
      <c r="D125" s="818">
        <v>0.01</v>
      </c>
      <c r="E125" s="818" t="s">
        <v>11405</v>
      </c>
      <c r="F125" s="818" t="s">
        <v>11442</v>
      </c>
      <c r="G125" s="818" t="s">
        <v>11445</v>
      </c>
      <c r="H125" s="818"/>
    </row>
    <row r="126" spans="1:8" ht="41.4">
      <c r="A126" s="818">
        <v>20</v>
      </c>
      <c r="B126" s="818" t="s">
        <v>11446</v>
      </c>
      <c r="C126" s="818" t="s">
        <v>3322</v>
      </c>
      <c r="D126" s="818">
        <v>0.01</v>
      </c>
      <c r="E126" s="818" t="s">
        <v>11405</v>
      </c>
      <c r="F126" s="818" t="s">
        <v>11442</v>
      </c>
      <c r="G126" s="818" t="s">
        <v>11266</v>
      </c>
      <c r="H126" s="818"/>
    </row>
    <row r="127" spans="1:8" ht="41.4">
      <c r="A127" s="818">
        <v>21</v>
      </c>
      <c r="B127" s="818" t="s">
        <v>11447</v>
      </c>
      <c r="C127" s="818" t="s">
        <v>3322</v>
      </c>
      <c r="D127" s="818">
        <v>0.01</v>
      </c>
      <c r="E127" s="818" t="s">
        <v>11405</v>
      </c>
      <c r="F127" s="818" t="s">
        <v>11442</v>
      </c>
      <c r="G127" s="818" t="s">
        <v>11423</v>
      </c>
      <c r="H127" s="818"/>
    </row>
    <row r="128" spans="1:8">
      <c r="A128" s="818">
        <v>22</v>
      </c>
      <c r="B128" s="818" t="s">
        <v>11448</v>
      </c>
      <c r="C128" s="818" t="s">
        <v>3322</v>
      </c>
      <c r="D128" s="818">
        <v>0.5</v>
      </c>
      <c r="E128" s="818" t="s">
        <v>11405</v>
      </c>
      <c r="F128" s="818" t="s">
        <v>11442</v>
      </c>
      <c r="G128" s="818" t="s">
        <v>11449</v>
      </c>
      <c r="H128" s="818"/>
    </row>
    <row r="129" spans="1:8" ht="27.6">
      <c r="A129" s="818">
        <v>23</v>
      </c>
      <c r="B129" s="818" t="s">
        <v>11450</v>
      </c>
      <c r="C129" s="818" t="s">
        <v>3322</v>
      </c>
      <c r="D129" s="818">
        <v>0.3</v>
      </c>
      <c r="E129" s="818" t="s">
        <v>11405</v>
      </c>
      <c r="F129" s="818"/>
      <c r="G129" s="818" t="s">
        <v>11451</v>
      </c>
      <c r="H129" s="818"/>
    </row>
    <row r="130" spans="1:8">
      <c r="A130" s="818">
        <v>24</v>
      </c>
      <c r="B130" s="818" t="s">
        <v>11452</v>
      </c>
      <c r="C130" s="818" t="s">
        <v>75</v>
      </c>
      <c r="D130" s="818">
        <v>0.05</v>
      </c>
      <c r="E130" s="818" t="s">
        <v>11237</v>
      </c>
      <c r="F130" s="818" t="s">
        <v>11442</v>
      </c>
      <c r="G130" s="818" t="s">
        <v>11340</v>
      </c>
      <c r="H130" s="818"/>
    </row>
    <row r="131" spans="1:8">
      <c r="A131" s="818">
        <v>25</v>
      </c>
      <c r="B131" s="818" t="s">
        <v>11453</v>
      </c>
      <c r="C131" s="818" t="s">
        <v>75</v>
      </c>
      <c r="D131" s="818">
        <v>0.05</v>
      </c>
      <c r="E131" s="818" t="s">
        <v>11237</v>
      </c>
      <c r="F131" s="818" t="s">
        <v>11442</v>
      </c>
      <c r="G131" s="818" t="s">
        <v>11340</v>
      </c>
      <c r="H131" s="818"/>
    </row>
    <row r="132" spans="1:8">
      <c r="A132" s="818">
        <v>26</v>
      </c>
      <c r="B132" s="818" t="s">
        <v>11454</v>
      </c>
      <c r="C132" s="818" t="s">
        <v>75</v>
      </c>
      <c r="D132" s="818">
        <v>0.01</v>
      </c>
      <c r="E132" s="818" t="s">
        <v>11237</v>
      </c>
      <c r="F132" s="818" t="s">
        <v>11442</v>
      </c>
      <c r="G132" s="818" t="s">
        <v>11340</v>
      </c>
      <c r="H132" s="818"/>
    </row>
    <row r="133" spans="1:8" ht="55.2">
      <c r="A133" s="818">
        <v>27</v>
      </c>
      <c r="B133" s="818" t="s">
        <v>11455</v>
      </c>
      <c r="C133" s="818" t="s">
        <v>552</v>
      </c>
      <c r="D133" s="818">
        <v>0.01</v>
      </c>
      <c r="E133" s="818" t="s">
        <v>11456</v>
      </c>
      <c r="F133" s="818" t="s">
        <v>11265</v>
      </c>
      <c r="G133" s="818" t="s">
        <v>11423</v>
      </c>
      <c r="H133" s="818"/>
    </row>
    <row r="134" spans="1:8" ht="55.2">
      <c r="A134" s="818">
        <v>28</v>
      </c>
      <c r="B134" s="818" t="s">
        <v>11457</v>
      </c>
      <c r="C134" s="818" t="s">
        <v>3334</v>
      </c>
      <c r="D134" s="818">
        <v>0.5</v>
      </c>
      <c r="E134" s="818" t="s">
        <v>11391</v>
      </c>
      <c r="F134" s="818" t="s">
        <v>11265</v>
      </c>
      <c r="G134" s="818" t="s">
        <v>11449</v>
      </c>
      <c r="H134" s="818"/>
    </row>
    <row r="135" spans="1:8" ht="55.2">
      <c r="A135" s="818">
        <v>29</v>
      </c>
      <c r="B135" s="818" t="s">
        <v>11458</v>
      </c>
      <c r="C135" s="818" t="s">
        <v>3334</v>
      </c>
      <c r="D135" s="818">
        <v>25</v>
      </c>
      <c r="E135" s="818" t="s">
        <v>11323</v>
      </c>
      <c r="F135" s="818" t="s">
        <v>11265</v>
      </c>
      <c r="G135" s="818" t="s">
        <v>11459</v>
      </c>
      <c r="H135" s="818"/>
    </row>
    <row r="136" spans="1:8" ht="41.4">
      <c r="A136" s="818">
        <v>30</v>
      </c>
      <c r="B136" s="818" t="s">
        <v>11460</v>
      </c>
      <c r="C136" s="818" t="s">
        <v>3334</v>
      </c>
      <c r="D136" s="818">
        <v>0.01</v>
      </c>
      <c r="E136" s="818" t="s">
        <v>11461</v>
      </c>
      <c r="F136" s="818" t="s">
        <v>11265</v>
      </c>
      <c r="G136" s="818" t="s">
        <v>11423</v>
      </c>
      <c r="H136" s="818"/>
    </row>
    <row r="137" spans="1:8" ht="41.4">
      <c r="A137" s="818">
        <v>31</v>
      </c>
      <c r="B137" s="818" t="s">
        <v>11462</v>
      </c>
      <c r="C137" s="818" t="s">
        <v>3334</v>
      </c>
      <c r="D137" s="818">
        <v>0.5</v>
      </c>
      <c r="E137" s="818" t="s">
        <v>11317</v>
      </c>
      <c r="F137" s="818" t="s">
        <v>11265</v>
      </c>
      <c r="G137" s="818" t="s">
        <v>11449</v>
      </c>
      <c r="H137" s="818"/>
    </row>
    <row r="138" spans="1:8" ht="41.4">
      <c r="A138" s="818">
        <v>32</v>
      </c>
      <c r="B138" s="818" t="s">
        <v>11463</v>
      </c>
      <c r="C138" s="818" t="s">
        <v>3334</v>
      </c>
      <c r="D138" s="818">
        <v>0.01</v>
      </c>
      <c r="E138" s="818" t="s">
        <v>11464</v>
      </c>
      <c r="F138" s="818" t="s">
        <v>11265</v>
      </c>
      <c r="G138" s="818" t="s">
        <v>11423</v>
      </c>
      <c r="H138" s="818"/>
    </row>
    <row r="139" spans="1:8" ht="41.4">
      <c r="A139" s="818">
        <v>33</v>
      </c>
      <c r="B139" s="818" t="s">
        <v>11465</v>
      </c>
      <c r="C139" s="818" t="s">
        <v>3334</v>
      </c>
      <c r="D139" s="818">
        <v>0.01</v>
      </c>
      <c r="E139" s="818" t="s">
        <v>11466</v>
      </c>
      <c r="F139" s="818" t="s">
        <v>11265</v>
      </c>
      <c r="G139" s="818" t="s">
        <v>11445</v>
      </c>
      <c r="H139" s="818"/>
    </row>
    <row r="140" spans="1:8" ht="55.2">
      <c r="A140" s="818">
        <v>34</v>
      </c>
      <c r="B140" s="818" t="s">
        <v>11467</v>
      </c>
      <c r="C140" s="818" t="s">
        <v>3334</v>
      </c>
      <c r="D140" s="818">
        <v>0.01</v>
      </c>
      <c r="E140" s="818" t="s">
        <v>11274</v>
      </c>
      <c r="F140" s="818" t="s">
        <v>11265</v>
      </c>
      <c r="G140" s="818" t="s">
        <v>11423</v>
      </c>
      <c r="H140" s="818"/>
    </row>
    <row r="141" spans="1:8" ht="55.2">
      <c r="A141" s="818">
        <v>35</v>
      </c>
      <c r="B141" s="818" t="s">
        <v>11468</v>
      </c>
      <c r="C141" s="818" t="s">
        <v>3334</v>
      </c>
      <c r="D141" s="818">
        <v>0.5</v>
      </c>
      <c r="E141" s="818" t="s">
        <v>11274</v>
      </c>
      <c r="F141" s="818" t="s">
        <v>11265</v>
      </c>
      <c r="G141" s="818" t="s">
        <v>11449</v>
      </c>
      <c r="H141" s="818"/>
    </row>
    <row r="142" spans="1:8" ht="55.2">
      <c r="A142" s="818">
        <v>36</v>
      </c>
      <c r="B142" s="818" t="s">
        <v>11469</v>
      </c>
      <c r="C142" s="818" t="s">
        <v>3334</v>
      </c>
      <c r="D142" s="818">
        <v>0.01</v>
      </c>
      <c r="E142" s="818" t="s">
        <v>11470</v>
      </c>
      <c r="F142" s="818" t="s">
        <v>11265</v>
      </c>
      <c r="G142" s="818" t="s">
        <v>11423</v>
      </c>
      <c r="H142" s="818"/>
    </row>
    <row r="143" spans="1:8" ht="55.2">
      <c r="A143" s="818">
        <v>37</v>
      </c>
      <c r="B143" s="818" t="s">
        <v>11076</v>
      </c>
      <c r="C143" s="818" t="s">
        <v>3334</v>
      </c>
      <c r="D143" s="818">
        <v>0.01</v>
      </c>
      <c r="E143" s="818" t="s">
        <v>11471</v>
      </c>
      <c r="F143" s="818" t="s">
        <v>11265</v>
      </c>
      <c r="G143" s="818" t="s">
        <v>11423</v>
      </c>
      <c r="H143" s="818"/>
    </row>
    <row r="144" spans="1:8">
      <c r="A144" s="818">
        <v>38</v>
      </c>
      <c r="B144" s="818" t="s">
        <v>11472</v>
      </c>
      <c r="C144" s="818" t="s">
        <v>3334</v>
      </c>
      <c r="D144" s="818">
        <v>0.01</v>
      </c>
      <c r="E144" s="818" t="s">
        <v>11405</v>
      </c>
      <c r="F144" s="821" t="s">
        <v>11473</v>
      </c>
      <c r="G144" s="818" t="s">
        <v>11423</v>
      </c>
      <c r="H144" s="818"/>
    </row>
    <row r="145" spans="1:8" ht="41.4">
      <c r="A145" s="818">
        <v>39</v>
      </c>
      <c r="B145" s="818" t="s">
        <v>11474</v>
      </c>
      <c r="C145" s="818" t="s">
        <v>3334</v>
      </c>
      <c r="D145" s="818">
        <v>0.5</v>
      </c>
      <c r="E145" s="818" t="s">
        <v>11315</v>
      </c>
      <c r="F145" s="818" t="s">
        <v>11265</v>
      </c>
      <c r="G145" s="818" t="s">
        <v>11449</v>
      </c>
      <c r="H145" s="818"/>
    </row>
    <row r="146" spans="1:8" ht="41.4">
      <c r="A146" s="818">
        <v>40</v>
      </c>
      <c r="B146" s="818" t="s">
        <v>11475</v>
      </c>
      <c r="C146" s="818" t="s">
        <v>87</v>
      </c>
      <c r="D146" s="818">
        <v>12.9</v>
      </c>
      <c r="E146" s="818" t="s">
        <v>11476</v>
      </c>
      <c r="F146" s="818" t="s">
        <v>11265</v>
      </c>
      <c r="G146" s="818" t="s">
        <v>11477</v>
      </c>
      <c r="H146" s="818"/>
    </row>
    <row r="147" spans="1:8" ht="55.2">
      <c r="A147" s="818">
        <v>41</v>
      </c>
      <c r="B147" s="818" t="s">
        <v>11478</v>
      </c>
      <c r="C147" s="818" t="s">
        <v>87</v>
      </c>
      <c r="D147" s="818">
        <v>5</v>
      </c>
      <c r="E147" s="818" t="s">
        <v>11479</v>
      </c>
      <c r="F147" s="818" t="s">
        <v>11265</v>
      </c>
      <c r="G147" s="818" t="s">
        <v>11423</v>
      </c>
      <c r="H147" s="818"/>
    </row>
    <row r="148" spans="1:8" ht="27.6">
      <c r="A148" s="818">
        <v>42</v>
      </c>
      <c r="B148" s="818" t="s">
        <v>11480</v>
      </c>
      <c r="C148" s="818" t="s">
        <v>87</v>
      </c>
      <c r="D148" s="818">
        <v>5</v>
      </c>
      <c r="E148" s="818" t="s">
        <v>11389</v>
      </c>
      <c r="F148" s="818" t="s">
        <v>11265</v>
      </c>
      <c r="G148" s="818" t="s">
        <v>11423</v>
      </c>
      <c r="H148" s="818"/>
    </row>
    <row r="149" spans="1:8" ht="55.2">
      <c r="A149" s="818">
        <v>43</v>
      </c>
      <c r="B149" s="818" t="s">
        <v>11481</v>
      </c>
      <c r="C149" s="818" t="s">
        <v>87</v>
      </c>
      <c r="D149" s="818">
        <v>5</v>
      </c>
      <c r="E149" s="818" t="s">
        <v>11436</v>
      </c>
      <c r="F149" s="818" t="s">
        <v>11265</v>
      </c>
      <c r="G149" s="818" t="s">
        <v>11482</v>
      </c>
      <c r="H149" s="818"/>
    </row>
    <row r="150" spans="1:8" ht="55.2">
      <c r="A150" s="818">
        <v>44</v>
      </c>
      <c r="B150" s="818" t="s">
        <v>11483</v>
      </c>
      <c r="C150" s="818" t="s">
        <v>87</v>
      </c>
      <c r="D150" s="818">
        <v>5</v>
      </c>
      <c r="E150" s="818" t="s">
        <v>11436</v>
      </c>
      <c r="F150" s="818" t="s">
        <v>11265</v>
      </c>
      <c r="G150" s="818" t="s">
        <v>11482</v>
      </c>
      <c r="H150" s="818"/>
    </row>
    <row r="151" spans="1:8" ht="41.4">
      <c r="A151" s="818">
        <v>45</v>
      </c>
      <c r="B151" s="818" t="s">
        <v>11484</v>
      </c>
      <c r="C151" s="818" t="s">
        <v>87</v>
      </c>
      <c r="D151" s="818">
        <v>0.03</v>
      </c>
      <c r="E151" s="818" t="s">
        <v>11485</v>
      </c>
      <c r="F151" s="818" t="s">
        <v>11265</v>
      </c>
      <c r="G151" s="818" t="s">
        <v>11482</v>
      </c>
      <c r="H151" s="818"/>
    </row>
    <row r="152" spans="1:8" ht="41.4">
      <c r="A152" s="818">
        <v>46</v>
      </c>
      <c r="B152" s="818" t="s">
        <v>11486</v>
      </c>
      <c r="C152" s="818" t="s">
        <v>87</v>
      </c>
      <c r="D152" s="818">
        <v>0.01</v>
      </c>
      <c r="E152" s="818" t="s">
        <v>11485</v>
      </c>
      <c r="F152" s="818" t="s">
        <v>11265</v>
      </c>
      <c r="G152" s="818" t="s">
        <v>11482</v>
      </c>
      <c r="H152" s="818"/>
    </row>
    <row r="153" spans="1:8" ht="27.6">
      <c r="A153" s="819"/>
      <c r="B153" s="820" t="s">
        <v>8430</v>
      </c>
      <c r="C153" s="820"/>
      <c r="D153" s="820">
        <f>SUM(D107:D152)</f>
        <v>274.06999999999988</v>
      </c>
      <c r="E153" s="819"/>
      <c r="F153" s="819"/>
      <c r="G153" s="819"/>
      <c r="H153" s="819"/>
    </row>
    <row r="154" spans="1:8">
      <c r="A154" s="2083" t="s">
        <v>6</v>
      </c>
      <c r="B154" s="2083"/>
      <c r="C154" s="2083"/>
      <c r="D154" s="2083"/>
      <c r="E154" s="2083"/>
      <c r="F154" s="2083"/>
      <c r="G154" s="2083"/>
      <c r="H154" s="2083"/>
    </row>
    <row r="155" spans="1:8">
      <c r="A155" s="818">
        <v>1</v>
      </c>
      <c r="B155" s="818" t="s">
        <v>11487</v>
      </c>
      <c r="C155" s="818"/>
      <c r="D155" s="818">
        <v>106</v>
      </c>
      <c r="E155" s="818" t="s">
        <v>11405</v>
      </c>
      <c r="F155" s="821" t="s">
        <v>11473</v>
      </c>
      <c r="G155" s="818" t="s">
        <v>11482</v>
      </c>
      <c r="H155" s="818"/>
    </row>
    <row r="156" spans="1:8" ht="69">
      <c r="A156" s="818">
        <v>2</v>
      </c>
      <c r="B156" s="818" t="s">
        <v>11488</v>
      </c>
      <c r="C156" s="818"/>
      <c r="D156" s="818">
        <v>457</v>
      </c>
      <c r="E156" s="818" t="s">
        <v>11489</v>
      </c>
      <c r="F156" s="821" t="s">
        <v>11229</v>
      </c>
      <c r="G156" s="818" t="s">
        <v>11482</v>
      </c>
      <c r="H156" s="818"/>
    </row>
    <row r="157" spans="1:8" ht="82.8">
      <c r="A157" s="818">
        <v>3</v>
      </c>
      <c r="B157" s="818" t="s">
        <v>11490</v>
      </c>
      <c r="C157" s="818"/>
      <c r="D157" s="818">
        <v>302</v>
      </c>
      <c r="E157" s="818" t="s">
        <v>11491</v>
      </c>
      <c r="F157" s="821" t="s">
        <v>11320</v>
      </c>
      <c r="G157" s="818" t="s">
        <v>11482</v>
      </c>
      <c r="H157" s="818"/>
    </row>
    <row r="158" spans="1:8" ht="55.2">
      <c r="A158" s="818">
        <v>4</v>
      </c>
      <c r="B158" s="818" t="s">
        <v>11492</v>
      </c>
      <c r="C158" s="818"/>
      <c r="D158" s="818">
        <v>105.7</v>
      </c>
      <c r="E158" s="818" t="s">
        <v>11493</v>
      </c>
      <c r="F158" s="821" t="s">
        <v>11320</v>
      </c>
      <c r="G158" s="818" t="s">
        <v>11290</v>
      </c>
      <c r="H158" s="818"/>
    </row>
    <row r="159" spans="1:8" ht="69">
      <c r="A159" s="818">
        <v>5</v>
      </c>
      <c r="B159" s="818" t="s">
        <v>11494</v>
      </c>
      <c r="C159" s="818"/>
      <c r="D159" s="818">
        <v>252</v>
      </c>
      <c r="E159" s="818" t="s">
        <v>11495</v>
      </c>
      <c r="F159" s="821" t="s">
        <v>11225</v>
      </c>
      <c r="G159" s="818" t="s">
        <v>11423</v>
      </c>
      <c r="H159" s="818"/>
    </row>
    <row r="160" spans="1:8" ht="55.2">
      <c r="A160" s="818">
        <v>6</v>
      </c>
      <c r="B160" s="818" t="s">
        <v>11496</v>
      </c>
      <c r="C160" s="818"/>
      <c r="D160" s="818">
        <v>226</v>
      </c>
      <c r="E160" s="818" t="s">
        <v>11497</v>
      </c>
      <c r="F160" s="821" t="s">
        <v>11320</v>
      </c>
      <c r="G160" s="818" t="s">
        <v>11498</v>
      </c>
      <c r="H160" s="818"/>
    </row>
    <row r="161" spans="1:8" ht="82.8">
      <c r="A161" s="818">
        <v>7</v>
      </c>
      <c r="B161" s="818" t="s">
        <v>11499</v>
      </c>
      <c r="C161" s="818"/>
      <c r="D161" s="818">
        <v>48</v>
      </c>
      <c r="E161" s="818" t="s">
        <v>11500</v>
      </c>
      <c r="F161" s="821" t="s">
        <v>11225</v>
      </c>
      <c r="G161" s="818" t="s">
        <v>11423</v>
      </c>
      <c r="H161" s="818"/>
    </row>
    <row r="162" spans="1:8" ht="69">
      <c r="A162" s="818">
        <v>8</v>
      </c>
      <c r="B162" s="818" t="s">
        <v>11501</v>
      </c>
      <c r="C162" s="818"/>
      <c r="D162" s="818">
        <v>68</v>
      </c>
      <c r="E162" s="818" t="s">
        <v>11502</v>
      </c>
      <c r="F162" s="821" t="s">
        <v>11225</v>
      </c>
      <c r="G162" s="818" t="s">
        <v>11423</v>
      </c>
      <c r="H162" s="818"/>
    </row>
    <row r="163" spans="1:8" ht="82.8">
      <c r="A163" s="818">
        <v>9</v>
      </c>
      <c r="B163" s="818" t="s">
        <v>11503</v>
      </c>
      <c r="C163" s="818"/>
      <c r="D163" s="818">
        <v>103</v>
      </c>
      <c r="E163" s="818" t="s">
        <v>11504</v>
      </c>
      <c r="F163" s="821" t="s">
        <v>11225</v>
      </c>
      <c r="G163" s="818" t="s">
        <v>11423</v>
      </c>
      <c r="H163" s="818"/>
    </row>
    <row r="164" spans="1:8" ht="96.6">
      <c r="A164" s="818">
        <v>10</v>
      </c>
      <c r="B164" s="818" t="s">
        <v>11505</v>
      </c>
      <c r="C164" s="818"/>
      <c r="D164" s="818">
        <v>388</v>
      </c>
      <c r="E164" s="821" t="s">
        <v>11506</v>
      </c>
      <c r="F164" s="821" t="s">
        <v>11229</v>
      </c>
      <c r="G164" s="818" t="s">
        <v>11423</v>
      </c>
      <c r="H164" s="818"/>
    </row>
    <row r="165" spans="1:8" ht="55.2">
      <c r="A165" s="818">
        <v>11</v>
      </c>
      <c r="B165" s="818" t="s">
        <v>11507</v>
      </c>
      <c r="C165" s="818"/>
      <c r="D165" s="818">
        <v>60</v>
      </c>
      <c r="E165" s="818" t="s">
        <v>11508</v>
      </c>
      <c r="F165" s="821" t="s">
        <v>11225</v>
      </c>
      <c r="G165" s="818" t="s">
        <v>11423</v>
      </c>
      <c r="H165" s="818"/>
    </row>
    <row r="166" spans="1:8" ht="69">
      <c r="A166" s="818">
        <v>12</v>
      </c>
      <c r="B166" s="818" t="s">
        <v>11509</v>
      </c>
      <c r="C166" s="818"/>
      <c r="D166" s="818">
        <v>247</v>
      </c>
      <c r="E166" s="818" t="s">
        <v>11510</v>
      </c>
      <c r="F166" s="821" t="s">
        <v>11225</v>
      </c>
      <c r="G166" s="818" t="s">
        <v>11423</v>
      </c>
      <c r="H166" s="818"/>
    </row>
    <row r="167" spans="1:8" ht="55.2">
      <c r="A167" s="818">
        <v>13</v>
      </c>
      <c r="B167" s="818" t="s">
        <v>11511</v>
      </c>
      <c r="C167" s="818"/>
      <c r="D167" s="818">
        <v>1294</v>
      </c>
      <c r="E167" s="818" t="s">
        <v>11512</v>
      </c>
      <c r="F167" s="821" t="s">
        <v>11348</v>
      </c>
      <c r="G167" s="818" t="s">
        <v>11423</v>
      </c>
      <c r="H167" s="818"/>
    </row>
    <row r="168" spans="1:8" ht="27.6">
      <c r="A168" s="818"/>
      <c r="B168" s="820" t="s">
        <v>11513</v>
      </c>
      <c r="C168" s="820"/>
      <c r="D168" s="820">
        <v>3656.7</v>
      </c>
      <c r="E168" s="818"/>
      <c r="F168" s="818"/>
      <c r="G168" s="818"/>
      <c r="H168" s="818"/>
    </row>
    <row r="169" spans="1:8">
      <c r="A169" s="2083" t="s">
        <v>7124</v>
      </c>
      <c r="B169" s="2083"/>
      <c r="C169" s="2083"/>
      <c r="D169" s="2083"/>
      <c r="E169" s="2083"/>
      <c r="F169" s="2083"/>
      <c r="G169" s="2083"/>
      <c r="H169" s="2083"/>
    </row>
    <row r="170" spans="1:8" ht="27.6">
      <c r="A170" s="818">
        <v>1</v>
      </c>
      <c r="B170" s="818" t="s">
        <v>1882</v>
      </c>
      <c r="C170" s="818"/>
      <c r="D170" s="818">
        <v>34.53</v>
      </c>
      <c r="E170" s="818" t="s">
        <v>11405</v>
      </c>
      <c r="F170" s="818" t="s">
        <v>11473</v>
      </c>
      <c r="G170" s="824" t="s">
        <v>11514</v>
      </c>
      <c r="H170" s="818"/>
    </row>
    <row r="171" spans="1:8">
      <c r="A171" s="818">
        <v>2</v>
      </c>
      <c r="B171" s="818" t="s">
        <v>11515</v>
      </c>
      <c r="C171" s="818"/>
      <c r="D171" s="818">
        <v>42</v>
      </c>
      <c r="E171" s="818" t="s">
        <v>11405</v>
      </c>
      <c r="F171" s="818" t="s">
        <v>11473</v>
      </c>
      <c r="G171" s="818" t="s">
        <v>11423</v>
      </c>
      <c r="H171" s="818"/>
    </row>
    <row r="172" spans="1:8">
      <c r="A172" s="818">
        <v>3</v>
      </c>
      <c r="B172" s="818" t="s">
        <v>11516</v>
      </c>
      <c r="C172" s="818"/>
      <c r="D172" s="818">
        <v>3.7</v>
      </c>
      <c r="E172" s="818" t="s">
        <v>11405</v>
      </c>
      <c r="F172" s="818" t="s">
        <v>11473</v>
      </c>
      <c r="G172" s="818" t="s">
        <v>11423</v>
      </c>
      <c r="H172" s="818"/>
    </row>
    <row r="173" spans="1:8">
      <c r="A173" s="818">
        <v>4</v>
      </c>
      <c r="B173" s="818" t="s">
        <v>11517</v>
      </c>
      <c r="C173" s="818"/>
      <c r="D173" s="818">
        <v>10</v>
      </c>
      <c r="E173" s="818" t="s">
        <v>11405</v>
      </c>
      <c r="F173" s="818" t="s">
        <v>11518</v>
      </c>
      <c r="G173" s="818" t="s">
        <v>11423</v>
      </c>
      <c r="H173" s="818"/>
    </row>
    <row r="174" spans="1:8">
      <c r="A174" s="818">
        <v>5</v>
      </c>
      <c r="B174" s="818" t="s">
        <v>11519</v>
      </c>
      <c r="C174" s="818"/>
      <c r="D174" s="818">
        <v>1</v>
      </c>
      <c r="E174" s="818" t="s">
        <v>11405</v>
      </c>
      <c r="F174" s="818" t="s">
        <v>11473</v>
      </c>
      <c r="G174" s="818" t="s">
        <v>11423</v>
      </c>
      <c r="H174" s="818"/>
    </row>
    <row r="175" spans="1:8">
      <c r="A175" s="818">
        <v>6</v>
      </c>
      <c r="B175" s="818" t="s">
        <v>11520</v>
      </c>
      <c r="C175" s="818"/>
      <c r="D175" s="818">
        <v>4.7</v>
      </c>
      <c r="E175" s="818" t="s">
        <v>11405</v>
      </c>
      <c r="F175" s="818" t="s">
        <v>11473</v>
      </c>
      <c r="G175" s="818" t="s">
        <v>11423</v>
      </c>
      <c r="H175" s="818"/>
    </row>
    <row r="176" spans="1:8" ht="27.6">
      <c r="A176" s="818">
        <v>7</v>
      </c>
      <c r="B176" s="818" t="s">
        <v>11521</v>
      </c>
      <c r="C176" s="818"/>
      <c r="D176" s="818">
        <v>1.4</v>
      </c>
      <c r="E176" s="818" t="s">
        <v>11405</v>
      </c>
      <c r="F176" s="818" t="s">
        <v>11473</v>
      </c>
      <c r="G176" s="818" t="s">
        <v>11423</v>
      </c>
      <c r="H176" s="818"/>
    </row>
    <row r="177" spans="1:8" ht="27.6">
      <c r="A177" s="818">
        <v>8</v>
      </c>
      <c r="B177" s="818" t="s">
        <v>11522</v>
      </c>
      <c r="C177" s="818"/>
      <c r="D177" s="818">
        <v>19.600000000000001</v>
      </c>
      <c r="E177" s="818" t="s">
        <v>11405</v>
      </c>
      <c r="F177" s="818" t="s">
        <v>11442</v>
      </c>
      <c r="G177" s="818" t="s">
        <v>11423</v>
      </c>
      <c r="H177" s="818"/>
    </row>
    <row r="178" spans="1:8" ht="41.4">
      <c r="A178" s="818">
        <v>9</v>
      </c>
      <c r="B178" s="818" t="s">
        <v>11523</v>
      </c>
      <c r="C178" s="818"/>
      <c r="D178" s="818">
        <v>5</v>
      </c>
      <c r="E178" s="818" t="s">
        <v>11339</v>
      </c>
      <c r="F178" s="818" t="s">
        <v>11265</v>
      </c>
      <c r="G178" s="818" t="s">
        <v>11423</v>
      </c>
      <c r="H178" s="818"/>
    </row>
    <row r="179" spans="1:8" ht="69">
      <c r="A179" s="818">
        <v>10</v>
      </c>
      <c r="B179" s="818" t="s">
        <v>11524</v>
      </c>
      <c r="C179" s="818"/>
      <c r="D179" s="818">
        <v>1</v>
      </c>
      <c r="E179" s="818" t="s">
        <v>11525</v>
      </c>
      <c r="F179" s="818" t="s">
        <v>11265</v>
      </c>
      <c r="G179" s="818" t="s">
        <v>11423</v>
      </c>
      <c r="H179" s="818"/>
    </row>
    <row r="180" spans="1:8" ht="41.4">
      <c r="A180" s="818">
        <v>11</v>
      </c>
      <c r="B180" s="818" t="s">
        <v>11526</v>
      </c>
      <c r="C180" s="818"/>
      <c r="D180" s="818">
        <v>1</v>
      </c>
      <c r="E180" s="818" t="s">
        <v>11389</v>
      </c>
      <c r="F180" s="818" t="s">
        <v>11265</v>
      </c>
      <c r="G180" s="818" t="s">
        <v>11423</v>
      </c>
      <c r="H180" s="818"/>
    </row>
    <row r="181" spans="1:8" ht="69">
      <c r="A181" s="818">
        <v>12</v>
      </c>
      <c r="B181" s="818" t="s">
        <v>11527</v>
      </c>
      <c r="C181" s="818"/>
      <c r="D181" s="818">
        <v>7</v>
      </c>
      <c r="E181" s="818" t="s">
        <v>11528</v>
      </c>
      <c r="F181" s="821" t="s">
        <v>11229</v>
      </c>
      <c r="G181" s="818" t="s">
        <v>11423</v>
      </c>
      <c r="H181" s="818"/>
    </row>
    <row r="182" spans="1:8">
      <c r="A182" s="818">
        <v>13</v>
      </c>
      <c r="B182" s="818" t="s">
        <v>11529</v>
      </c>
      <c r="C182" s="818"/>
      <c r="D182" s="818">
        <v>3</v>
      </c>
      <c r="E182" s="818" t="s">
        <v>11530</v>
      </c>
      <c r="F182" s="818" t="s">
        <v>11265</v>
      </c>
      <c r="G182" s="818" t="s">
        <v>11423</v>
      </c>
      <c r="H182" s="818"/>
    </row>
    <row r="183" spans="1:8">
      <c r="A183" s="818">
        <v>14</v>
      </c>
      <c r="B183" s="818" t="s">
        <v>11531</v>
      </c>
      <c r="C183" s="818"/>
      <c r="D183" s="818">
        <v>5</v>
      </c>
      <c r="E183" s="818" t="s">
        <v>11530</v>
      </c>
      <c r="F183" s="818" t="s">
        <v>11265</v>
      </c>
      <c r="G183" s="818" t="s">
        <v>11423</v>
      </c>
      <c r="H183" s="818"/>
    </row>
    <row r="184" spans="1:8">
      <c r="A184" s="818">
        <v>15</v>
      </c>
      <c r="B184" s="818" t="s">
        <v>11532</v>
      </c>
      <c r="C184" s="818"/>
      <c r="D184" s="818">
        <v>0.5</v>
      </c>
      <c r="E184" s="818" t="s">
        <v>11530</v>
      </c>
      <c r="F184" s="818" t="s">
        <v>11265</v>
      </c>
      <c r="G184" s="818" t="s">
        <v>11423</v>
      </c>
      <c r="H184" s="818"/>
    </row>
    <row r="185" spans="1:8" ht="82.8">
      <c r="A185" s="818">
        <v>16</v>
      </c>
      <c r="B185" s="818" t="s">
        <v>10588</v>
      </c>
      <c r="C185" s="818"/>
      <c r="D185" s="818">
        <v>32</v>
      </c>
      <c r="E185" s="818" t="s">
        <v>11533</v>
      </c>
      <c r="F185" s="821" t="s">
        <v>11225</v>
      </c>
      <c r="G185" s="818" t="s">
        <v>11423</v>
      </c>
      <c r="H185" s="818"/>
    </row>
    <row r="186" spans="1:8" ht="41.4">
      <c r="A186" s="818">
        <v>17</v>
      </c>
      <c r="B186" s="818" t="s">
        <v>11534</v>
      </c>
      <c r="C186" s="818"/>
      <c r="D186" s="818">
        <v>6</v>
      </c>
      <c r="E186" s="818" t="s">
        <v>11535</v>
      </c>
      <c r="F186" s="818" t="s">
        <v>11265</v>
      </c>
      <c r="G186" s="818" t="s">
        <v>11423</v>
      </c>
      <c r="H186" s="818"/>
    </row>
    <row r="187" spans="1:8">
      <c r="A187" s="818">
        <v>18</v>
      </c>
      <c r="B187" s="818" t="s">
        <v>11536</v>
      </c>
      <c r="C187" s="818"/>
      <c r="D187" s="818">
        <v>4.9000000000000004</v>
      </c>
      <c r="E187" s="818" t="s">
        <v>11535</v>
      </c>
      <c r="F187" s="818" t="s">
        <v>11265</v>
      </c>
      <c r="G187" s="818" t="s">
        <v>11423</v>
      </c>
      <c r="H187" s="818"/>
    </row>
    <row r="188" spans="1:8">
      <c r="A188" s="818"/>
      <c r="B188" s="820" t="s">
        <v>11234</v>
      </c>
      <c r="C188" s="820"/>
      <c r="D188" s="820">
        <f>SUM(D170:D187)</f>
        <v>182.33</v>
      </c>
      <c r="E188" s="818"/>
      <c r="F188" s="818"/>
      <c r="G188" s="818"/>
      <c r="H188" s="818"/>
    </row>
    <row r="189" spans="1:8" ht="27.6">
      <c r="A189" s="818"/>
      <c r="B189" s="820" t="s">
        <v>5953</v>
      </c>
      <c r="C189" s="820"/>
      <c r="D189" s="376">
        <f>SUM(D36+D105+D153+D168+D188)</f>
        <v>56639.819899999995</v>
      </c>
      <c r="E189" s="818"/>
      <c r="F189" s="818"/>
      <c r="G189" s="818"/>
      <c r="H189" s="818"/>
    </row>
    <row r="190" spans="1:8" ht="27.6">
      <c r="A190" s="818"/>
      <c r="B190" s="820" t="s">
        <v>5955</v>
      </c>
      <c r="C190" s="820"/>
      <c r="D190" s="376">
        <f>SUM(D28+D189)</f>
        <v>105728.41989999999</v>
      </c>
      <c r="E190" s="818"/>
      <c r="F190" s="818"/>
      <c r="G190" s="818"/>
      <c r="H190" s="818"/>
    </row>
    <row r="191" spans="1:8" ht="27.6">
      <c r="A191" s="2"/>
      <c r="B191" s="3" t="s">
        <v>7</v>
      </c>
      <c r="C191" s="2"/>
      <c r="D191" s="825">
        <v>78161.980100000001</v>
      </c>
      <c r="E191" s="2"/>
      <c r="F191" s="2"/>
      <c r="G191" s="3" t="s">
        <v>8</v>
      </c>
      <c r="H191" s="826">
        <v>3.18</v>
      </c>
    </row>
  </sheetData>
  <mergeCells count="17">
    <mergeCell ref="A30:H30"/>
    <mergeCell ref="A37:H37"/>
    <mergeCell ref="A106:H106"/>
    <mergeCell ref="A154:H154"/>
    <mergeCell ref="A169:H169"/>
    <mergeCell ref="A29:H29"/>
    <mergeCell ref="A1:H1"/>
    <mergeCell ref="A2:H2"/>
    <mergeCell ref="A3:H3"/>
    <mergeCell ref="A5:H5"/>
    <mergeCell ref="A6:H6"/>
    <mergeCell ref="A9:H9"/>
    <mergeCell ref="A12:H12"/>
    <mergeCell ref="A16:H16"/>
    <mergeCell ref="A19:H19"/>
    <mergeCell ref="A22:H22"/>
    <mergeCell ref="A25:H2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2"/>
  <sheetViews>
    <sheetView topLeftCell="A35" workbookViewId="0">
      <selection activeCell="E49" sqref="E49"/>
    </sheetView>
  </sheetViews>
  <sheetFormatPr defaultColWidth="9.109375" defaultRowHeight="13.8"/>
  <cols>
    <col min="1" max="1" width="9.109375" style="850"/>
    <col min="2" max="2" width="27.33203125" style="822" customWidth="1"/>
    <col min="3" max="3" width="12" style="827" customWidth="1"/>
    <col min="4" max="4" width="14.33203125" style="851" customWidth="1"/>
    <col min="5" max="5" width="38.44140625" style="822" customWidth="1"/>
    <col min="6" max="6" width="25.88671875" style="114" customWidth="1"/>
    <col min="7" max="7" width="35.44140625" style="822" customWidth="1"/>
    <col min="8" max="16384" width="9.109375" style="827"/>
  </cols>
  <sheetData>
    <row r="1" spans="1:7" ht="36.75" customHeight="1">
      <c r="A1" s="2087" t="s">
        <v>24204</v>
      </c>
      <c r="B1" s="2087"/>
      <c r="C1" s="2087"/>
      <c r="D1" s="2087"/>
      <c r="E1" s="2087"/>
      <c r="F1" s="2087"/>
      <c r="G1" s="2087"/>
    </row>
    <row r="2" spans="1:7" s="830" customFormat="1" ht="96" customHeight="1">
      <c r="A2" s="1279" t="s">
        <v>11538</v>
      </c>
      <c r="B2" s="1120" t="s">
        <v>1607</v>
      </c>
      <c r="C2" s="1120" t="s">
        <v>0</v>
      </c>
      <c r="D2" s="837" t="s">
        <v>1</v>
      </c>
      <c r="E2" s="1120" t="s">
        <v>11539</v>
      </c>
      <c r="F2" s="1214" t="s">
        <v>15</v>
      </c>
      <c r="G2" s="1120" t="s">
        <v>11540</v>
      </c>
    </row>
    <row r="3" spans="1:7" s="830" customFormat="1">
      <c r="A3" s="831">
        <v>1</v>
      </c>
      <c r="B3" s="832">
        <v>2</v>
      </c>
      <c r="C3" s="833">
        <v>3</v>
      </c>
      <c r="D3" s="834">
        <v>4</v>
      </c>
      <c r="E3" s="832">
        <v>5</v>
      </c>
      <c r="F3" s="852">
        <v>6</v>
      </c>
      <c r="G3" s="832">
        <v>7</v>
      </c>
    </row>
    <row r="4" spans="1:7" s="830" customFormat="1" ht="14.4">
      <c r="A4" s="2088" t="s">
        <v>4790</v>
      </c>
      <c r="B4" s="2089"/>
      <c r="C4" s="2089"/>
      <c r="D4" s="2089"/>
      <c r="E4" s="2089"/>
      <c r="F4" s="2089"/>
      <c r="G4" s="2090"/>
    </row>
    <row r="5" spans="1:7" s="835" customFormat="1">
      <c r="A5" s="2091" t="s">
        <v>3</v>
      </c>
      <c r="B5" s="2092"/>
      <c r="C5" s="2092"/>
      <c r="D5" s="2092"/>
      <c r="E5" s="2092"/>
      <c r="F5" s="2089"/>
      <c r="G5" s="2090"/>
    </row>
    <row r="6" spans="1:7" s="835" customFormat="1" ht="48.75" customHeight="1">
      <c r="A6" s="836" t="s">
        <v>10</v>
      </c>
      <c r="B6" s="317" t="s">
        <v>11541</v>
      </c>
      <c r="C6" s="317"/>
      <c r="D6" s="829">
        <v>51547.9</v>
      </c>
      <c r="E6" s="317" t="s">
        <v>11542</v>
      </c>
      <c r="F6" s="405" t="s">
        <v>11543</v>
      </c>
      <c r="G6" s="405" t="s">
        <v>11544</v>
      </c>
    </row>
    <row r="7" spans="1:7" s="835" customFormat="1" ht="15" customHeight="1">
      <c r="A7" s="828"/>
      <c r="B7" s="367" t="s">
        <v>4816</v>
      </c>
      <c r="C7" s="317"/>
      <c r="D7" s="837">
        <v>51547.9</v>
      </c>
      <c r="E7" s="317"/>
      <c r="F7" s="405"/>
      <c r="G7" s="405"/>
    </row>
    <row r="8" spans="1:7" s="835" customFormat="1">
      <c r="A8" s="2091" t="s">
        <v>4</v>
      </c>
      <c r="B8" s="2089"/>
      <c r="C8" s="2089"/>
      <c r="D8" s="2089"/>
      <c r="E8" s="2089"/>
      <c r="F8" s="2089"/>
      <c r="G8" s="2090"/>
    </row>
    <row r="9" spans="1:7" s="835" customFormat="1" ht="27.6">
      <c r="A9" s="828" t="s">
        <v>10</v>
      </c>
      <c r="B9" s="317" t="s">
        <v>11545</v>
      </c>
      <c r="C9" s="838"/>
      <c r="D9" s="829">
        <v>21311.1</v>
      </c>
      <c r="E9" s="317" t="s">
        <v>11546</v>
      </c>
      <c r="F9" s="853" t="s">
        <v>11547</v>
      </c>
      <c r="G9" s="317" t="s">
        <v>11548</v>
      </c>
    </row>
    <row r="10" spans="1:7" s="835" customFormat="1" ht="27.6">
      <c r="A10" s="828" t="s">
        <v>11</v>
      </c>
      <c r="B10" s="317" t="s">
        <v>11549</v>
      </c>
      <c r="C10" s="838"/>
      <c r="D10" s="829">
        <v>27865</v>
      </c>
      <c r="E10" s="317" t="s">
        <v>11550</v>
      </c>
      <c r="F10" s="853" t="s">
        <v>11547</v>
      </c>
      <c r="G10" s="317" t="s">
        <v>11551</v>
      </c>
    </row>
    <row r="11" spans="1:7" s="835" customFormat="1" ht="27.6">
      <c r="A11" s="828" t="s">
        <v>12</v>
      </c>
      <c r="B11" s="317" t="s">
        <v>11552</v>
      </c>
      <c r="C11" s="838"/>
      <c r="D11" s="829">
        <v>10800.886699999999</v>
      </c>
      <c r="E11" s="317" t="s">
        <v>11553</v>
      </c>
      <c r="F11" s="853" t="s">
        <v>11547</v>
      </c>
      <c r="G11" s="317" t="s">
        <v>11554</v>
      </c>
    </row>
    <row r="12" spans="1:7" s="835" customFormat="1">
      <c r="A12" s="828"/>
      <c r="B12" s="367" t="s">
        <v>4816</v>
      </c>
      <c r="C12" s="838"/>
      <c r="D12" s="837" t="s">
        <v>11555</v>
      </c>
      <c r="E12" s="317"/>
      <c r="F12" s="405"/>
      <c r="G12" s="317"/>
    </row>
    <row r="13" spans="1:7" s="835" customFormat="1">
      <c r="A13" s="2084" t="s">
        <v>1627</v>
      </c>
      <c r="B13" s="2085"/>
      <c r="C13" s="2085"/>
      <c r="D13" s="2085"/>
      <c r="E13" s="2093"/>
      <c r="F13" s="2093"/>
      <c r="G13" s="2094"/>
    </row>
    <row r="14" spans="1:7" s="835" customFormat="1" ht="84" customHeight="1">
      <c r="A14" s="828" t="s">
        <v>10</v>
      </c>
      <c r="B14" s="317" t="s">
        <v>11556</v>
      </c>
      <c r="C14" s="318" t="s">
        <v>11557</v>
      </c>
      <c r="D14" s="839">
        <v>340</v>
      </c>
      <c r="E14" s="317" t="s">
        <v>11558</v>
      </c>
      <c r="F14" s="405" t="s">
        <v>11559</v>
      </c>
      <c r="G14" s="317" t="s">
        <v>11560</v>
      </c>
    </row>
    <row r="15" spans="1:7" s="835" customFormat="1" ht="41.4">
      <c r="A15" s="828" t="s">
        <v>11</v>
      </c>
      <c r="B15" s="317" t="s">
        <v>11561</v>
      </c>
      <c r="C15" s="317"/>
      <c r="D15" s="839">
        <v>232</v>
      </c>
      <c r="E15" s="317" t="s">
        <v>11562</v>
      </c>
      <c r="F15" s="405" t="s">
        <v>11563</v>
      </c>
      <c r="G15" s="317" t="s">
        <v>11564</v>
      </c>
    </row>
    <row r="16" spans="1:7" s="835" customFormat="1">
      <c r="A16" s="828"/>
      <c r="B16" s="367" t="s">
        <v>4816</v>
      </c>
      <c r="C16" s="838"/>
      <c r="D16" s="837">
        <v>572</v>
      </c>
      <c r="E16" s="548"/>
      <c r="F16" s="603"/>
      <c r="G16" s="548"/>
    </row>
    <row r="17" spans="1:7" s="840" customFormat="1" ht="65.400000000000006" customHeight="1">
      <c r="A17" s="828" t="s">
        <v>10</v>
      </c>
      <c r="B17" s="317" t="s">
        <v>11565</v>
      </c>
      <c r="C17" s="318" t="s">
        <v>11566</v>
      </c>
      <c r="D17" s="839">
        <v>8397</v>
      </c>
      <c r="E17" s="317" t="s">
        <v>11567</v>
      </c>
      <c r="F17" s="405" t="s">
        <v>11568</v>
      </c>
      <c r="G17" s="317" t="s">
        <v>11569</v>
      </c>
    </row>
    <row r="18" spans="1:7" s="835" customFormat="1" ht="65.400000000000006" customHeight="1">
      <c r="A18" s="828" t="s">
        <v>66</v>
      </c>
      <c r="B18" s="317" t="s">
        <v>11570</v>
      </c>
      <c r="C18" s="318"/>
      <c r="D18" s="839">
        <v>2141.1999999999998</v>
      </c>
      <c r="E18" s="552" t="s">
        <v>11571</v>
      </c>
      <c r="F18" s="611" t="s">
        <v>11572</v>
      </c>
      <c r="G18" s="552" t="s">
        <v>11573</v>
      </c>
    </row>
    <row r="19" spans="1:7" s="835" customFormat="1" ht="65.400000000000006" customHeight="1">
      <c r="A19" s="828" t="s">
        <v>12</v>
      </c>
      <c r="B19" s="317" t="s">
        <v>11574</v>
      </c>
      <c r="C19" s="318"/>
      <c r="D19" s="839">
        <v>1411</v>
      </c>
      <c r="E19" s="552" t="s">
        <v>11575</v>
      </c>
      <c r="F19" s="611" t="s">
        <v>11572</v>
      </c>
      <c r="G19" s="552" t="s">
        <v>11573</v>
      </c>
    </row>
    <row r="20" spans="1:7" s="835" customFormat="1">
      <c r="A20" s="828"/>
      <c r="B20" s="367" t="s">
        <v>4816</v>
      </c>
      <c r="C20" s="838"/>
      <c r="D20" s="837">
        <v>11949.2</v>
      </c>
      <c r="E20" s="552"/>
      <c r="F20" s="611"/>
      <c r="G20" s="552"/>
    </row>
    <row r="21" spans="1:7" s="835" customFormat="1" ht="82.2" customHeight="1">
      <c r="A21" s="828" t="s">
        <v>10</v>
      </c>
      <c r="B21" s="317" t="s">
        <v>11576</v>
      </c>
      <c r="C21" s="318" t="s">
        <v>11577</v>
      </c>
      <c r="D21" s="829">
        <v>394</v>
      </c>
      <c r="E21" s="317" t="s">
        <v>11578</v>
      </c>
      <c r="F21" s="405" t="s">
        <v>11579</v>
      </c>
      <c r="G21" s="317" t="s">
        <v>11580</v>
      </c>
    </row>
    <row r="22" spans="1:7" s="835" customFormat="1">
      <c r="A22" s="828"/>
      <c r="B22" s="367" t="s">
        <v>4816</v>
      </c>
      <c r="C22" s="838"/>
      <c r="D22" s="837">
        <v>394</v>
      </c>
      <c r="E22" s="534"/>
      <c r="F22" s="442"/>
      <c r="G22" s="534"/>
    </row>
    <row r="23" spans="1:7" s="835" customFormat="1" ht="41.4">
      <c r="A23" s="828" t="s">
        <v>10</v>
      </c>
      <c r="B23" s="317" t="s">
        <v>11581</v>
      </c>
      <c r="C23" s="318" t="s">
        <v>7054</v>
      </c>
      <c r="D23" s="839">
        <v>1204</v>
      </c>
      <c r="E23" s="317" t="s">
        <v>11582</v>
      </c>
      <c r="F23" s="405" t="s">
        <v>11559</v>
      </c>
      <c r="G23" s="317" t="s">
        <v>11560</v>
      </c>
    </row>
    <row r="24" spans="1:7" s="840" customFormat="1" ht="82.2" customHeight="1">
      <c r="A24" s="828" t="s">
        <v>11</v>
      </c>
      <c r="B24" s="317" t="s">
        <v>11583</v>
      </c>
      <c r="C24" s="838"/>
      <c r="D24" s="829">
        <v>227</v>
      </c>
      <c r="E24" s="552" t="s">
        <v>11584</v>
      </c>
      <c r="F24" s="611" t="s">
        <v>11585</v>
      </c>
      <c r="G24" s="317" t="s">
        <v>11586</v>
      </c>
    </row>
    <row r="25" spans="1:7" s="835" customFormat="1" ht="41.4">
      <c r="A25" s="828" t="s">
        <v>12</v>
      </c>
      <c r="B25" s="317" t="s">
        <v>11587</v>
      </c>
      <c r="C25" s="838"/>
      <c r="D25" s="829">
        <v>815</v>
      </c>
      <c r="E25" s="317" t="s">
        <v>11588</v>
      </c>
      <c r="F25" s="405" t="s">
        <v>11589</v>
      </c>
      <c r="G25" s="317" t="s">
        <v>11564</v>
      </c>
    </row>
    <row r="26" spans="1:7" s="840" customFormat="1" ht="56.4" customHeight="1">
      <c r="A26" s="828" t="s">
        <v>29</v>
      </c>
      <c r="B26" s="317" t="s">
        <v>11590</v>
      </c>
      <c r="C26" s="838"/>
      <c r="D26" s="829">
        <v>403</v>
      </c>
      <c r="E26" s="317" t="s">
        <v>11591</v>
      </c>
      <c r="F26" s="405" t="s">
        <v>11559</v>
      </c>
      <c r="G26" s="317" t="s">
        <v>11564</v>
      </c>
    </row>
    <row r="27" spans="1:7" s="835" customFormat="1">
      <c r="A27" s="828"/>
      <c r="B27" s="367" t="s">
        <v>4816</v>
      </c>
      <c r="C27" s="838"/>
      <c r="D27" s="837">
        <v>2649</v>
      </c>
      <c r="E27" s="317"/>
      <c r="F27" s="405"/>
      <c r="G27" s="317"/>
    </row>
    <row r="28" spans="1:7" s="835" customFormat="1">
      <c r="A28" s="828"/>
      <c r="B28" s="367" t="s">
        <v>11592</v>
      </c>
      <c r="C28" s="838"/>
      <c r="D28" s="837" t="s">
        <v>11593</v>
      </c>
      <c r="E28" s="317"/>
      <c r="F28" s="405"/>
      <c r="G28" s="317"/>
    </row>
    <row r="29" spans="1:7" s="835" customFormat="1">
      <c r="A29" s="2084" t="s">
        <v>1676</v>
      </c>
      <c r="B29" s="2085"/>
      <c r="C29" s="2085"/>
      <c r="D29" s="2085"/>
      <c r="E29" s="2085"/>
      <c r="F29" s="2085"/>
      <c r="G29" s="2086"/>
    </row>
    <row r="30" spans="1:7" s="840" customFormat="1" ht="53.4" customHeight="1">
      <c r="A30" s="828" t="s">
        <v>10</v>
      </c>
      <c r="B30" s="317" t="s">
        <v>11594</v>
      </c>
      <c r="C30" s="318" t="s">
        <v>75</v>
      </c>
      <c r="D30" s="829">
        <v>5.5</v>
      </c>
      <c r="E30" s="317" t="s">
        <v>11595</v>
      </c>
      <c r="F30" s="405" t="s">
        <v>11589</v>
      </c>
      <c r="G30" s="317" t="s">
        <v>11596</v>
      </c>
    </row>
    <row r="31" spans="1:7" s="835" customFormat="1" ht="50.25" customHeight="1">
      <c r="A31" s="828" t="s">
        <v>11</v>
      </c>
      <c r="B31" s="317" t="s">
        <v>11597</v>
      </c>
      <c r="C31" s="318" t="s">
        <v>87</v>
      </c>
      <c r="D31" s="829">
        <v>4.67</v>
      </c>
      <c r="E31" s="317" t="s">
        <v>11598</v>
      </c>
      <c r="F31" s="405" t="s">
        <v>11599</v>
      </c>
      <c r="G31" s="317" t="s">
        <v>11600</v>
      </c>
    </row>
    <row r="32" spans="1:7" s="835" customFormat="1">
      <c r="A32" s="828"/>
      <c r="B32" s="367" t="s">
        <v>4816</v>
      </c>
      <c r="C32" s="838"/>
      <c r="D32" s="837">
        <v>10.17</v>
      </c>
      <c r="E32" s="317"/>
      <c r="F32" s="405"/>
      <c r="G32" s="317"/>
    </row>
    <row r="33" spans="1:7" s="835" customFormat="1">
      <c r="A33" s="2084" t="s">
        <v>4943</v>
      </c>
      <c r="B33" s="2085"/>
      <c r="C33" s="2085"/>
      <c r="D33" s="2085"/>
      <c r="E33" s="2085"/>
      <c r="F33" s="2085"/>
      <c r="G33" s="2086"/>
    </row>
    <row r="34" spans="1:7" s="835" customFormat="1" ht="41.4">
      <c r="A34" s="828" t="s">
        <v>10</v>
      </c>
      <c r="B34" s="317" t="s">
        <v>11601</v>
      </c>
      <c r="C34" s="838"/>
      <c r="D34" s="829">
        <v>16</v>
      </c>
      <c r="E34" s="317" t="s">
        <v>11602</v>
      </c>
      <c r="F34" s="405" t="s">
        <v>11603</v>
      </c>
      <c r="G34" s="317" t="s">
        <v>11604</v>
      </c>
    </row>
    <row r="35" spans="1:7" s="835" customFormat="1">
      <c r="A35" s="828"/>
      <c r="B35" s="367" t="s">
        <v>4816</v>
      </c>
      <c r="C35" s="838"/>
      <c r="D35" s="837">
        <v>16</v>
      </c>
      <c r="E35" s="317"/>
      <c r="F35" s="405"/>
      <c r="G35" s="317"/>
    </row>
    <row r="36" spans="1:7" s="835" customFormat="1">
      <c r="A36" s="2084" t="s">
        <v>6067</v>
      </c>
      <c r="B36" s="2085"/>
      <c r="C36" s="2085"/>
      <c r="D36" s="2085"/>
      <c r="E36" s="2085"/>
      <c r="F36" s="2085"/>
      <c r="G36" s="2086"/>
    </row>
    <row r="37" spans="1:7" s="835" customFormat="1" ht="41.4">
      <c r="A37" s="828" t="s">
        <v>10</v>
      </c>
      <c r="B37" s="317" t="s">
        <v>11605</v>
      </c>
      <c r="C37" s="838"/>
      <c r="D37" s="829">
        <v>6.5</v>
      </c>
      <c r="E37" s="317" t="s">
        <v>11606</v>
      </c>
      <c r="F37" s="405" t="s">
        <v>11607</v>
      </c>
      <c r="G37" s="317" t="s">
        <v>11604</v>
      </c>
    </row>
    <row r="38" spans="1:7" s="835" customFormat="1">
      <c r="A38" s="828"/>
      <c r="B38" s="367" t="s">
        <v>4816</v>
      </c>
      <c r="C38" s="838"/>
      <c r="D38" s="837">
        <v>6.5</v>
      </c>
      <c r="E38" s="317"/>
      <c r="F38" s="405"/>
      <c r="G38" s="317"/>
    </row>
    <row r="39" spans="1:7" s="835" customFormat="1">
      <c r="A39" s="2084" t="s">
        <v>11608</v>
      </c>
      <c r="B39" s="2085"/>
      <c r="C39" s="2085"/>
      <c r="D39" s="2085"/>
      <c r="E39" s="2085"/>
      <c r="F39" s="2085"/>
      <c r="G39" s="2086"/>
    </row>
    <row r="40" spans="1:7" s="840" customFormat="1" ht="79.2" customHeight="1">
      <c r="A40" s="828" t="s">
        <v>10</v>
      </c>
      <c r="B40" s="317" t="s">
        <v>11609</v>
      </c>
      <c r="C40" s="838"/>
      <c r="D40" s="829">
        <v>49</v>
      </c>
      <c r="E40" s="317" t="s">
        <v>11610</v>
      </c>
      <c r="F40" s="405" t="s">
        <v>11559</v>
      </c>
      <c r="G40" s="317" t="s">
        <v>11611</v>
      </c>
    </row>
    <row r="41" spans="1:7" s="835" customFormat="1">
      <c r="A41" s="828"/>
      <c r="B41" s="367" t="s">
        <v>4816</v>
      </c>
      <c r="C41" s="838"/>
      <c r="D41" s="837">
        <v>49</v>
      </c>
      <c r="E41" s="317"/>
      <c r="F41" s="405"/>
      <c r="G41" s="317"/>
    </row>
    <row r="42" spans="1:7" s="835" customFormat="1" ht="27.6">
      <c r="A42" s="828"/>
      <c r="B42" s="841" t="s">
        <v>9142</v>
      </c>
      <c r="C42" s="2095" t="s">
        <v>11612</v>
      </c>
      <c r="D42" s="2096"/>
      <c r="E42" s="2097"/>
      <c r="F42" s="405"/>
      <c r="G42" s="317"/>
    </row>
    <row r="43" spans="1:7" s="835" customFormat="1" ht="14.4">
      <c r="A43" s="2088" t="s">
        <v>4955</v>
      </c>
      <c r="B43" s="2089"/>
      <c r="C43" s="2089"/>
      <c r="D43" s="2089"/>
      <c r="E43" s="2089"/>
      <c r="F43" s="2089"/>
      <c r="G43" s="2090"/>
    </row>
    <row r="44" spans="1:7" s="835" customFormat="1">
      <c r="A44" s="2084" t="s">
        <v>5</v>
      </c>
      <c r="B44" s="2085"/>
      <c r="C44" s="2085"/>
      <c r="D44" s="2085"/>
      <c r="E44" s="2085"/>
      <c r="F44" s="2085"/>
      <c r="G44" s="2086"/>
    </row>
    <row r="45" spans="1:7" s="835" customFormat="1" ht="41.4">
      <c r="A45" s="828" t="s">
        <v>10</v>
      </c>
      <c r="B45" s="317" t="s">
        <v>11613</v>
      </c>
      <c r="C45" s="838"/>
      <c r="D45" s="829">
        <v>1366</v>
      </c>
      <c r="E45" s="317" t="s">
        <v>11614</v>
      </c>
      <c r="F45" s="405" t="s">
        <v>11585</v>
      </c>
      <c r="G45" s="317" t="s">
        <v>11615</v>
      </c>
    </row>
    <row r="46" spans="1:7" s="835" customFormat="1" ht="27.6">
      <c r="A46" s="828" t="s">
        <v>11</v>
      </c>
      <c r="B46" s="317" t="s">
        <v>11616</v>
      </c>
      <c r="C46" s="838"/>
      <c r="D46" s="829">
        <v>13954</v>
      </c>
      <c r="E46" s="317" t="s">
        <v>11617</v>
      </c>
      <c r="F46" s="405" t="s">
        <v>11618</v>
      </c>
      <c r="G46" s="317" t="s">
        <v>11619</v>
      </c>
    </row>
    <row r="47" spans="1:7" s="835" customFormat="1">
      <c r="A47" s="828"/>
      <c r="B47" s="367" t="s">
        <v>4816</v>
      </c>
      <c r="C47" s="838"/>
      <c r="D47" s="837">
        <v>15320</v>
      </c>
      <c r="E47" s="317"/>
      <c r="F47" s="405"/>
      <c r="G47" s="317"/>
    </row>
    <row r="48" spans="1:7" s="835" customFormat="1">
      <c r="A48" s="2084" t="s">
        <v>1627</v>
      </c>
      <c r="B48" s="2085"/>
      <c r="C48" s="2085"/>
      <c r="D48" s="2085"/>
      <c r="E48" s="2085"/>
      <c r="F48" s="2085"/>
      <c r="G48" s="2086"/>
    </row>
    <row r="49" spans="1:7" s="840" customFormat="1" ht="69">
      <c r="A49" s="828" t="s">
        <v>10</v>
      </c>
      <c r="B49" s="317" t="s">
        <v>11620</v>
      </c>
      <c r="C49" s="318" t="s">
        <v>11566</v>
      </c>
      <c r="D49" s="829">
        <v>380</v>
      </c>
      <c r="E49" s="317" t="s">
        <v>11621</v>
      </c>
      <c r="F49" s="405" t="s">
        <v>11589</v>
      </c>
      <c r="G49" s="317" t="s">
        <v>11622</v>
      </c>
    </row>
    <row r="50" spans="1:7" s="840" customFormat="1" ht="80.400000000000006" customHeight="1">
      <c r="A50" s="828" t="s">
        <v>11</v>
      </c>
      <c r="B50" s="317" t="s">
        <v>11623</v>
      </c>
      <c r="C50" s="838"/>
      <c r="D50" s="829">
        <v>93</v>
      </c>
      <c r="E50" s="317" t="s">
        <v>11624</v>
      </c>
      <c r="F50" s="405" t="s">
        <v>11589</v>
      </c>
      <c r="G50" s="317" t="s">
        <v>11625</v>
      </c>
    </row>
    <row r="51" spans="1:7" s="840" customFormat="1" ht="130.19999999999999" customHeight="1">
      <c r="A51" s="828" t="s">
        <v>12</v>
      </c>
      <c r="B51" s="317" t="s">
        <v>11626</v>
      </c>
      <c r="C51" s="838"/>
      <c r="D51" s="829">
        <v>421</v>
      </c>
      <c r="E51" s="317" t="s">
        <v>11627</v>
      </c>
      <c r="F51" s="405" t="s">
        <v>11559</v>
      </c>
      <c r="G51" s="317" t="s">
        <v>11625</v>
      </c>
    </row>
    <row r="52" spans="1:7" s="835" customFormat="1" ht="91.95" customHeight="1">
      <c r="A52" s="828" t="s">
        <v>29</v>
      </c>
      <c r="B52" s="317" t="s">
        <v>11628</v>
      </c>
      <c r="C52" s="838"/>
      <c r="D52" s="829">
        <v>21.4</v>
      </c>
      <c r="E52" s="317" t="s">
        <v>11629</v>
      </c>
      <c r="F52" s="405" t="s">
        <v>11559</v>
      </c>
      <c r="G52" s="317" t="s">
        <v>11630</v>
      </c>
    </row>
    <row r="53" spans="1:7" s="835" customFormat="1" ht="81" customHeight="1">
      <c r="A53" s="828" t="s">
        <v>31</v>
      </c>
      <c r="B53" s="317" t="s">
        <v>11631</v>
      </c>
      <c r="C53" s="838"/>
      <c r="D53" s="829">
        <v>1016</v>
      </c>
      <c r="E53" s="317" t="s">
        <v>11632</v>
      </c>
      <c r="F53" s="405" t="s">
        <v>11559</v>
      </c>
      <c r="G53" s="317" t="s">
        <v>11633</v>
      </c>
    </row>
    <row r="54" spans="1:7" s="835" customFormat="1" ht="92.4" customHeight="1">
      <c r="A54" s="828" t="s">
        <v>33</v>
      </c>
      <c r="B54" s="317" t="s">
        <v>11634</v>
      </c>
      <c r="C54" s="838"/>
      <c r="D54" s="829">
        <v>45</v>
      </c>
      <c r="E54" s="317" t="s">
        <v>11635</v>
      </c>
      <c r="F54" s="405" t="s">
        <v>11585</v>
      </c>
      <c r="G54" s="317" t="s">
        <v>11622</v>
      </c>
    </row>
    <row r="55" spans="1:7" s="835" customFormat="1" ht="70.95" customHeight="1">
      <c r="A55" s="828" t="s">
        <v>35</v>
      </c>
      <c r="B55" s="317" t="s">
        <v>11636</v>
      </c>
      <c r="C55" s="838"/>
      <c r="D55" s="829">
        <v>531</v>
      </c>
      <c r="E55" s="317" t="s">
        <v>11637</v>
      </c>
      <c r="F55" s="405" t="s">
        <v>11589</v>
      </c>
      <c r="G55" s="317" t="s">
        <v>11625</v>
      </c>
    </row>
    <row r="56" spans="1:7" s="840" customFormat="1" ht="82.2" customHeight="1">
      <c r="A56" s="828" t="s">
        <v>37</v>
      </c>
      <c r="B56" s="317" t="s">
        <v>11638</v>
      </c>
      <c r="C56" s="838"/>
      <c r="D56" s="829">
        <v>101</v>
      </c>
      <c r="E56" s="317" t="s">
        <v>11639</v>
      </c>
      <c r="F56" s="405" t="s">
        <v>11585</v>
      </c>
      <c r="G56" s="317" t="s">
        <v>11622</v>
      </c>
    </row>
    <row r="57" spans="1:7" s="835" customFormat="1" ht="55.2">
      <c r="A57" s="828" t="s">
        <v>40</v>
      </c>
      <c r="B57" s="317" t="s">
        <v>11640</v>
      </c>
      <c r="C57" s="838"/>
      <c r="D57" s="829">
        <v>65</v>
      </c>
      <c r="E57" s="317" t="s">
        <v>11641</v>
      </c>
      <c r="F57" s="405" t="s">
        <v>11585</v>
      </c>
      <c r="G57" s="317" t="s">
        <v>11625</v>
      </c>
    </row>
    <row r="58" spans="1:7" s="840" customFormat="1" ht="69">
      <c r="A58" s="828" t="s">
        <v>42</v>
      </c>
      <c r="B58" s="317" t="s">
        <v>11642</v>
      </c>
      <c r="C58" s="838"/>
      <c r="D58" s="829">
        <v>1534</v>
      </c>
      <c r="E58" s="317" t="s">
        <v>11643</v>
      </c>
      <c r="F58" s="405" t="s">
        <v>11644</v>
      </c>
      <c r="G58" s="317" t="s">
        <v>11645</v>
      </c>
    </row>
    <row r="59" spans="1:7" s="835" customFormat="1" ht="55.2">
      <c r="A59" s="828" t="s">
        <v>44</v>
      </c>
      <c r="B59" s="317" t="s">
        <v>11646</v>
      </c>
      <c r="C59" s="838"/>
      <c r="D59" s="829">
        <v>30</v>
      </c>
      <c r="E59" s="317" t="s">
        <v>11647</v>
      </c>
      <c r="F59" s="405" t="s">
        <v>11644</v>
      </c>
      <c r="G59" s="317" t="s">
        <v>11615</v>
      </c>
    </row>
    <row r="60" spans="1:7" s="835" customFormat="1" ht="55.2">
      <c r="A60" s="828" t="s">
        <v>46</v>
      </c>
      <c r="B60" s="317" t="s">
        <v>11648</v>
      </c>
      <c r="C60" s="838"/>
      <c r="D60" s="829">
        <v>354</v>
      </c>
      <c r="E60" s="317" t="s">
        <v>11649</v>
      </c>
      <c r="F60" s="405" t="s">
        <v>11644</v>
      </c>
      <c r="G60" s="317" t="s">
        <v>11615</v>
      </c>
    </row>
    <row r="61" spans="1:7" s="835" customFormat="1" ht="55.2">
      <c r="A61" s="828" t="s">
        <v>48</v>
      </c>
      <c r="B61" s="317" t="s">
        <v>11650</v>
      </c>
      <c r="C61" s="838"/>
      <c r="D61" s="829">
        <v>315</v>
      </c>
      <c r="E61" s="317" t="s">
        <v>11651</v>
      </c>
      <c r="F61" s="405" t="s">
        <v>11559</v>
      </c>
      <c r="G61" s="317" t="s">
        <v>11615</v>
      </c>
    </row>
    <row r="62" spans="1:7" s="835" customFormat="1" ht="55.2">
      <c r="A62" s="828" t="s">
        <v>50</v>
      </c>
      <c r="B62" s="317" t="s">
        <v>11652</v>
      </c>
      <c r="C62" s="838"/>
      <c r="D62" s="829">
        <v>150</v>
      </c>
      <c r="E62" s="317" t="s">
        <v>11653</v>
      </c>
      <c r="F62" s="405" t="s">
        <v>11559</v>
      </c>
      <c r="G62" s="317" t="s">
        <v>11615</v>
      </c>
    </row>
    <row r="63" spans="1:7" s="835" customFormat="1" ht="41.4">
      <c r="A63" s="828" t="s">
        <v>253</v>
      </c>
      <c r="B63" s="317" t="s">
        <v>11654</v>
      </c>
      <c r="C63" s="838"/>
      <c r="D63" s="829">
        <v>68</v>
      </c>
      <c r="E63" s="317" t="s">
        <v>11655</v>
      </c>
      <c r="F63" s="405" t="s">
        <v>11585</v>
      </c>
      <c r="G63" s="317" t="s">
        <v>11656</v>
      </c>
    </row>
    <row r="64" spans="1:7" s="835" customFormat="1" ht="41.4">
      <c r="A64" s="828" t="s">
        <v>255</v>
      </c>
      <c r="B64" s="317" t="s">
        <v>11657</v>
      </c>
      <c r="C64" s="838"/>
      <c r="D64" s="829">
        <v>297</v>
      </c>
      <c r="E64" s="317" t="s">
        <v>11658</v>
      </c>
      <c r="F64" s="405" t="s">
        <v>11585</v>
      </c>
      <c r="G64" s="317" t="s">
        <v>11656</v>
      </c>
    </row>
    <row r="65" spans="1:7" s="835" customFormat="1" ht="55.2">
      <c r="A65" s="828" t="s">
        <v>257</v>
      </c>
      <c r="B65" s="317" t="s">
        <v>11659</v>
      </c>
      <c r="C65" s="838"/>
      <c r="D65" s="829">
        <v>1452.85</v>
      </c>
      <c r="E65" s="317" t="s">
        <v>11660</v>
      </c>
      <c r="F65" s="405" t="s">
        <v>11661</v>
      </c>
      <c r="G65" s="317" t="s">
        <v>11662</v>
      </c>
    </row>
    <row r="66" spans="1:7" s="835" customFormat="1" ht="69">
      <c r="A66" s="828" t="s">
        <v>259</v>
      </c>
      <c r="B66" s="317" t="s">
        <v>11663</v>
      </c>
      <c r="C66" s="838"/>
      <c r="D66" s="842">
        <v>116.66800000000001</v>
      </c>
      <c r="E66" s="317" t="s">
        <v>11664</v>
      </c>
      <c r="F66" s="405" t="s">
        <v>11559</v>
      </c>
      <c r="G66" s="317" t="s">
        <v>11665</v>
      </c>
    </row>
    <row r="67" spans="1:7" s="835" customFormat="1" ht="55.2">
      <c r="A67" s="828" t="s">
        <v>262</v>
      </c>
      <c r="B67" s="317" t="s">
        <v>11666</v>
      </c>
      <c r="C67" s="838"/>
      <c r="D67" s="829">
        <v>385</v>
      </c>
      <c r="E67" s="317" t="s">
        <v>11667</v>
      </c>
      <c r="F67" s="405" t="s">
        <v>11585</v>
      </c>
      <c r="G67" s="317" t="s">
        <v>11668</v>
      </c>
    </row>
    <row r="68" spans="1:7" s="840" customFormat="1" ht="53.4" customHeight="1">
      <c r="A68" s="828" t="s">
        <v>265</v>
      </c>
      <c r="B68" s="317" t="s">
        <v>11669</v>
      </c>
      <c r="C68" s="838"/>
      <c r="D68" s="829">
        <v>46.65</v>
      </c>
      <c r="E68" s="317" t="s">
        <v>11670</v>
      </c>
      <c r="F68" s="405" t="s">
        <v>11589</v>
      </c>
      <c r="G68" s="317" t="s">
        <v>11671</v>
      </c>
    </row>
    <row r="69" spans="1:7" s="835" customFormat="1" ht="41.4">
      <c r="A69" s="828" t="s">
        <v>268</v>
      </c>
      <c r="B69" s="317" t="s">
        <v>11672</v>
      </c>
      <c r="C69" s="838"/>
      <c r="D69" s="829">
        <v>5200</v>
      </c>
      <c r="E69" s="317" t="s">
        <v>11673</v>
      </c>
      <c r="F69" s="405" t="s">
        <v>11674</v>
      </c>
      <c r="G69" s="317" t="s">
        <v>11675</v>
      </c>
    </row>
    <row r="70" spans="1:7" s="835" customFormat="1" ht="41.4">
      <c r="A70" s="828" t="s">
        <v>270</v>
      </c>
      <c r="B70" s="317" t="s">
        <v>11676</v>
      </c>
      <c r="C70" s="838"/>
      <c r="D70" s="829">
        <v>80</v>
      </c>
      <c r="E70" s="317" t="s">
        <v>11677</v>
      </c>
      <c r="F70" s="405" t="s">
        <v>11589</v>
      </c>
      <c r="G70" s="317" t="s">
        <v>11678</v>
      </c>
    </row>
    <row r="71" spans="1:7" s="843" customFormat="1" ht="69">
      <c r="A71" s="828">
        <v>23</v>
      </c>
      <c r="B71" s="317" t="s">
        <v>11679</v>
      </c>
      <c r="C71" s="838"/>
      <c r="D71" s="829">
        <v>50</v>
      </c>
      <c r="E71" s="317" t="s">
        <v>11680</v>
      </c>
      <c r="F71" s="405" t="s">
        <v>11681</v>
      </c>
      <c r="G71" s="317" t="s">
        <v>11682</v>
      </c>
    </row>
    <row r="72" spans="1:7" s="835" customFormat="1">
      <c r="A72" s="828"/>
      <c r="B72" s="367" t="s">
        <v>4816</v>
      </c>
      <c r="C72" s="838"/>
      <c r="D72" s="844" t="s">
        <v>11683</v>
      </c>
      <c r="E72" s="317"/>
      <c r="F72" s="405"/>
      <c r="G72" s="317"/>
    </row>
    <row r="73" spans="1:7" s="835" customFormat="1" ht="58.2" customHeight="1">
      <c r="A73" s="828" t="s">
        <v>10</v>
      </c>
      <c r="B73" s="317" t="s">
        <v>11684</v>
      </c>
      <c r="C73" s="318" t="s">
        <v>11685</v>
      </c>
      <c r="D73" s="829">
        <v>15</v>
      </c>
      <c r="E73" s="317" t="s">
        <v>11686</v>
      </c>
      <c r="F73" s="405" t="s">
        <v>11687</v>
      </c>
      <c r="G73" s="317" t="s">
        <v>11688</v>
      </c>
    </row>
    <row r="74" spans="1:7" s="835" customFormat="1" ht="41.4">
      <c r="A74" s="828" t="s">
        <v>11</v>
      </c>
      <c r="B74" s="317" t="s">
        <v>11689</v>
      </c>
      <c r="C74" s="838"/>
      <c r="D74" s="829">
        <v>25</v>
      </c>
      <c r="E74" s="317" t="s">
        <v>11690</v>
      </c>
      <c r="F74" s="405" t="s">
        <v>11691</v>
      </c>
      <c r="G74" s="317" t="s">
        <v>11688</v>
      </c>
    </row>
    <row r="75" spans="1:7" s="835" customFormat="1">
      <c r="A75" s="828"/>
      <c r="B75" s="367" t="s">
        <v>4816</v>
      </c>
      <c r="C75" s="838"/>
      <c r="D75" s="837">
        <v>40</v>
      </c>
      <c r="E75" s="317"/>
      <c r="F75" s="405"/>
      <c r="G75" s="317"/>
    </row>
    <row r="76" spans="1:7" s="840" customFormat="1" ht="55.95" customHeight="1">
      <c r="A76" s="828" t="s">
        <v>10</v>
      </c>
      <c r="B76" s="317" t="s">
        <v>11692</v>
      </c>
      <c r="C76" s="318" t="s">
        <v>63</v>
      </c>
      <c r="D76" s="829">
        <v>8.4</v>
      </c>
      <c r="E76" s="317" t="s">
        <v>11693</v>
      </c>
      <c r="F76" s="405" t="s">
        <v>11644</v>
      </c>
      <c r="G76" s="317" t="s">
        <v>11694</v>
      </c>
    </row>
    <row r="77" spans="1:7" s="835" customFormat="1">
      <c r="A77" s="828"/>
      <c r="B77" s="367" t="s">
        <v>4816</v>
      </c>
      <c r="C77" s="838"/>
      <c r="D77" s="837">
        <v>8.4</v>
      </c>
      <c r="E77" s="317"/>
      <c r="F77" s="405"/>
      <c r="G77" s="317"/>
    </row>
    <row r="78" spans="1:7" s="835" customFormat="1" ht="41.4">
      <c r="A78" s="828" t="s">
        <v>10</v>
      </c>
      <c r="B78" s="317" t="s">
        <v>11695</v>
      </c>
      <c r="C78" s="317" t="s">
        <v>7054</v>
      </c>
      <c r="D78" s="829">
        <v>3176</v>
      </c>
      <c r="E78" s="317" t="s">
        <v>11696</v>
      </c>
      <c r="F78" s="405" t="s">
        <v>11644</v>
      </c>
      <c r="G78" s="317" t="s">
        <v>11694</v>
      </c>
    </row>
    <row r="79" spans="1:7" s="835" customFormat="1" ht="55.2">
      <c r="A79" s="828" t="s">
        <v>11</v>
      </c>
      <c r="B79" s="317" t="s">
        <v>11697</v>
      </c>
      <c r="C79" s="838"/>
      <c r="D79" s="829">
        <v>107</v>
      </c>
      <c r="E79" s="317" t="s">
        <v>11698</v>
      </c>
      <c r="F79" s="405" t="s">
        <v>11585</v>
      </c>
      <c r="G79" s="317" t="s">
        <v>11699</v>
      </c>
    </row>
    <row r="80" spans="1:7" s="845" customFormat="1" ht="70.95" customHeight="1">
      <c r="A80" s="828" t="s">
        <v>12</v>
      </c>
      <c r="B80" s="317" t="s">
        <v>11700</v>
      </c>
      <c r="C80" s="838"/>
      <c r="D80" s="829">
        <v>28</v>
      </c>
      <c r="E80" s="317" t="s">
        <v>11701</v>
      </c>
      <c r="F80" s="405" t="s">
        <v>11702</v>
      </c>
      <c r="G80" s="317" t="s">
        <v>11703</v>
      </c>
    </row>
    <row r="81" spans="1:7" s="835" customFormat="1" ht="64.2" customHeight="1">
      <c r="A81" s="828" t="s">
        <v>29</v>
      </c>
      <c r="B81" s="317" t="s">
        <v>11704</v>
      </c>
      <c r="C81" s="838"/>
      <c r="D81" s="829">
        <v>92</v>
      </c>
      <c r="E81" s="317" t="s">
        <v>11705</v>
      </c>
      <c r="F81" s="405" t="s">
        <v>11559</v>
      </c>
      <c r="G81" s="317" t="s">
        <v>11706</v>
      </c>
    </row>
    <row r="82" spans="1:7" s="845" customFormat="1" ht="70.95" customHeight="1">
      <c r="A82" s="828" t="s">
        <v>31</v>
      </c>
      <c r="B82" s="317" t="s">
        <v>11707</v>
      </c>
      <c r="C82" s="838"/>
      <c r="D82" s="829">
        <v>118.43</v>
      </c>
      <c r="E82" s="317" t="s">
        <v>11708</v>
      </c>
      <c r="F82" s="405" t="s">
        <v>11709</v>
      </c>
      <c r="G82" s="317" t="s">
        <v>11710</v>
      </c>
    </row>
    <row r="83" spans="1:7" s="835" customFormat="1">
      <c r="A83" s="828"/>
      <c r="B83" s="367" t="s">
        <v>4816</v>
      </c>
      <c r="C83" s="838"/>
      <c r="D83" s="837">
        <v>3521.43</v>
      </c>
      <c r="E83" s="317"/>
      <c r="F83" s="405"/>
      <c r="G83" s="317"/>
    </row>
    <row r="84" spans="1:7" s="835" customFormat="1" ht="82.8">
      <c r="A84" s="828" t="s">
        <v>10</v>
      </c>
      <c r="B84" s="317" t="s">
        <v>11711</v>
      </c>
      <c r="C84" s="318" t="s">
        <v>11712</v>
      </c>
      <c r="D84" s="829">
        <v>390</v>
      </c>
      <c r="E84" s="317" t="s">
        <v>11713</v>
      </c>
      <c r="F84" s="405" t="s">
        <v>11714</v>
      </c>
      <c r="G84" s="317" t="s">
        <v>11715</v>
      </c>
    </row>
    <row r="85" spans="1:7" s="835" customFormat="1">
      <c r="A85" s="828"/>
      <c r="B85" s="367" t="s">
        <v>4816</v>
      </c>
      <c r="C85" s="838"/>
      <c r="D85" s="837">
        <v>390</v>
      </c>
      <c r="E85" s="317"/>
      <c r="F85" s="405"/>
      <c r="G85" s="317"/>
    </row>
    <row r="86" spans="1:7" s="835" customFormat="1">
      <c r="A86" s="828"/>
      <c r="B86" s="367" t="s">
        <v>11592</v>
      </c>
      <c r="C86" s="838"/>
      <c r="D86" s="846" t="s">
        <v>11716</v>
      </c>
      <c r="E86" s="317"/>
      <c r="F86" s="405"/>
      <c r="G86" s="317"/>
    </row>
    <row r="87" spans="1:7" s="835" customFormat="1">
      <c r="A87" s="2084" t="s">
        <v>1676</v>
      </c>
      <c r="B87" s="2085"/>
      <c r="C87" s="2085"/>
      <c r="D87" s="2085"/>
      <c r="E87" s="2085"/>
      <c r="F87" s="2085"/>
      <c r="G87" s="2086"/>
    </row>
    <row r="88" spans="1:7" s="845" customFormat="1" ht="94.95" customHeight="1">
      <c r="A88" s="828" t="s">
        <v>10</v>
      </c>
      <c r="B88" s="317" t="s">
        <v>11717</v>
      </c>
      <c r="C88" s="318" t="s">
        <v>11718</v>
      </c>
      <c r="D88" s="829">
        <v>0.01</v>
      </c>
      <c r="E88" s="317" t="s">
        <v>11719</v>
      </c>
      <c r="F88" s="405" t="s">
        <v>11720</v>
      </c>
      <c r="G88" s="317" t="s">
        <v>11622</v>
      </c>
    </row>
    <row r="89" spans="1:7" s="840" customFormat="1" ht="69">
      <c r="A89" s="828" t="s">
        <v>11</v>
      </c>
      <c r="B89" s="317" t="s">
        <v>11721</v>
      </c>
      <c r="C89" s="838"/>
      <c r="D89" s="829">
        <v>0.01</v>
      </c>
      <c r="E89" s="317" t="s">
        <v>11722</v>
      </c>
      <c r="F89" s="405" t="s">
        <v>11644</v>
      </c>
      <c r="G89" s="317" t="s">
        <v>11622</v>
      </c>
    </row>
    <row r="90" spans="1:7" s="845" customFormat="1" ht="69">
      <c r="A90" s="828" t="s">
        <v>12</v>
      </c>
      <c r="B90" s="317" t="s">
        <v>11723</v>
      </c>
      <c r="C90" s="838"/>
      <c r="D90" s="829">
        <v>0.01</v>
      </c>
      <c r="E90" s="317" t="s">
        <v>11724</v>
      </c>
      <c r="F90" s="405" t="s">
        <v>11725</v>
      </c>
      <c r="G90" s="317" t="s">
        <v>11622</v>
      </c>
    </row>
    <row r="91" spans="1:7" s="840" customFormat="1" ht="69">
      <c r="A91" s="828" t="s">
        <v>29</v>
      </c>
      <c r="B91" s="317" t="s">
        <v>11726</v>
      </c>
      <c r="C91" s="838"/>
      <c r="D91" s="829">
        <v>0.2</v>
      </c>
      <c r="E91" s="317" t="s">
        <v>11727</v>
      </c>
      <c r="F91" s="405" t="s">
        <v>11644</v>
      </c>
      <c r="G91" s="317" t="s">
        <v>11630</v>
      </c>
    </row>
    <row r="92" spans="1:7" s="840" customFormat="1" ht="41.4">
      <c r="A92" s="828" t="s">
        <v>31</v>
      </c>
      <c r="B92" s="317" t="s">
        <v>11728</v>
      </c>
      <c r="C92" s="838"/>
      <c r="D92" s="829">
        <v>0.2</v>
      </c>
      <c r="E92" s="317" t="s">
        <v>11729</v>
      </c>
      <c r="F92" s="405" t="s">
        <v>11644</v>
      </c>
      <c r="G92" s="317" t="s">
        <v>11706</v>
      </c>
    </row>
    <row r="93" spans="1:7" s="840" customFormat="1" ht="41.4">
      <c r="A93" s="828" t="s">
        <v>33</v>
      </c>
      <c r="B93" s="317" t="s">
        <v>11730</v>
      </c>
      <c r="C93" s="838"/>
      <c r="D93" s="829">
        <v>0.2</v>
      </c>
      <c r="E93" s="317" t="s">
        <v>11731</v>
      </c>
      <c r="F93" s="405" t="s">
        <v>11644</v>
      </c>
      <c r="G93" s="317" t="s">
        <v>11706</v>
      </c>
    </row>
    <row r="94" spans="1:7" s="835" customFormat="1">
      <c r="A94" s="828"/>
      <c r="B94" s="367" t="s">
        <v>4816</v>
      </c>
      <c r="C94" s="838"/>
      <c r="D94" s="837">
        <v>0.63</v>
      </c>
      <c r="E94" s="317"/>
      <c r="F94" s="405"/>
      <c r="G94" s="317"/>
    </row>
    <row r="95" spans="1:7" s="845" customFormat="1" ht="69">
      <c r="A95" s="828" t="s">
        <v>10</v>
      </c>
      <c r="B95" s="317" t="s">
        <v>11732</v>
      </c>
      <c r="C95" s="317" t="s">
        <v>87</v>
      </c>
      <c r="D95" s="829">
        <v>0.3</v>
      </c>
      <c r="E95" s="317" t="s">
        <v>11733</v>
      </c>
      <c r="F95" s="405" t="s">
        <v>11734</v>
      </c>
      <c r="G95" s="317" t="s">
        <v>11622</v>
      </c>
    </row>
    <row r="96" spans="1:7" s="835" customFormat="1">
      <c r="A96" s="828"/>
      <c r="B96" s="367" t="s">
        <v>4816</v>
      </c>
      <c r="C96" s="838"/>
      <c r="D96" s="837">
        <v>0.3</v>
      </c>
      <c r="E96" s="317"/>
      <c r="F96" s="405"/>
      <c r="G96" s="317"/>
    </row>
    <row r="97" spans="1:7" s="840" customFormat="1" ht="69">
      <c r="A97" s="828" t="s">
        <v>10</v>
      </c>
      <c r="B97" s="317" t="s">
        <v>11735</v>
      </c>
      <c r="C97" s="318" t="s">
        <v>7054</v>
      </c>
      <c r="D97" s="829">
        <v>2</v>
      </c>
      <c r="E97" s="317" t="s">
        <v>11736</v>
      </c>
      <c r="F97" s="405" t="s">
        <v>11737</v>
      </c>
      <c r="G97" s="317" t="s">
        <v>11622</v>
      </c>
    </row>
    <row r="98" spans="1:7" s="835" customFormat="1" ht="69">
      <c r="A98" s="828" t="s">
        <v>11</v>
      </c>
      <c r="B98" s="317" t="s">
        <v>11023</v>
      </c>
      <c r="C98" s="838"/>
      <c r="D98" s="829">
        <v>0.02</v>
      </c>
      <c r="E98" s="317" t="s">
        <v>11738</v>
      </c>
      <c r="F98" s="405" t="s">
        <v>11644</v>
      </c>
      <c r="G98" s="317" t="s">
        <v>11630</v>
      </c>
    </row>
    <row r="99" spans="1:7" s="840" customFormat="1" ht="69">
      <c r="A99" s="828" t="s">
        <v>12</v>
      </c>
      <c r="B99" s="317" t="s">
        <v>11739</v>
      </c>
      <c r="C99" s="838"/>
      <c r="D99" s="829">
        <v>1.7</v>
      </c>
      <c r="E99" s="317" t="s">
        <v>11740</v>
      </c>
      <c r="F99" s="405" t="s">
        <v>11644</v>
      </c>
      <c r="G99" s="317" t="s">
        <v>11630</v>
      </c>
    </row>
    <row r="100" spans="1:7" s="835" customFormat="1" ht="69">
      <c r="A100" s="828" t="s">
        <v>29</v>
      </c>
      <c r="B100" s="317" t="s">
        <v>11741</v>
      </c>
      <c r="C100" s="838"/>
      <c r="D100" s="829">
        <v>0.6</v>
      </c>
      <c r="E100" s="317" t="s">
        <v>11742</v>
      </c>
      <c r="F100" s="405" t="s">
        <v>11644</v>
      </c>
      <c r="G100" s="317" t="s">
        <v>11622</v>
      </c>
    </row>
    <row r="101" spans="1:7" s="835" customFormat="1" ht="69">
      <c r="A101" s="828" t="s">
        <v>31</v>
      </c>
      <c r="B101" s="317" t="s">
        <v>11743</v>
      </c>
      <c r="C101" s="838"/>
      <c r="D101" s="829">
        <v>1.3</v>
      </c>
      <c r="E101" s="317" t="s">
        <v>11744</v>
      </c>
      <c r="F101" s="405" t="s">
        <v>11644</v>
      </c>
      <c r="G101" s="317" t="s">
        <v>11630</v>
      </c>
    </row>
    <row r="102" spans="1:7" s="835" customFormat="1" ht="69">
      <c r="A102" s="828" t="s">
        <v>33</v>
      </c>
      <c r="B102" s="317" t="s">
        <v>11023</v>
      </c>
      <c r="C102" s="838"/>
      <c r="D102" s="829">
        <v>0.15</v>
      </c>
      <c r="E102" s="317" t="s">
        <v>11745</v>
      </c>
      <c r="F102" s="405" t="s">
        <v>11746</v>
      </c>
      <c r="G102" s="317" t="s">
        <v>11622</v>
      </c>
    </row>
    <row r="103" spans="1:7" s="835" customFormat="1" ht="69">
      <c r="A103" s="828" t="s">
        <v>35</v>
      </c>
      <c r="B103" s="317" t="s">
        <v>11747</v>
      </c>
      <c r="C103" s="838"/>
      <c r="D103" s="829">
        <v>0.01</v>
      </c>
      <c r="E103" s="317" t="s">
        <v>11748</v>
      </c>
      <c r="F103" s="405" t="s">
        <v>11746</v>
      </c>
      <c r="G103" s="317" t="s">
        <v>11622</v>
      </c>
    </row>
    <row r="104" spans="1:7" s="835" customFormat="1" ht="41.4">
      <c r="A104" s="828" t="s">
        <v>37</v>
      </c>
      <c r="B104" s="317" t="s">
        <v>11749</v>
      </c>
      <c r="C104" s="838"/>
      <c r="D104" s="829">
        <v>2</v>
      </c>
      <c r="E104" s="317" t="s">
        <v>11750</v>
      </c>
      <c r="F104" s="405" t="s">
        <v>11737</v>
      </c>
      <c r="G104" s="317" t="s">
        <v>11706</v>
      </c>
    </row>
    <row r="105" spans="1:7" s="835" customFormat="1" ht="41.4">
      <c r="A105" s="828" t="s">
        <v>40</v>
      </c>
      <c r="B105" s="317" t="s">
        <v>11751</v>
      </c>
      <c r="C105" s="838"/>
      <c r="D105" s="829">
        <v>1</v>
      </c>
      <c r="E105" s="317" t="s">
        <v>11752</v>
      </c>
      <c r="F105" s="405" t="s">
        <v>11753</v>
      </c>
      <c r="G105" s="317" t="s">
        <v>11706</v>
      </c>
    </row>
    <row r="106" spans="1:7" s="835" customFormat="1" ht="41.4">
      <c r="A106" s="828" t="s">
        <v>42</v>
      </c>
      <c r="B106" s="317" t="s">
        <v>11754</v>
      </c>
      <c r="C106" s="838"/>
      <c r="D106" s="847">
        <v>1.4999999999999999E-2</v>
      </c>
      <c r="E106" s="317" t="s">
        <v>11755</v>
      </c>
      <c r="F106" s="405" t="s">
        <v>11746</v>
      </c>
      <c r="G106" s="317" t="s">
        <v>11756</v>
      </c>
    </row>
    <row r="107" spans="1:7" s="835" customFormat="1" ht="41.4">
      <c r="A107" s="828" t="s">
        <v>44</v>
      </c>
      <c r="B107" s="317" t="s">
        <v>11754</v>
      </c>
      <c r="C107" s="838"/>
      <c r="D107" s="829">
        <v>0.02</v>
      </c>
      <c r="E107" s="317" t="s">
        <v>11757</v>
      </c>
      <c r="F107" s="405" t="s">
        <v>11746</v>
      </c>
      <c r="G107" s="317" t="s">
        <v>11706</v>
      </c>
    </row>
    <row r="108" spans="1:7" s="835" customFormat="1" ht="69">
      <c r="A108" s="828" t="s">
        <v>46</v>
      </c>
      <c r="B108" s="317" t="s">
        <v>11758</v>
      </c>
      <c r="C108" s="838"/>
      <c r="D108" s="829">
        <v>0.02</v>
      </c>
      <c r="E108" s="317" t="s">
        <v>11759</v>
      </c>
      <c r="F108" s="405" t="s">
        <v>11760</v>
      </c>
      <c r="G108" s="317" t="s">
        <v>11622</v>
      </c>
    </row>
    <row r="109" spans="1:7" s="835" customFormat="1" ht="41.4">
      <c r="A109" s="828" t="s">
        <v>48</v>
      </c>
      <c r="B109" s="317" t="s">
        <v>11758</v>
      </c>
      <c r="C109" s="838"/>
      <c r="D109" s="829">
        <v>0.02</v>
      </c>
      <c r="E109" s="317" t="s">
        <v>11761</v>
      </c>
      <c r="F109" s="405" t="s">
        <v>11762</v>
      </c>
      <c r="G109" s="317" t="s">
        <v>11756</v>
      </c>
    </row>
    <row r="110" spans="1:7" s="835" customFormat="1" ht="41.4">
      <c r="A110" s="828" t="s">
        <v>50</v>
      </c>
      <c r="B110" s="317" t="s">
        <v>11758</v>
      </c>
      <c r="C110" s="838"/>
      <c r="D110" s="829">
        <v>0.02</v>
      </c>
      <c r="E110" s="317" t="s">
        <v>11763</v>
      </c>
      <c r="F110" s="405" t="s">
        <v>11746</v>
      </c>
      <c r="G110" s="317" t="s">
        <v>11764</v>
      </c>
    </row>
    <row r="111" spans="1:7" s="835" customFormat="1" ht="41.4">
      <c r="A111" s="828" t="s">
        <v>253</v>
      </c>
      <c r="B111" s="317" t="s">
        <v>11765</v>
      </c>
      <c r="C111" s="838"/>
      <c r="D111" s="829">
        <v>0.02</v>
      </c>
      <c r="E111" s="317" t="s">
        <v>11766</v>
      </c>
      <c r="F111" s="405" t="s">
        <v>11746</v>
      </c>
      <c r="G111" s="317" t="s">
        <v>11706</v>
      </c>
    </row>
    <row r="112" spans="1:7" s="835" customFormat="1" ht="41.4">
      <c r="A112" s="828" t="s">
        <v>255</v>
      </c>
      <c r="B112" s="317" t="s">
        <v>11767</v>
      </c>
      <c r="C112" s="838"/>
      <c r="D112" s="829">
        <v>0.2</v>
      </c>
      <c r="E112" s="317" t="s">
        <v>11768</v>
      </c>
      <c r="F112" s="405" t="s">
        <v>11769</v>
      </c>
      <c r="G112" s="317" t="s">
        <v>11764</v>
      </c>
    </row>
    <row r="113" spans="1:7" s="835" customFormat="1" ht="41.4">
      <c r="A113" s="828" t="s">
        <v>257</v>
      </c>
      <c r="B113" s="317" t="s">
        <v>11770</v>
      </c>
      <c r="C113" s="838"/>
      <c r="D113" s="829">
        <v>0.04</v>
      </c>
      <c r="E113" s="317" t="s">
        <v>11766</v>
      </c>
      <c r="F113" s="405" t="s">
        <v>11746</v>
      </c>
      <c r="G113" s="317" t="s">
        <v>11706</v>
      </c>
    </row>
    <row r="114" spans="1:7" s="835" customFormat="1" ht="41.4">
      <c r="A114" s="828" t="s">
        <v>259</v>
      </c>
      <c r="B114" s="317" t="s">
        <v>11770</v>
      </c>
      <c r="C114" s="838"/>
      <c r="D114" s="829">
        <v>0.02</v>
      </c>
      <c r="E114" s="317" t="s">
        <v>11771</v>
      </c>
      <c r="F114" s="405" t="s">
        <v>11772</v>
      </c>
      <c r="G114" s="317" t="s">
        <v>11706</v>
      </c>
    </row>
    <row r="115" spans="1:7" s="835" customFormat="1" ht="41.4">
      <c r="A115" s="828" t="s">
        <v>262</v>
      </c>
      <c r="B115" s="317" t="s">
        <v>11770</v>
      </c>
      <c r="C115" s="838"/>
      <c r="D115" s="829">
        <v>0.02</v>
      </c>
      <c r="E115" s="317" t="s">
        <v>11773</v>
      </c>
      <c r="F115" s="405" t="s">
        <v>11746</v>
      </c>
      <c r="G115" s="317" t="s">
        <v>11706</v>
      </c>
    </row>
    <row r="116" spans="1:7" s="835" customFormat="1" ht="69">
      <c r="A116" s="828" t="s">
        <v>265</v>
      </c>
      <c r="B116" s="317" t="s">
        <v>11774</v>
      </c>
      <c r="C116" s="838"/>
      <c r="D116" s="829">
        <v>0.02</v>
      </c>
      <c r="E116" s="317" t="s">
        <v>11775</v>
      </c>
      <c r="F116" s="405" t="s">
        <v>11776</v>
      </c>
      <c r="G116" s="317" t="s">
        <v>11756</v>
      </c>
    </row>
    <row r="117" spans="1:7" s="835" customFormat="1" ht="41.4">
      <c r="A117" s="828" t="s">
        <v>268</v>
      </c>
      <c r="B117" s="317" t="s">
        <v>11777</v>
      </c>
      <c r="C117" s="838"/>
      <c r="D117" s="847">
        <v>1.4999999999999999E-2</v>
      </c>
      <c r="E117" s="317" t="s">
        <v>11778</v>
      </c>
      <c r="F117" s="405" t="s">
        <v>11746</v>
      </c>
      <c r="G117" s="317" t="s">
        <v>11756</v>
      </c>
    </row>
    <row r="118" spans="1:7" s="835" customFormat="1" ht="41.4">
      <c r="A118" s="828" t="s">
        <v>270</v>
      </c>
      <c r="B118" s="317" t="s">
        <v>11777</v>
      </c>
      <c r="C118" s="838"/>
      <c r="D118" s="829">
        <v>0.01</v>
      </c>
      <c r="E118" s="317" t="s">
        <v>11779</v>
      </c>
      <c r="F118" s="405" t="s">
        <v>11746</v>
      </c>
      <c r="G118" s="317" t="s">
        <v>11764</v>
      </c>
    </row>
    <row r="119" spans="1:7" s="835" customFormat="1" ht="41.4">
      <c r="A119" s="828" t="s">
        <v>273</v>
      </c>
      <c r="B119" s="317" t="s">
        <v>11780</v>
      </c>
      <c r="C119" s="838"/>
      <c r="D119" s="829">
        <v>0.02</v>
      </c>
      <c r="E119" s="317" t="s">
        <v>11781</v>
      </c>
      <c r="F119" s="405" t="s">
        <v>11746</v>
      </c>
      <c r="G119" s="317" t="s">
        <v>11706</v>
      </c>
    </row>
    <row r="120" spans="1:7" s="835" customFormat="1" ht="41.4">
      <c r="A120" s="828" t="s">
        <v>274</v>
      </c>
      <c r="B120" s="317" t="s">
        <v>11782</v>
      </c>
      <c r="C120" s="838"/>
      <c r="D120" s="829">
        <v>0.02</v>
      </c>
      <c r="E120" s="317" t="s">
        <v>11755</v>
      </c>
      <c r="F120" s="405" t="s">
        <v>11746</v>
      </c>
      <c r="G120" s="317" t="s">
        <v>11756</v>
      </c>
    </row>
    <row r="121" spans="1:7" s="835" customFormat="1" ht="69">
      <c r="A121" s="828" t="s">
        <v>276</v>
      </c>
      <c r="B121" s="317" t="s">
        <v>11782</v>
      </c>
      <c r="C121" s="838"/>
      <c r="D121" s="829">
        <v>0.01</v>
      </c>
      <c r="E121" s="317" t="s">
        <v>11783</v>
      </c>
      <c r="F121" s="405" t="s">
        <v>11746</v>
      </c>
      <c r="G121" s="317" t="s">
        <v>11622</v>
      </c>
    </row>
    <row r="122" spans="1:7" s="835" customFormat="1" ht="69">
      <c r="A122" s="828" t="s">
        <v>278</v>
      </c>
      <c r="B122" s="317" t="s">
        <v>11782</v>
      </c>
      <c r="C122" s="838"/>
      <c r="D122" s="829">
        <v>0.01</v>
      </c>
      <c r="E122" s="317" t="s">
        <v>11783</v>
      </c>
      <c r="F122" s="405" t="s">
        <v>11746</v>
      </c>
      <c r="G122" s="317" t="s">
        <v>11784</v>
      </c>
    </row>
    <row r="123" spans="1:7" s="835" customFormat="1" ht="41.4">
      <c r="A123" s="828" t="s">
        <v>280</v>
      </c>
      <c r="B123" s="317" t="s">
        <v>11782</v>
      </c>
      <c r="C123" s="838"/>
      <c r="D123" s="829">
        <v>0.01</v>
      </c>
      <c r="E123" s="317" t="s">
        <v>11785</v>
      </c>
      <c r="F123" s="405" t="s">
        <v>11746</v>
      </c>
      <c r="G123" s="317" t="s">
        <v>11786</v>
      </c>
    </row>
    <row r="124" spans="1:7" s="835" customFormat="1" ht="69">
      <c r="A124" s="828" t="s">
        <v>282</v>
      </c>
      <c r="B124" s="317" t="s">
        <v>11782</v>
      </c>
      <c r="C124" s="838"/>
      <c r="D124" s="829">
        <v>0.01</v>
      </c>
      <c r="E124" s="317" t="s">
        <v>11787</v>
      </c>
      <c r="F124" s="405" t="s">
        <v>11746</v>
      </c>
      <c r="G124" s="317" t="s">
        <v>11622</v>
      </c>
    </row>
    <row r="125" spans="1:7" s="835" customFormat="1" ht="69">
      <c r="A125" s="828" t="s">
        <v>284</v>
      </c>
      <c r="B125" s="317" t="s">
        <v>11782</v>
      </c>
      <c r="C125" s="838"/>
      <c r="D125" s="829">
        <v>0.01</v>
      </c>
      <c r="E125" s="317" t="s">
        <v>11787</v>
      </c>
      <c r="F125" s="405" t="s">
        <v>11746</v>
      </c>
      <c r="G125" s="317" t="s">
        <v>11622</v>
      </c>
    </row>
    <row r="126" spans="1:7" s="835" customFormat="1" ht="69">
      <c r="A126" s="828" t="s">
        <v>287</v>
      </c>
      <c r="B126" s="317" t="s">
        <v>11782</v>
      </c>
      <c r="C126" s="838"/>
      <c r="D126" s="829">
        <v>0.01</v>
      </c>
      <c r="E126" s="317" t="s">
        <v>11787</v>
      </c>
      <c r="F126" s="405" t="s">
        <v>11746</v>
      </c>
      <c r="G126" s="317" t="s">
        <v>11622</v>
      </c>
    </row>
    <row r="127" spans="1:7" s="835" customFormat="1" ht="69">
      <c r="A127" s="828" t="s">
        <v>289</v>
      </c>
      <c r="B127" s="317" t="s">
        <v>11788</v>
      </c>
      <c r="C127" s="838"/>
      <c r="D127" s="829">
        <v>0.01</v>
      </c>
      <c r="E127" s="317" t="s">
        <v>11787</v>
      </c>
      <c r="F127" s="405" t="s">
        <v>11746</v>
      </c>
      <c r="G127" s="317" t="s">
        <v>11622</v>
      </c>
    </row>
    <row r="128" spans="1:7" s="835" customFormat="1" ht="41.4">
      <c r="A128" s="828" t="s">
        <v>291</v>
      </c>
      <c r="B128" s="317" t="s">
        <v>11789</v>
      </c>
      <c r="C128" s="838"/>
      <c r="D128" s="829">
        <v>0.02</v>
      </c>
      <c r="E128" s="317" t="s">
        <v>11790</v>
      </c>
      <c r="F128" s="405" t="s">
        <v>11746</v>
      </c>
      <c r="G128" s="317" t="s">
        <v>11706</v>
      </c>
    </row>
    <row r="129" spans="1:7" s="835" customFormat="1" ht="41.4">
      <c r="A129" s="828" t="s">
        <v>293</v>
      </c>
      <c r="B129" s="317" t="s">
        <v>11791</v>
      </c>
      <c r="C129" s="838"/>
      <c r="D129" s="847">
        <v>1.4999999999999999E-2</v>
      </c>
      <c r="E129" s="317" t="s">
        <v>11792</v>
      </c>
      <c r="F129" s="405" t="s">
        <v>11746</v>
      </c>
      <c r="G129" s="317" t="s">
        <v>11756</v>
      </c>
    </row>
    <row r="130" spans="1:7" s="835" customFormat="1" ht="41.4">
      <c r="A130" s="828" t="s">
        <v>295</v>
      </c>
      <c r="B130" s="317" t="s">
        <v>11791</v>
      </c>
      <c r="C130" s="838"/>
      <c r="D130" s="829">
        <v>0.02</v>
      </c>
      <c r="E130" s="317" t="s">
        <v>11793</v>
      </c>
      <c r="F130" s="405" t="s">
        <v>11746</v>
      </c>
      <c r="G130" s="317" t="s">
        <v>11756</v>
      </c>
    </row>
    <row r="131" spans="1:7" s="835" customFormat="1" ht="69">
      <c r="A131" s="828" t="s">
        <v>297</v>
      </c>
      <c r="B131" s="317" t="s">
        <v>11794</v>
      </c>
      <c r="C131" s="838"/>
      <c r="D131" s="842">
        <v>0.61519999999999997</v>
      </c>
      <c r="E131" s="317" t="s">
        <v>11795</v>
      </c>
      <c r="F131" s="405" t="s">
        <v>11796</v>
      </c>
      <c r="G131" s="317" t="s">
        <v>11797</v>
      </c>
    </row>
    <row r="132" spans="1:7" s="835" customFormat="1" ht="41.4">
      <c r="A132" s="828" t="s">
        <v>299</v>
      </c>
      <c r="B132" s="317" t="s">
        <v>11798</v>
      </c>
      <c r="C132" s="838"/>
      <c r="D132" s="829">
        <v>0.2</v>
      </c>
      <c r="E132" s="317" t="s">
        <v>11799</v>
      </c>
      <c r="F132" s="405" t="s">
        <v>11746</v>
      </c>
      <c r="G132" s="317" t="s">
        <v>11706</v>
      </c>
    </row>
    <row r="133" spans="1:7" s="840" customFormat="1" ht="45" customHeight="1">
      <c r="A133" s="828" t="s">
        <v>301</v>
      </c>
      <c r="B133" s="317" t="s">
        <v>11800</v>
      </c>
      <c r="C133" s="838"/>
      <c r="D133" s="829">
        <v>0.02</v>
      </c>
      <c r="E133" s="317" t="s">
        <v>11801</v>
      </c>
      <c r="F133" s="405" t="s">
        <v>11568</v>
      </c>
      <c r="G133" s="317" t="s">
        <v>11802</v>
      </c>
    </row>
    <row r="134" spans="1:7" s="835" customFormat="1" ht="27.6">
      <c r="A134" s="828" t="s">
        <v>189</v>
      </c>
      <c r="B134" s="317" t="s">
        <v>11803</v>
      </c>
      <c r="C134" s="838"/>
      <c r="D134" s="847">
        <v>1.0999999999999999E-2</v>
      </c>
      <c r="E134" s="317" t="s">
        <v>11804</v>
      </c>
      <c r="F134" s="405" t="s">
        <v>11746</v>
      </c>
      <c r="G134" s="317" t="s">
        <v>11805</v>
      </c>
    </row>
    <row r="135" spans="1:7" s="835" customFormat="1" ht="27.6">
      <c r="A135" s="828" t="s">
        <v>192</v>
      </c>
      <c r="B135" s="317" t="s">
        <v>11806</v>
      </c>
      <c r="C135" s="838"/>
      <c r="D135" s="847">
        <v>1.4E-2</v>
      </c>
      <c r="E135" s="317" t="s">
        <v>11807</v>
      </c>
      <c r="F135" s="405" t="s">
        <v>11746</v>
      </c>
      <c r="G135" s="317" t="s">
        <v>11805</v>
      </c>
    </row>
    <row r="136" spans="1:7" s="835" customFormat="1" ht="41.4">
      <c r="A136" s="828" t="s">
        <v>194</v>
      </c>
      <c r="B136" s="317" t="s">
        <v>11808</v>
      </c>
      <c r="C136" s="838"/>
      <c r="D136" s="829">
        <v>0.01</v>
      </c>
      <c r="E136" s="317" t="s">
        <v>11809</v>
      </c>
      <c r="F136" s="405" t="s">
        <v>11810</v>
      </c>
      <c r="G136" s="317" t="s">
        <v>11811</v>
      </c>
    </row>
    <row r="137" spans="1:7" s="835" customFormat="1">
      <c r="A137" s="828"/>
      <c r="B137" s="367" t="s">
        <v>4816</v>
      </c>
      <c r="C137" s="838"/>
      <c r="D137" s="844">
        <v>10.2552</v>
      </c>
      <c r="E137" s="317"/>
      <c r="F137" s="405"/>
      <c r="G137" s="317"/>
    </row>
    <row r="138" spans="1:7" s="835" customFormat="1">
      <c r="A138" s="828"/>
      <c r="B138" s="367" t="s">
        <v>11812</v>
      </c>
      <c r="C138" s="838"/>
      <c r="D138" s="844">
        <v>11.1852</v>
      </c>
      <c r="E138" s="317"/>
      <c r="F138" s="405"/>
      <c r="G138" s="317"/>
    </row>
    <row r="139" spans="1:7" s="835" customFormat="1">
      <c r="A139" s="2084" t="s">
        <v>11608</v>
      </c>
      <c r="B139" s="2085"/>
      <c r="C139" s="2085"/>
      <c r="D139" s="2085"/>
      <c r="E139" s="2085"/>
      <c r="F139" s="2085"/>
      <c r="G139" s="2086"/>
    </row>
    <row r="140" spans="1:7" s="835" customFormat="1" ht="125.25" customHeight="1">
      <c r="A140" s="828" t="s">
        <v>10</v>
      </c>
      <c r="B140" s="2098" t="s">
        <v>11813</v>
      </c>
      <c r="C140" s="2099"/>
      <c r="D140" s="842">
        <v>44.359699999999997</v>
      </c>
      <c r="E140" s="317" t="s">
        <v>11814</v>
      </c>
      <c r="F140" s="405" t="s">
        <v>11815</v>
      </c>
      <c r="G140" s="317" t="s">
        <v>11816</v>
      </c>
    </row>
    <row r="141" spans="1:7" s="835" customFormat="1" ht="127.95" customHeight="1">
      <c r="A141" s="828" t="s">
        <v>11</v>
      </c>
      <c r="B141" s="2098" t="s">
        <v>11817</v>
      </c>
      <c r="C141" s="2099"/>
      <c r="D141" s="842">
        <v>26.665299999999998</v>
      </c>
      <c r="E141" s="317" t="s">
        <v>11818</v>
      </c>
      <c r="F141" s="405" t="s">
        <v>11819</v>
      </c>
      <c r="G141" s="317" t="s">
        <v>11820</v>
      </c>
    </row>
    <row r="142" spans="1:7" s="835" customFormat="1" ht="126" customHeight="1">
      <c r="A142" s="828" t="s">
        <v>12</v>
      </c>
      <c r="B142" s="2098" t="s">
        <v>11522</v>
      </c>
      <c r="C142" s="2099"/>
      <c r="D142" s="847">
        <v>19.326000000000001</v>
      </c>
      <c r="E142" s="317" t="s">
        <v>11821</v>
      </c>
      <c r="F142" s="405" t="s">
        <v>11746</v>
      </c>
      <c r="G142" s="317" t="s">
        <v>11822</v>
      </c>
    </row>
    <row r="143" spans="1:7" s="835" customFormat="1" ht="69">
      <c r="A143" s="828" t="s">
        <v>29</v>
      </c>
      <c r="B143" s="2098" t="s">
        <v>11823</v>
      </c>
      <c r="C143" s="2099"/>
      <c r="D143" s="829">
        <v>1.86</v>
      </c>
      <c r="E143" s="317" t="s">
        <v>11824</v>
      </c>
      <c r="F143" s="405" t="s">
        <v>11825</v>
      </c>
      <c r="G143" s="317" t="s">
        <v>11622</v>
      </c>
    </row>
    <row r="144" spans="1:7" s="835" customFormat="1" ht="117.6" customHeight="1">
      <c r="A144" s="828" t="s">
        <v>31</v>
      </c>
      <c r="B144" s="2098" t="s">
        <v>11826</v>
      </c>
      <c r="C144" s="2099"/>
      <c r="D144" s="829">
        <v>25.77</v>
      </c>
      <c r="E144" s="317" t="s">
        <v>11827</v>
      </c>
      <c r="F144" s="405" t="s">
        <v>11825</v>
      </c>
      <c r="G144" s="317" t="s">
        <v>11822</v>
      </c>
    </row>
    <row r="145" spans="1:7" s="835" customFormat="1" ht="126.75" customHeight="1">
      <c r="A145" s="828" t="s">
        <v>33</v>
      </c>
      <c r="B145" s="2098" t="s">
        <v>11828</v>
      </c>
      <c r="C145" s="2099"/>
      <c r="D145" s="842">
        <v>48.920499999999997</v>
      </c>
      <c r="E145" s="317" t="s">
        <v>11829</v>
      </c>
      <c r="F145" s="405" t="s">
        <v>11825</v>
      </c>
      <c r="G145" s="317" t="s">
        <v>11822</v>
      </c>
    </row>
    <row r="146" spans="1:7" s="835" customFormat="1" ht="107.4" customHeight="1">
      <c r="A146" s="828" t="s">
        <v>35</v>
      </c>
      <c r="B146" s="2098" t="s">
        <v>11830</v>
      </c>
      <c r="C146" s="2099"/>
      <c r="D146" s="829">
        <v>4.2478999999999996</v>
      </c>
      <c r="E146" s="317" t="s">
        <v>11831</v>
      </c>
      <c r="F146" s="405" t="s">
        <v>11832</v>
      </c>
      <c r="G146" s="317" t="s">
        <v>11833</v>
      </c>
    </row>
    <row r="147" spans="1:7" s="835" customFormat="1" ht="99" customHeight="1">
      <c r="A147" s="828" t="s">
        <v>37</v>
      </c>
      <c r="B147" s="2098" t="s">
        <v>11834</v>
      </c>
      <c r="C147" s="2099"/>
      <c r="D147" s="829">
        <v>18</v>
      </c>
      <c r="E147" s="317" t="s">
        <v>11835</v>
      </c>
      <c r="F147" s="405" t="s">
        <v>11836</v>
      </c>
      <c r="G147" s="317" t="s">
        <v>11622</v>
      </c>
    </row>
    <row r="148" spans="1:7" s="835" customFormat="1" ht="85.5" customHeight="1">
      <c r="A148" s="828" t="s">
        <v>40</v>
      </c>
      <c r="B148" s="2098" t="s">
        <v>11837</v>
      </c>
      <c r="C148" s="2099"/>
      <c r="D148" s="842">
        <v>6.0945</v>
      </c>
      <c r="E148" s="317" t="s">
        <v>11838</v>
      </c>
      <c r="F148" s="405" t="s">
        <v>11839</v>
      </c>
      <c r="G148" s="317" t="s">
        <v>11840</v>
      </c>
    </row>
    <row r="149" spans="1:7" s="835" customFormat="1" ht="109.5" customHeight="1">
      <c r="A149" s="828" t="s">
        <v>42</v>
      </c>
      <c r="B149" s="2098" t="s">
        <v>11841</v>
      </c>
      <c r="C149" s="2099"/>
      <c r="D149" s="829">
        <v>10.17</v>
      </c>
      <c r="E149" s="317" t="s">
        <v>11842</v>
      </c>
      <c r="F149" s="405" t="s">
        <v>11843</v>
      </c>
      <c r="G149" s="317" t="s">
        <v>11844</v>
      </c>
    </row>
    <row r="150" spans="1:7" s="835" customFormat="1" ht="132.75" customHeight="1">
      <c r="A150" s="828" t="s">
        <v>44</v>
      </c>
      <c r="B150" s="2098" t="s">
        <v>11845</v>
      </c>
      <c r="C150" s="2099"/>
      <c r="D150" s="829">
        <v>8.2799999999999994</v>
      </c>
      <c r="E150" s="317" t="s">
        <v>11846</v>
      </c>
      <c r="F150" s="405" t="s">
        <v>11847</v>
      </c>
      <c r="G150" s="317" t="s">
        <v>11848</v>
      </c>
    </row>
    <row r="151" spans="1:7" s="835" customFormat="1" ht="69">
      <c r="A151" s="828" t="s">
        <v>46</v>
      </c>
      <c r="B151" s="2098" t="s">
        <v>11849</v>
      </c>
      <c r="C151" s="2099"/>
      <c r="D151" s="829">
        <v>10</v>
      </c>
      <c r="E151" s="317" t="s">
        <v>11850</v>
      </c>
      <c r="F151" s="405" t="s">
        <v>11851</v>
      </c>
      <c r="G151" s="317" t="s">
        <v>11630</v>
      </c>
    </row>
    <row r="152" spans="1:7" s="835" customFormat="1" ht="127.5" customHeight="1">
      <c r="A152" s="828" t="s">
        <v>48</v>
      </c>
      <c r="B152" s="2098" t="s">
        <v>11852</v>
      </c>
      <c r="C152" s="2099"/>
      <c r="D152" s="829">
        <v>32.6</v>
      </c>
      <c r="E152" s="317" t="s">
        <v>11853</v>
      </c>
      <c r="F152" s="405" t="s">
        <v>11854</v>
      </c>
      <c r="G152" s="317" t="s">
        <v>11855</v>
      </c>
    </row>
    <row r="153" spans="1:7" s="835" customFormat="1" ht="69">
      <c r="A153" s="828" t="s">
        <v>50</v>
      </c>
      <c r="B153" s="2098" t="s">
        <v>11856</v>
      </c>
      <c r="C153" s="2099"/>
      <c r="D153" s="829">
        <v>19.100000000000001</v>
      </c>
      <c r="E153" s="317" t="s">
        <v>11857</v>
      </c>
      <c r="F153" s="405" t="s">
        <v>11858</v>
      </c>
      <c r="G153" s="317" t="s">
        <v>11622</v>
      </c>
    </row>
    <row r="154" spans="1:7" s="835" customFormat="1" ht="88.95" customHeight="1">
      <c r="A154" s="828" t="s">
        <v>253</v>
      </c>
      <c r="B154" s="2098" t="s">
        <v>11859</v>
      </c>
      <c r="C154" s="2099"/>
      <c r="D154" s="829">
        <v>1.5</v>
      </c>
      <c r="E154" s="317" t="s">
        <v>11860</v>
      </c>
      <c r="F154" s="405" t="s">
        <v>11861</v>
      </c>
      <c r="G154" s="317" t="s">
        <v>11862</v>
      </c>
    </row>
    <row r="155" spans="1:7" s="845" customFormat="1" ht="49.2" customHeight="1">
      <c r="A155" s="828" t="s">
        <v>255</v>
      </c>
      <c r="B155" s="2098" t="s">
        <v>11863</v>
      </c>
      <c r="C155" s="2099"/>
      <c r="D155" s="829">
        <v>55</v>
      </c>
      <c r="E155" s="317" t="s">
        <v>11864</v>
      </c>
      <c r="F155" s="405" t="s">
        <v>11865</v>
      </c>
      <c r="G155" s="317" t="s">
        <v>11764</v>
      </c>
    </row>
    <row r="156" spans="1:7" s="840" customFormat="1" ht="69">
      <c r="A156" s="828" t="s">
        <v>257</v>
      </c>
      <c r="B156" s="2098" t="s">
        <v>11866</v>
      </c>
      <c r="C156" s="2099"/>
      <c r="D156" s="829">
        <v>936</v>
      </c>
      <c r="E156" s="317" t="s">
        <v>11867</v>
      </c>
      <c r="F156" s="405" t="s">
        <v>11568</v>
      </c>
      <c r="G156" s="317" t="s">
        <v>11625</v>
      </c>
    </row>
    <row r="157" spans="1:7" s="835" customFormat="1" ht="41.4">
      <c r="A157" s="828" t="s">
        <v>259</v>
      </c>
      <c r="B157" s="2098" t="s">
        <v>11868</v>
      </c>
      <c r="C157" s="2099"/>
      <c r="D157" s="829">
        <v>18</v>
      </c>
      <c r="E157" s="317" t="s">
        <v>11869</v>
      </c>
      <c r="F157" s="405" t="s">
        <v>11870</v>
      </c>
      <c r="G157" s="317" t="s">
        <v>11706</v>
      </c>
    </row>
    <row r="158" spans="1:7" s="835" customFormat="1" ht="69">
      <c r="A158" s="828" t="s">
        <v>262</v>
      </c>
      <c r="B158" s="2098" t="s">
        <v>11871</v>
      </c>
      <c r="C158" s="2099"/>
      <c r="D158" s="829">
        <v>260</v>
      </c>
      <c r="E158" s="317" t="s">
        <v>11872</v>
      </c>
      <c r="F158" s="405" t="s">
        <v>11873</v>
      </c>
      <c r="G158" s="317" t="s">
        <v>11630</v>
      </c>
    </row>
    <row r="159" spans="1:7" s="835" customFormat="1" ht="95.25" customHeight="1">
      <c r="A159" s="828" t="s">
        <v>265</v>
      </c>
      <c r="B159" s="2098" t="s">
        <v>11874</v>
      </c>
      <c r="C159" s="2099"/>
      <c r="D159" s="829">
        <v>4.0999999999999996</v>
      </c>
      <c r="E159" s="317" t="s">
        <v>11875</v>
      </c>
      <c r="F159" s="405" t="s">
        <v>11568</v>
      </c>
      <c r="G159" s="317" t="s">
        <v>11630</v>
      </c>
    </row>
    <row r="160" spans="1:7" s="835" customFormat="1" ht="69">
      <c r="A160" s="828" t="s">
        <v>268</v>
      </c>
      <c r="B160" s="2098" t="s">
        <v>11876</v>
      </c>
      <c r="C160" s="2099"/>
      <c r="D160" s="829">
        <v>48</v>
      </c>
      <c r="E160" s="317" t="s">
        <v>11877</v>
      </c>
      <c r="F160" s="405" t="s">
        <v>11873</v>
      </c>
      <c r="G160" s="317" t="s">
        <v>11622</v>
      </c>
    </row>
    <row r="161" spans="1:7" s="835" customFormat="1" ht="100.5" customHeight="1">
      <c r="A161" s="828" t="s">
        <v>270</v>
      </c>
      <c r="B161" s="2098" t="s">
        <v>11878</v>
      </c>
      <c r="C161" s="2099"/>
      <c r="D161" s="829">
        <v>2.4</v>
      </c>
      <c r="E161" s="317" t="s">
        <v>11879</v>
      </c>
      <c r="F161" s="405" t="s">
        <v>11725</v>
      </c>
      <c r="G161" s="317" t="s">
        <v>11622</v>
      </c>
    </row>
    <row r="162" spans="1:7" s="835" customFormat="1" ht="55.2">
      <c r="A162" s="828" t="s">
        <v>273</v>
      </c>
      <c r="B162" s="2098" t="s">
        <v>11880</v>
      </c>
      <c r="C162" s="2099"/>
      <c r="D162" s="829">
        <v>1.2</v>
      </c>
      <c r="E162" s="317" t="s">
        <v>11881</v>
      </c>
      <c r="F162" s="405" t="s">
        <v>11882</v>
      </c>
      <c r="G162" s="317" t="s">
        <v>11883</v>
      </c>
    </row>
    <row r="163" spans="1:7" s="843" customFormat="1" ht="96.6">
      <c r="A163" s="828" t="s">
        <v>274</v>
      </c>
      <c r="B163" s="443" t="s">
        <v>11884</v>
      </c>
      <c r="C163" s="848"/>
      <c r="D163" s="829">
        <v>24.4</v>
      </c>
      <c r="E163" s="317" t="s">
        <v>11885</v>
      </c>
      <c r="F163" s="394" t="s">
        <v>11886</v>
      </c>
      <c r="G163" s="317" t="s">
        <v>11887</v>
      </c>
    </row>
    <row r="164" spans="1:7" s="849" customFormat="1">
      <c r="A164" s="828"/>
      <c r="B164" s="2100" t="s">
        <v>4816</v>
      </c>
      <c r="C164" s="2104"/>
      <c r="D164" s="846">
        <v>1625.9960000000001</v>
      </c>
      <c r="E164" s="317"/>
      <c r="F164" s="405"/>
      <c r="G164" s="317"/>
    </row>
    <row r="165" spans="1:7" s="835" customFormat="1">
      <c r="A165" s="2084" t="s">
        <v>6</v>
      </c>
      <c r="B165" s="2105"/>
      <c r="C165" s="2105"/>
      <c r="D165" s="2105"/>
      <c r="E165" s="2105"/>
      <c r="F165" s="2105"/>
      <c r="G165" s="2106"/>
    </row>
    <row r="166" spans="1:7" s="840" customFormat="1" ht="69">
      <c r="A166" s="828" t="s">
        <v>10</v>
      </c>
      <c r="B166" s="2098" t="s">
        <v>11888</v>
      </c>
      <c r="C166" s="2099"/>
      <c r="D166" s="829">
        <v>1662</v>
      </c>
      <c r="E166" s="317" t="s">
        <v>11889</v>
      </c>
      <c r="F166" s="405" t="s">
        <v>11568</v>
      </c>
      <c r="G166" s="317" t="s">
        <v>11890</v>
      </c>
    </row>
    <row r="167" spans="1:7" s="835" customFormat="1" ht="85.2" customHeight="1">
      <c r="A167" s="828" t="s">
        <v>11</v>
      </c>
      <c r="B167" s="2098" t="s">
        <v>11891</v>
      </c>
      <c r="C167" s="2099"/>
      <c r="D167" s="829">
        <v>1753</v>
      </c>
      <c r="E167" s="317" t="s">
        <v>11892</v>
      </c>
      <c r="F167" s="405" t="s">
        <v>11873</v>
      </c>
      <c r="G167" s="317" t="s">
        <v>11625</v>
      </c>
    </row>
    <row r="168" spans="1:7" s="835" customFormat="1" ht="55.2">
      <c r="A168" s="828" t="s">
        <v>12</v>
      </c>
      <c r="B168" s="2098" t="s">
        <v>11893</v>
      </c>
      <c r="C168" s="2099"/>
      <c r="D168" s="829">
        <v>2844</v>
      </c>
      <c r="E168" s="317" t="s">
        <v>11894</v>
      </c>
      <c r="F168" s="405" t="s">
        <v>11568</v>
      </c>
      <c r="G168" s="317" t="s">
        <v>11625</v>
      </c>
    </row>
    <row r="169" spans="1:7" s="835" customFormat="1" ht="69">
      <c r="A169" s="828" t="s">
        <v>29</v>
      </c>
      <c r="B169" s="2098" t="s">
        <v>11895</v>
      </c>
      <c r="C169" s="2099"/>
      <c r="D169" s="829">
        <v>8377</v>
      </c>
      <c r="E169" s="317" t="s">
        <v>11896</v>
      </c>
      <c r="F169" s="405" t="s">
        <v>11897</v>
      </c>
      <c r="G169" s="317" t="s">
        <v>11898</v>
      </c>
    </row>
    <row r="170" spans="1:7" s="835" customFormat="1">
      <c r="A170" s="828"/>
      <c r="B170" s="2100" t="s">
        <v>4816</v>
      </c>
      <c r="C170" s="2104"/>
      <c r="D170" s="837" t="s">
        <v>11899</v>
      </c>
      <c r="E170" s="317"/>
      <c r="F170" s="405"/>
      <c r="G170" s="317"/>
    </row>
    <row r="171" spans="1:7" s="849" customFormat="1" ht="31.5" customHeight="1">
      <c r="A171" s="828"/>
      <c r="B171" s="2100" t="s">
        <v>4785</v>
      </c>
      <c r="C171" s="2101"/>
      <c r="D171" s="2102" t="s">
        <v>11900</v>
      </c>
      <c r="E171" s="2103"/>
      <c r="F171" s="405"/>
      <c r="G171" s="317"/>
    </row>
    <row r="172" spans="1:7" s="849" customFormat="1" ht="30.75" customHeight="1">
      <c r="A172" s="828"/>
      <c r="B172" s="2100" t="s">
        <v>11901</v>
      </c>
      <c r="C172" s="2101"/>
      <c r="D172" s="2102" t="s">
        <v>11902</v>
      </c>
      <c r="E172" s="2103"/>
      <c r="F172" s="405"/>
      <c r="G172" s="317"/>
    </row>
  </sheetData>
  <mergeCells count="49">
    <mergeCell ref="B172:C172"/>
    <mergeCell ref="D172:E172"/>
    <mergeCell ref="B161:C161"/>
    <mergeCell ref="B162:C162"/>
    <mergeCell ref="B164:C164"/>
    <mergeCell ref="A165:G165"/>
    <mergeCell ref="B166:C166"/>
    <mergeCell ref="B167:C167"/>
    <mergeCell ref="B168:C168"/>
    <mergeCell ref="B169:C169"/>
    <mergeCell ref="B170:C170"/>
    <mergeCell ref="B171:C171"/>
    <mergeCell ref="D171:E171"/>
    <mergeCell ref="B160:C160"/>
    <mergeCell ref="B149:C149"/>
    <mergeCell ref="B150:C150"/>
    <mergeCell ref="B151:C151"/>
    <mergeCell ref="B152:C152"/>
    <mergeCell ref="B153:C153"/>
    <mergeCell ref="B154:C154"/>
    <mergeCell ref="B155:C155"/>
    <mergeCell ref="B156:C156"/>
    <mergeCell ref="B157:C157"/>
    <mergeCell ref="B158:C158"/>
    <mergeCell ref="B159:C159"/>
    <mergeCell ref="B148:C148"/>
    <mergeCell ref="A48:G48"/>
    <mergeCell ref="A87:G87"/>
    <mergeCell ref="A139:G139"/>
    <mergeCell ref="B140:C140"/>
    <mergeCell ref="B141:C141"/>
    <mergeCell ref="B142:C142"/>
    <mergeCell ref="B143:C143"/>
    <mergeCell ref="B144:C144"/>
    <mergeCell ref="B145:C145"/>
    <mergeCell ref="B146:C146"/>
    <mergeCell ref="B147:C147"/>
    <mergeCell ref="A44:G44"/>
    <mergeCell ref="A1:G1"/>
    <mergeCell ref="A4:G4"/>
    <mergeCell ref="A5:G5"/>
    <mergeCell ref="A8:G8"/>
    <mergeCell ref="A13:G13"/>
    <mergeCell ref="A29:G29"/>
    <mergeCell ref="A33:G33"/>
    <mergeCell ref="A36:G36"/>
    <mergeCell ref="A39:G39"/>
    <mergeCell ref="C42:E42"/>
    <mergeCell ref="A43:G4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3"/>
  <sheetViews>
    <sheetView topLeftCell="A9" workbookViewId="0">
      <selection activeCell="E12" sqref="E12"/>
    </sheetView>
  </sheetViews>
  <sheetFormatPr defaultColWidth="8.88671875" defaultRowHeight="14.4"/>
  <cols>
    <col min="1" max="1" width="5.6640625" style="178" customWidth="1"/>
    <col min="2" max="2" width="16.5546875" style="55" customWidth="1"/>
    <col min="3" max="3" width="15.88671875" style="55" customWidth="1"/>
    <col min="4" max="4" width="10.44140625" style="867" customWidth="1"/>
    <col min="5" max="5" width="40.88671875" style="55" customWidth="1"/>
    <col min="6" max="6" width="46.44140625" style="55" customWidth="1"/>
    <col min="7" max="7" width="41.33203125" style="55" customWidth="1"/>
    <col min="8" max="8" width="22.88671875" style="868" customWidth="1"/>
    <col min="9" max="16384" width="8.88671875" style="178"/>
  </cols>
  <sheetData>
    <row r="1" spans="1:8">
      <c r="A1" s="2108"/>
      <c r="B1" s="2108"/>
      <c r="C1" s="2108"/>
      <c r="D1" s="2108"/>
      <c r="E1" s="2108"/>
      <c r="F1" s="2108"/>
      <c r="G1" s="2108"/>
      <c r="H1" s="2108"/>
    </row>
    <row r="2" spans="1:8" ht="41.25" customHeight="1">
      <c r="A2" s="1785" t="s">
        <v>11903</v>
      </c>
      <c r="B2" s="1785"/>
      <c r="C2" s="1785"/>
      <c r="D2" s="1785"/>
      <c r="E2" s="1785"/>
      <c r="F2" s="1785"/>
      <c r="G2" s="1785"/>
      <c r="H2" s="1785"/>
    </row>
    <row r="3" spans="1:8">
      <c r="A3" s="2109"/>
      <c r="B3" s="2109"/>
      <c r="C3" s="2109"/>
      <c r="D3" s="2109"/>
      <c r="E3" s="2109"/>
      <c r="F3" s="2109"/>
      <c r="G3" s="2109"/>
      <c r="H3" s="2109"/>
    </row>
    <row r="4" spans="1:8" ht="78" customHeight="1">
      <c r="A4" s="1119" t="s">
        <v>9</v>
      </c>
      <c r="B4" s="1124" t="s">
        <v>14</v>
      </c>
      <c r="C4" s="1124" t="s">
        <v>0</v>
      </c>
      <c r="D4" s="1280" t="s">
        <v>1</v>
      </c>
      <c r="E4" s="1124" t="s">
        <v>17</v>
      </c>
      <c r="F4" s="1124" t="s">
        <v>11904</v>
      </c>
      <c r="G4" s="1124" t="s">
        <v>16</v>
      </c>
      <c r="H4" s="9"/>
    </row>
    <row r="5" spans="1:8">
      <c r="A5" s="2110" t="s">
        <v>11905</v>
      </c>
      <c r="B5" s="2110"/>
      <c r="C5" s="2110"/>
      <c r="D5" s="2110"/>
      <c r="E5" s="2110"/>
      <c r="F5" s="2110"/>
      <c r="G5" s="2110"/>
      <c r="H5" s="2110"/>
    </row>
    <row r="6" spans="1:8" s="4" customFormat="1" ht="123" customHeight="1">
      <c r="A6" s="9">
        <v>1</v>
      </c>
      <c r="B6" s="20" t="s">
        <v>11906</v>
      </c>
      <c r="C6" s="20" t="s">
        <v>21</v>
      </c>
      <c r="D6" s="19" t="s">
        <v>11907</v>
      </c>
      <c r="E6" s="20" t="s">
        <v>11908</v>
      </c>
      <c r="F6" s="20" t="s">
        <v>11909</v>
      </c>
      <c r="G6" s="20" t="s">
        <v>11910</v>
      </c>
      <c r="H6" s="854" t="s">
        <v>11911</v>
      </c>
    </row>
    <row r="7" spans="1:8" s="4" customFormat="1" ht="39" customHeight="1">
      <c r="A7" s="8"/>
      <c r="B7" s="2107" t="s">
        <v>11912</v>
      </c>
      <c r="C7" s="2107"/>
      <c r="D7" s="2107"/>
      <c r="E7" s="2107"/>
      <c r="F7" s="2107"/>
      <c r="G7" s="2107"/>
      <c r="H7" s="2107"/>
    </row>
    <row r="8" spans="1:8" s="4" customFormat="1" ht="126" customHeight="1">
      <c r="A8" s="9">
        <v>2</v>
      </c>
      <c r="B8" s="20" t="s">
        <v>11913</v>
      </c>
      <c r="C8" s="20" t="s">
        <v>21</v>
      </c>
      <c r="D8" s="19" t="s">
        <v>11914</v>
      </c>
      <c r="E8" s="20" t="s">
        <v>11915</v>
      </c>
      <c r="F8" s="35" t="s">
        <v>11916</v>
      </c>
      <c r="G8" s="20" t="s">
        <v>11917</v>
      </c>
      <c r="H8" s="854"/>
    </row>
    <row r="9" spans="1:8" s="4" customFormat="1" ht="27.75" customHeight="1">
      <c r="A9" s="869"/>
      <c r="B9" s="2107" t="s">
        <v>11918</v>
      </c>
      <c r="C9" s="2107"/>
      <c r="D9" s="2107"/>
      <c r="E9" s="2107"/>
      <c r="F9" s="2107"/>
      <c r="G9" s="2107"/>
      <c r="H9" s="2107"/>
    </row>
    <row r="10" spans="1:8" s="4" customFormat="1" ht="13.8">
      <c r="A10" s="2110" t="s">
        <v>11919</v>
      </c>
      <c r="B10" s="2110"/>
      <c r="C10" s="2110"/>
      <c r="D10" s="2110"/>
      <c r="E10" s="2110"/>
      <c r="F10" s="2110"/>
      <c r="G10" s="2110"/>
      <c r="H10" s="2110"/>
    </row>
    <row r="11" spans="1:8" s="4" customFormat="1" ht="59.25" customHeight="1">
      <c r="A11" s="9">
        <v>3</v>
      </c>
      <c r="B11" s="20" t="s">
        <v>11920</v>
      </c>
      <c r="C11" s="20" t="s">
        <v>3590</v>
      </c>
      <c r="D11" s="19">
        <v>139.19999999999999</v>
      </c>
      <c r="E11" s="20" t="s">
        <v>11921</v>
      </c>
      <c r="F11" s="20" t="s">
        <v>11922</v>
      </c>
      <c r="G11" s="20" t="s">
        <v>11923</v>
      </c>
      <c r="H11" s="854"/>
    </row>
    <row r="12" spans="1:8" s="4" customFormat="1" ht="213.75" customHeight="1">
      <c r="A12" s="9">
        <v>4</v>
      </c>
      <c r="B12" s="20" t="s">
        <v>11925</v>
      </c>
      <c r="C12" s="20" t="s">
        <v>58</v>
      </c>
      <c r="D12" s="19">
        <v>23290</v>
      </c>
      <c r="E12" s="20" t="s">
        <v>11926</v>
      </c>
      <c r="F12" s="20" t="s">
        <v>11927</v>
      </c>
      <c r="G12" s="20" t="s">
        <v>11928</v>
      </c>
      <c r="H12" s="854"/>
    </row>
    <row r="13" spans="1:8" s="4" customFormat="1" ht="57" customHeight="1">
      <c r="A13" s="9">
        <v>5</v>
      </c>
      <c r="B13" s="20" t="s">
        <v>11929</v>
      </c>
      <c r="C13" s="20" t="s">
        <v>58</v>
      </c>
      <c r="D13" s="19">
        <v>1620</v>
      </c>
      <c r="E13" s="20" t="s">
        <v>11930</v>
      </c>
      <c r="F13" s="20" t="s">
        <v>11931</v>
      </c>
      <c r="G13" s="20" t="s">
        <v>11923</v>
      </c>
      <c r="H13" s="854"/>
    </row>
    <row r="14" spans="1:8" s="4" customFormat="1" ht="55.2">
      <c r="A14" s="9">
        <v>6</v>
      </c>
      <c r="B14" s="20" t="s">
        <v>11932</v>
      </c>
      <c r="C14" s="20" t="s">
        <v>58</v>
      </c>
      <c r="D14" s="19">
        <v>2980</v>
      </c>
      <c r="E14" s="20" t="s">
        <v>11933</v>
      </c>
      <c r="F14" s="20" t="s">
        <v>11934</v>
      </c>
      <c r="G14" s="20" t="s">
        <v>11935</v>
      </c>
      <c r="H14" s="854"/>
    </row>
    <row r="15" spans="1:8" s="4" customFormat="1" ht="41.4">
      <c r="A15" s="9">
        <v>7</v>
      </c>
      <c r="B15" s="20" t="s">
        <v>11936</v>
      </c>
      <c r="C15" s="20" t="s">
        <v>58</v>
      </c>
      <c r="D15" s="19">
        <v>504</v>
      </c>
      <c r="E15" s="20" t="s">
        <v>11937</v>
      </c>
      <c r="F15" s="395" t="s">
        <v>11938</v>
      </c>
      <c r="G15" s="20" t="s">
        <v>11935</v>
      </c>
      <c r="H15" s="854"/>
    </row>
    <row r="16" spans="1:8" s="4" customFormat="1" ht="77.400000000000006" customHeight="1">
      <c r="A16" s="9">
        <v>8</v>
      </c>
      <c r="B16" s="20" t="s">
        <v>11939</v>
      </c>
      <c r="C16" s="20" t="s">
        <v>3947</v>
      </c>
      <c r="D16" s="19">
        <v>2243</v>
      </c>
      <c r="E16" s="20" t="s">
        <v>11940</v>
      </c>
      <c r="F16" s="20" t="s">
        <v>11941</v>
      </c>
      <c r="G16" s="20" t="s">
        <v>11923</v>
      </c>
      <c r="H16" s="854"/>
    </row>
    <row r="17" spans="1:8" s="4" customFormat="1" ht="57.75" customHeight="1">
      <c r="A17" s="9">
        <v>9</v>
      </c>
      <c r="B17" s="20" t="s">
        <v>11942</v>
      </c>
      <c r="C17" s="20" t="s">
        <v>58</v>
      </c>
      <c r="D17" s="19">
        <v>805</v>
      </c>
      <c r="E17" s="20" t="s">
        <v>11943</v>
      </c>
      <c r="F17" s="395" t="s">
        <v>11944</v>
      </c>
      <c r="G17" s="20" t="s">
        <v>11945</v>
      </c>
      <c r="H17" s="854"/>
    </row>
    <row r="18" spans="1:8" s="4" customFormat="1" ht="39.75" customHeight="1">
      <c r="A18" s="9">
        <v>10</v>
      </c>
      <c r="B18" s="20" t="s">
        <v>11946</v>
      </c>
      <c r="C18" s="20" t="s">
        <v>1672</v>
      </c>
      <c r="D18" s="19">
        <v>785</v>
      </c>
      <c r="E18" s="20" t="s">
        <v>11947</v>
      </c>
      <c r="F18" s="20" t="s">
        <v>11948</v>
      </c>
      <c r="G18" s="20" t="s">
        <v>11935</v>
      </c>
      <c r="H18" s="854"/>
    </row>
    <row r="19" spans="1:8" s="4" customFormat="1" ht="57" customHeight="1">
      <c r="A19" s="9">
        <v>11</v>
      </c>
      <c r="B19" s="20" t="s">
        <v>11949</v>
      </c>
      <c r="C19" s="20" t="s">
        <v>27</v>
      </c>
      <c r="D19" s="19">
        <v>640</v>
      </c>
      <c r="E19" s="20" t="s">
        <v>11950</v>
      </c>
      <c r="F19" s="395" t="s">
        <v>11951</v>
      </c>
      <c r="G19" s="20" t="s">
        <v>11952</v>
      </c>
      <c r="H19" s="854"/>
    </row>
    <row r="20" spans="1:8" s="4" customFormat="1" ht="58.5" customHeight="1">
      <c r="A20" s="9">
        <v>12</v>
      </c>
      <c r="B20" s="20" t="s">
        <v>11953</v>
      </c>
      <c r="C20" s="20" t="s">
        <v>3947</v>
      </c>
      <c r="D20" s="19">
        <v>1000</v>
      </c>
      <c r="E20" s="20" t="s">
        <v>11954</v>
      </c>
      <c r="F20" s="395" t="s">
        <v>11955</v>
      </c>
      <c r="G20" s="20" t="s">
        <v>11952</v>
      </c>
      <c r="H20" s="854"/>
    </row>
    <row r="21" spans="1:8" s="4" customFormat="1" ht="57" customHeight="1">
      <c r="A21" s="9">
        <v>13</v>
      </c>
      <c r="B21" s="20" t="s">
        <v>11956</v>
      </c>
      <c r="C21" s="20" t="s">
        <v>3947</v>
      </c>
      <c r="D21" s="19">
        <v>500</v>
      </c>
      <c r="E21" s="20" t="s">
        <v>11957</v>
      </c>
      <c r="F21" s="395" t="s">
        <v>11958</v>
      </c>
      <c r="G21" s="20" t="s">
        <v>11952</v>
      </c>
      <c r="H21" s="854"/>
    </row>
    <row r="22" spans="1:8" s="4" customFormat="1" ht="60.75" customHeight="1">
      <c r="A22" s="9">
        <v>14</v>
      </c>
      <c r="B22" s="20" t="s">
        <v>11959</v>
      </c>
      <c r="C22" s="20" t="s">
        <v>58</v>
      </c>
      <c r="D22" s="19">
        <v>622.70000000000005</v>
      </c>
      <c r="E22" s="20" t="s">
        <v>11960</v>
      </c>
      <c r="F22" s="395" t="s">
        <v>11961</v>
      </c>
      <c r="G22" s="20" t="s">
        <v>11962</v>
      </c>
      <c r="H22" s="854"/>
    </row>
    <row r="23" spans="1:8" s="4" customFormat="1" ht="57" customHeight="1">
      <c r="A23" s="9">
        <v>15</v>
      </c>
      <c r="B23" s="20" t="s">
        <v>11963</v>
      </c>
      <c r="C23" s="20" t="s">
        <v>3947</v>
      </c>
      <c r="D23" s="19">
        <v>300</v>
      </c>
      <c r="E23" s="20" t="s">
        <v>11964</v>
      </c>
      <c r="F23" s="395" t="s">
        <v>11965</v>
      </c>
      <c r="G23" s="20" t="s">
        <v>11952</v>
      </c>
      <c r="H23" s="854"/>
    </row>
    <row r="24" spans="1:8" s="4" customFormat="1" ht="59.25" customHeight="1">
      <c r="A24" s="9">
        <v>16</v>
      </c>
      <c r="B24" s="20" t="s">
        <v>11966</v>
      </c>
      <c r="C24" s="20" t="s">
        <v>58</v>
      </c>
      <c r="D24" s="19">
        <v>1030</v>
      </c>
      <c r="E24" s="20" t="s">
        <v>11967</v>
      </c>
      <c r="F24" s="20" t="s">
        <v>11968</v>
      </c>
      <c r="G24" s="20" t="s">
        <v>11952</v>
      </c>
      <c r="H24" s="854"/>
    </row>
    <row r="25" spans="1:8" s="4" customFormat="1" ht="60.75" customHeight="1">
      <c r="A25" s="9">
        <v>17</v>
      </c>
      <c r="B25" s="20" t="s">
        <v>11969</v>
      </c>
      <c r="C25" s="20" t="s">
        <v>3590</v>
      </c>
      <c r="D25" s="19">
        <v>450</v>
      </c>
      <c r="E25" s="20" t="s">
        <v>11970</v>
      </c>
      <c r="F25" s="20" t="s">
        <v>11971</v>
      </c>
      <c r="G25" s="20" t="s">
        <v>11952</v>
      </c>
      <c r="H25" s="854"/>
    </row>
    <row r="26" spans="1:8" s="4" customFormat="1" ht="57" customHeight="1">
      <c r="A26" s="9">
        <v>18</v>
      </c>
      <c r="B26" s="20" t="s">
        <v>3497</v>
      </c>
      <c r="C26" s="20" t="s">
        <v>3947</v>
      </c>
      <c r="D26" s="19">
        <v>400</v>
      </c>
      <c r="E26" s="20" t="s">
        <v>11972</v>
      </c>
      <c r="F26" s="395" t="s">
        <v>11973</v>
      </c>
      <c r="G26" s="20" t="s">
        <v>11974</v>
      </c>
      <c r="H26" s="854"/>
    </row>
    <row r="27" spans="1:8" s="4" customFormat="1" ht="56.25" customHeight="1">
      <c r="A27" s="9">
        <v>19</v>
      </c>
      <c r="B27" s="20" t="s">
        <v>11975</v>
      </c>
      <c r="C27" s="20" t="s">
        <v>3947</v>
      </c>
      <c r="D27" s="19">
        <v>500</v>
      </c>
      <c r="E27" s="20" t="s">
        <v>11976</v>
      </c>
      <c r="F27" s="20" t="s">
        <v>11977</v>
      </c>
      <c r="G27" s="20" t="s">
        <v>11978</v>
      </c>
      <c r="H27" s="854"/>
    </row>
    <row r="28" spans="1:8" s="4" customFormat="1" ht="57" customHeight="1">
      <c r="A28" s="9">
        <v>20</v>
      </c>
      <c r="B28" s="20" t="s">
        <v>11979</v>
      </c>
      <c r="C28" s="20" t="s">
        <v>3947</v>
      </c>
      <c r="D28" s="19">
        <v>1600</v>
      </c>
      <c r="E28" s="20" t="s">
        <v>11980</v>
      </c>
      <c r="F28" s="20" t="s">
        <v>11981</v>
      </c>
      <c r="G28" s="20" t="s">
        <v>11923</v>
      </c>
      <c r="H28" s="854"/>
    </row>
    <row r="29" spans="1:8" s="4" customFormat="1" ht="118.5" customHeight="1">
      <c r="A29" s="9">
        <v>21</v>
      </c>
      <c r="B29" s="20" t="s">
        <v>11982</v>
      </c>
      <c r="C29" s="20" t="s">
        <v>58</v>
      </c>
      <c r="D29" s="19">
        <v>112.8</v>
      </c>
      <c r="E29" s="20" t="s">
        <v>11983</v>
      </c>
      <c r="F29" s="20" t="s">
        <v>11984</v>
      </c>
      <c r="G29" s="20" t="s">
        <v>11985</v>
      </c>
      <c r="H29" s="854"/>
    </row>
    <row r="30" spans="1:8" s="4" customFormat="1" ht="135.75" customHeight="1">
      <c r="A30" s="9">
        <v>22</v>
      </c>
      <c r="B30" s="20" t="s">
        <v>11986</v>
      </c>
      <c r="C30" s="20" t="s">
        <v>58</v>
      </c>
      <c r="D30" s="19">
        <v>1705.2</v>
      </c>
      <c r="E30" s="20" t="s">
        <v>11987</v>
      </c>
      <c r="F30" s="20" t="s">
        <v>11988</v>
      </c>
      <c r="G30" s="20" t="s">
        <v>11989</v>
      </c>
      <c r="H30" s="854"/>
    </row>
    <row r="31" spans="1:8" s="4" customFormat="1" ht="13.8">
      <c r="A31" s="2110" t="s">
        <v>11990</v>
      </c>
      <c r="B31" s="2110"/>
      <c r="C31" s="2110"/>
      <c r="D31" s="2110"/>
      <c r="E31" s="2110"/>
      <c r="F31" s="2110"/>
      <c r="G31" s="2110"/>
      <c r="H31" s="2110"/>
    </row>
    <row r="32" spans="1:8" s="4" customFormat="1" ht="77.25" customHeight="1">
      <c r="A32" s="9">
        <v>23</v>
      </c>
      <c r="B32" s="20" t="s">
        <v>11991</v>
      </c>
      <c r="C32" s="20" t="s">
        <v>11992</v>
      </c>
      <c r="D32" s="19">
        <v>145</v>
      </c>
      <c r="E32" s="20" t="s">
        <v>11993</v>
      </c>
      <c r="F32" s="20" t="s">
        <v>11994</v>
      </c>
      <c r="G32" s="20" t="s">
        <v>11995</v>
      </c>
      <c r="H32" s="854"/>
    </row>
    <row r="33" spans="1:8" s="4" customFormat="1" ht="59.25" customHeight="1">
      <c r="A33" s="9">
        <v>24</v>
      </c>
      <c r="B33" s="20" t="s">
        <v>11996</v>
      </c>
      <c r="C33" s="20" t="s">
        <v>11997</v>
      </c>
      <c r="D33" s="19">
        <v>8.9</v>
      </c>
      <c r="E33" s="20" t="s">
        <v>11998</v>
      </c>
      <c r="F33" s="20" t="s">
        <v>11999</v>
      </c>
      <c r="G33" s="20" t="s">
        <v>12000</v>
      </c>
      <c r="H33" s="854"/>
    </row>
    <row r="34" spans="1:8" s="4" customFormat="1" ht="56.25" customHeight="1">
      <c r="A34" s="9">
        <v>25</v>
      </c>
      <c r="B34" s="20" t="s">
        <v>12001</v>
      </c>
      <c r="C34" s="20" t="s">
        <v>650</v>
      </c>
      <c r="D34" s="19">
        <v>12</v>
      </c>
      <c r="E34" s="20" t="s">
        <v>12002</v>
      </c>
      <c r="F34" s="20" t="s">
        <v>12003</v>
      </c>
      <c r="G34" s="20" t="s">
        <v>12004</v>
      </c>
      <c r="H34" s="854"/>
    </row>
    <row r="35" spans="1:8" s="4" customFormat="1" ht="117" customHeight="1">
      <c r="A35" s="9">
        <v>26</v>
      </c>
      <c r="B35" s="20" t="s">
        <v>12005</v>
      </c>
      <c r="C35" s="20" t="s">
        <v>1695</v>
      </c>
      <c r="D35" s="19">
        <v>196</v>
      </c>
      <c r="E35" s="20" t="s">
        <v>12006</v>
      </c>
      <c r="F35" s="395" t="s">
        <v>12007</v>
      </c>
      <c r="G35" s="20" t="s">
        <v>12008</v>
      </c>
      <c r="H35" s="854"/>
    </row>
    <row r="36" spans="1:8" s="4" customFormat="1" ht="154.5" customHeight="1">
      <c r="A36" s="9">
        <v>27</v>
      </c>
      <c r="B36" s="20" t="s">
        <v>12009</v>
      </c>
      <c r="C36" s="20" t="s">
        <v>1695</v>
      </c>
      <c r="D36" s="19">
        <v>77</v>
      </c>
      <c r="E36" s="20" t="s">
        <v>12010</v>
      </c>
      <c r="F36" s="20" t="s">
        <v>12011</v>
      </c>
      <c r="G36" s="20" t="s">
        <v>12012</v>
      </c>
      <c r="H36" s="854"/>
    </row>
    <row r="37" spans="1:8" s="4" customFormat="1" ht="116.25" customHeight="1">
      <c r="A37" s="9">
        <v>28</v>
      </c>
      <c r="B37" s="20" t="s">
        <v>12013</v>
      </c>
      <c r="C37" s="20" t="s">
        <v>1695</v>
      </c>
      <c r="D37" s="19">
        <v>45</v>
      </c>
      <c r="E37" s="20" t="s">
        <v>12014</v>
      </c>
      <c r="F37" s="20" t="s">
        <v>12015</v>
      </c>
      <c r="G37" s="20" t="s">
        <v>12016</v>
      </c>
      <c r="H37" s="854"/>
    </row>
    <row r="38" spans="1:8" s="4" customFormat="1" ht="96" customHeight="1">
      <c r="A38" s="9">
        <v>29</v>
      </c>
      <c r="B38" s="20" t="s">
        <v>12017</v>
      </c>
      <c r="C38" s="20" t="s">
        <v>1695</v>
      </c>
      <c r="D38" s="19">
        <v>124.5</v>
      </c>
      <c r="E38" s="20" t="s">
        <v>12018</v>
      </c>
      <c r="F38" s="20" t="s">
        <v>12019</v>
      </c>
      <c r="G38" s="20" t="s">
        <v>12020</v>
      </c>
      <c r="H38" s="854" t="s">
        <v>11924</v>
      </c>
    </row>
    <row r="39" spans="1:8" ht="39" customHeight="1">
      <c r="A39" s="9">
        <v>30</v>
      </c>
      <c r="B39" s="20" t="s">
        <v>12021</v>
      </c>
      <c r="C39" s="20" t="s">
        <v>2797</v>
      </c>
      <c r="D39" s="19" t="s">
        <v>12022</v>
      </c>
      <c r="E39" s="20" t="s">
        <v>12023</v>
      </c>
      <c r="F39" s="20" t="s">
        <v>12024</v>
      </c>
      <c r="G39" s="20" t="s">
        <v>12025</v>
      </c>
      <c r="H39" s="854" t="s">
        <v>11911</v>
      </c>
    </row>
    <row r="40" spans="1:8" s="4" customFormat="1" ht="13.8">
      <c r="A40" s="5"/>
      <c r="B40" s="2107" t="s">
        <v>12026</v>
      </c>
      <c r="C40" s="2107"/>
      <c r="D40" s="2107"/>
      <c r="E40" s="2107"/>
      <c r="F40" s="2107"/>
      <c r="G40" s="2107"/>
      <c r="H40" s="854"/>
    </row>
    <row r="41" spans="1:8" s="4" customFormat="1" ht="21" customHeight="1">
      <c r="A41" s="5"/>
      <c r="B41" s="2112" t="s">
        <v>13050</v>
      </c>
      <c r="C41" s="2112"/>
      <c r="D41" s="2112"/>
      <c r="E41" s="2112"/>
      <c r="F41" s="2112"/>
      <c r="G41" s="2112"/>
      <c r="H41" s="854"/>
    </row>
    <row r="42" spans="1:8" ht="19.5" customHeight="1">
      <c r="A42" s="1990" t="s">
        <v>12027</v>
      </c>
      <c r="B42" s="1990"/>
      <c r="C42" s="1990"/>
      <c r="D42" s="1990"/>
      <c r="E42" s="1990"/>
      <c r="F42" s="1990"/>
      <c r="G42" s="1990"/>
      <c r="H42" s="1990"/>
    </row>
    <row r="43" spans="1:8" s="176" customFormat="1" ht="21" customHeight="1">
      <c r="A43" s="2113" t="s">
        <v>13051</v>
      </c>
      <c r="B43" s="2113"/>
      <c r="C43" s="2113"/>
      <c r="D43" s="2113"/>
      <c r="E43" s="2113"/>
      <c r="F43" s="2113"/>
      <c r="G43" s="2113"/>
      <c r="H43" s="2113"/>
    </row>
    <row r="44" spans="1:8">
      <c r="A44" s="2114" t="s">
        <v>13052</v>
      </c>
      <c r="B44" s="2114"/>
      <c r="C44" s="2114"/>
      <c r="D44" s="2114"/>
      <c r="E44" s="2114"/>
      <c r="F44" s="2114"/>
      <c r="G44" s="2114"/>
      <c r="H44" s="2114"/>
    </row>
    <row r="45" spans="1:8" ht="153" customHeight="1">
      <c r="A45" s="9">
        <v>1</v>
      </c>
      <c r="B45" s="20" t="s">
        <v>12028</v>
      </c>
      <c r="C45" s="20" t="s">
        <v>12029</v>
      </c>
      <c r="D45" s="19">
        <v>165.2</v>
      </c>
      <c r="E45" s="20" t="s">
        <v>12030</v>
      </c>
      <c r="F45" s="20" t="s">
        <v>12031</v>
      </c>
      <c r="G45" s="20" t="s">
        <v>12032</v>
      </c>
      <c r="H45" s="854"/>
    </row>
    <row r="46" spans="1:8" ht="76.5" customHeight="1">
      <c r="A46" s="9">
        <v>2</v>
      </c>
      <c r="B46" s="20" t="s">
        <v>12033</v>
      </c>
      <c r="C46" s="20" t="s">
        <v>12029</v>
      </c>
      <c r="D46" s="19">
        <v>553</v>
      </c>
      <c r="E46" s="20" t="s">
        <v>12034</v>
      </c>
      <c r="F46" s="20" t="s">
        <v>11938</v>
      </c>
      <c r="G46" s="20" t="s">
        <v>12035</v>
      </c>
      <c r="H46" s="854"/>
    </row>
    <row r="47" spans="1:8" ht="75.75" customHeight="1">
      <c r="A47" s="9">
        <v>3</v>
      </c>
      <c r="B47" s="35" t="s">
        <v>12036</v>
      </c>
      <c r="C47" s="20" t="s">
        <v>12029</v>
      </c>
      <c r="D47" s="19">
        <v>158.19999999999999</v>
      </c>
      <c r="E47" s="20" t="s">
        <v>12037</v>
      </c>
      <c r="F47" s="20" t="s">
        <v>12038</v>
      </c>
      <c r="G47" s="20" t="s">
        <v>12039</v>
      </c>
      <c r="H47" s="854"/>
    </row>
    <row r="48" spans="1:8" ht="77.25" customHeight="1">
      <c r="A48" s="9">
        <v>4</v>
      </c>
      <c r="B48" s="20" t="s">
        <v>12040</v>
      </c>
      <c r="C48" s="20" t="s">
        <v>12041</v>
      </c>
      <c r="D48" s="19">
        <v>5</v>
      </c>
      <c r="E48" s="20" t="s">
        <v>12042</v>
      </c>
      <c r="F48" s="20" t="s">
        <v>12043</v>
      </c>
      <c r="G48" s="20" t="s">
        <v>12044</v>
      </c>
      <c r="H48" s="854"/>
    </row>
    <row r="49" spans="1:8" ht="76.5" customHeight="1">
      <c r="A49" s="9">
        <v>5</v>
      </c>
      <c r="B49" s="20" t="s">
        <v>12045</v>
      </c>
      <c r="C49" s="20" t="s">
        <v>12041</v>
      </c>
      <c r="D49" s="19">
        <v>47.4</v>
      </c>
      <c r="E49" s="20" t="s">
        <v>12046</v>
      </c>
      <c r="F49" s="20" t="s">
        <v>12038</v>
      </c>
      <c r="G49" s="20" t="s">
        <v>12039</v>
      </c>
      <c r="H49" s="854"/>
    </row>
    <row r="50" spans="1:8" ht="69">
      <c r="A50" s="9">
        <v>6</v>
      </c>
      <c r="B50" s="20" t="s">
        <v>12047</v>
      </c>
      <c r="C50" s="20" t="s">
        <v>12041</v>
      </c>
      <c r="D50" s="19">
        <v>37.200000000000003</v>
      </c>
      <c r="E50" s="20" t="s">
        <v>12048</v>
      </c>
      <c r="F50" s="20" t="s">
        <v>12049</v>
      </c>
      <c r="G50" s="20" t="s">
        <v>12039</v>
      </c>
      <c r="H50" s="854"/>
    </row>
    <row r="51" spans="1:8" ht="78.75" customHeight="1">
      <c r="A51" s="9">
        <v>7</v>
      </c>
      <c r="B51" s="20" t="s">
        <v>12050</v>
      </c>
      <c r="C51" s="20" t="s">
        <v>12051</v>
      </c>
      <c r="D51" s="19">
        <v>169</v>
      </c>
      <c r="E51" s="20" t="s">
        <v>12048</v>
      </c>
      <c r="F51" s="20" t="s">
        <v>12049</v>
      </c>
      <c r="G51" s="20" t="s">
        <v>12039</v>
      </c>
      <c r="H51" s="854"/>
    </row>
    <row r="52" spans="1:8">
      <c r="A52" s="2111" t="s">
        <v>12052</v>
      </c>
      <c r="B52" s="2111"/>
      <c r="C52" s="2111"/>
      <c r="D52" s="2111"/>
      <c r="E52" s="2111"/>
      <c r="F52" s="2111"/>
      <c r="G52" s="2111"/>
      <c r="H52" s="2111"/>
    </row>
    <row r="53" spans="1:8" ht="69">
      <c r="A53" s="9">
        <v>1</v>
      </c>
      <c r="B53" s="20" t="s">
        <v>12053</v>
      </c>
      <c r="C53" s="20" t="s">
        <v>12029</v>
      </c>
      <c r="D53" s="19">
        <v>518</v>
      </c>
      <c r="E53" s="20" t="s">
        <v>12054</v>
      </c>
      <c r="F53" s="20" t="s">
        <v>11938</v>
      </c>
      <c r="G53" s="20" t="s">
        <v>12035</v>
      </c>
      <c r="H53" s="854"/>
    </row>
    <row r="54" spans="1:8" ht="69">
      <c r="A54" s="9">
        <v>2</v>
      </c>
      <c r="B54" s="20" t="s">
        <v>12033</v>
      </c>
      <c r="C54" s="20" t="s">
        <v>12029</v>
      </c>
      <c r="D54" s="19">
        <v>362</v>
      </c>
      <c r="E54" s="20" t="s">
        <v>12055</v>
      </c>
      <c r="F54" s="20" t="s">
        <v>11938</v>
      </c>
      <c r="G54" s="20" t="s">
        <v>12035</v>
      </c>
      <c r="H54" s="854"/>
    </row>
    <row r="55" spans="1:8" ht="69">
      <c r="A55" s="9">
        <v>3</v>
      </c>
      <c r="B55" s="20" t="s">
        <v>12056</v>
      </c>
      <c r="C55" s="20" t="s">
        <v>12029</v>
      </c>
      <c r="D55" s="19">
        <v>735</v>
      </c>
      <c r="E55" s="20" t="s">
        <v>12057</v>
      </c>
      <c r="F55" s="20" t="s">
        <v>11938</v>
      </c>
      <c r="G55" s="20" t="s">
        <v>12035</v>
      </c>
      <c r="H55" s="854"/>
    </row>
    <row r="56" spans="1:8" ht="79.5" customHeight="1">
      <c r="A56" s="9">
        <v>4</v>
      </c>
      <c r="B56" s="20" t="s">
        <v>12058</v>
      </c>
      <c r="C56" s="20" t="s">
        <v>12051</v>
      </c>
      <c r="D56" s="19">
        <v>39</v>
      </c>
      <c r="E56" s="20" t="s">
        <v>12059</v>
      </c>
      <c r="F56" s="20" t="s">
        <v>12060</v>
      </c>
      <c r="G56" s="20" t="s">
        <v>12061</v>
      </c>
      <c r="H56" s="854"/>
    </row>
    <row r="57" spans="1:8" ht="79.5" customHeight="1">
      <c r="A57" s="9">
        <v>5</v>
      </c>
      <c r="B57" s="20" t="s">
        <v>12062</v>
      </c>
      <c r="C57" s="20" t="s">
        <v>12051</v>
      </c>
      <c r="D57" s="19">
        <v>25</v>
      </c>
      <c r="E57" s="20" t="s">
        <v>12063</v>
      </c>
      <c r="F57" s="20" t="s">
        <v>12060</v>
      </c>
      <c r="G57" s="20" t="s">
        <v>12061</v>
      </c>
      <c r="H57" s="854"/>
    </row>
    <row r="58" spans="1:8" ht="69">
      <c r="A58" s="9">
        <v>6</v>
      </c>
      <c r="B58" s="20" t="s">
        <v>12064</v>
      </c>
      <c r="C58" s="20" t="s">
        <v>12051</v>
      </c>
      <c r="D58" s="19">
        <v>400</v>
      </c>
      <c r="E58" s="20" t="s">
        <v>12065</v>
      </c>
      <c r="F58" s="20" t="s">
        <v>12066</v>
      </c>
      <c r="G58" s="20" t="s">
        <v>12067</v>
      </c>
      <c r="H58" s="854"/>
    </row>
    <row r="59" spans="1:8" ht="69">
      <c r="A59" s="9">
        <v>7</v>
      </c>
      <c r="B59" s="20" t="s">
        <v>12068</v>
      </c>
      <c r="C59" s="20" t="s">
        <v>12051</v>
      </c>
      <c r="D59" s="19">
        <v>150</v>
      </c>
      <c r="E59" s="20" t="s">
        <v>12069</v>
      </c>
      <c r="F59" s="20" t="s">
        <v>12070</v>
      </c>
      <c r="G59" s="20" t="s">
        <v>12044</v>
      </c>
      <c r="H59" s="854"/>
    </row>
    <row r="60" spans="1:8" ht="69">
      <c r="A60" s="9">
        <v>8</v>
      </c>
      <c r="B60" s="20" t="s">
        <v>12071</v>
      </c>
      <c r="C60" s="20" t="s">
        <v>12051</v>
      </c>
      <c r="D60" s="19">
        <v>98</v>
      </c>
      <c r="E60" s="20" t="s">
        <v>12072</v>
      </c>
      <c r="F60" s="20" t="s">
        <v>12070</v>
      </c>
      <c r="G60" s="20" t="s">
        <v>12044</v>
      </c>
      <c r="H60" s="854"/>
    </row>
    <row r="61" spans="1:8" ht="69">
      <c r="A61" s="9">
        <v>9</v>
      </c>
      <c r="B61" s="20" t="s">
        <v>12073</v>
      </c>
      <c r="C61" s="20" t="s">
        <v>12051</v>
      </c>
      <c r="D61" s="19">
        <v>96</v>
      </c>
      <c r="E61" s="20" t="s">
        <v>12074</v>
      </c>
      <c r="F61" s="20" t="s">
        <v>12075</v>
      </c>
      <c r="G61" s="20" t="s">
        <v>12044</v>
      </c>
      <c r="H61" s="854"/>
    </row>
    <row r="62" spans="1:8" ht="69">
      <c r="A62" s="9">
        <v>10</v>
      </c>
      <c r="B62" s="20" t="s">
        <v>12076</v>
      </c>
      <c r="C62" s="20" t="s">
        <v>12051</v>
      </c>
      <c r="D62" s="19">
        <v>551.9</v>
      </c>
      <c r="E62" s="20" t="s">
        <v>12077</v>
      </c>
      <c r="F62" s="20" t="s">
        <v>12078</v>
      </c>
      <c r="G62" s="20" t="s">
        <v>12079</v>
      </c>
      <c r="H62" s="854"/>
    </row>
    <row r="63" spans="1:8" ht="78.75" customHeight="1">
      <c r="A63" s="9">
        <v>11</v>
      </c>
      <c r="B63" s="20" t="s">
        <v>12080</v>
      </c>
      <c r="C63" s="20" t="s">
        <v>683</v>
      </c>
      <c r="D63" s="19">
        <v>50</v>
      </c>
      <c r="E63" s="20" t="s">
        <v>12081</v>
      </c>
      <c r="F63" s="20" t="s">
        <v>12082</v>
      </c>
      <c r="G63" s="20" t="s">
        <v>12083</v>
      </c>
      <c r="H63" s="854"/>
    </row>
    <row r="64" spans="1:8" s="176" customFormat="1" ht="20.25" customHeight="1">
      <c r="A64" s="2115" t="s">
        <v>13053</v>
      </c>
      <c r="B64" s="2115"/>
      <c r="C64" s="2115"/>
      <c r="D64" s="2115"/>
      <c r="E64" s="2115"/>
      <c r="F64" s="2115"/>
      <c r="G64" s="2115"/>
      <c r="H64" s="2115"/>
    </row>
    <row r="65" spans="1:9" ht="69">
      <c r="A65" s="9">
        <v>1</v>
      </c>
      <c r="B65" s="20" t="s">
        <v>12028</v>
      </c>
      <c r="C65" s="20" t="s">
        <v>12029</v>
      </c>
      <c r="D65" s="19">
        <v>145</v>
      </c>
      <c r="E65" s="20" t="s">
        <v>12084</v>
      </c>
      <c r="F65" s="20" t="s">
        <v>11938</v>
      </c>
      <c r="G65" s="20" t="s">
        <v>12035</v>
      </c>
      <c r="H65" s="854"/>
    </row>
    <row r="66" spans="1:9" ht="69">
      <c r="A66" s="9">
        <v>2</v>
      </c>
      <c r="B66" s="20" t="s">
        <v>12085</v>
      </c>
      <c r="C66" s="20" t="s">
        <v>12029</v>
      </c>
      <c r="D66" s="19">
        <v>383</v>
      </c>
      <c r="E66" s="20" t="s">
        <v>12086</v>
      </c>
      <c r="F66" s="20" t="s">
        <v>11938</v>
      </c>
      <c r="G66" s="20" t="s">
        <v>12035</v>
      </c>
      <c r="H66" s="854"/>
    </row>
    <row r="67" spans="1:9" ht="69">
      <c r="A67" s="9">
        <v>3</v>
      </c>
      <c r="B67" s="20" t="s">
        <v>12087</v>
      </c>
      <c r="C67" s="20" t="s">
        <v>12041</v>
      </c>
      <c r="D67" s="19">
        <v>278</v>
      </c>
      <c r="E67" s="20" t="s">
        <v>12088</v>
      </c>
      <c r="F67" s="20" t="s">
        <v>11938</v>
      </c>
      <c r="G67" s="20" t="s">
        <v>12035</v>
      </c>
      <c r="H67" s="854"/>
    </row>
    <row r="68" spans="1:9" ht="69">
      <c r="A68" s="9">
        <v>4</v>
      </c>
      <c r="B68" s="20" t="s">
        <v>12089</v>
      </c>
      <c r="C68" s="20" t="s">
        <v>12051</v>
      </c>
      <c r="D68" s="19">
        <v>70</v>
      </c>
      <c r="E68" s="20" t="s">
        <v>12090</v>
      </c>
      <c r="F68" s="20" t="s">
        <v>11938</v>
      </c>
      <c r="G68" s="20" t="s">
        <v>12091</v>
      </c>
      <c r="H68" s="854"/>
    </row>
    <row r="69" spans="1:9" ht="79.5" customHeight="1">
      <c r="A69" s="9">
        <v>5</v>
      </c>
      <c r="B69" s="20" t="s">
        <v>12092</v>
      </c>
      <c r="C69" s="20" t="s">
        <v>8423</v>
      </c>
      <c r="D69" s="19">
        <v>7</v>
      </c>
      <c r="E69" s="20" t="s">
        <v>12093</v>
      </c>
      <c r="F69" s="20" t="s">
        <v>12094</v>
      </c>
      <c r="G69" s="20" t="s">
        <v>12061</v>
      </c>
      <c r="H69" s="854"/>
    </row>
    <row r="70" spans="1:9" ht="57.75" customHeight="1">
      <c r="A70" s="9">
        <v>6</v>
      </c>
      <c r="B70" s="20" t="s">
        <v>12095</v>
      </c>
      <c r="C70" s="20" t="s">
        <v>12096</v>
      </c>
      <c r="D70" s="19">
        <v>0.05</v>
      </c>
      <c r="E70" s="20" t="s">
        <v>12097</v>
      </c>
      <c r="F70" s="20" t="s">
        <v>12098</v>
      </c>
      <c r="G70" s="20" t="s">
        <v>12099</v>
      </c>
      <c r="H70" s="854"/>
    </row>
    <row r="71" spans="1:9" ht="58.5" customHeight="1">
      <c r="A71" s="9">
        <v>7</v>
      </c>
      <c r="B71" s="20" t="s">
        <v>12100</v>
      </c>
      <c r="C71" s="20" t="s">
        <v>12096</v>
      </c>
      <c r="D71" s="19">
        <v>0.5</v>
      </c>
      <c r="E71" s="20" t="s">
        <v>12101</v>
      </c>
      <c r="F71" s="20" t="s">
        <v>12102</v>
      </c>
      <c r="G71" s="20" t="s">
        <v>12099</v>
      </c>
      <c r="H71" s="854"/>
    </row>
    <row r="72" spans="1:9" ht="69">
      <c r="A72" s="9">
        <v>8</v>
      </c>
      <c r="B72" s="20" t="s">
        <v>12103</v>
      </c>
      <c r="C72" s="20" t="s">
        <v>12096</v>
      </c>
      <c r="D72" s="19">
        <v>2</v>
      </c>
      <c r="E72" s="20" t="s">
        <v>12104</v>
      </c>
      <c r="F72" s="20" t="s">
        <v>12105</v>
      </c>
      <c r="G72" s="20" t="s">
        <v>12091</v>
      </c>
      <c r="H72" s="854"/>
    </row>
    <row r="73" spans="1:9" ht="69">
      <c r="A73" s="9">
        <v>9</v>
      </c>
      <c r="B73" s="20" t="s">
        <v>12106</v>
      </c>
      <c r="C73" s="20" t="s">
        <v>12096</v>
      </c>
      <c r="D73" s="19">
        <v>5</v>
      </c>
      <c r="E73" s="20" t="s">
        <v>12107</v>
      </c>
      <c r="F73" s="20" t="s">
        <v>12108</v>
      </c>
      <c r="G73" s="20" t="s">
        <v>12044</v>
      </c>
      <c r="H73" s="854"/>
    </row>
    <row r="74" spans="1:9" ht="175.5" customHeight="1">
      <c r="A74" s="9">
        <v>10</v>
      </c>
      <c r="B74" s="20" t="s">
        <v>12109</v>
      </c>
      <c r="C74" s="20" t="s">
        <v>683</v>
      </c>
      <c r="D74" s="859">
        <v>254.8</v>
      </c>
      <c r="E74" s="861" t="s">
        <v>12110</v>
      </c>
      <c r="F74" s="861" t="s">
        <v>12111</v>
      </c>
      <c r="G74" s="20" t="s">
        <v>13054</v>
      </c>
      <c r="H74" s="854"/>
    </row>
    <row r="75" spans="1:9" ht="156" customHeight="1">
      <c r="A75" s="9">
        <v>11</v>
      </c>
      <c r="B75" s="20" t="s">
        <v>12112</v>
      </c>
      <c r="C75" s="20" t="s">
        <v>1695</v>
      </c>
      <c r="D75" s="19" t="s">
        <v>12113</v>
      </c>
      <c r="E75" s="20" t="s">
        <v>12114</v>
      </c>
      <c r="F75" s="20" t="s">
        <v>12115</v>
      </c>
      <c r="G75" s="20" t="s">
        <v>12116</v>
      </c>
      <c r="H75" s="854"/>
    </row>
    <row r="76" spans="1:9" ht="97.5" customHeight="1">
      <c r="A76" s="9">
        <v>12</v>
      </c>
      <c r="B76" s="20" t="s">
        <v>12117</v>
      </c>
      <c r="C76" s="20" t="s">
        <v>106</v>
      </c>
      <c r="D76" s="19" t="s">
        <v>12118</v>
      </c>
      <c r="E76" s="20" t="s">
        <v>12119</v>
      </c>
      <c r="F76" s="20" t="s">
        <v>12120</v>
      </c>
      <c r="G76" s="20" t="s">
        <v>12121</v>
      </c>
      <c r="H76" s="854"/>
    </row>
    <row r="77" spans="1:9" ht="15" customHeight="1">
      <c r="A77" s="870"/>
      <c r="B77" s="2107" t="s">
        <v>12122</v>
      </c>
      <c r="C77" s="2107"/>
      <c r="D77" s="2107"/>
      <c r="E77" s="2107"/>
      <c r="F77" s="2107"/>
      <c r="G77" s="2107"/>
      <c r="H77" s="2107"/>
    </row>
    <row r="78" spans="1:9" ht="75.75" customHeight="1">
      <c r="A78" s="9">
        <v>13</v>
      </c>
      <c r="B78" s="20" t="s">
        <v>12123</v>
      </c>
      <c r="C78" s="20" t="s">
        <v>106</v>
      </c>
      <c r="D78" s="19">
        <v>28.15</v>
      </c>
      <c r="E78" s="20" t="s">
        <v>12124</v>
      </c>
      <c r="F78" s="20" t="s">
        <v>12125</v>
      </c>
      <c r="G78" s="20" t="s">
        <v>12126</v>
      </c>
      <c r="H78" s="854"/>
    </row>
    <row r="79" spans="1:9" ht="115.5" customHeight="1">
      <c r="A79" s="9">
        <v>14</v>
      </c>
      <c r="B79" s="20" t="s">
        <v>12127</v>
      </c>
      <c r="C79" s="20" t="s">
        <v>12128</v>
      </c>
      <c r="D79" s="19">
        <v>4.9398999999999997</v>
      </c>
      <c r="E79" s="20" t="s">
        <v>12124</v>
      </c>
      <c r="F79" s="20" t="s">
        <v>12129</v>
      </c>
      <c r="G79" s="20" t="s">
        <v>12130</v>
      </c>
      <c r="H79" s="863"/>
    </row>
    <row r="80" spans="1:9" ht="20.25" customHeight="1">
      <c r="A80" s="2116" t="s">
        <v>12131</v>
      </c>
      <c r="B80" s="2116"/>
      <c r="C80" s="2116"/>
      <c r="D80" s="2116"/>
      <c r="E80" s="2116"/>
      <c r="F80" s="2116"/>
      <c r="G80" s="2116"/>
      <c r="H80" s="2116"/>
      <c r="I80" s="856"/>
    </row>
    <row r="81" spans="1:8" ht="153.75" customHeight="1">
      <c r="A81" s="9">
        <v>1</v>
      </c>
      <c r="B81" s="20" t="s">
        <v>12132</v>
      </c>
      <c r="C81" s="20" t="s">
        <v>12029</v>
      </c>
      <c r="D81" s="19">
        <v>94.2</v>
      </c>
      <c r="E81" s="20" t="s">
        <v>12133</v>
      </c>
      <c r="F81" s="20" t="s">
        <v>12134</v>
      </c>
      <c r="G81" s="20" t="s">
        <v>12135</v>
      </c>
      <c r="H81" s="854"/>
    </row>
    <row r="82" spans="1:8" ht="69">
      <c r="A82" s="9">
        <v>2</v>
      </c>
      <c r="B82" s="20" t="s">
        <v>9434</v>
      </c>
      <c r="C82" s="20" t="s">
        <v>12029</v>
      </c>
      <c r="D82" s="19">
        <v>60</v>
      </c>
      <c r="E82" s="20" t="s">
        <v>12136</v>
      </c>
      <c r="F82" s="20" t="s">
        <v>12137</v>
      </c>
      <c r="G82" s="20" t="s">
        <v>12039</v>
      </c>
      <c r="H82" s="854"/>
    </row>
    <row r="83" spans="1:8" ht="69">
      <c r="A83" s="9">
        <v>3</v>
      </c>
      <c r="B83" s="20" t="s">
        <v>12138</v>
      </c>
      <c r="C83" s="20" t="s">
        <v>12051</v>
      </c>
      <c r="D83" s="19">
        <v>260</v>
      </c>
      <c r="E83" s="20" t="s">
        <v>12139</v>
      </c>
      <c r="F83" s="20" t="s">
        <v>12140</v>
      </c>
      <c r="G83" s="20" t="s">
        <v>12067</v>
      </c>
      <c r="H83" s="854"/>
    </row>
    <row r="84" spans="1:8" ht="69">
      <c r="A84" s="9">
        <v>4</v>
      </c>
      <c r="B84" s="20" t="s">
        <v>12001</v>
      </c>
      <c r="C84" s="20" t="s">
        <v>12051</v>
      </c>
      <c r="D84" s="19">
        <v>260</v>
      </c>
      <c r="E84" s="20" t="s">
        <v>12141</v>
      </c>
      <c r="F84" s="20" t="s">
        <v>12142</v>
      </c>
      <c r="G84" s="20" t="s">
        <v>12067</v>
      </c>
      <c r="H84" s="854"/>
    </row>
    <row r="85" spans="1:8" ht="97.5" customHeight="1">
      <c r="A85" s="9">
        <v>5</v>
      </c>
      <c r="B85" s="20" t="s">
        <v>12143</v>
      </c>
      <c r="C85" s="20" t="s">
        <v>11992</v>
      </c>
      <c r="D85" s="19" t="s">
        <v>12144</v>
      </c>
      <c r="E85" s="20" t="s">
        <v>12145</v>
      </c>
      <c r="F85" s="20" t="s">
        <v>12146</v>
      </c>
      <c r="G85" s="20" t="s">
        <v>12147</v>
      </c>
      <c r="H85" s="854"/>
    </row>
    <row r="86" spans="1:8" ht="270.75" customHeight="1">
      <c r="A86" s="9">
        <v>6</v>
      </c>
      <c r="B86" s="20" t="s">
        <v>12148</v>
      </c>
      <c r="C86" s="20" t="s">
        <v>11992</v>
      </c>
      <c r="D86" s="19">
        <v>18.7</v>
      </c>
      <c r="E86" s="20" t="s">
        <v>12149</v>
      </c>
      <c r="F86" s="20" t="s">
        <v>12150</v>
      </c>
      <c r="G86" s="20" t="s">
        <v>12151</v>
      </c>
      <c r="H86" s="854"/>
    </row>
    <row r="87" spans="1:8" ht="253.5" customHeight="1">
      <c r="A87" s="9">
        <v>7</v>
      </c>
      <c r="B87" s="20" t="s">
        <v>12152</v>
      </c>
      <c r="C87" s="20" t="s">
        <v>11992</v>
      </c>
      <c r="D87" s="19">
        <v>10</v>
      </c>
      <c r="E87" s="20" t="s">
        <v>12153</v>
      </c>
      <c r="F87" s="20" t="s">
        <v>12154</v>
      </c>
      <c r="G87" s="20" t="s">
        <v>12155</v>
      </c>
      <c r="H87" s="854"/>
    </row>
    <row r="88" spans="1:8" ht="69">
      <c r="A88" s="9">
        <v>8</v>
      </c>
      <c r="B88" s="20" t="s">
        <v>12143</v>
      </c>
      <c r="C88" s="20" t="s">
        <v>11992</v>
      </c>
      <c r="D88" s="19">
        <v>0.05</v>
      </c>
      <c r="E88" s="20" t="s">
        <v>12156</v>
      </c>
      <c r="F88" s="20" t="s">
        <v>11973</v>
      </c>
      <c r="G88" s="20" t="s">
        <v>12157</v>
      </c>
      <c r="H88" s="854"/>
    </row>
    <row r="89" spans="1:8" ht="77.25" customHeight="1">
      <c r="A89" s="9">
        <v>9</v>
      </c>
      <c r="B89" s="20" t="s">
        <v>12158</v>
      </c>
      <c r="C89" s="20" t="s">
        <v>11992</v>
      </c>
      <c r="D89" s="19" t="s">
        <v>12159</v>
      </c>
      <c r="E89" s="20" t="s">
        <v>12160</v>
      </c>
      <c r="F89" s="20" t="s">
        <v>12161</v>
      </c>
      <c r="G89" s="35" t="s">
        <v>12162</v>
      </c>
      <c r="H89" s="854"/>
    </row>
    <row r="90" spans="1:8" ht="69">
      <c r="A90" s="9">
        <v>10</v>
      </c>
      <c r="B90" s="20" t="s">
        <v>12163</v>
      </c>
      <c r="C90" s="20" t="s">
        <v>11992</v>
      </c>
      <c r="D90" s="19">
        <v>3</v>
      </c>
      <c r="E90" s="20" t="s">
        <v>12164</v>
      </c>
      <c r="F90" s="20" t="s">
        <v>12165</v>
      </c>
      <c r="G90" s="20" t="s">
        <v>12166</v>
      </c>
      <c r="H90" s="854"/>
    </row>
    <row r="91" spans="1:8" ht="78" customHeight="1">
      <c r="A91" s="9">
        <v>11</v>
      </c>
      <c r="B91" s="20" t="s">
        <v>12167</v>
      </c>
      <c r="C91" s="20" t="s">
        <v>683</v>
      </c>
      <c r="D91" s="19">
        <v>35.6</v>
      </c>
      <c r="E91" s="20" t="s">
        <v>12168</v>
      </c>
      <c r="F91" s="20" t="s">
        <v>11944</v>
      </c>
      <c r="G91" s="20" t="s">
        <v>12169</v>
      </c>
      <c r="H91" s="854"/>
    </row>
    <row r="92" spans="1:8">
      <c r="A92" s="2111" t="s">
        <v>13055</v>
      </c>
      <c r="B92" s="2111"/>
      <c r="C92" s="2111"/>
      <c r="D92" s="2111"/>
      <c r="E92" s="2111"/>
      <c r="F92" s="2111"/>
      <c r="G92" s="2111"/>
      <c r="H92" s="2111"/>
    </row>
    <row r="93" spans="1:8" ht="155.25" customHeight="1">
      <c r="A93" s="9">
        <v>1</v>
      </c>
      <c r="B93" s="20" t="s">
        <v>12170</v>
      </c>
      <c r="C93" s="20" t="s">
        <v>12029</v>
      </c>
      <c r="D93" s="19">
        <v>885</v>
      </c>
      <c r="E93" s="20" t="s">
        <v>12171</v>
      </c>
      <c r="F93" s="395" t="s">
        <v>11938</v>
      </c>
      <c r="G93" s="20" t="s">
        <v>12172</v>
      </c>
      <c r="H93" s="854"/>
    </row>
    <row r="94" spans="1:8" ht="156" customHeight="1">
      <c r="A94" s="9">
        <v>2</v>
      </c>
      <c r="B94" s="20" t="s">
        <v>12173</v>
      </c>
      <c r="C94" s="20" t="s">
        <v>12029</v>
      </c>
      <c r="D94" s="19">
        <v>714.7</v>
      </c>
      <c r="E94" s="20" t="s">
        <v>12174</v>
      </c>
      <c r="F94" s="20" t="s">
        <v>12175</v>
      </c>
      <c r="G94" s="20" t="s">
        <v>12176</v>
      </c>
      <c r="H94" s="854"/>
    </row>
    <row r="95" spans="1:8">
      <c r="A95" s="2118" t="s">
        <v>12177</v>
      </c>
      <c r="B95" s="2118"/>
      <c r="C95" s="2118"/>
      <c r="D95" s="2118"/>
      <c r="E95" s="2118"/>
      <c r="F95" s="2118"/>
      <c r="G95" s="2118"/>
      <c r="H95" s="2118"/>
    </row>
    <row r="96" spans="1:8">
      <c r="A96" s="2111" t="s">
        <v>12178</v>
      </c>
      <c r="B96" s="2111"/>
      <c r="C96" s="2111"/>
      <c r="D96" s="2111"/>
      <c r="E96" s="2111"/>
      <c r="F96" s="2111"/>
      <c r="G96" s="2111"/>
      <c r="H96" s="2111"/>
    </row>
    <row r="97" spans="1:8" ht="69">
      <c r="A97" s="9">
        <v>1</v>
      </c>
      <c r="B97" s="20" t="s">
        <v>12179</v>
      </c>
      <c r="C97" s="20" t="s">
        <v>12041</v>
      </c>
      <c r="D97" s="19">
        <v>10</v>
      </c>
      <c r="E97" s="20" t="s">
        <v>12180</v>
      </c>
      <c r="F97" s="20" t="s">
        <v>12181</v>
      </c>
      <c r="G97" s="20" t="s">
        <v>12035</v>
      </c>
      <c r="H97" s="854"/>
    </row>
    <row r="98" spans="1:8" ht="69">
      <c r="A98" s="9">
        <v>2</v>
      </c>
      <c r="B98" s="20" t="s">
        <v>12182</v>
      </c>
      <c r="C98" s="20" t="s">
        <v>12051</v>
      </c>
      <c r="D98" s="19">
        <v>100</v>
      </c>
      <c r="E98" s="20" t="s">
        <v>12183</v>
      </c>
      <c r="F98" s="20" t="s">
        <v>12184</v>
      </c>
      <c r="G98" s="20" t="s">
        <v>12035</v>
      </c>
      <c r="H98" s="854"/>
    </row>
    <row r="99" spans="1:8" ht="69">
      <c r="A99" s="9">
        <v>3</v>
      </c>
      <c r="B99" s="20" t="s">
        <v>12158</v>
      </c>
      <c r="C99" s="20" t="s">
        <v>11992</v>
      </c>
      <c r="D99" s="19" t="s">
        <v>12185</v>
      </c>
      <c r="E99" s="20" t="s">
        <v>12186</v>
      </c>
      <c r="F99" s="20" t="s">
        <v>12187</v>
      </c>
      <c r="G99" s="20" t="s">
        <v>12035</v>
      </c>
      <c r="H99" s="854"/>
    </row>
    <row r="100" spans="1:8" ht="69">
      <c r="A100" s="9">
        <v>4</v>
      </c>
      <c r="B100" s="20" t="s">
        <v>12188</v>
      </c>
      <c r="C100" s="20" t="s">
        <v>11992</v>
      </c>
      <c r="D100" s="19">
        <v>0.5</v>
      </c>
      <c r="E100" s="20" t="s">
        <v>12186</v>
      </c>
      <c r="F100" s="20" t="s">
        <v>12187</v>
      </c>
      <c r="G100" s="20" t="s">
        <v>12035</v>
      </c>
      <c r="H100" s="854"/>
    </row>
    <row r="101" spans="1:8" ht="252" customHeight="1">
      <c r="A101" s="9">
        <v>5</v>
      </c>
      <c r="B101" s="20" t="s">
        <v>12189</v>
      </c>
      <c r="C101" s="20" t="s">
        <v>1695</v>
      </c>
      <c r="D101" s="19">
        <v>27.4</v>
      </c>
      <c r="E101" s="20" t="s">
        <v>12190</v>
      </c>
      <c r="F101" s="20" t="s">
        <v>12191</v>
      </c>
      <c r="G101" s="20" t="s">
        <v>12192</v>
      </c>
      <c r="H101" s="854"/>
    </row>
    <row r="102" spans="1:8" ht="69">
      <c r="A102" s="9">
        <v>6</v>
      </c>
      <c r="B102" s="20" t="s">
        <v>12193</v>
      </c>
      <c r="C102" s="20" t="s">
        <v>11992</v>
      </c>
      <c r="D102" s="19">
        <v>0.01</v>
      </c>
      <c r="E102" s="20" t="s">
        <v>12194</v>
      </c>
      <c r="F102" s="20" t="s">
        <v>12195</v>
      </c>
      <c r="G102" s="20" t="s">
        <v>12196</v>
      </c>
      <c r="H102" s="863"/>
    </row>
    <row r="103" spans="1:8" ht="69">
      <c r="A103" s="9">
        <v>7</v>
      </c>
      <c r="B103" s="20" t="s">
        <v>12197</v>
      </c>
      <c r="C103" s="20" t="s">
        <v>12198</v>
      </c>
      <c r="D103" s="19">
        <v>73.2</v>
      </c>
      <c r="E103" s="20" t="s">
        <v>12199</v>
      </c>
      <c r="F103" s="20" t="s">
        <v>12200</v>
      </c>
      <c r="G103" s="20" t="s">
        <v>12201</v>
      </c>
      <c r="H103" s="863"/>
    </row>
    <row r="104" spans="1:8" ht="69">
      <c r="A104" s="9">
        <v>8</v>
      </c>
      <c r="B104" s="20" t="s">
        <v>12202</v>
      </c>
      <c r="C104" s="20" t="s">
        <v>11992</v>
      </c>
      <c r="D104" s="19">
        <v>0.06</v>
      </c>
      <c r="E104" s="20" t="s">
        <v>12203</v>
      </c>
      <c r="F104" s="20" t="s">
        <v>12204</v>
      </c>
      <c r="G104" s="20" t="s">
        <v>12205</v>
      </c>
      <c r="H104" s="863"/>
    </row>
    <row r="105" spans="1:8" ht="69">
      <c r="A105" s="9">
        <v>9</v>
      </c>
      <c r="B105" s="20" t="s">
        <v>12206</v>
      </c>
      <c r="C105" s="20" t="s">
        <v>11992</v>
      </c>
      <c r="D105" s="19">
        <v>1.7</v>
      </c>
      <c r="E105" s="20" t="s">
        <v>12207</v>
      </c>
      <c r="F105" s="20" t="s">
        <v>12191</v>
      </c>
      <c r="G105" s="20" t="s">
        <v>12201</v>
      </c>
      <c r="H105" s="863"/>
    </row>
    <row r="106" spans="1:8" ht="69">
      <c r="A106" s="9">
        <v>10</v>
      </c>
      <c r="B106" s="20" t="s">
        <v>12208</v>
      </c>
      <c r="C106" s="20" t="s">
        <v>12029</v>
      </c>
      <c r="D106" s="19">
        <v>222.8</v>
      </c>
      <c r="E106" s="20" t="s">
        <v>12209</v>
      </c>
      <c r="F106" s="20" t="s">
        <v>12210</v>
      </c>
      <c r="G106" s="20" t="s">
        <v>12211</v>
      </c>
      <c r="H106" s="863"/>
    </row>
    <row r="107" spans="1:8" ht="69">
      <c r="A107" s="9">
        <v>11</v>
      </c>
      <c r="B107" s="20" t="s">
        <v>12212</v>
      </c>
      <c r="C107" s="20" t="s">
        <v>12029</v>
      </c>
      <c r="D107" s="19">
        <v>24.1</v>
      </c>
      <c r="E107" s="20" t="s">
        <v>12213</v>
      </c>
      <c r="F107" s="20" t="s">
        <v>12214</v>
      </c>
      <c r="G107" s="20" t="s">
        <v>12211</v>
      </c>
      <c r="H107" s="863"/>
    </row>
    <row r="108" spans="1:8" ht="69">
      <c r="A108" s="9">
        <v>12</v>
      </c>
      <c r="B108" s="20" t="s">
        <v>634</v>
      </c>
      <c r="C108" s="20" t="s">
        <v>8423</v>
      </c>
      <c r="D108" s="19">
        <v>5.5</v>
      </c>
      <c r="E108" s="20" t="s">
        <v>12215</v>
      </c>
      <c r="F108" s="20" t="s">
        <v>12216</v>
      </c>
      <c r="G108" s="20" t="s">
        <v>12211</v>
      </c>
      <c r="H108" s="863"/>
    </row>
    <row r="109" spans="1:8" ht="69">
      <c r="A109" s="9">
        <v>13</v>
      </c>
      <c r="B109" s="20" t="s">
        <v>12217</v>
      </c>
      <c r="C109" s="20" t="s">
        <v>11992</v>
      </c>
      <c r="D109" s="19">
        <v>1.3</v>
      </c>
      <c r="E109" s="20" t="s">
        <v>12218</v>
      </c>
      <c r="F109" s="20" t="s">
        <v>12195</v>
      </c>
      <c r="G109" s="20" t="s">
        <v>12211</v>
      </c>
      <c r="H109" s="863"/>
    </row>
    <row r="110" spans="1:8" ht="69">
      <c r="A110" s="9">
        <v>14</v>
      </c>
      <c r="B110" s="20" t="s">
        <v>12219</v>
      </c>
      <c r="C110" s="20" t="s">
        <v>11992</v>
      </c>
      <c r="D110" s="19">
        <v>1.8</v>
      </c>
      <c r="E110" s="20" t="s">
        <v>12220</v>
      </c>
      <c r="F110" s="20" t="s">
        <v>12214</v>
      </c>
      <c r="G110" s="20" t="s">
        <v>12211</v>
      </c>
      <c r="H110" s="863"/>
    </row>
    <row r="111" spans="1:8" ht="69">
      <c r="A111" s="9">
        <v>15</v>
      </c>
      <c r="B111" s="20" t="s">
        <v>12221</v>
      </c>
      <c r="C111" s="20" t="s">
        <v>11992</v>
      </c>
      <c r="D111" s="19">
        <v>0.01</v>
      </c>
      <c r="E111" s="20" t="s">
        <v>12222</v>
      </c>
      <c r="F111" s="20" t="s">
        <v>12223</v>
      </c>
      <c r="G111" s="20" t="s">
        <v>12211</v>
      </c>
      <c r="H111" s="863"/>
    </row>
    <row r="112" spans="1:8" ht="69">
      <c r="A112" s="9">
        <v>16</v>
      </c>
      <c r="B112" s="20" t="s">
        <v>12224</v>
      </c>
      <c r="C112" s="20" t="s">
        <v>12225</v>
      </c>
      <c r="D112" s="19">
        <v>2.3199999999999998</v>
      </c>
      <c r="E112" s="20" t="s">
        <v>12226</v>
      </c>
      <c r="F112" s="20" t="s">
        <v>12195</v>
      </c>
      <c r="G112" s="20" t="s">
        <v>12211</v>
      </c>
      <c r="H112" s="863"/>
    </row>
    <row r="113" spans="1:8" ht="96.75" customHeight="1">
      <c r="A113" s="9">
        <v>17</v>
      </c>
      <c r="B113" s="20" t="s">
        <v>12227</v>
      </c>
      <c r="C113" s="20" t="s">
        <v>12225</v>
      </c>
      <c r="D113" s="19">
        <v>5.0999999999999996</v>
      </c>
      <c r="E113" s="20" t="s">
        <v>12228</v>
      </c>
      <c r="F113" s="20" t="s">
        <v>12181</v>
      </c>
      <c r="G113" s="20" t="s">
        <v>12211</v>
      </c>
      <c r="H113" s="863"/>
    </row>
    <row r="114" spans="1:8">
      <c r="A114" s="2111" t="s">
        <v>12229</v>
      </c>
      <c r="B114" s="2111"/>
      <c r="C114" s="2111"/>
      <c r="D114" s="2111"/>
      <c r="E114" s="2111"/>
      <c r="F114" s="2111"/>
      <c r="G114" s="2111"/>
      <c r="H114" s="2111"/>
    </row>
    <row r="115" spans="1:8" ht="69">
      <c r="A115" s="9">
        <v>1</v>
      </c>
      <c r="B115" s="20" t="s">
        <v>12230</v>
      </c>
      <c r="C115" s="20" t="s">
        <v>12041</v>
      </c>
      <c r="D115" s="19" t="s">
        <v>12231</v>
      </c>
      <c r="E115" s="20" t="s">
        <v>12232</v>
      </c>
      <c r="F115" s="20" t="s">
        <v>12233</v>
      </c>
      <c r="G115" s="20" t="s">
        <v>12044</v>
      </c>
      <c r="H115" s="854"/>
    </row>
    <row r="116" spans="1:8" ht="69">
      <c r="A116" s="9">
        <v>2</v>
      </c>
      <c r="B116" s="20" t="s">
        <v>12234</v>
      </c>
      <c r="C116" s="20" t="s">
        <v>12051</v>
      </c>
      <c r="D116" s="19">
        <v>50</v>
      </c>
      <c r="E116" s="20" t="s">
        <v>12235</v>
      </c>
      <c r="F116" s="20" t="s">
        <v>12236</v>
      </c>
      <c r="G116" s="20" t="s">
        <v>12091</v>
      </c>
      <c r="H116" s="854"/>
    </row>
    <row r="117" spans="1:8" ht="78.75" customHeight="1">
      <c r="A117" s="9">
        <v>3</v>
      </c>
      <c r="B117" s="20" t="s">
        <v>11344</v>
      </c>
      <c r="C117" s="20" t="s">
        <v>12051</v>
      </c>
      <c r="D117" s="19">
        <v>179.1</v>
      </c>
      <c r="E117" s="20" t="s">
        <v>12237</v>
      </c>
      <c r="F117" s="20" t="s">
        <v>12238</v>
      </c>
      <c r="G117" s="20" t="s">
        <v>12239</v>
      </c>
      <c r="H117" s="854"/>
    </row>
    <row r="118" spans="1:8" ht="78.75" customHeight="1">
      <c r="A118" s="9">
        <v>4</v>
      </c>
      <c r="B118" s="20" t="s">
        <v>12240</v>
      </c>
      <c r="C118" s="20" t="s">
        <v>12051</v>
      </c>
      <c r="D118" s="19">
        <v>31</v>
      </c>
      <c r="E118" s="20" t="s">
        <v>12241</v>
      </c>
      <c r="F118" s="20" t="s">
        <v>12242</v>
      </c>
      <c r="G118" s="20" t="s">
        <v>12239</v>
      </c>
      <c r="H118" s="854"/>
    </row>
    <row r="119" spans="1:8" ht="77.25" customHeight="1">
      <c r="A119" s="9">
        <v>5</v>
      </c>
      <c r="B119" s="20" t="s">
        <v>12243</v>
      </c>
      <c r="C119" s="20" t="s">
        <v>12051</v>
      </c>
      <c r="D119" s="19">
        <v>36.4</v>
      </c>
      <c r="E119" s="20" t="s">
        <v>12244</v>
      </c>
      <c r="F119" s="20" t="s">
        <v>12245</v>
      </c>
      <c r="G119" s="20" t="s">
        <v>12239</v>
      </c>
      <c r="H119" s="854"/>
    </row>
    <row r="120" spans="1:8" ht="80.25" customHeight="1">
      <c r="A120" s="9">
        <v>6</v>
      </c>
      <c r="B120" s="20" t="s">
        <v>12246</v>
      </c>
      <c r="C120" s="20" t="s">
        <v>12051</v>
      </c>
      <c r="D120" s="19">
        <v>34</v>
      </c>
      <c r="E120" s="20" t="s">
        <v>12247</v>
      </c>
      <c r="F120" s="20" t="s">
        <v>12248</v>
      </c>
      <c r="G120" s="20" t="s">
        <v>12239</v>
      </c>
      <c r="H120" s="854"/>
    </row>
    <row r="121" spans="1:8" ht="69">
      <c r="A121" s="9">
        <v>7</v>
      </c>
      <c r="B121" s="20" t="s">
        <v>12249</v>
      </c>
      <c r="C121" s="20" t="s">
        <v>8423</v>
      </c>
      <c r="D121" s="19">
        <v>12.4</v>
      </c>
      <c r="E121" s="20" t="s">
        <v>12203</v>
      </c>
      <c r="F121" s="20" t="s">
        <v>12245</v>
      </c>
      <c r="G121" s="20" t="s">
        <v>12039</v>
      </c>
      <c r="H121" s="854"/>
    </row>
    <row r="122" spans="1:8" ht="69">
      <c r="A122" s="9">
        <v>8</v>
      </c>
      <c r="B122" s="20" t="s">
        <v>4072</v>
      </c>
      <c r="C122" s="20" t="s">
        <v>8423</v>
      </c>
      <c r="D122" s="19">
        <v>18.7</v>
      </c>
      <c r="E122" s="20" t="s">
        <v>12250</v>
      </c>
      <c r="F122" s="20" t="s">
        <v>11944</v>
      </c>
      <c r="G122" s="20" t="s">
        <v>12166</v>
      </c>
      <c r="H122" s="854"/>
    </row>
    <row r="123" spans="1:8" ht="57.75" customHeight="1">
      <c r="A123" s="9">
        <v>9</v>
      </c>
      <c r="B123" s="20" t="s">
        <v>12251</v>
      </c>
      <c r="C123" s="20" t="s">
        <v>11992</v>
      </c>
      <c r="D123" s="19">
        <v>0.02</v>
      </c>
      <c r="E123" s="20" t="s">
        <v>12252</v>
      </c>
      <c r="F123" s="20" t="s">
        <v>11944</v>
      </c>
      <c r="G123" s="20" t="s">
        <v>12253</v>
      </c>
      <c r="H123" s="854"/>
    </row>
    <row r="124" spans="1:8" ht="69">
      <c r="A124" s="9">
        <v>10</v>
      </c>
      <c r="B124" s="20" t="s">
        <v>12143</v>
      </c>
      <c r="C124" s="20" t="s">
        <v>11992</v>
      </c>
      <c r="D124" s="19">
        <v>0.01</v>
      </c>
      <c r="E124" s="20" t="s">
        <v>12254</v>
      </c>
      <c r="F124" s="20" t="s">
        <v>12255</v>
      </c>
      <c r="G124" s="20" t="s">
        <v>12256</v>
      </c>
      <c r="H124" s="854"/>
    </row>
    <row r="125" spans="1:8" ht="69">
      <c r="A125" s="9">
        <v>11</v>
      </c>
      <c r="B125" s="20" t="s">
        <v>12158</v>
      </c>
      <c r="C125" s="20" t="s">
        <v>11992</v>
      </c>
      <c r="D125" s="19" t="s">
        <v>12257</v>
      </c>
      <c r="E125" s="20" t="s">
        <v>12258</v>
      </c>
      <c r="F125" s="20" t="s">
        <v>12255</v>
      </c>
      <c r="G125" s="20" t="s">
        <v>12091</v>
      </c>
      <c r="H125" s="854"/>
    </row>
    <row r="126" spans="1:8" ht="82.8">
      <c r="A126" s="9">
        <v>12</v>
      </c>
      <c r="B126" s="20" t="s">
        <v>12259</v>
      </c>
      <c r="C126" s="20" t="s">
        <v>11992</v>
      </c>
      <c r="D126" s="19" t="s">
        <v>12260</v>
      </c>
      <c r="E126" s="20" t="s">
        <v>12247</v>
      </c>
      <c r="F126" s="20" t="s">
        <v>12248</v>
      </c>
      <c r="G126" s="20" t="s">
        <v>12261</v>
      </c>
      <c r="H126" s="854"/>
    </row>
    <row r="127" spans="1:8" ht="69">
      <c r="A127" s="9">
        <v>13</v>
      </c>
      <c r="B127" s="20" t="s">
        <v>12262</v>
      </c>
      <c r="C127" s="20" t="s">
        <v>11992</v>
      </c>
      <c r="D127" s="19" t="s">
        <v>12263</v>
      </c>
      <c r="E127" s="20" t="s">
        <v>12264</v>
      </c>
      <c r="F127" s="20" t="s">
        <v>12255</v>
      </c>
      <c r="G127" s="20" t="s">
        <v>12044</v>
      </c>
      <c r="H127" s="854"/>
    </row>
    <row r="128" spans="1:8" ht="252.75" customHeight="1">
      <c r="A128" s="9">
        <v>14</v>
      </c>
      <c r="B128" s="20" t="s">
        <v>12265</v>
      </c>
      <c r="C128" s="20" t="s">
        <v>11992</v>
      </c>
      <c r="D128" s="19">
        <v>182</v>
      </c>
      <c r="E128" s="20" t="s">
        <v>12266</v>
      </c>
      <c r="F128" s="20" t="s">
        <v>11944</v>
      </c>
      <c r="G128" s="20" t="s">
        <v>12267</v>
      </c>
      <c r="H128" s="854"/>
    </row>
    <row r="129" spans="1:8" ht="253.5" customHeight="1">
      <c r="A129" s="9">
        <v>15</v>
      </c>
      <c r="B129" s="20" t="s">
        <v>12268</v>
      </c>
      <c r="C129" s="20" t="s">
        <v>11992</v>
      </c>
      <c r="D129" s="19">
        <v>865</v>
      </c>
      <c r="E129" s="20" t="s">
        <v>12269</v>
      </c>
      <c r="F129" s="20" t="s">
        <v>11944</v>
      </c>
      <c r="G129" s="20" t="s">
        <v>12270</v>
      </c>
      <c r="H129" s="854"/>
    </row>
    <row r="130" spans="1:8" ht="195" customHeight="1">
      <c r="A130" s="9">
        <v>16</v>
      </c>
      <c r="B130" s="20" t="s">
        <v>12271</v>
      </c>
      <c r="C130" s="20" t="s">
        <v>11992</v>
      </c>
      <c r="D130" s="19">
        <v>57</v>
      </c>
      <c r="E130" s="20" t="s">
        <v>12272</v>
      </c>
      <c r="F130" s="20" t="s">
        <v>11944</v>
      </c>
      <c r="G130" s="20" t="s">
        <v>12273</v>
      </c>
      <c r="H130" s="854"/>
    </row>
    <row r="131" spans="1:8" ht="138" customHeight="1">
      <c r="A131" s="9">
        <v>17</v>
      </c>
      <c r="B131" s="20" t="s">
        <v>12274</v>
      </c>
      <c r="C131" s="20" t="s">
        <v>12096</v>
      </c>
      <c r="D131" s="19">
        <v>22.9</v>
      </c>
      <c r="E131" s="20" t="s">
        <v>12275</v>
      </c>
      <c r="F131" s="20" t="s">
        <v>12233</v>
      </c>
      <c r="G131" s="20" t="s">
        <v>12276</v>
      </c>
      <c r="H131" s="854"/>
    </row>
    <row r="132" spans="1:8" ht="77.25" customHeight="1">
      <c r="A132" s="9">
        <v>18</v>
      </c>
      <c r="B132" s="20" t="s">
        <v>12277</v>
      </c>
      <c r="C132" s="20" t="s">
        <v>683</v>
      </c>
      <c r="D132" s="19">
        <v>135.80000000000001</v>
      </c>
      <c r="E132" s="20" t="s">
        <v>12069</v>
      </c>
      <c r="F132" s="20" t="s">
        <v>12278</v>
      </c>
      <c r="G132" s="35" t="s">
        <v>12162</v>
      </c>
      <c r="H132" s="854"/>
    </row>
    <row r="133" spans="1:8" ht="115.5" customHeight="1">
      <c r="A133" s="9">
        <v>19</v>
      </c>
      <c r="B133" s="20" t="s">
        <v>12279</v>
      </c>
      <c r="C133" s="20" t="s">
        <v>1695</v>
      </c>
      <c r="D133" s="19">
        <v>32</v>
      </c>
      <c r="E133" s="20" t="s">
        <v>12280</v>
      </c>
      <c r="F133" s="20" t="s">
        <v>12281</v>
      </c>
      <c r="G133" s="20" t="s">
        <v>12282</v>
      </c>
      <c r="H133" s="854"/>
    </row>
    <row r="134" spans="1:8" ht="69">
      <c r="A134" s="9">
        <v>20</v>
      </c>
      <c r="B134" s="20" t="s">
        <v>12283</v>
      </c>
      <c r="C134" s="20" t="s">
        <v>11997</v>
      </c>
      <c r="D134" s="19">
        <v>7.6364999999999998</v>
      </c>
      <c r="E134" s="20" t="s">
        <v>12284</v>
      </c>
      <c r="F134" s="20" t="s">
        <v>12285</v>
      </c>
      <c r="G134" s="20" t="s">
        <v>12211</v>
      </c>
      <c r="H134" s="863"/>
    </row>
    <row r="135" spans="1:8">
      <c r="A135" s="2111" t="s">
        <v>12286</v>
      </c>
      <c r="B135" s="2111"/>
      <c r="C135" s="2111"/>
      <c r="D135" s="2111"/>
      <c r="E135" s="2111"/>
      <c r="F135" s="2111"/>
      <c r="G135" s="2111"/>
      <c r="H135" s="2111"/>
    </row>
    <row r="136" spans="1:8" ht="69">
      <c r="A136" s="9">
        <v>1</v>
      </c>
      <c r="B136" s="20" t="s">
        <v>12287</v>
      </c>
      <c r="C136" s="20" t="s">
        <v>12029</v>
      </c>
      <c r="D136" s="19">
        <v>655</v>
      </c>
      <c r="E136" s="20" t="s">
        <v>12288</v>
      </c>
      <c r="F136" s="20" t="s">
        <v>12289</v>
      </c>
      <c r="G136" s="20" t="s">
        <v>12039</v>
      </c>
      <c r="H136" s="854"/>
    </row>
    <row r="137" spans="1:8" ht="69">
      <c r="A137" s="9">
        <v>2</v>
      </c>
      <c r="B137" s="20" t="s">
        <v>12290</v>
      </c>
      <c r="C137" s="20" t="s">
        <v>12291</v>
      </c>
      <c r="D137" s="19">
        <v>35.9</v>
      </c>
      <c r="E137" s="20" t="s">
        <v>12292</v>
      </c>
      <c r="F137" s="20" t="s">
        <v>12293</v>
      </c>
      <c r="G137" s="20" t="s">
        <v>12039</v>
      </c>
      <c r="H137" s="854"/>
    </row>
    <row r="138" spans="1:8" ht="69">
      <c r="A138" s="9">
        <v>3</v>
      </c>
      <c r="B138" s="20" t="s">
        <v>12294</v>
      </c>
      <c r="C138" s="20" t="s">
        <v>12198</v>
      </c>
      <c r="D138" s="19">
        <v>3</v>
      </c>
      <c r="E138" s="20" t="s">
        <v>12295</v>
      </c>
      <c r="F138" s="20" t="s">
        <v>12296</v>
      </c>
      <c r="G138" s="20" t="s">
        <v>12157</v>
      </c>
      <c r="H138" s="854"/>
    </row>
    <row r="139" spans="1:8" ht="69">
      <c r="A139" s="9">
        <v>4</v>
      </c>
      <c r="B139" s="20" t="s">
        <v>12297</v>
      </c>
      <c r="C139" s="20" t="s">
        <v>12051</v>
      </c>
      <c r="D139" s="19">
        <v>742</v>
      </c>
      <c r="E139" s="20" t="s">
        <v>12298</v>
      </c>
      <c r="F139" s="20" t="s">
        <v>12296</v>
      </c>
      <c r="G139" s="20" t="s">
        <v>12039</v>
      </c>
      <c r="H139" s="854"/>
    </row>
    <row r="140" spans="1:8" ht="69">
      <c r="A140" s="9">
        <v>5</v>
      </c>
      <c r="B140" s="20" t="s">
        <v>12299</v>
      </c>
      <c r="C140" s="20" t="s">
        <v>12051</v>
      </c>
      <c r="D140" s="19">
        <v>195</v>
      </c>
      <c r="E140" s="20" t="s">
        <v>12300</v>
      </c>
      <c r="F140" s="20" t="s">
        <v>12301</v>
      </c>
      <c r="G140" s="20" t="s">
        <v>12091</v>
      </c>
      <c r="H140" s="854"/>
    </row>
    <row r="141" spans="1:8" ht="78.75" customHeight="1">
      <c r="A141" s="9">
        <v>6</v>
      </c>
      <c r="B141" s="20" t="s">
        <v>12302</v>
      </c>
      <c r="C141" s="20" t="s">
        <v>12051</v>
      </c>
      <c r="D141" s="19">
        <v>28</v>
      </c>
      <c r="E141" s="20" t="s">
        <v>12303</v>
      </c>
      <c r="F141" s="20" t="s">
        <v>12304</v>
      </c>
      <c r="G141" s="20" t="s">
        <v>12239</v>
      </c>
      <c r="H141" s="854"/>
    </row>
    <row r="142" spans="1:8" ht="81.75" customHeight="1">
      <c r="A142" s="9">
        <v>7</v>
      </c>
      <c r="B142" s="20" t="s">
        <v>12305</v>
      </c>
      <c r="C142" s="20" t="s">
        <v>12051</v>
      </c>
      <c r="D142" s="19">
        <v>43</v>
      </c>
      <c r="E142" s="20" t="s">
        <v>12306</v>
      </c>
      <c r="F142" s="20" t="s">
        <v>12307</v>
      </c>
      <c r="G142" s="20" t="s">
        <v>12239</v>
      </c>
      <c r="H142" s="854"/>
    </row>
    <row r="143" spans="1:8" ht="69">
      <c r="A143" s="9">
        <v>8</v>
      </c>
      <c r="B143" s="20" t="s">
        <v>12308</v>
      </c>
      <c r="C143" s="20" t="s">
        <v>8423</v>
      </c>
      <c r="D143" s="19">
        <v>7.1</v>
      </c>
      <c r="E143" s="20" t="s">
        <v>12309</v>
      </c>
      <c r="F143" s="20" t="s">
        <v>12310</v>
      </c>
      <c r="G143" s="20" t="s">
        <v>12039</v>
      </c>
      <c r="H143" s="854"/>
    </row>
    <row r="144" spans="1:8" ht="69">
      <c r="A144" s="9">
        <v>9</v>
      </c>
      <c r="B144" s="20" t="s">
        <v>12143</v>
      </c>
      <c r="C144" s="20" t="s">
        <v>11992</v>
      </c>
      <c r="D144" s="19">
        <v>0.03</v>
      </c>
      <c r="E144" s="20" t="s">
        <v>12311</v>
      </c>
      <c r="F144" s="20" t="s">
        <v>12312</v>
      </c>
      <c r="G144" s="20" t="s">
        <v>12039</v>
      </c>
      <c r="H144" s="854"/>
    </row>
    <row r="145" spans="1:8" ht="77.25" customHeight="1">
      <c r="A145" s="9">
        <v>10</v>
      </c>
      <c r="B145" s="20" t="s">
        <v>12313</v>
      </c>
      <c r="C145" s="20" t="s">
        <v>683</v>
      </c>
      <c r="D145" s="19">
        <v>52.8</v>
      </c>
      <c r="E145" s="20" t="s">
        <v>12314</v>
      </c>
      <c r="F145" s="20" t="s">
        <v>12315</v>
      </c>
      <c r="G145" s="20" t="s">
        <v>12039</v>
      </c>
      <c r="H145" s="854"/>
    </row>
    <row r="146" spans="1:8" ht="69">
      <c r="A146" s="9">
        <v>11</v>
      </c>
      <c r="B146" s="20" t="s">
        <v>12316</v>
      </c>
      <c r="C146" s="20" t="s">
        <v>683</v>
      </c>
      <c r="D146" s="19">
        <v>149</v>
      </c>
      <c r="E146" s="20" t="s">
        <v>12317</v>
      </c>
      <c r="F146" s="20" t="s">
        <v>11944</v>
      </c>
      <c r="G146" s="20" t="s">
        <v>12039</v>
      </c>
      <c r="H146" s="854"/>
    </row>
    <row r="147" spans="1:8" ht="69">
      <c r="A147" s="9">
        <v>12</v>
      </c>
      <c r="B147" s="20" t="s">
        <v>12318</v>
      </c>
      <c r="C147" s="20" t="s">
        <v>683</v>
      </c>
      <c r="D147" s="19">
        <v>156</v>
      </c>
      <c r="E147" s="20" t="s">
        <v>12319</v>
      </c>
      <c r="F147" s="20" t="s">
        <v>11944</v>
      </c>
      <c r="G147" s="20" t="s">
        <v>12039</v>
      </c>
      <c r="H147" s="854"/>
    </row>
    <row r="148" spans="1:8" ht="98.25" customHeight="1">
      <c r="A148" s="9">
        <v>13</v>
      </c>
      <c r="B148" s="20" t="s">
        <v>12320</v>
      </c>
      <c r="C148" s="20" t="s">
        <v>683</v>
      </c>
      <c r="D148" s="19">
        <v>117</v>
      </c>
      <c r="E148" s="20" t="s">
        <v>12321</v>
      </c>
      <c r="F148" s="20" t="s">
        <v>11944</v>
      </c>
      <c r="G148" s="20" t="s">
        <v>12322</v>
      </c>
      <c r="H148" s="854"/>
    </row>
    <row r="149" spans="1:8" ht="58.5" customHeight="1">
      <c r="A149" s="9">
        <v>14</v>
      </c>
      <c r="B149" s="20" t="s">
        <v>12323</v>
      </c>
      <c r="C149" s="20" t="s">
        <v>1695</v>
      </c>
      <c r="D149" s="19">
        <v>7</v>
      </c>
      <c r="E149" s="20" t="s">
        <v>12324</v>
      </c>
      <c r="F149" s="20" t="s">
        <v>12325</v>
      </c>
      <c r="G149" s="20" t="s">
        <v>12326</v>
      </c>
      <c r="H149" s="854"/>
    </row>
    <row r="150" spans="1:8">
      <c r="A150" s="2111" t="s">
        <v>12327</v>
      </c>
      <c r="B150" s="2111"/>
      <c r="C150" s="2111"/>
      <c r="D150" s="2111"/>
      <c r="E150" s="2111"/>
      <c r="F150" s="2111"/>
      <c r="G150" s="2111"/>
      <c r="H150" s="2111"/>
    </row>
    <row r="151" spans="1:8" ht="136.5" customHeight="1">
      <c r="A151" s="9">
        <v>1</v>
      </c>
      <c r="B151" s="20" t="s">
        <v>12328</v>
      </c>
      <c r="C151" s="20" t="s">
        <v>12051</v>
      </c>
      <c r="D151" s="19">
        <v>540.20000000000005</v>
      </c>
      <c r="E151" s="20" t="s">
        <v>12329</v>
      </c>
      <c r="F151" s="20" t="s">
        <v>12330</v>
      </c>
      <c r="G151" s="20" t="s">
        <v>12331</v>
      </c>
      <c r="H151" s="854"/>
    </row>
    <row r="152" spans="1:8" ht="78.75" customHeight="1">
      <c r="A152" s="9">
        <v>2</v>
      </c>
      <c r="B152" s="20" t="s">
        <v>12332</v>
      </c>
      <c r="C152" s="20" t="s">
        <v>12051</v>
      </c>
      <c r="D152" s="19">
        <v>90</v>
      </c>
      <c r="E152" s="20" t="s">
        <v>12333</v>
      </c>
      <c r="F152" s="20" t="s">
        <v>12334</v>
      </c>
      <c r="G152" s="20" t="s">
        <v>12169</v>
      </c>
      <c r="H152" s="854"/>
    </row>
    <row r="153" spans="1:8" ht="69">
      <c r="A153" s="9">
        <v>3</v>
      </c>
      <c r="B153" s="20" t="s">
        <v>12335</v>
      </c>
      <c r="C153" s="20" t="s">
        <v>12051</v>
      </c>
      <c r="D153" s="19">
        <v>400</v>
      </c>
      <c r="E153" s="20" t="s">
        <v>12336</v>
      </c>
      <c r="F153" s="20" t="s">
        <v>12337</v>
      </c>
      <c r="G153" s="20" t="s">
        <v>12067</v>
      </c>
      <c r="H153" s="854"/>
    </row>
    <row r="154" spans="1:8" ht="69">
      <c r="A154" s="9">
        <v>4</v>
      </c>
      <c r="B154" s="20" t="s">
        <v>12338</v>
      </c>
      <c r="C154" s="20" t="s">
        <v>12051</v>
      </c>
      <c r="D154" s="19">
        <v>150</v>
      </c>
      <c r="E154" s="20" t="s">
        <v>12339</v>
      </c>
      <c r="F154" s="20" t="s">
        <v>12340</v>
      </c>
      <c r="G154" s="20" t="s">
        <v>12067</v>
      </c>
      <c r="H154" s="854"/>
    </row>
    <row r="155" spans="1:8" ht="75" customHeight="1">
      <c r="A155" s="9">
        <v>5</v>
      </c>
      <c r="B155" s="20" t="s">
        <v>12341</v>
      </c>
      <c r="C155" s="20" t="s">
        <v>12051</v>
      </c>
      <c r="D155" s="19">
        <v>150</v>
      </c>
      <c r="E155" s="20" t="s">
        <v>12342</v>
      </c>
      <c r="F155" s="20" t="s">
        <v>12343</v>
      </c>
      <c r="G155" s="20" t="s">
        <v>12344</v>
      </c>
      <c r="H155" s="854"/>
    </row>
    <row r="156" spans="1:8" ht="76.5" customHeight="1">
      <c r="A156" s="9">
        <v>6</v>
      </c>
      <c r="B156" s="20" t="s">
        <v>12345</v>
      </c>
      <c r="C156" s="20" t="s">
        <v>12051</v>
      </c>
      <c r="D156" s="19">
        <v>120</v>
      </c>
      <c r="E156" s="20" t="s">
        <v>12346</v>
      </c>
      <c r="F156" s="20" t="s">
        <v>12337</v>
      </c>
      <c r="G156" s="20" t="s">
        <v>12169</v>
      </c>
      <c r="H156" s="854"/>
    </row>
    <row r="157" spans="1:8" ht="56.25" customHeight="1">
      <c r="A157" s="9">
        <v>7</v>
      </c>
      <c r="B157" s="20" t="s">
        <v>12251</v>
      </c>
      <c r="C157" s="20" t="s">
        <v>11992</v>
      </c>
      <c r="D157" s="19">
        <v>0.02</v>
      </c>
      <c r="E157" s="20" t="s">
        <v>12347</v>
      </c>
      <c r="F157" s="20" t="s">
        <v>12348</v>
      </c>
      <c r="G157" s="20" t="s">
        <v>12349</v>
      </c>
      <c r="H157" s="854"/>
    </row>
    <row r="158" spans="1:8" ht="252" customHeight="1">
      <c r="A158" s="9">
        <v>8</v>
      </c>
      <c r="B158" s="20" t="s">
        <v>12350</v>
      </c>
      <c r="C158" s="20" t="s">
        <v>11992</v>
      </c>
      <c r="D158" s="19">
        <v>47</v>
      </c>
      <c r="E158" s="20" t="s">
        <v>12351</v>
      </c>
      <c r="F158" s="20" t="s">
        <v>12352</v>
      </c>
      <c r="G158" s="20" t="s">
        <v>12353</v>
      </c>
      <c r="H158" s="854"/>
    </row>
    <row r="159" spans="1:8" ht="155.25" customHeight="1">
      <c r="A159" s="9">
        <v>9</v>
      </c>
      <c r="B159" s="20" t="s">
        <v>10588</v>
      </c>
      <c r="C159" s="20" t="s">
        <v>11992</v>
      </c>
      <c r="D159" s="19">
        <v>1</v>
      </c>
      <c r="E159" s="20" t="s">
        <v>12354</v>
      </c>
      <c r="F159" s="20" t="s">
        <v>12355</v>
      </c>
      <c r="G159" s="20" t="s">
        <v>12356</v>
      </c>
      <c r="H159" s="854"/>
    </row>
    <row r="160" spans="1:8" ht="69">
      <c r="A160" s="9">
        <v>10</v>
      </c>
      <c r="B160" s="20" t="s">
        <v>12357</v>
      </c>
      <c r="C160" s="20" t="s">
        <v>683</v>
      </c>
      <c r="D160" s="19">
        <v>325</v>
      </c>
      <c r="E160" s="20" t="s">
        <v>12358</v>
      </c>
      <c r="F160" s="20" t="s">
        <v>12352</v>
      </c>
      <c r="G160" s="20" t="s">
        <v>12044</v>
      </c>
      <c r="H160" s="854"/>
    </row>
    <row r="161" spans="1:8" ht="136.5" customHeight="1">
      <c r="A161" s="9">
        <v>11</v>
      </c>
      <c r="B161" s="20" t="s">
        <v>12359</v>
      </c>
      <c r="C161" s="20" t="s">
        <v>683</v>
      </c>
      <c r="D161" s="19">
        <v>562.20000000000005</v>
      </c>
      <c r="E161" s="20" t="s">
        <v>12360</v>
      </c>
      <c r="F161" s="20" t="s">
        <v>12361</v>
      </c>
      <c r="G161" s="20" t="s">
        <v>12362</v>
      </c>
      <c r="H161" s="854"/>
    </row>
    <row r="162" spans="1:8" ht="69">
      <c r="A162" s="9">
        <v>12</v>
      </c>
      <c r="B162" s="20" t="s">
        <v>12363</v>
      </c>
      <c r="C162" s="20" t="s">
        <v>12041</v>
      </c>
      <c r="D162" s="19">
        <v>12</v>
      </c>
      <c r="E162" s="20" t="s">
        <v>12364</v>
      </c>
      <c r="F162" s="20" t="s">
        <v>12352</v>
      </c>
      <c r="G162" s="20" t="s">
        <v>12365</v>
      </c>
      <c r="H162" s="854"/>
    </row>
    <row r="163" spans="1:8" ht="135.75" customHeight="1">
      <c r="A163" s="9">
        <v>13</v>
      </c>
      <c r="B163" s="20" t="s">
        <v>12366</v>
      </c>
      <c r="C163" s="20" t="s">
        <v>12367</v>
      </c>
      <c r="D163" s="19">
        <v>746</v>
      </c>
      <c r="E163" s="20" t="s">
        <v>12368</v>
      </c>
      <c r="F163" s="20" t="s">
        <v>12369</v>
      </c>
      <c r="G163" s="20" t="s">
        <v>12370</v>
      </c>
      <c r="H163" s="854"/>
    </row>
    <row r="164" spans="1:8" ht="80.25" customHeight="1">
      <c r="A164" s="9">
        <v>14</v>
      </c>
      <c r="B164" s="20" t="s">
        <v>12371</v>
      </c>
      <c r="C164" s="20" t="s">
        <v>12372</v>
      </c>
      <c r="D164" s="19">
        <v>79.2</v>
      </c>
      <c r="E164" s="20" t="s">
        <v>12373</v>
      </c>
      <c r="F164" s="20" t="s">
        <v>12374</v>
      </c>
      <c r="G164" s="20" t="s">
        <v>12196</v>
      </c>
      <c r="H164" s="863"/>
    </row>
    <row r="165" spans="1:8" ht="75.75" customHeight="1">
      <c r="A165" s="9">
        <v>15</v>
      </c>
      <c r="B165" s="20" t="s">
        <v>12375</v>
      </c>
      <c r="C165" s="20" t="s">
        <v>8423</v>
      </c>
      <c r="D165" s="19">
        <v>2.2999999999999998</v>
      </c>
      <c r="E165" s="20" t="s">
        <v>12376</v>
      </c>
      <c r="F165" s="20" t="s">
        <v>11965</v>
      </c>
      <c r="G165" s="20" t="s">
        <v>12196</v>
      </c>
      <c r="H165" s="863"/>
    </row>
    <row r="166" spans="1:8" ht="75.75" customHeight="1">
      <c r="A166" s="9">
        <v>16</v>
      </c>
      <c r="B166" s="20" t="s">
        <v>12377</v>
      </c>
      <c r="C166" s="20" t="s">
        <v>8423</v>
      </c>
      <c r="D166" s="19">
        <v>2.5</v>
      </c>
      <c r="E166" s="20" t="s">
        <v>12378</v>
      </c>
      <c r="F166" s="20" t="s">
        <v>12340</v>
      </c>
      <c r="G166" s="20" t="s">
        <v>12196</v>
      </c>
      <c r="H166" s="863"/>
    </row>
    <row r="167" spans="1:8" ht="77.25" customHeight="1">
      <c r="A167" s="9">
        <v>17</v>
      </c>
      <c r="B167" s="20" t="s">
        <v>12379</v>
      </c>
      <c r="C167" s="20" t="s">
        <v>12128</v>
      </c>
      <c r="D167" s="19">
        <v>0.02</v>
      </c>
      <c r="E167" s="20" t="s">
        <v>12203</v>
      </c>
      <c r="F167" s="20" t="s">
        <v>12204</v>
      </c>
      <c r="G167" s="20" t="s">
        <v>12196</v>
      </c>
      <c r="H167" s="863"/>
    </row>
    <row r="168" spans="1:8" ht="97.5" customHeight="1">
      <c r="A168" s="9">
        <v>18</v>
      </c>
      <c r="B168" s="20" t="s">
        <v>12380</v>
      </c>
      <c r="C168" s="20" t="s">
        <v>12128</v>
      </c>
      <c r="D168" s="19">
        <v>12.8452</v>
      </c>
      <c r="E168" s="20" t="s">
        <v>12381</v>
      </c>
      <c r="F168" s="20" t="s">
        <v>12382</v>
      </c>
      <c r="G168" s="20" t="s">
        <v>12383</v>
      </c>
      <c r="H168" s="863"/>
    </row>
    <row r="169" spans="1:8">
      <c r="A169" s="2119" t="s">
        <v>12384</v>
      </c>
      <c r="B169" s="2119"/>
      <c r="C169" s="2119"/>
      <c r="D169" s="2119"/>
      <c r="E169" s="2119"/>
      <c r="F169" s="2119"/>
      <c r="G169" s="2119"/>
      <c r="H169" s="2119"/>
    </row>
    <row r="170" spans="1:8" ht="69">
      <c r="A170" s="9">
        <v>1</v>
      </c>
      <c r="B170" s="20" t="s">
        <v>12385</v>
      </c>
      <c r="C170" s="20" t="s">
        <v>12051</v>
      </c>
      <c r="D170" s="19">
        <v>120</v>
      </c>
      <c r="E170" s="20" t="s">
        <v>12386</v>
      </c>
      <c r="F170" s="20" t="s">
        <v>11944</v>
      </c>
      <c r="G170" s="20" t="s">
        <v>12387</v>
      </c>
      <c r="H170" s="854"/>
    </row>
    <row r="171" spans="1:8" ht="69">
      <c r="A171" s="9">
        <v>2</v>
      </c>
      <c r="B171" s="20" t="s">
        <v>12388</v>
      </c>
      <c r="C171" s="20" t="s">
        <v>12051</v>
      </c>
      <c r="D171" s="19">
        <v>44.8</v>
      </c>
      <c r="E171" s="20" t="s">
        <v>12389</v>
      </c>
      <c r="F171" s="20" t="s">
        <v>12390</v>
      </c>
      <c r="G171" s="20" t="s">
        <v>12387</v>
      </c>
      <c r="H171" s="854"/>
    </row>
    <row r="172" spans="1:8" ht="69">
      <c r="A172" s="9">
        <v>3</v>
      </c>
      <c r="B172" s="20" t="s">
        <v>12391</v>
      </c>
      <c r="C172" s="20" t="s">
        <v>12051</v>
      </c>
      <c r="D172" s="19">
        <v>82.5</v>
      </c>
      <c r="E172" s="20" t="s">
        <v>12392</v>
      </c>
      <c r="F172" s="20" t="s">
        <v>12393</v>
      </c>
      <c r="G172" s="20" t="s">
        <v>12387</v>
      </c>
      <c r="H172" s="854"/>
    </row>
    <row r="173" spans="1:8" ht="77.25" customHeight="1">
      <c r="A173" s="9">
        <v>4</v>
      </c>
      <c r="B173" s="20" t="s">
        <v>12394</v>
      </c>
      <c r="C173" s="20" t="s">
        <v>12051</v>
      </c>
      <c r="D173" s="19">
        <v>364</v>
      </c>
      <c r="E173" s="20" t="s">
        <v>12395</v>
      </c>
      <c r="F173" s="20" t="s">
        <v>12396</v>
      </c>
      <c r="G173" s="20" t="s">
        <v>12061</v>
      </c>
      <c r="H173" s="854"/>
    </row>
    <row r="174" spans="1:8" ht="79.5" customHeight="1">
      <c r="A174" s="9">
        <v>5</v>
      </c>
      <c r="B174" s="20" t="s">
        <v>12397</v>
      </c>
      <c r="C174" s="20" t="s">
        <v>12051</v>
      </c>
      <c r="D174" s="19">
        <v>237</v>
      </c>
      <c r="E174" s="20" t="s">
        <v>12398</v>
      </c>
      <c r="F174" s="20" t="s">
        <v>11944</v>
      </c>
      <c r="G174" s="20" t="s">
        <v>12061</v>
      </c>
      <c r="H174" s="854"/>
    </row>
    <row r="175" spans="1:8" ht="58.5" customHeight="1">
      <c r="A175" s="9">
        <v>6</v>
      </c>
      <c r="B175" s="20" t="s">
        <v>12251</v>
      </c>
      <c r="C175" s="20" t="s">
        <v>11992</v>
      </c>
      <c r="D175" s="19">
        <v>0.05</v>
      </c>
      <c r="E175" s="20" t="s">
        <v>12399</v>
      </c>
      <c r="F175" s="20" t="s">
        <v>11944</v>
      </c>
      <c r="G175" s="20" t="s">
        <v>12099</v>
      </c>
      <c r="H175" s="854"/>
    </row>
    <row r="176" spans="1:8" ht="69">
      <c r="A176" s="9">
        <v>7</v>
      </c>
      <c r="B176" s="20" t="s">
        <v>12259</v>
      </c>
      <c r="C176" s="20" t="s">
        <v>11992</v>
      </c>
      <c r="D176" s="19" t="s">
        <v>12400</v>
      </c>
      <c r="E176" s="20" t="s">
        <v>12401</v>
      </c>
      <c r="F176" s="20" t="s">
        <v>11944</v>
      </c>
      <c r="G176" s="20" t="s">
        <v>12402</v>
      </c>
      <c r="H176" s="854"/>
    </row>
    <row r="177" spans="1:8" ht="136.5" customHeight="1">
      <c r="A177" s="9">
        <v>8</v>
      </c>
      <c r="B177" s="20" t="s">
        <v>12143</v>
      </c>
      <c r="C177" s="20" t="s">
        <v>11992</v>
      </c>
      <c r="D177" s="19">
        <v>1.4999999999999999E-2</v>
      </c>
      <c r="E177" s="20" t="s">
        <v>12403</v>
      </c>
      <c r="F177" s="20" t="s">
        <v>12404</v>
      </c>
      <c r="G177" s="20" t="s">
        <v>12405</v>
      </c>
      <c r="H177" s="854"/>
    </row>
    <row r="178" spans="1:8" ht="135" customHeight="1">
      <c r="A178" s="9">
        <v>9</v>
      </c>
      <c r="B178" s="20" t="s">
        <v>12143</v>
      </c>
      <c r="C178" s="20" t="s">
        <v>11992</v>
      </c>
      <c r="D178" s="19">
        <v>0.04</v>
      </c>
      <c r="E178" s="20" t="s">
        <v>12406</v>
      </c>
      <c r="F178" s="20" t="s">
        <v>12404</v>
      </c>
      <c r="G178" s="20" t="s">
        <v>12405</v>
      </c>
      <c r="H178" s="854"/>
    </row>
    <row r="179" spans="1:8" ht="156.75" customHeight="1">
      <c r="A179" s="9">
        <v>10</v>
      </c>
      <c r="B179" s="20" t="s">
        <v>12262</v>
      </c>
      <c r="C179" s="20" t="s">
        <v>11992</v>
      </c>
      <c r="D179" s="19">
        <v>1</v>
      </c>
      <c r="E179" s="20" t="s">
        <v>12407</v>
      </c>
      <c r="F179" s="395" t="s">
        <v>12404</v>
      </c>
      <c r="G179" s="20" t="s">
        <v>12408</v>
      </c>
      <c r="H179" s="854"/>
    </row>
    <row r="180" spans="1:8" ht="69">
      <c r="A180" s="9">
        <v>11</v>
      </c>
      <c r="B180" s="20" t="s">
        <v>3533</v>
      </c>
      <c r="C180" s="20" t="s">
        <v>683</v>
      </c>
      <c r="D180" s="19">
        <v>41</v>
      </c>
      <c r="E180" s="20" t="s">
        <v>12409</v>
      </c>
      <c r="F180" s="20" t="s">
        <v>12404</v>
      </c>
      <c r="G180" s="20" t="s">
        <v>12387</v>
      </c>
      <c r="H180" s="854"/>
    </row>
    <row r="181" spans="1:8" ht="69">
      <c r="A181" s="9">
        <v>12</v>
      </c>
      <c r="B181" s="20" t="s">
        <v>12410</v>
      </c>
      <c r="C181" s="20" t="s">
        <v>683</v>
      </c>
      <c r="D181" s="19">
        <v>38</v>
      </c>
      <c r="E181" s="20" t="s">
        <v>12411</v>
      </c>
      <c r="F181" s="20" t="s">
        <v>11944</v>
      </c>
      <c r="G181" s="20" t="s">
        <v>12387</v>
      </c>
      <c r="H181" s="854"/>
    </row>
    <row r="182" spans="1:8" ht="69">
      <c r="A182" s="9">
        <v>13</v>
      </c>
      <c r="B182" s="20" t="s">
        <v>12412</v>
      </c>
      <c r="C182" s="20" t="s">
        <v>683</v>
      </c>
      <c r="D182" s="19">
        <v>53</v>
      </c>
      <c r="E182" s="20" t="s">
        <v>12413</v>
      </c>
      <c r="F182" s="20" t="s">
        <v>11944</v>
      </c>
      <c r="G182" s="20" t="s">
        <v>12387</v>
      </c>
      <c r="H182" s="854"/>
    </row>
    <row r="183" spans="1:8" ht="69">
      <c r="A183" s="9">
        <v>14</v>
      </c>
      <c r="B183" s="20" t="s">
        <v>12414</v>
      </c>
      <c r="C183" s="20" t="s">
        <v>683</v>
      </c>
      <c r="D183" s="19">
        <v>39</v>
      </c>
      <c r="E183" s="20" t="s">
        <v>12415</v>
      </c>
      <c r="F183" s="20" t="s">
        <v>11944</v>
      </c>
      <c r="G183" s="20" t="s">
        <v>12402</v>
      </c>
      <c r="H183" s="854"/>
    </row>
    <row r="184" spans="1:8" ht="69">
      <c r="A184" s="9">
        <v>15</v>
      </c>
      <c r="B184" s="20" t="s">
        <v>12416</v>
      </c>
      <c r="C184" s="20" t="s">
        <v>683</v>
      </c>
      <c r="D184" s="19">
        <v>41</v>
      </c>
      <c r="E184" s="20" t="s">
        <v>12417</v>
      </c>
      <c r="F184" s="20" t="s">
        <v>11944</v>
      </c>
      <c r="G184" s="20" t="s">
        <v>12387</v>
      </c>
      <c r="H184" s="854"/>
    </row>
    <row r="185" spans="1:8" ht="69">
      <c r="A185" s="9">
        <v>16</v>
      </c>
      <c r="B185" s="20" t="s">
        <v>12418</v>
      </c>
      <c r="C185" s="20" t="s">
        <v>683</v>
      </c>
      <c r="D185" s="19">
        <v>76</v>
      </c>
      <c r="E185" s="20" t="s">
        <v>12419</v>
      </c>
      <c r="F185" s="20" t="s">
        <v>11944</v>
      </c>
      <c r="G185" s="20" t="s">
        <v>12387</v>
      </c>
      <c r="H185" s="854"/>
    </row>
    <row r="186" spans="1:8" ht="79.5" customHeight="1">
      <c r="A186" s="9">
        <v>17</v>
      </c>
      <c r="B186" s="20" t="s">
        <v>4049</v>
      </c>
      <c r="C186" s="20" t="s">
        <v>683</v>
      </c>
      <c r="D186" s="19">
        <v>76</v>
      </c>
      <c r="E186" s="20" t="s">
        <v>12420</v>
      </c>
      <c r="F186" s="20" t="s">
        <v>11944</v>
      </c>
      <c r="G186" s="20" t="s">
        <v>12061</v>
      </c>
      <c r="H186" s="854"/>
    </row>
    <row r="187" spans="1:8" ht="80.25" customHeight="1">
      <c r="A187" s="9">
        <v>18</v>
      </c>
      <c r="B187" s="20" t="s">
        <v>12421</v>
      </c>
      <c r="C187" s="20" t="s">
        <v>683</v>
      </c>
      <c r="D187" s="19">
        <v>23</v>
      </c>
      <c r="E187" s="20" t="s">
        <v>12422</v>
      </c>
      <c r="F187" s="20" t="s">
        <v>11944</v>
      </c>
      <c r="G187" s="20" t="s">
        <v>12061</v>
      </c>
      <c r="H187" s="854"/>
    </row>
    <row r="188" spans="1:8" ht="80.25" customHeight="1">
      <c r="A188" s="9">
        <v>19</v>
      </c>
      <c r="B188" s="20" t="s">
        <v>12423</v>
      </c>
      <c r="C188" s="20" t="s">
        <v>683</v>
      </c>
      <c r="D188" s="19">
        <v>38</v>
      </c>
      <c r="E188" s="20" t="s">
        <v>12424</v>
      </c>
      <c r="F188" s="20" t="s">
        <v>11944</v>
      </c>
      <c r="G188" s="20" t="s">
        <v>12061</v>
      </c>
      <c r="H188" s="854"/>
    </row>
    <row r="189" spans="1:8" ht="78.75" customHeight="1">
      <c r="A189" s="9">
        <v>20</v>
      </c>
      <c r="B189" s="20" t="s">
        <v>12425</v>
      </c>
      <c r="C189" s="20" t="s">
        <v>683</v>
      </c>
      <c r="D189" s="19">
        <v>162</v>
      </c>
      <c r="E189" s="20" t="s">
        <v>12426</v>
      </c>
      <c r="F189" s="20" t="s">
        <v>11944</v>
      </c>
      <c r="G189" s="20" t="s">
        <v>12061</v>
      </c>
      <c r="H189" s="854"/>
    </row>
    <row r="190" spans="1:8" ht="80.25" customHeight="1">
      <c r="A190" s="9">
        <v>21</v>
      </c>
      <c r="B190" s="20" t="s">
        <v>12427</v>
      </c>
      <c r="C190" s="20" t="s">
        <v>683</v>
      </c>
      <c r="D190" s="19">
        <v>40</v>
      </c>
      <c r="E190" s="20" t="s">
        <v>12428</v>
      </c>
      <c r="F190" s="20" t="s">
        <v>11944</v>
      </c>
      <c r="G190" s="20" t="s">
        <v>12061</v>
      </c>
      <c r="H190" s="854"/>
    </row>
    <row r="191" spans="1:8" ht="78" customHeight="1">
      <c r="A191" s="9">
        <v>22</v>
      </c>
      <c r="B191" s="20" t="s">
        <v>12429</v>
      </c>
      <c r="C191" s="20" t="s">
        <v>683</v>
      </c>
      <c r="D191" s="19">
        <v>125</v>
      </c>
      <c r="E191" s="20" t="s">
        <v>12430</v>
      </c>
      <c r="F191" s="20" t="s">
        <v>11944</v>
      </c>
      <c r="G191" s="20" t="s">
        <v>12061</v>
      </c>
      <c r="H191" s="854"/>
    </row>
    <row r="192" spans="1:8" ht="97.5" customHeight="1">
      <c r="A192" s="9">
        <v>23</v>
      </c>
      <c r="B192" s="20" t="s">
        <v>12143</v>
      </c>
      <c r="C192" s="20" t="s">
        <v>11992</v>
      </c>
      <c r="D192" s="19">
        <v>0.04</v>
      </c>
      <c r="E192" s="20" t="s">
        <v>12431</v>
      </c>
      <c r="F192" s="20" t="s">
        <v>12432</v>
      </c>
      <c r="G192" s="20" t="s">
        <v>12433</v>
      </c>
      <c r="H192" s="863"/>
    </row>
    <row r="193" spans="1:8">
      <c r="A193" s="2120" t="s">
        <v>12434</v>
      </c>
      <c r="B193" s="2120"/>
      <c r="C193" s="2120"/>
      <c r="D193" s="2120"/>
      <c r="E193" s="2120"/>
      <c r="F193" s="2120"/>
      <c r="G193" s="2120"/>
      <c r="H193" s="2120"/>
    </row>
    <row r="194" spans="1:8" ht="69">
      <c r="A194" s="9">
        <v>1</v>
      </c>
      <c r="B194" s="20" t="s">
        <v>12435</v>
      </c>
      <c r="C194" s="20" t="s">
        <v>12029</v>
      </c>
      <c r="D194" s="19">
        <v>733</v>
      </c>
      <c r="E194" s="20" t="s">
        <v>12436</v>
      </c>
      <c r="F194" s="20" t="s">
        <v>12352</v>
      </c>
      <c r="G194" s="20" t="s">
        <v>12035</v>
      </c>
      <c r="H194" s="854"/>
    </row>
    <row r="195" spans="1:8" ht="69">
      <c r="A195" s="9">
        <v>2</v>
      </c>
      <c r="B195" s="20" t="s">
        <v>12437</v>
      </c>
      <c r="C195" s="20" t="s">
        <v>12029</v>
      </c>
      <c r="D195" s="19">
        <v>16.100000000000001</v>
      </c>
      <c r="E195" s="20" t="s">
        <v>12438</v>
      </c>
      <c r="F195" s="20" t="s">
        <v>12439</v>
      </c>
      <c r="G195" s="20" t="s">
        <v>12035</v>
      </c>
      <c r="H195" s="854"/>
    </row>
    <row r="196" spans="1:8" ht="69">
      <c r="A196" s="9">
        <v>3</v>
      </c>
      <c r="B196" s="20" t="s">
        <v>12440</v>
      </c>
      <c r="C196" s="20" t="s">
        <v>12041</v>
      </c>
      <c r="D196" s="19">
        <v>174</v>
      </c>
      <c r="E196" s="20" t="s">
        <v>12441</v>
      </c>
      <c r="F196" s="20" t="s">
        <v>12352</v>
      </c>
      <c r="G196" s="20" t="s">
        <v>12035</v>
      </c>
      <c r="H196" s="854"/>
    </row>
    <row r="197" spans="1:8" ht="69">
      <c r="A197" s="9">
        <v>4</v>
      </c>
      <c r="B197" s="20" t="s">
        <v>12442</v>
      </c>
      <c r="C197" s="20" t="s">
        <v>12051</v>
      </c>
      <c r="D197" s="19">
        <v>183.3</v>
      </c>
      <c r="E197" s="20" t="s">
        <v>12443</v>
      </c>
      <c r="F197" s="20" t="s">
        <v>12444</v>
      </c>
      <c r="G197" s="20" t="s">
        <v>12035</v>
      </c>
      <c r="H197" s="854"/>
    </row>
    <row r="198" spans="1:8" ht="69">
      <c r="A198" s="9">
        <v>5</v>
      </c>
      <c r="B198" s="20" t="s">
        <v>12445</v>
      </c>
      <c r="C198" s="20" t="s">
        <v>12051</v>
      </c>
      <c r="D198" s="19">
        <v>289.60000000000002</v>
      </c>
      <c r="E198" s="20" t="s">
        <v>12446</v>
      </c>
      <c r="F198" s="20" t="s">
        <v>12447</v>
      </c>
      <c r="G198" s="20" t="s">
        <v>12387</v>
      </c>
      <c r="H198" s="854"/>
    </row>
    <row r="199" spans="1:8" ht="137.25" customHeight="1">
      <c r="A199" s="9">
        <v>6</v>
      </c>
      <c r="B199" s="20" t="s">
        <v>12448</v>
      </c>
      <c r="C199" s="20" t="s">
        <v>683</v>
      </c>
      <c r="D199" s="19">
        <v>619</v>
      </c>
      <c r="E199" s="20" t="s">
        <v>12449</v>
      </c>
      <c r="F199" s="20" t="s">
        <v>12352</v>
      </c>
      <c r="G199" s="20" t="s">
        <v>12450</v>
      </c>
      <c r="H199" s="854"/>
    </row>
    <row r="200" spans="1:8" ht="69">
      <c r="A200" s="9">
        <v>7</v>
      </c>
      <c r="B200" s="20" t="s">
        <v>12451</v>
      </c>
      <c r="C200" s="20" t="s">
        <v>11992</v>
      </c>
      <c r="D200" s="19" t="s">
        <v>12452</v>
      </c>
      <c r="E200" s="20" t="s">
        <v>12453</v>
      </c>
      <c r="F200" s="20" t="s">
        <v>12454</v>
      </c>
      <c r="G200" s="20" t="s">
        <v>12211</v>
      </c>
      <c r="H200" s="863"/>
    </row>
    <row r="201" spans="1:8" ht="78" customHeight="1">
      <c r="A201" s="9">
        <v>8</v>
      </c>
      <c r="B201" s="20" t="s">
        <v>12455</v>
      </c>
      <c r="C201" s="20" t="s">
        <v>11992</v>
      </c>
      <c r="D201" s="19">
        <v>0.1</v>
      </c>
      <c r="E201" s="20" t="s">
        <v>12456</v>
      </c>
      <c r="F201" s="20" t="s">
        <v>12457</v>
      </c>
      <c r="G201" s="20" t="s">
        <v>12126</v>
      </c>
      <c r="H201" s="863"/>
    </row>
    <row r="202" spans="1:8" s="176" customFormat="1" ht="19.5" customHeight="1">
      <c r="A202" s="2113" t="s">
        <v>13056</v>
      </c>
      <c r="B202" s="2121"/>
      <c r="C202" s="2121"/>
      <c r="D202" s="2121"/>
      <c r="E202" s="2121"/>
      <c r="F202" s="2121"/>
      <c r="G202" s="2121"/>
      <c r="H202" s="2121"/>
    </row>
    <row r="203" spans="1:8">
      <c r="A203" s="2119" t="s">
        <v>12458</v>
      </c>
      <c r="B203" s="2119"/>
      <c r="C203" s="2119"/>
      <c r="D203" s="2119"/>
      <c r="E203" s="2119"/>
      <c r="F203" s="2119"/>
      <c r="G203" s="2119"/>
      <c r="H203" s="2119"/>
    </row>
    <row r="204" spans="1:8" ht="69">
      <c r="A204" s="9">
        <v>1</v>
      </c>
      <c r="B204" s="20" t="s">
        <v>12047</v>
      </c>
      <c r="C204" s="20" t="s">
        <v>12041</v>
      </c>
      <c r="D204" s="19">
        <v>126</v>
      </c>
      <c r="E204" s="20" t="s">
        <v>12459</v>
      </c>
      <c r="F204" s="20" t="s">
        <v>12460</v>
      </c>
      <c r="G204" s="20" t="s">
        <v>12035</v>
      </c>
      <c r="H204" s="854"/>
    </row>
    <row r="205" spans="1:8" ht="60.75" customHeight="1">
      <c r="A205" s="9">
        <v>2</v>
      </c>
      <c r="B205" s="20" t="s">
        <v>12251</v>
      </c>
      <c r="C205" s="20" t="s">
        <v>11992</v>
      </c>
      <c r="D205" s="19">
        <v>0.02</v>
      </c>
      <c r="E205" s="20" t="s">
        <v>12461</v>
      </c>
      <c r="F205" s="20" t="s">
        <v>12462</v>
      </c>
      <c r="G205" s="20" t="s">
        <v>12253</v>
      </c>
      <c r="H205" s="854"/>
    </row>
    <row r="206" spans="1:8" ht="82.8">
      <c r="A206" s="9">
        <v>3</v>
      </c>
      <c r="B206" s="20" t="s">
        <v>12251</v>
      </c>
      <c r="C206" s="20" t="s">
        <v>11992</v>
      </c>
      <c r="D206" s="19">
        <v>0.02</v>
      </c>
      <c r="E206" s="20" t="s">
        <v>12463</v>
      </c>
      <c r="F206" s="20" t="s">
        <v>12464</v>
      </c>
      <c r="G206" s="20" t="s">
        <v>12147</v>
      </c>
      <c r="H206" s="854"/>
    </row>
    <row r="207" spans="1:8" ht="69">
      <c r="A207" s="9">
        <v>4</v>
      </c>
      <c r="B207" s="20" t="s">
        <v>12465</v>
      </c>
      <c r="C207" s="20" t="s">
        <v>12466</v>
      </c>
      <c r="D207" s="19">
        <v>770</v>
      </c>
      <c r="E207" s="20" t="s">
        <v>12467</v>
      </c>
      <c r="F207" s="20" t="s">
        <v>12468</v>
      </c>
      <c r="G207" s="20" t="s">
        <v>12196</v>
      </c>
      <c r="H207" s="863"/>
    </row>
    <row r="208" spans="1:8" ht="95.25" customHeight="1">
      <c r="A208" s="9">
        <v>5</v>
      </c>
      <c r="B208" s="20" t="s">
        <v>12469</v>
      </c>
      <c r="C208" s="20" t="s">
        <v>12466</v>
      </c>
      <c r="D208" s="19">
        <v>1274.7</v>
      </c>
      <c r="E208" s="20" t="s">
        <v>12470</v>
      </c>
      <c r="F208" s="20" t="s">
        <v>12471</v>
      </c>
      <c r="G208" s="20" t="s">
        <v>12201</v>
      </c>
      <c r="H208" s="863"/>
    </row>
    <row r="209" spans="1:8" ht="82.8">
      <c r="A209" s="9">
        <v>6</v>
      </c>
      <c r="B209" s="20" t="s">
        <v>12472</v>
      </c>
      <c r="C209" s="20" t="s">
        <v>12029</v>
      </c>
      <c r="D209" s="19">
        <v>76.8</v>
      </c>
      <c r="E209" s="20" t="s">
        <v>12473</v>
      </c>
      <c r="F209" s="395" t="s">
        <v>12462</v>
      </c>
      <c r="G209" s="20" t="s">
        <v>12433</v>
      </c>
      <c r="H209" s="863"/>
    </row>
    <row r="210" spans="1:8" ht="97.5" customHeight="1">
      <c r="A210" s="9">
        <v>7</v>
      </c>
      <c r="B210" s="20" t="s">
        <v>12474</v>
      </c>
      <c r="C210" s="20" t="s">
        <v>12466</v>
      </c>
      <c r="D210" s="19">
        <v>257.69170000000003</v>
      </c>
      <c r="E210" s="20" t="s">
        <v>12475</v>
      </c>
      <c r="F210" s="20" t="s">
        <v>12476</v>
      </c>
      <c r="G210" s="20" t="s">
        <v>12477</v>
      </c>
      <c r="H210" s="863"/>
    </row>
    <row r="211" spans="1:8" s="176" customFormat="1" ht="21.75" customHeight="1">
      <c r="A211" s="2115" t="s">
        <v>13057</v>
      </c>
      <c r="B211" s="2115"/>
      <c r="C211" s="2115"/>
      <c r="D211" s="2115"/>
      <c r="E211" s="2115"/>
      <c r="F211" s="2115"/>
      <c r="G211" s="2115"/>
      <c r="H211" s="2115"/>
    </row>
    <row r="212" spans="1:8" ht="69">
      <c r="A212" s="9">
        <v>1</v>
      </c>
      <c r="B212" s="20" t="s">
        <v>12478</v>
      </c>
      <c r="C212" s="20" t="s">
        <v>12029</v>
      </c>
      <c r="D212" s="19">
        <v>204.4</v>
      </c>
      <c r="E212" s="20" t="s">
        <v>12479</v>
      </c>
      <c r="F212" s="397" t="s">
        <v>12480</v>
      </c>
      <c r="G212" s="20" t="s">
        <v>12039</v>
      </c>
      <c r="H212" s="854"/>
    </row>
    <row r="213" spans="1:8" ht="78.75" customHeight="1">
      <c r="A213" s="9">
        <v>2</v>
      </c>
      <c r="B213" s="20" t="s">
        <v>12481</v>
      </c>
      <c r="C213" s="20" t="s">
        <v>12029</v>
      </c>
      <c r="D213" s="19">
        <v>65.599999999999994</v>
      </c>
      <c r="E213" s="20" t="s">
        <v>12482</v>
      </c>
      <c r="F213" s="20" t="s">
        <v>12483</v>
      </c>
      <c r="G213" s="20" t="s">
        <v>12169</v>
      </c>
      <c r="H213" s="854"/>
    </row>
    <row r="214" spans="1:8" ht="154.5" customHeight="1">
      <c r="A214" s="9">
        <v>3</v>
      </c>
      <c r="B214" s="20" t="s">
        <v>12484</v>
      </c>
      <c r="C214" s="20" t="s">
        <v>12041</v>
      </c>
      <c r="D214" s="859">
        <v>193.6</v>
      </c>
      <c r="E214" s="20" t="s">
        <v>13058</v>
      </c>
      <c r="F214" s="20" t="s">
        <v>13059</v>
      </c>
      <c r="G214" s="20" t="s">
        <v>13060</v>
      </c>
      <c r="H214" s="854"/>
    </row>
    <row r="215" spans="1:8" ht="69">
      <c r="A215" s="9">
        <v>4</v>
      </c>
      <c r="B215" s="20" t="s">
        <v>12485</v>
      </c>
      <c r="C215" s="20" t="s">
        <v>12041</v>
      </c>
      <c r="D215" s="19">
        <v>563.70000000000005</v>
      </c>
      <c r="E215" s="20" t="s">
        <v>12486</v>
      </c>
      <c r="F215" s="20" t="s">
        <v>12487</v>
      </c>
      <c r="G215" s="20" t="s">
        <v>12387</v>
      </c>
      <c r="H215" s="854"/>
    </row>
    <row r="216" spans="1:8" ht="69">
      <c r="A216" s="9">
        <v>5</v>
      </c>
      <c r="B216" s="20" t="s">
        <v>12488</v>
      </c>
      <c r="C216" s="20" t="s">
        <v>12041</v>
      </c>
      <c r="D216" s="19">
        <v>275.60000000000002</v>
      </c>
      <c r="E216" s="20" t="s">
        <v>12489</v>
      </c>
      <c r="F216" s="20" t="s">
        <v>12487</v>
      </c>
      <c r="G216" s="20" t="s">
        <v>12387</v>
      </c>
      <c r="H216" s="854"/>
    </row>
    <row r="217" spans="1:8" ht="69">
      <c r="A217" s="9">
        <v>6</v>
      </c>
      <c r="B217" s="20" t="s">
        <v>12490</v>
      </c>
      <c r="C217" s="20" t="s">
        <v>12041</v>
      </c>
      <c r="D217" s="19">
        <v>141</v>
      </c>
      <c r="E217" s="20" t="s">
        <v>12491</v>
      </c>
      <c r="F217" s="20" t="s">
        <v>12487</v>
      </c>
      <c r="G217" s="20" t="s">
        <v>12387</v>
      </c>
      <c r="H217" s="854"/>
    </row>
    <row r="218" spans="1:8" ht="69">
      <c r="A218" s="9">
        <v>7</v>
      </c>
      <c r="B218" s="20" t="s">
        <v>12492</v>
      </c>
      <c r="C218" s="20" t="s">
        <v>12041</v>
      </c>
      <c r="D218" s="19">
        <v>403</v>
      </c>
      <c r="E218" s="20" t="s">
        <v>12493</v>
      </c>
      <c r="F218" s="20" t="s">
        <v>12487</v>
      </c>
      <c r="G218" s="20" t="s">
        <v>12387</v>
      </c>
      <c r="H218" s="854"/>
    </row>
    <row r="219" spans="1:8" ht="69">
      <c r="A219" s="9">
        <v>8</v>
      </c>
      <c r="B219" s="20" t="s">
        <v>712</v>
      </c>
      <c r="C219" s="20" t="s">
        <v>12041</v>
      </c>
      <c r="D219" s="19">
        <v>103</v>
      </c>
      <c r="E219" s="20" t="s">
        <v>12494</v>
      </c>
      <c r="F219" s="20" t="s">
        <v>12487</v>
      </c>
      <c r="G219" s="20" t="s">
        <v>12387</v>
      </c>
      <c r="H219" s="854"/>
    </row>
    <row r="220" spans="1:8" ht="76.5" customHeight="1">
      <c r="A220" s="9">
        <v>9</v>
      </c>
      <c r="B220" s="20" t="s">
        <v>12495</v>
      </c>
      <c r="C220" s="20" t="s">
        <v>12041</v>
      </c>
      <c r="D220" s="19">
        <v>44.5</v>
      </c>
      <c r="E220" s="20" t="s">
        <v>12496</v>
      </c>
      <c r="F220" s="20" t="s">
        <v>9181</v>
      </c>
      <c r="G220" s="20" t="s">
        <v>12169</v>
      </c>
      <c r="H220" s="854"/>
    </row>
    <row r="221" spans="1:8" ht="69">
      <c r="A221" s="9">
        <v>10</v>
      </c>
      <c r="B221" s="20" t="s">
        <v>12497</v>
      </c>
      <c r="C221" s="20" t="s">
        <v>12041</v>
      </c>
      <c r="D221" s="19">
        <v>159</v>
      </c>
      <c r="E221" s="20" t="s">
        <v>12498</v>
      </c>
      <c r="F221" s="20" t="s">
        <v>12487</v>
      </c>
      <c r="G221" s="20" t="s">
        <v>12387</v>
      </c>
      <c r="H221" s="854"/>
    </row>
    <row r="222" spans="1:8" ht="69">
      <c r="A222" s="9">
        <v>11</v>
      </c>
      <c r="B222" s="20" t="s">
        <v>12499</v>
      </c>
      <c r="C222" s="20" t="s">
        <v>12041</v>
      </c>
      <c r="D222" s="19">
        <v>13.8</v>
      </c>
      <c r="E222" s="20" t="s">
        <v>12500</v>
      </c>
      <c r="F222" s="20" t="s">
        <v>12487</v>
      </c>
      <c r="G222" s="20" t="s">
        <v>12039</v>
      </c>
      <c r="H222" s="854"/>
    </row>
    <row r="223" spans="1:8" ht="69">
      <c r="A223" s="9">
        <v>12</v>
      </c>
      <c r="B223" s="20" t="s">
        <v>12501</v>
      </c>
      <c r="C223" s="20" t="s">
        <v>12051</v>
      </c>
      <c r="D223" s="19">
        <v>88</v>
      </c>
      <c r="E223" s="20" t="s">
        <v>12502</v>
      </c>
      <c r="F223" s="395" t="s">
        <v>12503</v>
      </c>
      <c r="G223" s="20" t="s">
        <v>12091</v>
      </c>
      <c r="H223" s="854"/>
    </row>
    <row r="224" spans="1:8" ht="76.5" customHeight="1">
      <c r="A224" s="9">
        <v>13</v>
      </c>
      <c r="B224" s="20" t="s">
        <v>12504</v>
      </c>
      <c r="C224" s="20" t="s">
        <v>12051</v>
      </c>
      <c r="D224" s="19">
        <v>34.1</v>
      </c>
      <c r="E224" s="20" t="s">
        <v>12496</v>
      </c>
      <c r="F224" s="20" t="s">
        <v>9181</v>
      </c>
      <c r="G224" s="20" t="s">
        <v>12169</v>
      </c>
      <c r="H224" s="854"/>
    </row>
    <row r="225" spans="1:8" ht="69">
      <c r="A225" s="9">
        <v>14</v>
      </c>
      <c r="B225" s="20" t="s">
        <v>12505</v>
      </c>
      <c r="C225" s="20" t="s">
        <v>8423</v>
      </c>
      <c r="D225" s="19">
        <v>15.32</v>
      </c>
      <c r="E225" s="20" t="s">
        <v>12506</v>
      </c>
      <c r="F225" s="20" t="s">
        <v>12507</v>
      </c>
      <c r="G225" s="20" t="s">
        <v>12039</v>
      </c>
      <c r="H225" s="854"/>
    </row>
    <row r="226" spans="1:8" ht="82.8">
      <c r="A226" s="9">
        <v>15</v>
      </c>
      <c r="B226" s="20" t="s">
        <v>12508</v>
      </c>
      <c r="C226" s="20" t="s">
        <v>11992</v>
      </c>
      <c r="D226" s="19">
        <v>0.02</v>
      </c>
      <c r="E226" s="20" t="s">
        <v>12509</v>
      </c>
      <c r="F226" s="20" t="s">
        <v>12510</v>
      </c>
      <c r="G226" s="20" t="s">
        <v>12147</v>
      </c>
      <c r="H226" s="854"/>
    </row>
    <row r="227" spans="1:8" ht="57" customHeight="1">
      <c r="A227" s="9">
        <v>16</v>
      </c>
      <c r="B227" s="20" t="s">
        <v>12511</v>
      </c>
      <c r="C227" s="20" t="s">
        <v>11992</v>
      </c>
      <c r="D227" s="19">
        <v>0.5</v>
      </c>
      <c r="E227" s="20" t="s">
        <v>12512</v>
      </c>
      <c r="F227" s="20" t="s">
        <v>12513</v>
      </c>
      <c r="G227" s="402" t="s">
        <v>12253</v>
      </c>
      <c r="H227" s="854"/>
    </row>
    <row r="228" spans="1:8" ht="59.25" customHeight="1">
      <c r="A228" s="9">
        <v>17</v>
      </c>
      <c r="B228" s="20" t="s">
        <v>12251</v>
      </c>
      <c r="C228" s="20" t="s">
        <v>11992</v>
      </c>
      <c r="D228" s="19">
        <v>0.02</v>
      </c>
      <c r="E228" s="20" t="s">
        <v>12514</v>
      </c>
      <c r="F228" s="20" t="s">
        <v>12513</v>
      </c>
      <c r="G228" s="402" t="s">
        <v>12253</v>
      </c>
      <c r="H228" s="854"/>
    </row>
    <row r="229" spans="1:8" ht="69">
      <c r="A229" s="9">
        <v>18</v>
      </c>
      <c r="B229" s="20" t="s">
        <v>12492</v>
      </c>
      <c r="C229" s="20" t="s">
        <v>11992</v>
      </c>
      <c r="D229" s="19">
        <v>5</v>
      </c>
      <c r="E229" s="20" t="s">
        <v>12515</v>
      </c>
      <c r="F229" s="20" t="s">
        <v>12487</v>
      </c>
      <c r="G229" s="20" t="s">
        <v>12044</v>
      </c>
      <c r="H229" s="854"/>
    </row>
    <row r="230" spans="1:8" ht="69">
      <c r="A230" s="9">
        <v>19</v>
      </c>
      <c r="B230" s="20" t="s">
        <v>12251</v>
      </c>
      <c r="C230" s="20" t="s">
        <v>11992</v>
      </c>
      <c r="D230" s="19">
        <v>0.05</v>
      </c>
      <c r="E230" s="20" t="s">
        <v>12516</v>
      </c>
      <c r="F230" s="20" t="s">
        <v>12517</v>
      </c>
      <c r="G230" s="20" t="s">
        <v>12387</v>
      </c>
      <c r="H230" s="854"/>
    </row>
    <row r="231" spans="1:8" ht="69">
      <c r="A231" s="9">
        <v>20</v>
      </c>
      <c r="B231" s="20" t="s">
        <v>12251</v>
      </c>
      <c r="C231" s="20" t="s">
        <v>11992</v>
      </c>
      <c r="D231" s="19">
        <v>0.05</v>
      </c>
      <c r="E231" s="20" t="s">
        <v>12502</v>
      </c>
      <c r="F231" s="20" t="s">
        <v>12503</v>
      </c>
      <c r="G231" s="20" t="s">
        <v>12387</v>
      </c>
      <c r="H231" s="854"/>
    </row>
    <row r="232" spans="1:8" ht="69">
      <c r="A232" s="9">
        <v>21</v>
      </c>
      <c r="B232" s="20" t="s">
        <v>12251</v>
      </c>
      <c r="C232" s="20" t="s">
        <v>11992</v>
      </c>
      <c r="D232" s="19">
        <v>7.0000000000000007E-2</v>
      </c>
      <c r="E232" s="20" t="s">
        <v>12518</v>
      </c>
      <c r="F232" s="20" t="s">
        <v>12487</v>
      </c>
      <c r="G232" s="20" t="s">
        <v>12387</v>
      </c>
      <c r="H232" s="854"/>
    </row>
    <row r="233" spans="1:8" ht="69">
      <c r="A233" s="9">
        <v>22</v>
      </c>
      <c r="B233" s="20" t="s">
        <v>12251</v>
      </c>
      <c r="C233" s="20" t="s">
        <v>11992</v>
      </c>
      <c r="D233" s="19">
        <v>7.0000000000000007E-2</v>
      </c>
      <c r="E233" s="20" t="s">
        <v>12519</v>
      </c>
      <c r="F233" s="20" t="s">
        <v>12487</v>
      </c>
      <c r="G233" s="20" t="s">
        <v>12387</v>
      </c>
      <c r="H233" s="854"/>
    </row>
    <row r="234" spans="1:8" ht="69">
      <c r="A234" s="9">
        <v>23</v>
      </c>
      <c r="B234" s="20" t="s">
        <v>12158</v>
      </c>
      <c r="C234" s="20" t="s">
        <v>11992</v>
      </c>
      <c r="D234" s="19" t="s">
        <v>12520</v>
      </c>
      <c r="E234" s="20" t="s">
        <v>12521</v>
      </c>
      <c r="F234" s="20" t="s">
        <v>12487</v>
      </c>
      <c r="G234" s="20" t="s">
        <v>12387</v>
      </c>
      <c r="H234" s="854"/>
    </row>
    <row r="235" spans="1:8" ht="231" customHeight="1">
      <c r="A235" s="9">
        <v>24</v>
      </c>
      <c r="B235" s="20" t="s">
        <v>12522</v>
      </c>
      <c r="C235" s="20" t="s">
        <v>11992</v>
      </c>
      <c r="D235" s="19">
        <v>115</v>
      </c>
      <c r="E235" s="20" t="s">
        <v>12523</v>
      </c>
      <c r="F235" s="20" t="s">
        <v>12487</v>
      </c>
      <c r="G235" s="20" t="s">
        <v>12524</v>
      </c>
      <c r="H235" s="854"/>
    </row>
    <row r="236" spans="1:8" ht="252.75" customHeight="1">
      <c r="A236" s="9">
        <v>25</v>
      </c>
      <c r="B236" s="20" t="s">
        <v>12525</v>
      </c>
      <c r="C236" s="20" t="s">
        <v>11992</v>
      </c>
      <c r="D236" s="19">
        <v>75</v>
      </c>
      <c r="E236" s="20" t="s">
        <v>12526</v>
      </c>
      <c r="F236" s="20" t="s">
        <v>12487</v>
      </c>
      <c r="G236" s="402" t="s">
        <v>12527</v>
      </c>
      <c r="H236" s="854"/>
    </row>
    <row r="237" spans="1:8" ht="78.75" customHeight="1">
      <c r="A237" s="9">
        <v>26</v>
      </c>
      <c r="B237" s="20" t="s">
        <v>12528</v>
      </c>
      <c r="C237" s="20" t="s">
        <v>11992</v>
      </c>
      <c r="D237" s="19">
        <v>0.02</v>
      </c>
      <c r="E237" s="20" t="s">
        <v>12529</v>
      </c>
      <c r="F237" s="20" t="s">
        <v>12530</v>
      </c>
      <c r="G237" s="20" t="s">
        <v>12239</v>
      </c>
      <c r="H237" s="854"/>
    </row>
    <row r="238" spans="1:8" ht="79.5" customHeight="1">
      <c r="A238" s="9">
        <v>27</v>
      </c>
      <c r="B238" s="20" t="s">
        <v>12143</v>
      </c>
      <c r="C238" s="20" t="s">
        <v>11992</v>
      </c>
      <c r="D238" s="19">
        <v>0.02</v>
      </c>
      <c r="E238" s="20" t="s">
        <v>12531</v>
      </c>
      <c r="F238" s="20" t="s">
        <v>12532</v>
      </c>
      <c r="G238" s="20" t="s">
        <v>12239</v>
      </c>
      <c r="H238" s="854"/>
    </row>
    <row r="239" spans="1:8" ht="69">
      <c r="A239" s="9">
        <v>28</v>
      </c>
      <c r="B239" s="20" t="s">
        <v>12533</v>
      </c>
      <c r="C239" s="20" t="s">
        <v>11992</v>
      </c>
      <c r="D239" s="19">
        <v>0.6</v>
      </c>
      <c r="E239" s="20" t="s">
        <v>12534</v>
      </c>
      <c r="F239" s="20" t="s">
        <v>12487</v>
      </c>
      <c r="G239" s="20" t="s">
        <v>12039</v>
      </c>
      <c r="H239" s="854"/>
    </row>
    <row r="240" spans="1:8" ht="69">
      <c r="A240" s="9">
        <v>29</v>
      </c>
      <c r="B240" s="20" t="s">
        <v>12492</v>
      </c>
      <c r="C240" s="20" t="s">
        <v>683</v>
      </c>
      <c r="D240" s="19">
        <v>48</v>
      </c>
      <c r="E240" s="20" t="s">
        <v>12535</v>
      </c>
      <c r="F240" s="20" t="s">
        <v>12487</v>
      </c>
      <c r="G240" s="20" t="s">
        <v>12044</v>
      </c>
      <c r="H240" s="854"/>
    </row>
    <row r="241" spans="1:8" ht="69">
      <c r="A241" s="9">
        <v>30</v>
      </c>
      <c r="B241" s="20" t="s">
        <v>12536</v>
      </c>
      <c r="C241" s="20" t="s">
        <v>683</v>
      </c>
      <c r="D241" s="19">
        <v>180</v>
      </c>
      <c r="E241" s="20" t="s">
        <v>12537</v>
      </c>
      <c r="F241" s="20" t="s">
        <v>12487</v>
      </c>
      <c r="G241" s="20" t="s">
        <v>12044</v>
      </c>
      <c r="H241" s="854"/>
    </row>
    <row r="242" spans="1:8" ht="69">
      <c r="A242" s="9">
        <v>31</v>
      </c>
      <c r="B242" s="20" t="s">
        <v>12492</v>
      </c>
      <c r="C242" s="20" t="s">
        <v>683</v>
      </c>
      <c r="D242" s="19">
        <v>25</v>
      </c>
      <c r="E242" s="20" t="s">
        <v>12538</v>
      </c>
      <c r="F242" s="20" t="s">
        <v>12487</v>
      </c>
      <c r="G242" s="20" t="s">
        <v>12044</v>
      </c>
      <c r="H242" s="854"/>
    </row>
    <row r="243" spans="1:8" ht="69">
      <c r="A243" s="9">
        <v>32</v>
      </c>
      <c r="B243" s="20" t="s">
        <v>12539</v>
      </c>
      <c r="C243" s="20" t="s">
        <v>683</v>
      </c>
      <c r="D243" s="19">
        <v>105</v>
      </c>
      <c r="E243" s="20" t="s">
        <v>12540</v>
      </c>
      <c r="F243" s="20" t="s">
        <v>12487</v>
      </c>
      <c r="G243" s="20" t="s">
        <v>12387</v>
      </c>
      <c r="H243" s="854"/>
    </row>
    <row r="244" spans="1:8" ht="69">
      <c r="A244" s="9">
        <v>33</v>
      </c>
      <c r="B244" s="20" t="s">
        <v>12492</v>
      </c>
      <c r="C244" s="20" t="s">
        <v>683</v>
      </c>
      <c r="D244" s="19">
        <v>42</v>
      </c>
      <c r="E244" s="20" t="s">
        <v>12541</v>
      </c>
      <c r="F244" s="20" t="s">
        <v>12487</v>
      </c>
      <c r="G244" s="20" t="s">
        <v>12387</v>
      </c>
      <c r="H244" s="854"/>
    </row>
    <row r="245" spans="1:8" ht="69">
      <c r="A245" s="9">
        <v>34</v>
      </c>
      <c r="B245" s="20" t="s">
        <v>12542</v>
      </c>
      <c r="C245" s="20" t="s">
        <v>683</v>
      </c>
      <c r="D245" s="19">
        <v>111</v>
      </c>
      <c r="E245" s="20" t="s">
        <v>12543</v>
      </c>
      <c r="F245" s="20" t="s">
        <v>12487</v>
      </c>
      <c r="G245" s="20" t="s">
        <v>12387</v>
      </c>
      <c r="H245" s="854"/>
    </row>
    <row r="246" spans="1:8" ht="69">
      <c r="A246" s="9">
        <v>35</v>
      </c>
      <c r="B246" s="20" t="s">
        <v>12544</v>
      </c>
      <c r="C246" s="20" t="s">
        <v>683</v>
      </c>
      <c r="D246" s="19">
        <v>46</v>
      </c>
      <c r="E246" s="20" t="s">
        <v>12545</v>
      </c>
      <c r="F246" s="20" t="s">
        <v>12487</v>
      </c>
      <c r="G246" s="20" t="s">
        <v>12387</v>
      </c>
      <c r="H246" s="854"/>
    </row>
    <row r="247" spans="1:8" ht="69">
      <c r="A247" s="9">
        <v>36</v>
      </c>
      <c r="B247" s="20" t="s">
        <v>12546</v>
      </c>
      <c r="C247" s="20" t="s">
        <v>683</v>
      </c>
      <c r="D247" s="19">
        <v>228</v>
      </c>
      <c r="E247" s="20" t="s">
        <v>12547</v>
      </c>
      <c r="F247" s="20" t="s">
        <v>12487</v>
      </c>
      <c r="G247" s="20" t="s">
        <v>12387</v>
      </c>
      <c r="H247" s="854"/>
    </row>
    <row r="248" spans="1:8" ht="69">
      <c r="A248" s="9">
        <v>37</v>
      </c>
      <c r="B248" s="20" t="s">
        <v>12548</v>
      </c>
      <c r="C248" s="20" t="s">
        <v>683</v>
      </c>
      <c r="D248" s="19">
        <v>663</v>
      </c>
      <c r="E248" s="20" t="s">
        <v>12549</v>
      </c>
      <c r="F248" s="20" t="s">
        <v>12487</v>
      </c>
      <c r="G248" s="20" t="s">
        <v>12387</v>
      </c>
      <c r="H248" s="854"/>
    </row>
    <row r="249" spans="1:8" ht="69">
      <c r="A249" s="9">
        <v>38</v>
      </c>
      <c r="B249" s="20" t="s">
        <v>12550</v>
      </c>
      <c r="C249" s="20" t="s">
        <v>683</v>
      </c>
      <c r="D249" s="19">
        <v>114</v>
      </c>
      <c r="E249" s="20" t="s">
        <v>12551</v>
      </c>
      <c r="F249" s="20" t="s">
        <v>12487</v>
      </c>
      <c r="G249" s="20" t="s">
        <v>12387</v>
      </c>
      <c r="H249" s="854"/>
    </row>
    <row r="250" spans="1:8" ht="69">
      <c r="A250" s="9">
        <v>39</v>
      </c>
      <c r="B250" s="20" t="s">
        <v>12552</v>
      </c>
      <c r="C250" s="20" t="s">
        <v>683</v>
      </c>
      <c r="D250" s="19">
        <v>350.5</v>
      </c>
      <c r="E250" s="20" t="s">
        <v>12553</v>
      </c>
      <c r="F250" s="20" t="s">
        <v>12487</v>
      </c>
      <c r="G250" s="20" t="s">
        <v>12387</v>
      </c>
      <c r="H250" s="854"/>
    </row>
    <row r="251" spans="1:8" ht="69">
      <c r="A251" s="9">
        <v>40</v>
      </c>
      <c r="B251" s="20" t="s">
        <v>12554</v>
      </c>
      <c r="C251" s="20" t="s">
        <v>683</v>
      </c>
      <c r="D251" s="19">
        <v>175</v>
      </c>
      <c r="E251" s="20" t="s">
        <v>12555</v>
      </c>
      <c r="F251" s="20" t="s">
        <v>12556</v>
      </c>
      <c r="G251" s="20" t="s">
        <v>12387</v>
      </c>
      <c r="H251" s="854"/>
    </row>
    <row r="252" spans="1:8" ht="69">
      <c r="A252" s="9">
        <v>41</v>
      </c>
      <c r="B252" s="20" t="s">
        <v>12557</v>
      </c>
      <c r="C252" s="20" t="s">
        <v>683</v>
      </c>
      <c r="D252" s="19">
        <v>303.2</v>
      </c>
      <c r="E252" s="20" t="s">
        <v>12558</v>
      </c>
      <c r="F252" s="20" t="s">
        <v>12487</v>
      </c>
      <c r="G252" s="20" t="s">
        <v>12387</v>
      </c>
      <c r="H252" s="854"/>
    </row>
    <row r="253" spans="1:8" ht="69">
      <c r="A253" s="9">
        <v>42</v>
      </c>
      <c r="B253" s="20" t="s">
        <v>12559</v>
      </c>
      <c r="C253" s="20" t="s">
        <v>683</v>
      </c>
      <c r="D253" s="19">
        <v>108</v>
      </c>
      <c r="E253" s="20" t="s">
        <v>12560</v>
      </c>
      <c r="F253" s="20" t="s">
        <v>12487</v>
      </c>
      <c r="G253" s="20" t="s">
        <v>12387</v>
      </c>
      <c r="H253" s="854"/>
    </row>
    <row r="254" spans="1:8" ht="69">
      <c r="A254" s="9">
        <v>43</v>
      </c>
      <c r="B254" s="20" t="s">
        <v>12561</v>
      </c>
      <c r="C254" s="20" t="s">
        <v>683</v>
      </c>
      <c r="D254" s="19">
        <v>112</v>
      </c>
      <c r="E254" s="20" t="s">
        <v>12562</v>
      </c>
      <c r="F254" s="20" t="s">
        <v>12556</v>
      </c>
      <c r="G254" s="20" t="s">
        <v>12387</v>
      </c>
      <c r="H254" s="854"/>
    </row>
    <row r="255" spans="1:8" ht="69">
      <c r="A255" s="9">
        <v>44</v>
      </c>
      <c r="B255" s="20" t="s">
        <v>12563</v>
      </c>
      <c r="C255" s="20" t="s">
        <v>683</v>
      </c>
      <c r="D255" s="19">
        <v>144.5</v>
      </c>
      <c r="E255" s="20" t="s">
        <v>12564</v>
      </c>
      <c r="F255" s="20" t="s">
        <v>12487</v>
      </c>
      <c r="G255" s="20" t="s">
        <v>12387</v>
      </c>
      <c r="H255" s="854"/>
    </row>
    <row r="256" spans="1:8" ht="69">
      <c r="A256" s="9">
        <v>45</v>
      </c>
      <c r="B256" s="20" t="s">
        <v>12565</v>
      </c>
      <c r="C256" s="20" t="s">
        <v>12029</v>
      </c>
      <c r="D256" s="19">
        <v>460.9</v>
      </c>
      <c r="E256" s="20" t="s">
        <v>12566</v>
      </c>
      <c r="F256" s="20" t="s">
        <v>12567</v>
      </c>
      <c r="G256" s="402" t="s">
        <v>12365</v>
      </c>
      <c r="H256" s="854"/>
    </row>
    <row r="257" spans="1:8" ht="273" customHeight="1">
      <c r="A257" s="9">
        <v>46</v>
      </c>
      <c r="B257" s="20" t="s">
        <v>12568</v>
      </c>
      <c r="C257" s="20" t="s">
        <v>106</v>
      </c>
      <c r="D257" s="19" t="s">
        <v>12569</v>
      </c>
      <c r="E257" s="20" t="s">
        <v>12570</v>
      </c>
      <c r="F257" s="20" t="s">
        <v>12571</v>
      </c>
      <c r="G257" s="402" t="s">
        <v>12211</v>
      </c>
      <c r="H257" s="863"/>
    </row>
    <row r="258" spans="1:8" ht="39.75" customHeight="1">
      <c r="A258" s="2122" t="s">
        <v>12572</v>
      </c>
      <c r="B258" s="2122"/>
      <c r="C258" s="2122"/>
      <c r="D258" s="2122"/>
      <c r="E258" s="2122"/>
      <c r="F258" s="2122"/>
      <c r="G258" s="2122"/>
      <c r="H258" s="2122"/>
    </row>
    <row r="259" spans="1:8">
      <c r="A259" s="2117" t="s">
        <v>13061</v>
      </c>
      <c r="B259" s="2117"/>
      <c r="C259" s="2117"/>
      <c r="D259" s="2117"/>
      <c r="E259" s="2117"/>
      <c r="F259" s="2117"/>
      <c r="G259" s="2117"/>
      <c r="H259" s="2117"/>
    </row>
    <row r="260" spans="1:8" ht="57.75" customHeight="1">
      <c r="A260" s="9">
        <v>1</v>
      </c>
      <c r="B260" s="20" t="s">
        <v>12251</v>
      </c>
      <c r="C260" s="20" t="s">
        <v>11992</v>
      </c>
      <c r="D260" s="19">
        <v>0.01</v>
      </c>
      <c r="E260" s="20" t="s">
        <v>12573</v>
      </c>
      <c r="F260" s="35" t="s">
        <v>12574</v>
      </c>
      <c r="G260" s="402" t="s">
        <v>12099</v>
      </c>
      <c r="H260" s="854"/>
    </row>
    <row r="261" spans="1:8" ht="251.25" customHeight="1">
      <c r="A261" s="9">
        <v>2</v>
      </c>
      <c r="B261" s="20" t="s">
        <v>12575</v>
      </c>
      <c r="C261" s="20" t="s">
        <v>11992</v>
      </c>
      <c r="D261" s="19">
        <v>17</v>
      </c>
      <c r="E261" s="20" t="s">
        <v>12576</v>
      </c>
      <c r="F261" s="35" t="s">
        <v>12007</v>
      </c>
      <c r="G261" s="20" t="s">
        <v>12577</v>
      </c>
      <c r="H261" s="854"/>
    </row>
    <row r="262" spans="1:8" ht="253.5" customHeight="1">
      <c r="A262" s="9">
        <v>3</v>
      </c>
      <c r="B262" s="20" t="s">
        <v>12578</v>
      </c>
      <c r="C262" s="20" t="s">
        <v>11992</v>
      </c>
      <c r="D262" s="19">
        <v>50</v>
      </c>
      <c r="E262" s="20" t="s">
        <v>12579</v>
      </c>
      <c r="F262" s="397" t="s">
        <v>12580</v>
      </c>
      <c r="G262" s="20" t="s">
        <v>12581</v>
      </c>
      <c r="H262" s="854"/>
    </row>
    <row r="263" spans="1:8" ht="69">
      <c r="A263" s="9">
        <v>4</v>
      </c>
      <c r="B263" s="20" t="s">
        <v>12251</v>
      </c>
      <c r="C263" s="20" t="s">
        <v>11992</v>
      </c>
      <c r="D263" s="19">
        <v>0.05</v>
      </c>
      <c r="E263" s="20" t="s">
        <v>12582</v>
      </c>
      <c r="F263" s="395" t="s">
        <v>12583</v>
      </c>
      <c r="G263" s="402" t="s">
        <v>12157</v>
      </c>
      <c r="H263" s="854"/>
    </row>
    <row r="264" spans="1:8" ht="69">
      <c r="A264" s="9">
        <v>5</v>
      </c>
      <c r="B264" s="20" t="s">
        <v>12251</v>
      </c>
      <c r="C264" s="20" t="s">
        <v>11992</v>
      </c>
      <c r="D264" s="19">
        <v>0.05</v>
      </c>
      <c r="E264" s="20" t="s">
        <v>12584</v>
      </c>
      <c r="F264" s="35" t="s">
        <v>12580</v>
      </c>
      <c r="G264" s="402" t="s">
        <v>12157</v>
      </c>
      <c r="H264" s="854"/>
    </row>
    <row r="265" spans="1:8" ht="69">
      <c r="A265" s="9">
        <v>6</v>
      </c>
      <c r="B265" s="20" t="s">
        <v>2453</v>
      </c>
      <c r="C265" s="20" t="s">
        <v>11992</v>
      </c>
      <c r="D265" s="19" t="s">
        <v>12585</v>
      </c>
      <c r="E265" s="20" t="s">
        <v>12586</v>
      </c>
      <c r="F265" s="35" t="s">
        <v>12580</v>
      </c>
      <c r="G265" s="402" t="s">
        <v>12157</v>
      </c>
      <c r="H265" s="854"/>
    </row>
    <row r="266" spans="1:8" ht="69">
      <c r="A266" s="9">
        <v>7</v>
      </c>
      <c r="B266" s="20" t="s">
        <v>12587</v>
      </c>
      <c r="C266" s="20" t="s">
        <v>12029</v>
      </c>
      <c r="D266" s="19">
        <v>12.1</v>
      </c>
      <c r="E266" s="20" t="s">
        <v>12588</v>
      </c>
      <c r="F266" s="35" t="s">
        <v>12574</v>
      </c>
      <c r="G266" s="402" t="s">
        <v>12365</v>
      </c>
      <c r="H266" s="854"/>
    </row>
    <row r="267" spans="1:8" ht="69">
      <c r="A267" s="9">
        <v>8</v>
      </c>
      <c r="B267" s="20" t="s">
        <v>12589</v>
      </c>
      <c r="C267" s="20" t="s">
        <v>12041</v>
      </c>
      <c r="D267" s="19">
        <v>50.4</v>
      </c>
      <c r="E267" s="20" t="s">
        <v>12590</v>
      </c>
      <c r="F267" s="35" t="s">
        <v>12591</v>
      </c>
      <c r="G267" s="402" t="s">
        <v>12365</v>
      </c>
      <c r="H267" s="854"/>
    </row>
    <row r="268" spans="1:8" ht="79.5" customHeight="1">
      <c r="A268" s="9">
        <v>9</v>
      </c>
      <c r="B268" s="20" t="s">
        <v>12592</v>
      </c>
      <c r="C268" s="20" t="s">
        <v>12029</v>
      </c>
      <c r="D268" s="19">
        <v>62</v>
      </c>
      <c r="E268" s="20" t="s">
        <v>12593</v>
      </c>
      <c r="F268" s="35" t="s">
        <v>12594</v>
      </c>
      <c r="G268" s="402" t="s">
        <v>12595</v>
      </c>
      <c r="H268" s="854"/>
    </row>
    <row r="269" spans="1:8" ht="175.5" customHeight="1">
      <c r="A269" s="9">
        <v>10</v>
      </c>
      <c r="B269" s="20" t="s">
        <v>12501</v>
      </c>
      <c r="C269" s="20" t="s">
        <v>12051</v>
      </c>
      <c r="D269" s="859">
        <v>651.29999999999995</v>
      </c>
      <c r="E269" s="20" t="s">
        <v>13062</v>
      </c>
      <c r="F269" s="20" t="s">
        <v>13063</v>
      </c>
      <c r="G269" s="402" t="s">
        <v>13064</v>
      </c>
      <c r="H269" s="854"/>
    </row>
    <row r="270" spans="1:8" ht="77.25" customHeight="1">
      <c r="A270" s="9">
        <v>11</v>
      </c>
      <c r="B270" s="20" t="s">
        <v>12596</v>
      </c>
      <c r="C270" s="20" t="s">
        <v>12291</v>
      </c>
      <c r="D270" s="19">
        <v>94.8</v>
      </c>
      <c r="E270" s="20" t="s">
        <v>12597</v>
      </c>
      <c r="F270" s="395" t="s">
        <v>12598</v>
      </c>
      <c r="G270" s="402" t="s">
        <v>12595</v>
      </c>
      <c r="H270" s="854"/>
    </row>
    <row r="271" spans="1:8">
      <c r="A271" s="2117" t="s">
        <v>12599</v>
      </c>
      <c r="B271" s="2117"/>
      <c r="C271" s="2117"/>
      <c r="D271" s="2117"/>
      <c r="E271" s="2117"/>
      <c r="F271" s="2117"/>
      <c r="G271" s="2117"/>
      <c r="H271" s="2117"/>
    </row>
    <row r="272" spans="1:8" ht="69">
      <c r="A272" s="9">
        <v>1</v>
      </c>
      <c r="B272" s="20" t="s">
        <v>12600</v>
      </c>
      <c r="C272" s="20" t="s">
        <v>12029</v>
      </c>
      <c r="D272" s="19">
        <v>65</v>
      </c>
      <c r="E272" s="20" t="s">
        <v>12601</v>
      </c>
      <c r="F272" s="20" t="s">
        <v>12602</v>
      </c>
      <c r="G272" s="20" t="s">
        <v>12035</v>
      </c>
      <c r="H272" s="854"/>
    </row>
    <row r="273" spans="1:8" ht="69">
      <c r="A273" s="9">
        <v>2</v>
      </c>
      <c r="B273" s="20" t="s">
        <v>12603</v>
      </c>
      <c r="C273" s="20" t="s">
        <v>12029</v>
      </c>
      <c r="D273" s="19">
        <v>63.9</v>
      </c>
      <c r="E273" s="20" t="s">
        <v>12604</v>
      </c>
      <c r="F273" s="395" t="s">
        <v>12605</v>
      </c>
      <c r="G273" s="20" t="s">
        <v>12079</v>
      </c>
      <c r="H273" s="854"/>
    </row>
    <row r="274" spans="1:8" ht="69">
      <c r="A274" s="9">
        <v>3</v>
      </c>
      <c r="B274" s="20" t="s">
        <v>12606</v>
      </c>
      <c r="C274" s="20" t="s">
        <v>12041</v>
      </c>
      <c r="D274" s="19">
        <v>90</v>
      </c>
      <c r="E274" s="20" t="s">
        <v>12607</v>
      </c>
      <c r="F274" s="397" t="s">
        <v>12608</v>
      </c>
      <c r="G274" s="20" t="s">
        <v>12035</v>
      </c>
      <c r="H274" s="854"/>
    </row>
    <row r="275" spans="1:8" ht="69">
      <c r="A275" s="9">
        <v>4</v>
      </c>
      <c r="B275" s="20" t="s">
        <v>12143</v>
      </c>
      <c r="C275" s="20" t="s">
        <v>11992</v>
      </c>
      <c r="D275" s="19">
        <v>0.02</v>
      </c>
      <c r="E275" s="20" t="s">
        <v>12609</v>
      </c>
      <c r="F275" s="20" t="s">
        <v>12556</v>
      </c>
      <c r="G275" s="20" t="s">
        <v>12091</v>
      </c>
      <c r="H275" s="854"/>
    </row>
    <row r="276" spans="1:8" ht="69">
      <c r="A276" s="9">
        <v>5</v>
      </c>
      <c r="B276" s="20" t="s">
        <v>12610</v>
      </c>
      <c r="C276" s="20" t="s">
        <v>11992</v>
      </c>
      <c r="D276" s="19" t="s">
        <v>12611</v>
      </c>
      <c r="E276" s="20" t="s">
        <v>12612</v>
      </c>
      <c r="F276" s="20" t="s">
        <v>12613</v>
      </c>
      <c r="G276" s="20" t="s">
        <v>12044</v>
      </c>
      <c r="H276" s="854"/>
    </row>
    <row r="277" spans="1:8" ht="69">
      <c r="A277" s="9">
        <v>6</v>
      </c>
      <c r="B277" s="20" t="s">
        <v>12158</v>
      </c>
      <c r="C277" s="20" t="s">
        <v>11992</v>
      </c>
      <c r="D277" s="19" t="s">
        <v>12185</v>
      </c>
      <c r="E277" s="20" t="s">
        <v>12614</v>
      </c>
      <c r="F277" s="20" t="s">
        <v>12556</v>
      </c>
      <c r="G277" s="20" t="s">
        <v>12157</v>
      </c>
      <c r="H277" s="854"/>
    </row>
    <row r="278" spans="1:8" ht="69">
      <c r="A278" s="9">
        <v>7</v>
      </c>
      <c r="B278" s="20" t="s">
        <v>12143</v>
      </c>
      <c r="C278" s="20" t="s">
        <v>11992</v>
      </c>
      <c r="D278" s="19">
        <v>0.05</v>
      </c>
      <c r="E278" s="20" t="s">
        <v>12615</v>
      </c>
      <c r="F278" s="20" t="s">
        <v>12556</v>
      </c>
      <c r="G278" s="20" t="s">
        <v>12157</v>
      </c>
      <c r="H278" s="854"/>
    </row>
    <row r="279" spans="1:8" ht="82.8">
      <c r="A279" s="9">
        <v>8</v>
      </c>
      <c r="B279" s="20" t="s">
        <v>12616</v>
      </c>
      <c r="C279" s="20" t="s">
        <v>8427</v>
      </c>
      <c r="D279" s="19">
        <v>2</v>
      </c>
      <c r="E279" s="20" t="s">
        <v>12617</v>
      </c>
      <c r="F279" s="20" t="s">
        <v>12618</v>
      </c>
      <c r="G279" s="20" t="s">
        <v>12147</v>
      </c>
      <c r="H279" s="854"/>
    </row>
    <row r="280" spans="1:8" ht="58.5" customHeight="1">
      <c r="A280" s="9">
        <v>9</v>
      </c>
      <c r="B280" s="20" t="s">
        <v>12619</v>
      </c>
      <c r="C280" s="20" t="s">
        <v>8427</v>
      </c>
      <c r="D280" s="19">
        <v>0.2</v>
      </c>
      <c r="E280" s="20" t="s">
        <v>12620</v>
      </c>
      <c r="F280" s="395" t="s">
        <v>12621</v>
      </c>
      <c r="G280" s="20" t="s">
        <v>12253</v>
      </c>
      <c r="H280" s="854"/>
    </row>
    <row r="281" spans="1:8" ht="60.75" customHeight="1">
      <c r="A281" s="9">
        <v>10</v>
      </c>
      <c r="B281" s="20" t="s">
        <v>685</v>
      </c>
      <c r="C281" s="20" t="s">
        <v>12096</v>
      </c>
      <c r="D281" s="19">
        <v>4.9000000000000004</v>
      </c>
      <c r="E281" s="20" t="s">
        <v>12622</v>
      </c>
      <c r="F281" s="395" t="s">
        <v>12623</v>
      </c>
      <c r="G281" s="20" t="s">
        <v>12253</v>
      </c>
      <c r="H281" s="854"/>
    </row>
    <row r="282" spans="1:8" ht="78" customHeight="1">
      <c r="A282" s="9">
        <v>11</v>
      </c>
      <c r="B282" s="20" t="s">
        <v>12624</v>
      </c>
      <c r="C282" s="20" t="s">
        <v>12029</v>
      </c>
      <c r="D282" s="19">
        <v>1053.5999999999999</v>
      </c>
      <c r="E282" s="20" t="s">
        <v>12625</v>
      </c>
      <c r="F282" s="20" t="s">
        <v>12626</v>
      </c>
      <c r="G282" s="402" t="s">
        <v>12595</v>
      </c>
      <c r="H282" s="854"/>
    </row>
    <row r="283" spans="1:8">
      <c r="A283" s="2111" t="s">
        <v>12627</v>
      </c>
      <c r="B283" s="2111"/>
      <c r="C283" s="2111"/>
      <c r="D283" s="2111"/>
      <c r="E283" s="2111"/>
      <c r="F283" s="2111"/>
      <c r="G283" s="2111"/>
      <c r="H283" s="2111"/>
    </row>
    <row r="284" spans="1:8" ht="214.5" customHeight="1">
      <c r="A284" s="9">
        <v>1</v>
      </c>
      <c r="B284" s="20" t="s">
        <v>12628</v>
      </c>
      <c r="C284" s="20" t="s">
        <v>12029</v>
      </c>
      <c r="D284" s="19">
        <v>531.1</v>
      </c>
      <c r="E284" s="20" t="s">
        <v>12629</v>
      </c>
      <c r="F284" s="20" t="s">
        <v>12630</v>
      </c>
      <c r="G284" s="20" t="s">
        <v>12631</v>
      </c>
      <c r="H284" s="854"/>
    </row>
    <row r="285" spans="1:8" ht="69">
      <c r="A285" s="9">
        <v>2</v>
      </c>
      <c r="B285" s="20" t="s">
        <v>12632</v>
      </c>
      <c r="C285" s="20" t="s">
        <v>12029</v>
      </c>
      <c r="D285" s="19">
        <v>54.7</v>
      </c>
      <c r="E285" s="20" t="s">
        <v>12633</v>
      </c>
      <c r="F285" s="35" t="s">
        <v>12634</v>
      </c>
      <c r="G285" s="20" t="s">
        <v>12079</v>
      </c>
      <c r="H285" s="854"/>
    </row>
    <row r="286" spans="1:8" ht="69">
      <c r="A286" s="9">
        <v>3</v>
      </c>
      <c r="B286" s="20" t="s">
        <v>12635</v>
      </c>
      <c r="C286" s="20" t="s">
        <v>12041</v>
      </c>
      <c r="D286" s="19">
        <v>52.4</v>
      </c>
      <c r="E286" s="20" t="s">
        <v>12633</v>
      </c>
      <c r="F286" s="35" t="s">
        <v>12634</v>
      </c>
      <c r="G286" s="20" t="s">
        <v>12079</v>
      </c>
      <c r="H286" s="854"/>
    </row>
    <row r="287" spans="1:8" ht="69">
      <c r="A287" s="9">
        <v>4</v>
      </c>
      <c r="B287" s="20" t="s">
        <v>1956</v>
      </c>
      <c r="C287" s="20" t="s">
        <v>12367</v>
      </c>
      <c r="D287" s="19">
        <v>55</v>
      </c>
      <c r="E287" s="20" t="s">
        <v>12636</v>
      </c>
      <c r="F287" s="35" t="s">
        <v>12637</v>
      </c>
      <c r="G287" s="20" t="s">
        <v>12044</v>
      </c>
      <c r="H287" s="854"/>
    </row>
    <row r="288" spans="1:8" ht="69">
      <c r="A288" s="9">
        <v>5</v>
      </c>
      <c r="B288" s="20" t="s">
        <v>12638</v>
      </c>
      <c r="C288" s="20" t="s">
        <v>8423</v>
      </c>
      <c r="D288" s="19">
        <v>5</v>
      </c>
      <c r="E288" s="20" t="s">
        <v>12639</v>
      </c>
      <c r="F288" s="35" t="s">
        <v>12007</v>
      </c>
      <c r="G288" s="20" t="s">
        <v>12039</v>
      </c>
      <c r="H288" s="854"/>
    </row>
    <row r="289" spans="1:8" ht="69">
      <c r="A289" s="9">
        <v>6</v>
      </c>
      <c r="B289" s="20" t="s">
        <v>12251</v>
      </c>
      <c r="C289" s="20" t="s">
        <v>11992</v>
      </c>
      <c r="D289" s="19">
        <v>0.02</v>
      </c>
      <c r="E289" s="20" t="s">
        <v>12640</v>
      </c>
      <c r="F289" s="20" t="s">
        <v>12641</v>
      </c>
      <c r="G289" s="20" t="s">
        <v>12044</v>
      </c>
      <c r="H289" s="854"/>
    </row>
    <row r="290" spans="1:8" ht="58.5" customHeight="1">
      <c r="A290" s="9">
        <v>7</v>
      </c>
      <c r="B290" s="20" t="s">
        <v>12642</v>
      </c>
      <c r="C290" s="20" t="s">
        <v>12096</v>
      </c>
      <c r="D290" s="19">
        <v>5</v>
      </c>
      <c r="E290" s="20" t="s">
        <v>12643</v>
      </c>
      <c r="F290" s="20" t="s">
        <v>12644</v>
      </c>
      <c r="G290" s="20" t="s">
        <v>12253</v>
      </c>
      <c r="H290" s="854"/>
    </row>
    <row r="291" spans="1:8" ht="57" customHeight="1">
      <c r="A291" s="9">
        <v>8</v>
      </c>
      <c r="B291" s="20" t="s">
        <v>12645</v>
      </c>
      <c r="C291" s="20" t="s">
        <v>12096</v>
      </c>
      <c r="D291" s="19">
        <v>5</v>
      </c>
      <c r="E291" s="20" t="s">
        <v>12646</v>
      </c>
      <c r="F291" s="20" t="s">
        <v>12644</v>
      </c>
      <c r="G291" s="20" t="s">
        <v>12253</v>
      </c>
      <c r="H291" s="854"/>
    </row>
    <row r="292" spans="1:8" ht="99.75" customHeight="1">
      <c r="A292" s="9">
        <v>9</v>
      </c>
      <c r="B292" s="20" t="s">
        <v>12647</v>
      </c>
      <c r="C292" s="20" t="s">
        <v>683</v>
      </c>
      <c r="D292" s="19">
        <v>75</v>
      </c>
      <c r="E292" s="20" t="s">
        <v>12648</v>
      </c>
      <c r="F292" s="20" t="s">
        <v>12644</v>
      </c>
      <c r="G292" s="402" t="s">
        <v>12091</v>
      </c>
      <c r="H292" s="854"/>
    </row>
    <row r="293" spans="1:8" s="176" customFormat="1" ht="20.25" customHeight="1">
      <c r="A293" s="2113" t="s">
        <v>13065</v>
      </c>
      <c r="B293" s="2121"/>
      <c r="C293" s="2121"/>
      <c r="D293" s="2121"/>
      <c r="E293" s="2121"/>
      <c r="F293" s="2121"/>
      <c r="G293" s="2121"/>
      <c r="H293" s="2121"/>
    </row>
    <row r="294" spans="1:8">
      <c r="A294" s="2111" t="s">
        <v>13066</v>
      </c>
      <c r="B294" s="2111"/>
      <c r="C294" s="2111"/>
      <c r="D294" s="2111"/>
      <c r="E294" s="2111"/>
      <c r="F294" s="2111"/>
      <c r="G294" s="2111"/>
      <c r="H294" s="2111"/>
    </row>
    <row r="295" spans="1:8" ht="214.2" customHeight="1">
      <c r="A295" s="9">
        <v>1</v>
      </c>
      <c r="B295" s="20" t="s">
        <v>12649</v>
      </c>
      <c r="C295" s="20" t="s">
        <v>106</v>
      </c>
      <c r="D295" s="859">
        <v>12767.913500000001</v>
      </c>
      <c r="E295" s="861" t="s">
        <v>12650</v>
      </c>
      <c r="F295" s="397" t="s">
        <v>13067</v>
      </c>
      <c r="G295" s="20" t="s">
        <v>13068</v>
      </c>
      <c r="H295" s="854"/>
    </row>
    <row r="296" spans="1:8" ht="69">
      <c r="A296" s="9">
        <v>2</v>
      </c>
      <c r="B296" s="20" t="s">
        <v>12651</v>
      </c>
      <c r="C296" s="20" t="s">
        <v>11992</v>
      </c>
      <c r="D296" s="19">
        <v>5</v>
      </c>
      <c r="E296" s="20" t="s">
        <v>12652</v>
      </c>
      <c r="F296" s="395" t="s">
        <v>12653</v>
      </c>
      <c r="G296" s="20" t="s">
        <v>12044</v>
      </c>
      <c r="H296" s="854"/>
    </row>
    <row r="297" spans="1:8" ht="69">
      <c r="A297" s="9">
        <v>3</v>
      </c>
      <c r="B297" s="20" t="s">
        <v>12654</v>
      </c>
      <c r="C297" s="20" t="s">
        <v>11992</v>
      </c>
      <c r="D297" s="19">
        <v>6</v>
      </c>
      <c r="E297" s="20" t="s">
        <v>12655</v>
      </c>
      <c r="F297" s="20" t="s">
        <v>12656</v>
      </c>
      <c r="G297" s="20" t="s">
        <v>12035</v>
      </c>
      <c r="H297" s="854"/>
    </row>
    <row r="298" spans="1:8" ht="69">
      <c r="A298" s="9">
        <v>4</v>
      </c>
      <c r="B298" s="20" t="s">
        <v>12657</v>
      </c>
      <c r="C298" s="20" t="s">
        <v>683</v>
      </c>
      <c r="D298" s="19">
        <v>75</v>
      </c>
      <c r="E298" s="20" t="s">
        <v>12658</v>
      </c>
      <c r="F298" s="395" t="s">
        <v>12653</v>
      </c>
      <c r="G298" s="20" t="s">
        <v>12091</v>
      </c>
      <c r="H298" s="854"/>
    </row>
    <row r="299" spans="1:8" ht="98.25" customHeight="1">
      <c r="A299" s="858">
        <v>5</v>
      </c>
      <c r="B299" s="397" t="s">
        <v>12659</v>
      </c>
      <c r="C299" s="397" t="s">
        <v>12029</v>
      </c>
      <c r="D299" s="871">
        <v>96.224400000000003</v>
      </c>
      <c r="E299" s="20" t="s">
        <v>12660</v>
      </c>
      <c r="F299" s="397" t="s">
        <v>12661</v>
      </c>
      <c r="G299" s="20" t="s">
        <v>12662</v>
      </c>
      <c r="H299" s="863"/>
    </row>
    <row r="300" spans="1:8" s="13" customFormat="1" ht="97.5" customHeight="1">
      <c r="A300" s="864">
        <v>6</v>
      </c>
      <c r="B300" s="872" t="s">
        <v>12663</v>
      </c>
      <c r="C300" s="872" t="s">
        <v>12029</v>
      </c>
      <c r="D300" s="873">
        <v>138</v>
      </c>
      <c r="E300" s="872" t="s">
        <v>12664</v>
      </c>
      <c r="F300" s="874" t="s">
        <v>12665</v>
      </c>
      <c r="G300" s="872" t="s">
        <v>12666</v>
      </c>
      <c r="H300" s="864"/>
    </row>
    <row r="301" spans="1:8" ht="17.25" customHeight="1">
      <c r="A301" s="2123" t="s">
        <v>13069</v>
      </c>
      <c r="B301" s="2123"/>
      <c r="C301" s="2123"/>
      <c r="D301" s="2123"/>
      <c r="E301" s="2123"/>
      <c r="F301" s="2123"/>
      <c r="G301" s="2123"/>
      <c r="H301" s="2123"/>
    </row>
    <row r="302" spans="1:8" ht="69">
      <c r="A302" s="9">
        <v>1</v>
      </c>
      <c r="B302" s="35" t="s">
        <v>12667</v>
      </c>
      <c r="C302" s="20" t="s">
        <v>12029</v>
      </c>
      <c r="D302" s="19">
        <v>82</v>
      </c>
      <c r="E302" s="20" t="s">
        <v>12668</v>
      </c>
      <c r="F302" s="861" t="s">
        <v>12669</v>
      </c>
      <c r="G302" s="402" t="s">
        <v>12035</v>
      </c>
      <c r="H302" s="854"/>
    </row>
    <row r="303" spans="1:8" ht="69">
      <c r="A303" s="9">
        <v>2</v>
      </c>
      <c r="B303" s="20" t="s">
        <v>12670</v>
      </c>
      <c r="C303" s="20" t="s">
        <v>12029</v>
      </c>
      <c r="D303" s="19">
        <v>54.6</v>
      </c>
      <c r="E303" s="35" t="s">
        <v>12671</v>
      </c>
      <c r="F303" s="861" t="s">
        <v>12669</v>
      </c>
      <c r="G303" s="20" t="s">
        <v>12035</v>
      </c>
      <c r="H303" s="854"/>
    </row>
    <row r="304" spans="1:8" ht="69">
      <c r="A304" s="9">
        <v>3</v>
      </c>
      <c r="B304" s="20" t="s">
        <v>12672</v>
      </c>
      <c r="C304" s="20" t="s">
        <v>12029</v>
      </c>
      <c r="D304" s="19">
        <v>347.9</v>
      </c>
      <c r="E304" s="20" t="s">
        <v>12673</v>
      </c>
      <c r="F304" s="20" t="s">
        <v>12674</v>
      </c>
      <c r="G304" s="20" t="s">
        <v>12039</v>
      </c>
      <c r="H304" s="854"/>
    </row>
    <row r="305" spans="1:8" ht="77.25" customHeight="1">
      <c r="A305" s="9">
        <v>4</v>
      </c>
      <c r="B305" s="20" t="s">
        <v>12675</v>
      </c>
      <c r="C305" s="20" t="s">
        <v>12041</v>
      </c>
      <c r="D305" s="19">
        <v>116.8</v>
      </c>
      <c r="E305" s="20" t="s">
        <v>12676</v>
      </c>
      <c r="F305" s="861" t="s">
        <v>12669</v>
      </c>
      <c r="G305" s="402" t="s">
        <v>12035</v>
      </c>
      <c r="H305" s="854"/>
    </row>
    <row r="306" spans="1:8" ht="155.25" customHeight="1">
      <c r="A306" s="9">
        <v>5</v>
      </c>
      <c r="B306" s="20" t="s">
        <v>12677</v>
      </c>
      <c r="C306" s="20" t="s">
        <v>12041</v>
      </c>
      <c r="D306" s="19">
        <v>523.64</v>
      </c>
      <c r="E306" s="20" t="s">
        <v>12678</v>
      </c>
      <c r="F306" s="397" t="s">
        <v>12679</v>
      </c>
      <c r="G306" s="402" t="s">
        <v>12680</v>
      </c>
      <c r="H306" s="863"/>
    </row>
    <row r="307" spans="1:8" ht="138">
      <c r="A307" s="9">
        <v>6</v>
      </c>
      <c r="B307" s="20" t="s">
        <v>11344</v>
      </c>
      <c r="C307" s="20" t="s">
        <v>12367</v>
      </c>
      <c r="D307" s="19">
        <v>197.2</v>
      </c>
      <c r="E307" s="20" t="s">
        <v>12681</v>
      </c>
      <c r="F307" s="20" t="s">
        <v>12682</v>
      </c>
      <c r="G307" s="20" t="s">
        <v>12683</v>
      </c>
      <c r="H307" s="854"/>
    </row>
    <row r="308" spans="1:8" ht="69">
      <c r="A308" s="9">
        <v>7</v>
      </c>
      <c r="B308" s="20" t="s">
        <v>12684</v>
      </c>
      <c r="C308" s="20" t="s">
        <v>12367</v>
      </c>
      <c r="D308" s="19">
        <v>18.600000000000001</v>
      </c>
      <c r="E308" s="20" t="s">
        <v>12685</v>
      </c>
      <c r="F308" s="20" t="s">
        <v>12686</v>
      </c>
      <c r="G308" s="20" t="s">
        <v>12035</v>
      </c>
      <c r="H308" s="854"/>
    </row>
    <row r="309" spans="1:8" ht="69">
      <c r="A309" s="9">
        <v>8</v>
      </c>
      <c r="B309" s="20" t="s">
        <v>10282</v>
      </c>
      <c r="C309" s="20" t="s">
        <v>12051</v>
      </c>
      <c r="D309" s="19">
        <v>50</v>
      </c>
      <c r="E309" s="20" t="s">
        <v>12687</v>
      </c>
      <c r="F309" s="20" t="s">
        <v>12688</v>
      </c>
      <c r="G309" s="20" t="s">
        <v>12044</v>
      </c>
      <c r="H309" s="854"/>
    </row>
    <row r="310" spans="1:8" ht="69">
      <c r="A310" s="9">
        <v>9</v>
      </c>
      <c r="B310" s="20" t="s">
        <v>12689</v>
      </c>
      <c r="C310" s="20" t="s">
        <v>12051</v>
      </c>
      <c r="D310" s="19">
        <v>51</v>
      </c>
      <c r="E310" s="20" t="s">
        <v>12690</v>
      </c>
      <c r="F310" s="20" t="s">
        <v>12691</v>
      </c>
      <c r="G310" s="20" t="s">
        <v>12035</v>
      </c>
      <c r="H310" s="854"/>
    </row>
    <row r="311" spans="1:8" ht="69">
      <c r="A311" s="9">
        <v>10</v>
      </c>
      <c r="B311" s="20" t="s">
        <v>12692</v>
      </c>
      <c r="C311" s="20" t="s">
        <v>12051</v>
      </c>
      <c r="D311" s="19">
        <v>54.8</v>
      </c>
      <c r="E311" s="20" t="s">
        <v>12693</v>
      </c>
      <c r="F311" s="20" t="s">
        <v>12694</v>
      </c>
      <c r="G311" s="20" t="s">
        <v>12035</v>
      </c>
      <c r="H311" s="854"/>
    </row>
    <row r="312" spans="1:8" ht="69">
      <c r="A312" s="9">
        <v>11</v>
      </c>
      <c r="B312" s="20" t="s">
        <v>12695</v>
      </c>
      <c r="C312" s="20" t="s">
        <v>12051</v>
      </c>
      <c r="D312" s="19">
        <v>8.9</v>
      </c>
      <c r="E312" s="20" t="s">
        <v>12693</v>
      </c>
      <c r="F312" s="20" t="s">
        <v>12696</v>
      </c>
      <c r="G312" s="20" t="s">
        <v>12035</v>
      </c>
      <c r="H312" s="854"/>
    </row>
    <row r="313" spans="1:8" ht="69">
      <c r="A313" s="9">
        <v>12</v>
      </c>
      <c r="B313" s="20" t="s">
        <v>12697</v>
      </c>
      <c r="C313" s="20" t="s">
        <v>12051</v>
      </c>
      <c r="D313" s="19">
        <v>41</v>
      </c>
      <c r="E313" s="20" t="s">
        <v>12698</v>
      </c>
      <c r="F313" s="20" t="s">
        <v>12694</v>
      </c>
      <c r="G313" s="20" t="s">
        <v>12035</v>
      </c>
      <c r="H313" s="854"/>
    </row>
    <row r="314" spans="1:8" ht="75.75" customHeight="1">
      <c r="A314" s="9">
        <v>13</v>
      </c>
      <c r="B314" s="20" t="s">
        <v>12699</v>
      </c>
      <c r="C314" s="20" t="s">
        <v>12051</v>
      </c>
      <c r="D314" s="19">
        <v>65.8</v>
      </c>
      <c r="E314" s="20" t="s">
        <v>12700</v>
      </c>
      <c r="F314" s="20" t="s">
        <v>12674</v>
      </c>
      <c r="G314" s="20" t="s">
        <v>12039</v>
      </c>
      <c r="H314" s="854"/>
    </row>
    <row r="315" spans="1:8" ht="153.75" customHeight="1">
      <c r="A315" s="9">
        <v>14</v>
      </c>
      <c r="B315" s="20" t="s">
        <v>12701</v>
      </c>
      <c r="C315" s="20" t="s">
        <v>11992</v>
      </c>
      <c r="D315" s="19">
        <v>22.7</v>
      </c>
      <c r="E315" s="20" t="s">
        <v>12702</v>
      </c>
      <c r="F315" s="20" t="s">
        <v>12703</v>
      </c>
      <c r="G315" s="20" t="s">
        <v>12032</v>
      </c>
      <c r="H315" s="863"/>
    </row>
    <row r="316" spans="1:8" ht="69">
      <c r="A316" s="9">
        <v>15</v>
      </c>
      <c r="B316" s="20" t="s">
        <v>12704</v>
      </c>
      <c r="C316" s="20" t="s">
        <v>12029</v>
      </c>
      <c r="D316" s="19">
        <v>24.3</v>
      </c>
      <c r="E316" s="20" t="s">
        <v>12705</v>
      </c>
      <c r="F316" s="861" t="s">
        <v>12669</v>
      </c>
      <c r="G316" s="20" t="s">
        <v>12365</v>
      </c>
      <c r="H316" s="854"/>
    </row>
    <row r="317" spans="1:8" ht="156.75" customHeight="1">
      <c r="A317" s="9">
        <v>16</v>
      </c>
      <c r="B317" s="20" t="s">
        <v>12706</v>
      </c>
      <c r="C317" s="20" t="s">
        <v>12707</v>
      </c>
      <c r="D317" s="859">
        <v>68.8</v>
      </c>
      <c r="E317" s="861" t="s">
        <v>12708</v>
      </c>
      <c r="F317" s="20" t="s">
        <v>13070</v>
      </c>
      <c r="G317" s="20" t="s">
        <v>13071</v>
      </c>
      <c r="H317" s="854"/>
    </row>
    <row r="318" spans="1:8" ht="95.25" customHeight="1">
      <c r="A318" s="9">
        <v>17</v>
      </c>
      <c r="B318" s="20" t="s">
        <v>12709</v>
      </c>
      <c r="C318" s="20" t="s">
        <v>11992</v>
      </c>
      <c r="D318" s="19">
        <v>0.03</v>
      </c>
      <c r="E318" s="20" t="s">
        <v>12620</v>
      </c>
      <c r="F318" s="20" t="s">
        <v>12710</v>
      </c>
      <c r="G318" s="20" t="s">
        <v>12211</v>
      </c>
      <c r="H318" s="863"/>
    </row>
    <row r="319" spans="1:8" ht="96" customHeight="1">
      <c r="A319" s="9">
        <v>18</v>
      </c>
      <c r="B319" s="20" t="s">
        <v>12711</v>
      </c>
      <c r="C319" s="20" t="s">
        <v>11992</v>
      </c>
      <c r="D319" s="19" t="s">
        <v>12712</v>
      </c>
      <c r="E319" s="20" t="s">
        <v>12713</v>
      </c>
      <c r="F319" s="20" t="s">
        <v>12686</v>
      </c>
      <c r="G319" s="20" t="s">
        <v>12211</v>
      </c>
      <c r="H319" s="863"/>
    </row>
    <row r="320" spans="1:8" ht="69">
      <c r="A320" s="9">
        <v>19</v>
      </c>
      <c r="B320" s="20" t="s">
        <v>12714</v>
      </c>
      <c r="C320" s="20" t="s">
        <v>11992</v>
      </c>
      <c r="D320" s="19">
        <v>0.05</v>
      </c>
      <c r="E320" s="20" t="s">
        <v>12715</v>
      </c>
      <c r="F320" s="20" t="s">
        <v>12716</v>
      </c>
      <c r="G320" s="20" t="s">
        <v>12211</v>
      </c>
      <c r="H320" s="863"/>
    </row>
    <row r="321" spans="1:8" ht="97.5" customHeight="1">
      <c r="A321" s="9">
        <v>20</v>
      </c>
      <c r="B321" s="20" t="s">
        <v>12717</v>
      </c>
      <c r="C321" s="20" t="s">
        <v>12718</v>
      </c>
      <c r="D321" s="19">
        <v>0.82</v>
      </c>
      <c r="E321" s="20" t="s">
        <v>12719</v>
      </c>
      <c r="F321" s="20" t="s">
        <v>12696</v>
      </c>
      <c r="G321" s="20" t="s">
        <v>12720</v>
      </c>
      <c r="H321" s="863"/>
    </row>
    <row r="322" spans="1:8" ht="97.5" customHeight="1">
      <c r="A322" s="9">
        <v>21</v>
      </c>
      <c r="B322" s="20" t="s">
        <v>423</v>
      </c>
      <c r="C322" s="20" t="s">
        <v>11992</v>
      </c>
      <c r="D322" s="19">
        <v>0.02</v>
      </c>
      <c r="E322" s="20" t="s">
        <v>12721</v>
      </c>
      <c r="F322" s="20" t="s">
        <v>12722</v>
      </c>
      <c r="G322" s="20" t="s">
        <v>12433</v>
      </c>
      <c r="H322" s="863"/>
    </row>
    <row r="323" spans="1:8" s="176" customFormat="1">
      <c r="A323" s="2124" t="s">
        <v>13072</v>
      </c>
      <c r="B323" s="2124"/>
      <c r="C323" s="2124"/>
      <c r="D323" s="2124"/>
      <c r="E323" s="2124"/>
      <c r="F323" s="2124"/>
      <c r="G323" s="2124"/>
      <c r="H323" s="2124"/>
    </row>
    <row r="324" spans="1:8" ht="80.25" customHeight="1">
      <c r="A324" s="9">
        <v>1</v>
      </c>
      <c r="B324" s="20" t="s">
        <v>12723</v>
      </c>
      <c r="C324" s="20" t="s">
        <v>12029</v>
      </c>
      <c r="D324" s="19">
        <v>52.7</v>
      </c>
      <c r="E324" s="20" t="s">
        <v>12724</v>
      </c>
      <c r="F324" s="397" t="s">
        <v>12725</v>
      </c>
      <c r="G324" s="402" t="s">
        <v>12061</v>
      </c>
      <c r="H324" s="854"/>
    </row>
    <row r="325" spans="1:8" ht="69">
      <c r="A325" s="9">
        <v>2</v>
      </c>
      <c r="B325" s="20" t="s">
        <v>12726</v>
      </c>
      <c r="C325" s="20" t="s">
        <v>12029</v>
      </c>
      <c r="D325" s="19">
        <v>415</v>
      </c>
      <c r="E325" s="20" t="s">
        <v>12727</v>
      </c>
      <c r="F325" s="20" t="s">
        <v>12728</v>
      </c>
      <c r="G325" s="20" t="s">
        <v>12166</v>
      </c>
      <c r="H325" s="854"/>
    </row>
    <row r="326" spans="1:8" ht="69">
      <c r="A326" s="9">
        <v>3</v>
      </c>
      <c r="B326" s="20" t="s">
        <v>12729</v>
      </c>
      <c r="C326" s="20" t="s">
        <v>12029</v>
      </c>
      <c r="D326" s="19">
        <v>317</v>
      </c>
      <c r="E326" s="20" t="s">
        <v>12730</v>
      </c>
      <c r="F326" s="20" t="s">
        <v>12728</v>
      </c>
      <c r="G326" s="20" t="s">
        <v>12166</v>
      </c>
      <c r="H326" s="854"/>
    </row>
    <row r="327" spans="1:8" ht="69">
      <c r="A327" s="9">
        <v>4</v>
      </c>
      <c r="B327" s="20" t="s">
        <v>12731</v>
      </c>
      <c r="C327" s="20" t="s">
        <v>12041</v>
      </c>
      <c r="D327" s="19">
        <v>301</v>
      </c>
      <c r="E327" s="20" t="s">
        <v>12732</v>
      </c>
      <c r="F327" s="20" t="s">
        <v>12728</v>
      </c>
      <c r="G327" s="20" t="s">
        <v>12166</v>
      </c>
      <c r="H327" s="854"/>
    </row>
    <row r="328" spans="1:8" ht="174" customHeight="1">
      <c r="A328" s="9">
        <v>5</v>
      </c>
      <c r="B328" s="20" t="s">
        <v>12726</v>
      </c>
      <c r="C328" s="20" t="s">
        <v>12041</v>
      </c>
      <c r="D328" s="19">
        <v>144.30000000000001</v>
      </c>
      <c r="E328" s="20" t="s">
        <v>12733</v>
      </c>
      <c r="F328" s="20" t="s">
        <v>12734</v>
      </c>
      <c r="G328" s="20" t="s">
        <v>12735</v>
      </c>
      <c r="H328" s="863"/>
    </row>
    <row r="329" spans="1:8" ht="69">
      <c r="A329" s="9">
        <v>6</v>
      </c>
      <c r="B329" s="20" t="s">
        <v>12259</v>
      </c>
      <c r="C329" s="20" t="s">
        <v>11992</v>
      </c>
      <c r="D329" s="19">
        <v>3.5</v>
      </c>
      <c r="E329" s="20" t="s">
        <v>12736</v>
      </c>
      <c r="F329" s="397" t="s">
        <v>12737</v>
      </c>
      <c r="G329" s="20" t="s">
        <v>12738</v>
      </c>
      <c r="H329" s="854"/>
    </row>
    <row r="330" spans="1:8" ht="78" customHeight="1">
      <c r="A330" s="9">
        <v>7</v>
      </c>
      <c r="B330" s="20" t="s">
        <v>12739</v>
      </c>
      <c r="C330" s="20" t="s">
        <v>8423</v>
      </c>
      <c r="D330" s="19">
        <v>33.6</v>
      </c>
      <c r="E330" s="20" t="s">
        <v>12740</v>
      </c>
      <c r="F330" s="20" t="s">
        <v>12741</v>
      </c>
      <c r="G330" s="20" t="s">
        <v>12083</v>
      </c>
      <c r="H330" s="854"/>
    </row>
    <row r="331" spans="1:8" ht="78" customHeight="1">
      <c r="A331" s="9">
        <v>8</v>
      </c>
      <c r="B331" s="20" t="s">
        <v>12742</v>
      </c>
      <c r="C331" s="20" t="s">
        <v>2837</v>
      </c>
      <c r="D331" s="19">
        <v>26</v>
      </c>
      <c r="E331" s="20" t="s">
        <v>12743</v>
      </c>
      <c r="F331" s="20" t="s">
        <v>12744</v>
      </c>
      <c r="G331" s="20" t="s">
        <v>12720</v>
      </c>
      <c r="H331" s="863"/>
    </row>
    <row r="332" spans="1:8" s="13" customFormat="1" ht="78.75" customHeight="1">
      <c r="A332" s="855">
        <v>9</v>
      </c>
      <c r="B332" s="861" t="s">
        <v>4028</v>
      </c>
      <c r="C332" s="861" t="s">
        <v>2837</v>
      </c>
      <c r="D332" s="859">
        <v>19.189399999999999</v>
      </c>
      <c r="E332" s="861" t="s">
        <v>12745</v>
      </c>
      <c r="F332" s="861"/>
      <c r="G332" s="861" t="s">
        <v>12746</v>
      </c>
      <c r="H332" s="865"/>
    </row>
    <row r="333" spans="1:8" ht="19.5" customHeight="1">
      <c r="A333" s="2116" t="s">
        <v>12747</v>
      </c>
      <c r="B333" s="2111"/>
      <c r="C333" s="2111"/>
      <c r="D333" s="2111"/>
      <c r="E333" s="2111"/>
      <c r="F333" s="2111"/>
      <c r="G333" s="2111"/>
      <c r="H333" s="2111"/>
    </row>
    <row r="334" spans="1:8" ht="69">
      <c r="A334" s="9">
        <v>1</v>
      </c>
      <c r="B334" s="20" t="s">
        <v>12748</v>
      </c>
      <c r="C334" s="20" t="s">
        <v>12029</v>
      </c>
      <c r="D334" s="19">
        <v>100</v>
      </c>
      <c r="E334" s="20" t="s">
        <v>12749</v>
      </c>
      <c r="F334" s="395" t="s">
        <v>12750</v>
      </c>
      <c r="G334" s="402" t="s">
        <v>12035</v>
      </c>
      <c r="H334" s="854"/>
    </row>
    <row r="335" spans="1:8" ht="69">
      <c r="A335" s="9">
        <v>2</v>
      </c>
      <c r="B335" s="20" t="s">
        <v>12751</v>
      </c>
      <c r="C335" s="20" t="s">
        <v>12029</v>
      </c>
      <c r="D335" s="19">
        <v>150</v>
      </c>
      <c r="E335" s="20" t="s">
        <v>12752</v>
      </c>
      <c r="F335" s="20" t="s">
        <v>12753</v>
      </c>
      <c r="G335" s="20" t="s">
        <v>12035</v>
      </c>
      <c r="H335" s="854"/>
    </row>
    <row r="336" spans="1:8" ht="77.25" customHeight="1">
      <c r="A336" s="9">
        <v>3</v>
      </c>
      <c r="B336" s="20" t="s">
        <v>12754</v>
      </c>
      <c r="C336" s="20" t="s">
        <v>12029</v>
      </c>
      <c r="D336" s="19">
        <v>254</v>
      </c>
      <c r="E336" s="20" t="s">
        <v>12755</v>
      </c>
      <c r="F336" s="20" t="s">
        <v>11938</v>
      </c>
      <c r="G336" s="20" t="s">
        <v>12061</v>
      </c>
      <c r="H336" s="854"/>
    </row>
    <row r="337" spans="1:8" ht="69">
      <c r="A337" s="9">
        <v>4</v>
      </c>
      <c r="B337" s="20" t="s">
        <v>12756</v>
      </c>
      <c r="C337" s="20" t="s">
        <v>12029</v>
      </c>
      <c r="D337" s="19">
        <v>616</v>
      </c>
      <c r="E337" s="20" t="s">
        <v>12757</v>
      </c>
      <c r="F337" s="20" t="s">
        <v>12758</v>
      </c>
      <c r="G337" s="20" t="s">
        <v>12079</v>
      </c>
      <c r="H337" s="854"/>
    </row>
    <row r="338" spans="1:8" ht="175.5" customHeight="1">
      <c r="A338" s="9">
        <v>5</v>
      </c>
      <c r="B338" s="20" t="s">
        <v>12759</v>
      </c>
      <c r="C338" s="20" t="s">
        <v>12041</v>
      </c>
      <c r="D338" s="19">
        <v>120.2</v>
      </c>
      <c r="E338" s="20" t="s">
        <v>12760</v>
      </c>
      <c r="F338" s="20" t="s">
        <v>12761</v>
      </c>
      <c r="G338" s="20" t="s">
        <v>12762</v>
      </c>
      <c r="H338" s="863"/>
    </row>
    <row r="339" spans="1:8" ht="156.75" customHeight="1">
      <c r="A339" s="9">
        <v>6</v>
      </c>
      <c r="B339" s="20" t="s">
        <v>12763</v>
      </c>
      <c r="C339" s="20" t="s">
        <v>12051</v>
      </c>
      <c r="D339" s="19">
        <v>276.60000000000002</v>
      </c>
      <c r="E339" s="20" t="s">
        <v>12764</v>
      </c>
      <c r="F339" s="20" t="s">
        <v>12765</v>
      </c>
      <c r="G339" s="20" t="s">
        <v>12766</v>
      </c>
      <c r="H339" s="854"/>
    </row>
    <row r="340" spans="1:8" ht="69">
      <c r="A340" s="9">
        <v>7</v>
      </c>
      <c r="B340" s="20" t="s">
        <v>12767</v>
      </c>
      <c r="C340" s="20" t="s">
        <v>12051</v>
      </c>
      <c r="D340" s="19">
        <v>300</v>
      </c>
      <c r="E340" s="20" t="s">
        <v>12768</v>
      </c>
      <c r="F340" s="20" t="s">
        <v>12769</v>
      </c>
      <c r="G340" s="20" t="s">
        <v>12091</v>
      </c>
      <c r="H340" s="854"/>
    </row>
    <row r="341" spans="1:8" ht="69">
      <c r="A341" s="9">
        <v>8</v>
      </c>
      <c r="B341" s="20" t="s">
        <v>12770</v>
      </c>
      <c r="C341" s="20" t="s">
        <v>683</v>
      </c>
      <c r="D341" s="19">
        <v>200</v>
      </c>
      <c r="E341" s="20" t="s">
        <v>12771</v>
      </c>
      <c r="F341" s="20" t="s">
        <v>12772</v>
      </c>
      <c r="G341" s="20" t="s">
        <v>12067</v>
      </c>
      <c r="H341" s="854"/>
    </row>
    <row r="342" spans="1:8" ht="213" customHeight="1">
      <c r="A342" s="9">
        <v>9</v>
      </c>
      <c r="B342" s="20" t="s">
        <v>12773</v>
      </c>
      <c r="C342" s="20" t="s">
        <v>106</v>
      </c>
      <c r="D342" s="19" t="s">
        <v>12774</v>
      </c>
      <c r="E342" s="20" t="s">
        <v>12775</v>
      </c>
      <c r="F342" s="20" t="s">
        <v>12776</v>
      </c>
      <c r="G342" s="20" t="s">
        <v>12738</v>
      </c>
      <c r="H342" s="854"/>
    </row>
    <row r="343" spans="1:8">
      <c r="A343" s="2125" t="s">
        <v>12777</v>
      </c>
      <c r="B343" s="2125"/>
      <c r="C343" s="2125"/>
      <c r="D343" s="2125"/>
      <c r="E343" s="2125"/>
      <c r="F343" s="2125"/>
      <c r="G343" s="2125"/>
      <c r="H343" s="2125"/>
    </row>
    <row r="344" spans="1:8">
      <c r="A344" s="2111" t="s">
        <v>12778</v>
      </c>
      <c r="B344" s="2111"/>
      <c r="C344" s="2111"/>
      <c r="D344" s="2111"/>
      <c r="E344" s="2111"/>
      <c r="F344" s="2111"/>
      <c r="G344" s="2111"/>
      <c r="H344" s="2111"/>
    </row>
    <row r="345" spans="1:8" ht="82.8">
      <c r="A345" s="9">
        <v>1</v>
      </c>
      <c r="B345" s="20" t="s">
        <v>12779</v>
      </c>
      <c r="C345" s="20" t="s">
        <v>12029</v>
      </c>
      <c r="D345" s="19">
        <v>300</v>
      </c>
      <c r="E345" s="20" t="s">
        <v>12780</v>
      </c>
      <c r="F345" s="395" t="s">
        <v>12781</v>
      </c>
      <c r="G345" s="20" t="s">
        <v>12083</v>
      </c>
      <c r="H345" s="854"/>
    </row>
    <row r="346" spans="1:8" ht="75.75" customHeight="1">
      <c r="A346" s="9">
        <v>2</v>
      </c>
      <c r="B346" s="20" t="s">
        <v>12782</v>
      </c>
      <c r="C346" s="20" t="s">
        <v>12029</v>
      </c>
      <c r="D346" s="19">
        <v>383.1</v>
      </c>
      <c r="E346" s="20" t="s">
        <v>12783</v>
      </c>
      <c r="F346" s="20" t="s">
        <v>12784</v>
      </c>
      <c r="G346" s="20" t="s">
        <v>12256</v>
      </c>
      <c r="H346" s="854"/>
    </row>
    <row r="347" spans="1:8" ht="76.5" customHeight="1">
      <c r="A347" s="9">
        <v>3</v>
      </c>
      <c r="B347" s="20" t="s">
        <v>12785</v>
      </c>
      <c r="C347" s="20" t="s">
        <v>12041</v>
      </c>
      <c r="D347" s="19">
        <v>2</v>
      </c>
      <c r="E347" s="20" t="s">
        <v>12786</v>
      </c>
      <c r="F347" s="397" t="s">
        <v>12787</v>
      </c>
      <c r="G347" s="35" t="s">
        <v>12162</v>
      </c>
      <c r="H347" s="854"/>
    </row>
    <row r="348" spans="1:8" ht="157.5" customHeight="1">
      <c r="A348" s="9">
        <v>4</v>
      </c>
      <c r="B348" s="20" t="s">
        <v>12788</v>
      </c>
      <c r="C348" s="20" t="s">
        <v>12041</v>
      </c>
      <c r="D348" s="19">
        <v>35.4</v>
      </c>
      <c r="E348" s="20" t="s">
        <v>12789</v>
      </c>
      <c r="F348" s="35" t="s">
        <v>12790</v>
      </c>
      <c r="G348" s="20" t="s">
        <v>12791</v>
      </c>
      <c r="H348" s="854"/>
    </row>
    <row r="349" spans="1:8" ht="69">
      <c r="A349" s="9">
        <v>5</v>
      </c>
      <c r="B349" s="20" t="s">
        <v>12792</v>
      </c>
      <c r="C349" s="20" t="s">
        <v>12041</v>
      </c>
      <c r="D349" s="19">
        <v>50</v>
      </c>
      <c r="E349" s="20" t="s">
        <v>12793</v>
      </c>
      <c r="F349" s="35" t="s">
        <v>12007</v>
      </c>
      <c r="G349" s="20" t="s">
        <v>12044</v>
      </c>
      <c r="H349" s="854"/>
    </row>
    <row r="350" spans="1:8" ht="69">
      <c r="A350" s="9">
        <v>6</v>
      </c>
      <c r="B350" s="20" t="s">
        <v>12794</v>
      </c>
      <c r="C350" s="20" t="s">
        <v>12041</v>
      </c>
      <c r="D350" s="19">
        <v>10</v>
      </c>
      <c r="E350" s="20" t="s">
        <v>12795</v>
      </c>
      <c r="F350" s="35" t="s">
        <v>12007</v>
      </c>
      <c r="G350" s="20" t="s">
        <v>12157</v>
      </c>
      <c r="H350" s="854"/>
    </row>
    <row r="351" spans="1:8" ht="69">
      <c r="A351" s="9">
        <v>7</v>
      </c>
      <c r="B351" s="20" t="s">
        <v>12796</v>
      </c>
      <c r="C351" s="20" t="s">
        <v>12051</v>
      </c>
      <c r="D351" s="19">
        <v>40</v>
      </c>
      <c r="E351" s="20" t="s">
        <v>12797</v>
      </c>
      <c r="F351" s="35" t="s">
        <v>12798</v>
      </c>
      <c r="G351" s="20" t="s">
        <v>12091</v>
      </c>
      <c r="H351" s="854"/>
    </row>
    <row r="352" spans="1:8" ht="81.75" customHeight="1">
      <c r="A352" s="9">
        <v>8</v>
      </c>
      <c r="B352" s="20" t="s">
        <v>12799</v>
      </c>
      <c r="C352" s="20" t="s">
        <v>12051</v>
      </c>
      <c r="D352" s="19">
        <v>67</v>
      </c>
      <c r="E352" s="20" t="s">
        <v>12800</v>
      </c>
      <c r="F352" s="35" t="s">
        <v>12801</v>
      </c>
      <c r="G352" s="402" t="s">
        <v>12061</v>
      </c>
      <c r="H352" s="854"/>
    </row>
    <row r="353" spans="1:8" ht="78.75" customHeight="1">
      <c r="A353" s="9">
        <v>9</v>
      </c>
      <c r="B353" s="20" t="s">
        <v>12802</v>
      </c>
      <c r="C353" s="20" t="s">
        <v>12051</v>
      </c>
      <c r="D353" s="19">
        <v>222</v>
      </c>
      <c r="E353" s="20" t="s">
        <v>12803</v>
      </c>
      <c r="F353" s="35" t="s">
        <v>12804</v>
      </c>
      <c r="G353" s="20" t="s">
        <v>12061</v>
      </c>
      <c r="H353" s="854"/>
    </row>
    <row r="354" spans="1:8" ht="69">
      <c r="A354" s="9">
        <v>10</v>
      </c>
      <c r="B354" s="20" t="s">
        <v>12805</v>
      </c>
      <c r="C354" s="20" t="s">
        <v>12707</v>
      </c>
      <c r="D354" s="19">
        <v>50</v>
      </c>
      <c r="E354" s="20" t="s">
        <v>12806</v>
      </c>
      <c r="F354" s="35" t="s">
        <v>12807</v>
      </c>
      <c r="G354" s="20" t="s">
        <v>12035</v>
      </c>
      <c r="H354" s="854"/>
    </row>
    <row r="355" spans="1:8" ht="69">
      <c r="A355" s="9">
        <v>11</v>
      </c>
      <c r="B355" s="20" t="s">
        <v>12808</v>
      </c>
      <c r="C355" s="20" t="s">
        <v>8423</v>
      </c>
      <c r="D355" s="19">
        <v>2.6</v>
      </c>
      <c r="E355" s="20" t="s">
        <v>12809</v>
      </c>
      <c r="F355" s="35" t="s">
        <v>12787</v>
      </c>
      <c r="G355" s="20" t="s">
        <v>12035</v>
      </c>
      <c r="H355" s="854"/>
    </row>
    <row r="356" spans="1:8" ht="58.5" customHeight="1">
      <c r="A356" s="9">
        <v>12</v>
      </c>
      <c r="B356" s="20" t="s">
        <v>12251</v>
      </c>
      <c r="C356" s="20" t="s">
        <v>11992</v>
      </c>
      <c r="D356" s="19">
        <v>0.02</v>
      </c>
      <c r="E356" s="20" t="s">
        <v>12810</v>
      </c>
      <c r="F356" s="35" t="s">
        <v>12801</v>
      </c>
      <c r="G356" s="20" t="s">
        <v>12326</v>
      </c>
      <c r="H356" s="854"/>
    </row>
    <row r="357" spans="1:8" ht="75.75" customHeight="1">
      <c r="A357" s="9">
        <v>13</v>
      </c>
      <c r="B357" s="20" t="s">
        <v>12811</v>
      </c>
      <c r="C357" s="20" t="s">
        <v>11992</v>
      </c>
      <c r="D357" s="19">
        <v>1</v>
      </c>
      <c r="E357" s="20" t="s">
        <v>12812</v>
      </c>
      <c r="F357" s="35" t="s">
        <v>12813</v>
      </c>
      <c r="G357" s="35" t="s">
        <v>12162</v>
      </c>
      <c r="H357" s="854"/>
    </row>
    <row r="358" spans="1:8" ht="69">
      <c r="A358" s="9">
        <v>14</v>
      </c>
      <c r="B358" s="20" t="s">
        <v>12814</v>
      </c>
      <c r="C358" s="20" t="s">
        <v>11992</v>
      </c>
      <c r="D358" s="19">
        <v>15</v>
      </c>
      <c r="E358" s="20" t="s">
        <v>12815</v>
      </c>
      <c r="F358" s="35" t="s">
        <v>12007</v>
      </c>
      <c r="G358" s="20" t="s">
        <v>12039</v>
      </c>
      <c r="H358" s="854"/>
    </row>
    <row r="359" spans="1:8" ht="69">
      <c r="A359" s="9">
        <v>15</v>
      </c>
      <c r="B359" s="20" t="s">
        <v>12816</v>
      </c>
      <c r="C359" s="20" t="s">
        <v>683</v>
      </c>
      <c r="D359" s="19">
        <v>139</v>
      </c>
      <c r="E359" s="20" t="s">
        <v>12817</v>
      </c>
      <c r="F359" s="35" t="s">
        <v>12007</v>
      </c>
      <c r="G359" s="20" t="s">
        <v>12387</v>
      </c>
      <c r="H359" s="854"/>
    </row>
    <row r="360" spans="1:8" ht="69">
      <c r="A360" s="9">
        <v>16</v>
      </c>
      <c r="B360" s="20" t="s">
        <v>12818</v>
      </c>
      <c r="C360" s="20" t="s">
        <v>683</v>
      </c>
      <c r="D360" s="19">
        <v>45</v>
      </c>
      <c r="E360" s="20" t="s">
        <v>12819</v>
      </c>
      <c r="F360" s="35" t="s">
        <v>12007</v>
      </c>
      <c r="G360" s="20" t="s">
        <v>12387</v>
      </c>
      <c r="H360" s="854"/>
    </row>
    <row r="361" spans="1:8" ht="78" customHeight="1">
      <c r="A361" s="9">
        <v>17</v>
      </c>
      <c r="B361" s="20" t="s">
        <v>12820</v>
      </c>
      <c r="C361" s="20" t="s">
        <v>683</v>
      </c>
      <c r="D361" s="19">
        <v>300</v>
      </c>
      <c r="E361" s="20" t="s">
        <v>12821</v>
      </c>
      <c r="F361" s="35" t="s">
        <v>11994</v>
      </c>
      <c r="G361" s="20" t="s">
        <v>12387</v>
      </c>
      <c r="H361" s="854"/>
    </row>
    <row r="362" spans="1:8">
      <c r="A362" s="2117" t="s">
        <v>12822</v>
      </c>
      <c r="B362" s="2117"/>
      <c r="C362" s="2117"/>
      <c r="D362" s="2117"/>
      <c r="E362" s="2117"/>
      <c r="F362" s="2117"/>
      <c r="G362" s="2117"/>
      <c r="H362" s="863"/>
    </row>
    <row r="363" spans="1:8" ht="154.5" customHeight="1">
      <c r="A363" s="9">
        <v>1</v>
      </c>
      <c r="B363" s="20" t="s">
        <v>12823</v>
      </c>
      <c r="C363" s="20" t="s">
        <v>12029</v>
      </c>
      <c r="D363" s="19">
        <v>1278.3</v>
      </c>
      <c r="E363" s="20" t="s">
        <v>12824</v>
      </c>
      <c r="F363" s="20" t="s">
        <v>12825</v>
      </c>
      <c r="G363" s="20" t="s">
        <v>12826</v>
      </c>
      <c r="H363" s="854"/>
    </row>
    <row r="364" spans="1:8" ht="95.25" customHeight="1">
      <c r="A364" s="9">
        <v>2</v>
      </c>
      <c r="B364" s="20" t="s">
        <v>12827</v>
      </c>
      <c r="C364" s="20" t="s">
        <v>12041</v>
      </c>
      <c r="D364" s="19">
        <v>14.1</v>
      </c>
      <c r="E364" s="20" t="s">
        <v>12828</v>
      </c>
      <c r="F364" s="395" t="s">
        <v>12464</v>
      </c>
      <c r="G364" s="20" t="s">
        <v>12261</v>
      </c>
      <c r="H364" s="854"/>
    </row>
    <row r="365" spans="1:8" ht="69">
      <c r="A365" s="9">
        <v>3</v>
      </c>
      <c r="B365" s="20" t="s">
        <v>12829</v>
      </c>
      <c r="C365" s="20" t="s">
        <v>12041</v>
      </c>
      <c r="D365" s="19">
        <v>45.7</v>
      </c>
      <c r="E365" s="20" t="s">
        <v>12830</v>
      </c>
      <c r="F365" s="20" t="s">
        <v>12831</v>
      </c>
      <c r="G365" s="20" t="s">
        <v>12256</v>
      </c>
      <c r="H365" s="854"/>
    </row>
    <row r="366" spans="1:8" ht="76.5" customHeight="1">
      <c r="A366" s="9">
        <v>4</v>
      </c>
      <c r="B366" s="20" t="s">
        <v>12832</v>
      </c>
      <c r="C366" s="20" t="s">
        <v>1695</v>
      </c>
      <c r="D366" s="19">
        <v>1.5</v>
      </c>
      <c r="E366" s="20" t="s">
        <v>12833</v>
      </c>
      <c r="F366" s="20" t="s">
        <v>12834</v>
      </c>
      <c r="G366" s="20" t="s">
        <v>12091</v>
      </c>
      <c r="H366" s="854"/>
    </row>
    <row r="367" spans="1:8">
      <c r="A367" s="2111" t="s">
        <v>13073</v>
      </c>
      <c r="B367" s="2111"/>
      <c r="C367" s="2111"/>
      <c r="D367" s="2111"/>
      <c r="E367" s="2111"/>
      <c r="F367" s="2111"/>
      <c r="G367" s="2111"/>
      <c r="H367" s="2111"/>
    </row>
    <row r="368" spans="1:8" ht="174.75" customHeight="1">
      <c r="A368" s="9">
        <v>1</v>
      </c>
      <c r="B368" s="20" t="s">
        <v>12835</v>
      </c>
      <c r="C368" s="20" t="s">
        <v>12029</v>
      </c>
      <c r="D368" s="859">
        <v>1127.5999999999999</v>
      </c>
      <c r="E368" s="20" t="s">
        <v>13074</v>
      </c>
      <c r="F368" s="20" t="s">
        <v>13075</v>
      </c>
      <c r="G368" s="402" t="s">
        <v>13076</v>
      </c>
      <c r="H368" s="854"/>
    </row>
    <row r="369" spans="1:8" ht="155.25" customHeight="1">
      <c r="A369" s="9">
        <v>2</v>
      </c>
      <c r="B369" s="20" t="s">
        <v>12836</v>
      </c>
      <c r="C369" s="20" t="s">
        <v>12029</v>
      </c>
      <c r="D369" s="19">
        <v>1436.3</v>
      </c>
      <c r="E369" s="20" t="s">
        <v>12837</v>
      </c>
      <c r="F369" s="20" t="s">
        <v>12838</v>
      </c>
      <c r="G369" s="20" t="s">
        <v>12826</v>
      </c>
      <c r="H369" s="854"/>
    </row>
    <row r="370" spans="1:8" ht="155.25" customHeight="1">
      <c r="A370" s="9">
        <v>3</v>
      </c>
      <c r="B370" s="20" t="s">
        <v>12839</v>
      </c>
      <c r="C370" s="20" t="s">
        <v>12041</v>
      </c>
      <c r="D370" s="19">
        <v>826.8</v>
      </c>
      <c r="E370" s="20" t="s">
        <v>12840</v>
      </c>
      <c r="F370" s="20" t="s">
        <v>12841</v>
      </c>
      <c r="G370" s="20" t="s">
        <v>12826</v>
      </c>
      <c r="H370" s="854"/>
    </row>
    <row r="371" spans="1:8" ht="69">
      <c r="A371" s="9">
        <v>4</v>
      </c>
      <c r="B371" s="20" t="s">
        <v>12842</v>
      </c>
      <c r="C371" s="20" t="s">
        <v>12367</v>
      </c>
      <c r="D371" s="19">
        <v>130.69999999999999</v>
      </c>
      <c r="E371" s="20" t="s">
        <v>12843</v>
      </c>
      <c r="F371" s="20" t="s">
        <v>12844</v>
      </c>
      <c r="G371" s="20" t="s">
        <v>12256</v>
      </c>
      <c r="H371" s="854"/>
    </row>
    <row r="372" spans="1:8" ht="69">
      <c r="A372" s="9">
        <v>5</v>
      </c>
      <c r="B372" s="20" t="s">
        <v>12845</v>
      </c>
      <c r="C372" s="20" t="s">
        <v>12051</v>
      </c>
      <c r="D372" s="19">
        <v>300</v>
      </c>
      <c r="E372" s="20" t="s">
        <v>12846</v>
      </c>
      <c r="F372" s="20" t="s">
        <v>12847</v>
      </c>
      <c r="G372" s="20" t="s">
        <v>12044</v>
      </c>
      <c r="H372" s="854"/>
    </row>
    <row r="373" spans="1:8" ht="69">
      <c r="A373" s="9">
        <v>6</v>
      </c>
      <c r="B373" s="20" t="s">
        <v>12848</v>
      </c>
      <c r="C373" s="20" t="s">
        <v>12051</v>
      </c>
      <c r="D373" s="19">
        <v>273</v>
      </c>
      <c r="E373" s="20" t="s">
        <v>12849</v>
      </c>
      <c r="F373" s="397" t="s">
        <v>12850</v>
      </c>
      <c r="G373" s="20" t="s">
        <v>12067</v>
      </c>
      <c r="H373" s="854"/>
    </row>
    <row r="374" spans="1:8" ht="57.75" customHeight="1">
      <c r="A374" s="9">
        <v>7</v>
      </c>
      <c r="B374" s="20" t="s">
        <v>12851</v>
      </c>
      <c r="C374" s="20" t="s">
        <v>11992</v>
      </c>
      <c r="D374" s="19">
        <v>3.4</v>
      </c>
      <c r="E374" s="20" t="s">
        <v>12852</v>
      </c>
      <c r="F374" s="397" t="s">
        <v>12853</v>
      </c>
      <c r="G374" s="20" t="s">
        <v>12253</v>
      </c>
      <c r="H374" s="854"/>
    </row>
    <row r="375" spans="1:8" ht="69">
      <c r="A375" s="9">
        <v>8</v>
      </c>
      <c r="B375" s="20" t="s">
        <v>12854</v>
      </c>
      <c r="C375" s="20" t="s">
        <v>12096</v>
      </c>
      <c r="D375" s="19">
        <v>0.5</v>
      </c>
      <c r="E375" s="20" t="s">
        <v>12855</v>
      </c>
      <c r="F375" s="395" t="s">
        <v>12856</v>
      </c>
      <c r="G375" s="20" t="s">
        <v>12044</v>
      </c>
      <c r="H375" s="854"/>
    </row>
    <row r="376" spans="1:8" ht="69">
      <c r="A376" s="9">
        <v>9</v>
      </c>
      <c r="B376" s="20" t="s">
        <v>12857</v>
      </c>
      <c r="C376" s="20" t="s">
        <v>12858</v>
      </c>
      <c r="D376" s="19">
        <v>191.7</v>
      </c>
      <c r="E376" s="20" t="s">
        <v>12859</v>
      </c>
      <c r="F376" s="20" t="s">
        <v>12860</v>
      </c>
      <c r="G376" s="20" t="s">
        <v>12365</v>
      </c>
      <c r="H376" s="854"/>
    </row>
    <row r="377" spans="1:8" ht="69">
      <c r="A377" s="9">
        <v>10</v>
      </c>
      <c r="B377" s="20" t="s">
        <v>12861</v>
      </c>
      <c r="C377" s="20" t="s">
        <v>12862</v>
      </c>
      <c r="D377" s="19">
        <v>11.9</v>
      </c>
      <c r="E377" s="20" t="s">
        <v>12863</v>
      </c>
      <c r="F377" s="20" t="s">
        <v>12864</v>
      </c>
      <c r="G377" s="20" t="s">
        <v>12365</v>
      </c>
      <c r="H377" s="854"/>
    </row>
    <row r="378" spans="1:8" ht="69">
      <c r="A378" s="9">
        <v>11</v>
      </c>
      <c r="B378" s="20" t="s">
        <v>12865</v>
      </c>
      <c r="C378" s="20" t="s">
        <v>12367</v>
      </c>
      <c r="D378" s="19">
        <v>275</v>
      </c>
      <c r="E378" s="20" t="s">
        <v>12866</v>
      </c>
      <c r="F378" s="20" t="s">
        <v>12867</v>
      </c>
      <c r="G378" s="20" t="s">
        <v>12868</v>
      </c>
      <c r="H378" s="854"/>
    </row>
    <row r="379" spans="1:8" ht="69">
      <c r="A379" s="9">
        <v>12</v>
      </c>
      <c r="B379" s="20" t="s">
        <v>12869</v>
      </c>
      <c r="C379" s="20" t="s">
        <v>12198</v>
      </c>
      <c r="D379" s="19">
        <v>11.9</v>
      </c>
      <c r="E379" s="20" t="s">
        <v>12870</v>
      </c>
      <c r="F379" s="20" t="s">
        <v>12871</v>
      </c>
      <c r="G379" s="20" t="s">
        <v>12868</v>
      </c>
      <c r="H379" s="854"/>
    </row>
    <row r="380" spans="1:8" ht="115.5" customHeight="1">
      <c r="A380" s="9">
        <v>13</v>
      </c>
      <c r="B380" s="20" t="s">
        <v>12872</v>
      </c>
      <c r="C380" s="20" t="s">
        <v>2837</v>
      </c>
      <c r="D380" s="19">
        <v>169.4248</v>
      </c>
      <c r="E380" s="20" t="s">
        <v>12873</v>
      </c>
      <c r="F380" s="395" t="s">
        <v>12874</v>
      </c>
      <c r="G380" s="20" t="s">
        <v>12130</v>
      </c>
      <c r="H380" s="863"/>
    </row>
    <row r="381" spans="1:8">
      <c r="A381" s="2111" t="s">
        <v>13077</v>
      </c>
      <c r="B381" s="2111"/>
      <c r="C381" s="2111"/>
      <c r="D381" s="2111"/>
      <c r="E381" s="2111"/>
      <c r="F381" s="2111"/>
      <c r="G381" s="2111"/>
      <c r="H381" s="2111"/>
    </row>
    <row r="382" spans="1:8" ht="78.75" customHeight="1">
      <c r="A382" s="9">
        <v>1</v>
      </c>
      <c r="B382" s="20" t="s">
        <v>12875</v>
      </c>
      <c r="C382" s="20" t="s">
        <v>12029</v>
      </c>
      <c r="D382" s="19">
        <v>28.5</v>
      </c>
      <c r="E382" s="20" t="s">
        <v>12876</v>
      </c>
      <c r="F382" s="20" t="s">
        <v>12877</v>
      </c>
      <c r="G382" s="402" t="s">
        <v>12035</v>
      </c>
      <c r="H382" s="854"/>
    </row>
    <row r="383" spans="1:8" ht="69">
      <c r="A383" s="9">
        <v>2</v>
      </c>
      <c r="B383" s="20" t="s">
        <v>12878</v>
      </c>
      <c r="C383" s="20" t="s">
        <v>12041</v>
      </c>
      <c r="D383" s="19">
        <v>15.7</v>
      </c>
      <c r="E383" s="20" t="s">
        <v>12879</v>
      </c>
      <c r="F383" s="862" t="s">
        <v>12880</v>
      </c>
      <c r="G383" s="20" t="s">
        <v>12091</v>
      </c>
      <c r="H383" s="854"/>
    </row>
    <row r="384" spans="1:8" ht="154.5" customHeight="1">
      <c r="A384" s="9">
        <v>3</v>
      </c>
      <c r="B384" s="20" t="s">
        <v>12881</v>
      </c>
      <c r="C384" s="20" t="s">
        <v>12041</v>
      </c>
      <c r="D384" s="19">
        <v>14.2</v>
      </c>
      <c r="E384" s="20" t="s">
        <v>12882</v>
      </c>
      <c r="F384" s="862" t="s">
        <v>12880</v>
      </c>
      <c r="G384" s="20" t="s">
        <v>12883</v>
      </c>
      <c r="H384" s="854"/>
    </row>
    <row r="385" spans="1:8" ht="155.25" customHeight="1">
      <c r="A385" s="9">
        <v>4</v>
      </c>
      <c r="B385" s="20" t="s">
        <v>12884</v>
      </c>
      <c r="C385" s="20" t="s">
        <v>12041</v>
      </c>
      <c r="D385" s="19">
        <v>35.6</v>
      </c>
      <c r="E385" s="20" t="s">
        <v>12885</v>
      </c>
      <c r="F385" s="862" t="s">
        <v>12880</v>
      </c>
      <c r="G385" s="20" t="s">
        <v>12883</v>
      </c>
      <c r="H385" s="854"/>
    </row>
    <row r="386" spans="1:8" ht="82.8">
      <c r="A386" s="9">
        <v>5</v>
      </c>
      <c r="B386" s="20" t="s">
        <v>12886</v>
      </c>
      <c r="C386" s="20" t="s">
        <v>12041</v>
      </c>
      <c r="D386" s="19">
        <v>14</v>
      </c>
      <c r="E386" s="20" t="s">
        <v>12887</v>
      </c>
      <c r="F386" s="35" t="s">
        <v>12888</v>
      </c>
      <c r="G386" s="402" t="s">
        <v>12889</v>
      </c>
      <c r="H386" s="854"/>
    </row>
    <row r="387" spans="1:8" ht="56.25" customHeight="1">
      <c r="A387" s="9">
        <v>6</v>
      </c>
      <c r="B387" s="20" t="s">
        <v>12890</v>
      </c>
      <c r="C387" s="20" t="s">
        <v>11992</v>
      </c>
      <c r="D387" s="19" t="s">
        <v>12257</v>
      </c>
      <c r="E387" s="20" t="s">
        <v>12891</v>
      </c>
      <c r="F387" s="35" t="s">
        <v>12880</v>
      </c>
      <c r="G387" s="20" t="s">
        <v>12253</v>
      </c>
      <c r="H387" s="854"/>
    </row>
    <row r="388" spans="1:8" ht="69">
      <c r="A388" s="9">
        <v>7</v>
      </c>
      <c r="B388" s="20" t="s">
        <v>12892</v>
      </c>
      <c r="C388" s="20" t="s">
        <v>11992</v>
      </c>
      <c r="D388" s="19">
        <v>0.5</v>
      </c>
      <c r="E388" s="20" t="s">
        <v>12893</v>
      </c>
      <c r="F388" s="35" t="s">
        <v>12880</v>
      </c>
      <c r="G388" s="20" t="s">
        <v>12044</v>
      </c>
      <c r="H388" s="854"/>
    </row>
    <row r="389" spans="1:8" ht="69">
      <c r="A389" s="9">
        <v>8</v>
      </c>
      <c r="B389" s="20" t="s">
        <v>12894</v>
      </c>
      <c r="C389" s="20" t="s">
        <v>11992</v>
      </c>
      <c r="D389" s="19">
        <v>5</v>
      </c>
      <c r="E389" s="20" t="s">
        <v>12895</v>
      </c>
      <c r="F389" s="35" t="s">
        <v>12007</v>
      </c>
      <c r="G389" s="20" t="s">
        <v>12044</v>
      </c>
      <c r="H389" s="854"/>
    </row>
    <row r="390" spans="1:8" ht="153.75" customHeight="1">
      <c r="A390" s="9">
        <v>9</v>
      </c>
      <c r="B390" s="20" t="s">
        <v>12262</v>
      </c>
      <c r="C390" s="20" t="s">
        <v>11992</v>
      </c>
      <c r="D390" s="19">
        <v>1.5</v>
      </c>
      <c r="E390" s="20" t="s">
        <v>12896</v>
      </c>
      <c r="F390" s="20" t="s">
        <v>12897</v>
      </c>
      <c r="G390" s="20" t="s">
        <v>12898</v>
      </c>
      <c r="H390" s="854"/>
    </row>
    <row r="391" spans="1:8" ht="57.75" customHeight="1">
      <c r="A391" s="9">
        <v>10</v>
      </c>
      <c r="B391" s="20" t="s">
        <v>12143</v>
      </c>
      <c r="C391" s="20" t="s">
        <v>11992</v>
      </c>
      <c r="D391" s="19">
        <v>0.02</v>
      </c>
      <c r="E391" s="20" t="s">
        <v>12899</v>
      </c>
      <c r="F391" s="20" t="s">
        <v>12900</v>
      </c>
      <c r="G391" s="20" t="s">
        <v>12253</v>
      </c>
      <c r="H391" s="854"/>
    </row>
    <row r="392" spans="1:8" ht="57" customHeight="1">
      <c r="A392" s="9">
        <v>11</v>
      </c>
      <c r="B392" s="20" t="s">
        <v>12251</v>
      </c>
      <c r="C392" s="20" t="s">
        <v>11992</v>
      </c>
      <c r="D392" s="19">
        <v>0.01</v>
      </c>
      <c r="E392" s="20" t="s">
        <v>12901</v>
      </c>
      <c r="F392" s="35" t="s">
        <v>12902</v>
      </c>
      <c r="G392" s="402" t="s">
        <v>12326</v>
      </c>
      <c r="H392" s="854"/>
    </row>
    <row r="393" spans="1:8" ht="57.75" customHeight="1">
      <c r="A393" s="9">
        <v>12</v>
      </c>
      <c r="B393" s="20" t="s">
        <v>12251</v>
      </c>
      <c r="C393" s="20" t="s">
        <v>11992</v>
      </c>
      <c r="D393" s="19">
        <v>0.01</v>
      </c>
      <c r="E393" s="20" t="s">
        <v>12903</v>
      </c>
      <c r="F393" s="35" t="s">
        <v>12902</v>
      </c>
      <c r="G393" s="20" t="s">
        <v>12326</v>
      </c>
      <c r="H393" s="854"/>
    </row>
    <row r="394" spans="1:8" ht="58.5" customHeight="1">
      <c r="A394" s="9">
        <v>13</v>
      </c>
      <c r="B394" s="20" t="s">
        <v>12251</v>
      </c>
      <c r="C394" s="20" t="s">
        <v>11992</v>
      </c>
      <c r="D394" s="19">
        <v>0.01</v>
      </c>
      <c r="E394" s="20" t="s">
        <v>12904</v>
      </c>
      <c r="F394" s="35" t="s">
        <v>12905</v>
      </c>
      <c r="G394" s="20" t="s">
        <v>12326</v>
      </c>
      <c r="H394" s="854"/>
    </row>
    <row r="395" spans="1:8" ht="57" customHeight="1">
      <c r="A395" s="9">
        <v>14</v>
      </c>
      <c r="B395" s="20" t="s">
        <v>12158</v>
      </c>
      <c r="C395" s="20" t="s">
        <v>11992</v>
      </c>
      <c r="D395" s="19" t="s">
        <v>12906</v>
      </c>
      <c r="E395" s="20" t="s">
        <v>12901</v>
      </c>
      <c r="F395" s="35" t="s">
        <v>12907</v>
      </c>
      <c r="G395" s="20" t="s">
        <v>12326</v>
      </c>
      <c r="H395" s="854"/>
    </row>
    <row r="396" spans="1:8" ht="57.75" customHeight="1">
      <c r="A396" s="9">
        <v>15</v>
      </c>
      <c r="B396" s="20" t="s">
        <v>12158</v>
      </c>
      <c r="C396" s="20" t="s">
        <v>11992</v>
      </c>
      <c r="D396" s="19" t="s">
        <v>12908</v>
      </c>
      <c r="E396" s="20" t="s">
        <v>12909</v>
      </c>
      <c r="F396" s="20" t="s">
        <v>12910</v>
      </c>
      <c r="G396" s="20" t="s">
        <v>12326</v>
      </c>
      <c r="H396" s="854"/>
    </row>
    <row r="397" spans="1:8" ht="58.5" customHeight="1">
      <c r="A397" s="9">
        <v>16</v>
      </c>
      <c r="B397" s="20" t="s">
        <v>12911</v>
      </c>
      <c r="C397" s="20" t="s">
        <v>11992</v>
      </c>
      <c r="D397" s="19">
        <v>0.02</v>
      </c>
      <c r="E397" s="20" t="s">
        <v>12912</v>
      </c>
      <c r="F397" s="20" t="s">
        <v>12902</v>
      </c>
      <c r="G397" s="20" t="s">
        <v>12326</v>
      </c>
      <c r="H397" s="854"/>
    </row>
    <row r="398" spans="1:8" ht="56.25" customHeight="1">
      <c r="A398" s="9">
        <v>17</v>
      </c>
      <c r="B398" s="20" t="s">
        <v>12158</v>
      </c>
      <c r="C398" s="20" t="s">
        <v>11992</v>
      </c>
      <c r="D398" s="19" t="s">
        <v>12913</v>
      </c>
      <c r="E398" s="20" t="s">
        <v>12914</v>
      </c>
      <c r="F398" s="20" t="s">
        <v>12915</v>
      </c>
      <c r="G398" s="20" t="s">
        <v>12326</v>
      </c>
      <c r="H398" s="854"/>
    </row>
    <row r="399" spans="1:8" ht="59.25" customHeight="1">
      <c r="A399" s="9">
        <v>18</v>
      </c>
      <c r="B399" s="20" t="s">
        <v>12143</v>
      </c>
      <c r="C399" s="20" t="s">
        <v>11992</v>
      </c>
      <c r="D399" s="19">
        <v>0.01</v>
      </c>
      <c r="E399" s="20" t="s">
        <v>12916</v>
      </c>
      <c r="F399" s="20" t="s">
        <v>12917</v>
      </c>
      <c r="G399" s="402" t="s">
        <v>12099</v>
      </c>
      <c r="H399" s="854"/>
    </row>
    <row r="400" spans="1:8" ht="57.75" customHeight="1">
      <c r="A400" s="9">
        <v>19</v>
      </c>
      <c r="B400" s="20" t="s">
        <v>12158</v>
      </c>
      <c r="C400" s="20" t="s">
        <v>11992</v>
      </c>
      <c r="D400" s="19" t="s">
        <v>12913</v>
      </c>
      <c r="E400" s="20" t="s">
        <v>12918</v>
      </c>
      <c r="F400" s="397" t="s">
        <v>12919</v>
      </c>
      <c r="G400" s="20" t="s">
        <v>12099</v>
      </c>
      <c r="H400" s="854"/>
    </row>
    <row r="401" spans="1:8" ht="232.5" customHeight="1">
      <c r="A401" s="9">
        <v>20</v>
      </c>
      <c r="B401" s="20" t="s">
        <v>12920</v>
      </c>
      <c r="C401" s="20" t="s">
        <v>11992</v>
      </c>
      <c r="D401" s="19">
        <v>4</v>
      </c>
      <c r="E401" s="20" t="s">
        <v>12921</v>
      </c>
      <c r="F401" s="20" t="s">
        <v>12019</v>
      </c>
      <c r="G401" s="20" t="s">
        <v>12922</v>
      </c>
      <c r="H401" s="854"/>
    </row>
    <row r="402" spans="1:8" ht="58.5" customHeight="1">
      <c r="A402" s="9">
        <v>21</v>
      </c>
      <c r="B402" s="20" t="s">
        <v>12262</v>
      </c>
      <c r="C402" s="20" t="s">
        <v>11992</v>
      </c>
      <c r="D402" s="19">
        <v>4.2</v>
      </c>
      <c r="E402" s="20" t="s">
        <v>12923</v>
      </c>
      <c r="F402" s="20" t="s">
        <v>12924</v>
      </c>
      <c r="G402" s="20" t="s">
        <v>12099</v>
      </c>
      <c r="H402" s="854"/>
    </row>
    <row r="403" spans="1:8" ht="232.5" customHeight="1">
      <c r="A403" s="9">
        <v>22</v>
      </c>
      <c r="B403" s="20" t="s">
        <v>12925</v>
      </c>
      <c r="C403" s="20" t="s">
        <v>11992</v>
      </c>
      <c r="D403" s="19">
        <v>1</v>
      </c>
      <c r="E403" s="20" t="s">
        <v>12926</v>
      </c>
      <c r="F403" s="20" t="s">
        <v>12019</v>
      </c>
      <c r="G403" s="20" t="s">
        <v>12927</v>
      </c>
      <c r="H403" s="854"/>
    </row>
    <row r="404" spans="1:8" ht="234" customHeight="1">
      <c r="A404" s="9">
        <v>23</v>
      </c>
      <c r="B404" s="20" t="s">
        <v>12928</v>
      </c>
      <c r="C404" s="20" t="s">
        <v>11992</v>
      </c>
      <c r="D404" s="19">
        <v>1.5</v>
      </c>
      <c r="E404" s="20" t="s">
        <v>12929</v>
      </c>
      <c r="F404" s="20" t="s">
        <v>12019</v>
      </c>
      <c r="G404" s="20" t="s">
        <v>12930</v>
      </c>
      <c r="H404" s="854"/>
    </row>
    <row r="405" spans="1:8" ht="234" customHeight="1">
      <c r="A405" s="9">
        <v>24</v>
      </c>
      <c r="B405" s="20" t="s">
        <v>12931</v>
      </c>
      <c r="C405" s="20" t="s">
        <v>11992</v>
      </c>
      <c r="D405" s="19">
        <v>1</v>
      </c>
      <c r="E405" s="20" t="s">
        <v>12932</v>
      </c>
      <c r="F405" s="20" t="s">
        <v>12019</v>
      </c>
      <c r="G405" s="20" t="s">
        <v>12933</v>
      </c>
      <c r="H405" s="854"/>
    </row>
    <row r="406" spans="1:8" ht="220.8">
      <c r="A406" s="9">
        <v>25</v>
      </c>
      <c r="B406" s="20" t="s">
        <v>12934</v>
      </c>
      <c r="C406" s="20" t="s">
        <v>11992</v>
      </c>
      <c r="D406" s="19">
        <v>1.5</v>
      </c>
      <c r="E406" s="20" t="s">
        <v>12935</v>
      </c>
      <c r="F406" s="20" t="s">
        <v>12936</v>
      </c>
      <c r="G406" s="20" t="s">
        <v>12937</v>
      </c>
      <c r="H406" s="854"/>
    </row>
    <row r="407" spans="1:8" ht="69">
      <c r="A407" s="9">
        <v>26</v>
      </c>
      <c r="B407" s="20" t="s">
        <v>12143</v>
      </c>
      <c r="C407" s="20" t="s">
        <v>11992</v>
      </c>
      <c r="D407" s="19">
        <v>0.01</v>
      </c>
      <c r="E407" s="20" t="s">
        <v>12938</v>
      </c>
      <c r="F407" s="397" t="s">
        <v>12939</v>
      </c>
      <c r="G407" s="402" t="s">
        <v>12091</v>
      </c>
      <c r="H407" s="854"/>
    </row>
    <row r="408" spans="1:8" ht="69">
      <c r="A408" s="9">
        <v>27</v>
      </c>
      <c r="B408" s="20" t="s">
        <v>12143</v>
      </c>
      <c r="C408" s="20" t="s">
        <v>11992</v>
      </c>
      <c r="D408" s="19">
        <v>0.01</v>
      </c>
      <c r="E408" s="20" t="s">
        <v>12940</v>
      </c>
      <c r="F408" s="20" t="s">
        <v>12902</v>
      </c>
      <c r="G408" s="20" t="s">
        <v>12091</v>
      </c>
      <c r="H408" s="854"/>
    </row>
    <row r="409" spans="1:8" ht="69">
      <c r="A409" s="9">
        <v>28</v>
      </c>
      <c r="B409" s="20" t="s">
        <v>12251</v>
      </c>
      <c r="C409" s="20" t="s">
        <v>11992</v>
      </c>
      <c r="D409" s="19">
        <v>0.02</v>
      </c>
      <c r="E409" s="20" t="s">
        <v>12941</v>
      </c>
      <c r="F409" s="20" t="s">
        <v>12917</v>
      </c>
      <c r="G409" s="20" t="s">
        <v>12091</v>
      </c>
      <c r="H409" s="854"/>
    </row>
    <row r="410" spans="1:8" ht="69">
      <c r="A410" s="9">
        <v>29</v>
      </c>
      <c r="B410" s="20" t="s">
        <v>12251</v>
      </c>
      <c r="C410" s="20" t="s">
        <v>11992</v>
      </c>
      <c r="D410" s="19">
        <v>0.01</v>
      </c>
      <c r="E410" s="20" t="s">
        <v>12942</v>
      </c>
      <c r="F410" s="20" t="s">
        <v>12902</v>
      </c>
      <c r="G410" s="20" t="s">
        <v>12091</v>
      </c>
      <c r="H410" s="854"/>
    </row>
    <row r="411" spans="1:8" ht="69">
      <c r="A411" s="9">
        <v>30</v>
      </c>
      <c r="B411" s="20" t="s">
        <v>12143</v>
      </c>
      <c r="C411" s="20" t="s">
        <v>11992</v>
      </c>
      <c r="D411" s="19">
        <v>0.01</v>
      </c>
      <c r="E411" s="20" t="s">
        <v>12943</v>
      </c>
      <c r="F411" s="20" t="s">
        <v>12902</v>
      </c>
      <c r="G411" s="397" t="s">
        <v>12044</v>
      </c>
      <c r="H411" s="854"/>
    </row>
    <row r="412" spans="1:8" ht="69">
      <c r="A412" s="9">
        <v>31</v>
      </c>
      <c r="B412" s="20" t="s">
        <v>12251</v>
      </c>
      <c r="C412" s="20" t="s">
        <v>11992</v>
      </c>
      <c r="D412" s="19">
        <v>0.02</v>
      </c>
      <c r="E412" s="20" t="s">
        <v>12944</v>
      </c>
      <c r="F412" s="20" t="s">
        <v>12902</v>
      </c>
      <c r="G412" s="20" t="s">
        <v>12044</v>
      </c>
      <c r="H412" s="854"/>
    </row>
    <row r="413" spans="1:8" ht="153.75" customHeight="1">
      <c r="A413" s="9">
        <v>32</v>
      </c>
      <c r="B413" s="20" t="s">
        <v>12945</v>
      </c>
      <c r="C413" s="20" t="s">
        <v>11992</v>
      </c>
      <c r="D413" s="19">
        <v>13</v>
      </c>
      <c r="E413" s="20" t="s">
        <v>12946</v>
      </c>
      <c r="F413" s="20" t="s">
        <v>12947</v>
      </c>
      <c r="G413" s="20" t="s">
        <v>12948</v>
      </c>
      <c r="H413" s="854"/>
    </row>
    <row r="414" spans="1:8" ht="78.75" customHeight="1">
      <c r="A414" s="9">
        <v>33</v>
      </c>
      <c r="B414" s="20" t="s">
        <v>12949</v>
      </c>
      <c r="C414" s="20" t="s">
        <v>11992</v>
      </c>
      <c r="D414" s="19">
        <v>0.1</v>
      </c>
      <c r="E414" s="20" t="s">
        <v>12950</v>
      </c>
      <c r="F414" s="20" t="s">
        <v>12951</v>
      </c>
      <c r="G414" s="20" t="s">
        <v>12157</v>
      </c>
      <c r="H414" s="854"/>
    </row>
    <row r="415" spans="1:8" ht="69">
      <c r="A415" s="9">
        <v>34</v>
      </c>
      <c r="B415" s="20" t="s">
        <v>12143</v>
      </c>
      <c r="C415" s="20" t="s">
        <v>11992</v>
      </c>
      <c r="D415" s="19">
        <v>0.05</v>
      </c>
      <c r="E415" s="20" t="s">
        <v>12952</v>
      </c>
      <c r="F415" s="20" t="s">
        <v>12953</v>
      </c>
      <c r="G415" s="20" t="s">
        <v>12402</v>
      </c>
      <c r="H415" s="854"/>
    </row>
    <row r="416" spans="1:8" ht="69">
      <c r="A416" s="9">
        <v>35</v>
      </c>
      <c r="B416" s="20" t="s">
        <v>12143</v>
      </c>
      <c r="C416" s="20" t="s">
        <v>11992</v>
      </c>
      <c r="D416" s="19">
        <v>0.05</v>
      </c>
      <c r="E416" s="20" t="s">
        <v>12954</v>
      </c>
      <c r="F416" s="20" t="s">
        <v>12955</v>
      </c>
      <c r="G416" s="20" t="s">
        <v>12387</v>
      </c>
      <c r="H416" s="854"/>
    </row>
    <row r="417" spans="1:8" ht="69">
      <c r="A417" s="9">
        <v>36</v>
      </c>
      <c r="B417" s="20" t="s">
        <v>12956</v>
      </c>
      <c r="C417" s="20" t="s">
        <v>8427</v>
      </c>
      <c r="D417" s="19">
        <v>0.2</v>
      </c>
      <c r="E417" s="20" t="s">
        <v>12957</v>
      </c>
      <c r="F417" s="20" t="s">
        <v>12880</v>
      </c>
      <c r="G417" s="20" t="s">
        <v>12958</v>
      </c>
      <c r="H417" s="854"/>
    </row>
    <row r="418" spans="1:8" ht="69">
      <c r="A418" s="9">
        <v>37</v>
      </c>
      <c r="B418" s="20" t="s">
        <v>12959</v>
      </c>
      <c r="C418" s="20" t="s">
        <v>683</v>
      </c>
      <c r="D418" s="19">
        <v>258</v>
      </c>
      <c r="E418" s="20" t="s">
        <v>12960</v>
      </c>
      <c r="F418" s="20" t="s">
        <v>12880</v>
      </c>
      <c r="G418" s="20" t="s">
        <v>12958</v>
      </c>
      <c r="H418" s="854"/>
    </row>
    <row r="419" spans="1:8" ht="153.75" customHeight="1">
      <c r="A419" s="9">
        <v>38</v>
      </c>
      <c r="B419" s="20" t="s">
        <v>12961</v>
      </c>
      <c r="C419" s="20" t="s">
        <v>1695</v>
      </c>
      <c r="D419" s="19">
        <v>16.899999999999999</v>
      </c>
      <c r="E419" s="20" t="s">
        <v>12962</v>
      </c>
      <c r="F419" s="20" t="s">
        <v>12963</v>
      </c>
      <c r="G419" s="402" t="s">
        <v>12964</v>
      </c>
      <c r="H419" s="854"/>
    </row>
    <row r="420" spans="1:8" ht="271.5" customHeight="1">
      <c r="A420" s="9">
        <v>39</v>
      </c>
      <c r="B420" s="20" t="s">
        <v>12965</v>
      </c>
      <c r="C420" s="20" t="s">
        <v>1695</v>
      </c>
      <c r="D420" s="19">
        <v>6</v>
      </c>
      <c r="E420" s="20" t="s">
        <v>12966</v>
      </c>
      <c r="F420" s="20" t="s">
        <v>12019</v>
      </c>
      <c r="G420" s="20" t="s">
        <v>12967</v>
      </c>
      <c r="H420" s="854"/>
    </row>
    <row r="421" spans="1:8" ht="252.75" customHeight="1">
      <c r="A421" s="9">
        <v>40</v>
      </c>
      <c r="B421" s="20" t="s">
        <v>12968</v>
      </c>
      <c r="C421" s="20" t="s">
        <v>1695</v>
      </c>
      <c r="D421" s="19" t="s">
        <v>12969</v>
      </c>
      <c r="E421" s="20" t="s">
        <v>12970</v>
      </c>
      <c r="F421" s="20" t="s">
        <v>12971</v>
      </c>
      <c r="G421" s="20" t="s">
        <v>12972</v>
      </c>
      <c r="H421" s="854"/>
    </row>
    <row r="422" spans="1:8" ht="251.25" customHeight="1">
      <c r="A422" s="9">
        <v>41</v>
      </c>
      <c r="B422" s="20" t="s">
        <v>12973</v>
      </c>
      <c r="C422" s="20" t="s">
        <v>1695</v>
      </c>
      <c r="D422" s="19">
        <v>5</v>
      </c>
      <c r="E422" s="20" t="s">
        <v>12974</v>
      </c>
      <c r="F422" s="20" t="s">
        <v>12019</v>
      </c>
      <c r="G422" s="20" t="s">
        <v>12975</v>
      </c>
      <c r="H422" s="854"/>
    </row>
    <row r="423" spans="1:8" ht="234.6">
      <c r="A423" s="9">
        <v>42</v>
      </c>
      <c r="B423" s="20" t="s">
        <v>12976</v>
      </c>
      <c r="C423" s="20" t="s">
        <v>1695</v>
      </c>
      <c r="D423" s="19">
        <v>5.25</v>
      </c>
      <c r="E423" s="20" t="s">
        <v>12977</v>
      </c>
      <c r="F423" s="20" t="s">
        <v>12978</v>
      </c>
      <c r="G423" s="402" t="s">
        <v>12979</v>
      </c>
      <c r="H423" s="854"/>
    </row>
    <row r="424" spans="1:8" ht="135.75" customHeight="1">
      <c r="A424" s="9">
        <v>43</v>
      </c>
      <c r="B424" s="20" t="s">
        <v>12980</v>
      </c>
      <c r="C424" s="20" t="s">
        <v>1695</v>
      </c>
      <c r="D424" s="19">
        <v>2</v>
      </c>
      <c r="E424" s="20" t="s">
        <v>12981</v>
      </c>
      <c r="F424" s="20" t="s">
        <v>12982</v>
      </c>
      <c r="G424" s="20" t="s">
        <v>12983</v>
      </c>
      <c r="H424" s="854"/>
    </row>
    <row r="425" spans="1:8" ht="176.25" customHeight="1">
      <c r="A425" s="9">
        <v>44</v>
      </c>
      <c r="B425" s="20" t="s">
        <v>12984</v>
      </c>
      <c r="C425" s="20" t="s">
        <v>1695</v>
      </c>
      <c r="D425" s="19">
        <v>3</v>
      </c>
      <c r="E425" s="20" t="s">
        <v>12985</v>
      </c>
      <c r="F425" s="20" t="s">
        <v>12019</v>
      </c>
      <c r="G425" s="20" t="s">
        <v>12986</v>
      </c>
      <c r="H425" s="854"/>
    </row>
    <row r="426" spans="1:8" ht="176.25" customHeight="1">
      <c r="A426" s="9">
        <v>45</v>
      </c>
      <c r="B426" s="20" t="s">
        <v>12987</v>
      </c>
      <c r="C426" s="20" t="s">
        <v>1695</v>
      </c>
      <c r="D426" s="19">
        <v>2.5</v>
      </c>
      <c r="E426" s="20" t="s">
        <v>12988</v>
      </c>
      <c r="F426" s="397" t="s">
        <v>12989</v>
      </c>
      <c r="G426" s="20" t="s">
        <v>12990</v>
      </c>
      <c r="H426" s="854"/>
    </row>
    <row r="427" spans="1:8" ht="93.6" customHeight="1">
      <c r="A427" s="855">
        <v>46</v>
      </c>
      <c r="B427" s="861" t="s">
        <v>12991</v>
      </c>
      <c r="C427" s="861" t="s">
        <v>12029</v>
      </c>
      <c r="D427" s="859">
        <v>72.740899999999996</v>
      </c>
      <c r="E427" s="861" t="s">
        <v>12992</v>
      </c>
      <c r="F427" s="872" t="s">
        <v>12993</v>
      </c>
      <c r="G427" s="861" t="s">
        <v>12994</v>
      </c>
      <c r="H427" s="866"/>
    </row>
    <row r="428" spans="1:8" s="13" customFormat="1" ht="98.25" customHeight="1">
      <c r="A428" s="855">
        <v>47</v>
      </c>
      <c r="B428" s="861" t="s">
        <v>12995</v>
      </c>
      <c r="C428" s="861" t="s">
        <v>12996</v>
      </c>
      <c r="D428" s="859">
        <v>42</v>
      </c>
      <c r="E428" s="861" t="s">
        <v>12997</v>
      </c>
      <c r="F428" s="872" t="s">
        <v>12998</v>
      </c>
      <c r="G428" s="861" t="s">
        <v>12999</v>
      </c>
      <c r="H428" s="866" t="s">
        <v>4796</v>
      </c>
    </row>
    <row r="429" spans="1:8" ht="18.75" customHeight="1">
      <c r="A429" s="2116" t="s">
        <v>13000</v>
      </c>
      <c r="B429" s="2116"/>
      <c r="C429" s="2116"/>
      <c r="D429" s="2116"/>
      <c r="E429" s="2116"/>
      <c r="F429" s="2116"/>
      <c r="G429" s="2116"/>
      <c r="H429" s="2116"/>
    </row>
    <row r="430" spans="1:8" ht="78" customHeight="1">
      <c r="A430" s="9">
        <v>1</v>
      </c>
      <c r="B430" s="20" t="s">
        <v>13001</v>
      </c>
      <c r="C430" s="20" t="s">
        <v>12029</v>
      </c>
      <c r="D430" s="19">
        <v>365.8</v>
      </c>
      <c r="E430" s="20" t="s">
        <v>13002</v>
      </c>
      <c r="F430" s="397" t="s">
        <v>13003</v>
      </c>
      <c r="G430" s="397" t="s">
        <v>12162</v>
      </c>
      <c r="H430" s="854"/>
    </row>
    <row r="431" spans="1:8" ht="69">
      <c r="A431" s="9">
        <v>2</v>
      </c>
      <c r="B431" s="20" t="s">
        <v>13004</v>
      </c>
      <c r="C431" s="20" t="s">
        <v>12029</v>
      </c>
      <c r="D431" s="19">
        <v>269.5</v>
      </c>
      <c r="E431" s="20" t="s">
        <v>13005</v>
      </c>
      <c r="F431" s="395" t="s">
        <v>13006</v>
      </c>
      <c r="G431" s="20" t="s">
        <v>12166</v>
      </c>
      <c r="H431" s="854"/>
    </row>
    <row r="432" spans="1:8" ht="69">
      <c r="A432" s="9">
        <v>3</v>
      </c>
      <c r="B432" s="20" t="s">
        <v>13007</v>
      </c>
      <c r="C432" s="20" t="s">
        <v>12029</v>
      </c>
      <c r="D432" s="19">
        <v>289.2</v>
      </c>
      <c r="E432" s="20" t="s">
        <v>13008</v>
      </c>
      <c r="F432" s="397" t="s">
        <v>13009</v>
      </c>
      <c r="G432" s="20" t="s">
        <v>12039</v>
      </c>
      <c r="H432" s="854"/>
    </row>
    <row r="433" spans="1:8" ht="69">
      <c r="A433" s="9">
        <v>4</v>
      </c>
      <c r="B433" s="20" t="s">
        <v>13010</v>
      </c>
      <c r="C433" s="20" t="s">
        <v>12041</v>
      </c>
      <c r="D433" s="19">
        <v>50.9</v>
      </c>
      <c r="E433" s="20" t="s">
        <v>13011</v>
      </c>
      <c r="F433" s="20" t="s">
        <v>13012</v>
      </c>
      <c r="G433" s="20" t="s">
        <v>12166</v>
      </c>
      <c r="H433" s="854"/>
    </row>
    <row r="434" spans="1:8" ht="69">
      <c r="A434" s="9">
        <v>5</v>
      </c>
      <c r="B434" s="20" t="s">
        <v>12259</v>
      </c>
      <c r="C434" s="20" t="s">
        <v>11992</v>
      </c>
      <c r="D434" s="19" t="s">
        <v>13013</v>
      </c>
      <c r="E434" s="20" t="s">
        <v>13014</v>
      </c>
      <c r="F434" s="20" t="s">
        <v>13015</v>
      </c>
      <c r="G434" s="402" t="s">
        <v>12166</v>
      </c>
      <c r="H434" s="854"/>
    </row>
    <row r="435" spans="1:8" ht="69">
      <c r="A435" s="9">
        <v>6</v>
      </c>
      <c r="B435" s="20" t="s">
        <v>12251</v>
      </c>
      <c r="C435" s="20" t="s">
        <v>11992</v>
      </c>
      <c r="D435" s="19">
        <v>0.25</v>
      </c>
      <c r="E435" s="20" t="s">
        <v>13016</v>
      </c>
      <c r="F435" s="20" t="s">
        <v>13015</v>
      </c>
      <c r="G435" s="20" t="s">
        <v>12166</v>
      </c>
      <c r="H435" s="854"/>
    </row>
    <row r="436" spans="1:8" ht="69">
      <c r="A436" s="9">
        <v>7</v>
      </c>
      <c r="B436" s="20" t="s">
        <v>12143</v>
      </c>
      <c r="C436" s="20" t="s">
        <v>11992</v>
      </c>
      <c r="D436" s="19">
        <v>0.3</v>
      </c>
      <c r="E436" s="20" t="s">
        <v>13017</v>
      </c>
      <c r="F436" s="20" t="s">
        <v>13018</v>
      </c>
      <c r="G436" s="20" t="s">
        <v>12166</v>
      </c>
      <c r="H436" s="854"/>
    </row>
    <row r="437" spans="1:8" ht="69">
      <c r="A437" s="9">
        <v>8</v>
      </c>
      <c r="B437" s="20" t="s">
        <v>12251</v>
      </c>
      <c r="C437" s="20" t="s">
        <v>11992</v>
      </c>
      <c r="D437" s="19">
        <v>0.3</v>
      </c>
      <c r="E437" s="20" t="s">
        <v>13019</v>
      </c>
      <c r="F437" s="20" t="s">
        <v>13020</v>
      </c>
      <c r="G437" s="20" t="s">
        <v>12166</v>
      </c>
      <c r="H437" s="854"/>
    </row>
    <row r="438" spans="1:8" ht="78" customHeight="1">
      <c r="A438" s="9">
        <v>9</v>
      </c>
      <c r="B438" s="20" t="s">
        <v>12047</v>
      </c>
      <c r="C438" s="20" t="s">
        <v>683</v>
      </c>
      <c r="D438" s="19">
        <v>38.1</v>
      </c>
      <c r="E438" s="20" t="s">
        <v>13021</v>
      </c>
      <c r="F438" s="20" t="s">
        <v>13022</v>
      </c>
      <c r="G438" s="20" t="s">
        <v>12169</v>
      </c>
      <c r="H438" s="854"/>
    </row>
    <row r="439" spans="1:8" ht="69">
      <c r="A439" s="9">
        <v>10</v>
      </c>
      <c r="B439" s="20" t="s">
        <v>13023</v>
      </c>
      <c r="C439" s="20" t="s">
        <v>12029</v>
      </c>
      <c r="D439" s="19">
        <v>150</v>
      </c>
      <c r="E439" s="20" t="s">
        <v>13024</v>
      </c>
      <c r="F439" s="20" t="s">
        <v>13012</v>
      </c>
      <c r="G439" s="20" t="s">
        <v>12201</v>
      </c>
      <c r="H439" s="863"/>
    </row>
    <row r="440" spans="1:8" ht="69">
      <c r="A440" s="857">
        <v>11</v>
      </c>
      <c r="B440" s="402" t="s">
        <v>712</v>
      </c>
      <c r="C440" s="402" t="s">
        <v>683</v>
      </c>
      <c r="D440" s="860">
        <v>65.5</v>
      </c>
      <c r="E440" s="402" t="s">
        <v>13025</v>
      </c>
      <c r="F440" s="20" t="s">
        <v>13026</v>
      </c>
      <c r="G440" s="402" t="s">
        <v>12201</v>
      </c>
      <c r="H440" s="863"/>
    </row>
    <row r="441" spans="1:8" ht="69">
      <c r="A441" s="857">
        <v>12</v>
      </c>
      <c r="B441" s="402" t="s">
        <v>13027</v>
      </c>
      <c r="C441" s="402" t="s">
        <v>12051</v>
      </c>
      <c r="D441" s="860">
        <v>114.2</v>
      </c>
      <c r="E441" s="402" t="s">
        <v>13028</v>
      </c>
      <c r="F441" s="395" t="s">
        <v>13029</v>
      </c>
      <c r="G441" s="402" t="s">
        <v>12126</v>
      </c>
      <c r="H441" s="863"/>
    </row>
    <row r="442" spans="1:8">
      <c r="A442" s="2111" t="s">
        <v>13030</v>
      </c>
      <c r="B442" s="2111"/>
      <c r="C442" s="2111"/>
      <c r="D442" s="2111"/>
      <c r="E442" s="2111"/>
      <c r="F442" s="2111"/>
      <c r="G442" s="2111"/>
      <c r="H442" s="2111"/>
    </row>
    <row r="443" spans="1:8" ht="78.75" customHeight="1">
      <c r="A443" s="857">
        <v>1</v>
      </c>
      <c r="B443" s="402" t="s">
        <v>13031</v>
      </c>
      <c r="C443" s="402" t="s">
        <v>12029</v>
      </c>
      <c r="D443" s="860">
        <v>60</v>
      </c>
      <c r="E443" s="402" t="s">
        <v>13032</v>
      </c>
      <c r="F443" s="20" t="s">
        <v>13033</v>
      </c>
      <c r="G443" s="402" t="s">
        <v>12083</v>
      </c>
      <c r="H443" s="854"/>
    </row>
    <row r="444" spans="1:8" ht="69">
      <c r="A444" s="857">
        <v>2</v>
      </c>
      <c r="B444" s="402" t="s">
        <v>13034</v>
      </c>
      <c r="C444" s="402" t="s">
        <v>12029</v>
      </c>
      <c r="D444" s="860">
        <v>115.7</v>
      </c>
      <c r="E444" s="402" t="s">
        <v>13035</v>
      </c>
      <c r="F444" s="35" t="s">
        <v>13036</v>
      </c>
      <c r="G444" s="402" t="s">
        <v>12738</v>
      </c>
      <c r="H444" s="854"/>
    </row>
    <row r="445" spans="1:8" ht="69">
      <c r="A445" s="857">
        <v>3</v>
      </c>
      <c r="B445" s="402" t="s">
        <v>13037</v>
      </c>
      <c r="C445" s="402" t="s">
        <v>12041</v>
      </c>
      <c r="D445" s="860">
        <v>120.5</v>
      </c>
      <c r="E445" s="402" t="s">
        <v>13038</v>
      </c>
      <c r="F445" s="35" t="s">
        <v>13039</v>
      </c>
      <c r="G445" s="402" t="s">
        <v>12738</v>
      </c>
      <c r="H445" s="854"/>
    </row>
    <row r="446" spans="1:8" ht="115.5" customHeight="1">
      <c r="A446" s="9">
        <v>4</v>
      </c>
      <c r="B446" s="20" t="s">
        <v>13040</v>
      </c>
      <c r="C446" s="20" t="s">
        <v>12291</v>
      </c>
      <c r="D446" s="19">
        <v>2243</v>
      </c>
      <c r="E446" s="20" t="s">
        <v>13041</v>
      </c>
      <c r="F446" s="35" t="s">
        <v>12007</v>
      </c>
      <c r="G446" s="20" t="s">
        <v>12061</v>
      </c>
      <c r="H446" s="854"/>
    </row>
    <row r="447" spans="1:8" ht="137.25" customHeight="1">
      <c r="A447" s="9">
        <v>5</v>
      </c>
      <c r="B447" s="20" t="s">
        <v>13042</v>
      </c>
      <c r="C447" s="20" t="s">
        <v>12051</v>
      </c>
      <c r="D447" s="19">
        <v>683.24</v>
      </c>
      <c r="E447" s="20" t="s">
        <v>13043</v>
      </c>
      <c r="F447" s="405" t="s">
        <v>13044</v>
      </c>
      <c r="G447" s="20" t="s">
        <v>13045</v>
      </c>
      <c r="H447" s="863"/>
    </row>
    <row r="448" spans="1:8" ht="80.25" customHeight="1">
      <c r="A448" s="9">
        <v>6</v>
      </c>
      <c r="B448" s="20" t="s">
        <v>13046</v>
      </c>
      <c r="C448" s="20" t="s">
        <v>8423</v>
      </c>
      <c r="D448" s="19">
        <v>2.5</v>
      </c>
      <c r="E448" s="20" t="s">
        <v>13047</v>
      </c>
      <c r="F448" s="395" t="s">
        <v>13048</v>
      </c>
      <c r="G448" s="402" t="s">
        <v>12196</v>
      </c>
      <c r="H448" s="863"/>
    </row>
    <row r="449" spans="1:9" ht="71.25" customHeight="1" thickBot="1">
      <c r="A449" s="2126" t="s">
        <v>13078</v>
      </c>
      <c r="B449" s="2127"/>
      <c r="C449" s="2127"/>
      <c r="D449" s="2127"/>
      <c r="E449" s="2127"/>
      <c r="F449" s="2127"/>
      <c r="G449" s="2127"/>
      <c r="H449" s="2128"/>
      <c r="I449" s="822"/>
    </row>
    <row r="450" spans="1:9" ht="21.75" customHeight="1" thickBot="1">
      <c r="A450" s="2129" t="s">
        <v>13079</v>
      </c>
      <c r="B450" s="2130"/>
      <c r="C450" s="2130"/>
      <c r="D450" s="2130"/>
      <c r="E450" s="2130"/>
      <c r="F450" s="2130"/>
      <c r="G450" s="2130"/>
      <c r="H450" s="2131"/>
    </row>
    <row r="453" spans="1:9" ht="78.75" customHeight="1">
      <c r="A453" s="2132" t="s">
        <v>13049</v>
      </c>
      <c r="B453" s="2133"/>
      <c r="C453" s="2133"/>
      <c r="D453" s="2133"/>
      <c r="E453" s="2133"/>
      <c r="F453" s="2133"/>
      <c r="G453" s="2133"/>
      <c r="H453" s="2133"/>
    </row>
  </sheetData>
  <mergeCells count="47">
    <mergeCell ref="A429:H429"/>
    <mergeCell ref="A442:H442"/>
    <mergeCell ref="A449:H449"/>
    <mergeCell ref="A450:H450"/>
    <mergeCell ref="A453:H453"/>
    <mergeCell ref="A381:H381"/>
    <mergeCell ref="A271:H271"/>
    <mergeCell ref="A283:H283"/>
    <mergeCell ref="A293:H293"/>
    <mergeCell ref="A294:H294"/>
    <mergeCell ref="A301:H301"/>
    <mergeCell ref="A323:H323"/>
    <mergeCell ref="A333:H333"/>
    <mergeCell ref="A343:H343"/>
    <mergeCell ref="A344:H344"/>
    <mergeCell ref="A362:G362"/>
    <mergeCell ref="A367:H367"/>
    <mergeCell ref="A259:H259"/>
    <mergeCell ref="A95:H95"/>
    <mergeCell ref="A96:H96"/>
    <mergeCell ref="A114:H114"/>
    <mergeCell ref="A135:H135"/>
    <mergeCell ref="A150:H150"/>
    <mergeCell ref="A169:H169"/>
    <mergeCell ref="A193:H193"/>
    <mergeCell ref="A202:H202"/>
    <mergeCell ref="A203:H203"/>
    <mergeCell ref="A211:H211"/>
    <mergeCell ref="A258:H258"/>
    <mergeCell ref="A92:H92"/>
    <mergeCell ref="A10:H10"/>
    <mergeCell ref="A31:H31"/>
    <mergeCell ref="B40:G40"/>
    <mergeCell ref="B41:G41"/>
    <mergeCell ref="A42:H42"/>
    <mergeCell ref="A43:H43"/>
    <mergeCell ref="A44:H44"/>
    <mergeCell ref="A52:H52"/>
    <mergeCell ref="A64:H64"/>
    <mergeCell ref="B77:H77"/>
    <mergeCell ref="A80:H80"/>
    <mergeCell ref="B9:H9"/>
    <mergeCell ref="A1:H1"/>
    <mergeCell ref="A2:H2"/>
    <mergeCell ref="A3:H3"/>
    <mergeCell ref="A5:H5"/>
    <mergeCell ref="B7:H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052"/>
  <sheetViews>
    <sheetView topLeftCell="A990" workbookViewId="0">
      <selection activeCell="K993" sqref="K993:K994"/>
    </sheetView>
  </sheetViews>
  <sheetFormatPr defaultRowHeight="14.4"/>
  <cols>
    <col min="1" max="1" width="4.109375" style="18" customWidth="1"/>
    <col min="2" max="2" width="1.5546875" style="18" customWidth="1"/>
    <col min="3" max="7" width="9.109375" style="18"/>
    <col min="8" max="8" width="10.6640625" style="18" bestFit="1" customWidth="1"/>
    <col min="9" max="9" width="9.109375" style="18"/>
    <col min="10" max="10" width="15.5546875" style="18" customWidth="1"/>
    <col min="11" max="11" width="18.44140625" style="18" customWidth="1"/>
    <col min="12" max="12" width="23.5546875" style="18" customWidth="1"/>
    <col min="13" max="14" width="9.109375" style="18"/>
    <col min="264" max="264" width="10.6640625" bestFit="1" customWidth="1"/>
    <col min="520" max="520" width="10.6640625" bestFit="1" customWidth="1"/>
    <col min="776" max="776" width="10.6640625" bestFit="1" customWidth="1"/>
    <col min="1032" max="1032" width="10.6640625" bestFit="1" customWidth="1"/>
    <col min="1288" max="1288" width="10.6640625" bestFit="1" customWidth="1"/>
    <col min="1544" max="1544" width="10.6640625" bestFit="1" customWidth="1"/>
    <col min="1800" max="1800" width="10.6640625" bestFit="1" customWidth="1"/>
    <col min="2056" max="2056" width="10.6640625" bestFit="1" customWidth="1"/>
    <col min="2312" max="2312" width="10.6640625" bestFit="1" customWidth="1"/>
    <col min="2568" max="2568" width="10.6640625" bestFit="1" customWidth="1"/>
    <col min="2824" max="2824" width="10.6640625" bestFit="1" customWidth="1"/>
    <col min="3080" max="3080" width="10.6640625" bestFit="1" customWidth="1"/>
    <col min="3336" max="3336" width="10.6640625" bestFit="1" customWidth="1"/>
    <col min="3592" max="3592" width="10.6640625" bestFit="1" customWidth="1"/>
    <col min="3848" max="3848" width="10.6640625" bestFit="1" customWidth="1"/>
    <col min="4104" max="4104" width="10.6640625" bestFit="1" customWidth="1"/>
    <col min="4360" max="4360" width="10.6640625" bestFit="1" customWidth="1"/>
    <col min="4616" max="4616" width="10.6640625" bestFit="1" customWidth="1"/>
    <col min="4872" max="4872" width="10.6640625" bestFit="1" customWidth="1"/>
    <col min="5128" max="5128" width="10.6640625" bestFit="1" customWidth="1"/>
    <col min="5384" max="5384" width="10.6640625" bestFit="1" customWidth="1"/>
    <col min="5640" max="5640" width="10.6640625" bestFit="1" customWidth="1"/>
    <col min="5896" max="5896" width="10.6640625" bestFit="1" customWidth="1"/>
    <col min="6152" max="6152" width="10.6640625" bestFit="1" customWidth="1"/>
    <col min="6408" max="6408" width="10.6640625" bestFit="1" customWidth="1"/>
    <col min="6664" max="6664" width="10.6640625" bestFit="1" customWidth="1"/>
    <col min="6920" max="6920" width="10.6640625" bestFit="1" customWidth="1"/>
    <col min="7176" max="7176" width="10.6640625" bestFit="1" customWidth="1"/>
    <col min="7432" max="7432" width="10.6640625" bestFit="1" customWidth="1"/>
    <col min="7688" max="7688" width="10.6640625" bestFit="1" customWidth="1"/>
    <col min="7944" max="7944" width="10.6640625" bestFit="1" customWidth="1"/>
    <col min="8200" max="8200" width="10.6640625" bestFit="1" customWidth="1"/>
    <col min="8456" max="8456" width="10.6640625" bestFit="1" customWidth="1"/>
    <col min="8712" max="8712" width="10.6640625" bestFit="1" customWidth="1"/>
    <col min="8968" max="8968" width="10.6640625" bestFit="1" customWidth="1"/>
    <col min="9224" max="9224" width="10.6640625" bestFit="1" customWidth="1"/>
    <col min="9480" max="9480" width="10.6640625" bestFit="1" customWidth="1"/>
    <col min="9736" max="9736" width="10.6640625" bestFit="1" customWidth="1"/>
    <col min="9992" max="9992" width="10.6640625" bestFit="1" customWidth="1"/>
    <col min="10248" max="10248" width="10.6640625" bestFit="1" customWidth="1"/>
    <col min="10504" max="10504" width="10.6640625" bestFit="1" customWidth="1"/>
    <col min="10760" max="10760" width="10.6640625" bestFit="1" customWidth="1"/>
    <col min="11016" max="11016" width="10.6640625" bestFit="1" customWidth="1"/>
    <col min="11272" max="11272" width="10.6640625" bestFit="1" customWidth="1"/>
    <col min="11528" max="11528" width="10.6640625" bestFit="1" customWidth="1"/>
    <col min="11784" max="11784" width="10.6640625" bestFit="1" customWidth="1"/>
    <col min="12040" max="12040" width="10.6640625" bestFit="1" customWidth="1"/>
    <col min="12296" max="12296" width="10.6640625" bestFit="1" customWidth="1"/>
    <col min="12552" max="12552" width="10.6640625" bestFit="1" customWidth="1"/>
    <col min="12808" max="12808" width="10.6640625" bestFit="1" customWidth="1"/>
    <col min="13064" max="13064" width="10.6640625" bestFit="1" customWidth="1"/>
    <col min="13320" max="13320" width="10.6640625" bestFit="1" customWidth="1"/>
    <col min="13576" max="13576" width="10.6640625" bestFit="1" customWidth="1"/>
    <col min="13832" max="13832" width="10.6640625" bestFit="1" customWidth="1"/>
    <col min="14088" max="14088" width="10.6640625" bestFit="1" customWidth="1"/>
    <col min="14344" max="14344" width="10.6640625" bestFit="1" customWidth="1"/>
    <col min="14600" max="14600" width="10.6640625" bestFit="1" customWidth="1"/>
    <col min="14856" max="14856" width="10.6640625" bestFit="1" customWidth="1"/>
    <col min="15112" max="15112" width="10.6640625" bestFit="1" customWidth="1"/>
    <col min="15368" max="15368" width="10.6640625" bestFit="1" customWidth="1"/>
    <col min="15624" max="15624" width="10.6640625" bestFit="1" customWidth="1"/>
    <col min="15880" max="15880" width="10.6640625" bestFit="1" customWidth="1"/>
    <col min="16136" max="16136" width="10.6640625" bestFit="1" customWidth="1"/>
  </cols>
  <sheetData>
    <row r="2" spans="1:14" ht="17.399999999999999">
      <c r="A2" s="2392" t="s">
        <v>13080</v>
      </c>
      <c r="B2" s="2392"/>
      <c r="C2" s="2392"/>
      <c r="D2" s="2392"/>
      <c r="E2" s="2392"/>
      <c r="F2" s="2392"/>
      <c r="G2" s="2392"/>
      <c r="H2" s="2392"/>
      <c r="I2" s="2392"/>
      <c r="J2" s="2392"/>
      <c r="K2" s="2392"/>
      <c r="L2" s="2392"/>
      <c r="M2" s="2392"/>
      <c r="N2" s="2392"/>
    </row>
    <row r="3" spans="1:14" ht="18" thickBot="1">
      <c r="A3" s="2393" t="s">
        <v>13081</v>
      </c>
      <c r="B3" s="2393"/>
      <c r="C3" s="2393"/>
      <c r="D3" s="2393"/>
      <c r="E3" s="2393"/>
      <c r="F3" s="2393"/>
      <c r="G3" s="2393"/>
      <c r="H3" s="2393"/>
      <c r="I3" s="2393"/>
      <c r="J3" s="2393"/>
      <c r="K3" s="2393"/>
      <c r="L3" s="2393"/>
      <c r="M3" s="2393"/>
      <c r="N3" s="2393"/>
    </row>
    <row r="4" spans="1:14" ht="92.25" customHeight="1" thickBot="1">
      <c r="A4" s="2394" t="s">
        <v>13082</v>
      </c>
      <c r="B4" s="2395"/>
      <c r="C4" s="2394" t="s">
        <v>3906</v>
      </c>
      <c r="D4" s="2396"/>
      <c r="E4" s="2397"/>
      <c r="F4" s="2400" t="s">
        <v>0</v>
      </c>
      <c r="G4" s="2397"/>
      <c r="H4" s="2402" t="s">
        <v>1</v>
      </c>
      <c r="I4" s="2394" t="s">
        <v>13083</v>
      </c>
      <c r="J4" s="2397"/>
      <c r="K4" s="2385" t="s">
        <v>15</v>
      </c>
      <c r="L4" s="2385" t="s">
        <v>4789</v>
      </c>
      <c r="M4" s="2385"/>
      <c r="N4" s="2385"/>
    </row>
    <row r="5" spans="1:14" ht="15" hidden="1" thickBot="1">
      <c r="A5" s="2387" t="s">
        <v>13084</v>
      </c>
      <c r="B5" s="2388"/>
      <c r="C5" s="2387"/>
      <c r="D5" s="2398"/>
      <c r="E5" s="2399"/>
      <c r="F5" s="2401"/>
      <c r="G5" s="2399"/>
      <c r="H5" s="2403"/>
      <c r="I5" s="2387"/>
      <c r="J5" s="2399"/>
      <c r="K5" s="2386"/>
      <c r="L5" s="2386"/>
      <c r="M5" s="2386"/>
      <c r="N5" s="2386"/>
    </row>
    <row r="6" spans="1:14" ht="15" thickBot="1">
      <c r="A6" s="2134">
        <v>1</v>
      </c>
      <c r="B6" s="2136"/>
      <c r="C6" s="2134">
        <v>2</v>
      </c>
      <c r="D6" s="2135"/>
      <c r="E6" s="2144"/>
      <c r="F6" s="2143">
        <v>3</v>
      </c>
      <c r="G6" s="2144"/>
      <c r="H6" s="885">
        <v>4</v>
      </c>
      <c r="I6" s="2389">
        <v>5</v>
      </c>
      <c r="J6" s="2390"/>
      <c r="K6" s="886">
        <v>6</v>
      </c>
      <c r="L6" s="886">
        <v>7</v>
      </c>
      <c r="M6" s="886">
        <v>8</v>
      </c>
      <c r="N6" s="886">
        <v>9</v>
      </c>
    </row>
    <row r="7" spans="1:14" ht="18" thickBot="1">
      <c r="A7" s="2176" t="s">
        <v>4790</v>
      </c>
      <c r="B7" s="2177"/>
      <c r="C7" s="2177"/>
      <c r="D7" s="2177"/>
      <c r="E7" s="2177"/>
      <c r="F7" s="2177"/>
      <c r="G7" s="2177"/>
      <c r="H7" s="2177"/>
      <c r="I7" s="2177"/>
      <c r="J7" s="2177"/>
      <c r="K7" s="2177"/>
      <c r="L7" s="2177"/>
      <c r="M7" s="2177"/>
      <c r="N7" s="2178"/>
    </row>
    <row r="8" spans="1:14" ht="18" thickBot="1">
      <c r="A8" s="2176" t="s">
        <v>2</v>
      </c>
      <c r="B8" s="2177"/>
      <c r="C8" s="2177"/>
      <c r="D8" s="2177"/>
      <c r="E8" s="2177"/>
      <c r="F8" s="2177"/>
      <c r="G8" s="2177"/>
      <c r="H8" s="2177"/>
      <c r="I8" s="2177"/>
      <c r="J8" s="2177"/>
      <c r="K8" s="2177"/>
      <c r="L8" s="2177"/>
      <c r="M8" s="2178"/>
      <c r="N8" s="887"/>
    </row>
    <row r="9" spans="1:14" ht="24">
      <c r="A9" s="2149" t="s">
        <v>53</v>
      </c>
      <c r="B9" s="2151"/>
      <c r="C9" s="2149" t="s">
        <v>13085</v>
      </c>
      <c r="D9" s="2150"/>
      <c r="E9" s="2151"/>
      <c r="F9" s="2149"/>
      <c r="G9" s="2151"/>
      <c r="H9" s="2155">
        <v>42289</v>
      </c>
      <c r="I9" s="2149" t="s">
        <v>13086</v>
      </c>
      <c r="J9" s="2151"/>
      <c r="K9" s="2155" t="s">
        <v>13085</v>
      </c>
      <c r="L9" s="888" t="s">
        <v>13087</v>
      </c>
      <c r="M9" s="2169"/>
      <c r="N9" s="2169"/>
    </row>
    <row r="10" spans="1:14" ht="24.6" thickBot="1">
      <c r="A10" s="2152"/>
      <c r="B10" s="2154"/>
      <c r="C10" s="2152"/>
      <c r="D10" s="2153"/>
      <c r="E10" s="2154"/>
      <c r="F10" s="2152"/>
      <c r="G10" s="2154"/>
      <c r="H10" s="2156"/>
      <c r="I10" s="2152"/>
      <c r="J10" s="2154"/>
      <c r="K10" s="2156"/>
      <c r="L10" s="887" t="s">
        <v>13088</v>
      </c>
      <c r="M10" s="2170"/>
      <c r="N10" s="2170"/>
    </row>
    <row r="11" spans="1:14" ht="15" thickBot="1">
      <c r="A11" s="2134"/>
      <c r="B11" s="2136"/>
      <c r="C11" s="2134"/>
      <c r="D11" s="2135"/>
      <c r="E11" s="2136"/>
      <c r="F11" s="2321" t="s">
        <v>11207</v>
      </c>
      <c r="G11" s="2322"/>
      <c r="H11" s="889">
        <v>42289</v>
      </c>
      <c r="I11" s="2134"/>
      <c r="J11" s="2136"/>
      <c r="K11" s="890"/>
      <c r="L11" s="887"/>
      <c r="M11" s="887"/>
      <c r="N11" s="887"/>
    </row>
    <row r="12" spans="1:14" ht="18" thickBot="1">
      <c r="A12" s="2176" t="s">
        <v>3</v>
      </c>
      <c r="B12" s="2177"/>
      <c r="C12" s="2177"/>
      <c r="D12" s="2177"/>
      <c r="E12" s="2177"/>
      <c r="F12" s="2177"/>
      <c r="G12" s="2177"/>
      <c r="H12" s="2177"/>
      <c r="I12" s="2177"/>
      <c r="J12" s="2177"/>
      <c r="K12" s="2177"/>
      <c r="L12" s="2177"/>
      <c r="M12" s="2177"/>
      <c r="N12" s="2178"/>
    </row>
    <row r="13" spans="1:14" ht="15" thickBot="1">
      <c r="A13" s="2326" t="s">
        <v>4796</v>
      </c>
      <c r="B13" s="2327"/>
      <c r="C13" s="2326" t="s">
        <v>4796</v>
      </c>
      <c r="D13" s="2391"/>
      <c r="E13" s="2327"/>
      <c r="F13" s="2326" t="s">
        <v>4796</v>
      </c>
      <c r="G13" s="2327"/>
      <c r="H13" s="891" t="s">
        <v>4796</v>
      </c>
      <c r="I13" s="2326" t="s">
        <v>4796</v>
      </c>
      <c r="J13" s="2327"/>
      <c r="K13" s="891" t="s">
        <v>4796</v>
      </c>
      <c r="L13" s="892" t="s">
        <v>4796</v>
      </c>
      <c r="M13" s="892" t="s">
        <v>4796</v>
      </c>
      <c r="N13" s="892" t="s">
        <v>4796</v>
      </c>
    </row>
    <row r="14" spans="1:14" ht="15" thickBot="1">
      <c r="A14" s="2134"/>
      <c r="B14" s="2136"/>
      <c r="C14" s="2134"/>
      <c r="D14" s="2135"/>
      <c r="E14" s="2136"/>
      <c r="F14" s="2321" t="s">
        <v>13089</v>
      </c>
      <c r="G14" s="2322"/>
      <c r="H14" s="889">
        <v>0</v>
      </c>
      <c r="I14" s="2134"/>
      <c r="J14" s="2136"/>
      <c r="K14" s="890"/>
      <c r="L14" s="887"/>
      <c r="M14" s="887"/>
      <c r="N14" s="887"/>
    </row>
    <row r="15" spans="1:14" ht="18" thickBot="1">
      <c r="A15" s="2176" t="s">
        <v>4</v>
      </c>
      <c r="B15" s="2177"/>
      <c r="C15" s="2177"/>
      <c r="D15" s="2177"/>
      <c r="E15" s="2177"/>
      <c r="F15" s="2177"/>
      <c r="G15" s="2177"/>
      <c r="H15" s="2177"/>
      <c r="I15" s="2177"/>
      <c r="J15" s="2177"/>
      <c r="K15" s="2177"/>
      <c r="L15" s="2177"/>
      <c r="M15" s="2177"/>
      <c r="N15" s="2178"/>
    </row>
    <row r="16" spans="1:14" ht="27" thickBot="1">
      <c r="A16" s="2149">
        <v>1</v>
      </c>
      <c r="B16" s="2151"/>
      <c r="C16" s="2149" t="s">
        <v>13090</v>
      </c>
      <c r="D16" s="2150"/>
      <c r="E16" s="2162"/>
      <c r="F16" s="2161"/>
      <c r="G16" s="2162"/>
      <c r="H16" s="893" t="s">
        <v>13091</v>
      </c>
      <c r="I16" s="2143" t="s">
        <v>13092</v>
      </c>
      <c r="J16" s="2144"/>
      <c r="K16" s="893"/>
      <c r="L16" s="894" t="s">
        <v>13093</v>
      </c>
      <c r="M16" s="894"/>
      <c r="N16" s="894"/>
    </row>
    <row r="17" spans="1:14" ht="15" thickBot="1">
      <c r="A17" s="2186"/>
      <c r="B17" s="2187"/>
      <c r="C17" s="2186"/>
      <c r="D17" s="2188"/>
      <c r="E17" s="2192"/>
      <c r="F17" s="2200"/>
      <c r="G17" s="2192"/>
      <c r="H17" s="896">
        <v>94.8</v>
      </c>
      <c r="I17" s="2143" t="s">
        <v>13094</v>
      </c>
      <c r="J17" s="2144"/>
      <c r="K17" s="896" t="s">
        <v>13095</v>
      </c>
      <c r="L17" s="897"/>
      <c r="M17" s="897"/>
      <c r="N17" s="897"/>
    </row>
    <row r="18" spans="1:14" ht="15" thickBot="1">
      <c r="A18" s="2186"/>
      <c r="B18" s="2187"/>
      <c r="C18" s="2186"/>
      <c r="D18" s="2188"/>
      <c r="E18" s="2192"/>
      <c r="F18" s="2200"/>
      <c r="G18" s="2192"/>
      <c r="H18" s="896">
        <v>145.1</v>
      </c>
      <c r="I18" s="2143" t="s">
        <v>13096</v>
      </c>
      <c r="J18" s="2144"/>
      <c r="K18" s="896" t="s">
        <v>13097</v>
      </c>
      <c r="L18" s="897"/>
      <c r="M18" s="897"/>
      <c r="N18" s="897"/>
    </row>
    <row r="19" spans="1:14" ht="27" thickBot="1">
      <c r="A19" s="2186"/>
      <c r="B19" s="2187"/>
      <c r="C19" s="2186"/>
      <c r="D19" s="2188"/>
      <c r="E19" s="2192"/>
      <c r="F19" s="2200"/>
      <c r="G19" s="2192"/>
      <c r="H19" s="896">
        <v>50.9</v>
      </c>
      <c r="I19" s="2143" t="s">
        <v>13098</v>
      </c>
      <c r="J19" s="2144"/>
      <c r="K19" s="896" t="s">
        <v>13099</v>
      </c>
      <c r="L19" s="897"/>
      <c r="M19" s="897"/>
      <c r="N19" s="897"/>
    </row>
    <row r="20" spans="1:14" ht="15" thickBot="1">
      <c r="A20" s="2186"/>
      <c r="B20" s="2187"/>
      <c r="C20" s="2186"/>
      <c r="D20" s="2188"/>
      <c r="E20" s="2192"/>
      <c r="F20" s="2200"/>
      <c r="G20" s="2192"/>
      <c r="H20" s="896">
        <v>75</v>
      </c>
      <c r="I20" s="2143" t="s">
        <v>13100</v>
      </c>
      <c r="J20" s="2144"/>
      <c r="K20" s="896" t="s">
        <v>13101</v>
      </c>
      <c r="L20" s="897"/>
      <c r="M20" s="897"/>
      <c r="N20" s="897"/>
    </row>
    <row r="21" spans="1:14" ht="25.5" customHeight="1">
      <c r="A21" s="2186"/>
      <c r="B21" s="2187"/>
      <c r="C21" s="2186"/>
      <c r="D21" s="2188"/>
      <c r="E21" s="2192"/>
      <c r="F21" s="2200"/>
      <c r="G21" s="2192"/>
      <c r="H21" s="2165">
        <v>1736</v>
      </c>
      <c r="I21" s="2161" t="s">
        <v>13102</v>
      </c>
      <c r="J21" s="2162"/>
      <c r="K21" s="2165" t="s">
        <v>13103</v>
      </c>
      <c r="L21" s="2147"/>
      <c r="M21" s="2147"/>
      <c r="N21" s="2147"/>
    </row>
    <row r="22" spans="1:14" ht="72.75" customHeight="1" thickBot="1">
      <c r="A22" s="2186"/>
      <c r="B22" s="2187"/>
      <c r="C22" s="2186"/>
      <c r="D22" s="2188"/>
      <c r="E22" s="2192"/>
      <c r="F22" s="2200"/>
      <c r="G22" s="2192"/>
      <c r="H22" s="2166"/>
      <c r="I22" s="2163" t="s">
        <v>13104</v>
      </c>
      <c r="J22" s="2164"/>
      <c r="K22" s="2166"/>
      <c r="L22" s="2148"/>
      <c r="M22" s="2148"/>
      <c r="N22" s="2148"/>
    </row>
    <row r="23" spans="1:14">
      <c r="A23" s="2186"/>
      <c r="B23" s="2187"/>
      <c r="C23" s="2186"/>
      <c r="D23" s="2188"/>
      <c r="E23" s="2192"/>
      <c r="F23" s="2200"/>
      <c r="G23" s="2192"/>
      <c r="H23" s="2165">
        <v>497</v>
      </c>
      <c r="I23" s="2161" t="s">
        <v>13105</v>
      </c>
      <c r="J23" s="2162"/>
      <c r="K23" s="2165" t="s">
        <v>13106</v>
      </c>
      <c r="L23" s="2147"/>
      <c r="M23" s="2147"/>
      <c r="N23" s="2147"/>
    </row>
    <row r="24" spans="1:14" ht="25.5" customHeight="1">
      <c r="A24" s="2186"/>
      <c r="B24" s="2187"/>
      <c r="C24" s="2186"/>
      <c r="D24" s="2188"/>
      <c r="E24" s="2192"/>
      <c r="F24" s="2200"/>
      <c r="G24" s="2192"/>
      <c r="H24" s="2199"/>
      <c r="I24" s="2200" t="s">
        <v>13107</v>
      </c>
      <c r="J24" s="2192"/>
      <c r="K24" s="2199"/>
      <c r="L24" s="2185"/>
      <c r="M24" s="2185"/>
      <c r="N24" s="2185"/>
    </row>
    <row r="25" spans="1:14">
      <c r="A25" s="2186"/>
      <c r="B25" s="2187"/>
      <c r="C25" s="2186"/>
      <c r="D25" s="2188"/>
      <c r="E25" s="2192"/>
      <c r="F25" s="2200"/>
      <c r="G25" s="2192"/>
      <c r="H25" s="2199"/>
      <c r="I25" s="2200" t="s">
        <v>13108</v>
      </c>
      <c r="J25" s="2192"/>
      <c r="K25" s="2199"/>
      <c r="L25" s="2185"/>
      <c r="M25" s="2185"/>
      <c r="N25" s="2185"/>
    </row>
    <row r="26" spans="1:14" ht="25.5" customHeight="1" thickBot="1">
      <c r="A26" s="2186"/>
      <c r="B26" s="2187"/>
      <c r="C26" s="2186"/>
      <c r="D26" s="2188"/>
      <c r="E26" s="2192"/>
      <c r="F26" s="2200"/>
      <c r="G26" s="2192"/>
      <c r="H26" s="2166"/>
      <c r="I26" s="2163" t="s">
        <v>13109</v>
      </c>
      <c r="J26" s="2164"/>
      <c r="K26" s="2166"/>
      <c r="L26" s="2148"/>
      <c r="M26" s="2148"/>
      <c r="N26" s="2148"/>
    </row>
    <row r="27" spans="1:14" ht="27" thickBot="1">
      <c r="A27" s="2186"/>
      <c r="B27" s="2187"/>
      <c r="C27" s="2186"/>
      <c r="D27" s="2188"/>
      <c r="E27" s="2192"/>
      <c r="F27" s="2200"/>
      <c r="G27" s="2192"/>
      <c r="H27" s="896">
        <v>49.8</v>
      </c>
      <c r="I27" s="2143"/>
      <c r="J27" s="2144"/>
      <c r="K27" s="896" t="s">
        <v>13110</v>
      </c>
      <c r="L27" s="897"/>
      <c r="M27" s="897"/>
      <c r="N27" s="897"/>
    </row>
    <row r="28" spans="1:14" ht="15" thickBot="1">
      <c r="A28" s="2186"/>
      <c r="B28" s="2187"/>
      <c r="C28" s="2186"/>
      <c r="D28" s="2188"/>
      <c r="E28" s="2192"/>
      <c r="F28" s="2200"/>
      <c r="G28" s="2192"/>
      <c r="H28" s="898">
        <v>100</v>
      </c>
      <c r="I28" s="2143"/>
      <c r="J28" s="2144"/>
      <c r="K28" s="898"/>
      <c r="L28" s="886"/>
      <c r="M28" s="886"/>
      <c r="N28" s="886"/>
    </row>
    <row r="29" spans="1:14" ht="27" thickBot="1">
      <c r="A29" s="2152"/>
      <c r="B29" s="2154"/>
      <c r="C29" s="2152"/>
      <c r="D29" s="2153"/>
      <c r="E29" s="2164"/>
      <c r="F29" s="2163"/>
      <c r="G29" s="2164"/>
      <c r="H29" s="899">
        <v>223.6</v>
      </c>
      <c r="I29" s="2143"/>
      <c r="J29" s="2144"/>
      <c r="K29" s="899" t="s">
        <v>13111</v>
      </c>
      <c r="L29" s="900"/>
      <c r="M29" s="900"/>
      <c r="N29" s="900"/>
    </row>
    <row r="30" spans="1:14" ht="76.5" customHeight="1" thickBot="1">
      <c r="A30" s="2149"/>
      <c r="B30" s="2151"/>
      <c r="C30" s="2149"/>
      <c r="D30" s="2150"/>
      <c r="E30" s="2162"/>
      <c r="F30" s="2161"/>
      <c r="G30" s="2162"/>
      <c r="H30" s="893">
        <v>647.5</v>
      </c>
      <c r="I30" s="2143" t="s">
        <v>13112</v>
      </c>
      <c r="J30" s="2144"/>
      <c r="K30" s="893" t="s">
        <v>13113</v>
      </c>
      <c r="L30" s="894"/>
      <c r="M30" s="894"/>
      <c r="N30" s="894"/>
    </row>
    <row r="31" spans="1:14" ht="78" customHeight="1" thickBot="1">
      <c r="A31" s="2186"/>
      <c r="B31" s="2187"/>
      <c r="C31" s="2186"/>
      <c r="D31" s="2188"/>
      <c r="E31" s="2192"/>
      <c r="F31" s="2200"/>
      <c r="G31" s="2192"/>
      <c r="H31" s="896">
        <v>1341.1</v>
      </c>
      <c r="I31" s="2143" t="s">
        <v>13114</v>
      </c>
      <c r="J31" s="2144"/>
      <c r="K31" s="896" t="s">
        <v>13113</v>
      </c>
      <c r="L31" s="897"/>
      <c r="M31" s="897"/>
      <c r="N31" s="897"/>
    </row>
    <row r="32" spans="1:14" ht="40.200000000000003" thickBot="1">
      <c r="A32" s="2186"/>
      <c r="B32" s="2187"/>
      <c r="C32" s="2186"/>
      <c r="D32" s="2188"/>
      <c r="E32" s="2192"/>
      <c r="F32" s="2200"/>
      <c r="G32" s="2192"/>
      <c r="H32" s="896">
        <v>258</v>
      </c>
      <c r="I32" s="2143" t="s">
        <v>13115</v>
      </c>
      <c r="J32" s="2144"/>
      <c r="K32" s="896" t="s">
        <v>13116</v>
      </c>
      <c r="L32" s="897"/>
      <c r="M32" s="897"/>
      <c r="N32" s="897"/>
    </row>
    <row r="33" spans="1:14" ht="33" customHeight="1">
      <c r="A33" s="2186"/>
      <c r="B33" s="2187"/>
      <c r="C33" s="2186"/>
      <c r="D33" s="2188"/>
      <c r="E33" s="2192"/>
      <c r="F33" s="2200"/>
      <c r="G33" s="2192"/>
      <c r="H33" s="2165">
        <v>229.5</v>
      </c>
      <c r="I33" s="2161" t="s">
        <v>13117</v>
      </c>
      <c r="J33" s="2162"/>
      <c r="K33" s="2165" t="s">
        <v>13116</v>
      </c>
      <c r="L33" s="2147"/>
      <c r="M33" s="2147"/>
      <c r="N33" s="2147"/>
    </row>
    <row r="34" spans="1:14">
      <c r="A34" s="2186"/>
      <c r="B34" s="2187"/>
      <c r="C34" s="2186"/>
      <c r="D34" s="2188"/>
      <c r="E34" s="2192"/>
      <c r="F34" s="2200"/>
      <c r="G34" s="2192"/>
      <c r="H34" s="2199"/>
      <c r="I34" s="2200" t="s">
        <v>13118</v>
      </c>
      <c r="J34" s="2192"/>
      <c r="K34" s="2199"/>
      <c r="L34" s="2185"/>
      <c r="M34" s="2185"/>
      <c r="N34" s="2185"/>
    </row>
    <row r="35" spans="1:14" ht="26.25" customHeight="1" thickBot="1">
      <c r="A35" s="2152"/>
      <c r="B35" s="2154"/>
      <c r="C35" s="2152"/>
      <c r="D35" s="2153"/>
      <c r="E35" s="2164"/>
      <c r="F35" s="2163"/>
      <c r="G35" s="2164"/>
      <c r="H35" s="2166"/>
      <c r="I35" s="2163" t="s">
        <v>13119</v>
      </c>
      <c r="J35" s="2164"/>
      <c r="K35" s="2166"/>
      <c r="L35" s="2148"/>
      <c r="M35" s="2148"/>
      <c r="N35" s="2148"/>
    </row>
    <row r="36" spans="1:14" ht="15" thickBot="1">
      <c r="A36" s="2134"/>
      <c r="B36" s="2136"/>
      <c r="C36" s="2134"/>
      <c r="D36" s="2135"/>
      <c r="E36" s="2144"/>
      <c r="F36" s="2368" t="s">
        <v>11222</v>
      </c>
      <c r="G36" s="2339"/>
      <c r="H36" s="901">
        <v>5448.3</v>
      </c>
      <c r="I36" s="2143"/>
      <c r="J36" s="2144"/>
      <c r="K36" s="898"/>
      <c r="L36" s="886"/>
      <c r="M36" s="886"/>
      <c r="N36" s="886"/>
    </row>
    <row r="37" spans="1:14" ht="68.25" customHeight="1">
      <c r="A37" s="2149">
        <v>2</v>
      </c>
      <c r="B37" s="2151"/>
      <c r="C37" s="2149" t="s">
        <v>13120</v>
      </c>
      <c r="D37" s="2150"/>
      <c r="E37" s="2162"/>
      <c r="F37" s="2161"/>
      <c r="G37" s="2162"/>
      <c r="H37" s="902">
        <v>25318.81</v>
      </c>
      <c r="I37" s="2161"/>
      <c r="J37" s="2162"/>
      <c r="K37" s="2165"/>
      <c r="L37" s="2147" t="s">
        <v>13121</v>
      </c>
      <c r="M37" s="2165"/>
      <c r="N37" s="2147"/>
    </row>
    <row r="38" spans="1:14" ht="15" thickBot="1">
      <c r="A38" s="2152"/>
      <c r="B38" s="2154"/>
      <c r="C38" s="2152"/>
      <c r="D38" s="2153"/>
      <c r="E38" s="2164"/>
      <c r="F38" s="2163"/>
      <c r="G38" s="2164"/>
      <c r="H38" s="903" t="s">
        <v>13122</v>
      </c>
      <c r="I38" s="2163"/>
      <c r="J38" s="2164"/>
      <c r="K38" s="2166"/>
      <c r="L38" s="2148"/>
      <c r="M38" s="2166"/>
      <c r="N38" s="2148"/>
    </row>
    <row r="39" spans="1:14" ht="27" thickBot="1">
      <c r="A39" s="2134"/>
      <c r="B39" s="2136"/>
      <c r="C39" s="2134"/>
      <c r="D39" s="2135"/>
      <c r="E39" s="2144"/>
      <c r="F39" s="2143"/>
      <c r="G39" s="2144"/>
      <c r="H39" s="903">
        <v>3677</v>
      </c>
      <c r="I39" s="2143"/>
      <c r="J39" s="2144"/>
      <c r="K39" s="899" t="s">
        <v>13123</v>
      </c>
      <c r="L39" s="899"/>
      <c r="M39" s="899"/>
      <c r="N39" s="900"/>
    </row>
    <row r="40" spans="1:14" ht="27" thickBot="1">
      <c r="A40" s="2134"/>
      <c r="B40" s="2136"/>
      <c r="C40" s="2134"/>
      <c r="D40" s="2135"/>
      <c r="E40" s="2144"/>
      <c r="F40" s="2143"/>
      <c r="G40" s="2144"/>
      <c r="H40" s="903">
        <v>11690.7</v>
      </c>
      <c r="I40" s="2143"/>
      <c r="J40" s="2144"/>
      <c r="K40" s="899" t="s">
        <v>13124</v>
      </c>
      <c r="L40" s="899"/>
      <c r="M40" s="899"/>
      <c r="N40" s="900"/>
    </row>
    <row r="41" spans="1:14" ht="40.200000000000003" thickBot="1">
      <c r="A41" s="2134"/>
      <c r="B41" s="2136"/>
      <c r="C41" s="2134"/>
      <c r="D41" s="2135"/>
      <c r="E41" s="2144"/>
      <c r="F41" s="2143"/>
      <c r="G41" s="2144"/>
      <c r="H41" s="903">
        <v>9287.7000000000007</v>
      </c>
      <c r="I41" s="2143"/>
      <c r="J41" s="2144"/>
      <c r="K41" s="899" t="s">
        <v>13125</v>
      </c>
      <c r="L41" s="899"/>
      <c r="M41" s="899"/>
      <c r="N41" s="900"/>
    </row>
    <row r="42" spans="1:14" ht="40.200000000000003" thickBot="1">
      <c r="A42" s="2134"/>
      <c r="B42" s="2136"/>
      <c r="C42" s="2134"/>
      <c r="D42" s="2135"/>
      <c r="E42" s="2144"/>
      <c r="F42" s="2143"/>
      <c r="G42" s="2144"/>
      <c r="H42" s="903">
        <v>663.41</v>
      </c>
      <c r="I42" s="2143"/>
      <c r="J42" s="2144"/>
      <c r="K42" s="899" t="s">
        <v>13126</v>
      </c>
      <c r="L42" s="899"/>
      <c r="M42" s="899"/>
      <c r="N42" s="900"/>
    </row>
    <row r="43" spans="1:14" ht="15" thickBot="1">
      <c r="A43" s="2134"/>
      <c r="B43" s="2136"/>
      <c r="C43" s="2134"/>
      <c r="D43" s="2135"/>
      <c r="E43" s="2144"/>
      <c r="F43" s="2368" t="s">
        <v>11222</v>
      </c>
      <c r="G43" s="2339"/>
      <c r="H43" s="904">
        <v>25318.81</v>
      </c>
      <c r="I43" s="2143"/>
      <c r="J43" s="2144"/>
      <c r="K43" s="899"/>
      <c r="L43" s="899"/>
      <c r="M43" s="899"/>
      <c r="N43" s="900"/>
    </row>
    <row r="44" spans="1:14" ht="25.5" customHeight="1">
      <c r="A44" s="2149">
        <v>3</v>
      </c>
      <c r="B44" s="2151"/>
      <c r="C44" s="2229" t="s">
        <v>13127</v>
      </c>
      <c r="D44" s="2233"/>
      <c r="E44" s="2371"/>
      <c r="F44" s="2374"/>
      <c r="G44" s="2375"/>
      <c r="H44" s="905">
        <v>9999.5</v>
      </c>
      <c r="I44" s="2161" t="s">
        <v>13128</v>
      </c>
      <c r="J44" s="2162"/>
      <c r="K44" s="2165" t="s">
        <v>13129</v>
      </c>
      <c r="L44" s="2165" t="s">
        <v>13130</v>
      </c>
      <c r="M44" s="2165"/>
      <c r="N44" s="2147"/>
    </row>
    <row r="45" spans="1:14" ht="25.5" customHeight="1">
      <c r="A45" s="2186"/>
      <c r="B45" s="2187"/>
      <c r="C45" s="2234"/>
      <c r="D45" s="2235"/>
      <c r="E45" s="2372"/>
      <c r="F45" s="2376"/>
      <c r="G45" s="2377"/>
      <c r="H45" s="905">
        <v>6299.46</v>
      </c>
      <c r="I45" s="2200" t="s">
        <v>13131</v>
      </c>
      <c r="J45" s="2192"/>
      <c r="K45" s="2199"/>
      <c r="L45" s="2199"/>
      <c r="M45" s="2199"/>
      <c r="N45" s="2185"/>
    </row>
    <row r="46" spans="1:14" ht="25.5" customHeight="1" thickBot="1">
      <c r="A46" s="2152"/>
      <c r="B46" s="2154"/>
      <c r="C46" s="2231"/>
      <c r="D46" s="2237"/>
      <c r="E46" s="2373"/>
      <c r="F46" s="2378"/>
      <c r="G46" s="2379"/>
      <c r="H46" s="903">
        <v>6127.21</v>
      </c>
      <c r="I46" s="2163" t="s">
        <v>13132</v>
      </c>
      <c r="J46" s="2164"/>
      <c r="K46" s="2166"/>
      <c r="L46" s="2166"/>
      <c r="M46" s="2166"/>
      <c r="N46" s="2148"/>
    </row>
    <row r="47" spans="1:14" ht="172.2" thickBot="1">
      <c r="A47" s="2134"/>
      <c r="B47" s="2136"/>
      <c r="C47" s="2221"/>
      <c r="D47" s="2315"/>
      <c r="E47" s="2141"/>
      <c r="F47" s="2383"/>
      <c r="G47" s="2384"/>
      <c r="H47" s="903">
        <v>1823.4</v>
      </c>
      <c r="I47" s="2143"/>
      <c r="J47" s="2144"/>
      <c r="K47" s="899" t="s">
        <v>13133</v>
      </c>
      <c r="L47" s="899"/>
      <c r="M47" s="899"/>
      <c r="N47" s="900"/>
    </row>
    <row r="48" spans="1:14" ht="26.4">
      <c r="A48" s="2149"/>
      <c r="B48" s="2151"/>
      <c r="C48" s="2229"/>
      <c r="D48" s="2233"/>
      <c r="E48" s="2371"/>
      <c r="F48" s="2374"/>
      <c r="G48" s="2375"/>
      <c r="H48" s="2380">
        <v>14.748200000000001</v>
      </c>
      <c r="I48" s="2161"/>
      <c r="J48" s="2162"/>
      <c r="K48" s="893" t="s">
        <v>13134</v>
      </c>
      <c r="L48" s="2165"/>
      <c r="M48" s="2165"/>
      <c r="N48" s="2147"/>
    </row>
    <row r="49" spans="1:14">
      <c r="A49" s="2186"/>
      <c r="B49" s="2187"/>
      <c r="C49" s="2234"/>
      <c r="D49" s="2235"/>
      <c r="E49" s="2372"/>
      <c r="F49" s="2376"/>
      <c r="G49" s="2377"/>
      <c r="H49" s="2381"/>
      <c r="I49" s="2200"/>
      <c r="J49" s="2192"/>
      <c r="K49" s="893" t="s">
        <v>13135</v>
      </c>
      <c r="L49" s="2199"/>
      <c r="M49" s="2199"/>
      <c r="N49" s="2185"/>
    </row>
    <row r="50" spans="1:14" ht="15" thickBot="1">
      <c r="A50" s="2152"/>
      <c r="B50" s="2154"/>
      <c r="C50" s="2231"/>
      <c r="D50" s="2237"/>
      <c r="E50" s="2373"/>
      <c r="F50" s="2378"/>
      <c r="G50" s="2379"/>
      <c r="H50" s="2382"/>
      <c r="I50" s="2163"/>
      <c r="J50" s="2164"/>
      <c r="K50" s="899" t="s">
        <v>13136</v>
      </c>
      <c r="L50" s="2166"/>
      <c r="M50" s="2166"/>
      <c r="N50" s="2148"/>
    </row>
    <row r="51" spans="1:14" ht="15" thickBot="1">
      <c r="A51" s="2134"/>
      <c r="B51" s="2136"/>
      <c r="C51" s="2221"/>
      <c r="D51" s="2315"/>
      <c r="E51" s="2141"/>
      <c r="F51" s="2368" t="s">
        <v>11222</v>
      </c>
      <c r="G51" s="2339"/>
      <c r="H51" s="904">
        <v>24265.307000000001</v>
      </c>
      <c r="I51" s="2143"/>
      <c r="J51" s="2144"/>
      <c r="K51" s="899"/>
      <c r="L51" s="899"/>
      <c r="M51" s="899"/>
      <c r="N51" s="900"/>
    </row>
    <row r="52" spans="1:14" ht="18" thickBot="1">
      <c r="A52" s="2176" t="s">
        <v>1627</v>
      </c>
      <c r="B52" s="2177"/>
      <c r="C52" s="2177"/>
      <c r="D52" s="2177"/>
      <c r="E52" s="2177"/>
      <c r="F52" s="2177"/>
      <c r="G52" s="2177"/>
      <c r="H52" s="2177"/>
      <c r="I52" s="2177"/>
      <c r="J52" s="2177"/>
      <c r="K52" s="2177"/>
      <c r="L52" s="2177"/>
      <c r="M52" s="2177"/>
      <c r="N52" s="2178"/>
    </row>
    <row r="53" spans="1:14" ht="16.2" thickBot="1">
      <c r="A53" s="2134"/>
      <c r="B53" s="2136"/>
      <c r="C53" s="2137" t="s">
        <v>4811</v>
      </c>
      <c r="D53" s="2138"/>
      <c r="E53" s="2139"/>
      <c r="F53" s="2143"/>
      <c r="G53" s="2144"/>
      <c r="H53" s="893"/>
      <c r="I53" s="2204"/>
      <c r="J53" s="2205"/>
      <c r="K53" s="893"/>
      <c r="L53" s="893"/>
      <c r="M53" s="894"/>
      <c r="N53" s="894"/>
    </row>
    <row r="54" spans="1:14" ht="15" thickBot="1">
      <c r="A54" s="2134"/>
      <c r="B54" s="2136"/>
      <c r="C54" s="2134"/>
      <c r="D54" s="2135"/>
      <c r="E54" s="2144"/>
      <c r="F54" s="2204"/>
      <c r="G54" s="2205"/>
      <c r="H54" s="896"/>
      <c r="I54" s="2204"/>
      <c r="J54" s="2205"/>
      <c r="K54" s="896"/>
      <c r="L54" s="896"/>
      <c r="M54" s="897"/>
      <c r="N54" s="897"/>
    </row>
    <row r="55" spans="1:14" ht="145.5" customHeight="1" thickBot="1">
      <c r="A55" s="2149" t="s">
        <v>10</v>
      </c>
      <c r="B55" s="2151"/>
      <c r="C55" s="2149" t="s">
        <v>13137</v>
      </c>
      <c r="D55" s="2150"/>
      <c r="E55" s="2162"/>
      <c r="F55" s="2193" t="s">
        <v>231</v>
      </c>
      <c r="G55" s="2194"/>
      <c r="H55" s="2165">
        <v>690</v>
      </c>
      <c r="I55" s="2161" t="s">
        <v>13138</v>
      </c>
      <c r="J55" s="2162"/>
      <c r="K55" s="2165" t="s">
        <v>13139</v>
      </c>
      <c r="L55" s="2165" t="s">
        <v>13140</v>
      </c>
      <c r="M55" s="2147"/>
      <c r="N55" s="2147"/>
    </row>
    <row r="56" spans="1:14" ht="15" hidden="1" thickBot="1">
      <c r="A56" s="2186"/>
      <c r="B56" s="2187"/>
      <c r="C56" s="2186"/>
      <c r="D56" s="2188"/>
      <c r="E56" s="2192"/>
      <c r="F56" s="2195"/>
      <c r="G56" s="2196"/>
      <c r="H56" s="2166"/>
      <c r="I56" s="2163"/>
      <c r="J56" s="2164"/>
      <c r="K56" s="2166"/>
      <c r="L56" s="2199"/>
      <c r="M56" s="2148"/>
      <c r="N56" s="2148"/>
    </row>
    <row r="57" spans="1:14" ht="51" customHeight="1">
      <c r="A57" s="2186"/>
      <c r="B57" s="2187"/>
      <c r="C57" s="2186"/>
      <c r="D57" s="2188"/>
      <c r="E57" s="2192"/>
      <c r="F57" s="2195"/>
      <c r="G57" s="2196"/>
      <c r="H57" s="2165">
        <v>215</v>
      </c>
      <c r="I57" s="2161" t="s">
        <v>13141</v>
      </c>
      <c r="J57" s="2162"/>
      <c r="K57" s="2165" t="s">
        <v>13142</v>
      </c>
      <c r="L57" s="2199"/>
      <c r="M57" s="2147"/>
      <c r="N57" s="2147"/>
    </row>
    <row r="58" spans="1:14" ht="25.5" customHeight="1" thickBot="1">
      <c r="A58" s="2152"/>
      <c r="B58" s="2154"/>
      <c r="C58" s="2152"/>
      <c r="D58" s="2153"/>
      <c r="E58" s="2164"/>
      <c r="F58" s="2197"/>
      <c r="G58" s="2198"/>
      <c r="H58" s="2166"/>
      <c r="I58" s="2163" t="s">
        <v>13143</v>
      </c>
      <c r="J58" s="2164"/>
      <c r="K58" s="2166"/>
      <c r="L58" s="2166"/>
      <c r="M58" s="2148"/>
      <c r="N58" s="2148"/>
    </row>
    <row r="59" spans="1:14" ht="15" thickBot="1">
      <c r="A59" s="2134"/>
      <c r="B59" s="2136"/>
      <c r="C59" s="2134"/>
      <c r="D59" s="2135"/>
      <c r="E59" s="2144"/>
      <c r="F59" s="2368" t="s">
        <v>52</v>
      </c>
      <c r="G59" s="2339"/>
      <c r="H59" s="906">
        <v>905</v>
      </c>
      <c r="I59" s="2143"/>
      <c r="J59" s="2144"/>
      <c r="K59" s="896"/>
      <c r="L59" s="896"/>
      <c r="M59" s="897"/>
      <c r="N59" s="897"/>
    </row>
    <row r="60" spans="1:14" ht="16.2" thickBot="1">
      <c r="A60" s="2134"/>
      <c r="B60" s="2136"/>
      <c r="C60" s="2137" t="s">
        <v>13144</v>
      </c>
      <c r="D60" s="2138"/>
      <c r="E60" s="2139"/>
      <c r="F60" s="2369"/>
      <c r="G60" s="2370"/>
      <c r="H60" s="907"/>
      <c r="I60" s="2143"/>
      <c r="J60" s="2144"/>
      <c r="K60" s="896"/>
      <c r="L60" s="897"/>
      <c r="M60" s="897"/>
      <c r="N60" s="897"/>
    </row>
    <row r="61" spans="1:14" ht="15" thickBot="1">
      <c r="A61" s="2134"/>
      <c r="B61" s="2136"/>
      <c r="C61" s="2134"/>
      <c r="D61" s="2135"/>
      <c r="E61" s="2144"/>
      <c r="F61" s="2369"/>
      <c r="G61" s="2370"/>
      <c r="H61" s="907"/>
      <c r="I61" s="2143"/>
      <c r="J61" s="2144"/>
      <c r="K61" s="896"/>
      <c r="L61" s="897"/>
      <c r="M61" s="897"/>
      <c r="N61" s="897"/>
    </row>
    <row r="62" spans="1:14" ht="26.4">
      <c r="A62" s="2149">
        <v>1</v>
      </c>
      <c r="B62" s="2151"/>
      <c r="C62" s="2149" t="s">
        <v>13145</v>
      </c>
      <c r="D62" s="2150"/>
      <c r="E62" s="2162"/>
      <c r="F62" s="2193" t="s">
        <v>63</v>
      </c>
      <c r="G62" s="2194"/>
      <c r="H62" s="2165">
        <v>110</v>
      </c>
      <c r="I62" s="2161" t="s">
        <v>13146</v>
      </c>
      <c r="J62" s="2162"/>
      <c r="K62" s="2165" t="s">
        <v>13139</v>
      </c>
      <c r="L62" s="896" t="s">
        <v>13147</v>
      </c>
      <c r="M62" s="2147"/>
      <c r="N62" s="2147"/>
    </row>
    <row r="63" spans="1:14" ht="15" thickBot="1">
      <c r="A63" s="2152"/>
      <c r="B63" s="2154"/>
      <c r="C63" s="2152"/>
      <c r="D63" s="2153"/>
      <c r="E63" s="2164"/>
      <c r="F63" s="2197"/>
      <c r="G63" s="2198"/>
      <c r="H63" s="2166"/>
      <c r="I63" s="2163"/>
      <c r="J63" s="2164"/>
      <c r="K63" s="2166"/>
      <c r="L63" s="893" t="s">
        <v>13148</v>
      </c>
      <c r="M63" s="2148"/>
      <c r="N63" s="2148"/>
    </row>
    <row r="64" spans="1:14" ht="15" thickBot="1">
      <c r="A64" s="2134"/>
      <c r="B64" s="2136"/>
      <c r="C64" s="2134"/>
      <c r="D64" s="2135"/>
      <c r="E64" s="2144"/>
      <c r="F64" s="2368" t="s">
        <v>52</v>
      </c>
      <c r="G64" s="2339"/>
      <c r="H64" s="906">
        <v>110</v>
      </c>
      <c r="I64" s="2143"/>
      <c r="J64" s="2144"/>
      <c r="K64" s="896"/>
      <c r="L64" s="897"/>
      <c r="M64" s="897"/>
      <c r="N64" s="897"/>
    </row>
    <row r="65" spans="1:14" ht="16.2" thickBot="1">
      <c r="A65" s="2134"/>
      <c r="B65" s="2136"/>
      <c r="C65" s="2137" t="s">
        <v>13149</v>
      </c>
      <c r="D65" s="2138"/>
      <c r="E65" s="2138"/>
      <c r="F65" s="2138"/>
      <c r="G65" s="2139"/>
      <c r="H65" s="907"/>
      <c r="I65" s="2143"/>
      <c r="J65" s="2144"/>
      <c r="K65" s="896"/>
      <c r="L65" s="897"/>
      <c r="M65" s="897"/>
      <c r="N65" s="897"/>
    </row>
    <row r="66" spans="1:14" ht="15" thickBot="1">
      <c r="A66" s="2134"/>
      <c r="B66" s="2136"/>
      <c r="C66" s="2134"/>
      <c r="D66" s="2135"/>
      <c r="E66" s="2144"/>
      <c r="F66" s="2204"/>
      <c r="G66" s="2205"/>
      <c r="H66" s="898"/>
      <c r="I66" s="2204"/>
      <c r="J66" s="2205"/>
      <c r="K66" s="898"/>
      <c r="L66" s="898"/>
      <c r="M66" s="908"/>
      <c r="N66" s="909"/>
    </row>
    <row r="67" spans="1:14" ht="26.4">
      <c r="A67" s="2149" t="s">
        <v>10</v>
      </c>
      <c r="B67" s="2151"/>
      <c r="C67" s="2149" t="s">
        <v>13150</v>
      </c>
      <c r="D67" s="2150"/>
      <c r="E67" s="2151"/>
      <c r="F67" s="2180" t="s">
        <v>25</v>
      </c>
      <c r="G67" s="2181"/>
      <c r="H67" s="2155">
        <v>2267</v>
      </c>
      <c r="I67" s="2149" t="s">
        <v>13151</v>
      </c>
      <c r="J67" s="2151"/>
      <c r="K67" s="2155" t="s">
        <v>13152</v>
      </c>
      <c r="L67" s="910" t="s">
        <v>13153</v>
      </c>
      <c r="M67" s="2169"/>
      <c r="N67" s="2145"/>
    </row>
    <row r="68" spans="1:14">
      <c r="A68" s="2186"/>
      <c r="B68" s="2187"/>
      <c r="C68" s="2186"/>
      <c r="D68" s="2188"/>
      <c r="E68" s="2187"/>
      <c r="F68" s="2189"/>
      <c r="G68" s="2190"/>
      <c r="H68" s="2191"/>
      <c r="I68" s="2186"/>
      <c r="J68" s="2187"/>
      <c r="K68" s="2191"/>
      <c r="L68" s="910" t="s">
        <v>13154</v>
      </c>
      <c r="M68" s="2203"/>
      <c r="N68" s="2359"/>
    </row>
    <row r="69" spans="1:14" ht="103.5" customHeight="1" thickBot="1">
      <c r="A69" s="2152"/>
      <c r="B69" s="2154"/>
      <c r="C69" s="2152"/>
      <c r="D69" s="2153"/>
      <c r="E69" s="2154"/>
      <c r="F69" s="2182"/>
      <c r="G69" s="2183"/>
      <c r="H69" s="2156"/>
      <c r="I69" s="2152"/>
      <c r="J69" s="2154"/>
      <c r="K69" s="2156"/>
      <c r="L69" s="890" t="s">
        <v>13155</v>
      </c>
      <c r="M69" s="2170"/>
      <c r="N69" s="2146"/>
    </row>
    <row r="70" spans="1:14" ht="15" thickBot="1">
      <c r="A70" s="2134"/>
      <c r="B70" s="2136"/>
      <c r="C70" s="2134"/>
      <c r="D70" s="2135"/>
      <c r="E70" s="2136"/>
      <c r="F70" s="2321" t="s">
        <v>13156</v>
      </c>
      <c r="G70" s="2322"/>
      <c r="H70" s="889">
        <v>2267</v>
      </c>
      <c r="I70" s="2134"/>
      <c r="J70" s="2136"/>
      <c r="K70" s="890"/>
      <c r="L70" s="890"/>
      <c r="M70" s="887"/>
      <c r="N70" s="887"/>
    </row>
    <row r="71" spans="1:14" ht="15" thickBot="1">
      <c r="A71" s="2134"/>
      <c r="B71" s="2136"/>
      <c r="C71" s="2134"/>
      <c r="D71" s="2135"/>
      <c r="E71" s="2136"/>
      <c r="F71" s="2171"/>
      <c r="G71" s="2172"/>
      <c r="H71" s="890"/>
      <c r="I71" s="2134"/>
      <c r="J71" s="2136"/>
      <c r="K71" s="890"/>
      <c r="L71" s="890"/>
      <c r="M71" s="887"/>
      <c r="N71" s="887"/>
    </row>
    <row r="72" spans="1:14" ht="148.5" customHeight="1">
      <c r="A72" s="2149" t="s">
        <v>11</v>
      </c>
      <c r="B72" s="2151"/>
      <c r="C72" s="2149" t="s">
        <v>13157</v>
      </c>
      <c r="D72" s="2150"/>
      <c r="E72" s="2151"/>
      <c r="F72" s="2180" t="s">
        <v>25</v>
      </c>
      <c r="G72" s="2181"/>
      <c r="H72" s="2167">
        <v>1026</v>
      </c>
      <c r="I72" s="2161" t="s">
        <v>13158</v>
      </c>
      <c r="J72" s="2162"/>
      <c r="K72" s="2165" t="s">
        <v>13139</v>
      </c>
      <c r="L72" s="2165" t="s">
        <v>13159</v>
      </c>
      <c r="M72" s="2147"/>
      <c r="N72" s="2147"/>
    </row>
    <row r="73" spans="1:14" ht="25.5" customHeight="1">
      <c r="A73" s="2186"/>
      <c r="B73" s="2187"/>
      <c r="C73" s="2186"/>
      <c r="D73" s="2188"/>
      <c r="E73" s="2187"/>
      <c r="F73" s="2189"/>
      <c r="G73" s="2190"/>
      <c r="H73" s="2184"/>
      <c r="I73" s="2200" t="s">
        <v>13160</v>
      </c>
      <c r="J73" s="2192"/>
      <c r="K73" s="2199"/>
      <c r="L73" s="2199"/>
      <c r="M73" s="2185"/>
      <c r="N73" s="2185"/>
    </row>
    <row r="74" spans="1:14" ht="15" thickBot="1">
      <c r="A74" s="2186"/>
      <c r="B74" s="2187"/>
      <c r="C74" s="2186"/>
      <c r="D74" s="2188"/>
      <c r="E74" s="2187"/>
      <c r="F74" s="2189"/>
      <c r="G74" s="2190"/>
      <c r="H74" s="2168"/>
      <c r="I74" s="2163"/>
      <c r="J74" s="2164"/>
      <c r="K74" s="2166"/>
      <c r="L74" s="2199"/>
      <c r="M74" s="2148"/>
      <c r="N74" s="2148"/>
    </row>
    <row r="75" spans="1:14" ht="27" thickBot="1">
      <c r="A75" s="2186"/>
      <c r="B75" s="2187"/>
      <c r="C75" s="2186"/>
      <c r="D75" s="2188"/>
      <c r="E75" s="2187"/>
      <c r="F75" s="2189"/>
      <c r="G75" s="2190"/>
      <c r="H75" s="896">
        <v>164.9</v>
      </c>
      <c r="I75" s="2143" t="s">
        <v>13161</v>
      </c>
      <c r="J75" s="2144"/>
      <c r="K75" s="896" t="s">
        <v>13161</v>
      </c>
      <c r="L75" s="2199"/>
      <c r="M75" s="897"/>
      <c r="N75" s="897"/>
    </row>
    <row r="76" spans="1:14" ht="40.200000000000003" thickBot="1">
      <c r="A76" s="2152"/>
      <c r="B76" s="2154"/>
      <c r="C76" s="2152"/>
      <c r="D76" s="2153"/>
      <c r="E76" s="2154"/>
      <c r="F76" s="2182"/>
      <c r="G76" s="2183"/>
      <c r="H76" s="896">
        <v>85.1</v>
      </c>
      <c r="I76" s="2143" t="s">
        <v>13162</v>
      </c>
      <c r="J76" s="2144"/>
      <c r="K76" s="896" t="s">
        <v>13163</v>
      </c>
      <c r="L76" s="2166"/>
      <c r="M76" s="897"/>
      <c r="N76" s="897"/>
    </row>
    <row r="77" spans="1:14" ht="15" thickBot="1">
      <c r="A77" s="2134"/>
      <c r="B77" s="2136"/>
      <c r="C77" s="2134"/>
      <c r="D77" s="2135"/>
      <c r="E77" s="2144"/>
      <c r="F77" s="2368" t="s">
        <v>13156</v>
      </c>
      <c r="G77" s="2339"/>
      <c r="H77" s="906">
        <v>1276</v>
      </c>
      <c r="I77" s="2143"/>
      <c r="J77" s="2144"/>
      <c r="K77" s="896"/>
      <c r="L77" s="896"/>
      <c r="M77" s="897"/>
      <c r="N77" s="897"/>
    </row>
    <row r="78" spans="1:14" ht="128.25" customHeight="1">
      <c r="A78" s="2149" t="s">
        <v>12</v>
      </c>
      <c r="B78" s="2151"/>
      <c r="C78" s="2149" t="s">
        <v>13164</v>
      </c>
      <c r="D78" s="2150"/>
      <c r="E78" s="2162"/>
      <c r="F78" s="2193" t="s">
        <v>25</v>
      </c>
      <c r="G78" s="2194"/>
      <c r="H78" s="2165">
        <v>2210</v>
      </c>
      <c r="I78" s="2161" t="s">
        <v>13165</v>
      </c>
      <c r="J78" s="2162"/>
      <c r="K78" s="2165" t="s">
        <v>13166</v>
      </c>
      <c r="L78" s="2147" t="s">
        <v>13167</v>
      </c>
      <c r="M78" s="2147"/>
      <c r="N78" s="2147"/>
    </row>
    <row r="79" spans="1:14" ht="15" thickBot="1">
      <c r="A79" s="2152"/>
      <c r="B79" s="2154"/>
      <c r="C79" s="2152"/>
      <c r="D79" s="2153"/>
      <c r="E79" s="2164"/>
      <c r="F79" s="2197"/>
      <c r="G79" s="2198"/>
      <c r="H79" s="2166"/>
      <c r="I79" s="2163"/>
      <c r="J79" s="2164"/>
      <c r="K79" s="2166"/>
      <c r="L79" s="2148"/>
      <c r="M79" s="2148"/>
      <c r="N79" s="2148"/>
    </row>
    <row r="80" spans="1:14" ht="15" thickBot="1">
      <c r="A80" s="2134"/>
      <c r="B80" s="2136"/>
      <c r="C80" s="2134"/>
      <c r="D80" s="2135"/>
      <c r="E80" s="2144"/>
      <c r="F80" s="2368" t="s">
        <v>52</v>
      </c>
      <c r="G80" s="2339"/>
      <c r="H80" s="906">
        <v>2210</v>
      </c>
      <c r="I80" s="2143"/>
      <c r="J80" s="2144"/>
      <c r="K80" s="896"/>
      <c r="L80" s="897"/>
      <c r="M80" s="897"/>
      <c r="N80" s="897"/>
    </row>
    <row r="81" spans="1:14" ht="24">
      <c r="A81" s="2149" t="s">
        <v>29</v>
      </c>
      <c r="B81" s="2151"/>
      <c r="C81" s="2149" t="s">
        <v>13168</v>
      </c>
      <c r="D81" s="2150"/>
      <c r="E81" s="2162"/>
      <c r="F81" s="2193" t="s">
        <v>25</v>
      </c>
      <c r="G81" s="2194"/>
      <c r="H81" s="896">
        <v>617</v>
      </c>
      <c r="I81" s="2161" t="s">
        <v>13169</v>
      </c>
      <c r="J81" s="2162"/>
      <c r="K81" s="2165" t="s">
        <v>13139</v>
      </c>
      <c r="L81" s="897" t="s">
        <v>13170</v>
      </c>
      <c r="M81" s="2147"/>
      <c r="N81" s="2147"/>
    </row>
    <row r="82" spans="1:14" ht="72.599999999999994" thickBot="1">
      <c r="A82" s="2186"/>
      <c r="B82" s="2187"/>
      <c r="C82" s="2186"/>
      <c r="D82" s="2188"/>
      <c r="E82" s="2192"/>
      <c r="F82" s="2195"/>
      <c r="G82" s="2196"/>
      <c r="H82" s="893">
        <v>841</v>
      </c>
      <c r="I82" s="2163"/>
      <c r="J82" s="2164"/>
      <c r="K82" s="2166"/>
      <c r="L82" s="894" t="s">
        <v>13171</v>
      </c>
      <c r="M82" s="2148"/>
      <c r="N82" s="2148"/>
    </row>
    <row r="83" spans="1:14" ht="25.5" customHeight="1" thickBot="1">
      <c r="A83" s="2186"/>
      <c r="B83" s="2187"/>
      <c r="C83" s="2186"/>
      <c r="D83" s="2188"/>
      <c r="E83" s="2192"/>
      <c r="F83" s="2195"/>
      <c r="G83" s="2196"/>
      <c r="H83" s="893">
        <v>1558</v>
      </c>
      <c r="I83" s="2143" t="s">
        <v>13172</v>
      </c>
      <c r="J83" s="2144"/>
      <c r="K83" s="896"/>
      <c r="L83" s="881"/>
      <c r="M83" s="897"/>
      <c r="N83" s="897"/>
    </row>
    <row r="84" spans="1:14" ht="25.5" customHeight="1">
      <c r="A84" s="2186"/>
      <c r="B84" s="2187"/>
      <c r="C84" s="2186"/>
      <c r="D84" s="2188"/>
      <c r="E84" s="2192"/>
      <c r="F84" s="2195"/>
      <c r="G84" s="2196"/>
      <c r="H84" s="893"/>
      <c r="I84" s="2161" t="s">
        <v>13173</v>
      </c>
      <c r="J84" s="2162"/>
      <c r="K84" s="2165" t="s">
        <v>13174</v>
      </c>
      <c r="L84" s="881"/>
      <c r="M84" s="2147"/>
      <c r="N84" s="2147"/>
    </row>
    <row r="85" spans="1:14" ht="25.5" customHeight="1" thickBot="1">
      <c r="A85" s="2152"/>
      <c r="B85" s="2154"/>
      <c r="C85" s="2152"/>
      <c r="D85" s="2153"/>
      <c r="E85" s="2164"/>
      <c r="F85" s="2197"/>
      <c r="G85" s="2198"/>
      <c r="H85" s="881"/>
      <c r="I85" s="2163" t="s">
        <v>13175</v>
      </c>
      <c r="J85" s="2164"/>
      <c r="K85" s="2166"/>
      <c r="L85" s="881"/>
      <c r="M85" s="2148"/>
      <c r="N85" s="2148"/>
    </row>
    <row r="86" spans="1:14" ht="15" thickBot="1">
      <c r="A86" s="2134"/>
      <c r="B86" s="2136"/>
      <c r="C86" s="2134"/>
      <c r="D86" s="2135"/>
      <c r="E86" s="2136"/>
      <c r="F86" s="2321" t="s">
        <v>52</v>
      </c>
      <c r="G86" s="2322"/>
      <c r="H86" s="906">
        <v>3016</v>
      </c>
      <c r="I86" s="2143"/>
      <c r="J86" s="2144"/>
      <c r="K86" s="896"/>
      <c r="L86" s="897"/>
      <c r="M86" s="897"/>
      <c r="N86" s="897"/>
    </row>
    <row r="87" spans="1:14" ht="15" thickBot="1">
      <c r="A87" s="2134"/>
      <c r="B87" s="2136"/>
      <c r="C87" s="2134"/>
      <c r="D87" s="2135"/>
      <c r="E87" s="2136"/>
      <c r="F87" s="2326"/>
      <c r="G87" s="2327"/>
      <c r="H87" s="907"/>
      <c r="I87" s="2143"/>
      <c r="J87" s="2144"/>
      <c r="K87" s="896"/>
      <c r="L87" s="897"/>
      <c r="M87" s="897"/>
      <c r="N87" s="897"/>
    </row>
    <row r="88" spans="1:14" ht="113.25" customHeight="1" thickBot="1">
      <c r="A88" s="2149" t="s">
        <v>31</v>
      </c>
      <c r="B88" s="2151"/>
      <c r="C88" s="2149" t="s">
        <v>13176</v>
      </c>
      <c r="D88" s="2150"/>
      <c r="E88" s="2151"/>
      <c r="F88" s="2180" t="s">
        <v>25</v>
      </c>
      <c r="G88" s="2181"/>
      <c r="H88" s="896">
        <v>1219</v>
      </c>
      <c r="I88" s="2143" t="s">
        <v>13177</v>
      </c>
      <c r="J88" s="2144"/>
      <c r="K88" s="896" t="s">
        <v>13166</v>
      </c>
      <c r="L88" s="2147" t="s">
        <v>13178</v>
      </c>
      <c r="M88" s="897"/>
      <c r="N88" s="897"/>
    </row>
    <row r="89" spans="1:14" ht="27" thickBot="1">
      <c r="A89" s="2186"/>
      <c r="B89" s="2187"/>
      <c r="C89" s="2186"/>
      <c r="D89" s="2188"/>
      <c r="E89" s="2187"/>
      <c r="F89" s="2189"/>
      <c r="G89" s="2190"/>
      <c r="H89" s="896">
        <v>277</v>
      </c>
      <c r="I89" s="2143" t="s">
        <v>13179</v>
      </c>
      <c r="J89" s="2144"/>
      <c r="K89" s="896" t="s">
        <v>13166</v>
      </c>
      <c r="L89" s="2185"/>
      <c r="M89" s="897"/>
      <c r="N89" s="897"/>
    </row>
    <row r="90" spans="1:14" ht="27" thickBot="1">
      <c r="A90" s="2152"/>
      <c r="B90" s="2154"/>
      <c r="C90" s="2152"/>
      <c r="D90" s="2153"/>
      <c r="E90" s="2154"/>
      <c r="F90" s="2182"/>
      <c r="G90" s="2183"/>
      <c r="H90" s="896">
        <v>1256</v>
      </c>
      <c r="I90" s="2143" t="s">
        <v>13180</v>
      </c>
      <c r="J90" s="2144"/>
      <c r="K90" s="896" t="s">
        <v>13180</v>
      </c>
      <c r="L90" s="2148"/>
      <c r="M90" s="897"/>
      <c r="N90" s="897"/>
    </row>
    <row r="91" spans="1:14" ht="15" thickBot="1">
      <c r="A91" s="2134"/>
      <c r="B91" s="2136"/>
      <c r="C91" s="2134"/>
      <c r="D91" s="2135"/>
      <c r="E91" s="2144"/>
      <c r="F91" s="2368" t="s">
        <v>52</v>
      </c>
      <c r="G91" s="2339"/>
      <c r="H91" s="906">
        <v>2752</v>
      </c>
      <c r="I91" s="2143"/>
      <c r="J91" s="2144"/>
      <c r="K91" s="896"/>
      <c r="L91" s="897"/>
      <c r="M91" s="897"/>
      <c r="N91" s="897"/>
    </row>
    <row r="92" spans="1:14" ht="15" thickBot="1">
      <c r="A92" s="2134"/>
      <c r="B92" s="2136"/>
      <c r="C92" s="2134"/>
      <c r="D92" s="2135"/>
      <c r="E92" s="2144"/>
      <c r="F92" s="2369"/>
      <c r="G92" s="2370"/>
      <c r="H92" s="907"/>
      <c r="I92" s="2143"/>
      <c r="J92" s="2144"/>
      <c r="K92" s="896"/>
      <c r="L92" s="897"/>
      <c r="M92" s="897"/>
      <c r="N92" s="897"/>
    </row>
    <row r="93" spans="1:14">
      <c r="A93" s="2149" t="s">
        <v>33</v>
      </c>
      <c r="B93" s="2151"/>
      <c r="C93" s="2149" t="s">
        <v>13181</v>
      </c>
      <c r="D93" s="2150"/>
      <c r="E93" s="2162"/>
      <c r="F93" s="2193" t="s">
        <v>25</v>
      </c>
      <c r="G93" s="2194"/>
      <c r="H93" s="2165">
        <v>298</v>
      </c>
      <c r="I93" s="2161" t="s">
        <v>13182</v>
      </c>
      <c r="J93" s="2162"/>
      <c r="K93" s="2165" t="s">
        <v>13183</v>
      </c>
      <c r="L93" s="897" t="s">
        <v>13147</v>
      </c>
      <c r="M93" s="2147"/>
      <c r="N93" s="2147"/>
    </row>
    <row r="94" spans="1:14" ht="15" thickBot="1">
      <c r="A94" s="2152"/>
      <c r="B94" s="2154"/>
      <c r="C94" s="2152"/>
      <c r="D94" s="2153"/>
      <c r="E94" s="2164"/>
      <c r="F94" s="2197"/>
      <c r="G94" s="2198"/>
      <c r="H94" s="2166"/>
      <c r="I94" s="2163"/>
      <c r="J94" s="2164"/>
      <c r="K94" s="2166"/>
      <c r="L94" s="894" t="s">
        <v>13184</v>
      </c>
      <c r="M94" s="2148"/>
      <c r="N94" s="2148"/>
    </row>
    <row r="95" spans="1:14" ht="15" thickBot="1">
      <c r="A95" s="2134"/>
      <c r="B95" s="2136"/>
      <c r="C95" s="2134"/>
      <c r="D95" s="2135"/>
      <c r="E95" s="2144"/>
      <c r="F95" s="2368" t="s">
        <v>52</v>
      </c>
      <c r="G95" s="2339"/>
      <c r="H95" s="906">
        <v>298</v>
      </c>
      <c r="I95" s="2143"/>
      <c r="J95" s="2144"/>
      <c r="K95" s="896"/>
      <c r="L95" s="897"/>
      <c r="M95" s="897"/>
      <c r="N95" s="897"/>
    </row>
    <row r="96" spans="1:14" ht="15" thickBot="1">
      <c r="A96" s="2134"/>
      <c r="B96" s="2136"/>
      <c r="C96" s="2134"/>
      <c r="D96" s="2135"/>
      <c r="E96" s="2144"/>
      <c r="F96" s="2204"/>
      <c r="G96" s="2205"/>
      <c r="H96" s="907"/>
      <c r="I96" s="2143"/>
      <c r="J96" s="2144"/>
      <c r="K96" s="896"/>
      <c r="L96" s="897"/>
      <c r="M96" s="897"/>
      <c r="N96" s="897"/>
    </row>
    <row r="97" spans="1:14" ht="29.25" customHeight="1" thickBot="1">
      <c r="A97" s="2149" t="s">
        <v>35</v>
      </c>
      <c r="B97" s="2151"/>
      <c r="C97" s="2149" t="s">
        <v>13185</v>
      </c>
      <c r="D97" s="2150"/>
      <c r="E97" s="2162"/>
      <c r="F97" s="2193" t="s">
        <v>25</v>
      </c>
      <c r="G97" s="2194"/>
      <c r="H97" s="896">
        <v>127</v>
      </c>
      <c r="I97" s="2143" t="s">
        <v>13186</v>
      </c>
      <c r="J97" s="2144"/>
      <c r="K97" s="896" t="s">
        <v>13187</v>
      </c>
      <c r="L97" s="2147" t="s">
        <v>13188</v>
      </c>
      <c r="M97" s="897"/>
      <c r="N97" s="897"/>
    </row>
    <row r="98" spans="1:14" ht="48" customHeight="1">
      <c r="A98" s="2186"/>
      <c r="B98" s="2187"/>
      <c r="C98" s="2186"/>
      <c r="D98" s="2188"/>
      <c r="E98" s="2192"/>
      <c r="F98" s="2195"/>
      <c r="G98" s="2196"/>
      <c r="H98" s="2165">
        <v>258</v>
      </c>
      <c r="I98" s="2161" t="s">
        <v>13189</v>
      </c>
      <c r="J98" s="2162"/>
      <c r="K98" s="2165" t="s">
        <v>13190</v>
      </c>
      <c r="L98" s="2185"/>
      <c r="M98" s="2147"/>
      <c r="N98" s="2147"/>
    </row>
    <row r="99" spans="1:14" ht="15" thickBot="1">
      <c r="A99" s="2152"/>
      <c r="B99" s="2154"/>
      <c r="C99" s="2152"/>
      <c r="D99" s="2153"/>
      <c r="E99" s="2164"/>
      <c r="F99" s="2197"/>
      <c r="G99" s="2198"/>
      <c r="H99" s="2166"/>
      <c r="I99" s="2163" t="s">
        <v>13191</v>
      </c>
      <c r="J99" s="2164"/>
      <c r="K99" s="2166"/>
      <c r="L99" s="2148"/>
      <c r="M99" s="2148"/>
      <c r="N99" s="2148"/>
    </row>
    <row r="100" spans="1:14" ht="15" thickBot="1">
      <c r="A100" s="2134"/>
      <c r="B100" s="2136"/>
      <c r="C100" s="2134"/>
      <c r="D100" s="2135"/>
      <c r="E100" s="2144"/>
      <c r="F100" s="2368" t="s">
        <v>52</v>
      </c>
      <c r="G100" s="2339"/>
      <c r="H100" s="906">
        <v>385</v>
      </c>
      <c r="I100" s="2143"/>
      <c r="J100" s="2144"/>
      <c r="K100" s="896"/>
      <c r="L100" s="897"/>
      <c r="M100" s="897"/>
      <c r="N100" s="897"/>
    </row>
    <row r="101" spans="1:14" ht="15" thickBot="1">
      <c r="A101" s="2134"/>
      <c r="B101" s="2136"/>
      <c r="C101" s="2134"/>
      <c r="D101" s="2135"/>
      <c r="E101" s="2144"/>
      <c r="F101" s="2369"/>
      <c r="G101" s="2370"/>
      <c r="H101" s="911"/>
      <c r="I101" s="2143"/>
      <c r="J101" s="2144"/>
      <c r="K101" s="898"/>
      <c r="L101" s="886"/>
      <c r="M101" s="886"/>
      <c r="N101" s="897"/>
    </row>
    <row r="102" spans="1:14" ht="24.6" thickBot="1">
      <c r="A102" s="2134" t="s">
        <v>37</v>
      </c>
      <c r="B102" s="2136"/>
      <c r="C102" s="2134" t="s">
        <v>13192</v>
      </c>
      <c r="D102" s="2135"/>
      <c r="E102" s="2136"/>
      <c r="F102" s="2171" t="s">
        <v>25</v>
      </c>
      <c r="G102" s="2172"/>
      <c r="H102" s="890">
        <v>97</v>
      </c>
      <c r="I102" s="2134" t="s">
        <v>13193</v>
      </c>
      <c r="J102" s="2136"/>
      <c r="K102" s="890" t="s">
        <v>13194</v>
      </c>
      <c r="L102" s="887" t="s">
        <v>13195</v>
      </c>
      <c r="M102" s="887"/>
      <c r="N102" s="886"/>
    </row>
    <row r="103" spans="1:14" ht="15" thickBot="1">
      <c r="A103" s="2134"/>
      <c r="B103" s="2136"/>
      <c r="C103" s="2134"/>
      <c r="D103" s="2135"/>
      <c r="E103" s="2136"/>
      <c r="F103" s="2321" t="s">
        <v>52</v>
      </c>
      <c r="G103" s="2322"/>
      <c r="H103" s="889">
        <v>97</v>
      </c>
      <c r="I103" s="2134"/>
      <c r="J103" s="2136"/>
      <c r="K103" s="890"/>
      <c r="L103" s="887"/>
      <c r="M103" s="887"/>
      <c r="N103" s="887"/>
    </row>
    <row r="104" spans="1:14" ht="15" thickBot="1">
      <c r="A104" s="2134"/>
      <c r="B104" s="2136"/>
      <c r="C104" s="2365" t="s">
        <v>13196</v>
      </c>
      <c r="D104" s="2366"/>
      <c r="E104" s="2366"/>
      <c r="F104" s="2366"/>
      <c r="G104" s="2367"/>
      <c r="H104" s="912">
        <v>12301</v>
      </c>
      <c r="I104" s="2134"/>
      <c r="J104" s="2136"/>
      <c r="K104" s="890"/>
      <c r="L104" s="887"/>
      <c r="M104" s="887"/>
      <c r="N104" s="887"/>
    </row>
    <row r="105" spans="1:14" ht="15" thickBot="1">
      <c r="A105" s="2134"/>
      <c r="B105" s="2136"/>
      <c r="C105" s="2360" t="s">
        <v>4862</v>
      </c>
      <c r="D105" s="2361"/>
      <c r="E105" s="2361"/>
      <c r="F105" s="2361"/>
      <c r="G105" s="2362"/>
      <c r="H105" s="891"/>
      <c r="I105" s="2134"/>
      <c r="J105" s="2136"/>
      <c r="K105" s="890"/>
      <c r="L105" s="887"/>
      <c r="M105" s="887"/>
      <c r="N105" s="894"/>
    </row>
    <row r="106" spans="1:14">
      <c r="A106" s="2149" t="s">
        <v>40</v>
      </c>
      <c r="B106" s="2151"/>
      <c r="C106" s="2149" t="s">
        <v>13197</v>
      </c>
      <c r="D106" s="2150"/>
      <c r="E106" s="2151"/>
      <c r="F106" s="2180" t="s">
        <v>355</v>
      </c>
      <c r="G106" s="2181"/>
      <c r="H106" s="2363">
        <v>100</v>
      </c>
      <c r="I106" s="2149" t="s">
        <v>13198</v>
      </c>
      <c r="J106" s="2151"/>
      <c r="K106" s="2155" t="s">
        <v>13199</v>
      </c>
      <c r="L106" s="888" t="s">
        <v>13200</v>
      </c>
      <c r="M106" s="2169"/>
      <c r="N106" s="2145"/>
    </row>
    <row r="107" spans="1:14" ht="15" thickBot="1">
      <c r="A107" s="2152"/>
      <c r="B107" s="2154"/>
      <c r="C107" s="2152"/>
      <c r="D107" s="2153"/>
      <c r="E107" s="2154"/>
      <c r="F107" s="2182"/>
      <c r="G107" s="2183"/>
      <c r="H107" s="2364"/>
      <c r="I107" s="2152"/>
      <c r="J107" s="2154"/>
      <c r="K107" s="2156"/>
      <c r="L107" s="887" t="s">
        <v>13201</v>
      </c>
      <c r="M107" s="2170"/>
      <c r="N107" s="2146"/>
    </row>
    <row r="108" spans="1:14" ht="15" thickBot="1">
      <c r="A108" s="2134"/>
      <c r="B108" s="2136"/>
      <c r="C108" s="2134"/>
      <c r="D108" s="2135"/>
      <c r="E108" s="2136"/>
      <c r="F108" s="2321" t="s">
        <v>52</v>
      </c>
      <c r="G108" s="2322"/>
      <c r="H108" s="889">
        <v>100</v>
      </c>
      <c r="I108" s="2134"/>
      <c r="J108" s="2136"/>
      <c r="K108" s="890"/>
      <c r="L108" s="887"/>
      <c r="M108" s="887"/>
      <c r="N108" s="897"/>
    </row>
    <row r="109" spans="1:14" ht="15" thickBot="1">
      <c r="A109" s="2134"/>
      <c r="B109" s="2136"/>
      <c r="C109" s="2360" t="s">
        <v>4885</v>
      </c>
      <c r="D109" s="2361"/>
      <c r="E109" s="2361"/>
      <c r="F109" s="2361"/>
      <c r="G109" s="2362"/>
      <c r="H109" s="891"/>
      <c r="I109" s="2134"/>
      <c r="J109" s="2136"/>
      <c r="K109" s="890"/>
      <c r="L109" s="887"/>
      <c r="M109" s="887"/>
      <c r="N109" s="897"/>
    </row>
    <row r="110" spans="1:14" ht="123.75" customHeight="1">
      <c r="A110" s="2149" t="s">
        <v>42</v>
      </c>
      <c r="B110" s="2151"/>
      <c r="C110" s="2149" t="s">
        <v>13202</v>
      </c>
      <c r="D110" s="2150"/>
      <c r="E110" s="2151"/>
      <c r="F110" s="2180" t="s">
        <v>2107</v>
      </c>
      <c r="G110" s="2181"/>
      <c r="H110" s="2155">
        <v>2168</v>
      </c>
      <c r="I110" s="2149" t="s">
        <v>13203</v>
      </c>
      <c r="J110" s="2151"/>
      <c r="K110" s="2155" t="s">
        <v>13166</v>
      </c>
      <c r="L110" s="2301" t="s">
        <v>13140</v>
      </c>
      <c r="M110" s="2169"/>
      <c r="N110" s="2145"/>
    </row>
    <row r="111" spans="1:14" ht="25.5" customHeight="1">
      <c r="A111" s="2186"/>
      <c r="B111" s="2187"/>
      <c r="C111" s="2186"/>
      <c r="D111" s="2188"/>
      <c r="E111" s="2187"/>
      <c r="F111" s="2189"/>
      <c r="G111" s="2190"/>
      <c r="H111" s="2191"/>
      <c r="I111" s="2186" t="s">
        <v>13204</v>
      </c>
      <c r="J111" s="2187"/>
      <c r="K111" s="2191"/>
      <c r="L111" s="2297"/>
      <c r="M111" s="2203"/>
      <c r="N111" s="2359"/>
    </row>
    <row r="112" spans="1:14" ht="15" thickBot="1">
      <c r="A112" s="2186"/>
      <c r="B112" s="2187"/>
      <c r="C112" s="2186"/>
      <c r="D112" s="2188"/>
      <c r="E112" s="2187"/>
      <c r="F112" s="2189"/>
      <c r="G112" s="2190"/>
      <c r="H112" s="2156"/>
      <c r="I112" s="2152"/>
      <c r="J112" s="2154"/>
      <c r="K112" s="2156"/>
      <c r="L112" s="2297"/>
      <c r="M112" s="2170"/>
      <c r="N112" s="2146"/>
    </row>
    <row r="113" spans="1:14" ht="27" thickBot="1">
      <c r="A113" s="2152"/>
      <c r="B113" s="2154"/>
      <c r="C113" s="2152"/>
      <c r="D113" s="2153"/>
      <c r="E113" s="2154"/>
      <c r="F113" s="2182"/>
      <c r="G113" s="2183"/>
      <c r="H113" s="893">
        <v>255</v>
      </c>
      <c r="I113" s="2143" t="s">
        <v>13205</v>
      </c>
      <c r="J113" s="2144"/>
      <c r="K113" s="893" t="s">
        <v>13205</v>
      </c>
      <c r="L113" s="2299"/>
      <c r="M113" s="894"/>
      <c r="N113" s="897"/>
    </row>
    <row r="114" spans="1:14" ht="15" thickBot="1">
      <c r="A114" s="2134"/>
      <c r="B114" s="2136"/>
      <c r="C114" s="2134"/>
      <c r="D114" s="2135"/>
      <c r="E114" s="2136"/>
      <c r="F114" s="2321" t="s">
        <v>3274</v>
      </c>
      <c r="G114" s="2339"/>
      <c r="H114" s="906">
        <v>2423</v>
      </c>
      <c r="I114" s="2143"/>
      <c r="J114" s="2144"/>
      <c r="K114" s="896"/>
      <c r="L114" s="897"/>
      <c r="M114" s="897"/>
      <c r="N114" s="897"/>
    </row>
    <row r="115" spans="1:14" ht="93" customHeight="1">
      <c r="A115" s="2149" t="s">
        <v>44</v>
      </c>
      <c r="B115" s="2151"/>
      <c r="C115" s="2149" t="s">
        <v>2757</v>
      </c>
      <c r="D115" s="2150"/>
      <c r="E115" s="2151"/>
      <c r="F115" s="2180" t="s">
        <v>2107</v>
      </c>
      <c r="G115" s="2194"/>
      <c r="H115" s="2165">
        <v>637</v>
      </c>
      <c r="I115" s="2161" t="s">
        <v>13206</v>
      </c>
      <c r="J115" s="2162"/>
      <c r="K115" s="2165" t="s">
        <v>13166</v>
      </c>
      <c r="L115" s="2147" t="s">
        <v>13140</v>
      </c>
      <c r="M115" s="2147"/>
      <c r="N115" s="2147"/>
    </row>
    <row r="116" spans="1:14" ht="15" thickBot="1">
      <c r="A116" s="2186"/>
      <c r="B116" s="2187"/>
      <c r="C116" s="2186"/>
      <c r="D116" s="2188"/>
      <c r="E116" s="2187"/>
      <c r="F116" s="2189"/>
      <c r="G116" s="2196"/>
      <c r="H116" s="2166"/>
      <c r="I116" s="2163"/>
      <c r="J116" s="2164"/>
      <c r="K116" s="2166"/>
      <c r="L116" s="2185"/>
      <c r="M116" s="2148"/>
      <c r="N116" s="2148"/>
    </row>
    <row r="117" spans="1:14" ht="22.5" customHeight="1">
      <c r="A117" s="2186"/>
      <c r="B117" s="2187"/>
      <c r="C117" s="2186"/>
      <c r="D117" s="2188"/>
      <c r="E117" s="2187"/>
      <c r="F117" s="2189"/>
      <c r="G117" s="2196"/>
      <c r="H117" s="2165">
        <v>170</v>
      </c>
      <c r="I117" s="2161" t="s">
        <v>13207</v>
      </c>
      <c r="J117" s="2162"/>
      <c r="K117" s="2165" t="s">
        <v>13207</v>
      </c>
      <c r="L117" s="2185"/>
      <c r="M117" s="2147"/>
      <c r="N117" s="2147"/>
    </row>
    <row r="118" spans="1:14" ht="15" thickBot="1">
      <c r="A118" s="2186"/>
      <c r="B118" s="2187"/>
      <c r="C118" s="2186"/>
      <c r="D118" s="2188"/>
      <c r="E118" s="2187"/>
      <c r="F118" s="2189"/>
      <c r="G118" s="2196"/>
      <c r="H118" s="2166"/>
      <c r="I118" s="2163"/>
      <c r="J118" s="2164"/>
      <c r="K118" s="2166"/>
      <c r="L118" s="2185"/>
      <c r="M118" s="2148"/>
      <c r="N118" s="2148"/>
    </row>
    <row r="119" spans="1:14" ht="40.200000000000003" thickBot="1">
      <c r="A119" s="2152"/>
      <c r="B119" s="2154"/>
      <c r="C119" s="2152"/>
      <c r="D119" s="2153"/>
      <c r="E119" s="2154"/>
      <c r="F119" s="2182"/>
      <c r="G119" s="2198"/>
      <c r="H119" s="896">
        <v>74</v>
      </c>
      <c r="I119" s="2143" t="s">
        <v>13208</v>
      </c>
      <c r="J119" s="2144"/>
      <c r="K119" s="896" t="s">
        <v>13209</v>
      </c>
      <c r="L119" s="2148"/>
      <c r="M119" s="897"/>
      <c r="N119" s="897"/>
    </row>
    <row r="120" spans="1:14" ht="15" thickBot="1">
      <c r="A120" s="2134"/>
      <c r="B120" s="2136"/>
      <c r="C120" s="2134"/>
      <c r="D120" s="2135"/>
      <c r="E120" s="2136"/>
      <c r="F120" s="2321" t="s">
        <v>3274</v>
      </c>
      <c r="G120" s="2339"/>
      <c r="H120" s="906">
        <v>881</v>
      </c>
      <c r="I120" s="2143"/>
      <c r="J120" s="2144"/>
      <c r="K120" s="896"/>
      <c r="L120" s="897"/>
      <c r="M120" s="897"/>
      <c r="N120" s="897"/>
    </row>
    <row r="121" spans="1:14" ht="15" thickBot="1">
      <c r="A121" s="2134"/>
      <c r="B121" s="2136"/>
      <c r="C121" s="2321" t="s">
        <v>13210</v>
      </c>
      <c r="D121" s="2338"/>
      <c r="E121" s="2338"/>
      <c r="F121" s="2338"/>
      <c r="G121" s="2322"/>
      <c r="H121" s="906">
        <v>3304</v>
      </c>
      <c r="I121" s="2143"/>
      <c r="J121" s="2144"/>
      <c r="K121" s="896"/>
      <c r="L121" s="886"/>
      <c r="M121" s="886"/>
      <c r="N121" s="886"/>
    </row>
    <row r="122" spans="1:14" ht="18.600000000000001" thickBot="1">
      <c r="A122" s="2323"/>
      <c r="B122" s="2325"/>
      <c r="C122" s="2324"/>
      <c r="D122" s="2353" t="s">
        <v>69</v>
      </c>
      <c r="E122" s="2354"/>
      <c r="F122" s="2354"/>
      <c r="G122" s="2355"/>
      <c r="H122" s="913">
        <v>16720</v>
      </c>
      <c r="I122" s="2143"/>
      <c r="J122" s="2144"/>
      <c r="K122" s="885"/>
      <c r="L122" s="890"/>
      <c r="M122" s="887"/>
      <c r="N122" s="887"/>
    </row>
    <row r="123" spans="1:14" ht="18.600000000000001" thickBot="1">
      <c r="A123" s="2323"/>
      <c r="B123" s="2325"/>
      <c r="C123" s="2324"/>
      <c r="D123" s="2356"/>
      <c r="E123" s="2357"/>
      <c r="F123" s="2357"/>
      <c r="G123" s="2358"/>
      <c r="H123" s="914"/>
      <c r="I123" s="2143"/>
      <c r="J123" s="2144"/>
      <c r="K123" s="890"/>
      <c r="L123" s="890"/>
      <c r="M123" s="887"/>
      <c r="N123" s="887"/>
    </row>
    <row r="124" spans="1:14" ht="18" thickBot="1">
      <c r="A124" s="2176" t="s">
        <v>13211</v>
      </c>
      <c r="B124" s="2177"/>
      <c r="C124" s="2177"/>
      <c r="D124" s="2177"/>
      <c r="E124" s="2177"/>
      <c r="F124" s="2177"/>
      <c r="G124" s="2177"/>
      <c r="H124" s="2177"/>
      <c r="I124" s="2177"/>
      <c r="J124" s="2177"/>
      <c r="K124" s="2177"/>
      <c r="L124" s="2177"/>
      <c r="M124" s="2177"/>
      <c r="N124" s="2178"/>
    </row>
    <row r="125" spans="1:14" ht="18.600000000000001" thickBot="1">
      <c r="A125" s="2323"/>
      <c r="B125" s="2325"/>
      <c r="C125" s="2324"/>
      <c r="D125" s="2137" t="s">
        <v>4901</v>
      </c>
      <c r="E125" s="2138"/>
      <c r="F125" s="2138"/>
      <c r="G125" s="2139"/>
      <c r="H125" s="915"/>
      <c r="I125" s="2143"/>
      <c r="J125" s="2144"/>
      <c r="K125" s="890"/>
      <c r="L125" s="890"/>
      <c r="M125" s="887"/>
      <c r="N125" s="887"/>
    </row>
    <row r="126" spans="1:14" ht="15" thickBot="1">
      <c r="A126" s="2134"/>
      <c r="B126" s="2135"/>
      <c r="C126" s="2136"/>
      <c r="D126" s="2134"/>
      <c r="E126" s="2136"/>
      <c r="F126" s="2171"/>
      <c r="G126" s="2205"/>
      <c r="H126" s="899"/>
      <c r="I126" s="2204"/>
      <c r="J126" s="2205"/>
      <c r="K126" s="890"/>
      <c r="L126" s="890"/>
      <c r="M126" s="887"/>
      <c r="N126" s="887"/>
    </row>
    <row r="127" spans="1:14">
      <c r="A127" s="2149" t="s">
        <v>10</v>
      </c>
      <c r="B127" s="2150"/>
      <c r="C127" s="2151"/>
      <c r="D127" s="2149" t="s">
        <v>13212</v>
      </c>
      <c r="E127" s="2151"/>
      <c r="F127" s="2180" t="s">
        <v>72</v>
      </c>
      <c r="G127" s="2194"/>
      <c r="H127" s="2165">
        <v>91</v>
      </c>
      <c r="I127" s="2161" t="s">
        <v>13213</v>
      </c>
      <c r="J127" s="2162"/>
      <c r="K127" s="2216" t="s">
        <v>13106</v>
      </c>
      <c r="L127" s="910" t="s">
        <v>13214</v>
      </c>
      <c r="M127" s="2169"/>
      <c r="N127" s="2169"/>
    </row>
    <row r="128" spans="1:14">
      <c r="A128" s="2186"/>
      <c r="B128" s="2188"/>
      <c r="C128" s="2187"/>
      <c r="D128" s="2186"/>
      <c r="E128" s="2187"/>
      <c r="F128" s="2189"/>
      <c r="G128" s="2196"/>
      <c r="H128" s="2199"/>
      <c r="I128" s="2200" t="s">
        <v>13215</v>
      </c>
      <c r="J128" s="2192"/>
      <c r="K128" s="2295"/>
      <c r="L128" s="910" t="s">
        <v>13216</v>
      </c>
      <c r="M128" s="2203"/>
      <c r="N128" s="2203"/>
    </row>
    <row r="129" spans="1:14">
      <c r="A129" s="2186"/>
      <c r="B129" s="2188"/>
      <c r="C129" s="2187"/>
      <c r="D129" s="2186"/>
      <c r="E129" s="2187"/>
      <c r="F129" s="2189"/>
      <c r="G129" s="2196"/>
      <c r="H129" s="2199"/>
      <c r="I129" s="2200" t="s">
        <v>13217</v>
      </c>
      <c r="J129" s="2192"/>
      <c r="K129" s="2295"/>
      <c r="L129" s="910" t="s">
        <v>13218</v>
      </c>
      <c r="M129" s="2203"/>
      <c r="N129" s="2203"/>
    </row>
    <row r="130" spans="1:14" ht="39.6">
      <c r="A130" s="2186"/>
      <c r="B130" s="2188"/>
      <c r="C130" s="2187"/>
      <c r="D130" s="2186"/>
      <c r="E130" s="2187"/>
      <c r="F130" s="2189"/>
      <c r="G130" s="2196"/>
      <c r="H130" s="2199"/>
      <c r="I130" s="2200" t="s">
        <v>13219</v>
      </c>
      <c r="J130" s="2192"/>
      <c r="K130" s="2295"/>
      <c r="L130" s="910" t="s">
        <v>13220</v>
      </c>
      <c r="M130" s="2203"/>
      <c r="N130" s="2203"/>
    </row>
    <row r="131" spans="1:14">
      <c r="A131" s="2186"/>
      <c r="B131" s="2188"/>
      <c r="C131" s="2187"/>
      <c r="D131" s="2186"/>
      <c r="E131" s="2187"/>
      <c r="F131" s="2189"/>
      <c r="G131" s="2196"/>
      <c r="H131" s="2199"/>
      <c r="I131" s="2200" t="s">
        <v>13221</v>
      </c>
      <c r="J131" s="2192"/>
      <c r="K131" s="2295"/>
      <c r="L131" s="910" t="s">
        <v>13222</v>
      </c>
      <c r="M131" s="2203"/>
      <c r="N131" s="2203"/>
    </row>
    <row r="132" spans="1:14" ht="15" thickBot="1">
      <c r="A132" s="2152"/>
      <c r="B132" s="2153"/>
      <c r="C132" s="2154"/>
      <c r="D132" s="2152"/>
      <c r="E132" s="2154"/>
      <c r="F132" s="2182"/>
      <c r="G132" s="2198"/>
      <c r="H132" s="2166"/>
      <c r="I132" s="2208"/>
      <c r="J132" s="2209"/>
      <c r="K132" s="2217"/>
      <c r="L132" s="890" t="s">
        <v>13223</v>
      </c>
      <c r="M132" s="2170"/>
      <c r="N132" s="2170"/>
    </row>
    <row r="133" spans="1:14" ht="18.600000000000001" thickBot="1">
      <c r="A133" s="2323"/>
      <c r="B133" s="2325"/>
      <c r="C133" s="2324"/>
      <c r="D133" s="2351"/>
      <c r="E133" s="2352"/>
      <c r="F133" s="2321" t="s">
        <v>3274</v>
      </c>
      <c r="G133" s="2339"/>
      <c r="H133" s="916">
        <v>91</v>
      </c>
      <c r="I133" s="2143"/>
      <c r="J133" s="2144"/>
      <c r="K133" s="890"/>
      <c r="L133" s="890"/>
      <c r="M133" s="887"/>
      <c r="N133" s="887"/>
    </row>
    <row r="134" spans="1:14" ht="18.600000000000001" thickBot="1">
      <c r="A134" s="2323"/>
      <c r="B134" s="2325"/>
      <c r="C134" s="2324"/>
      <c r="D134" s="2137" t="s">
        <v>13224</v>
      </c>
      <c r="E134" s="2138"/>
      <c r="F134" s="2138"/>
      <c r="G134" s="2139"/>
      <c r="H134" s="915"/>
      <c r="I134" s="2143"/>
      <c r="J134" s="2144"/>
      <c r="K134" s="890"/>
      <c r="L134" s="890"/>
      <c r="M134" s="887"/>
      <c r="N134" s="887"/>
    </row>
    <row r="135" spans="1:14" ht="26.4">
      <c r="A135" s="2149" t="s">
        <v>10</v>
      </c>
      <c r="B135" s="2150"/>
      <c r="C135" s="2151"/>
      <c r="D135" s="2149" t="s">
        <v>13225</v>
      </c>
      <c r="E135" s="2162"/>
      <c r="F135" s="2193" t="s">
        <v>75</v>
      </c>
      <c r="G135" s="2194"/>
      <c r="H135" s="2165">
        <v>37.200000000000003</v>
      </c>
      <c r="I135" s="2161" t="s">
        <v>13226</v>
      </c>
      <c r="J135" s="2162"/>
      <c r="K135" s="2165" t="s">
        <v>13227</v>
      </c>
      <c r="L135" s="893" t="s">
        <v>13228</v>
      </c>
      <c r="M135" s="2147"/>
      <c r="N135" s="2147"/>
    </row>
    <row r="136" spans="1:14">
      <c r="A136" s="2186"/>
      <c r="B136" s="2188"/>
      <c r="C136" s="2187"/>
      <c r="D136" s="2186"/>
      <c r="E136" s="2192"/>
      <c r="F136" s="2195"/>
      <c r="G136" s="2196"/>
      <c r="H136" s="2199"/>
      <c r="I136" s="2200"/>
      <c r="J136" s="2192"/>
      <c r="K136" s="2199"/>
      <c r="L136" s="893" t="s">
        <v>13218</v>
      </c>
      <c r="M136" s="2185"/>
      <c r="N136" s="2185"/>
    </row>
    <row r="137" spans="1:14" ht="40.200000000000003" thickBot="1">
      <c r="A137" s="2152"/>
      <c r="B137" s="2153"/>
      <c r="C137" s="2154"/>
      <c r="D137" s="2152"/>
      <c r="E137" s="2164"/>
      <c r="F137" s="2197"/>
      <c r="G137" s="2198"/>
      <c r="H137" s="2166"/>
      <c r="I137" s="2163"/>
      <c r="J137" s="2164"/>
      <c r="K137" s="2166"/>
      <c r="L137" s="899" t="s">
        <v>13229</v>
      </c>
      <c r="M137" s="2148"/>
      <c r="N137" s="2148"/>
    </row>
    <row r="138" spans="1:14" ht="26.4">
      <c r="A138" s="2149" t="s">
        <v>11</v>
      </c>
      <c r="B138" s="2150"/>
      <c r="C138" s="2151"/>
      <c r="D138" s="2149" t="s">
        <v>13230</v>
      </c>
      <c r="E138" s="2162"/>
      <c r="F138" s="2193" t="s">
        <v>75</v>
      </c>
      <c r="G138" s="2194"/>
      <c r="H138" s="2165">
        <v>54</v>
      </c>
      <c r="I138" s="2161" t="s">
        <v>13231</v>
      </c>
      <c r="J138" s="2162"/>
      <c r="K138" s="2165" t="s">
        <v>13106</v>
      </c>
      <c r="L138" s="893" t="s">
        <v>13232</v>
      </c>
      <c r="M138" s="2147"/>
      <c r="N138" s="2147"/>
    </row>
    <row r="139" spans="1:14" ht="39.6">
      <c r="A139" s="2186"/>
      <c r="B139" s="2188"/>
      <c r="C139" s="2187"/>
      <c r="D139" s="2186"/>
      <c r="E139" s="2192"/>
      <c r="F139" s="2195"/>
      <c r="G139" s="2196"/>
      <c r="H139" s="2199"/>
      <c r="I139" s="2200"/>
      <c r="J139" s="2192"/>
      <c r="K139" s="2199"/>
      <c r="L139" s="893" t="s">
        <v>13233</v>
      </c>
      <c r="M139" s="2185"/>
      <c r="N139" s="2185"/>
    </row>
    <row r="140" spans="1:14" ht="27" thickBot="1">
      <c r="A140" s="2152"/>
      <c r="B140" s="2153"/>
      <c r="C140" s="2154"/>
      <c r="D140" s="2152"/>
      <c r="E140" s="2164"/>
      <c r="F140" s="2197"/>
      <c r="G140" s="2198"/>
      <c r="H140" s="2166"/>
      <c r="I140" s="2163"/>
      <c r="J140" s="2164"/>
      <c r="K140" s="2166"/>
      <c r="L140" s="899" t="s">
        <v>13234</v>
      </c>
      <c r="M140" s="2148"/>
      <c r="N140" s="2148"/>
    </row>
    <row r="141" spans="1:14" ht="15" thickBot="1">
      <c r="A141" s="2134"/>
      <c r="B141" s="2135"/>
      <c r="C141" s="2135"/>
      <c r="D141" s="2136"/>
      <c r="E141" s="899"/>
      <c r="F141" s="2204"/>
      <c r="G141" s="2205"/>
      <c r="H141" s="899"/>
      <c r="I141" s="2204"/>
      <c r="J141" s="2205"/>
      <c r="K141" s="899"/>
      <c r="L141" s="899"/>
      <c r="M141" s="900"/>
      <c r="N141" s="900"/>
    </row>
    <row r="142" spans="1:14" ht="26.4">
      <c r="A142" s="2149" t="s">
        <v>12</v>
      </c>
      <c r="B142" s="2150"/>
      <c r="C142" s="2150"/>
      <c r="D142" s="2151"/>
      <c r="E142" s="2167" t="s">
        <v>13235</v>
      </c>
      <c r="F142" s="2193" t="s">
        <v>75</v>
      </c>
      <c r="G142" s="2194"/>
      <c r="H142" s="2165">
        <v>100</v>
      </c>
      <c r="I142" s="2161" t="s">
        <v>13236</v>
      </c>
      <c r="J142" s="2162"/>
      <c r="K142" s="2165" t="s">
        <v>13237</v>
      </c>
      <c r="L142" s="893" t="s">
        <v>13232</v>
      </c>
      <c r="M142" s="2147"/>
      <c r="N142" s="2147"/>
    </row>
    <row r="143" spans="1:14" ht="40.200000000000003" thickBot="1">
      <c r="A143" s="2152"/>
      <c r="B143" s="2153"/>
      <c r="C143" s="2153"/>
      <c r="D143" s="2154"/>
      <c r="E143" s="2168"/>
      <c r="F143" s="2197"/>
      <c r="G143" s="2198"/>
      <c r="H143" s="2166"/>
      <c r="I143" s="2163"/>
      <c r="J143" s="2164"/>
      <c r="K143" s="2166"/>
      <c r="L143" s="899" t="s">
        <v>13238</v>
      </c>
      <c r="M143" s="2148"/>
      <c r="N143" s="2148"/>
    </row>
    <row r="144" spans="1:14" ht="26.4">
      <c r="A144" s="2149" t="s">
        <v>29</v>
      </c>
      <c r="B144" s="2150"/>
      <c r="C144" s="2150"/>
      <c r="D144" s="2151"/>
      <c r="E144" s="2167" t="s">
        <v>13239</v>
      </c>
      <c r="F144" s="2193" t="s">
        <v>75</v>
      </c>
      <c r="G144" s="2194"/>
      <c r="H144" s="2165">
        <v>52</v>
      </c>
      <c r="I144" s="2161" t="s">
        <v>13240</v>
      </c>
      <c r="J144" s="2162"/>
      <c r="K144" s="2165" t="s">
        <v>13237</v>
      </c>
      <c r="L144" s="893" t="s">
        <v>13241</v>
      </c>
      <c r="M144" s="2147"/>
      <c r="N144" s="2147"/>
    </row>
    <row r="145" spans="1:14" ht="40.200000000000003" thickBot="1">
      <c r="A145" s="2152"/>
      <c r="B145" s="2153"/>
      <c r="C145" s="2153"/>
      <c r="D145" s="2154"/>
      <c r="E145" s="2168"/>
      <c r="F145" s="2197"/>
      <c r="G145" s="2198"/>
      <c r="H145" s="2166"/>
      <c r="I145" s="2163"/>
      <c r="J145" s="2164"/>
      <c r="K145" s="2166"/>
      <c r="L145" s="899" t="s">
        <v>13242</v>
      </c>
      <c r="M145" s="2148"/>
      <c r="N145" s="2148"/>
    </row>
    <row r="146" spans="1:14">
      <c r="A146" s="2149"/>
      <c r="B146" s="2150"/>
      <c r="C146" s="2150"/>
      <c r="D146" s="2151"/>
      <c r="E146" s="2342" t="s">
        <v>13196</v>
      </c>
      <c r="F146" s="2343"/>
      <c r="G146" s="2344"/>
      <c r="H146" s="2348">
        <v>243.2</v>
      </c>
      <c r="I146" s="2161"/>
      <c r="J146" s="2162"/>
      <c r="K146" s="2165"/>
      <c r="L146" s="2165"/>
      <c r="M146" s="2147"/>
      <c r="N146" s="2147"/>
    </row>
    <row r="147" spans="1:14">
      <c r="A147" s="2186"/>
      <c r="B147" s="2188"/>
      <c r="C147" s="2188"/>
      <c r="D147" s="2187"/>
      <c r="E147" s="2345"/>
      <c r="F147" s="2346"/>
      <c r="G147" s="2347"/>
      <c r="H147" s="2349"/>
      <c r="I147" s="2200"/>
      <c r="J147" s="2192"/>
      <c r="K147" s="2199"/>
      <c r="L147" s="2199"/>
      <c r="M147" s="2185"/>
      <c r="N147" s="2185"/>
    </row>
    <row r="148" spans="1:14">
      <c r="A148" s="2186"/>
      <c r="B148" s="2188"/>
      <c r="C148" s="2188"/>
      <c r="D148" s="2187"/>
      <c r="E148" s="2345"/>
      <c r="F148" s="2346"/>
      <c r="G148" s="2347"/>
      <c r="H148" s="2349"/>
      <c r="I148" s="2200"/>
      <c r="J148" s="2192"/>
      <c r="K148" s="2199"/>
      <c r="L148" s="2199"/>
      <c r="M148" s="2185"/>
      <c r="N148" s="2185"/>
    </row>
    <row r="149" spans="1:14">
      <c r="A149" s="2186"/>
      <c r="B149" s="2188"/>
      <c r="C149" s="2188"/>
      <c r="D149" s="2187"/>
      <c r="E149" s="2345"/>
      <c r="F149" s="2346"/>
      <c r="G149" s="2347"/>
      <c r="H149" s="2349"/>
      <c r="I149" s="2200"/>
      <c r="J149" s="2192"/>
      <c r="K149" s="2199"/>
      <c r="L149" s="2199"/>
      <c r="M149" s="2185"/>
      <c r="N149" s="2185"/>
    </row>
    <row r="150" spans="1:14" ht="15" thickBot="1">
      <c r="A150" s="2152"/>
      <c r="B150" s="2153"/>
      <c r="C150" s="2153"/>
      <c r="D150" s="2154"/>
      <c r="E150" s="2270"/>
      <c r="F150" s="2271"/>
      <c r="G150" s="2273"/>
      <c r="H150" s="2350"/>
      <c r="I150" s="2163"/>
      <c r="J150" s="2164"/>
      <c r="K150" s="2166"/>
      <c r="L150" s="2166"/>
      <c r="M150" s="2148"/>
      <c r="N150" s="2148"/>
    </row>
    <row r="151" spans="1:14" ht="16.2" thickBot="1">
      <c r="A151" s="2137" t="s">
        <v>5120</v>
      </c>
      <c r="B151" s="2138"/>
      <c r="C151" s="2138"/>
      <c r="D151" s="2138"/>
      <c r="E151" s="2138"/>
      <c r="F151" s="2138"/>
      <c r="G151" s="2138"/>
      <c r="H151" s="2138"/>
      <c r="I151" s="2138"/>
      <c r="J151" s="2138"/>
      <c r="K151" s="2138"/>
      <c r="L151" s="2138"/>
      <c r="M151" s="2138"/>
      <c r="N151" s="2139"/>
    </row>
    <row r="152" spans="1:14" ht="15" thickBot="1">
      <c r="A152" s="2173"/>
      <c r="B152" s="2174"/>
      <c r="C152" s="2174"/>
      <c r="D152" s="2175"/>
      <c r="E152" s="917"/>
      <c r="F152" s="2340"/>
      <c r="G152" s="2341"/>
      <c r="H152" s="917"/>
      <c r="I152" s="2204"/>
      <c r="J152" s="2205"/>
      <c r="K152" s="899"/>
      <c r="L152" s="899"/>
      <c r="M152" s="900"/>
      <c r="N152" s="900"/>
    </row>
    <row r="153" spans="1:14" ht="26.4">
      <c r="A153" s="2149" t="s">
        <v>10</v>
      </c>
      <c r="B153" s="2150"/>
      <c r="C153" s="2150"/>
      <c r="D153" s="2151"/>
      <c r="E153" s="2167" t="s">
        <v>13243</v>
      </c>
      <c r="F153" s="2193" t="s">
        <v>764</v>
      </c>
      <c r="G153" s="2194"/>
      <c r="H153" s="2165">
        <v>13</v>
      </c>
      <c r="I153" s="2161" t="s">
        <v>13244</v>
      </c>
      <c r="J153" s="2162"/>
      <c r="K153" s="2165" t="s">
        <v>13245</v>
      </c>
      <c r="L153" s="893" t="s">
        <v>13241</v>
      </c>
      <c r="M153" s="2147"/>
      <c r="N153" s="2147"/>
    </row>
    <row r="154" spans="1:14">
      <c r="A154" s="2186"/>
      <c r="B154" s="2188"/>
      <c r="C154" s="2188"/>
      <c r="D154" s="2187"/>
      <c r="E154" s="2184"/>
      <c r="F154" s="2195"/>
      <c r="G154" s="2196"/>
      <c r="H154" s="2199"/>
      <c r="I154" s="2200"/>
      <c r="J154" s="2192"/>
      <c r="K154" s="2199"/>
      <c r="L154" s="893" t="s">
        <v>13218</v>
      </c>
      <c r="M154" s="2185"/>
      <c r="N154" s="2185"/>
    </row>
    <row r="155" spans="1:14" ht="40.200000000000003" thickBot="1">
      <c r="A155" s="2152"/>
      <c r="B155" s="2153"/>
      <c r="C155" s="2153"/>
      <c r="D155" s="2154"/>
      <c r="E155" s="2168"/>
      <c r="F155" s="2197"/>
      <c r="G155" s="2198"/>
      <c r="H155" s="2166"/>
      <c r="I155" s="2163"/>
      <c r="J155" s="2164"/>
      <c r="K155" s="2166"/>
      <c r="L155" s="899" t="s">
        <v>13229</v>
      </c>
      <c r="M155" s="2148"/>
      <c r="N155" s="2148"/>
    </row>
    <row r="156" spans="1:14" ht="16.2" thickBot="1">
      <c r="A156" s="2137" t="s">
        <v>4885</v>
      </c>
      <c r="B156" s="2138"/>
      <c r="C156" s="2138"/>
      <c r="D156" s="2138"/>
      <c r="E156" s="2138"/>
      <c r="F156" s="2138"/>
      <c r="G156" s="2138"/>
      <c r="H156" s="2138"/>
      <c r="I156" s="2138"/>
      <c r="J156" s="2138"/>
      <c r="K156" s="2138"/>
      <c r="L156" s="2138"/>
      <c r="M156" s="2138"/>
      <c r="N156" s="2138"/>
    </row>
    <row r="157" spans="1:14" ht="15" thickBot="1">
      <c r="A157" s="2134"/>
      <c r="B157" s="2135"/>
      <c r="C157" s="2135"/>
      <c r="D157" s="2136"/>
      <c r="E157" s="899"/>
      <c r="F157" s="2204"/>
      <c r="G157" s="2205"/>
      <c r="H157" s="899"/>
      <c r="I157" s="2204"/>
      <c r="J157" s="2205"/>
      <c r="K157" s="899"/>
      <c r="L157" s="899"/>
      <c r="M157" s="900"/>
      <c r="N157" s="900"/>
    </row>
    <row r="158" spans="1:14" ht="26.4">
      <c r="A158" s="2149" t="s">
        <v>10</v>
      </c>
      <c r="B158" s="2150"/>
      <c r="C158" s="2150"/>
      <c r="D158" s="2151"/>
      <c r="E158" s="2167" t="s">
        <v>13246</v>
      </c>
      <c r="F158" s="2193" t="s">
        <v>552</v>
      </c>
      <c r="G158" s="2194"/>
      <c r="H158" s="2165">
        <v>58</v>
      </c>
      <c r="I158" s="2161" t="s">
        <v>13247</v>
      </c>
      <c r="J158" s="2162"/>
      <c r="K158" s="2165" t="s">
        <v>13139</v>
      </c>
      <c r="L158" s="893" t="s">
        <v>13241</v>
      </c>
      <c r="M158" s="2147"/>
      <c r="N158" s="2147"/>
    </row>
    <row r="159" spans="1:14" ht="40.200000000000003" thickBot="1">
      <c r="A159" s="2152"/>
      <c r="B159" s="2153"/>
      <c r="C159" s="2153"/>
      <c r="D159" s="2154"/>
      <c r="E159" s="2168"/>
      <c r="F159" s="2197"/>
      <c r="G159" s="2198"/>
      <c r="H159" s="2166"/>
      <c r="I159" s="2163" t="s">
        <v>13248</v>
      </c>
      <c r="J159" s="2164"/>
      <c r="K159" s="2166"/>
      <c r="L159" s="899" t="s">
        <v>13238</v>
      </c>
      <c r="M159" s="2148"/>
      <c r="N159" s="2148"/>
    </row>
    <row r="160" spans="1:14" ht="15" thickBot="1">
      <c r="A160" s="2134"/>
      <c r="B160" s="2135"/>
      <c r="C160" s="2135"/>
      <c r="D160" s="2136"/>
      <c r="E160" s="899"/>
      <c r="F160" s="2204"/>
      <c r="G160" s="2205"/>
      <c r="H160" s="899"/>
      <c r="I160" s="2204"/>
      <c r="J160" s="2205"/>
      <c r="K160" s="899"/>
      <c r="L160" s="899"/>
      <c r="M160" s="900"/>
      <c r="N160" s="900"/>
    </row>
    <row r="161" spans="1:14" ht="26.4">
      <c r="A161" s="2149" t="s">
        <v>11</v>
      </c>
      <c r="B161" s="2150"/>
      <c r="C161" s="2150"/>
      <c r="D161" s="2151"/>
      <c r="E161" s="2167" t="s">
        <v>13249</v>
      </c>
      <c r="F161" s="2193" t="s">
        <v>552</v>
      </c>
      <c r="G161" s="2194"/>
      <c r="H161" s="2165">
        <v>15</v>
      </c>
      <c r="I161" s="2161" t="s">
        <v>13250</v>
      </c>
      <c r="J161" s="2162"/>
      <c r="K161" s="2165" t="s">
        <v>13251</v>
      </c>
      <c r="L161" s="893" t="s">
        <v>13241</v>
      </c>
      <c r="M161" s="2147"/>
      <c r="N161" s="2147"/>
    </row>
    <row r="162" spans="1:14" ht="39.6">
      <c r="A162" s="2186"/>
      <c r="B162" s="2188"/>
      <c r="C162" s="2188"/>
      <c r="D162" s="2187"/>
      <c r="E162" s="2184"/>
      <c r="F162" s="2195"/>
      <c r="G162" s="2196"/>
      <c r="H162" s="2199"/>
      <c r="I162" s="2200" t="s">
        <v>13252</v>
      </c>
      <c r="J162" s="2192"/>
      <c r="K162" s="2199"/>
      <c r="L162" s="893" t="s">
        <v>13238</v>
      </c>
      <c r="M162" s="2185"/>
      <c r="N162" s="2185"/>
    </row>
    <row r="163" spans="1:14" ht="15" thickBot="1">
      <c r="A163" s="2152"/>
      <c r="B163" s="2153"/>
      <c r="C163" s="2153"/>
      <c r="D163" s="2154"/>
      <c r="E163" s="2168"/>
      <c r="F163" s="2197"/>
      <c r="G163" s="2198"/>
      <c r="H163" s="2166"/>
      <c r="I163" s="2163" t="s">
        <v>13253</v>
      </c>
      <c r="J163" s="2164"/>
      <c r="K163" s="2166"/>
      <c r="L163" s="882"/>
      <c r="M163" s="2148"/>
      <c r="N163" s="2148"/>
    </row>
    <row r="164" spans="1:14" ht="15" thickBot="1">
      <c r="A164" s="2134"/>
      <c r="B164" s="2135"/>
      <c r="C164" s="2135"/>
      <c r="D164" s="2136"/>
      <c r="E164" s="2321" t="s">
        <v>13254</v>
      </c>
      <c r="F164" s="2338"/>
      <c r="G164" s="2339"/>
      <c r="H164" s="916">
        <v>73</v>
      </c>
      <c r="I164" s="2143"/>
      <c r="J164" s="2144"/>
      <c r="K164" s="899"/>
      <c r="L164" s="899"/>
      <c r="M164" s="900"/>
      <c r="N164" s="900"/>
    </row>
    <row r="165" spans="1:14" ht="16.2" thickBot="1">
      <c r="A165" s="2134"/>
      <c r="B165" s="2135"/>
      <c r="C165" s="2135"/>
      <c r="D165" s="2136"/>
      <c r="E165" s="2335" t="s">
        <v>8430</v>
      </c>
      <c r="F165" s="2336"/>
      <c r="G165" s="2337"/>
      <c r="H165" s="918">
        <v>420.2</v>
      </c>
      <c r="I165" s="2143"/>
      <c r="J165" s="2144"/>
      <c r="K165" s="899"/>
      <c r="L165" s="899"/>
      <c r="M165" s="900"/>
      <c r="N165" s="900"/>
    </row>
    <row r="166" spans="1:14" ht="16.2" thickBot="1">
      <c r="A166" s="2134"/>
      <c r="B166" s="2135"/>
      <c r="C166" s="2135"/>
      <c r="D166" s="2136"/>
      <c r="E166" s="2137"/>
      <c r="F166" s="2138"/>
      <c r="G166" s="2139"/>
      <c r="H166" s="914"/>
      <c r="I166" s="2143"/>
      <c r="J166" s="2144"/>
      <c r="K166" s="899"/>
      <c r="L166" s="899"/>
      <c r="M166" s="900"/>
      <c r="N166" s="900"/>
    </row>
    <row r="167" spans="1:14" ht="18" thickBot="1">
      <c r="A167" s="2134"/>
      <c r="B167" s="2135"/>
      <c r="C167" s="2135"/>
      <c r="D167" s="2136"/>
      <c r="E167" s="2176" t="s">
        <v>13255</v>
      </c>
      <c r="F167" s="2177"/>
      <c r="G167" s="2265"/>
      <c r="H167" s="914"/>
      <c r="I167" s="2143"/>
      <c r="J167" s="2144"/>
      <c r="K167" s="899"/>
      <c r="L167" s="899"/>
      <c r="M167" s="900"/>
      <c r="N167" s="900"/>
    </row>
    <row r="168" spans="1:14" ht="18" thickBot="1">
      <c r="A168" s="2134"/>
      <c r="B168" s="2135"/>
      <c r="C168" s="2135"/>
      <c r="D168" s="2136"/>
      <c r="E168" s="2176" t="s">
        <v>13256</v>
      </c>
      <c r="F168" s="2177"/>
      <c r="G168" s="2265"/>
      <c r="H168" s="914"/>
      <c r="I168" s="2143"/>
      <c r="J168" s="2144"/>
      <c r="K168" s="899"/>
      <c r="L168" s="899"/>
      <c r="M168" s="900"/>
      <c r="N168" s="900"/>
    </row>
    <row r="169" spans="1:14" ht="26.4">
      <c r="A169" s="2149" t="s">
        <v>10</v>
      </c>
      <c r="B169" s="2151"/>
      <c r="C169" s="2149" t="s">
        <v>13257</v>
      </c>
      <c r="D169" s="2150"/>
      <c r="E169" s="2151"/>
      <c r="F169" s="2149"/>
      <c r="G169" s="2151"/>
      <c r="H169" s="2155">
        <v>29.5</v>
      </c>
      <c r="I169" s="2149" t="s">
        <v>13258</v>
      </c>
      <c r="J169" s="2151"/>
      <c r="K169" s="910" t="s">
        <v>13259</v>
      </c>
      <c r="L169" s="910" t="s">
        <v>13260</v>
      </c>
      <c r="M169" s="2169"/>
      <c r="N169" s="2145"/>
    </row>
    <row r="170" spans="1:14" ht="15" thickBot="1">
      <c r="A170" s="2152"/>
      <c r="B170" s="2154"/>
      <c r="C170" s="2152"/>
      <c r="D170" s="2153"/>
      <c r="E170" s="2154"/>
      <c r="F170" s="2152"/>
      <c r="G170" s="2154"/>
      <c r="H170" s="2156"/>
      <c r="I170" s="2152"/>
      <c r="J170" s="2154"/>
      <c r="K170" s="890" t="s">
        <v>13261</v>
      </c>
      <c r="L170" s="890" t="s">
        <v>13262</v>
      </c>
      <c r="M170" s="2170"/>
      <c r="N170" s="2146"/>
    </row>
    <row r="171" spans="1:14" ht="18" thickBot="1">
      <c r="A171" s="2134"/>
      <c r="B171" s="2136"/>
      <c r="C171" s="2176" t="s">
        <v>6067</v>
      </c>
      <c r="D171" s="2177"/>
      <c r="E171" s="2177"/>
      <c r="F171" s="2177"/>
      <c r="G171" s="2178"/>
      <c r="H171" s="890"/>
      <c r="I171" s="2326"/>
      <c r="J171" s="2327"/>
      <c r="K171" s="890"/>
      <c r="L171" s="890"/>
      <c r="M171" s="887"/>
      <c r="N171" s="887"/>
    </row>
    <row r="172" spans="1:14" ht="57" customHeight="1">
      <c r="A172" s="2149" t="s">
        <v>10</v>
      </c>
      <c r="B172" s="2151"/>
      <c r="C172" s="2149" t="s">
        <v>13263</v>
      </c>
      <c r="D172" s="2150"/>
      <c r="E172" s="2151"/>
      <c r="F172" s="2149"/>
      <c r="G172" s="2151"/>
      <c r="H172" s="2155">
        <v>11.6</v>
      </c>
      <c r="I172" s="2149" t="s">
        <v>13264</v>
      </c>
      <c r="J172" s="2151"/>
      <c r="K172" s="2155" t="s">
        <v>13265</v>
      </c>
      <c r="L172" s="910" t="s">
        <v>13266</v>
      </c>
      <c r="M172" s="2169"/>
      <c r="N172" s="2169"/>
    </row>
    <row r="173" spans="1:14" ht="18" customHeight="1" thickBot="1">
      <c r="A173" s="2152"/>
      <c r="B173" s="2154"/>
      <c r="C173" s="2152"/>
      <c r="D173" s="2153"/>
      <c r="E173" s="2154"/>
      <c r="F173" s="2152"/>
      <c r="G173" s="2154"/>
      <c r="H173" s="2156"/>
      <c r="I173" s="2152"/>
      <c r="J173" s="2154"/>
      <c r="K173" s="2156"/>
      <c r="L173" s="890" t="s">
        <v>13267</v>
      </c>
      <c r="M173" s="2170"/>
      <c r="N173" s="2170"/>
    </row>
    <row r="174" spans="1:14" ht="18" thickBot="1">
      <c r="A174" s="2134"/>
      <c r="B174" s="2136"/>
      <c r="C174" s="2176" t="s">
        <v>13268</v>
      </c>
      <c r="D174" s="2177"/>
      <c r="E174" s="2177"/>
      <c r="F174" s="2177"/>
      <c r="G174" s="2177"/>
      <c r="H174" s="2177"/>
      <c r="I174" s="2177"/>
      <c r="J174" s="2178"/>
      <c r="K174" s="890"/>
      <c r="L174" s="890"/>
      <c r="M174" s="887"/>
      <c r="N174" s="887"/>
    </row>
    <row r="175" spans="1:14" ht="39.6">
      <c r="A175" s="2149" t="s">
        <v>10</v>
      </c>
      <c r="B175" s="2151"/>
      <c r="C175" s="2149" t="s">
        <v>13269</v>
      </c>
      <c r="D175" s="2150"/>
      <c r="E175" s="2151"/>
      <c r="F175" s="2149"/>
      <c r="G175" s="2151"/>
      <c r="H175" s="2155">
        <v>32</v>
      </c>
      <c r="I175" s="2149" t="s">
        <v>13264</v>
      </c>
      <c r="J175" s="2151"/>
      <c r="K175" s="2155" t="s">
        <v>13270</v>
      </c>
      <c r="L175" s="910" t="s">
        <v>13271</v>
      </c>
      <c r="M175" s="2169"/>
      <c r="N175" s="2169"/>
    </row>
    <row r="176" spans="1:14">
      <c r="A176" s="2186"/>
      <c r="B176" s="2187"/>
      <c r="C176" s="2186"/>
      <c r="D176" s="2188"/>
      <c r="E176" s="2187"/>
      <c r="F176" s="2186"/>
      <c r="G176" s="2187"/>
      <c r="H176" s="2191"/>
      <c r="I176" s="2186"/>
      <c r="J176" s="2187"/>
      <c r="K176" s="2191"/>
      <c r="L176" s="910" t="s">
        <v>13272</v>
      </c>
      <c r="M176" s="2203"/>
      <c r="N176" s="2203"/>
    </row>
    <row r="177" spans="1:14" ht="40.200000000000003" thickBot="1">
      <c r="A177" s="2152"/>
      <c r="B177" s="2154"/>
      <c r="C177" s="2152"/>
      <c r="D177" s="2153"/>
      <c r="E177" s="2154"/>
      <c r="F177" s="2152"/>
      <c r="G177" s="2154"/>
      <c r="H177" s="2156"/>
      <c r="I177" s="2152"/>
      <c r="J177" s="2154"/>
      <c r="K177" s="2156"/>
      <c r="L177" s="890" t="s">
        <v>13273</v>
      </c>
      <c r="M177" s="2170"/>
      <c r="N177" s="2170"/>
    </row>
    <row r="178" spans="1:14" ht="79.8" thickBot="1">
      <c r="A178" s="2134" t="s">
        <v>11</v>
      </c>
      <c r="B178" s="2136"/>
      <c r="C178" s="2134" t="s">
        <v>13274</v>
      </c>
      <c r="D178" s="2135"/>
      <c r="E178" s="2136"/>
      <c r="F178" s="2134"/>
      <c r="G178" s="2136"/>
      <c r="H178" s="890">
        <v>7</v>
      </c>
      <c r="I178" s="2134" t="s">
        <v>13275</v>
      </c>
      <c r="J178" s="2136"/>
      <c r="K178" s="890" t="s">
        <v>13276</v>
      </c>
      <c r="L178" s="890" t="s">
        <v>13277</v>
      </c>
      <c r="M178" s="887"/>
      <c r="N178" s="894"/>
    </row>
    <row r="179" spans="1:14" ht="15" thickBot="1">
      <c r="A179" s="2134"/>
      <c r="B179" s="2136"/>
      <c r="C179" s="2134"/>
      <c r="D179" s="2135"/>
      <c r="E179" s="2136"/>
      <c r="F179" s="2321" t="s">
        <v>3274</v>
      </c>
      <c r="G179" s="2322"/>
      <c r="H179" s="889">
        <v>39</v>
      </c>
      <c r="I179" s="2134"/>
      <c r="J179" s="2136"/>
      <c r="K179" s="890"/>
      <c r="L179" s="890"/>
      <c r="M179" s="887"/>
      <c r="N179" s="886"/>
    </row>
    <row r="180" spans="1:14" ht="16.2" thickBot="1">
      <c r="A180" s="2134"/>
      <c r="B180" s="2136"/>
      <c r="C180" s="2137" t="s">
        <v>13278</v>
      </c>
      <c r="D180" s="2138"/>
      <c r="E180" s="2138"/>
      <c r="F180" s="2138"/>
      <c r="G180" s="2179"/>
      <c r="H180" s="919">
        <v>80.099999999999994</v>
      </c>
      <c r="I180" s="2134"/>
      <c r="J180" s="2136"/>
      <c r="K180" s="890"/>
      <c r="L180" s="890"/>
      <c r="M180" s="887"/>
      <c r="N180" s="900"/>
    </row>
    <row r="181" spans="1:14" ht="16.2" thickBot="1">
      <c r="A181" s="2134"/>
      <c r="B181" s="2136"/>
      <c r="C181" s="2137" t="s">
        <v>11241</v>
      </c>
      <c r="D181" s="2138"/>
      <c r="E181" s="2138"/>
      <c r="F181" s="2138"/>
      <c r="G181" s="2179"/>
      <c r="H181" s="919">
        <v>114541.717</v>
      </c>
      <c r="I181" s="2134"/>
      <c r="J181" s="2136"/>
      <c r="K181" s="890"/>
      <c r="L181" s="890"/>
      <c r="M181" s="887"/>
      <c r="N181" s="887"/>
    </row>
    <row r="182" spans="1:14" ht="17.399999999999999">
      <c r="A182" s="2331"/>
      <c r="B182" s="2332"/>
      <c r="C182" s="2332"/>
      <c r="D182" s="2332"/>
      <c r="E182" s="2332"/>
      <c r="F182" s="2332"/>
      <c r="G182" s="2332"/>
      <c r="H182" s="2332"/>
      <c r="I182" s="2332"/>
      <c r="J182" s="2332"/>
      <c r="K182" s="2332"/>
      <c r="L182" s="2332"/>
      <c r="M182" s="2332"/>
      <c r="N182" s="2332"/>
    </row>
    <row r="183" spans="1:14" ht="18" thickBot="1">
      <c r="A183" s="2333" t="s">
        <v>4955</v>
      </c>
      <c r="B183" s="2334"/>
      <c r="C183" s="2334"/>
      <c r="D183" s="2334"/>
      <c r="E183" s="2334"/>
      <c r="F183" s="2334"/>
      <c r="G183" s="2334"/>
      <c r="H183" s="2334"/>
      <c r="I183" s="2334"/>
      <c r="J183" s="2334"/>
      <c r="K183" s="2334"/>
      <c r="L183" s="2334"/>
      <c r="M183" s="2334"/>
      <c r="N183" s="2334"/>
    </row>
    <row r="184" spans="1:14" ht="18" thickBot="1">
      <c r="A184" s="2134"/>
      <c r="B184" s="2136"/>
      <c r="C184" s="2176" t="s">
        <v>5</v>
      </c>
      <c r="D184" s="2177"/>
      <c r="E184" s="2177"/>
      <c r="F184" s="2177"/>
      <c r="G184" s="2177"/>
      <c r="H184" s="2178"/>
      <c r="I184" s="2134"/>
      <c r="J184" s="2136"/>
      <c r="K184" s="890"/>
      <c r="L184" s="890"/>
      <c r="M184" s="887"/>
      <c r="N184" s="887"/>
    </row>
    <row r="185" spans="1:14" ht="25.5" customHeight="1" thickBot="1">
      <c r="A185" s="2134"/>
      <c r="B185" s="2136"/>
      <c r="C185" s="2134"/>
      <c r="D185" s="2135"/>
      <c r="E185" s="2136"/>
      <c r="F185" s="2134"/>
      <c r="G185" s="2136"/>
      <c r="H185" s="890"/>
      <c r="I185" s="2329" t="s">
        <v>13279</v>
      </c>
      <c r="J185" s="2330"/>
      <c r="K185" s="890"/>
      <c r="L185" s="887"/>
      <c r="M185" s="887"/>
      <c r="N185" s="887"/>
    </row>
    <row r="186" spans="1:14">
      <c r="A186" s="2149" t="s">
        <v>10</v>
      </c>
      <c r="B186" s="2151"/>
      <c r="C186" s="2149" t="s">
        <v>13280</v>
      </c>
      <c r="D186" s="2150"/>
      <c r="E186" s="2151"/>
      <c r="F186" s="2149"/>
      <c r="G186" s="2151"/>
      <c r="H186" s="2155">
        <v>21600</v>
      </c>
      <c r="I186" s="2149" t="s">
        <v>13281</v>
      </c>
      <c r="J186" s="2151"/>
      <c r="K186" s="910" t="s">
        <v>13282</v>
      </c>
      <c r="L186" s="910" t="s">
        <v>13283</v>
      </c>
      <c r="M186" s="2169"/>
      <c r="N186" s="2169"/>
    </row>
    <row r="187" spans="1:14">
      <c r="A187" s="2186"/>
      <c r="B187" s="2187"/>
      <c r="C187" s="2186"/>
      <c r="D187" s="2188"/>
      <c r="E187" s="2187"/>
      <c r="F187" s="2186"/>
      <c r="G187" s="2187"/>
      <c r="H187" s="2191"/>
      <c r="I187" s="2186"/>
      <c r="J187" s="2187"/>
      <c r="K187" s="910" t="s">
        <v>13284</v>
      </c>
      <c r="L187" s="910" t="s">
        <v>13285</v>
      </c>
      <c r="M187" s="2203"/>
      <c r="N187" s="2203"/>
    </row>
    <row r="188" spans="1:14">
      <c r="A188" s="2186"/>
      <c r="B188" s="2187"/>
      <c r="C188" s="2186"/>
      <c r="D188" s="2188"/>
      <c r="E188" s="2187"/>
      <c r="F188" s="2186"/>
      <c r="G188" s="2187"/>
      <c r="H188" s="2191"/>
      <c r="I188" s="2186"/>
      <c r="J188" s="2187"/>
      <c r="K188" s="910" t="s">
        <v>13286</v>
      </c>
      <c r="L188" s="910" t="s">
        <v>13287</v>
      </c>
      <c r="M188" s="2203"/>
      <c r="N188" s="2203"/>
    </row>
    <row r="189" spans="1:14">
      <c r="A189" s="2186"/>
      <c r="B189" s="2187"/>
      <c r="C189" s="2186"/>
      <c r="D189" s="2188"/>
      <c r="E189" s="2187"/>
      <c r="F189" s="2186"/>
      <c r="G189" s="2187"/>
      <c r="H189" s="2191"/>
      <c r="I189" s="2186"/>
      <c r="J189" s="2187"/>
      <c r="K189" s="910" t="s">
        <v>13288</v>
      </c>
      <c r="L189" s="910"/>
      <c r="M189" s="2203"/>
      <c r="N189" s="2203"/>
    </row>
    <row r="190" spans="1:14">
      <c r="A190" s="2186"/>
      <c r="B190" s="2187"/>
      <c r="C190" s="2186"/>
      <c r="D190" s="2188"/>
      <c r="E190" s="2187"/>
      <c r="F190" s="2186"/>
      <c r="G190" s="2187"/>
      <c r="H190" s="2191"/>
      <c r="I190" s="2186"/>
      <c r="J190" s="2187"/>
      <c r="K190" s="910" t="s">
        <v>13289</v>
      </c>
      <c r="L190" s="910"/>
      <c r="M190" s="2203"/>
      <c r="N190" s="2203"/>
    </row>
    <row r="191" spans="1:14">
      <c r="A191" s="2186"/>
      <c r="B191" s="2187"/>
      <c r="C191" s="2186"/>
      <c r="D191" s="2188"/>
      <c r="E191" s="2187"/>
      <c r="F191" s="2186"/>
      <c r="G191" s="2187"/>
      <c r="H191" s="2191"/>
      <c r="I191" s="2186"/>
      <c r="J191" s="2187"/>
      <c r="K191" s="910" t="s">
        <v>13290</v>
      </c>
      <c r="L191" s="910"/>
      <c r="M191" s="2203"/>
      <c r="N191" s="2203"/>
    </row>
    <row r="192" spans="1:14" ht="52.8">
      <c r="A192" s="2186"/>
      <c r="B192" s="2187"/>
      <c r="C192" s="2186"/>
      <c r="D192" s="2188"/>
      <c r="E192" s="2187"/>
      <c r="F192" s="2186"/>
      <c r="G192" s="2187"/>
      <c r="H192" s="2191"/>
      <c r="I192" s="2186"/>
      <c r="J192" s="2187"/>
      <c r="K192" s="910" t="s">
        <v>13291</v>
      </c>
      <c r="L192" s="910"/>
      <c r="M192" s="2203"/>
      <c r="N192" s="2203"/>
    </row>
    <row r="193" spans="1:14" ht="15" thickBot="1">
      <c r="A193" s="2152"/>
      <c r="B193" s="2154"/>
      <c r="C193" s="2152"/>
      <c r="D193" s="2153"/>
      <c r="E193" s="2154"/>
      <c r="F193" s="2152"/>
      <c r="G193" s="2154"/>
      <c r="H193" s="2156"/>
      <c r="I193" s="2152"/>
      <c r="J193" s="2154"/>
      <c r="K193" s="883"/>
      <c r="L193" s="890"/>
      <c r="M193" s="2170"/>
      <c r="N193" s="2170"/>
    </row>
    <row r="194" spans="1:14" ht="15" thickBot="1">
      <c r="A194" s="2134"/>
      <c r="B194" s="2136"/>
      <c r="C194" s="2134"/>
      <c r="D194" s="2135"/>
      <c r="E194" s="2136"/>
      <c r="F194" s="2321" t="s">
        <v>3274</v>
      </c>
      <c r="G194" s="2322"/>
      <c r="H194" s="889">
        <v>21600</v>
      </c>
      <c r="I194" s="2134"/>
      <c r="J194" s="2136"/>
      <c r="K194" s="890"/>
      <c r="L194" s="890"/>
      <c r="M194" s="887"/>
      <c r="N194" s="887"/>
    </row>
    <row r="195" spans="1:14" ht="25.5" customHeight="1" thickBot="1">
      <c r="A195" s="2134"/>
      <c r="B195" s="2136"/>
      <c r="C195" s="2134"/>
      <c r="D195" s="2135"/>
      <c r="E195" s="2136"/>
      <c r="F195" s="2326"/>
      <c r="G195" s="2327"/>
      <c r="H195" s="920"/>
      <c r="I195" s="2329" t="s">
        <v>13292</v>
      </c>
      <c r="J195" s="2330"/>
      <c r="K195" s="890"/>
      <c r="L195" s="890"/>
      <c r="M195" s="887"/>
      <c r="N195" s="887"/>
    </row>
    <row r="196" spans="1:14" ht="66">
      <c r="A196" s="2149" t="s">
        <v>11</v>
      </c>
      <c r="B196" s="2151"/>
      <c r="C196" s="2149" t="s">
        <v>4091</v>
      </c>
      <c r="D196" s="2150"/>
      <c r="E196" s="2151"/>
      <c r="F196" s="2149"/>
      <c r="G196" s="2151"/>
      <c r="H196" s="2155">
        <v>17271</v>
      </c>
      <c r="I196" s="2149" t="s">
        <v>13293</v>
      </c>
      <c r="J196" s="2151"/>
      <c r="K196" s="910" t="s">
        <v>13294</v>
      </c>
      <c r="L196" s="910" t="s">
        <v>13283</v>
      </c>
      <c r="M196" s="2169"/>
      <c r="N196" s="2169"/>
    </row>
    <row r="197" spans="1:14" ht="39.6">
      <c r="A197" s="2186"/>
      <c r="B197" s="2187"/>
      <c r="C197" s="2186"/>
      <c r="D197" s="2188"/>
      <c r="E197" s="2187"/>
      <c r="F197" s="2186"/>
      <c r="G197" s="2187"/>
      <c r="H197" s="2191"/>
      <c r="I197" s="2186" t="s">
        <v>13295</v>
      </c>
      <c r="J197" s="2187"/>
      <c r="K197" s="910" t="s">
        <v>13296</v>
      </c>
      <c r="L197" s="910" t="s">
        <v>13297</v>
      </c>
      <c r="M197" s="2203"/>
      <c r="N197" s="2203"/>
    </row>
    <row r="198" spans="1:14" ht="102" customHeight="1" thickBot="1">
      <c r="A198" s="2186"/>
      <c r="B198" s="2187"/>
      <c r="C198" s="2186"/>
      <c r="D198" s="2188"/>
      <c r="E198" s="2187"/>
      <c r="F198" s="2186"/>
      <c r="G198" s="2187"/>
      <c r="H198" s="2191"/>
      <c r="I198" s="2186" t="s">
        <v>13298</v>
      </c>
      <c r="J198" s="2187"/>
      <c r="K198" s="910" t="s">
        <v>13299</v>
      </c>
      <c r="L198" s="910" t="s">
        <v>13300</v>
      </c>
      <c r="M198" s="2203"/>
      <c r="N198" s="2170"/>
    </row>
    <row r="199" spans="1:14" ht="40.200000000000003" thickBot="1">
      <c r="A199" s="2152"/>
      <c r="B199" s="2154"/>
      <c r="C199" s="2152"/>
      <c r="D199" s="2153"/>
      <c r="E199" s="2154"/>
      <c r="F199" s="2152"/>
      <c r="G199" s="2154"/>
      <c r="H199" s="2156"/>
      <c r="I199" s="2212"/>
      <c r="J199" s="2328"/>
      <c r="K199" s="890" t="s">
        <v>13301</v>
      </c>
      <c r="L199" s="883"/>
      <c r="M199" s="2170"/>
      <c r="N199" s="887"/>
    </row>
    <row r="200" spans="1:14" ht="15" thickBot="1">
      <c r="A200" s="2134"/>
      <c r="B200" s="2136"/>
      <c r="C200" s="2134"/>
      <c r="D200" s="2135"/>
      <c r="E200" s="2136"/>
      <c r="F200" s="2321" t="s">
        <v>3274</v>
      </c>
      <c r="G200" s="2322"/>
      <c r="H200" s="889">
        <v>17271</v>
      </c>
      <c r="I200" s="2134"/>
      <c r="J200" s="2136"/>
      <c r="K200" s="890"/>
      <c r="L200" s="890"/>
      <c r="M200" s="887"/>
      <c r="N200" s="887"/>
    </row>
    <row r="201" spans="1:14" ht="25.5" customHeight="1" thickBot="1">
      <c r="A201" s="2134"/>
      <c r="B201" s="2136"/>
      <c r="C201" s="2134"/>
      <c r="D201" s="2135"/>
      <c r="E201" s="2136"/>
      <c r="F201" s="2326"/>
      <c r="G201" s="2327"/>
      <c r="H201" s="891"/>
      <c r="I201" s="2134" t="s">
        <v>13302</v>
      </c>
      <c r="J201" s="2136"/>
      <c r="K201" s="890"/>
      <c r="L201" s="890"/>
      <c r="M201" s="887"/>
      <c r="N201" s="887"/>
    </row>
    <row r="202" spans="1:14" ht="39.6">
      <c r="A202" s="2149" t="s">
        <v>12</v>
      </c>
      <c r="B202" s="2151"/>
      <c r="C202" s="2149" t="s">
        <v>13303</v>
      </c>
      <c r="D202" s="2150"/>
      <c r="E202" s="2151"/>
      <c r="F202" s="2149"/>
      <c r="G202" s="2151"/>
      <c r="H202" s="2155">
        <v>19837</v>
      </c>
      <c r="I202" s="2149" t="s">
        <v>13304</v>
      </c>
      <c r="J202" s="2151"/>
      <c r="K202" s="910" t="s">
        <v>13305</v>
      </c>
      <c r="L202" s="910" t="s">
        <v>13283</v>
      </c>
      <c r="M202" s="2169"/>
      <c r="N202" s="2169"/>
    </row>
    <row r="203" spans="1:14">
      <c r="A203" s="2186"/>
      <c r="B203" s="2187"/>
      <c r="C203" s="2186"/>
      <c r="D203" s="2188"/>
      <c r="E203" s="2187"/>
      <c r="F203" s="2186"/>
      <c r="G203" s="2187"/>
      <c r="H203" s="2191"/>
      <c r="I203" s="2186"/>
      <c r="J203" s="2187"/>
      <c r="K203" s="910" t="s">
        <v>13306</v>
      </c>
      <c r="L203" s="910" t="s">
        <v>13307</v>
      </c>
      <c r="M203" s="2203"/>
      <c r="N203" s="2203"/>
    </row>
    <row r="204" spans="1:14" ht="66">
      <c r="A204" s="2186"/>
      <c r="B204" s="2187"/>
      <c r="C204" s="2186"/>
      <c r="D204" s="2188"/>
      <c r="E204" s="2187"/>
      <c r="F204" s="2186"/>
      <c r="G204" s="2187"/>
      <c r="H204" s="2191"/>
      <c r="I204" s="2186"/>
      <c r="J204" s="2187"/>
      <c r="K204" s="910" t="s">
        <v>13308</v>
      </c>
      <c r="L204" s="910" t="s">
        <v>13309</v>
      </c>
      <c r="M204" s="2203"/>
      <c r="N204" s="2203"/>
    </row>
    <row r="205" spans="1:14" ht="39.6">
      <c r="A205" s="2186"/>
      <c r="B205" s="2187"/>
      <c r="C205" s="2186"/>
      <c r="D205" s="2188"/>
      <c r="E205" s="2187"/>
      <c r="F205" s="2186"/>
      <c r="G205" s="2187"/>
      <c r="H205" s="2191"/>
      <c r="I205" s="2186"/>
      <c r="J205" s="2187"/>
      <c r="K205" s="910" t="s">
        <v>13310</v>
      </c>
      <c r="L205" s="884"/>
      <c r="M205" s="2203"/>
      <c r="N205" s="2203"/>
    </row>
    <row r="206" spans="1:14" ht="27" thickBot="1">
      <c r="A206" s="2152"/>
      <c r="B206" s="2154"/>
      <c r="C206" s="2152"/>
      <c r="D206" s="2153"/>
      <c r="E206" s="2154"/>
      <c r="F206" s="2152"/>
      <c r="G206" s="2154"/>
      <c r="H206" s="2156"/>
      <c r="I206" s="2152"/>
      <c r="J206" s="2154"/>
      <c r="K206" s="890" t="s">
        <v>13311</v>
      </c>
      <c r="L206" s="883"/>
      <c r="M206" s="2170"/>
      <c r="N206" s="2170"/>
    </row>
    <row r="207" spans="1:14" ht="15" thickBot="1">
      <c r="A207" s="2134"/>
      <c r="B207" s="2136"/>
      <c r="C207" s="2134"/>
      <c r="D207" s="2135"/>
      <c r="E207" s="2136"/>
      <c r="F207" s="2321" t="s">
        <v>3274</v>
      </c>
      <c r="G207" s="2322"/>
      <c r="H207" s="889">
        <v>19837</v>
      </c>
      <c r="I207" s="2134"/>
      <c r="J207" s="2136"/>
      <c r="K207" s="890"/>
      <c r="L207" s="890"/>
      <c r="M207" s="887"/>
      <c r="N207" s="887"/>
    </row>
    <row r="208" spans="1:14" ht="15" thickBot="1">
      <c r="A208" s="2134"/>
      <c r="B208" s="2136"/>
      <c r="C208" s="2134"/>
      <c r="D208" s="2135"/>
      <c r="E208" s="2136"/>
      <c r="F208" s="2321" t="s">
        <v>11262</v>
      </c>
      <c r="G208" s="2322"/>
      <c r="H208" s="889">
        <v>58708</v>
      </c>
      <c r="I208" s="2134"/>
      <c r="J208" s="2136"/>
      <c r="K208" s="890"/>
      <c r="L208" s="890"/>
      <c r="M208" s="887"/>
      <c r="N208" s="887"/>
    </row>
    <row r="209" spans="1:14" ht="15" thickBot="1">
      <c r="A209" s="2134"/>
      <c r="B209" s="2136"/>
      <c r="C209" s="2134"/>
      <c r="D209" s="2135"/>
      <c r="E209" s="2136"/>
      <c r="F209" s="2326"/>
      <c r="G209" s="2327"/>
      <c r="H209" s="891"/>
      <c r="I209" s="2134"/>
      <c r="J209" s="2136"/>
      <c r="K209" s="890"/>
      <c r="L209" s="890"/>
      <c r="M209" s="887"/>
      <c r="N209" s="887"/>
    </row>
    <row r="210" spans="1:14" ht="18" thickBot="1">
      <c r="A210" s="2134"/>
      <c r="B210" s="2136"/>
      <c r="C210" s="2176" t="s">
        <v>1627</v>
      </c>
      <c r="D210" s="2177"/>
      <c r="E210" s="2177"/>
      <c r="F210" s="2177"/>
      <c r="G210" s="2178"/>
      <c r="H210" s="891"/>
      <c r="I210" s="2134"/>
      <c r="J210" s="2136"/>
      <c r="K210" s="890"/>
      <c r="L210" s="890"/>
      <c r="M210" s="887"/>
      <c r="N210" s="887"/>
    </row>
    <row r="211" spans="1:14" ht="18.600000000000001" thickBot="1">
      <c r="A211" s="2323"/>
      <c r="B211" s="2325"/>
      <c r="C211" s="2325"/>
      <c r="D211" s="2325"/>
      <c r="E211" s="2324"/>
      <c r="F211" s="2323"/>
      <c r="G211" s="2324"/>
      <c r="H211" s="921"/>
      <c r="I211" s="2204"/>
      <c r="J211" s="2205"/>
      <c r="K211" s="890"/>
      <c r="L211" s="890"/>
      <c r="M211" s="887"/>
      <c r="N211" s="887"/>
    </row>
    <row r="212" spans="1:14" ht="18.600000000000001" thickBot="1">
      <c r="A212" s="2137" t="s">
        <v>4811</v>
      </c>
      <c r="B212" s="2138"/>
      <c r="C212" s="2138"/>
      <c r="D212" s="2138"/>
      <c r="E212" s="2179"/>
      <c r="F212" s="2323"/>
      <c r="G212" s="2324"/>
      <c r="H212" s="921"/>
      <c r="I212" s="2204"/>
      <c r="J212" s="2205"/>
      <c r="K212" s="890"/>
      <c r="L212" s="890"/>
      <c r="M212" s="887"/>
      <c r="N212" s="887"/>
    </row>
    <row r="213" spans="1:14" ht="27" thickBot="1">
      <c r="A213" s="2149" t="s">
        <v>10</v>
      </c>
      <c r="B213" s="2151"/>
      <c r="C213" s="2149" t="s">
        <v>13312</v>
      </c>
      <c r="D213" s="2150"/>
      <c r="E213" s="2151"/>
      <c r="F213" s="2180" t="s">
        <v>231</v>
      </c>
      <c r="G213" s="2181"/>
      <c r="H213" s="893">
        <v>380</v>
      </c>
      <c r="I213" s="2143" t="s">
        <v>13313</v>
      </c>
      <c r="J213" s="2144"/>
      <c r="K213" s="910" t="s">
        <v>13299</v>
      </c>
      <c r="L213" s="910" t="s">
        <v>13314</v>
      </c>
      <c r="M213" s="2169"/>
      <c r="N213" s="2169" t="s">
        <v>13315</v>
      </c>
    </row>
    <row r="214" spans="1:14" ht="40.200000000000003" thickBot="1">
      <c r="A214" s="2186"/>
      <c r="B214" s="2187"/>
      <c r="C214" s="2186"/>
      <c r="D214" s="2188"/>
      <c r="E214" s="2187"/>
      <c r="F214" s="2189"/>
      <c r="G214" s="2190"/>
      <c r="H214" s="896">
        <v>30.7</v>
      </c>
      <c r="I214" s="2143" t="s">
        <v>13316</v>
      </c>
      <c r="J214" s="2144"/>
      <c r="K214" s="922" t="s">
        <v>13301</v>
      </c>
      <c r="L214" s="910" t="s">
        <v>13317</v>
      </c>
      <c r="M214" s="2203"/>
      <c r="N214" s="2203"/>
    </row>
    <row r="215" spans="1:14" ht="15" thickBot="1">
      <c r="A215" s="2186"/>
      <c r="B215" s="2187"/>
      <c r="C215" s="2186"/>
      <c r="D215" s="2188"/>
      <c r="E215" s="2187"/>
      <c r="F215" s="2189"/>
      <c r="G215" s="2190"/>
      <c r="H215" s="896">
        <v>16.100000000000001</v>
      </c>
      <c r="I215" s="2143" t="s">
        <v>13318</v>
      </c>
      <c r="J215" s="2144"/>
      <c r="K215" s="922" t="s">
        <v>13319</v>
      </c>
      <c r="L215" s="884"/>
      <c r="M215" s="2203"/>
      <c r="N215" s="2203"/>
    </row>
    <row r="216" spans="1:14" ht="27" thickBot="1">
      <c r="A216" s="2186"/>
      <c r="B216" s="2187"/>
      <c r="C216" s="2186"/>
      <c r="D216" s="2188"/>
      <c r="E216" s="2187"/>
      <c r="F216" s="2189"/>
      <c r="G216" s="2190"/>
      <c r="H216" s="898">
        <v>65</v>
      </c>
      <c r="I216" s="2143" t="s">
        <v>13320</v>
      </c>
      <c r="J216" s="2144"/>
      <c r="K216" s="885" t="s">
        <v>13321</v>
      </c>
      <c r="L216" s="884"/>
      <c r="M216" s="2203"/>
      <c r="N216" s="2203"/>
    </row>
    <row r="217" spans="1:14" ht="22.5" customHeight="1">
      <c r="A217" s="2186"/>
      <c r="B217" s="2187"/>
      <c r="C217" s="2186"/>
      <c r="D217" s="2188"/>
      <c r="E217" s="2187"/>
      <c r="F217" s="2189"/>
      <c r="G217" s="2190"/>
      <c r="H217" s="2167">
        <v>18.2</v>
      </c>
      <c r="I217" s="2161" t="s">
        <v>13322</v>
      </c>
      <c r="J217" s="2162"/>
      <c r="K217" s="2216" t="s">
        <v>13323</v>
      </c>
      <c r="L217" s="884"/>
      <c r="M217" s="2203"/>
      <c r="N217" s="2203"/>
    </row>
    <row r="218" spans="1:14" ht="15" thickBot="1">
      <c r="A218" s="2152"/>
      <c r="B218" s="2154"/>
      <c r="C218" s="2152"/>
      <c r="D218" s="2153"/>
      <c r="E218" s="2154"/>
      <c r="F218" s="2182"/>
      <c r="G218" s="2183"/>
      <c r="H218" s="2168"/>
      <c r="I218" s="2163"/>
      <c r="J218" s="2164"/>
      <c r="K218" s="2217"/>
      <c r="L218" s="883"/>
      <c r="M218" s="2170"/>
      <c r="N218" s="2170"/>
    </row>
    <row r="219" spans="1:14" ht="15" thickBot="1">
      <c r="A219" s="2134"/>
      <c r="B219" s="2136"/>
      <c r="C219" s="2134"/>
      <c r="D219" s="2135"/>
      <c r="E219" s="2136"/>
      <c r="F219" s="2321" t="s">
        <v>3274</v>
      </c>
      <c r="G219" s="2322"/>
      <c r="H219" s="916">
        <v>510</v>
      </c>
      <c r="I219" s="2143"/>
      <c r="J219" s="2144"/>
      <c r="K219" s="899"/>
      <c r="L219" s="890"/>
      <c r="M219" s="887"/>
      <c r="N219" s="887"/>
    </row>
    <row r="220" spans="1:14">
      <c r="A220" s="2149">
        <v>2</v>
      </c>
      <c r="B220" s="2151"/>
      <c r="C220" s="2149" t="s">
        <v>13324</v>
      </c>
      <c r="D220" s="2150"/>
      <c r="E220" s="2151"/>
      <c r="F220" s="2180" t="s">
        <v>13325</v>
      </c>
      <c r="G220" s="2181"/>
      <c r="H220" s="2155">
        <v>403</v>
      </c>
      <c r="I220" s="2149" t="s">
        <v>13326</v>
      </c>
      <c r="J220" s="2151"/>
      <c r="K220" s="2167" t="s">
        <v>13106</v>
      </c>
      <c r="L220" s="910" t="s">
        <v>13327</v>
      </c>
      <c r="M220" s="2169"/>
      <c r="N220" s="2169"/>
    </row>
    <row r="221" spans="1:14" ht="15" thickBot="1">
      <c r="A221" s="2152"/>
      <c r="B221" s="2154"/>
      <c r="C221" s="2152"/>
      <c r="D221" s="2153"/>
      <c r="E221" s="2154"/>
      <c r="F221" s="2182" t="s">
        <v>13328</v>
      </c>
      <c r="G221" s="2183"/>
      <c r="H221" s="2156"/>
      <c r="I221" s="2152"/>
      <c r="J221" s="2154"/>
      <c r="K221" s="2168"/>
      <c r="L221" s="890" t="s">
        <v>13329</v>
      </c>
      <c r="M221" s="2170"/>
      <c r="N221" s="2170"/>
    </row>
    <row r="222" spans="1:14" ht="40.200000000000003" thickBot="1">
      <c r="A222" s="2134" t="s">
        <v>12</v>
      </c>
      <c r="B222" s="2136"/>
      <c r="C222" s="2134" t="s">
        <v>13330</v>
      </c>
      <c r="D222" s="2135"/>
      <c r="E222" s="2136"/>
      <c r="F222" s="2171" t="s">
        <v>231</v>
      </c>
      <c r="G222" s="2172"/>
      <c r="H222" s="890">
        <v>83.8</v>
      </c>
      <c r="I222" s="2134" t="s">
        <v>13331</v>
      </c>
      <c r="J222" s="2136"/>
      <c r="K222" s="899" t="s">
        <v>13332</v>
      </c>
      <c r="L222" s="890" t="s">
        <v>13333</v>
      </c>
      <c r="M222" s="887"/>
      <c r="N222" s="887"/>
    </row>
    <row r="223" spans="1:14" ht="48" customHeight="1">
      <c r="A223" s="2149">
        <v>4</v>
      </c>
      <c r="B223" s="2151"/>
      <c r="C223" s="2149" t="s">
        <v>13334</v>
      </c>
      <c r="D223" s="2150"/>
      <c r="E223" s="2151"/>
      <c r="F223" s="2180" t="s">
        <v>231</v>
      </c>
      <c r="G223" s="2181"/>
      <c r="H223" s="2155">
        <v>18.100000000000001</v>
      </c>
      <c r="I223" s="2149" t="s">
        <v>13335</v>
      </c>
      <c r="J223" s="2151"/>
      <c r="K223" s="2167" t="s">
        <v>13332</v>
      </c>
      <c r="L223" s="2216" t="s">
        <v>13336</v>
      </c>
      <c r="M223" s="2169"/>
      <c r="N223" s="2169"/>
    </row>
    <row r="224" spans="1:14" ht="15" thickBot="1">
      <c r="A224" s="2152"/>
      <c r="B224" s="2154"/>
      <c r="C224" s="2152"/>
      <c r="D224" s="2153"/>
      <c r="E224" s="2154"/>
      <c r="F224" s="2182"/>
      <c r="G224" s="2183"/>
      <c r="H224" s="2156"/>
      <c r="I224" s="2152"/>
      <c r="J224" s="2154"/>
      <c r="K224" s="2168"/>
      <c r="L224" s="2217"/>
      <c r="M224" s="2170"/>
      <c r="N224" s="2170"/>
    </row>
    <row r="225" spans="1:14" ht="25.5" customHeight="1">
      <c r="A225" s="2149" t="s">
        <v>31</v>
      </c>
      <c r="B225" s="2151"/>
      <c r="C225" s="2149" t="s">
        <v>13337</v>
      </c>
      <c r="D225" s="2150"/>
      <c r="E225" s="2151"/>
      <c r="F225" s="2180" t="s">
        <v>231</v>
      </c>
      <c r="G225" s="2181"/>
      <c r="H225" s="2155">
        <v>17.7</v>
      </c>
      <c r="I225" s="2149" t="s">
        <v>13338</v>
      </c>
      <c r="J225" s="2151"/>
      <c r="K225" s="2167" t="s">
        <v>13106</v>
      </c>
      <c r="L225" s="910" t="s">
        <v>13327</v>
      </c>
      <c r="M225" s="2169"/>
      <c r="N225" s="2169"/>
    </row>
    <row r="226" spans="1:14" ht="39.6">
      <c r="A226" s="2186"/>
      <c r="B226" s="2187"/>
      <c r="C226" s="2186"/>
      <c r="D226" s="2188"/>
      <c r="E226" s="2187"/>
      <c r="F226" s="2189"/>
      <c r="G226" s="2190"/>
      <c r="H226" s="2191"/>
      <c r="I226" s="2186">
        <v>10</v>
      </c>
      <c r="J226" s="2187"/>
      <c r="K226" s="2184"/>
      <c r="L226" s="910" t="s">
        <v>13339</v>
      </c>
      <c r="M226" s="2203"/>
      <c r="N226" s="2203"/>
    </row>
    <row r="227" spans="1:14" ht="15" thickBot="1">
      <c r="A227" s="2152"/>
      <c r="B227" s="2154"/>
      <c r="C227" s="2152"/>
      <c r="D227" s="2153"/>
      <c r="E227" s="2154"/>
      <c r="F227" s="2182"/>
      <c r="G227" s="2183"/>
      <c r="H227" s="2156"/>
      <c r="I227" s="2152"/>
      <c r="J227" s="2154"/>
      <c r="K227" s="2168"/>
      <c r="L227" s="883"/>
      <c r="M227" s="2170"/>
      <c r="N227" s="2170"/>
    </row>
    <row r="228" spans="1:14">
      <c r="A228" s="2149" t="s">
        <v>33</v>
      </c>
      <c r="B228" s="2151"/>
      <c r="C228" s="2149" t="s">
        <v>13340</v>
      </c>
      <c r="D228" s="2150"/>
      <c r="E228" s="2151"/>
      <c r="F228" s="2180" t="s">
        <v>231</v>
      </c>
      <c r="G228" s="2181"/>
      <c r="H228" s="2155">
        <v>31.9</v>
      </c>
      <c r="I228" s="2149" t="s">
        <v>13341</v>
      </c>
      <c r="J228" s="2151"/>
      <c r="K228" s="2167" t="s">
        <v>13106</v>
      </c>
      <c r="L228" s="910" t="s">
        <v>13283</v>
      </c>
      <c r="M228" s="2169"/>
      <c r="N228" s="2169"/>
    </row>
    <row r="229" spans="1:14" ht="15" thickBot="1">
      <c r="A229" s="2152"/>
      <c r="B229" s="2154"/>
      <c r="C229" s="2152"/>
      <c r="D229" s="2153"/>
      <c r="E229" s="2154"/>
      <c r="F229" s="2182"/>
      <c r="G229" s="2183"/>
      <c r="H229" s="2156"/>
      <c r="I229" s="2152"/>
      <c r="J229" s="2154"/>
      <c r="K229" s="2168"/>
      <c r="L229" s="890" t="s">
        <v>13342</v>
      </c>
      <c r="M229" s="2170"/>
      <c r="N229" s="2170"/>
    </row>
    <row r="230" spans="1:14">
      <c r="A230" s="2149"/>
      <c r="B230" s="2151"/>
      <c r="C230" s="2149" t="s">
        <v>13343</v>
      </c>
      <c r="D230" s="2150"/>
      <c r="E230" s="2151"/>
      <c r="F230" s="2180" t="s">
        <v>231</v>
      </c>
      <c r="G230" s="2181"/>
      <c r="H230" s="2155">
        <v>214</v>
      </c>
      <c r="I230" s="2149" t="s">
        <v>13344</v>
      </c>
      <c r="J230" s="2151"/>
      <c r="K230" s="2167" t="s">
        <v>13299</v>
      </c>
      <c r="L230" s="910" t="s">
        <v>13283</v>
      </c>
      <c r="M230" s="2169"/>
      <c r="N230" s="2169"/>
    </row>
    <row r="231" spans="1:14" ht="15" thickBot="1">
      <c r="A231" s="2152"/>
      <c r="B231" s="2154"/>
      <c r="C231" s="2152"/>
      <c r="D231" s="2153"/>
      <c r="E231" s="2154"/>
      <c r="F231" s="2182"/>
      <c r="G231" s="2183"/>
      <c r="H231" s="2156"/>
      <c r="I231" s="2152"/>
      <c r="J231" s="2154"/>
      <c r="K231" s="2168"/>
      <c r="L231" s="890" t="s">
        <v>13342</v>
      </c>
      <c r="M231" s="2170"/>
      <c r="N231" s="2170"/>
    </row>
    <row r="232" spans="1:14">
      <c r="A232" s="2149">
        <v>8</v>
      </c>
      <c r="B232" s="2151"/>
      <c r="C232" s="2149" t="s">
        <v>13345</v>
      </c>
      <c r="D232" s="2150"/>
      <c r="E232" s="2151"/>
      <c r="F232" s="2180" t="s">
        <v>231</v>
      </c>
      <c r="G232" s="2181"/>
      <c r="H232" s="2155">
        <v>25.7</v>
      </c>
      <c r="I232" s="2149" t="s">
        <v>13346</v>
      </c>
      <c r="J232" s="2151"/>
      <c r="K232" s="2167" t="s">
        <v>13347</v>
      </c>
      <c r="L232" s="910" t="s">
        <v>13283</v>
      </c>
      <c r="M232" s="2169"/>
      <c r="N232" s="2169"/>
    </row>
    <row r="233" spans="1:14" ht="15" thickBot="1">
      <c r="A233" s="2152"/>
      <c r="B233" s="2154"/>
      <c r="C233" s="2152"/>
      <c r="D233" s="2153"/>
      <c r="E233" s="2154"/>
      <c r="F233" s="2182"/>
      <c r="G233" s="2183"/>
      <c r="H233" s="2156"/>
      <c r="I233" s="2152"/>
      <c r="J233" s="2154"/>
      <c r="K233" s="2168"/>
      <c r="L233" s="890" t="s">
        <v>13342</v>
      </c>
      <c r="M233" s="2170"/>
      <c r="N233" s="2170"/>
    </row>
    <row r="234" spans="1:14">
      <c r="A234" s="2149">
        <v>9</v>
      </c>
      <c r="B234" s="2151"/>
      <c r="C234" s="2149" t="s">
        <v>13348</v>
      </c>
      <c r="D234" s="2150"/>
      <c r="E234" s="2151"/>
      <c r="F234" s="2180" t="s">
        <v>231</v>
      </c>
      <c r="G234" s="2181"/>
      <c r="H234" s="2155">
        <v>450</v>
      </c>
      <c r="I234" s="2149" t="s">
        <v>13349</v>
      </c>
      <c r="J234" s="2151"/>
      <c r="K234" s="2167" t="s">
        <v>13199</v>
      </c>
      <c r="L234" s="910" t="s">
        <v>13283</v>
      </c>
      <c r="M234" s="2169"/>
      <c r="N234" s="2169"/>
    </row>
    <row r="235" spans="1:14" ht="15" thickBot="1">
      <c r="A235" s="2152"/>
      <c r="B235" s="2154"/>
      <c r="C235" s="2152"/>
      <c r="D235" s="2153"/>
      <c r="E235" s="2154"/>
      <c r="F235" s="2182"/>
      <c r="G235" s="2183"/>
      <c r="H235" s="2156"/>
      <c r="I235" s="2152"/>
      <c r="J235" s="2154"/>
      <c r="K235" s="2168"/>
      <c r="L235" s="890" t="s">
        <v>13350</v>
      </c>
      <c r="M235" s="2170"/>
      <c r="N235" s="2170"/>
    </row>
    <row r="236" spans="1:14">
      <c r="A236" s="2149">
        <v>10</v>
      </c>
      <c r="B236" s="2151"/>
      <c r="C236" s="2149" t="s">
        <v>13351</v>
      </c>
      <c r="D236" s="2150"/>
      <c r="E236" s="2151"/>
      <c r="F236" s="2180" t="s">
        <v>231</v>
      </c>
      <c r="G236" s="2181"/>
      <c r="H236" s="2155">
        <v>447</v>
      </c>
      <c r="I236" s="2149" t="s">
        <v>13352</v>
      </c>
      <c r="J236" s="2151"/>
      <c r="K236" s="2167" t="s">
        <v>13199</v>
      </c>
      <c r="L236" s="910" t="s">
        <v>13283</v>
      </c>
      <c r="M236" s="2169"/>
      <c r="N236" s="2169"/>
    </row>
    <row r="237" spans="1:14" ht="15" thickBot="1">
      <c r="A237" s="2152"/>
      <c r="B237" s="2154"/>
      <c r="C237" s="2152"/>
      <c r="D237" s="2153"/>
      <c r="E237" s="2154"/>
      <c r="F237" s="2182"/>
      <c r="G237" s="2183"/>
      <c r="H237" s="2156"/>
      <c r="I237" s="2152"/>
      <c r="J237" s="2154"/>
      <c r="K237" s="2168"/>
      <c r="L237" s="890" t="s">
        <v>13350</v>
      </c>
      <c r="M237" s="2170"/>
      <c r="N237" s="2170"/>
    </row>
    <row r="238" spans="1:14">
      <c r="A238" s="2149">
        <v>11</v>
      </c>
      <c r="B238" s="2151"/>
      <c r="C238" s="2251" t="s">
        <v>13353</v>
      </c>
      <c r="D238" s="2257"/>
      <c r="E238" s="2252"/>
      <c r="F238" s="2259" t="s">
        <v>231</v>
      </c>
      <c r="G238" s="2260"/>
      <c r="H238" s="2263">
        <v>651.1</v>
      </c>
      <c r="I238" s="2251" t="s">
        <v>13354</v>
      </c>
      <c r="J238" s="2252"/>
      <c r="K238" s="2318" t="s">
        <v>13166</v>
      </c>
      <c r="L238" s="923" t="s">
        <v>13327</v>
      </c>
      <c r="M238" s="2155"/>
      <c r="N238" s="2244"/>
    </row>
    <row r="239" spans="1:14">
      <c r="A239" s="2186"/>
      <c r="B239" s="2187"/>
      <c r="C239" s="2247"/>
      <c r="D239" s="2266"/>
      <c r="E239" s="2248"/>
      <c r="F239" s="2267"/>
      <c r="G239" s="2268"/>
      <c r="H239" s="2269"/>
      <c r="I239" s="2247"/>
      <c r="J239" s="2248"/>
      <c r="K239" s="2319"/>
      <c r="L239" s="923" t="s">
        <v>13350</v>
      </c>
      <c r="M239" s="2191"/>
      <c r="N239" s="2245"/>
    </row>
    <row r="240" spans="1:14" ht="52.8">
      <c r="A240" s="2186"/>
      <c r="B240" s="2187"/>
      <c r="C240" s="2247"/>
      <c r="D240" s="2266"/>
      <c r="E240" s="2248"/>
      <c r="F240" s="2267"/>
      <c r="G240" s="2268"/>
      <c r="H240" s="2269"/>
      <c r="I240" s="2247"/>
      <c r="J240" s="2248"/>
      <c r="K240" s="2319"/>
      <c r="L240" s="923" t="s">
        <v>13355</v>
      </c>
      <c r="M240" s="2191"/>
      <c r="N240" s="2245"/>
    </row>
    <row r="241" spans="1:14" ht="27" thickBot="1">
      <c r="A241" s="2152"/>
      <c r="B241" s="2154"/>
      <c r="C241" s="2255"/>
      <c r="D241" s="2258"/>
      <c r="E241" s="2256"/>
      <c r="F241" s="2261"/>
      <c r="G241" s="2262"/>
      <c r="H241" s="2264"/>
      <c r="I241" s="2255"/>
      <c r="J241" s="2256"/>
      <c r="K241" s="2320"/>
      <c r="L241" s="924" t="s">
        <v>13356</v>
      </c>
      <c r="M241" s="2156"/>
      <c r="N241" s="2246"/>
    </row>
    <row r="242" spans="1:14" ht="16.2" thickBot="1">
      <c r="A242" s="2137" t="s">
        <v>13357</v>
      </c>
      <c r="B242" s="2138"/>
      <c r="C242" s="2138"/>
      <c r="D242" s="2138"/>
      <c r="E242" s="2138"/>
      <c r="F242" s="2138"/>
      <c r="G242" s="2138"/>
      <c r="H242" s="2179"/>
      <c r="I242" s="2134"/>
      <c r="J242" s="2136"/>
      <c r="K242" s="925"/>
      <c r="L242" s="920"/>
      <c r="M242" s="890"/>
      <c r="N242" s="920"/>
    </row>
    <row r="243" spans="1:14" ht="16.2" thickBot="1">
      <c r="A243" s="2137" t="s">
        <v>4862</v>
      </c>
      <c r="B243" s="2138"/>
      <c r="C243" s="2138"/>
      <c r="D243" s="2138"/>
      <c r="E243" s="2138"/>
      <c r="F243" s="2138"/>
      <c r="G243" s="2138"/>
      <c r="H243" s="2138"/>
      <c r="I243" s="2138"/>
      <c r="J243" s="2138"/>
      <c r="K243" s="2138"/>
      <c r="L243" s="2138"/>
      <c r="M243" s="2138"/>
      <c r="N243" s="2179"/>
    </row>
    <row r="244" spans="1:14" ht="153" customHeight="1">
      <c r="A244" s="2149" t="s">
        <v>10</v>
      </c>
      <c r="B244" s="2151"/>
      <c r="C244" s="2149" t="s">
        <v>13197</v>
      </c>
      <c r="D244" s="2150"/>
      <c r="E244" s="2151"/>
      <c r="F244" s="2180" t="s">
        <v>65</v>
      </c>
      <c r="G244" s="2181"/>
      <c r="H244" s="2155">
        <v>850</v>
      </c>
      <c r="I244" s="2149" t="s">
        <v>13358</v>
      </c>
      <c r="J244" s="2151"/>
      <c r="K244" s="2155" t="s">
        <v>13199</v>
      </c>
      <c r="L244" s="2155" t="s">
        <v>13359</v>
      </c>
      <c r="M244" s="2169"/>
      <c r="N244" s="2169"/>
    </row>
    <row r="245" spans="1:14" ht="114.75" customHeight="1" thickBot="1">
      <c r="A245" s="2152"/>
      <c r="B245" s="2154"/>
      <c r="C245" s="2152"/>
      <c r="D245" s="2153"/>
      <c r="E245" s="2154"/>
      <c r="F245" s="2182"/>
      <c r="G245" s="2183"/>
      <c r="H245" s="2156"/>
      <c r="I245" s="2152" t="s">
        <v>13360</v>
      </c>
      <c r="J245" s="2154"/>
      <c r="K245" s="2156"/>
      <c r="L245" s="2156"/>
      <c r="M245" s="2170"/>
      <c r="N245" s="2170"/>
    </row>
    <row r="246" spans="1:14" ht="15" thickBot="1">
      <c r="A246" s="2134"/>
      <c r="B246" s="2136"/>
      <c r="C246" s="2221"/>
      <c r="D246" s="2315"/>
      <c r="E246" s="2222"/>
      <c r="F246" s="2316"/>
      <c r="G246" s="2317"/>
      <c r="H246" s="926"/>
      <c r="I246" s="2221"/>
      <c r="J246" s="2222"/>
      <c r="K246" s="920"/>
      <c r="L246" s="920"/>
      <c r="M246" s="920"/>
      <c r="N246" s="920"/>
    </row>
    <row r="247" spans="1:14" ht="26.4">
      <c r="A247" s="2149">
        <v>2</v>
      </c>
      <c r="B247" s="2151"/>
      <c r="C247" s="2149" t="s">
        <v>13361</v>
      </c>
      <c r="D247" s="2150"/>
      <c r="E247" s="2151"/>
      <c r="F247" s="2180" t="s">
        <v>13362</v>
      </c>
      <c r="G247" s="2181"/>
      <c r="H247" s="2155">
        <v>219</v>
      </c>
      <c r="I247" s="2149" t="s">
        <v>13363</v>
      </c>
      <c r="J247" s="2151"/>
      <c r="K247" s="2155" t="s">
        <v>13166</v>
      </c>
      <c r="L247" s="910" t="s">
        <v>13364</v>
      </c>
      <c r="M247" s="2169"/>
      <c r="N247" s="2169"/>
    </row>
    <row r="248" spans="1:14" ht="40.200000000000003" thickBot="1">
      <c r="A248" s="2152"/>
      <c r="B248" s="2154"/>
      <c r="C248" s="2152"/>
      <c r="D248" s="2153"/>
      <c r="E248" s="2154"/>
      <c r="F248" s="2182" t="s">
        <v>13365</v>
      </c>
      <c r="G248" s="2183"/>
      <c r="H248" s="2156"/>
      <c r="I248" s="2152"/>
      <c r="J248" s="2154"/>
      <c r="K248" s="2156"/>
      <c r="L248" s="890" t="s">
        <v>13366</v>
      </c>
      <c r="M248" s="2170"/>
      <c r="N248" s="2170"/>
    </row>
    <row r="249" spans="1:14" ht="213.75" customHeight="1">
      <c r="A249" s="2149">
        <v>3</v>
      </c>
      <c r="B249" s="2151"/>
      <c r="C249" s="2149" t="s">
        <v>13367</v>
      </c>
      <c r="D249" s="2150"/>
      <c r="E249" s="2151"/>
      <c r="F249" s="2180" t="s">
        <v>13362</v>
      </c>
      <c r="G249" s="2181"/>
      <c r="H249" s="2155">
        <v>183</v>
      </c>
      <c r="I249" s="2149" t="s">
        <v>13368</v>
      </c>
      <c r="J249" s="2151"/>
      <c r="K249" s="2155" t="s">
        <v>13368</v>
      </c>
      <c r="L249" s="2155" t="s">
        <v>13369</v>
      </c>
      <c r="M249" s="2169"/>
      <c r="N249" s="2169"/>
    </row>
    <row r="250" spans="1:14" ht="15" thickBot="1">
      <c r="A250" s="2152"/>
      <c r="B250" s="2154"/>
      <c r="C250" s="2152"/>
      <c r="D250" s="2153"/>
      <c r="E250" s="2154"/>
      <c r="F250" s="2182" t="s">
        <v>13365</v>
      </c>
      <c r="G250" s="2183"/>
      <c r="H250" s="2156"/>
      <c r="I250" s="2152"/>
      <c r="J250" s="2154"/>
      <c r="K250" s="2156"/>
      <c r="L250" s="2156"/>
      <c r="M250" s="2170"/>
      <c r="N250" s="2170"/>
    </row>
    <row r="251" spans="1:14" ht="213.75" customHeight="1">
      <c r="A251" s="2149">
        <v>4</v>
      </c>
      <c r="B251" s="2151"/>
      <c r="C251" s="2149" t="s">
        <v>13370</v>
      </c>
      <c r="D251" s="2150"/>
      <c r="E251" s="2151"/>
      <c r="F251" s="2180" t="s">
        <v>65</v>
      </c>
      <c r="G251" s="2181"/>
      <c r="H251" s="2155">
        <v>1577</v>
      </c>
      <c r="I251" s="2149" t="s">
        <v>13371</v>
      </c>
      <c r="J251" s="2151"/>
      <c r="K251" s="2155" t="s">
        <v>13237</v>
      </c>
      <c r="L251" s="2155" t="s">
        <v>13372</v>
      </c>
      <c r="M251" s="2169"/>
      <c r="N251" s="2169"/>
    </row>
    <row r="252" spans="1:14" ht="15" thickBot="1">
      <c r="A252" s="2152"/>
      <c r="B252" s="2154"/>
      <c r="C252" s="2152" t="s">
        <v>13373</v>
      </c>
      <c r="D252" s="2153"/>
      <c r="E252" s="2154"/>
      <c r="F252" s="2182"/>
      <c r="G252" s="2183"/>
      <c r="H252" s="2156"/>
      <c r="I252" s="2152"/>
      <c r="J252" s="2154"/>
      <c r="K252" s="2156"/>
      <c r="L252" s="2156"/>
      <c r="M252" s="2170"/>
      <c r="N252" s="2170"/>
    </row>
    <row r="253" spans="1:14" ht="213.75" customHeight="1">
      <c r="A253" s="2149">
        <v>5</v>
      </c>
      <c r="B253" s="2151"/>
      <c r="C253" s="2149" t="s">
        <v>1765</v>
      </c>
      <c r="D253" s="2150"/>
      <c r="E253" s="2151"/>
      <c r="F253" s="2180" t="s">
        <v>65</v>
      </c>
      <c r="G253" s="2181"/>
      <c r="H253" s="2155">
        <v>300</v>
      </c>
      <c r="I253" s="2149" t="s">
        <v>13374</v>
      </c>
      <c r="J253" s="2151"/>
      <c r="K253" s="2155" t="s">
        <v>13237</v>
      </c>
      <c r="L253" s="2155" t="s">
        <v>13375</v>
      </c>
      <c r="M253" s="2169"/>
      <c r="N253" s="2169"/>
    </row>
    <row r="254" spans="1:14" ht="15" thickBot="1">
      <c r="A254" s="2152"/>
      <c r="B254" s="2154"/>
      <c r="C254" s="2152"/>
      <c r="D254" s="2153"/>
      <c r="E254" s="2154"/>
      <c r="F254" s="2182"/>
      <c r="G254" s="2183"/>
      <c r="H254" s="2191"/>
      <c r="I254" s="2152" t="s">
        <v>13376</v>
      </c>
      <c r="J254" s="2154"/>
      <c r="K254" s="2156"/>
      <c r="L254" s="2156"/>
      <c r="M254" s="2170"/>
      <c r="N254" s="2170"/>
    </row>
    <row r="255" spans="1:14" ht="16.2" thickBot="1">
      <c r="A255" s="2270" t="s">
        <v>13377</v>
      </c>
      <c r="B255" s="2271"/>
      <c r="C255" s="2271"/>
      <c r="D255" s="2271"/>
      <c r="E255" s="2271"/>
      <c r="F255" s="2271"/>
      <c r="G255" s="2271"/>
      <c r="H255" s="2314"/>
      <c r="I255" s="2134"/>
      <c r="J255" s="2136"/>
      <c r="K255" s="890"/>
      <c r="L255" s="890"/>
      <c r="M255" s="887"/>
      <c r="N255" s="887"/>
    </row>
    <row r="256" spans="1:14" ht="18" thickBot="1">
      <c r="A256" s="2176" t="s">
        <v>4817</v>
      </c>
      <c r="B256" s="2177"/>
      <c r="C256" s="2177"/>
      <c r="D256" s="2177"/>
      <c r="E256" s="2177"/>
      <c r="F256" s="2177"/>
      <c r="G256" s="2177"/>
      <c r="H256" s="2177"/>
      <c r="I256" s="2177"/>
      <c r="J256" s="2177"/>
      <c r="K256" s="2177"/>
      <c r="L256" s="2177"/>
      <c r="M256" s="2177"/>
      <c r="N256" s="2178"/>
    </row>
    <row r="257" spans="1:14" ht="198.75" customHeight="1">
      <c r="A257" s="2149">
        <v>1</v>
      </c>
      <c r="B257" s="2151"/>
      <c r="C257" s="2149" t="s">
        <v>13378</v>
      </c>
      <c r="D257" s="2150"/>
      <c r="E257" s="2150"/>
      <c r="F257" s="2151"/>
      <c r="G257" s="2309" t="s">
        <v>63</v>
      </c>
      <c r="H257" s="2165">
        <v>17</v>
      </c>
      <c r="I257" s="2161" t="s">
        <v>13379</v>
      </c>
      <c r="J257" s="2162"/>
      <c r="K257" s="2165" t="s">
        <v>13299</v>
      </c>
      <c r="L257" s="2165" t="s">
        <v>13375</v>
      </c>
      <c r="M257" s="2147"/>
      <c r="N257" s="2147"/>
    </row>
    <row r="258" spans="1:14">
      <c r="A258" s="2186"/>
      <c r="B258" s="2187"/>
      <c r="C258" s="2186"/>
      <c r="D258" s="2188"/>
      <c r="E258" s="2188"/>
      <c r="F258" s="2187"/>
      <c r="G258" s="2311"/>
      <c r="H258" s="2199"/>
      <c r="I258" s="2200"/>
      <c r="J258" s="2192"/>
      <c r="K258" s="2199"/>
      <c r="L258" s="2199"/>
      <c r="M258" s="2185"/>
      <c r="N258" s="2185"/>
    </row>
    <row r="259" spans="1:14" ht="15" thickBot="1">
      <c r="A259" s="2152"/>
      <c r="B259" s="2154"/>
      <c r="C259" s="2152"/>
      <c r="D259" s="2153"/>
      <c r="E259" s="2153"/>
      <c r="F259" s="2154"/>
      <c r="G259" s="2310"/>
      <c r="H259" s="2166"/>
      <c r="I259" s="2163"/>
      <c r="J259" s="2164"/>
      <c r="K259" s="2166"/>
      <c r="L259" s="2166"/>
      <c r="M259" s="2148"/>
      <c r="N259" s="2148"/>
    </row>
    <row r="260" spans="1:14" ht="25.5" customHeight="1">
      <c r="A260" s="2149">
        <v>2</v>
      </c>
      <c r="B260" s="2151"/>
      <c r="C260" s="2149" t="s">
        <v>13380</v>
      </c>
      <c r="D260" s="2150"/>
      <c r="E260" s="2150"/>
      <c r="F260" s="2151"/>
      <c r="G260" s="2309" t="s">
        <v>63</v>
      </c>
      <c r="H260" s="2165">
        <v>168.4</v>
      </c>
      <c r="I260" s="2161" t="s">
        <v>13381</v>
      </c>
      <c r="J260" s="2162"/>
      <c r="K260" s="2165" t="s">
        <v>13299</v>
      </c>
      <c r="L260" s="893" t="s">
        <v>13327</v>
      </c>
      <c r="M260" s="2147"/>
      <c r="N260" s="2147"/>
    </row>
    <row r="261" spans="1:14" ht="25.5" customHeight="1">
      <c r="A261" s="2186"/>
      <c r="B261" s="2187"/>
      <c r="C261" s="2186"/>
      <c r="D261" s="2188"/>
      <c r="E261" s="2188"/>
      <c r="F261" s="2187"/>
      <c r="G261" s="2311"/>
      <c r="H261" s="2199"/>
      <c r="I261" s="2200" t="s">
        <v>13382</v>
      </c>
      <c r="J261" s="2192"/>
      <c r="K261" s="2199"/>
      <c r="L261" s="893" t="s">
        <v>13383</v>
      </c>
      <c r="M261" s="2185"/>
      <c r="N261" s="2185"/>
    </row>
    <row r="262" spans="1:14" ht="25.5" customHeight="1">
      <c r="A262" s="2186"/>
      <c r="B262" s="2187"/>
      <c r="C262" s="2186"/>
      <c r="D262" s="2188"/>
      <c r="E262" s="2188"/>
      <c r="F262" s="2187"/>
      <c r="G262" s="2311"/>
      <c r="H262" s="2199"/>
      <c r="I262" s="2200" t="s">
        <v>13384</v>
      </c>
      <c r="J262" s="2192"/>
      <c r="K262" s="2199"/>
      <c r="L262" s="881"/>
      <c r="M262" s="2185"/>
      <c r="N262" s="2185"/>
    </row>
    <row r="263" spans="1:14" ht="15" thickBot="1">
      <c r="A263" s="2152"/>
      <c r="B263" s="2154"/>
      <c r="C263" s="2152"/>
      <c r="D263" s="2153"/>
      <c r="E263" s="2153"/>
      <c r="F263" s="2154"/>
      <c r="G263" s="2310"/>
      <c r="H263" s="2166"/>
      <c r="I263" s="2163" t="s">
        <v>13385</v>
      </c>
      <c r="J263" s="2164"/>
      <c r="K263" s="2166"/>
      <c r="L263" s="882"/>
      <c r="M263" s="2148"/>
      <c r="N263" s="2148"/>
    </row>
    <row r="264" spans="1:14" ht="99" customHeight="1">
      <c r="A264" s="2149">
        <v>3</v>
      </c>
      <c r="B264" s="2151"/>
      <c r="C264" s="2149" t="s">
        <v>13386</v>
      </c>
      <c r="D264" s="2150"/>
      <c r="E264" s="2150"/>
      <c r="F264" s="2151"/>
      <c r="G264" s="2309" t="s">
        <v>63</v>
      </c>
      <c r="H264" s="2165">
        <v>23.7</v>
      </c>
      <c r="I264" s="2161" t="s">
        <v>13387</v>
      </c>
      <c r="J264" s="2162"/>
      <c r="K264" s="2165" t="s">
        <v>13299</v>
      </c>
      <c r="L264" s="2165" t="s">
        <v>13388</v>
      </c>
      <c r="M264" s="2147"/>
      <c r="N264" s="2147"/>
    </row>
    <row r="265" spans="1:14" ht="15" thickBot="1">
      <c r="A265" s="2152"/>
      <c r="B265" s="2154"/>
      <c r="C265" s="2152"/>
      <c r="D265" s="2153"/>
      <c r="E265" s="2153"/>
      <c r="F265" s="2154"/>
      <c r="G265" s="2310"/>
      <c r="H265" s="2166"/>
      <c r="I265" s="2163"/>
      <c r="J265" s="2164"/>
      <c r="K265" s="2166"/>
      <c r="L265" s="2166"/>
      <c r="M265" s="2148"/>
      <c r="N265" s="2148"/>
    </row>
    <row r="266" spans="1:14" ht="142.5" customHeight="1">
      <c r="A266" s="2149" t="s">
        <v>29</v>
      </c>
      <c r="B266" s="2151"/>
      <c r="C266" s="2149" t="s">
        <v>13389</v>
      </c>
      <c r="D266" s="2150"/>
      <c r="E266" s="2150"/>
      <c r="F266" s="2151"/>
      <c r="G266" s="2309" t="s">
        <v>63</v>
      </c>
      <c r="H266" s="2165">
        <v>77.400000000000006</v>
      </c>
      <c r="I266" s="2161" t="s">
        <v>13390</v>
      </c>
      <c r="J266" s="2162"/>
      <c r="K266" s="2165" t="s">
        <v>13174</v>
      </c>
      <c r="L266" s="2165" t="s">
        <v>13391</v>
      </c>
      <c r="M266" s="2147"/>
      <c r="N266" s="2147"/>
    </row>
    <row r="267" spans="1:14" ht="15" thickBot="1">
      <c r="A267" s="2152"/>
      <c r="B267" s="2154"/>
      <c r="C267" s="2152"/>
      <c r="D267" s="2153"/>
      <c r="E267" s="2153"/>
      <c r="F267" s="2154"/>
      <c r="G267" s="2310"/>
      <c r="H267" s="2166"/>
      <c r="I267" s="2163" t="s">
        <v>13392</v>
      </c>
      <c r="J267" s="2164"/>
      <c r="K267" s="2166"/>
      <c r="L267" s="2166"/>
      <c r="M267" s="2148"/>
      <c r="N267" s="2148"/>
    </row>
    <row r="268" spans="1:14" ht="63" customHeight="1">
      <c r="A268" s="2149" t="s">
        <v>31</v>
      </c>
      <c r="B268" s="2151"/>
      <c r="C268" s="2149" t="s">
        <v>13393</v>
      </c>
      <c r="D268" s="2150"/>
      <c r="E268" s="2150"/>
      <c r="F268" s="2151"/>
      <c r="G268" s="2309" t="s">
        <v>63</v>
      </c>
      <c r="H268" s="2165">
        <v>539</v>
      </c>
      <c r="I268" s="2210" t="s">
        <v>13394</v>
      </c>
      <c r="J268" s="2211"/>
      <c r="K268" s="2165" t="s">
        <v>13332</v>
      </c>
      <c r="L268" s="2165" t="s">
        <v>13395</v>
      </c>
      <c r="M268" s="2147"/>
      <c r="N268" s="2147"/>
    </row>
    <row r="269" spans="1:14">
      <c r="A269" s="2186"/>
      <c r="B269" s="2187"/>
      <c r="C269" s="2186"/>
      <c r="D269" s="2188"/>
      <c r="E269" s="2188"/>
      <c r="F269" s="2187"/>
      <c r="G269" s="2311"/>
      <c r="H269" s="2199"/>
      <c r="I269" s="2200" t="s">
        <v>13396</v>
      </c>
      <c r="J269" s="2192"/>
      <c r="K269" s="2199"/>
      <c r="L269" s="2199"/>
      <c r="M269" s="2185"/>
      <c r="N269" s="2185"/>
    </row>
    <row r="270" spans="1:14" ht="15" thickBot="1">
      <c r="A270" s="2152"/>
      <c r="B270" s="2154"/>
      <c r="C270" s="2152"/>
      <c r="D270" s="2153"/>
      <c r="E270" s="2153"/>
      <c r="F270" s="2154"/>
      <c r="G270" s="2310"/>
      <c r="H270" s="2166"/>
      <c r="I270" s="2163" t="s">
        <v>13397</v>
      </c>
      <c r="J270" s="2164"/>
      <c r="K270" s="2166"/>
      <c r="L270" s="2166"/>
      <c r="M270" s="2148"/>
      <c r="N270" s="2148"/>
    </row>
    <row r="271" spans="1:14" ht="93" thickBot="1">
      <c r="A271" s="2134" t="s">
        <v>33</v>
      </c>
      <c r="B271" s="2136"/>
      <c r="C271" s="2134" t="s">
        <v>13398</v>
      </c>
      <c r="D271" s="2135"/>
      <c r="E271" s="2135"/>
      <c r="F271" s="2136"/>
      <c r="G271" s="927" t="s">
        <v>63</v>
      </c>
      <c r="H271" s="896">
        <v>100</v>
      </c>
      <c r="I271" s="2143" t="s">
        <v>13399</v>
      </c>
      <c r="J271" s="2144"/>
      <c r="K271" s="899" t="s">
        <v>13106</v>
      </c>
      <c r="L271" s="899" t="s">
        <v>13400</v>
      </c>
      <c r="M271" s="900"/>
      <c r="N271" s="900"/>
    </row>
    <row r="272" spans="1:14" ht="249" customHeight="1">
      <c r="A272" s="2149">
        <v>7</v>
      </c>
      <c r="B272" s="2151"/>
      <c r="C272" s="2149" t="s">
        <v>13401</v>
      </c>
      <c r="D272" s="2150"/>
      <c r="E272" s="2150"/>
      <c r="F272" s="2151"/>
      <c r="G272" s="2309" t="s">
        <v>63</v>
      </c>
      <c r="H272" s="2165">
        <v>189.5</v>
      </c>
      <c r="I272" s="2210" t="s">
        <v>13402</v>
      </c>
      <c r="J272" s="2211"/>
      <c r="K272" s="2165" t="s">
        <v>13106</v>
      </c>
      <c r="L272" s="2165" t="s">
        <v>13403</v>
      </c>
      <c r="M272" s="2147"/>
      <c r="N272" s="2147"/>
    </row>
    <row r="273" spans="1:14" ht="15.75" customHeight="1">
      <c r="A273" s="2186"/>
      <c r="B273" s="2187"/>
      <c r="C273" s="2186"/>
      <c r="D273" s="2188"/>
      <c r="E273" s="2188"/>
      <c r="F273" s="2187"/>
      <c r="G273" s="2311"/>
      <c r="H273" s="2199"/>
      <c r="I273" s="2312" t="s">
        <v>13404</v>
      </c>
      <c r="J273" s="2313"/>
      <c r="K273" s="2199"/>
      <c r="L273" s="2199"/>
      <c r="M273" s="2185"/>
      <c r="N273" s="2185"/>
    </row>
    <row r="274" spans="1:14" ht="15" thickBot="1">
      <c r="A274" s="2152"/>
      <c r="B274" s="2154"/>
      <c r="C274" s="2152"/>
      <c r="D274" s="2153"/>
      <c r="E274" s="2153"/>
      <c r="F274" s="2154"/>
      <c r="G274" s="2310"/>
      <c r="H274" s="2166"/>
      <c r="I274" s="2163" t="s">
        <v>13405</v>
      </c>
      <c r="J274" s="2164"/>
      <c r="K274" s="2166"/>
      <c r="L274" s="2166"/>
      <c r="M274" s="2148"/>
      <c r="N274" s="2148"/>
    </row>
    <row r="275" spans="1:14" ht="66.599999999999994" thickBot="1">
      <c r="A275" s="2134">
        <v>8</v>
      </c>
      <c r="B275" s="2136"/>
      <c r="C275" s="2134" t="s">
        <v>13406</v>
      </c>
      <c r="D275" s="2135"/>
      <c r="E275" s="2135"/>
      <c r="F275" s="2136"/>
      <c r="G275" s="927" t="s">
        <v>63</v>
      </c>
      <c r="H275" s="896">
        <v>38</v>
      </c>
      <c r="I275" s="2143" t="s">
        <v>13407</v>
      </c>
      <c r="J275" s="2144"/>
      <c r="K275" s="899" t="s">
        <v>13408</v>
      </c>
      <c r="L275" s="899" t="s">
        <v>13409</v>
      </c>
      <c r="M275" s="900"/>
      <c r="N275" s="900"/>
    </row>
    <row r="276" spans="1:14" ht="26.4">
      <c r="A276" s="2149" t="s">
        <v>40</v>
      </c>
      <c r="B276" s="2151"/>
      <c r="C276" s="2149" t="s">
        <v>13410</v>
      </c>
      <c r="D276" s="2150"/>
      <c r="E276" s="2150"/>
      <c r="F276" s="2151"/>
      <c r="G276" s="2309" t="s">
        <v>63</v>
      </c>
      <c r="H276" s="2165">
        <v>40</v>
      </c>
      <c r="I276" s="2161" t="s">
        <v>13411</v>
      </c>
      <c r="J276" s="2162"/>
      <c r="K276" s="2165" t="s">
        <v>13183</v>
      </c>
      <c r="L276" s="893" t="s">
        <v>13364</v>
      </c>
      <c r="M276" s="2147"/>
      <c r="N276" s="2147"/>
    </row>
    <row r="277" spans="1:14" ht="40.200000000000003" thickBot="1">
      <c r="A277" s="2152"/>
      <c r="B277" s="2154"/>
      <c r="C277" s="2152"/>
      <c r="D277" s="2153"/>
      <c r="E277" s="2153"/>
      <c r="F277" s="2154"/>
      <c r="G277" s="2310"/>
      <c r="H277" s="2166"/>
      <c r="I277" s="2163"/>
      <c r="J277" s="2164"/>
      <c r="K277" s="2166"/>
      <c r="L277" s="899" t="s">
        <v>13317</v>
      </c>
      <c r="M277" s="2148"/>
      <c r="N277" s="2148"/>
    </row>
    <row r="278" spans="1:14">
      <c r="A278" s="2149">
        <v>10</v>
      </c>
      <c r="B278" s="2151"/>
      <c r="C278" s="2149" t="s">
        <v>13412</v>
      </c>
      <c r="D278" s="2150"/>
      <c r="E278" s="2150"/>
      <c r="F278" s="2151"/>
      <c r="G278" s="2309" t="s">
        <v>63</v>
      </c>
      <c r="H278" s="2165">
        <v>131</v>
      </c>
      <c r="I278" s="2161" t="s">
        <v>13413</v>
      </c>
      <c r="J278" s="2162"/>
      <c r="K278" s="2165" t="s">
        <v>13183</v>
      </c>
      <c r="L278" s="893" t="s">
        <v>13283</v>
      </c>
      <c r="M278" s="2147"/>
      <c r="N278" s="2147"/>
    </row>
    <row r="279" spans="1:14" ht="15" thickBot="1">
      <c r="A279" s="2152"/>
      <c r="B279" s="2154"/>
      <c r="C279" s="2152"/>
      <c r="D279" s="2153"/>
      <c r="E279" s="2153"/>
      <c r="F279" s="2154"/>
      <c r="G279" s="2310"/>
      <c r="H279" s="2166"/>
      <c r="I279" s="2163"/>
      <c r="J279" s="2164"/>
      <c r="K279" s="2166"/>
      <c r="L279" s="899" t="s">
        <v>13342</v>
      </c>
      <c r="M279" s="2148"/>
      <c r="N279" s="2148"/>
    </row>
    <row r="280" spans="1:14" ht="66.599999999999994" thickBot="1">
      <c r="A280" s="2134">
        <v>11</v>
      </c>
      <c r="B280" s="2136"/>
      <c r="C280" s="2134" t="s">
        <v>13414</v>
      </c>
      <c r="D280" s="2135"/>
      <c r="E280" s="2135"/>
      <c r="F280" s="2136"/>
      <c r="G280" s="927" t="s">
        <v>63</v>
      </c>
      <c r="H280" s="896">
        <v>20</v>
      </c>
      <c r="I280" s="2143" t="s">
        <v>13415</v>
      </c>
      <c r="J280" s="2144"/>
      <c r="K280" s="899" t="s">
        <v>13237</v>
      </c>
      <c r="L280" s="899" t="s">
        <v>13409</v>
      </c>
      <c r="M280" s="900"/>
      <c r="N280" s="900"/>
    </row>
    <row r="281" spans="1:14" ht="26.4">
      <c r="A281" s="2149">
        <v>12</v>
      </c>
      <c r="B281" s="2151"/>
      <c r="C281" s="2149" t="s">
        <v>13416</v>
      </c>
      <c r="D281" s="2150"/>
      <c r="E281" s="2150"/>
      <c r="F281" s="2151"/>
      <c r="G281" s="2309" t="s">
        <v>63</v>
      </c>
      <c r="H281" s="2165">
        <v>192</v>
      </c>
      <c r="I281" s="2161" t="s">
        <v>13417</v>
      </c>
      <c r="J281" s="2162"/>
      <c r="K281" s="2165" t="s">
        <v>13418</v>
      </c>
      <c r="L281" s="893" t="s">
        <v>13419</v>
      </c>
      <c r="M281" s="2147"/>
      <c r="N281" s="2147"/>
    </row>
    <row r="282" spans="1:14" ht="15" thickBot="1">
      <c r="A282" s="2152"/>
      <c r="B282" s="2154"/>
      <c r="C282" s="2152"/>
      <c r="D282" s="2153"/>
      <c r="E282" s="2153"/>
      <c r="F282" s="2154"/>
      <c r="G282" s="2310"/>
      <c r="H282" s="2166"/>
      <c r="I282" s="2163" t="s">
        <v>13420</v>
      </c>
      <c r="J282" s="2164"/>
      <c r="K282" s="2166"/>
      <c r="L282" s="899" t="s">
        <v>13421</v>
      </c>
      <c r="M282" s="2148"/>
      <c r="N282" s="2148"/>
    </row>
    <row r="283" spans="1:14" ht="156" customHeight="1">
      <c r="A283" s="2149">
        <v>13</v>
      </c>
      <c r="B283" s="2151"/>
      <c r="C283" s="2149" t="s">
        <v>1850</v>
      </c>
      <c r="D283" s="2150"/>
      <c r="E283" s="2150"/>
      <c r="F283" s="2151"/>
      <c r="G283" s="2309" t="s">
        <v>63</v>
      </c>
      <c r="H283" s="2165">
        <v>267</v>
      </c>
      <c r="I283" s="2161" t="s">
        <v>13422</v>
      </c>
      <c r="J283" s="2162"/>
      <c r="K283" s="2165" t="s">
        <v>13251</v>
      </c>
      <c r="L283" s="2165" t="s">
        <v>13423</v>
      </c>
      <c r="M283" s="2147"/>
      <c r="N283" s="2147"/>
    </row>
    <row r="284" spans="1:14">
      <c r="A284" s="2186"/>
      <c r="B284" s="2187"/>
      <c r="C284" s="2186"/>
      <c r="D284" s="2188"/>
      <c r="E284" s="2188"/>
      <c r="F284" s="2187"/>
      <c r="G284" s="2311"/>
      <c r="H284" s="2199"/>
      <c r="I284" s="2200" t="s">
        <v>13424</v>
      </c>
      <c r="J284" s="2192"/>
      <c r="K284" s="2199"/>
      <c r="L284" s="2199"/>
      <c r="M284" s="2185"/>
      <c r="N284" s="2185"/>
    </row>
    <row r="285" spans="1:14">
      <c r="A285" s="2186"/>
      <c r="B285" s="2187"/>
      <c r="C285" s="2186"/>
      <c r="D285" s="2188"/>
      <c r="E285" s="2188"/>
      <c r="F285" s="2187"/>
      <c r="G285" s="2311"/>
      <c r="H285" s="2199"/>
      <c r="I285" s="2200" t="s">
        <v>13425</v>
      </c>
      <c r="J285" s="2192"/>
      <c r="K285" s="2199"/>
      <c r="L285" s="2199"/>
      <c r="M285" s="2185"/>
      <c r="N285" s="2185"/>
    </row>
    <row r="286" spans="1:14">
      <c r="A286" s="2186"/>
      <c r="B286" s="2187"/>
      <c r="C286" s="2186"/>
      <c r="D286" s="2188"/>
      <c r="E286" s="2188"/>
      <c r="F286" s="2187"/>
      <c r="G286" s="2311"/>
      <c r="H286" s="2199"/>
      <c r="I286" s="2200" t="s">
        <v>13426</v>
      </c>
      <c r="J286" s="2192"/>
      <c r="K286" s="2199"/>
      <c r="L286" s="2199"/>
      <c r="M286" s="2185"/>
      <c r="N286" s="2185"/>
    </row>
    <row r="287" spans="1:14" ht="15" thickBot="1">
      <c r="A287" s="2152"/>
      <c r="B287" s="2154"/>
      <c r="C287" s="2152"/>
      <c r="D287" s="2153"/>
      <c r="E287" s="2153"/>
      <c r="F287" s="2154"/>
      <c r="G287" s="2310"/>
      <c r="H287" s="2166"/>
      <c r="I287" s="2163" t="s">
        <v>13427</v>
      </c>
      <c r="J287" s="2164"/>
      <c r="K287" s="2166"/>
      <c r="L287" s="2166"/>
      <c r="M287" s="2148"/>
      <c r="N287" s="2148"/>
    </row>
    <row r="288" spans="1:14" ht="150" customHeight="1">
      <c r="A288" s="2149">
        <v>14</v>
      </c>
      <c r="B288" s="2151"/>
      <c r="C288" s="2149" t="s">
        <v>13428</v>
      </c>
      <c r="D288" s="2150"/>
      <c r="E288" s="2150"/>
      <c r="F288" s="2151"/>
      <c r="G288" s="2309" t="s">
        <v>63</v>
      </c>
      <c r="H288" s="2165">
        <v>0.8</v>
      </c>
      <c r="I288" s="2161" t="s">
        <v>13429</v>
      </c>
      <c r="J288" s="2162"/>
      <c r="K288" s="2165" t="s">
        <v>13251</v>
      </c>
      <c r="L288" s="2165" t="s">
        <v>13409</v>
      </c>
      <c r="M288" s="2147"/>
      <c r="N288" s="2147"/>
    </row>
    <row r="289" spans="1:14" ht="15" thickBot="1">
      <c r="A289" s="2152"/>
      <c r="B289" s="2154"/>
      <c r="C289" s="2152"/>
      <c r="D289" s="2153"/>
      <c r="E289" s="2153"/>
      <c r="F289" s="2154"/>
      <c r="G289" s="2310"/>
      <c r="H289" s="2166"/>
      <c r="I289" s="2163">
        <v>24</v>
      </c>
      <c r="J289" s="2164"/>
      <c r="K289" s="2166"/>
      <c r="L289" s="2166"/>
      <c r="M289" s="2148"/>
      <c r="N289" s="2148"/>
    </row>
    <row r="290" spans="1:14" ht="140.25" customHeight="1">
      <c r="A290" s="2149">
        <v>15</v>
      </c>
      <c r="B290" s="2151"/>
      <c r="C290" s="2149" t="s">
        <v>13430</v>
      </c>
      <c r="D290" s="2150"/>
      <c r="E290" s="2150"/>
      <c r="F290" s="2151"/>
      <c r="G290" s="2309" t="s">
        <v>63</v>
      </c>
      <c r="H290" s="2165">
        <v>51</v>
      </c>
      <c r="I290" s="2161" t="s">
        <v>13431</v>
      </c>
      <c r="J290" s="2162"/>
      <c r="K290" s="2165" t="s">
        <v>13432</v>
      </c>
      <c r="L290" s="2165" t="s">
        <v>13409</v>
      </c>
      <c r="M290" s="2147"/>
      <c r="N290" s="2147"/>
    </row>
    <row r="291" spans="1:14" ht="25.5" customHeight="1" thickBot="1">
      <c r="A291" s="2152"/>
      <c r="B291" s="2154"/>
      <c r="C291" s="2152"/>
      <c r="D291" s="2153"/>
      <c r="E291" s="2153"/>
      <c r="F291" s="2154"/>
      <c r="G291" s="2310"/>
      <c r="H291" s="2166"/>
      <c r="I291" s="2163" t="s">
        <v>13433</v>
      </c>
      <c r="J291" s="2164"/>
      <c r="K291" s="2166"/>
      <c r="L291" s="2166"/>
      <c r="M291" s="2148"/>
      <c r="N291" s="2148"/>
    </row>
    <row r="292" spans="1:14">
      <c r="A292" s="2149">
        <v>16</v>
      </c>
      <c r="B292" s="2151"/>
      <c r="C292" s="2149" t="s">
        <v>13434</v>
      </c>
      <c r="D292" s="2150"/>
      <c r="E292" s="2150"/>
      <c r="F292" s="2162"/>
      <c r="G292" s="2307" t="s">
        <v>63</v>
      </c>
      <c r="H292" s="2165">
        <v>288</v>
      </c>
      <c r="I292" s="2161" t="s">
        <v>13435</v>
      </c>
      <c r="J292" s="2162"/>
      <c r="K292" s="2165" t="s">
        <v>13199</v>
      </c>
      <c r="L292" s="893" t="s">
        <v>13283</v>
      </c>
      <c r="M292" s="2147"/>
      <c r="N292" s="2147"/>
    </row>
    <row r="293" spans="1:14" ht="15" thickBot="1">
      <c r="A293" s="2152"/>
      <c r="B293" s="2154"/>
      <c r="C293" s="2152"/>
      <c r="D293" s="2153"/>
      <c r="E293" s="2153"/>
      <c r="F293" s="2164"/>
      <c r="G293" s="2308"/>
      <c r="H293" s="2166"/>
      <c r="I293" s="2163"/>
      <c r="J293" s="2164"/>
      <c r="K293" s="2166"/>
      <c r="L293" s="899" t="s">
        <v>13436</v>
      </c>
      <c r="M293" s="2148"/>
      <c r="N293" s="2148"/>
    </row>
    <row r="294" spans="1:14">
      <c r="A294" s="2149">
        <v>17</v>
      </c>
      <c r="B294" s="2151"/>
      <c r="C294" s="2251" t="s">
        <v>13428</v>
      </c>
      <c r="D294" s="2257"/>
      <c r="E294" s="2257"/>
      <c r="F294" s="2280"/>
      <c r="G294" s="2304" t="s">
        <v>63</v>
      </c>
      <c r="H294" s="2289">
        <v>159.6</v>
      </c>
      <c r="I294" s="2292" t="s">
        <v>13437</v>
      </c>
      <c r="J294" s="2280"/>
      <c r="K294" s="2289" t="s">
        <v>13438</v>
      </c>
      <c r="L294" s="2289" t="s">
        <v>13439</v>
      </c>
      <c r="M294" s="2147"/>
      <c r="N294" s="2147"/>
    </row>
    <row r="295" spans="1:14" ht="25.5" customHeight="1">
      <c r="A295" s="2186"/>
      <c r="B295" s="2187"/>
      <c r="C295" s="2247"/>
      <c r="D295" s="2266"/>
      <c r="E295" s="2266"/>
      <c r="F295" s="2281"/>
      <c r="G295" s="2305"/>
      <c r="H295" s="2290"/>
      <c r="I295" s="2293" t="s">
        <v>13440</v>
      </c>
      <c r="J295" s="2281"/>
      <c r="K295" s="2290"/>
      <c r="L295" s="2290"/>
      <c r="M295" s="2185"/>
      <c r="N295" s="2185"/>
    </row>
    <row r="296" spans="1:14" ht="38.25" customHeight="1">
      <c r="A296" s="2186"/>
      <c r="B296" s="2187"/>
      <c r="C296" s="2247"/>
      <c r="D296" s="2266"/>
      <c r="E296" s="2266"/>
      <c r="F296" s="2281"/>
      <c r="G296" s="2305"/>
      <c r="H296" s="2290"/>
      <c r="I296" s="2293" t="s">
        <v>13441</v>
      </c>
      <c r="J296" s="2281"/>
      <c r="K296" s="2290"/>
      <c r="L296" s="2290"/>
      <c r="M296" s="2185"/>
      <c r="N296" s="2185"/>
    </row>
    <row r="297" spans="1:14">
      <c r="A297" s="2186"/>
      <c r="B297" s="2187"/>
      <c r="C297" s="2247"/>
      <c r="D297" s="2266"/>
      <c r="E297" s="2266"/>
      <c r="F297" s="2281"/>
      <c r="G297" s="2305"/>
      <c r="H297" s="2290"/>
      <c r="I297" s="2293" t="s">
        <v>13442</v>
      </c>
      <c r="J297" s="2281"/>
      <c r="K297" s="2290"/>
      <c r="L297" s="2290"/>
      <c r="M297" s="2185"/>
      <c r="N297" s="2185"/>
    </row>
    <row r="298" spans="1:14" ht="25.5" customHeight="1">
      <c r="A298" s="2186"/>
      <c r="B298" s="2187"/>
      <c r="C298" s="2247"/>
      <c r="D298" s="2266"/>
      <c r="E298" s="2266"/>
      <c r="F298" s="2281"/>
      <c r="G298" s="2305"/>
      <c r="H298" s="2290"/>
      <c r="I298" s="2293" t="s">
        <v>13443</v>
      </c>
      <c r="J298" s="2281"/>
      <c r="K298" s="2290"/>
      <c r="L298" s="2290"/>
      <c r="M298" s="2185"/>
      <c r="N298" s="2185"/>
    </row>
    <row r="299" spans="1:14">
      <c r="A299" s="2186"/>
      <c r="B299" s="2187"/>
      <c r="C299" s="2247"/>
      <c r="D299" s="2266"/>
      <c r="E299" s="2266"/>
      <c r="F299" s="2281"/>
      <c r="G299" s="2305"/>
      <c r="H299" s="2290"/>
      <c r="I299" s="2293" t="s">
        <v>13444</v>
      </c>
      <c r="J299" s="2281"/>
      <c r="K299" s="2290"/>
      <c r="L299" s="2290"/>
      <c r="M299" s="2185"/>
      <c r="N299" s="2185"/>
    </row>
    <row r="300" spans="1:14" ht="25.5" customHeight="1">
      <c r="A300" s="2186"/>
      <c r="B300" s="2187"/>
      <c r="C300" s="2247"/>
      <c r="D300" s="2266"/>
      <c r="E300" s="2266"/>
      <c r="F300" s="2281"/>
      <c r="G300" s="2305"/>
      <c r="H300" s="2290"/>
      <c r="I300" s="2293" t="s">
        <v>13445</v>
      </c>
      <c r="J300" s="2281"/>
      <c r="K300" s="2290"/>
      <c r="L300" s="2290"/>
      <c r="M300" s="2185"/>
      <c r="N300" s="2185"/>
    </row>
    <row r="301" spans="1:14" ht="25.5" customHeight="1">
      <c r="A301" s="2186"/>
      <c r="B301" s="2187"/>
      <c r="C301" s="2247"/>
      <c r="D301" s="2266"/>
      <c r="E301" s="2266"/>
      <c r="F301" s="2281"/>
      <c r="G301" s="2305"/>
      <c r="H301" s="2290"/>
      <c r="I301" s="2293" t="s">
        <v>13446</v>
      </c>
      <c r="J301" s="2281"/>
      <c r="K301" s="2290"/>
      <c r="L301" s="2290"/>
      <c r="M301" s="2185"/>
      <c r="N301" s="2185"/>
    </row>
    <row r="302" spans="1:14" ht="25.5" customHeight="1">
      <c r="A302" s="2186"/>
      <c r="B302" s="2187"/>
      <c r="C302" s="2247"/>
      <c r="D302" s="2266"/>
      <c r="E302" s="2266"/>
      <c r="F302" s="2281"/>
      <c r="G302" s="2305"/>
      <c r="H302" s="2290"/>
      <c r="I302" s="2293" t="s">
        <v>13447</v>
      </c>
      <c r="J302" s="2281"/>
      <c r="K302" s="2290"/>
      <c r="L302" s="2290"/>
      <c r="M302" s="2185"/>
      <c r="N302" s="2185"/>
    </row>
    <row r="303" spans="1:14" ht="15" thickBot="1">
      <c r="A303" s="2152"/>
      <c r="B303" s="2154"/>
      <c r="C303" s="2255"/>
      <c r="D303" s="2258"/>
      <c r="E303" s="2258"/>
      <c r="F303" s="2282"/>
      <c r="G303" s="2306"/>
      <c r="H303" s="2291"/>
      <c r="I303" s="2294"/>
      <c r="J303" s="2282"/>
      <c r="K303" s="2291"/>
      <c r="L303" s="2291"/>
      <c r="M303" s="2148"/>
      <c r="N303" s="2148"/>
    </row>
    <row r="304" spans="1:14" ht="27" thickBot="1">
      <c r="A304" s="2134">
        <v>18</v>
      </c>
      <c r="B304" s="2136"/>
      <c r="C304" s="2134" t="s">
        <v>13448</v>
      </c>
      <c r="D304" s="2135"/>
      <c r="E304" s="2135"/>
      <c r="F304" s="2144"/>
      <c r="G304" s="927" t="s">
        <v>63</v>
      </c>
      <c r="H304" s="899">
        <v>51</v>
      </c>
      <c r="I304" s="2143" t="s">
        <v>13449</v>
      </c>
      <c r="J304" s="2144"/>
      <c r="K304" s="899" t="s">
        <v>13183</v>
      </c>
      <c r="L304" s="899" t="s">
        <v>13450</v>
      </c>
      <c r="M304" s="900"/>
      <c r="N304" s="900"/>
    </row>
    <row r="305" spans="1:14" ht="16.2" thickBot="1">
      <c r="A305" s="2137" t="s">
        <v>13451</v>
      </c>
      <c r="B305" s="2138"/>
      <c r="C305" s="2138"/>
      <c r="D305" s="2138"/>
      <c r="E305" s="2138"/>
      <c r="F305" s="2138"/>
      <c r="G305" s="2138"/>
      <c r="H305" s="2139"/>
      <c r="I305" s="2143"/>
      <c r="J305" s="2144"/>
      <c r="K305" s="899"/>
      <c r="L305" s="899"/>
      <c r="M305" s="900"/>
      <c r="N305" s="900"/>
    </row>
    <row r="306" spans="1:14" ht="16.2" thickBot="1">
      <c r="A306" s="2137" t="s">
        <v>4885</v>
      </c>
      <c r="B306" s="2138"/>
      <c r="C306" s="2138"/>
      <c r="D306" s="2138"/>
      <c r="E306" s="2138"/>
      <c r="F306" s="2138"/>
      <c r="G306" s="2138"/>
      <c r="H306" s="2138"/>
      <c r="I306" s="2138"/>
      <c r="J306" s="2138"/>
      <c r="K306" s="2138"/>
      <c r="L306" s="2138"/>
      <c r="M306" s="2138"/>
      <c r="N306" s="2139"/>
    </row>
    <row r="307" spans="1:14">
      <c r="A307" s="2149">
        <v>1</v>
      </c>
      <c r="B307" s="2151"/>
      <c r="C307" s="2149" t="s">
        <v>13452</v>
      </c>
      <c r="D307" s="2150"/>
      <c r="E307" s="2151"/>
      <c r="F307" s="2180" t="s">
        <v>2107</v>
      </c>
      <c r="G307" s="2194"/>
      <c r="H307" s="2165">
        <v>555</v>
      </c>
      <c r="I307" s="2161" t="s">
        <v>13453</v>
      </c>
      <c r="J307" s="2162"/>
      <c r="K307" s="2165" t="s">
        <v>13454</v>
      </c>
      <c r="L307" s="893" t="s">
        <v>13455</v>
      </c>
      <c r="M307" s="2147"/>
      <c r="N307" s="2147"/>
    </row>
    <row r="308" spans="1:14" ht="53.4" thickBot="1">
      <c r="A308" s="2152"/>
      <c r="B308" s="2154"/>
      <c r="C308" s="2152"/>
      <c r="D308" s="2153"/>
      <c r="E308" s="2154"/>
      <c r="F308" s="2182"/>
      <c r="G308" s="2198"/>
      <c r="H308" s="2166"/>
      <c r="I308" s="2163"/>
      <c r="J308" s="2164"/>
      <c r="K308" s="2166"/>
      <c r="L308" s="899" t="s">
        <v>13456</v>
      </c>
      <c r="M308" s="2148"/>
      <c r="N308" s="2148"/>
    </row>
    <row r="309" spans="1:14" ht="66.599999999999994" thickBot="1">
      <c r="A309" s="2149" t="s">
        <v>11</v>
      </c>
      <c r="B309" s="2151"/>
      <c r="C309" s="2149" t="s">
        <v>13457</v>
      </c>
      <c r="D309" s="2150"/>
      <c r="E309" s="2162"/>
      <c r="F309" s="2204" t="s">
        <v>2107</v>
      </c>
      <c r="G309" s="2205"/>
      <c r="H309" s="896">
        <v>36</v>
      </c>
      <c r="I309" s="2143" t="s">
        <v>13458</v>
      </c>
      <c r="J309" s="2136"/>
      <c r="K309" s="890" t="s">
        <v>13459</v>
      </c>
      <c r="L309" s="890" t="s">
        <v>13409</v>
      </c>
      <c r="M309" s="887"/>
      <c r="N309" s="887"/>
    </row>
    <row r="310" spans="1:14" ht="15" thickBot="1">
      <c r="A310" s="2152"/>
      <c r="B310" s="2154"/>
      <c r="C310" s="2152"/>
      <c r="D310" s="2153"/>
      <c r="E310" s="2164"/>
      <c r="F310" s="2159" t="s">
        <v>13460</v>
      </c>
      <c r="G310" s="2160"/>
      <c r="H310" s="898">
        <v>36</v>
      </c>
      <c r="I310" s="2143"/>
      <c r="J310" s="2136"/>
      <c r="K310" s="890"/>
      <c r="L310" s="890"/>
      <c r="M310" s="887"/>
      <c r="N310" s="887"/>
    </row>
    <row r="311" spans="1:14" ht="119.25" customHeight="1">
      <c r="A311" s="2149">
        <v>3</v>
      </c>
      <c r="B311" s="2151"/>
      <c r="C311" s="2149" t="s">
        <v>13461</v>
      </c>
      <c r="D311" s="2150"/>
      <c r="E311" s="2162"/>
      <c r="F311" s="2193" t="s">
        <v>2107</v>
      </c>
      <c r="G311" s="2194"/>
      <c r="H311" s="2165">
        <v>135.1</v>
      </c>
      <c r="I311" s="2161" t="s">
        <v>13462</v>
      </c>
      <c r="J311" s="2162"/>
      <c r="K311" s="2165" t="s">
        <v>13463</v>
      </c>
      <c r="L311" s="2165" t="s">
        <v>13464</v>
      </c>
      <c r="M311" s="2147"/>
      <c r="N311" s="2147"/>
    </row>
    <row r="312" spans="1:14" ht="15" thickBot="1">
      <c r="A312" s="2186"/>
      <c r="B312" s="2187"/>
      <c r="C312" s="2186"/>
      <c r="D312" s="2188"/>
      <c r="E312" s="2192"/>
      <c r="F312" s="2195"/>
      <c r="G312" s="2196"/>
      <c r="H312" s="2166"/>
      <c r="I312" s="2163"/>
      <c r="J312" s="2164"/>
      <c r="K312" s="2166"/>
      <c r="L312" s="2199"/>
      <c r="M312" s="2185"/>
      <c r="N312" s="2185"/>
    </row>
    <row r="313" spans="1:14">
      <c r="A313" s="2186"/>
      <c r="B313" s="2187"/>
      <c r="C313" s="2186"/>
      <c r="D313" s="2188"/>
      <c r="E313" s="2192"/>
      <c r="F313" s="2195"/>
      <c r="G313" s="2196"/>
      <c r="H313" s="2165">
        <v>12.9</v>
      </c>
      <c r="I313" s="2161"/>
      <c r="J313" s="2162"/>
      <c r="K313" s="2165" t="s">
        <v>13465</v>
      </c>
      <c r="L313" s="2199"/>
      <c r="M313" s="2185"/>
      <c r="N313" s="2185"/>
    </row>
    <row r="314" spans="1:14" ht="15" thickBot="1">
      <c r="A314" s="2186"/>
      <c r="B314" s="2187"/>
      <c r="C314" s="2186"/>
      <c r="D314" s="2188"/>
      <c r="E314" s="2192"/>
      <c r="F314" s="2197"/>
      <c r="G314" s="2198"/>
      <c r="H314" s="2166"/>
      <c r="I314" s="2163"/>
      <c r="J314" s="2164"/>
      <c r="K314" s="2166"/>
      <c r="L314" s="2166"/>
      <c r="M314" s="2148"/>
      <c r="N314" s="2148"/>
    </row>
    <row r="315" spans="1:14" ht="15" thickBot="1">
      <c r="A315" s="2152"/>
      <c r="B315" s="2154"/>
      <c r="C315" s="2152"/>
      <c r="D315" s="2153"/>
      <c r="E315" s="2164"/>
      <c r="F315" s="2159" t="s">
        <v>13460</v>
      </c>
      <c r="G315" s="2160"/>
      <c r="H315" s="928">
        <v>148</v>
      </c>
      <c r="I315" s="2143"/>
      <c r="J315" s="2144"/>
      <c r="K315" s="899"/>
      <c r="L315" s="899"/>
      <c r="M315" s="900"/>
      <c r="N315" s="900"/>
    </row>
    <row r="316" spans="1:14" ht="106.5" customHeight="1">
      <c r="A316" s="2149" t="s">
        <v>29</v>
      </c>
      <c r="B316" s="2151"/>
      <c r="C316" s="2149" t="s">
        <v>13466</v>
      </c>
      <c r="D316" s="2150"/>
      <c r="E316" s="2162"/>
      <c r="F316" s="2193" t="s">
        <v>2107</v>
      </c>
      <c r="G316" s="2194"/>
      <c r="H316" s="2165">
        <v>64</v>
      </c>
      <c r="I316" s="2161" t="s">
        <v>13467</v>
      </c>
      <c r="J316" s="2162"/>
      <c r="K316" s="2165" t="s">
        <v>13468</v>
      </c>
      <c r="L316" s="2165" t="s">
        <v>13464</v>
      </c>
      <c r="M316" s="2147"/>
      <c r="N316" s="2147"/>
    </row>
    <row r="317" spans="1:14" ht="15" thickBot="1">
      <c r="A317" s="2152"/>
      <c r="B317" s="2154"/>
      <c r="C317" s="2152"/>
      <c r="D317" s="2153"/>
      <c r="E317" s="2164"/>
      <c r="F317" s="2197"/>
      <c r="G317" s="2198"/>
      <c r="H317" s="2166"/>
      <c r="I317" s="2163"/>
      <c r="J317" s="2164"/>
      <c r="K317" s="2166"/>
      <c r="L317" s="2166"/>
      <c r="M317" s="2148"/>
      <c r="N317" s="2148"/>
    </row>
    <row r="318" spans="1:14" ht="65.25" customHeight="1">
      <c r="A318" s="2149" t="s">
        <v>31</v>
      </c>
      <c r="B318" s="2151"/>
      <c r="C318" s="2149" t="s">
        <v>13469</v>
      </c>
      <c r="D318" s="2150"/>
      <c r="E318" s="2162"/>
      <c r="F318" s="2193" t="s">
        <v>2107</v>
      </c>
      <c r="G318" s="2194"/>
      <c r="H318" s="2165">
        <v>4.99</v>
      </c>
      <c r="I318" s="2161" t="s">
        <v>13470</v>
      </c>
      <c r="J318" s="2162"/>
      <c r="K318" s="2165" t="s">
        <v>13471</v>
      </c>
      <c r="L318" s="2165" t="s">
        <v>13472</v>
      </c>
      <c r="M318" s="2147"/>
      <c r="N318" s="2147"/>
    </row>
    <row r="319" spans="1:14">
      <c r="A319" s="2186"/>
      <c r="B319" s="2187"/>
      <c r="C319" s="2186"/>
      <c r="D319" s="2188"/>
      <c r="E319" s="2192"/>
      <c r="F319" s="2195"/>
      <c r="G319" s="2196"/>
      <c r="H319" s="2199"/>
      <c r="I319" s="2200"/>
      <c r="J319" s="2192"/>
      <c r="K319" s="2199"/>
      <c r="L319" s="2199"/>
      <c r="M319" s="2185"/>
      <c r="N319" s="2185"/>
    </row>
    <row r="320" spans="1:14">
      <c r="A320" s="2186"/>
      <c r="B320" s="2187"/>
      <c r="C320" s="2186"/>
      <c r="D320" s="2188"/>
      <c r="E320" s="2192"/>
      <c r="F320" s="2195"/>
      <c r="G320" s="2196"/>
      <c r="H320" s="2199"/>
      <c r="I320" s="2200"/>
      <c r="J320" s="2192"/>
      <c r="K320" s="2199"/>
      <c r="L320" s="2199"/>
      <c r="M320" s="2185"/>
      <c r="N320" s="2185"/>
    </row>
    <row r="321" spans="1:14" ht="15" thickBot="1">
      <c r="A321" s="2186"/>
      <c r="B321" s="2187"/>
      <c r="C321" s="2186"/>
      <c r="D321" s="2188"/>
      <c r="E321" s="2192"/>
      <c r="F321" s="2195"/>
      <c r="G321" s="2196"/>
      <c r="H321" s="2166"/>
      <c r="I321" s="2163"/>
      <c r="J321" s="2164"/>
      <c r="K321" s="2166"/>
      <c r="L321" s="2199"/>
      <c r="M321" s="2185"/>
      <c r="N321" s="2185"/>
    </row>
    <row r="322" spans="1:14" ht="15" thickBot="1">
      <c r="A322" s="2186"/>
      <c r="B322" s="2187"/>
      <c r="C322" s="2186"/>
      <c r="D322" s="2188"/>
      <c r="E322" s="2192"/>
      <c r="F322" s="2197"/>
      <c r="G322" s="2198"/>
      <c r="H322" s="896">
        <v>30.01</v>
      </c>
      <c r="I322" s="2143" t="s">
        <v>13470</v>
      </c>
      <c r="J322" s="2144"/>
      <c r="K322" s="896" t="s">
        <v>13473</v>
      </c>
      <c r="L322" s="2199"/>
      <c r="M322" s="2185"/>
      <c r="N322" s="2185"/>
    </row>
    <row r="323" spans="1:14" ht="15" thickBot="1">
      <c r="A323" s="2152"/>
      <c r="B323" s="2154"/>
      <c r="C323" s="2152"/>
      <c r="D323" s="2153"/>
      <c r="E323" s="2164"/>
      <c r="F323" s="2302" t="s">
        <v>13460</v>
      </c>
      <c r="G323" s="2303"/>
      <c r="H323" s="929">
        <v>35</v>
      </c>
      <c r="I323" s="2161"/>
      <c r="J323" s="2162"/>
      <c r="K323" s="896"/>
      <c r="L323" s="2199"/>
      <c r="M323" s="2185"/>
      <c r="N323" s="2185"/>
    </row>
    <row r="324" spans="1:14" ht="15" thickBot="1">
      <c r="A324" s="2134"/>
      <c r="B324" s="2136"/>
      <c r="C324" s="2134"/>
      <c r="D324" s="2135"/>
      <c r="E324" s="2136"/>
      <c r="F324" s="2182"/>
      <c r="G324" s="2198"/>
      <c r="H324" s="896"/>
      <c r="I324" s="2163"/>
      <c r="J324" s="2164"/>
      <c r="K324" s="899"/>
      <c r="L324" s="899"/>
      <c r="M324" s="900"/>
      <c r="N324" s="900"/>
    </row>
    <row r="325" spans="1:14" ht="25.5" customHeight="1">
      <c r="A325" s="2149" t="s">
        <v>33</v>
      </c>
      <c r="B325" s="2151"/>
      <c r="C325" s="2149" t="s">
        <v>13474</v>
      </c>
      <c r="D325" s="2150"/>
      <c r="E325" s="2151"/>
      <c r="F325" s="2180" t="s">
        <v>2107</v>
      </c>
      <c r="G325" s="2194"/>
      <c r="H325" s="2165">
        <v>534</v>
      </c>
      <c r="I325" s="2161" t="s">
        <v>13475</v>
      </c>
      <c r="J325" s="2162"/>
      <c r="K325" s="2165" t="s">
        <v>13245</v>
      </c>
      <c r="L325" s="893" t="s">
        <v>13327</v>
      </c>
      <c r="M325" s="2147"/>
      <c r="N325" s="2147"/>
    </row>
    <row r="326" spans="1:14" ht="15" thickBot="1">
      <c r="A326" s="2152"/>
      <c r="B326" s="2154"/>
      <c r="C326" s="2152"/>
      <c r="D326" s="2153"/>
      <c r="E326" s="2154"/>
      <c r="F326" s="2182"/>
      <c r="G326" s="2198"/>
      <c r="H326" s="2166"/>
      <c r="I326" s="2163" t="s">
        <v>13476</v>
      </c>
      <c r="J326" s="2164"/>
      <c r="K326" s="2166"/>
      <c r="L326" s="899" t="s">
        <v>13477</v>
      </c>
      <c r="M326" s="2148"/>
      <c r="N326" s="2148"/>
    </row>
    <row r="327" spans="1:14">
      <c r="A327" s="2149" t="s">
        <v>35</v>
      </c>
      <c r="B327" s="2151"/>
      <c r="C327" s="2149" t="s">
        <v>2757</v>
      </c>
      <c r="D327" s="2150"/>
      <c r="E327" s="2151"/>
      <c r="F327" s="2180" t="s">
        <v>2107</v>
      </c>
      <c r="G327" s="2194"/>
      <c r="H327" s="2165">
        <v>106</v>
      </c>
      <c r="I327" s="2161" t="s">
        <v>13478</v>
      </c>
      <c r="J327" s="2162"/>
      <c r="K327" s="2165" t="s">
        <v>13166</v>
      </c>
      <c r="L327" s="893" t="s">
        <v>13283</v>
      </c>
      <c r="M327" s="2147"/>
      <c r="N327" s="2147"/>
    </row>
    <row r="328" spans="1:14" ht="15" thickBot="1">
      <c r="A328" s="2152"/>
      <c r="B328" s="2154"/>
      <c r="C328" s="2152"/>
      <c r="D328" s="2153"/>
      <c r="E328" s="2154"/>
      <c r="F328" s="2182"/>
      <c r="G328" s="2198"/>
      <c r="H328" s="2166"/>
      <c r="I328" s="2163"/>
      <c r="J328" s="2164"/>
      <c r="K328" s="2166"/>
      <c r="L328" s="899" t="s">
        <v>13436</v>
      </c>
      <c r="M328" s="2148"/>
      <c r="N328" s="2148"/>
    </row>
    <row r="329" spans="1:14" ht="66.599999999999994" thickBot="1">
      <c r="A329" s="2134">
        <v>8</v>
      </c>
      <c r="B329" s="2136"/>
      <c r="C329" s="2134" t="s">
        <v>13479</v>
      </c>
      <c r="D329" s="2135"/>
      <c r="E329" s="2136"/>
      <c r="F329" s="2171" t="s">
        <v>2107</v>
      </c>
      <c r="G329" s="2205"/>
      <c r="H329" s="899">
        <v>129</v>
      </c>
      <c r="I329" s="2143" t="s">
        <v>13480</v>
      </c>
      <c r="J329" s="2144"/>
      <c r="K329" s="899" t="s">
        <v>13481</v>
      </c>
      <c r="L329" s="899" t="s">
        <v>13409</v>
      </c>
      <c r="M329" s="900"/>
      <c r="N329" s="900"/>
    </row>
    <row r="330" spans="1:14" ht="93" thickBot="1">
      <c r="A330" s="2134" t="s">
        <v>40</v>
      </c>
      <c r="B330" s="2136"/>
      <c r="C330" s="2134" t="s">
        <v>13482</v>
      </c>
      <c r="D330" s="2135"/>
      <c r="E330" s="2136"/>
      <c r="F330" s="2171" t="s">
        <v>2107</v>
      </c>
      <c r="G330" s="2205"/>
      <c r="H330" s="899">
        <v>152</v>
      </c>
      <c r="I330" s="2143" t="s">
        <v>13483</v>
      </c>
      <c r="J330" s="2144"/>
      <c r="K330" s="899" t="s">
        <v>13484</v>
      </c>
      <c r="L330" s="899" t="s">
        <v>13485</v>
      </c>
      <c r="M330" s="900"/>
      <c r="N330" s="900"/>
    </row>
    <row r="331" spans="1:14">
      <c r="A331" s="2149" t="s">
        <v>42</v>
      </c>
      <c r="B331" s="2151"/>
      <c r="C331" s="2149" t="s">
        <v>13486</v>
      </c>
      <c r="D331" s="2150"/>
      <c r="E331" s="2151"/>
      <c r="F331" s="2180" t="s">
        <v>2107</v>
      </c>
      <c r="G331" s="2194"/>
      <c r="H331" s="2165">
        <v>200</v>
      </c>
      <c r="I331" s="2161" t="s">
        <v>13487</v>
      </c>
      <c r="J331" s="2162"/>
      <c r="K331" s="2165" t="s">
        <v>13488</v>
      </c>
      <c r="L331" s="893" t="s">
        <v>13283</v>
      </c>
      <c r="M331" s="2147"/>
      <c r="N331" s="2147"/>
    </row>
    <row r="332" spans="1:14" ht="15" thickBot="1">
      <c r="A332" s="2152"/>
      <c r="B332" s="2154"/>
      <c r="C332" s="2152"/>
      <c r="D332" s="2153"/>
      <c r="E332" s="2154"/>
      <c r="F332" s="2182"/>
      <c r="G332" s="2198"/>
      <c r="H332" s="2166"/>
      <c r="I332" s="2163"/>
      <c r="J332" s="2164"/>
      <c r="K332" s="2166"/>
      <c r="L332" s="899" t="s">
        <v>13342</v>
      </c>
      <c r="M332" s="2148"/>
      <c r="N332" s="2148"/>
    </row>
    <row r="333" spans="1:14" ht="196.5" customHeight="1">
      <c r="A333" s="2149" t="s">
        <v>44</v>
      </c>
      <c r="B333" s="2151"/>
      <c r="C333" s="2149" t="s">
        <v>13489</v>
      </c>
      <c r="D333" s="2150"/>
      <c r="E333" s="2151"/>
      <c r="F333" s="2180" t="s">
        <v>2107</v>
      </c>
      <c r="G333" s="2194"/>
      <c r="H333" s="2165">
        <v>221</v>
      </c>
      <c r="I333" s="2161" t="s">
        <v>13490</v>
      </c>
      <c r="J333" s="2162"/>
      <c r="K333" s="2165" t="s">
        <v>13106</v>
      </c>
      <c r="L333" s="2165" t="s">
        <v>13491</v>
      </c>
      <c r="M333" s="2147"/>
      <c r="N333" s="2147"/>
    </row>
    <row r="334" spans="1:14">
      <c r="A334" s="2186"/>
      <c r="B334" s="2187"/>
      <c r="C334" s="2186"/>
      <c r="D334" s="2188"/>
      <c r="E334" s="2187"/>
      <c r="F334" s="2189"/>
      <c r="G334" s="2196"/>
      <c r="H334" s="2199"/>
      <c r="I334" s="2200"/>
      <c r="J334" s="2192"/>
      <c r="K334" s="2199"/>
      <c r="L334" s="2199"/>
      <c r="M334" s="2185"/>
      <c r="N334" s="2185"/>
    </row>
    <row r="335" spans="1:14">
      <c r="A335" s="2186"/>
      <c r="B335" s="2187"/>
      <c r="C335" s="2186"/>
      <c r="D335" s="2188"/>
      <c r="E335" s="2187"/>
      <c r="F335" s="2189"/>
      <c r="G335" s="2196"/>
      <c r="H335" s="2199"/>
      <c r="I335" s="2200"/>
      <c r="J335" s="2192"/>
      <c r="K335" s="2199"/>
      <c r="L335" s="2199"/>
      <c r="M335" s="2185"/>
      <c r="N335" s="2185"/>
    </row>
    <row r="336" spans="1:14" ht="15" thickBot="1">
      <c r="A336" s="2152"/>
      <c r="B336" s="2154"/>
      <c r="C336" s="2152"/>
      <c r="D336" s="2153"/>
      <c r="E336" s="2154"/>
      <c r="F336" s="2182"/>
      <c r="G336" s="2198"/>
      <c r="H336" s="2166"/>
      <c r="I336" s="2163"/>
      <c r="J336" s="2164"/>
      <c r="K336" s="2166"/>
      <c r="L336" s="2166"/>
      <c r="M336" s="2148"/>
      <c r="N336" s="2148"/>
    </row>
    <row r="337" spans="1:14" ht="38.25" customHeight="1">
      <c r="A337" s="2149"/>
      <c r="B337" s="2151"/>
      <c r="C337" s="2149"/>
      <c r="D337" s="2150"/>
      <c r="E337" s="2151"/>
      <c r="F337" s="2180"/>
      <c r="G337" s="2194"/>
      <c r="H337" s="2165">
        <v>170.9</v>
      </c>
      <c r="I337" s="2161" t="s">
        <v>13492</v>
      </c>
      <c r="J337" s="2162"/>
      <c r="K337" s="2165" t="s">
        <v>13493</v>
      </c>
      <c r="L337" s="2165"/>
      <c r="M337" s="2147"/>
      <c r="N337" s="2147"/>
    </row>
    <row r="338" spans="1:14" ht="25.5" customHeight="1" thickBot="1">
      <c r="A338" s="2152"/>
      <c r="B338" s="2154"/>
      <c r="C338" s="2152"/>
      <c r="D338" s="2153"/>
      <c r="E338" s="2154"/>
      <c r="F338" s="2182"/>
      <c r="G338" s="2198"/>
      <c r="H338" s="2166"/>
      <c r="I338" s="2163" t="s">
        <v>13494</v>
      </c>
      <c r="J338" s="2164"/>
      <c r="K338" s="2166"/>
      <c r="L338" s="2166"/>
      <c r="M338" s="2148"/>
      <c r="N338" s="2148"/>
    </row>
    <row r="339" spans="1:14" ht="15" thickBot="1">
      <c r="A339" s="2134"/>
      <c r="B339" s="2136"/>
      <c r="C339" s="2134"/>
      <c r="D339" s="2135"/>
      <c r="E339" s="2136"/>
      <c r="F339" s="2171"/>
      <c r="G339" s="2205"/>
      <c r="H339" s="899">
        <v>50</v>
      </c>
      <c r="I339" s="2143" t="s">
        <v>13495</v>
      </c>
      <c r="J339" s="2144"/>
      <c r="K339" s="899" t="s">
        <v>13496</v>
      </c>
      <c r="L339" s="899"/>
      <c r="M339" s="900"/>
      <c r="N339" s="900"/>
    </row>
    <row r="340" spans="1:14" ht="15" thickBot="1">
      <c r="A340" s="2134"/>
      <c r="B340" s="2136"/>
      <c r="C340" s="2134"/>
      <c r="D340" s="2135"/>
      <c r="E340" s="2136"/>
      <c r="F340" s="2157" t="s">
        <v>13460</v>
      </c>
      <c r="G340" s="2160"/>
      <c r="H340" s="928">
        <v>483</v>
      </c>
      <c r="I340" s="2143"/>
      <c r="J340" s="2144"/>
      <c r="K340" s="899"/>
      <c r="L340" s="899"/>
      <c r="M340" s="900"/>
      <c r="N340" s="900"/>
    </row>
    <row r="341" spans="1:14" ht="16.2" thickBot="1">
      <c r="A341" s="2137" t="s">
        <v>13497</v>
      </c>
      <c r="B341" s="2138"/>
      <c r="C341" s="2138"/>
      <c r="D341" s="2138"/>
      <c r="E341" s="2138"/>
      <c r="F341" s="2138"/>
      <c r="G341" s="2138"/>
      <c r="H341" s="2139"/>
      <c r="I341" s="2143"/>
      <c r="J341" s="2144"/>
      <c r="K341" s="899"/>
      <c r="L341" s="899"/>
      <c r="M341" s="900"/>
      <c r="N341" s="900"/>
    </row>
    <row r="342" spans="1:14" ht="16.2" thickBot="1">
      <c r="A342" s="2137" t="s">
        <v>4831</v>
      </c>
      <c r="B342" s="2138"/>
      <c r="C342" s="2138"/>
      <c r="D342" s="2138"/>
      <c r="E342" s="2138"/>
      <c r="F342" s="2138"/>
      <c r="G342" s="2138"/>
      <c r="H342" s="2138"/>
      <c r="I342" s="2138"/>
      <c r="J342" s="2138"/>
      <c r="K342" s="2138"/>
      <c r="L342" s="2138"/>
      <c r="M342" s="2138"/>
      <c r="N342" s="2139"/>
    </row>
    <row r="343" spans="1:14" ht="15" thickBot="1">
      <c r="A343" s="2134"/>
      <c r="B343" s="2136"/>
      <c r="C343" s="2134"/>
      <c r="D343" s="2135"/>
      <c r="E343" s="2136"/>
      <c r="F343" s="2171"/>
      <c r="G343" s="2205"/>
      <c r="H343" s="899"/>
      <c r="I343" s="2143"/>
      <c r="J343" s="2144"/>
      <c r="K343" s="899"/>
      <c r="L343" s="899"/>
      <c r="M343" s="900"/>
      <c r="N343" s="900"/>
    </row>
    <row r="344" spans="1:14" ht="35.25" customHeight="1">
      <c r="A344" s="2149">
        <v>1</v>
      </c>
      <c r="B344" s="2151"/>
      <c r="C344" s="2149" t="s">
        <v>13498</v>
      </c>
      <c r="D344" s="2150"/>
      <c r="E344" s="2151"/>
      <c r="F344" s="2180" t="s">
        <v>25</v>
      </c>
      <c r="G344" s="2181"/>
      <c r="H344" s="2155">
        <v>6.5</v>
      </c>
      <c r="I344" s="2149" t="s">
        <v>13499</v>
      </c>
      <c r="J344" s="2162"/>
      <c r="K344" s="2165" t="s">
        <v>13299</v>
      </c>
      <c r="L344" s="2165" t="s">
        <v>13500</v>
      </c>
      <c r="M344" s="2147"/>
      <c r="N344" s="2147"/>
    </row>
    <row r="345" spans="1:14" ht="15" thickBot="1">
      <c r="A345" s="2152"/>
      <c r="B345" s="2154"/>
      <c r="C345" s="2152"/>
      <c r="D345" s="2153"/>
      <c r="E345" s="2154"/>
      <c r="F345" s="2182"/>
      <c r="G345" s="2183"/>
      <c r="H345" s="2156"/>
      <c r="I345" s="2152" t="s">
        <v>13501</v>
      </c>
      <c r="J345" s="2164"/>
      <c r="K345" s="2166"/>
      <c r="L345" s="2166"/>
      <c r="M345" s="2148"/>
      <c r="N345" s="2148"/>
    </row>
    <row r="346" spans="1:14" ht="150" customHeight="1">
      <c r="A346" s="2149">
        <v>2</v>
      </c>
      <c r="B346" s="2151"/>
      <c r="C346" s="2149" t="s">
        <v>13502</v>
      </c>
      <c r="D346" s="2150"/>
      <c r="E346" s="2151"/>
      <c r="F346" s="2180" t="s">
        <v>25</v>
      </c>
      <c r="G346" s="2181"/>
      <c r="H346" s="2155">
        <v>1840</v>
      </c>
      <c r="I346" s="2149" t="s">
        <v>13503</v>
      </c>
      <c r="J346" s="2162"/>
      <c r="K346" s="2165" t="s">
        <v>13152</v>
      </c>
      <c r="L346" s="2165" t="s">
        <v>13472</v>
      </c>
      <c r="M346" s="2147"/>
      <c r="N346" s="2147"/>
    </row>
    <row r="347" spans="1:14" ht="15" thickBot="1">
      <c r="A347" s="2152"/>
      <c r="B347" s="2154"/>
      <c r="C347" s="2152"/>
      <c r="D347" s="2153"/>
      <c r="E347" s="2154"/>
      <c r="F347" s="2182"/>
      <c r="G347" s="2183"/>
      <c r="H347" s="2156"/>
      <c r="I347" s="2152" t="s">
        <v>13504</v>
      </c>
      <c r="J347" s="2164"/>
      <c r="K347" s="2166"/>
      <c r="L347" s="2166"/>
      <c r="M347" s="2148"/>
      <c r="N347" s="2148"/>
    </row>
    <row r="348" spans="1:14" ht="52.8">
      <c r="A348" s="2149">
        <v>3</v>
      </c>
      <c r="B348" s="2151"/>
      <c r="C348" s="2149" t="s">
        <v>13505</v>
      </c>
      <c r="D348" s="2150"/>
      <c r="E348" s="2151"/>
      <c r="F348" s="2180" t="s">
        <v>25</v>
      </c>
      <c r="G348" s="2181"/>
      <c r="H348" s="2155">
        <v>3410</v>
      </c>
      <c r="I348" s="2149" t="s">
        <v>13506</v>
      </c>
      <c r="J348" s="2151"/>
      <c r="K348" s="2155" t="s">
        <v>13152</v>
      </c>
      <c r="L348" s="910" t="s">
        <v>13507</v>
      </c>
      <c r="M348" s="2169"/>
      <c r="N348" s="2169"/>
    </row>
    <row r="349" spans="1:14" ht="15" thickBot="1">
      <c r="A349" s="2186"/>
      <c r="B349" s="2187"/>
      <c r="C349" s="2186"/>
      <c r="D349" s="2188"/>
      <c r="E349" s="2187"/>
      <c r="F349" s="2189"/>
      <c r="G349" s="2190"/>
      <c r="H349" s="2156"/>
      <c r="I349" s="2152" t="s">
        <v>13508</v>
      </c>
      <c r="J349" s="2154"/>
      <c r="K349" s="2156"/>
      <c r="L349" s="910" t="s">
        <v>13509</v>
      </c>
      <c r="M349" s="2203"/>
      <c r="N349" s="2203"/>
    </row>
    <row r="350" spans="1:14" ht="40.200000000000003" thickBot="1">
      <c r="A350" s="2186"/>
      <c r="B350" s="2187"/>
      <c r="C350" s="2186"/>
      <c r="D350" s="2188"/>
      <c r="E350" s="2187"/>
      <c r="F350" s="2182"/>
      <c r="G350" s="2183"/>
      <c r="H350" s="890">
        <v>450</v>
      </c>
      <c r="I350" s="2134" t="s">
        <v>13510</v>
      </c>
      <c r="J350" s="2136"/>
      <c r="K350" s="890" t="s">
        <v>13209</v>
      </c>
      <c r="L350" s="883"/>
      <c r="M350" s="2170"/>
      <c r="N350" s="2170"/>
    </row>
    <row r="351" spans="1:14" ht="15" thickBot="1">
      <c r="A351" s="2152"/>
      <c r="B351" s="2154"/>
      <c r="C351" s="2152"/>
      <c r="D351" s="2153"/>
      <c r="E351" s="2154"/>
      <c r="F351" s="2157" t="s">
        <v>13460</v>
      </c>
      <c r="G351" s="2158"/>
      <c r="H351" s="930">
        <v>3860</v>
      </c>
      <c r="I351" s="2134"/>
      <c r="J351" s="2136"/>
      <c r="K351" s="890"/>
      <c r="L351" s="890"/>
      <c r="M351" s="887"/>
      <c r="N351" s="887"/>
    </row>
    <row r="352" spans="1:14" ht="150" customHeight="1" thickBot="1">
      <c r="A352" s="2149">
        <v>4</v>
      </c>
      <c r="B352" s="2151"/>
      <c r="C352" s="2149" t="s">
        <v>4035</v>
      </c>
      <c r="D352" s="2150"/>
      <c r="E352" s="2151"/>
      <c r="F352" s="2180" t="s">
        <v>25</v>
      </c>
      <c r="G352" s="2181"/>
      <c r="H352" s="2155">
        <v>1942</v>
      </c>
      <c r="I352" s="2149" t="s">
        <v>13511</v>
      </c>
      <c r="J352" s="2151"/>
      <c r="K352" s="2155" t="s">
        <v>13152</v>
      </c>
      <c r="L352" s="2155" t="s">
        <v>13409</v>
      </c>
      <c r="M352" s="887"/>
      <c r="N352" s="887"/>
    </row>
    <row r="353" spans="1:14" ht="15" thickBot="1">
      <c r="A353" s="2186"/>
      <c r="B353" s="2187"/>
      <c r="C353" s="2186"/>
      <c r="D353" s="2188"/>
      <c r="E353" s="2187"/>
      <c r="F353" s="2182"/>
      <c r="G353" s="2183"/>
      <c r="H353" s="2156"/>
      <c r="I353" s="2152" t="s">
        <v>13512</v>
      </c>
      <c r="J353" s="2154"/>
      <c r="K353" s="2156"/>
      <c r="L353" s="2156"/>
      <c r="M353" s="887"/>
      <c r="N353" s="887"/>
    </row>
    <row r="354" spans="1:14" ht="15" thickBot="1">
      <c r="A354" s="2152"/>
      <c r="B354" s="2154"/>
      <c r="C354" s="2152"/>
      <c r="D354" s="2153"/>
      <c r="E354" s="2154"/>
      <c r="F354" s="2157" t="s">
        <v>13460</v>
      </c>
      <c r="G354" s="2158"/>
      <c r="H354" s="930">
        <v>1942</v>
      </c>
      <c r="I354" s="2134"/>
      <c r="J354" s="2136"/>
      <c r="K354" s="893"/>
      <c r="L354" s="899"/>
      <c r="M354" s="900"/>
      <c r="N354" s="900"/>
    </row>
    <row r="355" spans="1:14" ht="27" thickBot="1">
      <c r="A355" s="2149">
        <v>5</v>
      </c>
      <c r="B355" s="2151"/>
      <c r="C355" s="2149" t="s">
        <v>13513</v>
      </c>
      <c r="D355" s="2150"/>
      <c r="E355" s="2151"/>
      <c r="F355" s="2180" t="s">
        <v>25</v>
      </c>
      <c r="G355" s="2181"/>
      <c r="H355" s="2155">
        <v>934</v>
      </c>
      <c r="I355" s="2134" t="s">
        <v>13514</v>
      </c>
      <c r="J355" s="2136"/>
      <c r="K355" s="2155" t="s">
        <v>13152</v>
      </c>
      <c r="L355" s="910" t="s">
        <v>13515</v>
      </c>
      <c r="M355" s="2169"/>
      <c r="N355" s="2169"/>
    </row>
    <row r="356" spans="1:14" ht="52.8">
      <c r="A356" s="2186"/>
      <c r="B356" s="2187"/>
      <c r="C356" s="2186"/>
      <c r="D356" s="2188"/>
      <c r="E356" s="2187"/>
      <c r="F356" s="2189"/>
      <c r="G356" s="2190"/>
      <c r="H356" s="2191"/>
      <c r="I356" s="2149" t="s">
        <v>13516</v>
      </c>
      <c r="J356" s="2151"/>
      <c r="K356" s="2191"/>
      <c r="L356" s="910" t="s">
        <v>13517</v>
      </c>
      <c r="M356" s="2203"/>
      <c r="N356" s="2203"/>
    </row>
    <row r="357" spans="1:14">
      <c r="A357" s="2186"/>
      <c r="B357" s="2187"/>
      <c r="C357" s="2186"/>
      <c r="D357" s="2188"/>
      <c r="E357" s="2187"/>
      <c r="F357" s="2189"/>
      <c r="G357" s="2190"/>
      <c r="H357" s="2191"/>
      <c r="I357" s="2186" t="s">
        <v>13518</v>
      </c>
      <c r="J357" s="2187"/>
      <c r="K357" s="2191"/>
      <c r="L357" s="884"/>
      <c r="M357" s="2203"/>
      <c r="N357" s="2203"/>
    </row>
    <row r="358" spans="1:14">
      <c r="A358" s="2186"/>
      <c r="B358" s="2187"/>
      <c r="C358" s="2186"/>
      <c r="D358" s="2188"/>
      <c r="E358" s="2187"/>
      <c r="F358" s="2189"/>
      <c r="G358" s="2190"/>
      <c r="H358" s="2191"/>
      <c r="I358" s="2186"/>
      <c r="J358" s="2187"/>
      <c r="K358" s="2191"/>
      <c r="L358" s="884"/>
      <c r="M358" s="2203"/>
      <c r="N358" s="2203"/>
    </row>
    <row r="359" spans="1:14">
      <c r="A359" s="2186"/>
      <c r="B359" s="2187"/>
      <c r="C359" s="2186"/>
      <c r="D359" s="2188"/>
      <c r="E359" s="2187"/>
      <c r="F359" s="2189"/>
      <c r="G359" s="2190"/>
      <c r="H359" s="2191"/>
      <c r="I359" s="2186"/>
      <c r="J359" s="2187"/>
      <c r="K359" s="2191"/>
      <c r="L359" s="884"/>
      <c r="M359" s="2203"/>
      <c r="N359" s="2203"/>
    </row>
    <row r="360" spans="1:14" ht="15" thickBot="1">
      <c r="A360" s="2186"/>
      <c r="B360" s="2187"/>
      <c r="C360" s="2186"/>
      <c r="D360" s="2188"/>
      <c r="E360" s="2187"/>
      <c r="F360" s="2182"/>
      <c r="G360" s="2183"/>
      <c r="H360" s="2156"/>
      <c r="I360" s="2152"/>
      <c r="J360" s="2154"/>
      <c r="K360" s="2156"/>
      <c r="L360" s="883"/>
      <c r="M360" s="2170"/>
      <c r="N360" s="2170"/>
    </row>
    <row r="361" spans="1:14" ht="15" thickBot="1">
      <c r="A361" s="2152"/>
      <c r="B361" s="2154"/>
      <c r="C361" s="2152"/>
      <c r="D361" s="2153"/>
      <c r="E361" s="2154"/>
      <c r="F361" s="2157" t="s">
        <v>13460</v>
      </c>
      <c r="G361" s="2158"/>
      <c r="H361" s="930">
        <v>934</v>
      </c>
      <c r="I361" s="2134"/>
      <c r="J361" s="2136"/>
      <c r="K361" s="910"/>
      <c r="L361" s="890"/>
      <c r="M361" s="887"/>
      <c r="N361" s="887"/>
    </row>
    <row r="362" spans="1:14" ht="213.75" customHeight="1">
      <c r="A362" s="2149">
        <v>6</v>
      </c>
      <c r="B362" s="2151"/>
      <c r="C362" s="2149" t="s">
        <v>13519</v>
      </c>
      <c r="D362" s="2150"/>
      <c r="E362" s="2151"/>
      <c r="F362" s="2180" t="s">
        <v>25</v>
      </c>
      <c r="G362" s="2181"/>
      <c r="H362" s="2155">
        <v>123</v>
      </c>
      <c r="I362" s="2149" t="s">
        <v>13520</v>
      </c>
      <c r="J362" s="2151"/>
      <c r="K362" s="2155" t="s">
        <v>13521</v>
      </c>
      <c r="L362" s="2155" t="s">
        <v>13522</v>
      </c>
      <c r="M362" s="2169"/>
      <c r="N362" s="2169"/>
    </row>
    <row r="363" spans="1:14" ht="15" thickBot="1">
      <c r="A363" s="2152"/>
      <c r="B363" s="2154"/>
      <c r="C363" s="2152"/>
      <c r="D363" s="2153"/>
      <c r="E363" s="2154"/>
      <c r="F363" s="2182"/>
      <c r="G363" s="2183"/>
      <c r="H363" s="2156"/>
      <c r="I363" s="2152"/>
      <c r="J363" s="2154"/>
      <c r="K363" s="2156"/>
      <c r="L363" s="2156"/>
      <c r="M363" s="2170"/>
      <c r="N363" s="2170"/>
    </row>
    <row r="364" spans="1:14" ht="134.25" customHeight="1" thickBot="1">
      <c r="A364" s="2149" t="s">
        <v>35</v>
      </c>
      <c r="B364" s="2151"/>
      <c r="C364" s="2149" t="s">
        <v>13523</v>
      </c>
      <c r="D364" s="2150"/>
      <c r="E364" s="2151"/>
      <c r="F364" s="2180" t="s">
        <v>25</v>
      </c>
      <c r="G364" s="2181"/>
      <c r="H364" s="890">
        <v>32.299999999999997</v>
      </c>
      <c r="I364" s="2134" t="s">
        <v>13524</v>
      </c>
      <c r="J364" s="2136"/>
      <c r="K364" s="896" t="s">
        <v>13525</v>
      </c>
      <c r="L364" s="2165" t="s">
        <v>13409</v>
      </c>
      <c r="M364" s="2147"/>
      <c r="N364" s="2147"/>
    </row>
    <row r="365" spans="1:14" ht="48" customHeight="1" thickBot="1">
      <c r="A365" s="2186"/>
      <c r="B365" s="2187"/>
      <c r="C365" s="2186"/>
      <c r="D365" s="2188"/>
      <c r="E365" s="2187"/>
      <c r="F365" s="2189"/>
      <c r="G365" s="2190"/>
      <c r="H365" s="890">
        <v>3.7</v>
      </c>
      <c r="I365" s="2134" t="s">
        <v>13526</v>
      </c>
      <c r="J365" s="2136"/>
      <c r="K365" s="2167" t="s">
        <v>13527</v>
      </c>
      <c r="L365" s="2199"/>
      <c r="M365" s="2185"/>
      <c r="N365" s="2185"/>
    </row>
    <row r="366" spans="1:14" ht="25.5" customHeight="1" thickBot="1">
      <c r="A366" s="2186"/>
      <c r="B366" s="2187"/>
      <c r="C366" s="2186"/>
      <c r="D366" s="2188"/>
      <c r="E366" s="2187"/>
      <c r="F366" s="2182"/>
      <c r="G366" s="2183"/>
      <c r="H366" s="890"/>
      <c r="I366" s="2134" t="s">
        <v>13528</v>
      </c>
      <c r="J366" s="2136"/>
      <c r="K366" s="2168"/>
      <c r="L366" s="2166"/>
      <c r="M366" s="2148"/>
      <c r="N366" s="2148"/>
    </row>
    <row r="367" spans="1:14" ht="15" thickBot="1">
      <c r="A367" s="2152"/>
      <c r="B367" s="2154"/>
      <c r="C367" s="2152"/>
      <c r="D367" s="2153"/>
      <c r="E367" s="2154"/>
      <c r="F367" s="2157" t="s">
        <v>13460</v>
      </c>
      <c r="G367" s="2158"/>
      <c r="H367" s="890">
        <v>36</v>
      </c>
      <c r="I367" s="2134"/>
      <c r="J367" s="2144"/>
      <c r="K367" s="896"/>
      <c r="L367" s="896"/>
      <c r="M367" s="897"/>
      <c r="N367" s="897"/>
    </row>
    <row r="368" spans="1:14" ht="134.25" customHeight="1" thickBot="1">
      <c r="A368" s="2149" t="s">
        <v>37</v>
      </c>
      <c r="B368" s="2151"/>
      <c r="C368" s="2149" t="s">
        <v>13529</v>
      </c>
      <c r="D368" s="2150"/>
      <c r="E368" s="2151"/>
      <c r="F368" s="2180" t="s">
        <v>25</v>
      </c>
      <c r="G368" s="2181"/>
      <c r="H368" s="890">
        <v>35.5</v>
      </c>
      <c r="I368" s="2134" t="s">
        <v>13530</v>
      </c>
      <c r="J368" s="2144"/>
      <c r="K368" s="896" t="s">
        <v>13531</v>
      </c>
      <c r="L368" s="2165" t="s">
        <v>13532</v>
      </c>
      <c r="M368" s="2147"/>
      <c r="N368" s="2147"/>
    </row>
    <row r="369" spans="1:14" ht="48" customHeight="1" thickBot="1">
      <c r="A369" s="2186"/>
      <c r="B369" s="2187"/>
      <c r="C369" s="2186"/>
      <c r="D369" s="2188"/>
      <c r="E369" s="2187"/>
      <c r="F369" s="2189"/>
      <c r="G369" s="2190"/>
      <c r="H369" s="890">
        <v>4.5</v>
      </c>
      <c r="I369" s="2134" t="s">
        <v>13533</v>
      </c>
      <c r="J369" s="2144"/>
      <c r="K369" s="2165" t="s">
        <v>13527</v>
      </c>
      <c r="L369" s="2199"/>
      <c r="M369" s="2185"/>
      <c r="N369" s="2185"/>
    </row>
    <row r="370" spans="1:14" ht="25.5" customHeight="1" thickBot="1">
      <c r="A370" s="2186"/>
      <c r="B370" s="2187"/>
      <c r="C370" s="2186"/>
      <c r="D370" s="2188"/>
      <c r="E370" s="2187"/>
      <c r="F370" s="2182"/>
      <c r="G370" s="2183"/>
      <c r="H370" s="890"/>
      <c r="I370" s="2134" t="s">
        <v>13534</v>
      </c>
      <c r="J370" s="2144"/>
      <c r="K370" s="2166"/>
      <c r="L370" s="2166"/>
      <c r="M370" s="2148"/>
      <c r="N370" s="2148"/>
    </row>
    <row r="371" spans="1:14" ht="15" thickBot="1">
      <c r="A371" s="2152"/>
      <c r="B371" s="2154"/>
      <c r="C371" s="2152"/>
      <c r="D371" s="2153"/>
      <c r="E371" s="2154"/>
      <c r="F371" s="2157" t="s">
        <v>13460</v>
      </c>
      <c r="G371" s="2158"/>
      <c r="H371" s="890">
        <v>40</v>
      </c>
      <c r="I371" s="2134"/>
      <c r="J371" s="2144"/>
      <c r="K371" s="896"/>
      <c r="L371" s="896"/>
      <c r="M371" s="897"/>
      <c r="N371" s="897"/>
    </row>
    <row r="372" spans="1:14" ht="101.25" customHeight="1" thickBot="1">
      <c r="A372" s="2149" t="s">
        <v>40</v>
      </c>
      <c r="B372" s="2151"/>
      <c r="C372" s="2149" t="s">
        <v>13535</v>
      </c>
      <c r="D372" s="2150"/>
      <c r="E372" s="2151"/>
      <c r="F372" s="2180" t="s">
        <v>25</v>
      </c>
      <c r="G372" s="2181"/>
      <c r="H372" s="890">
        <v>30</v>
      </c>
      <c r="I372" s="2134" t="s">
        <v>13536</v>
      </c>
      <c r="J372" s="2144"/>
      <c r="K372" s="898" t="s">
        <v>13521</v>
      </c>
      <c r="L372" s="2162" t="s">
        <v>13532</v>
      </c>
      <c r="M372" s="2147"/>
      <c r="N372" s="2147"/>
    </row>
    <row r="373" spans="1:14" ht="40.200000000000003" thickBot="1">
      <c r="A373" s="2186"/>
      <c r="B373" s="2187"/>
      <c r="C373" s="2186"/>
      <c r="D373" s="2188"/>
      <c r="E373" s="2187"/>
      <c r="F373" s="2182"/>
      <c r="G373" s="2183"/>
      <c r="H373" s="890">
        <v>60</v>
      </c>
      <c r="I373" s="2134" t="s">
        <v>13537</v>
      </c>
      <c r="J373" s="2136"/>
      <c r="K373" s="890" t="s">
        <v>13527</v>
      </c>
      <c r="L373" s="2164"/>
      <c r="M373" s="2148"/>
      <c r="N373" s="2148"/>
    </row>
    <row r="374" spans="1:14" ht="15" thickBot="1">
      <c r="A374" s="2152"/>
      <c r="B374" s="2154"/>
      <c r="C374" s="2152"/>
      <c r="D374" s="2153"/>
      <c r="E374" s="2154"/>
      <c r="F374" s="2157" t="s">
        <v>13460</v>
      </c>
      <c r="G374" s="2158"/>
      <c r="H374" s="890">
        <v>90</v>
      </c>
      <c r="I374" s="2134"/>
      <c r="J374" s="2136"/>
      <c r="K374" s="890"/>
      <c r="L374" s="890"/>
      <c r="M374" s="887"/>
      <c r="N374" s="887"/>
    </row>
    <row r="375" spans="1:14" ht="134.25" customHeight="1" thickBot="1">
      <c r="A375" s="2149" t="s">
        <v>42</v>
      </c>
      <c r="B375" s="2151"/>
      <c r="C375" s="2149" t="s">
        <v>13538</v>
      </c>
      <c r="D375" s="2150"/>
      <c r="E375" s="2151"/>
      <c r="F375" s="2180" t="s">
        <v>25</v>
      </c>
      <c r="G375" s="2181"/>
      <c r="H375" s="890">
        <v>5.9</v>
      </c>
      <c r="I375" s="2134" t="s">
        <v>13536</v>
      </c>
      <c r="J375" s="2144"/>
      <c r="K375" s="893" t="s">
        <v>13521</v>
      </c>
      <c r="L375" s="2165" t="s">
        <v>13532</v>
      </c>
      <c r="M375" s="2147"/>
      <c r="N375" s="2147"/>
    </row>
    <row r="376" spans="1:14" ht="48" customHeight="1" thickBot="1">
      <c r="A376" s="2186"/>
      <c r="B376" s="2187"/>
      <c r="C376" s="2186"/>
      <c r="D376" s="2188"/>
      <c r="E376" s="2187"/>
      <c r="F376" s="2189"/>
      <c r="G376" s="2190"/>
      <c r="H376" s="890">
        <v>3.1</v>
      </c>
      <c r="I376" s="2134" t="s">
        <v>13539</v>
      </c>
      <c r="J376" s="2144"/>
      <c r="K376" s="2162" t="s">
        <v>13527</v>
      </c>
      <c r="L376" s="2199"/>
      <c r="M376" s="2185"/>
      <c r="N376" s="2185"/>
    </row>
    <row r="377" spans="1:14" ht="38.25" customHeight="1" thickBot="1">
      <c r="A377" s="2186"/>
      <c r="B377" s="2187"/>
      <c r="C377" s="2186"/>
      <c r="D377" s="2188"/>
      <c r="E377" s="2187"/>
      <c r="F377" s="2182"/>
      <c r="G377" s="2183"/>
      <c r="H377" s="890"/>
      <c r="I377" s="2134" t="s">
        <v>13540</v>
      </c>
      <c r="J377" s="2136"/>
      <c r="K377" s="2164"/>
      <c r="L377" s="2166"/>
      <c r="M377" s="2148"/>
      <c r="N377" s="2148"/>
    </row>
    <row r="378" spans="1:14" ht="15" thickBot="1">
      <c r="A378" s="2152"/>
      <c r="B378" s="2154"/>
      <c r="C378" s="2152"/>
      <c r="D378" s="2153"/>
      <c r="E378" s="2154"/>
      <c r="F378" s="2157" t="s">
        <v>13460</v>
      </c>
      <c r="G378" s="2158"/>
      <c r="H378" s="890">
        <v>9</v>
      </c>
      <c r="I378" s="2134"/>
      <c r="J378" s="2136"/>
      <c r="K378" s="890"/>
      <c r="L378" s="890"/>
      <c r="M378" s="887"/>
      <c r="N378" s="887"/>
    </row>
    <row r="379" spans="1:14" ht="25.5" customHeight="1">
      <c r="A379" s="2149" t="s">
        <v>44</v>
      </c>
      <c r="B379" s="2151"/>
      <c r="C379" s="2149" t="s">
        <v>13541</v>
      </c>
      <c r="D379" s="2150"/>
      <c r="E379" s="2151"/>
      <c r="F379" s="2180" t="s">
        <v>25</v>
      </c>
      <c r="G379" s="2181"/>
      <c r="H379" s="2155">
        <v>137.80000000000001</v>
      </c>
      <c r="I379" s="2149" t="s">
        <v>13542</v>
      </c>
      <c r="J379" s="2151"/>
      <c r="K379" s="2155" t="s">
        <v>13106</v>
      </c>
      <c r="L379" s="910" t="s">
        <v>13327</v>
      </c>
      <c r="M379" s="2169"/>
      <c r="N379" s="2169"/>
    </row>
    <row r="380" spans="1:14" ht="40.200000000000003" thickBot="1">
      <c r="A380" s="2152"/>
      <c r="B380" s="2154"/>
      <c r="C380" s="2152"/>
      <c r="D380" s="2153"/>
      <c r="E380" s="2154"/>
      <c r="F380" s="2182"/>
      <c r="G380" s="2183"/>
      <c r="H380" s="2156"/>
      <c r="I380" s="2152" t="s">
        <v>13543</v>
      </c>
      <c r="J380" s="2154"/>
      <c r="K380" s="2156"/>
      <c r="L380" s="890" t="s">
        <v>13339</v>
      </c>
      <c r="M380" s="2170"/>
      <c r="N380" s="2170"/>
    </row>
    <row r="381" spans="1:14" ht="27" thickBot="1">
      <c r="A381" s="2134" t="s">
        <v>46</v>
      </c>
      <c r="B381" s="2136"/>
      <c r="C381" s="2134" t="s">
        <v>13544</v>
      </c>
      <c r="D381" s="2135"/>
      <c r="E381" s="2136"/>
      <c r="F381" s="2171" t="s">
        <v>25</v>
      </c>
      <c r="G381" s="2172"/>
      <c r="H381" s="890">
        <v>400</v>
      </c>
      <c r="I381" s="2134" t="s">
        <v>13545</v>
      </c>
      <c r="J381" s="2136"/>
      <c r="K381" s="890" t="s">
        <v>13546</v>
      </c>
      <c r="L381" s="890" t="s">
        <v>13547</v>
      </c>
      <c r="M381" s="900"/>
      <c r="N381" s="900"/>
    </row>
    <row r="382" spans="1:14">
      <c r="A382" s="2149" t="s">
        <v>48</v>
      </c>
      <c r="B382" s="2151"/>
      <c r="C382" s="2149" t="s">
        <v>13548</v>
      </c>
      <c r="D382" s="2150"/>
      <c r="E382" s="2151"/>
      <c r="F382" s="2180" t="s">
        <v>25</v>
      </c>
      <c r="G382" s="2181"/>
      <c r="H382" s="2155">
        <v>29.3</v>
      </c>
      <c r="I382" s="2149" t="s">
        <v>13549</v>
      </c>
      <c r="J382" s="2151"/>
      <c r="K382" s="2155" t="s">
        <v>13550</v>
      </c>
      <c r="L382" s="910" t="s">
        <v>13327</v>
      </c>
      <c r="M382" s="2169"/>
      <c r="N382" s="2169"/>
    </row>
    <row r="383" spans="1:14" ht="15" thickBot="1">
      <c r="A383" s="2152"/>
      <c r="B383" s="2154"/>
      <c r="C383" s="2152"/>
      <c r="D383" s="2153"/>
      <c r="E383" s="2154"/>
      <c r="F383" s="2182"/>
      <c r="G383" s="2183"/>
      <c r="H383" s="2156"/>
      <c r="I383" s="2152"/>
      <c r="J383" s="2154"/>
      <c r="K383" s="2156"/>
      <c r="L383" s="890" t="s">
        <v>13342</v>
      </c>
      <c r="M383" s="2170"/>
      <c r="N383" s="2170"/>
    </row>
    <row r="384" spans="1:14" ht="40.200000000000003" thickBot="1">
      <c r="A384" s="2134"/>
      <c r="B384" s="2136"/>
      <c r="C384" s="2134"/>
      <c r="D384" s="2135"/>
      <c r="E384" s="2136"/>
      <c r="F384" s="2171"/>
      <c r="G384" s="2172"/>
      <c r="H384" s="890">
        <v>20.7</v>
      </c>
      <c r="I384" s="2134" t="s">
        <v>13551</v>
      </c>
      <c r="J384" s="2136"/>
      <c r="K384" s="890" t="s">
        <v>13552</v>
      </c>
      <c r="L384" s="890"/>
      <c r="M384" s="887"/>
      <c r="N384" s="887"/>
    </row>
    <row r="385" spans="1:14" ht="15" thickBot="1">
      <c r="A385" s="2134"/>
      <c r="B385" s="2136"/>
      <c r="C385" s="2134"/>
      <c r="D385" s="2135"/>
      <c r="E385" s="2136"/>
      <c r="F385" s="2157" t="s">
        <v>13460</v>
      </c>
      <c r="G385" s="2158"/>
      <c r="H385" s="930">
        <v>50</v>
      </c>
      <c r="I385" s="2134"/>
      <c r="J385" s="2136"/>
      <c r="K385" s="890"/>
      <c r="L385" s="890"/>
      <c r="M385" s="887"/>
      <c r="N385" s="887"/>
    </row>
    <row r="386" spans="1:14">
      <c r="A386" s="2149">
        <v>14</v>
      </c>
      <c r="B386" s="2151"/>
      <c r="C386" s="2149" t="s">
        <v>13553</v>
      </c>
      <c r="D386" s="2150"/>
      <c r="E386" s="2151"/>
      <c r="F386" s="2180" t="s">
        <v>25</v>
      </c>
      <c r="G386" s="2181"/>
      <c r="H386" s="2155">
        <v>50</v>
      </c>
      <c r="I386" s="2149" t="s">
        <v>13554</v>
      </c>
      <c r="J386" s="2151"/>
      <c r="K386" s="2155" t="s">
        <v>13555</v>
      </c>
      <c r="L386" s="910" t="s">
        <v>13327</v>
      </c>
      <c r="M386" s="2169"/>
      <c r="N386" s="2169"/>
    </row>
    <row r="387" spans="1:14" ht="15" thickBot="1">
      <c r="A387" s="2152"/>
      <c r="B387" s="2154"/>
      <c r="C387" s="2152"/>
      <c r="D387" s="2153"/>
      <c r="E387" s="2154"/>
      <c r="F387" s="2182"/>
      <c r="G387" s="2183"/>
      <c r="H387" s="2156"/>
      <c r="I387" s="2152"/>
      <c r="J387" s="2154"/>
      <c r="K387" s="2156"/>
      <c r="L387" s="890" t="s">
        <v>13556</v>
      </c>
      <c r="M387" s="2170"/>
      <c r="N387" s="2170"/>
    </row>
    <row r="388" spans="1:14" ht="93" thickBot="1">
      <c r="A388" s="2134" t="s">
        <v>253</v>
      </c>
      <c r="B388" s="2136"/>
      <c r="C388" s="2134" t="s">
        <v>13557</v>
      </c>
      <c r="D388" s="2135"/>
      <c r="E388" s="2136"/>
      <c r="F388" s="2171" t="s">
        <v>25</v>
      </c>
      <c r="G388" s="2172"/>
      <c r="H388" s="890">
        <v>77</v>
      </c>
      <c r="I388" s="2134" t="s">
        <v>13558</v>
      </c>
      <c r="J388" s="2136"/>
      <c r="K388" s="890" t="s">
        <v>13559</v>
      </c>
      <c r="L388" s="890" t="s">
        <v>13560</v>
      </c>
      <c r="M388" s="887"/>
      <c r="N388" s="887"/>
    </row>
    <row r="389" spans="1:14" ht="150" customHeight="1">
      <c r="A389" s="2149" t="s">
        <v>255</v>
      </c>
      <c r="B389" s="2151"/>
      <c r="C389" s="2149" t="s">
        <v>13561</v>
      </c>
      <c r="D389" s="2150"/>
      <c r="E389" s="2151"/>
      <c r="F389" s="2180" t="s">
        <v>25</v>
      </c>
      <c r="G389" s="2181"/>
      <c r="H389" s="2155">
        <v>200</v>
      </c>
      <c r="I389" s="2149" t="s">
        <v>13562</v>
      </c>
      <c r="J389" s="2151"/>
      <c r="K389" s="2155" t="s">
        <v>13559</v>
      </c>
      <c r="L389" s="2155" t="s">
        <v>13472</v>
      </c>
      <c r="M389" s="2169"/>
      <c r="N389" s="2169"/>
    </row>
    <row r="390" spans="1:14" ht="15" thickBot="1">
      <c r="A390" s="2152"/>
      <c r="B390" s="2154"/>
      <c r="C390" s="2152"/>
      <c r="D390" s="2153"/>
      <c r="E390" s="2154"/>
      <c r="F390" s="2182"/>
      <c r="G390" s="2183"/>
      <c r="H390" s="2156"/>
      <c r="I390" s="2152"/>
      <c r="J390" s="2154"/>
      <c r="K390" s="2156"/>
      <c r="L390" s="2156"/>
      <c r="M390" s="2170"/>
      <c r="N390" s="2170"/>
    </row>
    <row r="391" spans="1:14">
      <c r="A391" s="2149">
        <v>17</v>
      </c>
      <c r="B391" s="2151"/>
      <c r="C391" s="2149" t="s">
        <v>13563</v>
      </c>
      <c r="D391" s="2150"/>
      <c r="E391" s="2162"/>
      <c r="F391" s="2193" t="s">
        <v>25</v>
      </c>
      <c r="G391" s="2194"/>
      <c r="H391" s="2165">
        <v>112.5</v>
      </c>
      <c r="I391" s="2161" t="s">
        <v>13564</v>
      </c>
      <c r="J391" s="2162"/>
      <c r="K391" s="2165" t="s">
        <v>13565</v>
      </c>
      <c r="L391" s="893" t="s">
        <v>13327</v>
      </c>
      <c r="M391" s="2147"/>
      <c r="N391" s="2147"/>
    </row>
    <row r="392" spans="1:14" ht="15" thickBot="1">
      <c r="A392" s="2152"/>
      <c r="B392" s="2154"/>
      <c r="C392" s="2152"/>
      <c r="D392" s="2153"/>
      <c r="E392" s="2164"/>
      <c r="F392" s="2197"/>
      <c r="G392" s="2198"/>
      <c r="H392" s="2166"/>
      <c r="I392" s="2163"/>
      <c r="J392" s="2164"/>
      <c r="K392" s="2166"/>
      <c r="L392" s="899" t="s">
        <v>13342</v>
      </c>
      <c r="M392" s="2148"/>
      <c r="N392" s="2148"/>
    </row>
    <row r="393" spans="1:14">
      <c r="A393" s="2149" t="s">
        <v>259</v>
      </c>
      <c r="B393" s="2151"/>
      <c r="C393" s="2149" t="s">
        <v>13566</v>
      </c>
      <c r="D393" s="2150"/>
      <c r="E393" s="2162"/>
      <c r="F393" s="2193" t="s">
        <v>25</v>
      </c>
      <c r="G393" s="2194"/>
      <c r="H393" s="2165">
        <v>32.6</v>
      </c>
      <c r="I393" s="2161" t="s">
        <v>13567</v>
      </c>
      <c r="J393" s="2162"/>
      <c r="K393" s="2165" t="s">
        <v>13565</v>
      </c>
      <c r="L393" s="893" t="s">
        <v>13327</v>
      </c>
      <c r="M393" s="2147"/>
      <c r="N393" s="2147"/>
    </row>
    <row r="394" spans="1:14" ht="15" thickBot="1">
      <c r="A394" s="2152"/>
      <c r="B394" s="2154"/>
      <c r="C394" s="2152"/>
      <c r="D394" s="2153"/>
      <c r="E394" s="2164"/>
      <c r="F394" s="2197"/>
      <c r="G394" s="2198"/>
      <c r="H394" s="2166"/>
      <c r="I394" s="2163"/>
      <c r="J394" s="2164"/>
      <c r="K394" s="2166"/>
      <c r="L394" s="899" t="s">
        <v>13342</v>
      </c>
      <c r="M394" s="2148"/>
      <c r="N394" s="2148"/>
    </row>
    <row r="395" spans="1:14" ht="48" customHeight="1">
      <c r="A395" s="2149">
        <v>19</v>
      </c>
      <c r="B395" s="2151"/>
      <c r="C395" s="2149" t="s">
        <v>13568</v>
      </c>
      <c r="D395" s="2150"/>
      <c r="E395" s="2151"/>
      <c r="F395" s="2180" t="s">
        <v>25</v>
      </c>
      <c r="G395" s="2181"/>
      <c r="H395" s="2155">
        <v>54</v>
      </c>
      <c r="I395" s="2149" t="s">
        <v>13569</v>
      </c>
      <c r="J395" s="2151"/>
      <c r="K395" s="2155" t="s">
        <v>13408</v>
      </c>
      <c r="L395" s="2155" t="s">
        <v>13570</v>
      </c>
      <c r="M395" s="2169"/>
      <c r="N395" s="2169"/>
    </row>
    <row r="396" spans="1:14" ht="15" thickBot="1">
      <c r="A396" s="2152"/>
      <c r="B396" s="2154"/>
      <c r="C396" s="2152"/>
      <c r="D396" s="2153"/>
      <c r="E396" s="2154"/>
      <c r="F396" s="2182"/>
      <c r="G396" s="2183"/>
      <c r="H396" s="2156"/>
      <c r="I396" s="2152"/>
      <c r="J396" s="2154"/>
      <c r="K396" s="2156"/>
      <c r="L396" s="2156"/>
      <c r="M396" s="2170"/>
      <c r="N396" s="2170"/>
    </row>
    <row r="397" spans="1:14" ht="66.599999999999994" thickBot="1">
      <c r="A397" s="2134" t="s">
        <v>265</v>
      </c>
      <c r="B397" s="2136"/>
      <c r="C397" s="2134" t="s">
        <v>13571</v>
      </c>
      <c r="D397" s="2135"/>
      <c r="E397" s="2136"/>
      <c r="F397" s="2171" t="s">
        <v>25</v>
      </c>
      <c r="G397" s="2172"/>
      <c r="H397" s="890">
        <v>579.20000000000005</v>
      </c>
      <c r="I397" s="2134" t="s">
        <v>13572</v>
      </c>
      <c r="J397" s="2136"/>
      <c r="K397" s="890" t="s">
        <v>13106</v>
      </c>
      <c r="L397" s="890" t="s">
        <v>13573</v>
      </c>
      <c r="M397" s="887"/>
      <c r="N397" s="887"/>
    </row>
    <row r="398" spans="1:14">
      <c r="A398" s="2149" t="s">
        <v>268</v>
      </c>
      <c r="B398" s="2151"/>
      <c r="C398" s="2149" t="s">
        <v>13574</v>
      </c>
      <c r="D398" s="2150"/>
      <c r="E398" s="2151"/>
      <c r="F398" s="2180" t="s">
        <v>25</v>
      </c>
      <c r="G398" s="2181"/>
      <c r="H398" s="2155">
        <v>8</v>
      </c>
      <c r="I398" s="2149" t="s">
        <v>13575</v>
      </c>
      <c r="J398" s="2151"/>
      <c r="K398" s="2155" t="s">
        <v>13559</v>
      </c>
      <c r="L398" s="910" t="s">
        <v>13283</v>
      </c>
      <c r="M398" s="2169"/>
      <c r="N398" s="2169"/>
    </row>
    <row r="399" spans="1:14" ht="15" thickBot="1">
      <c r="A399" s="2152"/>
      <c r="B399" s="2154"/>
      <c r="C399" s="2152"/>
      <c r="D399" s="2153"/>
      <c r="E399" s="2154"/>
      <c r="F399" s="2182"/>
      <c r="G399" s="2183"/>
      <c r="H399" s="2156"/>
      <c r="I399" s="2152"/>
      <c r="J399" s="2154"/>
      <c r="K399" s="2156"/>
      <c r="L399" s="890" t="s">
        <v>13576</v>
      </c>
      <c r="M399" s="2170"/>
      <c r="N399" s="2170"/>
    </row>
    <row r="400" spans="1:14" ht="26.4">
      <c r="A400" s="2149" t="s">
        <v>270</v>
      </c>
      <c r="B400" s="2151"/>
      <c r="C400" s="2149" t="s">
        <v>13577</v>
      </c>
      <c r="D400" s="2150"/>
      <c r="E400" s="2151"/>
      <c r="F400" s="2180" t="s">
        <v>25</v>
      </c>
      <c r="G400" s="2181"/>
      <c r="H400" s="2155">
        <v>3548</v>
      </c>
      <c r="I400" s="2300" t="s">
        <v>13578</v>
      </c>
      <c r="J400" s="2301"/>
      <c r="K400" s="2155" t="s">
        <v>13432</v>
      </c>
      <c r="L400" s="910" t="s">
        <v>13364</v>
      </c>
      <c r="M400" s="2169"/>
      <c r="N400" s="2169"/>
    </row>
    <row r="401" spans="1:14" ht="36" customHeight="1">
      <c r="A401" s="2186"/>
      <c r="B401" s="2187"/>
      <c r="C401" s="2186"/>
      <c r="D401" s="2188"/>
      <c r="E401" s="2187"/>
      <c r="F401" s="2189"/>
      <c r="G401" s="2190"/>
      <c r="H401" s="2191"/>
      <c r="I401" s="2296" t="s">
        <v>13579</v>
      </c>
      <c r="J401" s="2297"/>
      <c r="K401" s="2191"/>
      <c r="L401" s="910" t="s">
        <v>13580</v>
      </c>
      <c r="M401" s="2203"/>
      <c r="N401" s="2203"/>
    </row>
    <row r="402" spans="1:14" ht="66">
      <c r="A402" s="2186"/>
      <c r="B402" s="2187"/>
      <c r="C402" s="2186"/>
      <c r="D402" s="2188"/>
      <c r="E402" s="2187"/>
      <c r="F402" s="2189"/>
      <c r="G402" s="2190"/>
      <c r="H402" s="2191"/>
      <c r="I402" s="2296" t="s">
        <v>13581</v>
      </c>
      <c r="J402" s="2297"/>
      <c r="K402" s="2191"/>
      <c r="L402" s="910" t="s">
        <v>13582</v>
      </c>
      <c r="M402" s="2203"/>
      <c r="N402" s="2203"/>
    </row>
    <row r="403" spans="1:14" ht="24" customHeight="1">
      <c r="A403" s="2186"/>
      <c r="B403" s="2187"/>
      <c r="C403" s="2186"/>
      <c r="D403" s="2188"/>
      <c r="E403" s="2187"/>
      <c r="F403" s="2189"/>
      <c r="G403" s="2190"/>
      <c r="H403" s="2191"/>
      <c r="I403" s="2296" t="s">
        <v>13583</v>
      </c>
      <c r="J403" s="2297"/>
      <c r="K403" s="2191"/>
      <c r="L403" s="884"/>
      <c r="M403" s="2203"/>
      <c r="N403" s="2203"/>
    </row>
    <row r="404" spans="1:14">
      <c r="A404" s="2186"/>
      <c r="B404" s="2187"/>
      <c r="C404" s="2186"/>
      <c r="D404" s="2188"/>
      <c r="E404" s="2187"/>
      <c r="F404" s="2189"/>
      <c r="G404" s="2190"/>
      <c r="H404" s="2191"/>
      <c r="I404" s="2296" t="s">
        <v>13584</v>
      </c>
      <c r="J404" s="2297"/>
      <c r="K404" s="2191"/>
      <c r="L404" s="884"/>
      <c r="M404" s="2203"/>
      <c r="N404" s="2203"/>
    </row>
    <row r="405" spans="1:14" ht="36" customHeight="1">
      <c r="A405" s="2186"/>
      <c r="B405" s="2187"/>
      <c r="C405" s="2186"/>
      <c r="D405" s="2188"/>
      <c r="E405" s="2187"/>
      <c r="F405" s="2189"/>
      <c r="G405" s="2190"/>
      <c r="H405" s="2191"/>
      <c r="I405" s="2296" t="s">
        <v>13585</v>
      </c>
      <c r="J405" s="2297"/>
      <c r="K405" s="2191"/>
      <c r="L405" s="884"/>
      <c r="M405" s="2203"/>
      <c r="N405" s="2203"/>
    </row>
    <row r="406" spans="1:14" ht="48" customHeight="1">
      <c r="A406" s="2186"/>
      <c r="B406" s="2187"/>
      <c r="C406" s="2186"/>
      <c r="D406" s="2188"/>
      <c r="E406" s="2187"/>
      <c r="F406" s="2189"/>
      <c r="G406" s="2190"/>
      <c r="H406" s="2191"/>
      <c r="I406" s="2296" t="s">
        <v>13586</v>
      </c>
      <c r="J406" s="2297"/>
      <c r="K406" s="2191"/>
      <c r="L406" s="884"/>
      <c r="M406" s="2203"/>
      <c r="N406" s="2203"/>
    </row>
    <row r="407" spans="1:14" ht="24" customHeight="1">
      <c r="A407" s="2186"/>
      <c r="B407" s="2187"/>
      <c r="C407" s="2186"/>
      <c r="D407" s="2188"/>
      <c r="E407" s="2187"/>
      <c r="F407" s="2189"/>
      <c r="G407" s="2190"/>
      <c r="H407" s="2191"/>
      <c r="I407" s="2296" t="s">
        <v>13587</v>
      </c>
      <c r="J407" s="2297"/>
      <c r="K407" s="2191"/>
      <c r="L407" s="884"/>
      <c r="M407" s="2203"/>
      <c r="N407" s="2203"/>
    </row>
    <row r="408" spans="1:14" ht="24" customHeight="1">
      <c r="A408" s="2186"/>
      <c r="B408" s="2187"/>
      <c r="C408" s="2186"/>
      <c r="D408" s="2188"/>
      <c r="E408" s="2187"/>
      <c r="F408" s="2189"/>
      <c r="G408" s="2190"/>
      <c r="H408" s="2191"/>
      <c r="I408" s="2296" t="s">
        <v>13588</v>
      </c>
      <c r="J408" s="2297"/>
      <c r="K408" s="2191"/>
      <c r="L408" s="884"/>
      <c r="M408" s="2203"/>
      <c r="N408" s="2203"/>
    </row>
    <row r="409" spans="1:14" ht="24" customHeight="1">
      <c r="A409" s="2186"/>
      <c r="B409" s="2187"/>
      <c r="C409" s="2186"/>
      <c r="D409" s="2188"/>
      <c r="E409" s="2187"/>
      <c r="F409" s="2189"/>
      <c r="G409" s="2190"/>
      <c r="H409" s="2191"/>
      <c r="I409" s="2296" t="s">
        <v>13589</v>
      </c>
      <c r="J409" s="2297"/>
      <c r="K409" s="2191"/>
      <c r="L409" s="884"/>
      <c r="M409" s="2203"/>
      <c r="N409" s="2203"/>
    </row>
    <row r="410" spans="1:14" ht="15" thickBot="1">
      <c r="A410" s="2152"/>
      <c r="B410" s="2154"/>
      <c r="C410" s="2152"/>
      <c r="D410" s="2153"/>
      <c r="E410" s="2154"/>
      <c r="F410" s="2182"/>
      <c r="G410" s="2183"/>
      <c r="H410" s="2156"/>
      <c r="I410" s="2298" t="s">
        <v>13590</v>
      </c>
      <c r="J410" s="2299"/>
      <c r="K410" s="2156"/>
      <c r="L410" s="883"/>
      <c r="M410" s="2170"/>
      <c r="N410" s="2170"/>
    </row>
    <row r="411" spans="1:14" ht="26.4">
      <c r="A411" s="2149" t="s">
        <v>159</v>
      </c>
      <c r="B411" s="2151"/>
      <c r="C411" s="2149" t="s">
        <v>13592</v>
      </c>
      <c r="D411" s="2150"/>
      <c r="E411" s="2151"/>
      <c r="F411" s="2180" t="s">
        <v>25</v>
      </c>
      <c r="G411" s="2181"/>
      <c r="H411" s="2155">
        <v>2130</v>
      </c>
      <c r="I411" s="2149" t="s">
        <v>13593</v>
      </c>
      <c r="J411" s="2151"/>
      <c r="K411" s="2155" t="s">
        <v>13237</v>
      </c>
      <c r="L411" s="910" t="s">
        <v>13364</v>
      </c>
      <c r="M411" s="2169"/>
      <c r="N411" s="2169"/>
    </row>
    <row r="412" spans="1:14" ht="39.6">
      <c r="A412" s="2186"/>
      <c r="B412" s="2187"/>
      <c r="C412" s="2186"/>
      <c r="D412" s="2188"/>
      <c r="E412" s="2187"/>
      <c r="F412" s="2189"/>
      <c r="G412" s="2190"/>
      <c r="H412" s="2191"/>
      <c r="I412" s="2186"/>
      <c r="J412" s="2187"/>
      <c r="K412" s="2191"/>
      <c r="L412" s="910" t="s">
        <v>13317</v>
      </c>
      <c r="M412" s="2203"/>
      <c r="N412" s="2203"/>
    </row>
    <row r="413" spans="1:14">
      <c r="A413" s="2186"/>
      <c r="B413" s="2187"/>
      <c r="C413" s="2186"/>
      <c r="D413" s="2188"/>
      <c r="E413" s="2187"/>
      <c r="F413" s="2189"/>
      <c r="G413" s="2190"/>
      <c r="H413" s="2191"/>
      <c r="I413" s="2186"/>
      <c r="J413" s="2187"/>
      <c r="K413" s="2191"/>
      <c r="L413" s="884"/>
      <c r="M413" s="2203"/>
      <c r="N413" s="2203"/>
    </row>
    <row r="414" spans="1:14" ht="15" thickBot="1">
      <c r="A414" s="2152"/>
      <c r="B414" s="2154"/>
      <c r="C414" s="2152"/>
      <c r="D414" s="2153"/>
      <c r="E414" s="2154"/>
      <c r="F414" s="2182"/>
      <c r="G414" s="2183"/>
      <c r="H414" s="2156"/>
      <c r="I414" s="2152"/>
      <c r="J414" s="2154"/>
      <c r="K414" s="2156"/>
      <c r="L414" s="883"/>
      <c r="M414" s="2170"/>
      <c r="N414" s="2170"/>
    </row>
    <row r="415" spans="1:14" ht="138.75" customHeight="1">
      <c r="A415" s="2149" t="s">
        <v>276</v>
      </c>
      <c r="B415" s="2151"/>
      <c r="C415" s="2149" t="s">
        <v>13594</v>
      </c>
      <c r="D415" s="2150"/>
      <c r="E415" s="2151"/>
      <c r="F415" s="2180" t="s">
        <v>25</v>
      </c>
      <c r="G415" s="2181"/>
      <c r="H415" s="2155">
        <v>1865</v>
      </c>
      <c r="I415" s="2149" t="s">
        <v>13595</v>
      </c>
      <c r="J415" s="2151"/>
      <c r="K415" s="2155" t="s">
        <v>13237</v>
      </c>
      <c r="L415" s="2155" t="s">
        <v>13596</v>
      </c>
      <c r="M415" s="2169"/>
      <c r="N415" s="2169"/>
    </row>
    <row r="416" spans="1:14">
      <c r="A416" s="2186"/>
      <c r="B416" s="2187"/>
      <c r="C416" s="2186"/>
      <c r="D416" s="2188"/>
      <c r="E416" s="2187"/>
      <c r="F416" s="2189"/>
      <c r="G416" s="2190"/>
      <c r="H416" s="2191"/>
      <c r="I416" s="2186"/>
      <c r="J416" s="2187"/>
      <c r="K416" s="2191"/>
      <c r="L416" s="2191"/>
      <c r="M416" s="2203"/>
      <c r="N416" s="2203"/>
    </row>
    <row r="417" spans="1:14">
      <c r="A417" s="2186"/>
      <c r="B417" s="2187"/>
      <c r="C417" s="2186"/>
      <c r="D417" s="2188"/>
      <c r="E417" s="2187"/>
      <c r="F417" s="2189"/>
      <c r="G417" s="2190"/>
      <c r="H417" s="2191"/>
      <c r="I417" s="2186"/>
      <c r="J417" s="2187"/>
      <c r="K417" s="2191"/>
      <c r="L417" s="2191"/>
      <c r="M417" s="2203"/>
      <c r="N417" s="2203"/>
    </row>
    <row r="418" spans="1:14">
      <c r="A418" s="2186"/>
      <c r="B418" s="2187"/>
      <c r="C418" s="2186"/>
      <c r="D418" s="2188"/>
      <c r="E418" s="2187"/>
      <c r="F418" s="2189"/>
      <c r="G418" s="2190"/>
      <c r="H418" s="2191"/>
      <c r="I418" s="2186"/>
      <c r="J418" s="2187"/>
      <c r="K418" s="2191"/>
      <c r="L418" s="2191"/>
      <c r="M418" s="2203"/>
      <c r="N418" s="2203"/>
    </row>
    <row r="419" spans="1:14">
      <c r="A419" s="2186"/>
      <c r="B419" s="2187"/>
      <c r="C419" s="2186"/>
      <c r="D419" s="2188"/>
      <c r="E419" s="2187"/>
      <c r="F419" s="2189"/>
      <c r="G419" s="2190"/>
      <c r="H419" s="2191"/>
      <c r="I419" s="2186"/>
      <c r="J419" s="2187"/>
      <c r="K419" s="2191"/>
      <c r="L419" s="2191"/>
      <c r="M419" s="2203"/>
      <c r="N419" s="2203"/>
    </row>
    <row r="420" spans="1:14">
      <c r="A420" s="2186"/>
      <c r="B420" s="2187"/>
      <c r="C420" s="2186"/>
      <c r="D420" s="2188"/>
      <c r="E420" s="2187"/>
      <c r="F420" s="2189"/>
      <c r="G420" s="2190"/>
      <c r="H420" s="2191"/>
      <c r="I420" s="2186"/>
      <c r="J420" s="2187"/>
      <c r="K420" s="2191"/>
      <c r="L420" s="2191"/>
      <c r="M420" s="2203"/>
      <c r="N420" s="2203"/>
    </row>
    <row r="421" spans="1:14" ht="15" thickBot="1">
      <c r="A421" s="2152"/>
      <c r="B421" s="2154"/>
      <c r="C421" s="2152"/>
      <c r="D421" s="2153"/>
      <c r="E421" s="2154"/>
      <c r="F421" s="2182"/>
      <c r="G421" s="2183"/>
      <c r="H421" s="2156"/>
      <c r="I421" s="2152"/>
      <c r="J421" s="2154"/>
      <c r="K421" s="2156"/>
      <c r="L421" s="2156"/>
      <c r="M421" s="2170"/>
      <c r="N421" s="2170"/>
    </row>
    <row r="422" spans="1:14" ht="162" customHeight="1">
      <c r="A422" s="2149" t="s">
        <v>278</v>
      </c>
      <c r="B422" s="2151"/>
      <c r="C422" s="2149" t="s">
        <v>13597</v>
      </c>
      <c r="D422" s="2150"/>
      <c r="E422" s="2151"/>
      <c r="F422" s="2180" t="s">
        <v>25</v>
      </c>
      <c r="G422" s="2181"/>
      <c r="H422" s="2155">
        <v>3064.7</v>
      </c>
      <c r="I422" s="2149" t="s">
        <v>13598</v>
      </c>
      <c r="J422" s="2151"/>
      <c r="K422" s="2155" t="s">
        <v>13237</v>
      </c>
      <c r="L422" s="2155" t="s">
        <v>13599</v>
      </c>
      <c r="M422" s="2169"/>
      <c r="N422" s="2169"/>
    </row>
    <row r="423" spans="1:14">
      <c r="A423" s="2186"/>
      <c r="B423" s="2187"/>
      <c r="C423" s="2186"/>
      <c r="D423" s="2188"/>
      <c r="E423" s="2187"/>
      <c r="F423" s="2189"/>
      <c r="G423" s="2190"/>
      <c r="H423" s="2191"/>
      <c r="I423" s="2186"/>
      <c r="J423" s="2187"/>
      <c r="K423" s="2191"/>
      <c r="L423" s="2191"/>
      <c r="M423" s="2203"/>
      <c r="N423" s="2203"/>
    </row>
    <row r="424" spans="1:14">
      <c r="A424" s="2186"/>
      <c r="B424" s="2187"/>
      <c r="C424" s="2186"/>
      <c r="D424" s="2188"/>
      <c r="E424" s="2187"/>
      <c r="F424" s="2189"/>
      <c r="G424" s="2190"/>
      <c r="H424" s="2191"/>
      <c r="I424" s="2186"/>
      <c r="J424" s="2187"/>
      <c r="K424" s="2191"/>
      <c r="L424" s="2191"/>
      <c r="M424" s="2203"/>
      <c r="N424" s="2203"/>
    </row>
    <row r="425" spans="1:14">
      <c r="A425" s="2186"/>
      <c r="B425" s="2187"/>
      <c r="C425" s="2186"/>
      <c r="D425" s="2188"/>
      <c r="E425" s="2187"/>
      <c r="F425" s="2189"/>
      <c r="G425" s="2190"/>
      <c r="H425" s="2191"/>
      <c r="I425" s="2186"/>
      <c r="J425" s="2187"/>
      <c r="K425" s="2191"/>
      <c r="L425" s="2191"/>
      <c r="M425" s="2203"/>
      <c r="N425" s="2203"/>
    </row>
    <row r="426" spans="1:14">
      <c r="A426" s="2186"/>
      <c r="B426" s="2187"/>
      <c r="C426" s="2186"/>
      <c r="D426" s="2188"/>
      <c r="E426" s="2187"/>
      <c r="F426" s="2189"/>
      <c r="G426" s="2190"/>
      <c r="H426" s="2191"/>
      <c r="I426" s="2186"/>
      <c r="J426" s="2187"/>
      <c r="K426" s="2191"/>
      <c r="L426" s="2191"/>
      <c r="M426" s="2203"/>
      <c r="N426" s="2203"/>
    </row>
    <row r="427" spans="1:14">
      <c r="A427" s="2186"/>
      <c r="B427" s="2187"/>
      <c r="C427" s="2186"/>
      <c r="D427" s="2188"/>
      <c r="E427" s="2187"/>
      <c r="F427" s="2189"/>
      <c r="G427" s="2190"/>
      <c r="H427" s="2191"/>
      <c r="I427" s="2186"/>
      <c r="J427" s="2187"/>
      <c r="K427" s="2191"/>
      <c r="L427" s="2191"/>
      <c r="M427" s="2203"/>
      <c r="N427" s="2203"/>
    </row>
    <row r="428" spans="1:14">
      <c r="A428" s="2186"/>
      <c r="B428" s="2187"/>
      <c r="C428" s="2186"/>
      <c r="D428" s="2188"/>
      <c r="E428" s="2187"/>
      <c r="F428" s="2189"/>
      <c r="G428" s="2190"/>
      <c r="H428" s="2191"/>
      <c r="I428" s="2186"/>
      <c r="J428" s="2187"/>
      <c r="K428" s="2191"/>
      <c r="L428" s="2191"/>
      <c r="M428" s="2203"/>
      <c r="N428" s="2203"/>
    </row>
    <row r="429" spans="1:14" ht="15" thickBot="1">
      <c r="A429" s="2152"/>
      <c r="B429" s="2154"/>
      <c r="C429" s="2152"/>
      <c r="D429" s="2153"/>
      <c r="E429" s="2154"/>
      <c r="F429" s="2182"/>
      <c r="G429" s="2183"/>
      <c r="H429" s="2156"/>
      <c r="I429" s="2152"/>
      <c r="J429" s="2154"/>
      <c r="K429" s="2156"/>
      <c r="L429" s="2156"/>
      <c r="M429" s="2170"/>
      <c r="N429" s="2170"/>
    </row>
    <row r="430" spans="1:14" ht="25.5" customHeight="1">
      <c r="A430" s="2149"/>
      <c r="B430" s="2151"/>
      <c r="C430" s="2149"/>
      <c r="D430" s="2150"/>
      <c r="E430" s="2151"/>
      <c r="F430" s="2180"/>
      <c r="G430" s="2181"/>
      <c r="H430" s="2155"/>
      <c r="I430" s="2149" t="s">
        <v>13600</v>
      </c>
      <c r="J430" s="2151"/>
      <c r="K430" s="2155"/>
      <c r="L430" s="2155"/>
      <c r="M430" s="2169"/>
      <c r="N430" s="2169"/>
    </row>
    <row r="431" spans="1:14" ht="76.5" customHeight="1" thickBot="1">
      <c r="A431" s="2152"/>
      <c r="B431" s="2154"/>
      <c r="C431" s="2152"/>
      <c r="D431" s="2153"/>
      <c r="E431" s="2154"/>
      <c r="F431" s="2182"/>
      <c r="G431" s="2183"/>
      <c r="H431" s="2156"/>
      <c r="I431" s="2152" t="s">
        <v>13601</v>
      </c>
      <c r="J431" s="2154"/>
      <c r="K431" s="2156"/>
      <c r="L431" s="2156"/>
      <c r="M431" s="2170"/>
      <c r="N431" s="2170"/>
    </row>
    <row r="432" spans="1:14" ht="213.75" customHeight="1">
      <c r="A432" s="2149">
        <v>27</v>
      </c>
      <c r="B432" s="2151"/>
      <c r="C432" s="2149" t="s">
        <v>13602</v>
      </c>
      <c r="D432" s="2150"/>
      <c r="E432" s="2151"/>
      <c r="F432" s="2180" t="s">
        <v>25</v>
      </c>
      <c r="G432" s="2181"/>
      <c r="H432" s="2155">
        <v>2018</v>
      </c>
      <c r="I432" s="2149" t="s">
        <v>13603</v>
      </c>
      <c r="J432" s="2151"/>
      <c r="K432" s="2155" t="s">
        <v>13604</v>
      </c>
      <c r="L432" s="2155" t="s">
        <v>13605</v>
      </c>
      <c r="M432" s="2169"/>
      <c r="N432" s="2169"/>
    </row>
    <row r="433" spans="1:14" ht="15" thickBot="1">
      <c r="A433" s="2152"/>
      <c r="B433" s="2154"/>
      <c r="C433" s="2152"/>
      <c r="D433" s="2153"/>
      <c r="E433" s="2154"/>
      <c r="F433" s="2182"/>
      <c r="G433" s="2183"/>
      <c r="H433" s="2156"/>
      <c r="I433" s="2152"/>
      <c r="J433" s="2154"/>
      <c r="K433" s="2156"/>
      <c r="L433" s="2156"/>
      <c r="M433" s="2170"/>
      <c r="N433" s="2170"/>
    </row>
    <row r="434" spans="1:14" ht="74.25" customHeight="1">
      <c r="A434" s="2149">
        <v>28</v>
      </c>
      <c r="B434" s="2151"/>
      <c r="C434" s="2149" t="s">
        <v>1824</v>
      </c>
      <c r="D434" s="2150"/>
      <c r="E434" s="2162"/>
      <c r="F434" s="2193" t="s">
        <v>25</v>
      </c>
      <c r="G434" s="2181"/>
      <c r="H434" s="2155">
        <v>210.8</v>
      </c>
      <c r="I434" s="2149" t="s">
        <v>13606</v>
      </c>
      <c r="J434" s="2151"/>
      <c r="K434" s="2155" t="s">
        <v>13607</v>
      </c>
      <c r="L434" s="2155" t="s">
        <v>13409</v>
      </c>
      <c r="M434" s="2169"/>
      <c r="N434" s="2169"/>
    </row>
    <row r="435" spans="1:14">
      <c r="A435" s="2186"/>
      <c r="B435" s="2187"/>
      <c r="C435" s="2186"/>
      <c r="D435" s="2188"/>
      <c r="E435" s="2192"/>
      <c r="F435" s="2195"/>
      <c r="G435" s="2190"/>
      <c r="H435" s="2191"/>
      <c r="I435" s="2186"/>
      <c r="J435" s="2187"/>
      <c r="K435" s="2191"/>
      <c r="L435" s="2191"/>
      <c r="M435" s="2203"/>
      <c r="N435" s="2203"/>
    </row>
    <row r="436" spans="1:14">
      <c r="A436" s="2186"/>
      <c r="B436" s="2187"/>
      <c r="C436" s="2186"/>
      <c r="D436" s="2188"/>
      <c r="E436" s="2192"/>
      <c r="F436" s="2195"/>
      <c r="G436" s="2190"/>
      <c r="H436" s="2191"/>
      <c r="I436" s="2186"/>
      <c r="J436" s="2187"/>
      <c r="K436" s="2191"/>
      <c r="L436" s="2191"/>
      <c r="M436" s="2203"/>
      <c r="N436" s="2203"/>
    </row>
    <row r="437" spans="1:14" ht="15" thickBot="1">
      <c r="A437" s="2186"/>
      <c r="B437" s="2187"/>
      <c r="C437" s="2186"/>
      <c r="D437" s="2188"/>
      <c r="E437" s="2192"/>
      <c r="F437" s="2195"/>
      <c r="G437" s="2190"/>
      <c r="H437" s="2156"/>
      <c r="I437" s="2152"/>
      <c r="J437" s="2154"/>
      <c r="K437" s="2156"/>
      <c r="L437" s="2191"/>
      <c r="M437" s="2203"/>
      <c r="N437" s="2203"/>
    </row>
    <row r="438" spans="1:14" ht="45.75" customHeight="1">
      <c r="A438" s="2186"/>
      <c r="B438" s="2187"/>
      <c r="C438" s="2186"/>
      <c r="D438" s="2188"/>
      <c r="E438" s="2192"/>
      <c r="F438" s="2195"/>
      <c r="G438" s="2190"/>
      <c r="H438" s="2167">
        <v>489.2</v>
      </c>
      <c r="I438" s="2161" t="s">
        <v>13608</v>
      </c>
      <c r="J438" s="2151"/>
      <c r="K438" s="2155" t="s">
        <v>13609</v>
      </c>
      <c r="L438" s="2191"/>
      <c r="M438" s="2203"/>
      <c r="N438" s="2203"/>
    </row>
    <row r="439" spans="1:14">
      <c r="A439" s="2186"/>
      <c r="B439" s="2187"/>
      <c r="C439" s="2186"/>
      <c r="D439" s="2188"/>
      <c r="E439" s="2192"/>
      <c r="F439" s="2195"/>
      <c r="G439" s="2190"/>
      <c r="H439" s="2184"/>
      <c r="I439" s="2200" t="s">
        <v>13610</v>
      </c>
      <c r="J439" s="2187"/>
      <c r="K439" s="2191"/>
      <c r="L439" s="2191"/>
      <c r="M439" s="2203"/>
      <c r="N439" s="2203"/>
    </row>
    <row r="440" spans="1:14" ht="15" thickBot="1">
      <c r="A440" s="2186"/>
      <c r="B440" s="2187"/>
      <c r="C440" s="2186"/>
      <c r="D440" s="2188"/>
      <c r="E440" s="2192"/>
      <c r="F440" s="2197"/>
      <c r="G440" s="2183"/>
      <c r="H440" s="2168"/>
      <c r="I440" s="2163" t="s">
        <v>13611</v>
      </c>
      <c r="J440" s="2154"/>
      <c r="K440" s="2156"/>
      <c r="L440" s="2156"/>
      <c r="M440" s="2170"/>
      <c r="N440" s="2170"/>
    </row>
    <row r="441" spans="1:14" ht="15" thickBot="1">
      <c r="A441" s="2152"/>
      <c r="B441" s="2154"/>
      <c r="C441" s="2152"/>
      <c r="D441" s="2153"/>
      <c r="E441" s="2164"/>
      <c r="F441" s="2159" t="s">
        <v>13460</v>
      </c>
      <c r="G441" s="2160"/>
      <c r="H441" s="928">
        <v>700</v>
      </c>
      <c r="I441" s="2143"/>
      <c r="J441" s="2136"/>
      <c r="K441" s="890"/>
      <c r="L441" s="890"/>
      <c r="M441" s="887"/>
      <c r="N441" s="887"/>
    </row>
    <row r="442" spans="1:14" ht="42.75" customHeight="1">
      <c r="A442" s="2149">
        <v>29</v>
      </c>
      <c r="B442" s="2151"/>
      <c r="C442" s="2149" t="s">
        <v>13612</v>
      </c>
      <c r="D442" s="2150"/>
      <c r="E442" s="2162"/>
      <c r="F442" s="2193" t="s">
        <v>25</v>
      </c>
      <c r="G442" s="2194"/>
      <c r="H442" s="2165">
        <v>434.2</v>
      </c>
      <c r="I442" s="2161" t="s">
        <v>13613</v>
      </c>
      <c r="J442" s="2162"/>
      <c r="K442" s="2165" t="s">
        <v>13614</v>
      </c>
      <c r="L442" s="2165" t="s">
        <v>13409</v>
      </c>
      <c r="M442" s="2147"/>
      <c r="N442" s="2147"/>
    </row>
    <row r="443" spans="1:14">
      <c r="A443" s="2186"/>
      <c r="B443" s="2187"/>
      <c r="C443" s="2186"/>
      <c r="D443" s="2188"/>
      <c r="E443" s="2192"/>
      <c r="F443" s="2195"/>
      <c r="G443" s="2196"/>
      <c r="H443" s="2199"/>
      <c r="I443" s="2200"/>
      <c r="J443" s="2192"/>
      <c r="K443" s="2199"/>
      <c r="L443" s="2199"/>
      <c r="M443" s="2185"/>
      <c r="N443" s="2185"/>
    </row>
    <row r="444" spans="1:14">
      <c r="A444" s="2186"/>
      <c r="B444" s="2187"/>
      <c r="C444" s="2186"/>
      <c r="D444" s="2188"/>
      <c r="E444" s="2192"/>
      <c r="F444" s="2195"/>
      <c r="G444" s="2196"/>
      <c r="H444" s="2199"/>
      <c r="I444" s="2200"/>
      <c r="J444" s="2192"/>
      <c r="K444" s="2199"/>
      <c r="L444" s="2199"/>
      <c r="M444" s="2185"/>
      <c r="N444" s="2185"/>
    </row>
    <row r="445" spans="1:14" ht="15" thickBot="1">
      <c r="A445" s="2186"/>
      <c r="B445" s="2187"/>
      <c r="C445" s="2186"/>
      <c r="D445" s="2188"/>
      <c r="E445" s="2192"/>
      <c r="F445" s="2195"/>
      <c r="G445" s="2196"/>
      <c r="H445" s="2166"/>
      <c r="I445" s="2163"/>
      <c r="J445" s="2164"/>
      <c r="K445" s="2166"/>
      <c r="L445" s="2199"/>
      <c r="M445" s="2185"/>
      <c r="N445" s="2185"/>
    </row>
    <row r="446" spans="1:14" ht="40.200000000000003" thickBot="1">
      <c r="A446" s="2186"/>
      <c r="B446" s="2187"/>
      <c r="C446" s="2186"/>
      <c r="D446" s="2188"/>
      <c r="E446" s="2192"/>
      <c r="F446" s="2197"/>
      <c r="G446" s="2198"/>
      <c r="H446" s="899">
        <v>165.8</v>
      </c>
      <c r="I446" s="2143" t="s">
        <v>13615</v>
      </c>
      <c r="J446" s="2144"/>
      <c r="K446" s="899" t="s">
        <v>13609</v>
      </c>
      <c r="L446" s="2166"/>
      <c r="M446" s="2148"/>
      <c r="N446" s="2148"/>
    </row>
    <row r="447" spans="1:14" ht="15" thickBot="1">
      <c r="A447" s="2152"/>
      <c r="B447" s="2154"/>
      <c r="C447" s="2152"/>
      <c r="D447" s="2153"/>
      <c r="E447" s="2164"/>
      <c r="F447" s="2159" t="s">
        <v>13460</v>
      </c>
      <c r="G447" s="2160"/>
      <c r="H447" s="928">
        <v>600</v>
      </c>
      <c r="I447" s="2143"/>
      <c r="J447" s="2144"/>
      <c r="K447" s="899"/>
      <c r="L447" s="899"/>
      <c r="M447" s="900"/>
      <c r="N447" s="900"/>
    </row>
    <row r="448" spans="1:14" ht="66.599999999999994" thickBot="1">
      <c r="A448" s="2134" t="s">
        <v>287</v>
      </c>
      <c r="B448" s="2136"/>
      <c r="C448" s="2134" t="s">
        <v>13616</v>
      </c>
      <c r="D448" s="2135"/>
      <c r="E448" s="2144"/>
      <c r="F448" s="2204" t="s">
        <v>25</v>
      </c>
      <c r="G448" s="2205"/>
      <c r="H448" s="899">
        <v>100</v>
      </c>
      <c r="I448" s="2143" t="s">
        <v>13617</v>
      </c>
      <c r="J448" s="2144"/>
      <c r="K448" s="899" t="s">
        <v>13604</v>
      </c>
      <c r="L448" s="899" t="s">
        <v>13472</v>
      </c>
      <c r="M448" s="900"/>
      <c r="N448" s="900"/>
    </row>
    <row r="449" spans="1:14" ht="26.4">
      <c r="A449" s="2149">
        <v>31</v>
      </c>
      <c r="B449" s="2151"/>
      <c r="C449" s="2149" t="s">
        <v>13618</v>
      </c>
      <c r="D449" s="2150"/>
      <c r="E449" s="2162"/>
      <c r="F449" s="2193" t="s">
        <v>25</v>
      </c>
      <c r="G449" s="2194"/>
      <c r="H449" s="2165">
        <v>103</v>
      </c>
      <c r="I449" s="2161" t="s">
        <v>13619</v>
      </c>
      <c r="J449" s="2162"/>
      <c r="K449" s="2165" t="s">
        <v>13620</v>
      </c>
      <c r="L449" s="893" t="s">
        <v>13364</v>
      </c>
      <c r="M449" s="2147"/>
      <c r="N449" s="2147"/>
    </row>
    <row r="450" spans="1:14" ht="40.200000000000003" thickBot="1">
      <c r="A450" s="2152"/>
      <c r="B450" s="2154"/>
      <c r="C450" s="2152"/>
      <c r="D450" s="2153"/>
      <c r="E450" s="2164"/>
      <c r="F450" s="2197"/>
      <c r="G450" s="2198"/>
      <c r="H450" s="2166"/>
      <c r="I450" s="2163"/>
      <c r="J450" s="2164"/>
      <c r="K450" s="2166"/>
      <c r="L450" s="899" t="s">
        <v>13317</v>
      </c>
      <c r="M450" s="2148"/>
      <c r="N450" s="2148"/>
    </row>
    <row r="451" spans="1:14" ht="66.599999999999994" thickBot="1">
      <c r="A451" s="2134" t="s">
        <v>291</v>
      </c>
      <c r="B451" s="2136"/>
      <c r="C451" s="2134" t="s">
        <v>13621</v>
      </c>
      <c r="D451" s="2135"/>
      <c r="E451" s="2144"/>
      <c r="F451" s="2204" t="s">
        <v>25</v>
      </c>
      <c r="G451" s="2205"/>
      <c r="H451" s="899">
        <v>67</v>
      </c>
      <c r="I451" s="2143" t="s">
        <v>13622</v>
      </c>
      <c r="J451" s="2144"/>
      <c r="K451" s="899" t="s">
        <v>13623</v>
      </c>
      <c r="L451" s="899" t="s">
        <v>13409</v>
      </c>
      <c r="M451" s="900"/>
      <c r="N451" s="900"/>
    </row>
    <row r="452" spans="1:14" ht="255" customHeight="1">
      <c r="A452" s="2149" t="s">
        <v>293</v>
      </c>
      <c r="B452" s="2151"/>
      <c r="C452" s="2149" t="s">
        <v>11291</v>
      </c>
      <c r="D452" s="2150"/>
      <c r="E452" s="2162"/>
      <c r="F452" s="2193" t="s">
        <v>25</v>
      </c>
      <c r="G452" s="2194"/>
      <c r="H452" s="2165">
        <v>199.8</v>
      </c>
      <c r="I452" s="2161" t="s">
        <v>13624</v>
      </c>
      <c r="J452" s="2162"/>
      <c r="K452" s="2165" t="s">
        <v>13245</v>
      </c>
      <c r="L452" s="2165" t="s">
        <v>13625</v>
      </c>
      <c r="M452" s="2147"/>
      <c r="N452" s="2147"/>
    </row>
    <row r="453" spans="1:14" ht="25.5" customHeight="1" thickBot="1">
      <c r="A453" s="2152"/>
      <c r="B453" s="2154"/>
      <c r="C453" s="2152"/>
      <c r="D453" s="2153"/>
      <c r="E453" s="2164"/>
      <c r="F453" s="2197"/>
      <c r="G453" s="2198"/>
      <c r="H453" s="2166"/>
      <c r="I453" s="2163" t="s">
        <v>13626</v>
      </c>
      <c r="J453" s="2164"/>
      <c r="K453" s="2166"/>
      <c r="L453" s="2166"/>
      <c r="M453" s="2148"/>
      <c r="N453" s="2148"/>
    </row>
    <row r="454" spans="1:14" ht="26.4">
      <c r="A454" s="2149">
        <v>34</v>
      </c>
      <c r="B454" s="2151"/>
      <c r="C454" s="2149" t="s">
        <v>13627</v>
      </c>
      <c r="D454" s="2150"/>
      <c r="E454" s="2162"/>
      <c r="F454" s="2193" t="s">
        <v>25</v>
      </c>
      <c r="G454" s="2194"/>
      <c r="H454" s="2165">
        <v>23</v>
      </c>
      <c r="I454" s="2161" t="s">
        <v>13628</v>
      </c>
      <c r="J454" s="2162"/>
      <c r="K454" s="2165" t="s">
        <v>13418</v>
      </c>
      <c r="L454" s="893" t="s">
        <v>13419</v>
      </c>
      <c r="M454" s="2147"/>
      <c r="N454" s="2147"/>
    </row>
    <row r="455" spans="1:14" ht="15" thickBot="1">
      <c r="A455" s="2152"/>
      <c r="B455" s="2154"/>
      <c r="C455" s="2152"/>
      <c r="D455" s="2153"/>
      <c r="E455" s="2164"/>
      <c r="F455" s="2197"/>
      <c r="G455" s="2198"/>
      <c r="H455" s="2166"/>
      <c r="I455" s="2163"/>
      <c r="J455" s="2164"/>
      <c r="K455" s="2166"/>
      <c r="L455" s="899" t="s">
        <v>13421</v>
      </c>
      <c r="M455" s="2148"/>
      <c r="N455" s="2148"/>
    </row>
    <row r="456" spans="1:14">
      <c r="A456" s="2149">
        <v>35</v>
      </c>
      <c r="B456" s="2151"/>
      <c r="C456" s="2149" t="s">
        <v>13629</v>
      </c>
      <c r="D456" s="2150"/>
      <c r="E456" s="2162"/>
      <c r="F456" s="2193" t="s">
        <v>25</v>
      </c>
      <c r="G456" s="2194"/>
      <c r="H456" s="2165">
        <v>172</v>
      </c>
      <c r="I456" s="2161" t="s">
        <v>13630</v>
      </c>
      <c r="J456" s="2162"/>
      <c r="K456" s="2165" t="s">
        <v>13418</v>
      </c>
      <c r="L456" s="893" t="s">
        <v>13283</v>
      </c>
      <c r="M456" s="2147"/>
      <c r="N456" s="2147"/>
    </row>
    <row r="457" spans="1:14">
      <c r="A457" s="2186"/>
      <c r="B457" s="2187"/>
      <c r="C457" s="2186"/>
      <c r="D457" s="2188"/>
      <c r="E457" s="2192"/>
      <c r="F457" s="2195"/>
      <c r="G457" s="2196"/>
      <c r="H457" s="2199"/>
      <c r="I457" s="2200" t="s">
        <v>13631</v>
      </c>
      <c r="J457" s="2192"/>
      <c r="K457" s="2199"/>
      <c r="L457" s="893" t="s">
        <v>13436</v>
      </c>
      <c r="M457" s="2185"/>
      <c r="N457" s="2185"/>
    </row>
    <row r="458" spans="1:14" ht="15" thickBot="1">
      <c r="A458" s="2186"/>
      <c r="B458" s="2187"/>
      <c r="C458" s="2186"/>
      <c r="D458" s="2188"/>
      <c r="E458" s="2192"/>
      <c r="F458" s="2195"/>
      <c r="G458" s="2196"/>
      <c r="H458" s="2166"/>
      <c r="I458" s="2163" t="s">
        <v>13632</v>
      </c>
      <c r="J458" s="2164"/>
      <c r="K458" s="2166"/>
      <c r="L458" s="893"/>
      <c r="M458" s="2185"/>
      <c r="N458" s="2185"/>
    </row>
    <row r="459" spans="1:14" ht="15" thickBot="1">
      <c r="A459" s="2186"/>
      <c r="B459" s="2187"/>
      <c r="C459" s="2186"/>
      <c r="D459" s="2188"/>
      <c r="E459" s="2192"/>
      <c r="F459" s="2197"/>
      <c r="G459" s="2198"/>
      <c r="H459" s="899">
        <v>250</v>
      </c>
      <c r="I459" s="2143" t="s">
        <v>13633</v>
      </c>
      <c r="J459" s="2144"/>
      <c r="K459" s="899" t="s">
        <v>13634</v>
      </c>
      <c r="L459" s="882"/>
      <c r="M459" s="2148"/>
      <c r="N459" s="2148"/>
    </row>
    <row r="460" spans="1:14" ht="15" thickBot="1">
      <c r="A460" s="2152"/>
      <c r="B460" s="2154"/>
      <c r="C460" s="2152"/>
      <c r="D460" s="2153"/>
      <c r="E460" s="2164"/>
      <c r="F460" s="2159" t="s">
        <v>13460</v>
      </c>
      <c r="G460" s="2158"/>
      <c r="H460" s="928">
        <v>422</v>
      </c>
      <c r="I460" s="2143"/>
      <c r="J460" s="2144"/>
      <c r="K460" s="899"/>
      <c r="L460" s="899"/>
      <c r="M460" s="900"/>
      <c r="N460" s="900"/>
    </row>
    <row r="461" spans="1:14" ht="37.5" customHeight="1">
      <c r="A461" s="2149">
        <v>36</v>
      </c>
      <c r="B461" s="2151"/>
      <c r="C461" s="2149" t="s">
        <v>13635</v>
      </c>
      <c r="D461" s="2150"/>
      <c r="E461" s="2162"/>
      <c r="F461" s="2193" t="s">
        <v>25</v>
      </c>
      <c r="G461" s="2194"/>
      <c r="H461" s="2165">
        <v>65.599999999999994</v>
      </c>
      <c r="I461" s="2161" t="s">
        <v>13636</v>
      </c>
      <c r="J461" s="2162"/>
      <c r="K461" s="2165" t="s">
        <v>13418</v>
      </c>
      <c r="L461" s="893" t="s">
        <v>13283</v>
      </c>
      <c r="M461" s="2147"/>
      <c r="N461" s="2147"/>
    </row>
    <row r="462" spans="1:14" ht="15" thickBot="1">
      <c r="A462" s="2152"/>
      <c r="B462" s="2154"/>
      <c r="C462" s="2152"/>
      <c r="D462" s="2153"/>
      <c r="E462" s="2164"/>
      <c r="F462" s="2197"/>
      <c r="G462" s="2198"/>
      <c r="H462" s="2166"/>
      <c r="I462" s="2163"/>
      <c r="J462" s="2164"/>
      <c r="K462" s="2166"/>
      <c r="L462" s="899" t="s">
        <v>13436</v>
      </c>
      <c r="M462" s="2148"/>
      <c r="N462" s="2148"/>
    </row>
    <row r="463" spans="1:14" ht="25.5" customHeight="1">
      <c r="A463" s="2149">
        <v>37</v>
      </c>
      <c r="B463" s="2151"/>
      <c r="C463" s="2149" t="s">
        <v>13637</v>
      </c>
      <c r="D463" s="2150"/>
      <c r="E463" s="2162"/>
      <c r="F463" s="2193" t="s">
        <v>25</v>
      </c>
      <c r="G463" s="2194"/>
      <c r="H463" s="2165">
        <v>6111</v>
      </c>
      <c r="I463" s="2161" t="s">
        <v>13638</v>
      </c>
      <c r="J463" s="2162"/>
      <c r="K463" s="2165" t="s">
        <v>13174</v>
      </c>
      <c r="L463" s="893" t="s">
        <v>13327</v>
      </c>
      <c r="M463" s="2147"/>
      <c r="N463" s="2147"/>
    </row>
    <row r="464" spans="1:14" ht="39.6">
      <c r="A464" s="2186"/>
      <c r="B464" s="2187"/>
      <c r="C464" s="2186"/>
      <c r="D464" s="2188"/>
      <c r="E464" s="2192"/>
      <c r="F464" s="2195"/>
      <c r="G464" s="2196"/>
      <c r="H464" s="2199"/>
      <c r="I464" s="2200" t="s">
        <v>13639</v>
      </c>
      <c r="J464" s="2192"/>
      <c r="K464" s="2199"/>
      <c r="L464" s="893" t="s">
        <v>13640</v>
      </c>
      <c r="M464" s="2185"/>
      <c r="N464" s="2185"/>
    </row>
    <row r="465" spans="1:14" ht="25.5" customHeight="1" thickBot="1">
      <c r="A465" s="2152"/>
      <c r="B465" s="2154"/>
      <c r="C465" s="2152"/>
      <c r="D465" s="2153"/>
      <c r="E465" s="2164"/>
      <c r="F465" s="2197"/>
      <c r="G465" s="2198"/>
      <c r="H465" s="2166"/>
      <c r="I465" s="2163" t="s">
        <v>13641</v>
      </c>
      <c r="J465" s="2164"/>
      <c r="K465" s="2166"/>
      <c r="L465" s="882"/>
      <c r="M465" s="2148"/>
      <c r="N465" s="2148"/>
    </row>
    <row r="466" spans="1:14">
      <c r="A466" s="2149">
        <v>38</v>
      </c>
      <c r="B466" s="2151"/>
      <c r="C466" s="2149" t="s">
        <v>13642</v>
      </c>
      <c r="D466" s="2150"/>
      <c r="E466" s="2162"/>
      <c r="F466" s="2193" t="s">
        <v>25</v>
      </c>
      <c r="G466" s="2194"/>
      <c r="H466" s="2165">
        <v>4.3</v>
      </c>
      <c r="I466" s="2161" t="s">
        <v>13643</v>
      </c>
      <c r="J466" s="2162"/>
      <c r="K466" s="2165" t="s">
        <v>13644</v>
      </c>
      <c r="L466" s="893" t="s">
        <v>13327</v>
      </c>
      <c r="M466" s="2147"/>
      <c r="N466" s="2147"/>
    </row>
    <row r="467" spans="1:14" ht="15" thickBot="1">
      <c r="A467" s="2152"/>
      <c r="B467" s="2154"/>
      <c r="C467" s="2152"/>
      <c r="D467" s="2153"/>
      <c r="E467" s="2164"/>
      <c r="F467" s="2197"/>
      <c r="G467" s="2198"/>
      <c r="H467" s="2166"/>
      <c r="I467" s="2163"/>
      <c r="J467" s="2164"/>
      <c r="K467" s="2166"/>
      <c r="L467" s="899" t="s">
        <v>13645</v>
      </c>
      <c r="M467" s="2148"/>
      <c r="N467" s="2148"/>
    </row>
    <row r="468" spans="1:14" ht="16.2" thickBot="1">
      <c r="A468" s="2137" t="s">
        <v>13646</v>
      </c>
      <c r="B468" s="2138"/>
      <c r="C468" s="2138"/>
      <c r="D468" s="2138"/>
      <c r="E468" s="2138"/>
      <c r="F468" s="2138"/>
      <c r="G468" s="2138"/>
      <c r="H468" s="2139"/>
      <c r="I468" s="2143"/>
      <c r="J468" s="2144"/>
      <c r="K468" s="899"/>
      <c r="L468" s="899"/>
      <c r="M468" s="900"/>
      <c r="N468" s="900"/>
    </row>
    <row r="469" spans="1:14" ht="16.2" thickBot="1">
      <c r="A469" s="2137" t="s">
        <v>13647</v>
      </c>
      <c r="B469" s="2138"/>
      <c r="C469" s="2138"/>
      <c r="D469" s="2138"/>
      <c r="E469" s="2138"/>
      <c r="F469" s="2138"/>
      <c r="G469" s="2138"/>
      <c r="H469" s="2138"/>
      <c r="I469" s="2138"/>
      <c r="J469" s="2138"/>
      <c r="K469" s="2138"/>
      <c r="L469" s="2138"/>
      <c r="M469" s="2138"/>
      <c r="N469" s="2179"/>
    </row>
    <row r="470" spans="1:14" ht="27" thickBot="1">
      <c r="A470" s="2149" t="s">
        <v>10</v>
      </c>
      <c r="B470" s="2151"/>
      <c r="C470" s="2149" t="s">
        <v>13648</v>
      </c>
      <c r="D470" s="2150"/>
      <c r="E470" s="2151"/>
      <c r="F470" s="2180" t="s">
        <v>358</v>
      </c>
      <c r="G470" s="2181"/>
      <c r="H470" s="885">
        <v>21.7</v>
      </c>
      <c r="I470" s="2134" t="s">
        <v>13649</v>
      </c>
      <c r="J470" s="2136"/>
      <c r="K470" s="896" t="s">
        <v>13650</v>
      </c>
      <c r="L470" s="896" t="s">
        <v>13651</v>
      </c>
      <c r="M470" s="2147"/>
      <c r="N470" s="2147"/>
    </row>
    <row r="471" spans="1:14" ht="40.200000000000003" thickBot="1">
      <c r="A471" s="2186"/>
      <c r="B471" s="2187"/>
      <c r="C471" s="2186"/>
      <c r="D471" s="2188"/>
      <c r="E471" s="2187"/>
      <c r="F471" s="2189"/>
      <c r="G471" s="2190"/>
      <c r="H471" s="890">
        <v>235.7</v>
      </c>
      <c r="I471" s="2134" t="s">
        <v>13652</v>
      </c>
      <c r="J471" s="2136"/>
      <c r="K471" s="896" t="s">
        <v>13653</v>
      </c>
      <c r="L471" s="893" t="s">
        <v>13366</v>
      </c>
      <c r="M471" s="2185"/>
      <c r="N471" s="2185"/>
    </row>
    <row r="472" spans="1:14" ht="40.200000000000003" thickBot="1">
      <c r="A472" s="2186"/>
      <c r="B472" s="2187"/>
      <c r="C472" s="2186"/>
      <c r="D472" s="2188"/>
      <c r="E472" s="2187"/>
      <c r="F472" s="2189"/>
      <c r="G472" s="2190"/>
      <c r="H472" s="890"/>
      <c r="I472" s="2134" t="s">
        <v>13654</v>
      </c>
      <c r="J472" s="2136"/>
      <c r="K472" s="896" t="s">
        <v>13152</v>
      </c>
      <c r="L472" s="881"/>
      <c r="M472" s="2185"/>
      <c r="N472" s="2185"/>
    </row>
    <row r="473" spans="1:14" ht="25.5" customHeight="1" thickBot="1">
      <c r="A473" s="2186"/>
      <c r="B473" s="2187"/>
      <c r="C473" s="2186"/>
      <c r="D473" s="2188"/>
      <c r="E473" s="2187"/>
      <c r="F473" s="2189"/>
      <c r="G473" s="2190"/>
      <c r="H473" s="890"/>
      <c r="I473" s="2134" t="s">
        <v>13655</v>
      </c>
      <c r="J473" s="2136"/>
      <c r="K473" s="898"/>
      <c r="L473" s="881"/>
      <c r="M473" s="2185"/>
      <c r="N473" s="2185"/>
    </row>
    <row r="474" spans="1:14" ht="32.25" customHeight="1">
      <c r="A474" s="2186"/>
      <c r="B474" s="2187"/>
      <c r="C474" s="2186"/>
      <c r="D474" s="2188"/>
      <c r="E474" s="2187"/>
      <c r="F474" s="2189"/>
      <c r="G474" s="2190"/>
      <c r="H474" s="2167">
        <v>15.6</v>
      </c>
      <c r="I474" s="2161" t="s">
        <v>13656</v>
      </c>
      <c r="J474" s="2151"/>
      <c r="K474" s="2155" t="s">
        <v>13527</v>
      </c>
      <c r="L474" s="881"/>
      <c r="M474" s="2185"/>
      <c r="N474" s="2185"/>
    </row>
    <row r="475" spans="1:14" ht="15" thickBot="1">
      <c r="A475" s="2186"/>
      <c r="B475" s="2187"/>
      <c r="C475" s="2186"/>
      <c r="D475" s="2188"/>
      <c r="E475" s="2187"/>
      <c r="F475" s="2189"/>
      <c r="G475" s="2190"/>
      <c r="H475" s="2168"/>
      <c r="I475" s="2163"/>
      <c r="J475" s="2154"/>
      <c r="K475" s="2191"/>
      <c r="L475" s="881"/>
      <c r="M475" s="2185"/>
      <c r="N475" s="2185"/>
    </row>
    <row r="476" spans="1:14" ht="25.5" customHeight="1" thickBot="1">
      <c r="A476" s="2186"/>
      <c r="B476" s="2187"/>
      <c r="C476" s="2186"/>
      <c r="D476" s="2188"/>
      <c r="E476" s="2187"/>
      <c r="F476" s="2182"/>
      <c r="G476" s="2183"/>
      <c r="H476" s="896"/>
      <c r="I476" s="2143" t="s">
        <v>13657</v>
      </c>
      <c r="J476" s="2136"/>
      <c r="K476" s="2156"/>
      <c r="L476" s="882"/>
      <c r="M476" s="2148"/>
      <c r="N476" s="2148"/>
    </row>
    <row r="477" spans="1:14" ht="15" thickBot="1">
      <c r="A477" s="2152"/>
      <c r="B477" s="2154"/>
      <c r="C477" s="2152"/>
      <c r="D477" s="2153"/>
      <c r="E477" s="2154"/>
      <c r="F477" s="2157" t="s">
        <v>13460</v>
      </c>
      <c r="G477" s="2158"/>
      <c r="H477" s="929">
        <v>273</v>
      </c>
      <c r="I477" s="2143"/>
      <c r="J477" s="2136"/>
      <c r="K477" s="890"/>
      <c r="L477" s="890"/>
      <c r="M477" s="887"/>
      <c r="N477" s="887"/>
    </row>
    <row r="478" spans="1:14" ht="135" customHeight="1">
      <c r="A478" s="2149" t="s">
        <v>11</v>
      </c>
      <c r="B478" s="2151"/>
      <c r="C478" s="2149" t="s">
        <v>13658</v>
      </c>
      <c r="D478" s="2150"/>
      <c r="E478" s="2151"/>
      <c r="F478" s="2180" t="s">
        <v>358</v>
      </c>
      <c r="G478" s="2181"/>
      <c r="H478" s="2167">
        <v>90</v>
      </c>
      <c r="I478" s="2161" t="s">
        <v>13659</v>
      </c>
      <c r="J478" s="2151"/>
      <c r="K478" s="2155" t="s">
        <v>13660</v>
      </c>
      <c r="L478" s="2155" t="s">
        <v>13409</v>
      </c>
      <c r="M478" s="2169"/>
      <c r="N478" s="2169"/>
    </row>
    <row r="479" spans="1:14">
      <c r="A479" s="2186"/>
      <c r="B479" s="2187"/>
      <c r="C479" s="2186"/>
      <c r="D479" s="2188"/>
      <c r="E479" s="2187"/>
      <c r="F479" s="2189"/>
      <c r="G479" s="2190"/>
      <c r="H479" s="2184"/>
      <c r="I479" s="2200"/>
      <c r="J479" s="2187"/>
      <c r="K479" s="2191"/>
      <c r="L479" s="2191"/>
      <c r="M479" s="2203"/>
      <c r="N479" s="2203"/>
    </row>
    <row r="480" spans="1:14" ht="15" thickBot="1">
      <c r="A480" s="2152"/>
      <c r="B480" s="2154"/>
      <c r="C480" s="2152"/>
      <c r="D480" s="2153"/>
      <c r="E480" s="2154"/>
      <c r="F480" s="2182"/>
      <c r="G480" s="2183"/>
      <c r="H480" s="2168"/>
      <c r="I480" s="2163"/>
      <c r="J480" s="2154"/>
      <c r="K480" s="2156"/>
      <c r="L480" s="2156"/>
      <c r="M480" s="2170"/>
      <c r="N480" s="2170"/>
    </row>
    <row r="481" spans="1:14">
      <c r="A481" s="2149">
        <v>3</v>
      </c>
      <c r="B481" s="2151"/>
      <c r="C481" s="2149" t="s">
        <v>13661</v>
      </c>
      <c r="D481" s="2150"/>
      <c r="E481" s="2162"/>
      <c r="F481" s="2193" t="s">
        <v>358</v>
      </c>
      <c r="G481" s="2194"/>
      <c r="H481" s="2165">
        <v>1.3</v>
      </c>
      <c r="I481" s="2161" t="s">
        <v>13662</v>
      </c>
      <c r="J481" s="2162"/>
      <c r="K481" s="2165" t="s">
        <v>13663</v>
      </c>
      <c r="L481" s="893" t="s">
        <v>13455</v>
      </c>
      <c r="M481" s="2147"/>
      <c r="N481" s="2147"/>
    </row>
    <row r="482" spans="1:14" ht="53.4" thickBot="1">
      <c r="A482" s="2152"/>
      <c r="B482" s="2154"/>
      <c r="C482" s="2152"/>
      <c r="D482" s="2153"/>
      <c r="E482" s="2164"/>
      <c r="F482" s="2197"/>
      <c r="G482" s="2198"/>
      <c r="H482" s="2166"/>
      <c r="I482" s="2163"/>
      <c r="J482" s="2164"/>
      <c r="K482" s="2166"/>
      <c r="L482" s="899" t="s">
        <v>13664</v>
      </c>
      <c r="M482" s="2148"/>
      <c r="N482" s="2148"/>
    </row>
    <row r="483" spans="1:14" ht="26.4">
      <c r="A483" s="2149" t="s">
        <v>29</v>
      </c>
      <c r="B483" s="2151"/>
      <c r="C483" s="2149" t="s">
        <v>13665</v>
      </c>
      <c r="D483" s="2150"/>
      <c r="E483" s="2151"/>
      <c r="F483" s="2180" t="s">
        <v>358</v>
      </c>
      <c r="G483" s="2181"/>
      <c r="H483" s="2155">
        <v>40</v>
      </c>
      <c r="I483" s="2149" t="s">
        <v>13666</v>
      </c>
      <c r="J483" s="2151"/>
      <c r="K483" s="2155" t="s">
        <v>13667</v>
      </c>
      <c r="L483" s="910" t="s">
        <v>13364</v>
      </c>
      <c r="M483" s="2145"/>
      <c r="N483" s="2147"/>
    </row>
    <row r="484" spans="1:14" ht="40.200000000000003" thickBot="1">
      <c r="A484" s="2152"/>
      <c r="B484" s="2154"/>
      <c r="C484" s="2152"/>
      <c r="D484" s="2153"/>
      <c r="E484" s="2154"/>
      <c r="F484" s="2182"/>
      <c r="G484" s="2183"/>
      <c r="H484" s="2156"/>
      <c r="I484" s="2152"/>
      <c r="J484" s="2154"/>
      <c r="K484" s="2156"/>
      <c r="L484" s="890" t="s">
        <v>13366</v>
      </c>
      <c r="M484" s="2146"/>
      <c r="N484" s="2148"/>
    </row>
    <row r="485" spans="1:14">
      <c r="A485" s="2149">
        <v>5</v>
      </c>
      <c r="B485" s="2151"/>
      <c r="C485" s="2149" t="s">
        <v>13120</v>
      </c>
      <c r="D485" s="2150"/>
      <c r="E485" s="2162"/>
      <c r="F485" s="2193" t="s">
        <v>358</v>
      </c>
      <c r="G485" s="2194"/>
      <c r="H485" s="2165">
        <v>493.4</v>
      </c>
      <c r="I485" s="2161" t="s">
        <v>13668</v>
      </c>
      <c r="J485" s="2162"/>
      <c r="K485" s="2165" t="s">
        <v>13669</v>
      </c>
      <c r="L485" s="893" t="s">
        <v>13455</v>
      </c>
      <c r="M485" s="2147"/>
      <c r="N485" s="2147"/>
    </row>
    <row r="486" spans="1:14">
      <c r="A486" s="2186"/>
      <c r="B486" s="2187"/>
      <c r="C486" s="2186"/>
      <c r="D486" s="2188"/>
      <c r="E486" s="2192"/>
      <c r="F486" s="2195"/>
      <c r="G486" s="2196"/>
      <c r="H486" s="2199"/>
      <c r="I486" s="2200"/>
      <c r="J486" s="2192"/>
      <c r="K486" s="2199"/>
      <c r="L486" s="893" t="s">
        <v>13670</v>
      </c>
      <c r="M486" s="2185"/>
      <c r="N486" s="2185"/>
    </row>
    <row r="487" spans="1:14" ht="39.6">
      <c r="A487" s="2186"/>
      <c r="B487" s="2187"/>
      <c r="C487" s="2186"/>
      <c r="D487" s="2188"/>
      <c r="E487" s="2192"/>
      <c r="F487" s="2195"/>
      <c r="G487" s="2196"/>
      <c r="H487" s="2199"/>
      <c r="I487" s="2200"/>
      <c r="J487" s="2192"/>
      <c r="K487" s="2199"/>
      <c r="L487" s="893" t="s">
        <v>13317</v>
      </c>
      <c r="M487" s="2185"/>
      <c r="N487" s="2185"/>
    </row>
    <row r="488" spans="1:14" ht="15" thickBot="1">
      <c r="A488" s="2186"/>
      <c r="B488" s="2187"/>
      <c r="C488" s="2186"/>
      <c r="D488" s="2188"/>
      <c r="E488" s="2192"/>
      <c r="F488" s="2195"/>
      <c r="G488" s="2196"/>
      <c r="H488" s="2166"/>
      <c r="I488" s="2163"/>
      <c r="J488" s="2164"/>
      <c r="K488" s="2166"/>
      <c r="L488" s="881"/>
      <c r="M488" s="2185"/>
      <c r="N488" s="2185"/>
    </row>
    <row r="489" spans="1:14" ht="40.200000000000003" thickBot="1">
      <c r="A489" s="2186"/>
      <c r="B489" s="2187"/>
      <c r="C489" s="2186"/>
      <c r="D489" s="2188"/>
      <c r="E489" s="2192"/>
      <c r="F489" s="2197"/>
      <c r="G489" s="2198"/>
      <c r="H489" s="898">
        <v>16.600000000000001</v>
      </c>
      <c r="I489" s="2143" t="s">
        <v>13671</v>
      </c>
      <c r="J489" s="2136"/>
      <c r="K489" s="890" t="s">
        <v>13209</v>
      </c>
      <c r="L489" s="882"/>
      <c r="M489" s="2148"/>
      <c r="N489" s="2148"/>
    </row>
    <row r="490" spans="1:14" ht="15" thickBot="1">
      <c r="A490" s="2152"/>
      <c r="B490" s="2154"/>
      <c r="C490" s="2152"/>
      <c r="D490" s="2153"/>
      <c r="E490" s="2164"/>
      <c r="F490" s="2159" t="s">
        <v>13460</v>
      </c>
      <c r="G490" s="2160"/>
      <c r="H490" s="928">
        <v>510</v>
      </c>
      <c r="I490" s="2143"/>
      <c r="J490" s="2136"/>
      <c r="K490" s="890"/>
      <c r="L490" s="890"/>
      <c r="M490" s="887"/>
      <c r="N490" s="887"/>
    </row>
    <row r="491" spans="1:14" ht="94.5" customHeight="1">
      <c r="A491" s="2149">
        <v>6</v>
      </c>
      <c r="B491" s="2151"/>
      <c r="C491" s="2149" t="s">
        <v>11375</v>
      </c>
      <c r="D491" s="2150"/>
      <c r="E491" s="2162"/>
      <c r="F491" s="2193" t="s">
        <v>358</v>
      </c>
      <c r="G491" s="2181"/>
      <c r="H491" s="2167">
        <v>91</v>
      </c>
      <c r="I491" s="2161" t="s">
        <v>13672</v>
      </c>
      <c r="J491" s="2162"/>
      <c r="K491" s="2216" t="s">
        <v>13408</v>
      </c>
      <c r="L491" s="2155" t="s">
        <v>13400</v>
      </c>
      <c r="M491" s="2169"/>
      <c r="N491" s="2169"/>
    </row>
    <row r="492" spans="1:14" ht="38.25" customHeight="1">
      <c r="A492" s="2186"/>
      <c r="B492" s="2187"/>
      <c r="C492" s="2186"/>
      <c r="D492" s="2188"/>
      <c r="E492" s="2192"/>
      <c r="F492" s="2195"/>
      <c r="G492" s="2190"/>
      <c r="H492" s="2184"/>
      <c r="I492" s="2200" t="s">
        <v>13673</v>
      </c>
      <c r="J492" s="2192"/>
      <c r="K492" s="2295"/>
      <c r="L492" s="2191"/>
      <c r="M492" s="2203"/>
      <c r="N492" s="2203"/>
    </row>
    <row r="493" spans="1:14">
      <c r="A493" s="2186"/>
      <c r="B493" s="2187"/>
      <c r="C493" s="2186"/>
      <c r="D493" s="2188"/>
      <c r="E493" s="2192"/>
      <c r="F493" s="2195"/>
      <c r="G493" s="2190"/>
      <c r="H493" s="2184"/>
      <c r="I493" s="2200" t="s">
        <v>13674</v>
      </c>
      <c r="J493" s="2192"/>
      <c r="K493" s="2295"/>
      <c r="L493" s="2191"/>
      <c r="M493" s="2203"/>
      <c r="N493" s="2203"/>
    </row>
    <row r="494" spans="1:14" ht="25.5" customHeight="1">
      <c r="A494" s="2186"/>
      <c r="B494" s="2187"/>
      <c r="C494" s="2186"/>
      <c r="D494" s="2188"/>
      <c r="E494" s="2192"/>
      <c r="F494" s="2195"/>
      <c r="G494" s="2190"/>
      <c r="H494" s="2184"/>
      <c r="I494" s="2200" t="s">
        <v>13675</v>
      </c>
      <c r="J494" s="2192"/>
      <c r="K494" s="2295"/>
      <c r="L494" s="2191"/>
      <c r="M494" s="2203"/>
      <c r="N494" s="2203"/>
    </row>
    <row r="495" spans="1:14" ht="25.5" customHeight="1" thickBot="1">
      <c r="A495" s="2186"/>
      <c r="B495" s="2187"/>
      <c r="C495" s="2186"/>
      <c r="D495" s="2188"/>
      <c r="E495" s="2192"/>
      <c r="F495" s="2195"/>
      <c r="G495" s="2190"/>
      <c r="H495" s="2168"/>
      <c r="I495" s="2163" t="s">
        <v>13676</v>
      </c>
      <c r="J495" s="2164"/>
      <c r="K495" s="2217"/>
      <c r="L495" s="2191"/>
      <c r="M495" s="2203"/>
      <c r="N495" s="2203"/>
    </row>
    <row r="496" spans="1:14" ht="48" customHeight="1">
      <c r="A496" s="2186"/>
      <c r="B496" s="2187"/>
      <c r="C496" s="2186"/>
      <c r="D496" s="2188"/>
      <c r="E496" s="2192"/>
      <c r="F496" s="2195"/>
      <c r="G496" s="2190"/>
      <c r="H496" s="2167">
        <v>124</v>
      </c>
      <c r="I496" s="2161" t="s">
        <v>13677</v>
      </c>
      <c r="J496" s="2151"/>
      <c r="K496" s="2155" t="s">
        <v>13678</v>
      </c>
      <c r="L496" s="2191"/>
      <c r="M496" s="2203"/>
      <c r="N496" s="2203"/>
    </row>
    <row r="497" spans="1:14" ht="15" thickBot="1">
      <c r="A497" s="2186"/>
      <c r="B497" s="2187"/>
      <c r="C497" s="2186"/>
      <c r="D497" s="2188"/>
      <c r="E497" s="2192"/>
      <c r="F497" s="2197"/>
      <c r="G497" s="2183"/>
      <c r="H497" s="2168"/>
      <c r="I497" s="2163" t="s">
        <v>13679</v>
      </c>
      <c r="J497" s="2154"/>
      <c r="K497" s="2191"/>
      <c r="L497" s="2156"/>
      <c r="M497" s="2170"/>
      <c r="N497" s="2170"/>
    </row>
    <row r="498" spans="1:14" ht="15" thickBot="1">
      <c r="A498" s="2152"/>
      <c r="B498" s="2154"/>
      <c r="C498" s="2152"/>
      <c r="D498" s="2153"/>
      <c r="E498" s="2164"/>
      <c r="F498" s="2159" t="s">
        <v>13460</v>
      </c>
      <c r="G498" s="2158"/>
      <c r="H498" s="928">
        <v>215</v>
      </c>
      <c r="I498" s="2143"/>
      <c r="J498" s="2144"/>
      <c r="K498" s="890"/>
      <c r="L498" s="890"/>
      <c r="M498" s="887"/>
      <c r="N498" s="887"/>
    </row>
    <row r="499" spans="1:14" ht="27" thickBot="1">
      <c r="A499" s="2134">
        <v>7</v>
      </c>
      <c r="B499" s="2136"/>
      <c r="C499" s="2134" t="s">
        <v>13489</v>
      </c>
      <c r="D499" s="2135"/>
      <c r="E499" s="2144"/>
      <c r="F499" s="2204" t="s">
        <v>358</v>
      </c>
      <c r="G499" s="2172"/>
      <c r="H499" s="890">
        <v>200</v>
      </c>
      <c r="I499" s="2134" t="s">
        <v>13680</v>
      </c>
      <c r="J499" s="2136"/>
      <c r="K499" s="890" t="s">
        <v>13681</v>
      </c>
      <c r="L499" s="890" t="s">
        <v>13570</v>
      </c>
      <c r="M499" s="887"/>
      <c r="N499" s="887"/>
    </row>
    <row r="500" spans="1:14" ht="40.200000000000003" thickBot="1">
      <c r="A500" s="2149"/>
      <c r="B500" s="2151"/>
      <c r="C500" s="2149"/>
      <c r="D500" s="2150"/>
      <c r="E500" s="2151"/>
      <c r="F500" s="2171"/>
      <c r="G500" s="2172"/>
      <c r="H500" s="890">
        <v>11.8</v>
      </c>
      <c r="I500" s="2134" t="s">
        <v>13682</v>
      </c>
      <c r="J500" s="2136"/>
      <c r="K500" s="890" t="s">
        <v>13190</v>
      </c>
      <c r="L500" s="890"/>
      <c r="M500" s="887"/>
      <c r="N500" s="887"/>
    </row>
    <row r="501" spans="1:14" ht="15" thickBot="1">
      <c r="A501" s="2152"/>
      <c r="B501" s="2154"/>
      <c r="C501" s="2152"/>
      <c r="D501" s="2153"/>
      <c r="E501" s="2154"/>
      <c r="F501" s="2157" t="s">
        <v>13460</v>
      </c>
      <c r="G501" s="2160"/>
      <c r="H501" s="890">
        <v>200</v>
      </c>
      <c r="I501" s="2134"/>
      <c r="J501" s="2136"/>
      <c r="K501" s="890"/>
      <c r="L501" s="890"/>
      <c r="M501" s="887"/>
      <c r="N501" s="887"/>
    </row>
    <row r="502" spans="1:14" ht="137.25" customHeight="1">
      <c r="A502" s="2149" t="s">
        <v>37</v>
      </c>
      <c r="B502" s="2151"/>
      <c r="C502" s="2149" t="s">
        <v>13683</v>
      </c>
      <c r="D502" s="2150"/>
      <c r="E502" s="2151"/>
      <c r="F502" s="2180" t="s">
        <v>358</v>
      </c>
      <c r="G502" s="2194"/>
      <c r="H502" s="2165">
        <v>163</v>
      </c>
      <c r="I502" s="2161" t="s">
        <v>13684</v>
      </c>
      <c r="J502" s="2162"/>
      <c r="K502" s="2165" t="s">
        <v>13183</v>
      </c>
      <c r="L502" s="2165" t="s">
        <v>13685</v>
      </c>
      <c r="M502" s="2147"/>
      <c r="N502" s="2147"/>
    </row>
    <row r="503" spans="1:14" ht="15" thickBot="1">
      <c r="A503" s="2152"/>
      <c r="B503" s="2154"/>
      <c r="C503" s="2152"/>
      <c r="D503" s="2153"/>
      <c r="E503" s="2154"/>
      <c r="F503" s="2182"/>
      <c r="G503" s="2198"/>
      <c r="H503" s="2166"/>
      <c r="I503" s="2163"/>
      <c r="J503" s="2164"/>
      <c r="K503" s="2166"/>
      <c r="L503" s="2166"/>
      <c r="M503" s="2148"/>
      <c r="N503" s="2148"/>
    </row>
    <row r="504" spans="1:14" ht="183.75" customHeight="1">
      <c r="A504" s="2251">
        <v>9</v>
      </c>
      <c r="B504" s="2252"/>
      <c r="C504" s="2251" t="s">
        <v>13686</v>
      </c>
      <c r="D504" s="2257"/>
      <c r="E504" s="2280"/>
      <c r="F504" s="2283" t="s">
        <v>358</v>
      </c>
      <c r="G504" s="2284"/>
      <c r="H504" s="2289">
        <v>89</v>
      </c>
      <c r="I504" s="2292" t="s">
        <v>13687</v>
      </c>
      <c r="J504" s="2280"/>
      <c r="K504" s="2289" t="s">
        <v>13688</v>
      </c>
      <c r="L504" s="2289" t="s">
        <v>13689</v>
      </c>
      <c r="M504" s="2147"/>
      <c r="N504" s="2147"/>
    </row>
    <row r="505" spans="1:14">
      <c r="A505" s="2247"/>
      <c r="B505" s="2248"/>
      <c r="C505" s="2247"/>
      <c r="D505" s="2266"/>
      <c r="E505" s="2281"/>
      <c r="F505" s="2285"/>
      <c r="G505" s="2286"/>
      <c r="H505" s="2290"/>
      <c r="I505" s="2293"/>
      <c r="J505" s="2281"/>
      <c r="K505" s="2290"/>
      <c r="L505" s="2290"/>
      <c r="M505" s="2185"/>
      <c r="N505" s="2185"/>
    </row>
    <row r="506" spans="1:14">
      <c r="A506" s="2247"/>
      <c r="B506" s="2248"/>
      <c r="C506" s="2247"/>
      <c r="D506" s="2266"/>
      <c r="E506" s="2281"/>
      <c r="F506" s="2285"/>
      <c r="G506" s="2286"/>
      <c r="H506" s="2290"/>
      <c r="I506" s="2293"/>
      <c r="J506" s="2281"/>
      <c r="K506" s="2290"/>
      <c r="L506" s="2290"/>
      <c r="M506" s="2185"/>
      <c r="N506" s="2185"/>
    </row>
    <row r="507" spans="1:14" ht="15" thickBot="1">
      <c r="A507" s="2255"/>
      <c r="B507" s="2256"/>
      <c r="C507" s="2255"/>
      <c r="D507" s="2258"/>
      <c r="E507" s="2282"/>
      <c r="F507" s="2287"/>
      <c r="G507" s="2288"/>
      <c r="H507" s="2291"/>
      <c r="I507" s="2294"/>
      <c r="J507" s="2282"/>
      <c r="K507" s="2291"/>
      <c r="L507" s="2291"/>
      <c r="M507" s="2148"/>
      <c r="N507" s="2148"/>
    </row>
    <row r="508" spans="1:14" ht="18.600000000000001" thickBot="1">
      <c r="A508" s="2137" t="s">
        <v>13690</v>
      </c>
      <c r="B508" s="2138"/>
      <c r="C508" s="2138"/>
      <c r="D508" s="2138"/>
      <c r="E508" s="2138"/>
      <c r="F508" s="2138"/>
      <c r="G508" s="2138"/>
      <c r="H508" s="2179"/>
      <c r="I508" s="2278"/>
      <c r="J508" s="2279"/>
      <c r="K508" s="890"/>
      <c r="L508" s="890"/>
      <c r="M508" s="887"/>
      <c r="N508" s="887"/>
    </row>
    <row r="509" spans="1:14" ht="16.2" thickBot="1">
      <c r="A509" s="2137" t="s">
        <v>5129</v>
      </c>
      <c r="B509" s="2138"/>
      <c r="C509" s="2138"/>
      <c r="D509" s="2138"/>
      <c r="E509" s="2138"/>
      <c r="F509" s="2138"/>
      <c r="G509" s="2138"/>
      <c r="H509" s="2138"/>
      <c r="I509" s="2138"/>
      <c r="J509" s="2138"/>
      <c r="K509" s="2138"/>
      <c r="L509" s="2138"/>
      <c r="M509" s="2138"/>
      <c r="N509" s="2139"/>
    </row>
    <row r="510" spans="1:14" ht="66.599999999999994" thickBot="1">
      <c r="A510" s="2134" t="s">
        <v>10</v>
      </c>
      <c r="B510" s="2136"/>
      <c r="C510" s="2134" t="s">
        <v>13691</v>
      </c>
      <c r="D510" s="2135"/>
      <c r="E510" s="2144"/>
      <c r="F510" s="2204" t="s">
        <v>366</v>
      </c>
      <c r="G510" s="2205"/>
      <c r="H510" s="893">
        <v>15</v>
      </c>
      <c r="I510" s="2143" t="s">
        <v>13692</v>
      </c>
      <c r="J510" s="2144"/>
      <c r="K510" s="899" t="s">
        <v>13693</v>
      </c>
      <c r="L510" s="899" t="s">
        <v>13694</v>
      </c>
      <c r="M510" s="900"/>
      <c r="N510" s="900"/>
    </row>
    <row r="511" spans="1:14" ht="135" customHeight="1" thickBot="1">
      <c r="A511" s="2149" t="s">
        <v>11</v>
      </c>
      <c r="B511" s="2151"/>
      <c r="C511" s="2149" t="s">
        <v>13695</v>
      </c>
      <c r="D511" s="2150"/>
      <c r="E511" s="2162"/>
      <c r="F511" s="2193" t="s">
        <v>366</v>
      </c>
      <c r="G511" s="2194"/>
      <c r="H511" s="896">
        <v>4.7</v>
      </c>
      <c r="I511" s="2143" t="s">
        <v>13696</v>
      </c>
      <c r="J511" s="2144"/>
      <c r="K511" s="893" t="s">
        <v>13693</v>
      </c>
      <c r="L511" s="2165" t="s">
        <v>13697</v>
      </c>
      <c r="M511" s="2147"/>
      <c r="N511" s="2147"/>
    </row>
    <row r="512" spans="1:14" ht="35.25" customHeight="1">
      <c r="A512" s="2186"/>
      <c r="B512" s="2187"/>
      <c r="C512" s="2186"/>
      <c r="D512" s="2188"/>
      <c r="E512" s="2192"/>
      <c r="F512" s="2195"/>
      <c r="G512" s="2196"/>
      <c r="H512" s="2165">
        <v>7.3</v>
      </c>
      <c r="I512" s="2161" t="s">
        <v>13698</v>
      </c>
      <c r="J512" s="2162"/>
      <c r="K512" s="2165" t="s">
        <v>13699</v>
      </c>
      <c r="L512" s="2199"/>
      <c r="M512" s="2185"/>
      <c r="N512" s="2185"/>
    </row>
    <row r="513" spans="1:14" ht="15" thickBot="1">
      <c r="A513" s="2186"/>
      <c r="B513" s="2187"/>
      <c r="C513" s="2186"/>
      <c r="D513" s="2188"/>
      <c r="E513" s="2192"/>
      <c r="F513" s="2197"/>
      <c r="G513" s="2198"/>
      <c r="H513" s="2166"/>
      <c r="I513" s="2163" t="s">
        <v>13700</v>
      </c>
      <c r="J513" s="2164"/>
      <c r="K513" s="2166"/>
      <c r="L513" s="2166"/>
      <c r="M513" s="2148"/>
      <c r="N513" s="2148"/>
    </row>
    <row r="514" spans="1:14" ht="15" thickBot="1">
      <c r="A514" s="2152"/>
      <c r="B514" s="2154"/>
      <c r="C514" s="2152"/>
      <c r="D514" s="2153"/>
      <c r="E514" s="2164"/>
      <c r="F514" s="2159" t="s">
        <v>13460</v>
      </c>
      <c r="G514" s="2160"/>
      <c r="H514" s="896">
        <v>12</v>
      </c>
      <c r="I514" s="2143"/>
      <c r="J514" s="2144"/>
      <c r="K514" s="896"/>
      <c r="L514" s="893"/>
      <c r="M514" s="894"/>
      <c r="N514" s="894"/>
    </row>
    <row r="515" spans="1:14">
      <c r="A515" s="2149">
        <v>3</v>
      </c>
      <c r="B515" s="2151"/>
      <c r="C515" s="2149" t="s">
        <v>2045</v>
      </c>
      <c r="D515" s="2150"/>
      <c r="E515" s="2151"/>
      <c r="F515" s="2180" t="s">
        <v>366</v>
      </c>
      <c r="G515" s="2181"/>
      <c r="H515" s="2155">
        <v>3</v>
      </c>
      <c r="I515" s="2149" t="s">
        <v>13701</v>
      </c>
      <c r="J515" s="2151"/>
      <c r="K515" s="2155" t="s">
        <v>13702</v>
      </c>
      <c r="L515" s="922" t="s">
        <v>13455</v>
      </c>
      <c r="M515" s="2145"/>
      <c r="N515" s="2147"/>
    </row>
    <row r="516" spans="1:14" ht="53.4" thickBot="1">
      <c r="A516" s="2152"/>
      <c r="B516" s="2154"/>
      <c r="C516" s="2152"/>
      <c r="D516" s="2153"/>
      <c r="E516" s="2154"/>
      <c r="F516" s="2182"/>
      <c r="G516" s="2183"/>
      <c r="H516" s="2156"/>
      <c r="I516" s="2152"/>
      <c r="J516" s="2154"/>
      <c r="K516" s="2156"/>
      <c r="L516" s="890" t="s">
        <v>13664</v>
      </c>
      <c r="M516" s="2146"/>
      <c r="N516" s="2148"/>
    </row>
    <row r="517" spans="1:14" ht="150" customHeight="1">
      <c r="A517" s="2149">
        <v>4</v>
      </c>
      <c r="B517" s="2151"/>
      <c r="C517" s="2149" t="s">
        <v>13703</v>
      </c>
      <c r="D517" s="2150"/>
      <c r="E517" s="2151"/>
      <c r="F517" s="2180" t="s">
        <v>366</v>
      </c>
      <c r="G517" s="2181"/>
      <c r="H517" s="2155">
        <v>30</v>
      </c>
      <c r="I517" s="2149" t="s">
        <v>13704</v>
      </c>
      <c r="J517" s="2151"/>
      <c r="K517" s="2155" t="s">
        <v>13705</v>
      </c>
      <c r="L517" s="2155" t="s">
        <v>13706</v>
      </c>
      <c r="M517" s="2145"/>
      <c r="N517" s="2147"/>
    </row>
    <row r="518" spans="1:14" ht="15" thickBot="1">
      <c r="A518" s="2152"/>
      <c r="B518" s="2154"/>
      <c r="C518" s="2152"/>
      <c r="D518" s="2153"/>
      <c r="E518" s="2154"/>
      <c r="F518" s="2182"/>
      <c r="G518" s="2183"/>
      <c r="H518" s="2156"/>
      <c r="I518" s="2152"/>
      <c r="J518" s="2154"/>
      <c r="K518" s="2156"/>
      <c r="L518" s="2156"/>
      <c r="M518" s="2146"/>
      <c r="N518" s="2148"/>
    </row>
    <row r="519" spans="1:14" ht="66.599999999999994" thickBot="1">
      <c r="A519" s="2134" t="s">
        <v>31</v>
      </c>
      <c r="B519" s="2136"/>
      <c r="C519" s="2134" t="s">
        <v>13707</v>
      </c>
      <c r="D519" s="2135"/>
      <c r="E519" s="2136"/>
      <c r="F519" s="2171" t="s">
        <v>366</v>
      </c>
      <c r="G519" s="2172"/>
      <c r="H519" s="890">
        <v>22</v>
      </c>
      <c r="I519" s="2134" t="s">
        <v>13708</v>
      </c>
      <c r="J519" s="2136"/>
      <c r="K519" s="890" t="s">
        <v>13709</v>
      </c>
      <c r="L519" s="890" t="s">
        <v>13706</v>
      </c>
      <c r="M519" s="900"/>
      <c r="N519" s="900"/>
    </row>
    <row r="520" spans="1:14" ht="150" customHeight="1">
      <c r="A520" s="2149" t="s">
        <v>33</v>
      </c>
      <c r="B520" s="2151"/>
      <c r="C520" s="2149" t="s">
        <v>13710</v>
      </c>
      <c r="D520" s="2150"/>
      <c r="E520" s="2162"/>
      <c r="F520" s="2193" t="s">
        <v>366</v>
      </c>
      <c r="G520" s="2194"/>
      <c r="H520" s="2165">
        <v>27</v>
      </c>
      <c r="I520" s="2161" t="s">
        <v>13711</v>
      </c>
      <c r="J520" s="2162"/>
      <c r="K520" s="2165" t="s">
        <v>13712</v>
      </c>
      <c r="L520" s="2165" t="s">
        <v>13464</v>
      </c>
      <c r="M520" s="2147"/>
      <c r="N520" s="2147"/>
    </row>
    <row r="521" spans="1:14" ht="15" thickBot="1">
      <c r="A521" s="2152"/>
      <c r="B521" s="2154"/>
      <c r="C521" s="2152"/>
      <c r="D521" s="2153"/>
      <c r="E521" s="2164"/>
      <c r="F521" s="2197"/>
      <c r="G521" s="2198"/>
      <c r="H521" s="2166"/>
      <c r="I521" s="2163"/>
      <c r="J521" s="2164"/>
      <c r="K521" s="2166"/>
      <c r="L521" s="2166"/>
      <c r="M521" s="2148"/>
      <c r="N521" s="2148"/>
    </row>
    <row r="522" spans="1:14" ht="135" customHeight="1">
      <c r="A522" s="2149" t="s">
        <v>35</v>
      </c>
      <c r="B522" s="2151"/>
      <c r="C522" s="2149" t="s">
        <v>13713</v>
      </c>
      <c r="D522" s="2150"/>
      <c r="E522" s="2162"/>
      <c r="F522" s="2193" t="s">
        <v>366</v>
      </c>
      <c r="G522" s="2194"/>
      <c r="H522" s="2165">
        <v>59</v>
      </c>
      <c r="I522" s="2161" t="s">
        <v>13714</v>
      </c>
      <c r="J522" s="2162"/>
      <c r="K522" s="2165" t="s">
        <v>13332</v>
      </c>
      <c r="L522" s="2165" t="s">
        <v>13472</v>
      </c>
      <c r="M522" s="2147"/>
      <c r="N522" s="2147"/>
    </row>
    <row r="523" spans="1:14">
      <c r="A523" s="2186"/>
      <c r="B523" s="2187"/>
      <c r="C523" s="2186"/>
      <c r="D523" s="2188"/>
      <c r="E523" s="2192"/>
      <c r="F523" s="2195"/>
      <c r="G523" s="2196"/>
      <c r="H523" s="2199"/>
      <c r="I523" s="2200" t="s">
        <v>13715</v>
      </c>
      <c r="J523" s="2192"/>
      <c r="K523" s="2199"/>
      <c r="L523" s="2199"/>
      <c r="M523" s="2185"/>
      <c r="N523" s="2185"/>
    </row>
    <row r="524" spans="1:14" ht="15" thickBot="1">
      <c r="A524" s="2152"/>
      <c r="B524" s="2154"/>
      <c r="C524" s="2152"/>
      <c r="D524" s="2153"/>
      <c r="E524" s="2164"/>
      <c r="F524" s="2197"/>
      <c r="G524" s="2198"/>
      <c r="H524" s="2166"/>
      <c r="I524" s="2163" t="s">
        <v>13716</v>
      </c>
      <c r="J524" s="2164"/>
      <c r="K524" s="2166"/>
      <c r="L524" s="2166"/>
      <c r="M524" s="2148"/>
      <c r="N524" s="2148"/>
    </row>
    <row r="525" spans="1:14" ht="66.599999999999994" thickBot="1">
      <c r="A525" s="2134">
        <v>8</v>
      </c>
      <c r="B525" s="2136"/>
      <c r="C525" s="2134" t="s">
        <v>13717</v>
      </c>
      <c r="D525" s="2135"/>
      <c r="E525" s="2144"/>
      <c r="F525" s="2204" t="s">
        <v>366</v>
      </c>
      <c r="G525" s="2205"/>
      <c r="H525" s="899">
        <v>7</v>
      </c>
      <c r="I525" s="2143" t="s">
        <v>13718</v>
      </c>
      <c r="J525" s="2144"/>
      <c r="K525" s="899" t="s">
        <v>13332</v>
      </c>
      <c r="L525" s="899" t="s">
        <v>13472</v>
      </c>
      <c r="M525" s="900"/>
      <c r="N525" s="900"/>
    </row>
    <row r="526" spans="1:14" ht="66.599999999999994" thickBot="1">
      <c r="A526" s="2134">
        <v>9</v>
      </c>
      <c r="B526" s="2136"/>
      <c r="C526" s="2134" t="s">
        <v>13719</v>
      </c>
      <c r="D526" s="2135"/>
      <c r="E526" s="2144"/>
      <c r="F526" s="2204" t="s">
        <v>366</v>
      </c>
      <c r="G526" s="2205"/>
      <c r="H526" s="899">
        <v>32</v>
      </c>
      <c r="I526" s="2143" t="s">
        <v>13720</v>
      </c>
      <c r="J526" s="2144"/>
      <c r="K526" s="899" t="s">
        <v>13332</v>
      </c>
      <c r="L526" s="899" t="s">
        <v>13472</v>
      </c>
      <c r="M526" s="900"/>
      <c r="N526" s="900"/>
    </row>
    <row r="527" spans="1:14" ht="66.599999999999994" thickBot="1">
      <c r="A527" s="2134" t="s">
        <v>42</v>
      </c>
      <c r="B527" s="2136"/>
      <c r="C527" s="2134" t="s">
        <v>1890</v>
      </c>
      <c r="D527" s="2135"/>
      <c r="E527" s="2144"/>
      <c r="F527" s="2204" t="s">
        <v>366</v>
      </c>
      <c r="G527" s="2205"/>
      <c r="H527" s="899">
        <v>44</v>
      </c>
      <c r="I527" s="2143" t="s">
        <v>13721</v>
      </c>
      <c r="J527" s="2144"/>
      <c r="K527" s="899" t="s">
        <v>13332</v>
      </c>
      <c r="L527" s="899" t="s">
        <v>13694</v>
      </c>
      <c r="M527" s="900"/>
      <c r="N527" s="900"/>
    </row>
    <row r="528" spans="1:14" ht="150" customHeight="1">
      <c r="A528" s="2149" t="s">
        <v>44</v>
      </c>
      <c r="B528" s="2151"/>
      <c r="C528" s="2149" t="s">
        <v>13398</v>
      </c>
      <c r="D528" s="2150"/>
      <c r="E528" s="2162"/>
      <c r="F528" s="2193" t="s">
        <v>366</v>
      </c>
      <c r="G528" s="2194"/>
      <c r="H528" s="2165">
        <v>46</v>
      </c>
      <c r="I528" s="2161" t="s">
        <v>13722</v>
      </c>
      <c r="J528" s="2162"/>
      <c r="K528" s="2165" t="s">
        <v>13332</v>
      </c>
      <c r="L528" s="2165" t="s">
        <v>13472</v>
      </c>
      <c r="M528" s="2147"/>
      <c r="N528" s="2147"/>
    </row>
    <row r="529" spans="1:14" ht="15" thickBot="1">
      <c r="A529" s="2152"/>
      <c r="B529" s="2154"/>
      <c r="C529" s="2152"/>
      <c r="D529" s="2153"/>
      <c r="E529" s="2164"/>
      <c r="F529" s="2197"/>
      <c r="G529" s="2198"/>
      <c r="H529" s="2166"/>
      <c r="I529" s="2163" t="s">
        <v>13723</v>
      </c>
      <c r="J529" s="2164"/>
      <c r="K529" s="2166"/>
      <c r="L529" s="2166"/>
      <c r="M529" s="2148"/>
      <c r="N529" s="2148"/>
    </row>
    <row r="530" spans="1:14" ht="126.75" customHeight="1" thickBot="1">
      <c r="A530" s="2149" t="s">
        <v>46</v>
      </c>
      <c r="B530" s="2151"/>
      <c r="C530" s="2149" t="s">
        <v>13724</v>
      </c>
      <c r="D530" s="2150"/>
      <c r="E530" s="2162"/>
      <c r="F530" s="2193" t="s">
        <v>366</v>
      </c>
      <c r="G530" s="2194"/>
      <c r="H530" s="899">
        <v>4</v>
      </c>
      <c r="I530" s="2143" t="s">
        <v>13725</v>
      </c>
      <c r="J530" s="2144"/>
      <c r="K530" s="899" t="s">
        <v>13726</v>
      </c>
      <c r="L530" s="2165" t="s">
        <v>13472</v>
      </c>
      <c r="M530" s="2147"/>
      <c r="N530" s="2147"/>
    </row>
    <row r="531" spans="1:14" ht="15" thickBot="1">
      <c r="A531" s="2186"/>
      <c r="B531" s="2187"/>
      <c r="C531" s="2186"/>
      <c r="D531" s="2188"/>
      <c r="E531" s="2192"/>
      <c r="F531" s="2197"/>
      <c r="G531" s="2198"/>
      <c r="H531" s="899">
        <v>2</v>
      </c>
      <c r="I531" s="2143" t="s">
        <v>13727</v>
      </c>
      <c r="J531" s="2144"/>
      <c r="K531" s="899" t="s">
        <v>13728</v>
      </c>
      <c r="L531" s="2166"/>
      <c r="M531" s="2148"/>
      <c r="N531" s="2148"/>
    </row>
    <row r="532" spans="1:14" ht="15" thickBot="1">
      <c r="A532" s="2152"/>
      <c r="B532" s="2154"/>
      <c r="C532" s="2152"/>
      <c r="D532" s="2153"/>
      <c r="E532" s="2164"/>
      <c r="F532" s="2159" t="s">
        <v>13460</v>
      </c>
      <c r="G532" s="2160"/>
      <c r="H532" s="899">
        <v>6</v>
      </c>
      <c r="I532" s="2143"/>
      <c r="J532" s="2144"/>
      <c r="K532" s="899"/>
      <c r="L532" s="899"/>
      <c r="M532" s="900"/>
      <c r="N532" s="900"/>
    </row>
    <row r="533" spans="1:14" ht="66.599999999999994" thickBot="1">
      <c r="A533" s="2134" t="s">
        <v>48</v>
      </c>
      <c r="B533" s="2136"/>
      <c r="C533" s="2134" t="s">
        <v>13729</v>
      </c>
      <c r="D533" s="2135"/>
      <c r="E533" s="2136"/>
      <c r="F533" s="2171" t="s">
        <v>366</v>
      </c>
      <c r="G533" s="2205"/>
      <c r="H533" s="899">
        <v>5</v>
      </c>
      <c r="I533" s="2143" t="s">
        <v>13730</v>
      </c>
      <c r="J533" s="2144"/>
      <c r="K533" s="899" t="s">
        <v>13731</v>
      </c>
      <c r="L533" s="899" t="s">
        <v>13472</v>
      </c>
      <c r="M533" s="900"/>
      <c r="N533" s="900"/>
    </row>
    <row r="534" spans="1:14" ht="93" thickBot="1">
      <c r="A534" s="2134" t="s">
        <v>50</v>
      </c>
      <c r="B534" s="2136"/>
      <c r="C534" s="2134" t="s">
        <v>13732</v>
      </c>
      <c r="D534" s="2135"/>
      <c r="E534" s="2136"/>
      <c r="F534" s="2171" t="s">
        <v>366</v>
      </c>
      <c r="G534" s="2205"/>
      <c r="H534" s="899">
        <v>10</v>
      </c>
      <c r="I534" s="2143" t="s">
        <v>13733</v>
      </c>
      <c r="J534" s="2144"/>
      <c r="K534" s="899" t="s">
        <v>13183</v>
      </c>
      <c r="L534" s="899" t="s">
        <v>13734</v>
      </c>
      <c r="M534" s="900"/>
      <c r="N534" s="900"/>
    </row>
    <row r="535" spans="1:14" ht="66.599999999999994" thickBot="1">
      <c r="A535" s="2134">
        <v>15</v>
      </c>
      <c r="B535" s="2136"/>
      <c r="C535" s="2134" t="s">
        <v>13735</v>
      </c>
      <c r="D535" s="2135"/>
      <c r="E535" s="2144"/>
      <c r="F535" s="2204" t="s">
        <v>366</v>
      </c>
      <c r="G535" s="2205"/>
      <c r="H535" s="899">
        <v>14</v>
      </c>
      <c r="I535" s="2143" t="s">
        <v>13736</v>
      </c>
      <c r="J535" s="2144"/>
      <c r="K535" s="899" t="s">
        <v>13347</v>
      </c>
      <c r="L535" s="899" t="s">
        <v>13409</v>
      </c>
      <c r="M535" s="900"/>
      <c r="N535" s="900"/>
    </row>
    <row r="536" spans="1:14" ht="26.4">
      <c r="A536" s="2149">
        <v>16</v>
      </c>
      <c r="B536" s="2151"/>
      <c r="C536" s="2149" t="s">
        <v>13737</v>
      </c>
      <c r="D536" s="2150"/>
      <c r="E536" s="2162"/>
      <c r="F536" s="2193" t="s">
        <v>366</v>
      </c>
      <c r="G536" s="2194"/>
      <c r="H536" s="2165">
        <v>12</v>
      </c>
      <c r="I536" s="2161" t="s">
        <v>13738</v>
      </c>
      <c r="J536" s="2162"/>
      <c r="K536" s="2165" t="s">
        <v>13739</v>
      </c>
      <c r="L536" s="893" t="s">
        <v>13364</v>
      </c>
      <c r="M536" s="2147"/>
      <c r="N536" s="2147"/>
    </row>
    <row r="537" spans="1:14" ht="40.200000000000003" thickBot="1">
      <c r="A537" s="2152"/>
      <c r="B537" s="2154"/>
      <c r="C537" s="2152"/>
      <c r="D537" s="2153"/>
      <c r="E537" s="2164"/>
      <c r="F537" s="2197"/>
      <c r="G537" s="2198"/>
      <c r="H537" s="2166"/>
      <c r="I537" s="2163"/>
      <c r="J537" s="2164"/>
      <c r="K537" s="2166"/>
      <c r="L537" s="899" t="s">
        <v>13317</v>
      </c>
      <c r="M537" s="2148"/>
      <c r="N537" s="2148"/>
    </row>
    <row r="538" spans="1:14" ht="16.2" thickBot="1">
      <c r="A538" s="2137" t="s">
        <v>13740</v>
      </c>
      <c r="B538" s="2138"/>
      <c r="C538" s="2138"/>
      <c r="D538" s="2138"/>
      <c r="E538" s="2138"/>
      <c r="F538" s="2138"/>
      <c r="G538" s="2138"/>
      <c r="H538" s="2139"/>
      <c r="I538" s="2143"/>
      <c r="J538" s="2144"/>
      <c r="K538" s="899"/>
      <c r="L538" s="899"/>
      <c r="M538" s="900"/>
      <c r="N538" s="900"/>
    </row>
    <row r="539" spans="1:14" ht="16.2" thickBot="1">
      <c r="A539" s="2276" t="s">
        <v>5134</v>
      </c>
      <c r="B539" s="2277"/>
      <c r="C539" s="2277"/>
      <c r="D539" s="2277"/>
      <c r="E539" s="2277"/>
      <c r="F539" s="2277"/>
      <c r="G539" s="2277"/>
      <c r="H539" s="2277"/>
      <c r="I539" s="2277"/>
      <c r="J539" s="2277"/>
      <c r="K539" s="2277"/>
      <c r="L539" s="2277"/>
      <c r="M539" s="2277"/>
      <c r="N539" s="2277"/>
    </row>
    <row r="540" spans="1:14" ht="66.599999999999994" thickBot="1">
      <c r="A540" s="2134">
        <v>1</v>
      </c>
      <c r="B540" s="2136"/>
      <c r="C540" s="2134" t="s">
        <v>13741</v>
      </c>
      <c r="D540" s="2135"/>
      <c r="E540" s="2136"/>
      <c r="F540" s="2171" t="s">
        <v>2276</v>
      </c>
      <c r="G540" s="2172"/>
      <c r="H540" s="899">
        <v>100</v>
      </c>
      <c r="I540" s="2143" t="s">
        <v>13742</v>
      </c>
      <c r="J540" s="2144"/>
      <c r="K540" s="890" t="s">
        <v>13743</v>
      </c>
      <c r="L540" s="890" t="s">
        <v>13472</v>
      </c>
      <c r="M540" s="887"/>
      <c r="N540" s="887"/>
    </row>
    <row r="541" spans="1:14" ht="27" thickBot="1">
      <c r="A541" s="2149">
        <v>2</v>
      </c>
      <c r="B541" s="2151"/>
      <c r="C541" s="2149" t="s">
        <v>13744</v>
      </c>
      <c r="D541" s="2150"/>
      <c r="E541" s="2162"/>
      <c r="F541" s="2193" t="s">
        <v>2276</v>
      </c>
      <c r="G541" s="2194"/>
      <c r="H541" s="899">
        <v>375</v>
      </c>
      <c r="I541" s="2143" t="s">
        <v>13745</v>
      </c>
      <c r="J541" s="2144"/>
      <c r="K541" s="899" t="s">
        <v>13746</v>
      </c>
      <c r="L541" s="893" t="s">
        <v>13747</v>
      </c>
      <c r="M541" s="2147"/>
      <c r="N541" s="2147"/>
    </row>
    <row r="542" spans="1:14" ht="15" thickBot="1">
      <c r="A542" s="2186"/>
      <c r="B542" s="2187"/>
      <c r="C542" s="2186"/>
      <c r="D542" s="2188"/>
      <c r="E542" s="2192"/>
      <c r="F542" s="2195"/>
      <c r="G542" s="2196"/>
      <c r="H542" s="899">
        <v>1692</v>
      </c>
      <c r="I542" s="2143" t="s">
        <v>13668</v>
      </c>
      <c r="J542" s="2144"/>
      <c r="K542" s="899" t="s">
        <v>13669</v>
      </c>
      <c r="L542" s="893" t="s">
        <v>13670</v>
      </c>
      <c r="M542" s="2185"/>
      <c r="N542" s="2185"/>
    </row>
    <row r="543" spans="1:14" ht="39.6">
      <c r="A543" s="2186"/>
      <c r="B543" s="2187"/>
      <c r="C543" s="2186"/>
      <c r="D543" s="2188"/>
      <c r="E543" s="2192"/>
      <c r="F543" s="2195"/>
      <c r="G543" s="2196"/>
      <c r="H543" s="2165">
        <v>88</v>
      </c>
      <c r="I543" s="2274" t="s">
        <v>13748</v>
      </c>
      <c r="J543" s="2275"/>
      <c r="K543" s="2155" t="s">
        <v>13209</v>
      </c>
      <c r="L543" s="893" t="s">
        <v>13366</v>
      </c>
      <c r="M543" s="2185"/>
      <c r="N543" s="2185"/>
    </row>
    <row r="544" spans="1:14" ht="25.5" customHeight="1" thickBot="1">
      <c r="A544" s="2186"/>
      <c r="B544" s="2187"/>
      <c r="C544" s="2186"/>
      <c r="D544" s="2188"/>
      <c r="E544" s="2192"/>
      <c r="F544" s="2195"/>
      <c r="G544" s="2196"/>
      <c r="H544" s="2166"/>
      <c r="I544" s="2163" t="s">
        <v>13749</v>
      </c>
      <c r="J544" s="2154"/>
      <c r="K544" s="2156"/>
      <c r="L544" s="882"/>
      <c r="M544" s="2148"/>
      <c r="N544" s="2148"/>
    </row>
    <row r="545" spans="1:14">
      <c r="A545" s="2186"/>
      <c r="B545" s="2187"/>
      <c r="C545" s="2186"/>
      <c r="D545" s="2188"/>
      <c r="E545" s="2192"/>
      <c r="F545" s="2195"/>
      <c r="G545" s="2196"/>
      <c r="H545" s="2216">
        <v>1000</v>
      </c>
      <c r="I545" s="2149" t="s">
        <v>13750</v>
      </c>
      <c r="J545" s="2151"/>
      <c r="K545" s="2155" t="s">
        <v>13751</v>
      </c>
      <c r="L545" s="2155"/>
      <c r="M545" s="2169"/>
      <c r="N545" s="2169"/>
    </row>
    <row r="546" spans="1:14" ht="15" thickBot="1">
      <c r="A546" s="2186"/>
      <c r="B546" s="2187"/>
      <c r="C546" s="2186"/>
      <c r="D546" s="2188"/>
      <c r="E546" s="2192"/>
      <c r="F546" s="2197"/>
      <c r="G546" s="2198"/>
      <c r="H546" s="2217"/>
      <c r="I546" s="2152"/>
      <c r="J546" s="2154"/>
      <c r="K546" s="2156"/>
      <c r="L546" s="2156"/>
      <c r="M546" s="2170"/>
      <c r="N546" s="2170"/>
    </row>
    <row r="547" spans="1:14" ht="15" thickBot="1">
      <c r="A547" s="2152"/>
      <c r="B547" s="2154"/>
      <c r="C547" s="2152"/>
      <c r="D547" s="2153"/>
      <c r="E547" s="2164"/>
      <c r="F547" s="2159" t="s">
        <v>13460</v>
      </c>
      <c r="G547" s="2158"/>
      <c r="H547" s="930">
        <v>3155</v>
      </c>
      <c r="I547" s="2134"/>
      <c r="J547" s="2136"/>
      <c r="K547" s="890"/>
      <c r="L547" s="890"/>
      <c r="M547" s="887"/>
      <c r="N547" s="887"/>
    </row>
    <row r="548" spans="1:14" ht="16.2" thickBot="1">
      <c r="A548" s="2137" t="s">
        <v>13752</v>
      </c>
      <c r="B548" s="2138"/>
      <c r="C548" s="2138"/>
      <c r="D548" s="2138"/>
      <c r="E548" s="2138"/>
      <c r="F548" s="2138"/>
      <c r="G548" s="2138"/>
      <c r="H548" s="2179"/>
      <c r="I548" s="2134"/>
      <c r="J548" s="2136"/>
      <c r="K548" s="890"/>
      <c r="L548" s="890"/>
      <c r="M548" s="887"/>
      <c r="N548" s="887"/>
    </row>
    <row r="549" spans="1:14" ht="15" thickBot="1">
      <c r="A549" s="2134"/>
      <c r="B549" s="2136"/>
      <c r="C549" s="2134"/>
      <c r="D549" s="2135"/>
      <c r="E549" s="2144"/>
      <c r="F549" s="2204"/>
      <c r="G549" s="2205"/>
      <c r="H549" s="899"/>
      <c r="I549" s="2143"/>
      <c r="J549" s="2144"/>
      <c r="K549" s="899"/>
      <c r="L549" s="899"/>
      <c r="M549" s="900"/>
      <c r="N549" s="900"/>
    </row>
    <row r="550" spans="1:14" ht="18" thickBot="1">
      <c r="A550" s="2176" t="s">
        <v>5692</v>
      </c>
      <c r="B550" s="2177"/>
      <c r="C550" s="2177"/>
      <c r="D550" s="2177"/>
      <c r="E550" s="2177"/>
      <c r="F550" s="2177"/>
      <c r="G550" s="2177"/>
      <c r="H550" s="2177"/>
      <c r="I550" s="2177"/>
      <c r="J550" s="2177"/>
      <c r="K550" s="2177"/>
      <c r="L550" s="2177"/>
      <c r="M550" s="2177"/>
      <c r="N550" s="2177"/>
    </row>
    <row r="551" spans="1:14" ht="258" customHeight="1" thickBot="1">
      <c r="A551" s="2149">
        <v>1</v>
      </c>
      <c r="B551" s="2151"/>
      <c r="C551" s="2149" t="s">
        <v>13753</v>
      </c>
      <c r="D551" s="2150"/>
      <c r="E551" s="2162"/>
      <c r="F551" s="2193" t="s">
        <v>3284</v>
      </c>
      <c r="G551" s="2194"/>
      <c r="H551" s="893">
        <v>1228</v>
      </c>
      <c r="I551" s="2143" t="s">
        <v>13754</v>
      </c>
      <c r="J551" s="2144"/>
      <c r="K551" s="893" t="s">
        <v>13245</v>
      </c>
      <c r="L551" s="2165" t="s">
        <v>13755</v>
      </c>
      <c r="M551" s="2147"/>
      <c r="N551" s="2147"/>
    </row>
    <row r="552" spans="1:14" ht="25.5" customHeight="1">
      <c r="A552" s="2186"/>
      <c r="B552" s="2187"/>
      <c r="C552" s="2186"/>
      <c r="D552" s="2188"/>
      <c r="E552" s="2192"/>
      <c r="F552" s="2195"/>
      <c r="G552" s="2196"/>
      <c r="H552" s="2165">
        <v>1027</v>
      </c>
      <c r="I552" s="2161" t="s">
        <v>13756</v>
      </c>
      <c r="J552" s="2162"/>
      <c r="K552" s="2165" t="s">
        <v>13106</v>
      </c>
      <c r="L552" s="2199"/>
      <c r="M552" s="2185"/>
      <c r="N552" s="2185"/>
    </row>
    <row r="553" spans="1:14" ht="51" customHeight="1">
      <c r="A553" s="2186"/>
      <c r="B553" s="2187"/>
      <c r="C553" s="2186"/>
      <c r="D553" s="2188"/>
      <c r="E553" s="2192"/>
      <c r="F553" s="2195"/>
      <c r="G553" s="2196"/>
      <c r="H553" s="2199"/>
      <c r="I553" s="2200" t="s">
        <v>13757</v>
      </c>
      <c r="J553" s="2192"/>
      <c r="K553" s="2199"/>
      <c r="L553" s="2199"/>
      <c r="M553" s="2185"/>
      <c r="N553" s="2185"/>
    </row>
    <row r="554" spans="1:14" ht="38.25" customHeight="1">
      <c r="A554" s="2186"/>
      <c r="B554" s="2187"/>
      <c r="C554" s="2186"/>
      <c r="D554" s="2188"/>
      <c r="E554" s="2192"/>
      <c r="F554" s="2195"/>
      <c r="G554" s="2196"/>
      <c r="H554" s="2199"/>
      <c r="I554" s="2200" t="s">
        <v>13758</v>
      </c>
      <c r="J554" s="2192"/>
      <c r="K554" s="2199"/>
      <c r="L554" s="2199"/>
      <c r="M554" s="2185"/>
      <c r="N554" s="2185"/>
    </row>
    <row r="555" spans="1:14" ht="15" thickBot="1">
      <c r="A555" s="2186"/>
      <c r="B555" s="2187"/>
      <c r="C555" s="2186"/>
      <c r="D555" s="2188"/>
      <c r="E555" s="2192"/>
      <c r="F555" s="2197"/>
      <c r="G555" s="2198"/>
      <c r="H555" s="2166"/>
      <c r="I555" s="2163" t="s">
        <v>13759</v>
      </c>
      <c r="J555" s="2164"/>
      <c r="K555" s="2166"/>
      <c r="L555" s="2166"/>
      <c r="M555" s="2148"/>
      <c r="N555" s="2148"/>
    </row>
    <row r="556" spans="1:14" ht="15" thickBot="1">
      <c r="A556" s="2152"/>
      <c r="B556" s="2154"/>
      <c r="C556" s="2152"/>
      <c r="D556" s="2153"/>
      <c r="E556" s="2164"/>
      <c r="F556" s="2159" t="s">
        <v>13460</v>
      </c>
      <c r="G556" s="2160"/>
      <c r="H556" s="928">
        <v>2255</v>
      </c>
      <c r="I556" s="2143"/>
      <c r="J556" s="2144"/>
      <c r="K556" s="899"/>
      <c r="L556" s="899"/>
      <c r="M556" s="900"/>
      <c r="N556" s="900"/>
    </row>
    <row r="557" spans="1:14" ht="15" thickBot="1">
      <c r="A557" s="2134"/>
      <c r="B557" s="2136"/>
      <c r="C557" s="2134"/>
      <c r="D557" s="2135"/>
      <c r="E557" s="2136"/>
      <c r="F557" s="2171"/>
      <c r="G557" s="2172"/>
      <c r="H557" s="899"/>
      <c r="I557" s="2143"/>
      <c r="J557" s="2136"/>
      <c r="K557" s="890"/>
      <c r="L557" s="890"/>
      <c r="M557" s="887"/>
      <c r="N557" s="887"/>
    </row>
    <row r="558" spans="1:14" ht="27" thickBot="1">
      <c r="A558" s="2149">
        <v>2</v>
      </c>
      <c r="B558" s="2151"/>
      <c r="C558" s="2149" t="s">
        <v>13760</v>
      </c>
      <c r="D558" s="2150"/>
      <c r="E558" s="2162"/>
      <c r="F558" s="2193" t="s">
        <v>3284</v>
      </c>
      <c r="G558" s="2194"/>
      <c r="H558" s="893">
        <v>85</v>
      </c>
      <c r="I558" s="2143" t="s">
        <v>13761</v>
      </c>
      <c r="J558" s="2144"/>
      <c r="K558" s="893" t="s">
        <v>13762</v>
      </c>
      <c r="L558" s="893" t="s">
        <v>13364</v>
      </c>
      <c r="M558" s="2147"/>
      <c r="N558" s="2147"/>
    </row>
    <row r="559" spans="1:14" ht="39.6">
      <c r="A559" s="2186"/>
      <c r="B559" s="2187"/>
      <c r="C559" s="2186"/>
      <c r="D559" s="2188"/>
      <c r="E559" s="2192"/>
      <c r="F559" s="2195"/>
      <c r="G559" s="2196"/>
      <c r="H559" s="2165">
        <v>39.299999999999997</v>
      </c>
      <c r="I559" s="2161" t="s">
        <v>13763</v>
      </c>
      <c r="J559" s="2162"/>
      <c r="K559" s="2165" t="s">
        <v>13323</v>
      </c>
      <c r="L559" s="893" t="s">
        <v>13317</v>
      </c>
      <c r="M559" s="2185"/>
      <c r="N559" s="2185"/>
    </row>
    <row r="560" spans="1:14" ht="15" thickBot="1">
      <c r="A560" s="2186"/>
      <c r="B560" s="2187"/>
      <c r="C560" s="2186"/>
      <c r="D560" s="2188"/>
      <c r="E560" s="2192"/>
      <c r="F560" s="2195"/>
      <c r="G560" s="2196"/>
      <c r="H560" s="2166"/>
      <c r="I560" s="2163"/>
      <c r="J560" s="2164"/>
      <c r="K560" s="2166"/>
      <c r="L560" s="881"/>
      <c r="M560" s="2185"/>
      <c r="N560" s="2185"/>
    </row>
    <row r="561" spans="1:14" ht="40.200000000000003" thickBot="1">
      <c r="A561" s="2186"/>
      <c r="B561" s="2187"/>
      <c r="C561" s="2186"/>
      <c r="D561" s="2188"/>
      <c r="E561" s="2192"/>
      <c r="F561" s="2195"/>
      <c r="G561" s="2196"/>
      <c r="H561" s="896">
        <v>7.4</v>
      </c>
      <c r="I561" s="2143" t="s">
        <v>13764</v>
      </c>
      <c r="J561" s="2144"/>
      <c r="K561" s="898" t="s">
        <v>13301</v>
      </c>
      <c r="L561" s="881"/>
      <c r="M561" s="2185"/>
      <c r="N561" s="2185"/>
    </row>
    <row r="562" spans="1:14">
      <c r="A562" s="2186"/>
      <c r="B562" s="2187"/>
      <c r="C562" s="2186"/>
      <c r="D562" s="2188"/>
      <c r="E562" s="2192"/>
      <c r="F562" s="2195"/>
      <c r="G562" s="2196"/>
      <c r="H562" s="2165">
        <v>38.299999999999997</v>
      </c>
      <c r="I562" s="2161" t="s">
        <v>13765</v>
      </c>
      <c r="J562" s="2151"/>
      <c r="K562" s="2155" t="s">
        <v>13319</v>
      </c>
      <c r="L562" s="881"/>
      <c r="M562" s="2185"/>
      <c r="N562" s="2185"/>
    </row>
    <row r="563" spans="1:14" ht="15" thickBot="1">
      <c r="A563" s="2186"/>
      <c r="B563" s="2187"/>
      <c r="C563" s="2186"/>
      <c r="D563" s="2188"/>
      <c r="E563" s="2192"/>
      <c r="F563" s="2197"/>
      <c r="G563" s="2198"/>
      <c r="H563" s="2166"/>
      <c r="I563" s="2163" t="s">
        <v>13766</v>
      </c>
      <c r="J563" s="2154"/>
      <c r="K563" s="2156"/>
      <c r="L563" s="882"/>
      <c r="M563" s="2148"/>
      <c r="N563" s="2148"/>
    </row>
    <row r="564" spans="1:14" ht="15" thickBot="1">
      <c r="A564" s="2152"/>
      <c r="B564" s="2154"/>
      <c r="C564" s="2152"/>
      <c r="D564" s="2153"/>
      <c r="E564" s="2164"/>
      <c r="F564" s="2159" t="s">
        <v>13460</v>
      </c>
      <c r="G564" s="2160"/>
      <c r="H564" s="929">
        <v>170</v>
      </c>
      <c r="I564" s="2143"/>
      <c r="J564" s="2136"/>
      <c r="K564" s="890"/>
      <c r="L564" s="890"/>
      <c r="M564" s="887"/>
      <c r="N564" s="887"/>
    </row>
    <row r="565" spans="1:14" ht="66.599999999999994" thickBot="1">
      <c r="A565" s="2134">
        <v>3</v>
      </c>
      <c r="B565" s="2136"/>
      <c r="C565" s="2134" t="s">
        <v>13767</v>
      </c>
      <c r="D565" s="2135"/>
      <c r="E565" s="2144"/>
      <c r="F565" s="2204" t="s">
        <v>3284</v>
      </c>
      <c r="G565" s="2205"/>
      <c r="H565" s="896">
        <v>15</v>
      </c>
      <c r="I565" s="2143" t="s">
        <v>13768</v>
      </c>
      <c r="J565" s="2136"/>
      <c r="K565" s="890" t="s">
        <v>13769</v>
      </c>
      <c r="L565" s="890" t="s">
        <v>13409</v>
      </c>
      <c r="M565" s="887"/>
      <c r="N565" s="887"/>
    </row>
    <row r="566" spans="1:14" ht="26.4">
      <c r="A566" s="2149" t="s">
        <v>29</v>
      </c>
      <c r="B566" s="2151"/>
      <c r="C566" s="2149" t="s">
        <v>13770</v>
      </c>
      <c r="D566" s="2150"/>
      <c r="E566" s="2162"/>
      <c r="F566" s="2193" t="s">
        <v>3284</v>
      </c>
      <c r="G566" s="2194"/>
      <c r="H566" s="2165">
        <v>20</v>
      </c>
      <c r="I566" s="2161" t="s">
        <v>13771</v>
      </c>
      <c r="J566" s="2151"/>
      <c r="K566" s="2155" t="s">
        <v>13663</v>
      </c>
      <c r="L566" s="910" t="s">
        <v>13364</v>
      </c>
      <c r="M566" s="2169"/>
      <c r="N566" s="2169"/>
    </row>
    <row r="567" spans="1:14" ht="79.8" thickBot="1">
      <c r="A567" s="2152"/>
      <c r="B567" s="2154"/>
      <c r="C567" s="2186"/>
      <c r="D567" s="2188"/>
      <c r="E567" s="2192"/>
      <c r="F567" s="2195"/>
      <c r="G567" s="2196"/>
      <c r="H567" s="2199"/>
      <c r="I567" s="2163"/>
      <c r="J567" s="2154"/>
      <c r="K567" s="2156"/>
      <c r="L567" s="890" t="s">
        <v>13772</v>
      </c>
      <c r="M567" s="2170"/>
      <c r="N567" s="2170"/>
    </row>
    <row r="568" spans="1:14" ht="16.2" thickBot="1">
      <c r="A568" s="2270" t="s">
        <v>13773</v>
      </c>
      <c r="B568" s="2271"/>
      <c r="C568" s="2271"/>
      <c r="D568" s="2271"/>
      <c r="E568" s="2271"/>
      <c r="F568" s="2271"/>
      <c r="G568" s="2271"/>
      <c r="H568" s="2273"/>
      <c r="I568" s="2143"/>
      <c r="J568" s="2136"/>
      <c r="K568" s="890"/>
      <c r="L568" s="890"/>
      <c r="M568" s="887"/>
      <c r="N568" s="887"/>
    </row>
    <row r="569" spans="1:14" ht="16.2" thickBot="1">
      <c r="A569" s="2137" t="s">
        <v>13774</v>
      </c>
      <c r="B569" s="2138"/>
      <c r="C569" s="2138"/>
      <c r="D569" s="2138"/>
      <c r="E569" s="2138"/>
      <c r="F569" s="2138"/>
      <c r="G569" s="2138"/>
      <c r="H569" s="2138"/>
      <c r="I569" s="2138"/>
      <c r="J569" s="2179"/>
      <c r="K569" s="890"/>
      <c r="L569" s="890"/>
      <c r="M569" s="887"/>
      <c r="N569" s="887"/>
    </row>
    <row r="570" spans="1:14">
      <c r="A570" s="2149"/>
      <c r="B570" s="2150"/>
      <c r="C570" s="2150"/>
      <c r="D570" s="2150"/>
      <c r="E570" s="2150"/>
      <c r="F570" s="2150"/>
      <c r="G570" s="2150"/>
      <c r="H570" s="2150"/>
      <c r="I570" s="2150"/>
      <c r="J570" s="2150"/>
      <c r="K570" s="2150"/>
      <c r="L570" s="2150"/>
      <c r="M570" s="2150"/>
      <c r="N570" s="2150"/>
    </row>
    <row r="571" spans="1:14" ht="16.2" thickBot="1">
      <c r="A571" s="2270" t="s">
        <v>1676</v>
      </c>
      <c r="B571" s="2271"/>
      <c r="C571" s="2271"/>
      <c r="D571" s="2271"/>
      <c r="E571" s="2271"/>
      <c r="F571" s="2271"/>
      <c r="G571" s="2271"/>
      <c r="H571" s="2271"/>
      <c r="I571" s="2271"/>
      <c r="J571" s="2271"/>
      <c r="K571" s="2271"/>
      <c r="L571" s="2271"/>
      <c r="M571" s="2271"/>
      <c r="N571" s="2271"/>
    </row>
    <row r="572" spans="1:14" ht="15" thickBot="1">
      <c r="A572" s="2173"/>
      <c r="B572" s="2174"/>
      <c r="C572" s="2174"/>
      <c r="D572" s="2174"/>
      <c r="E572" s="2174"/>
      <c r="F572" s="2174"/>
      <c r="G572" s="2175"/>
      <c r="H572" s="931"/>
      <c r="I572" s="2171"/>
      <c r="J572" s="2172"/>
      <c r="K572" s="890"/>
      <c r="L572" s="890"/>
      <c r="M572" s="887"/>
      <c r="N572" s="887"/>
    </row>
    <row r="573" spans="1:14" ht="26.4">
      <c r="A573" s="2149" t="s">
        <v>10</v>
      </c>
      <c r="B573" s="2151"/>
      <c r="C573" s="2149" t="s">
        <v>13775</v>
      </c>
      <c r="D573" s="2150"/>
      <c r="E573" s="2151"/>
      <c r="F573" s="2180" t="s">
        <v>75</v>
      </c>
      <c r="G573" s="2181"/>
      <c r="H573" s="2155">
        <v>1</v>
      </c>
      <c r="I573" s="2149" t="s">
        <v>13776</v>
      </c>
      <c r="J573" s="2151"/>
      <c r="K573" s="2155" t="s">
        <v>13199</v>
      </c>
      <c r="L573" s="910" t="s">
        <v>13364</v>
      </c>
      <c r="M573" s="2169"/>
      <c r="N573" s="2169"/>
    </row>
    <row r="574" spans="1:14">
      <c r="A574" s="2186"/>
      <c r="B574" s="2187"/>
      <c r="C574" s="2186"/>
      <c r="D574" s="2188"/>
      <c r="E574" s="2187"/>
      <c r="F574" s="2189"/>
      <c r="G574" s="2190"/>
      <c r="H574" s="2191"/>
      <c r="I574" s="2186"/>
      <c r="J574" s="2187"/>
      <c r="K574" s="2191"/>
      <c r="L574" s="910" t="s">
        <v>13580</v>
      </c>
      <c r="M574" s="2203"/>
      <c r="N574" s="2203"/>
    </row>
    <row r="575" spans="1:14" ht="79.8" thickBot="1">
      <c r="A575" s="2152"/>
      <c r="B575" s="2154"/>
      <c r="C575" s="2152"/>
      <c r="D575" s="2153"/>
      <c r="E575" s="2154"/>
      <c r="F575" s="2182"/>
      <c r="G575" s="2183"/>
      <c r="H575" s="2156"/>
      <c r="I575" s="2152"/>
      <c r="J575" s="2154"/>
      <c r="K575" s="2156"/>
      <c r="L575" s="890" t="s">
        <v>13777</v>
      </c>
      <c r="M575" s="2170"/>
      <c r="N575" s="2170"/>
    </row>
    <row r="576" spans="1:14" ht="26.4">
      <c r="A576" s="2149" t="s">
        <v>11</v>
      </c>
      <c r="B576" s="2151"/>
      <c r="C576" s="2149" t="s">
        <v>2283</v>
      </c>
      <c r="D576" s="2150"/>
      <c r="E576" s="2162"/>
      <c r="F576" s="2193" t="s">
        <v>75</v>
      </c>
      <c r="G576" s="2194"/>
      <c r="H576" s="2165">
        <v>0.4</v>
      </c>
      <c r="I576" s="2161" t="s">
        <v>13778</v>
      </c>
      <c r="J576" s="2162"/>
      <c r="K576" s="2165" t="s">
        <v>13199</v>
      </c>
      <c r="L576" s="893" t="s">
        <v>13364</v>
      </c>
      <c r="M576" s="2147"/>
      <c r="N576" s="2147"/>
    </row>
    <row r="577" spans="1:14">
      <c r="A577" s="2186"/>
      <c r="B577" s="2187"/>
      <c r="C577" s="2186" t="s">
        <v>13779</v>
      </c>
      <c r="D577" s="2188"/>
      <c r="E577" s="2192"/>
      <c r="F577" s="2195"/>
      <c r="G577" s="2196"/>
      <c r="H577" s="2199"/>
      <c r="I577" s="2200"/>
      <c r="J577" s="2192"/>
      <c r="K577" s="2199"/>
      <c r="L577" s="893" t="s">
        <v>13780</v>
      </c>
      <c r="M577" s="2185"/>
      <c r="N577" s="2185"/>
    </row>
    <row r="578" spans="1:14" ht="66.599999999999994" thickBot="1">
      <c r="A578" s="2152"/>
      <c r="B578" s="2154"/>
      <c r="C578" s="2212"/>
      <c r="D578" s="2213"/>
      <c r="E578" s="2209"/>
      <c r="F578" s="2197"/>
      <c r="G578" s="2198"/>
      <c r="H578" s="2166"/>
      <c r="I578" s="2163"/>
      <c r="J578" s="2164"/>
      <c r="K578" s="2166"/>
      <c r="L578" s="899" t="s">
        <v>13582</v>
      </c>
      <c r="M578" s="2148"/>
      <c r="N578" s="2148"/>
    </row>
    <row r="579" spans="1:14" ht="15" thickBot="1">
      <c r="A579" s="2134"/>
      <c r="B579" s="2136"/>
      <c r="C579" s="2134"/>
      <c r="D579" s="2135"/>
      <c r="E579" s="2144"/>
      <c r="F579" s="2204"/>
      <c r="G579" s="2205"/>
      <c r="H579" s="899"/>
      <c r="I579" s="2143"/>
      <c r="J579" s="2144"/>
      <c r="K579" s="899"/>
      <c r="L579" s="899"/>
      <c r="M579" s="900"/>
      <c r="N579" s="900"/>
    </row>
    <row r="580" spans="1:14" ht="25.5" customHeight="1">
      <c r="A580" s="2149" t="s">
        <v>12</v>
      </c>
      <c r="B580" s="2151"/>
      <c r="C580" s="2149" t="s">
        <v>13781</v>
      </c>
      <c r="D580" s="2150"/>
      <c r="E580" s="2162"/>
      <c r="F580" s="2193" t="s">
        <v>75</v>
      </c>
      <c r="G580" s="2194"/>
      <c r="H580" s="2165">
        <v>13.9</v>
      </c>
      <c r="I580" s="2161" t="s">
        <v>13782</v>
      </c>
      <c r="J580" s="2162"/>
      <c r="K580" s="2165" t="s">
        <v>13299</v>
      </c>
      <c r="L580" s="893" t="s">
        <v>13283</v>
      </c>
      <c r="M580" s="2147"/>
      <c r="N580" s="2147"/>
    </row>
    <row r="581" spans="1:14" ht="15" thickBot="1">
      <c r="A581" s="2152"/>
      <c r="B581" s="2154"/>
      <c r="C581" s="2152"/>
      <c r="D581" s="2153"/>
      <c r="E581" s="2164"/>
      <c r="F581" s="2197"/>
      <c r="G581" s="2198"/>
      <c r="H581" s="2166"/>
      <c r="I581" s="2163" t="s">
        <v>13783</v>
      </c>
      <c r="J581" s="2164"/>
      <c r="K581" s="2166"/>
      <c r="L581" s="899" t="s">
        <v>13784</v>
      </c>
      <c r="M581" s="2148"/>
      <c r="N581" s="2148"/>
    </row>
    <row r="582" spans="1:14" ht="25.5" customHeight="1">
      <c r="A582" s="2149" t="s">
        <v>29</v>
      </c>
      <c r="B582" s="2151"/>
      <c r="C582" s="2149" t="s">
        <v>4419</v>
      </c>
      <c r="D582" s="2150"/>
      <c r="E582" s="2162"/>
      <c r="F582" s="2193" t="s">
        <v>75</v>
      </c>
      <c r="G582" s="2194"/>
      <c r="H582" s="2165">
        <v>20.2</v>
      </c>
      <c r="I582" s="2161" t="s">
        <v>13785</v>
      </c>
      <c r="J582" s="2162"/>
      <c r="K582" s="2165" t="s">
        <v>13299</v>
      </c>
      <c r="L582" s="893" t="s">
        <v>13283</v>
      </c>
      <c r="M582" s="2147"/>
      <c r="N582" s="2147"/>
    </row>
    <row r="583" spans="1:14">
      <c r="A583" s="2186"/>
      <c r="B583" s="2187"/>
      <c r="C583" s="2186"/>
      <c r="D583" s="2188"/>
      <c r="E583" s="2192"/>
      <c r="F583" s="2195"/>
      <c r="G583" s="2196"/>
      <c r="H583" s="2199"/>
      <c r="I583" s="2200" t="s">
        <v>13786</v>
      </c>
      <c r="J583" s="2192"/>
      <c r="K583" s="2199"/>
      <c r="L583" s="893" t="s">
        <v>13576</v>
      </c>
      <c r="M583" s="2185"/>
      <c r="N583" s="2185"/>
    </row>
    <row r="584" spans="1:14" ht="40.200000000000003" thickBot="1">
      <c r="A584" s="2152"/>
      <c r="B584" s="2154"/>
      <c r="C584" s="2152"/>
      <c r="D584" s="2153"/>
      <c r="E584" s="2164"/>
      <c r="F584" s="2197"/>
      <c r="G584" s="2198"/>
      <c r="H584" s="2166"/>
      <c r="I584" s="2163"/>
      <c r="J584" s="2164"/>
      <c r="K584" s="2166"/>
      <c r="L584" s="899" t="s">
        <v>13787</v>
      </c>
      <c r="M584" s="2148"/>
      <c r="N584" s="2148"/>
    </row>
    <row r="585" spans="1:14">
      <c r="A585" s="2149" t="s">
        <v>31</v>
      </c>
      <c r="B585" s="2151"/>
      <c r="C585" s="2149" t="s">
        <v>13788</v>
      </c>
      <c r="D585" s="2150"/>
      <c r="E585" s="2162"/>
      <c r="F585" s="2193" t="s">
        <v>75</v>
      </c>
      <c r="G585" s="2194"/>
      <c r="H585" s="2165">
        <v>13</v>
      </c>
      <c r="I585" s="2161" t="s">
        <v>13789</v>
      </c>
      <c r="J585" s="2162"/>
      <c r="K585" s="2165" t="s">
        <v>13299</v>
      </c>
      <c r="L585" s="893" t="s">
        <v>13283</v>
      </c>
      <c r="M585" s="2147"/>
      <c r="N585" s="2147"/>
    </row>
    <row r="586" spans="1:14" ht="15" thickBot="1">
      <c r="A586" s="2152"/>
      <c r="B586" s="2154"/>
      <c r="C586" s="2152"/>
      <c r="D586" s="2153"/>
      <c r="E586" s="2164"/>
      <c r="F586" s="2197"/>
      <c r="G586" s="2198"/>
      <c r="H586" s="2166"/>
      <c r="I586" s="2163"/>
      <c r="J586" s="2164"/>
      <c r="K586" s="2166"/>
      <c r="L586" s="899" t="s">
        <v>13576</v>
      </c>
      <c r="M586" s="2148"/>
      <c r="N586" s="2148"/>
    </row>
    <row r="587" spans="1:14">
      <c r="A587" s="2149">
        <v>6</v>
      </c>
      <c r="B587" s="2151"/>
      <c r="C587" s="2149" t="s">
        <v>11044</v>
      </c>
      <c r="D587" s="2150"/>
      <c r="E587" s="2162"/>
      <c r="F587" s="2193" t="s">
        <v>75</v>
      </c>
      <c r="G587" s="2194"/>
      <c r="H587" s="2165">
        <v>0.1</v>
      </c>
      <c r="I587" s="2161" t="s">
        <v>13790</v>
      </c>
      <c r="J587" s="2162"/>
      <c r="K587" s="2165" t="s">
        <v>13791</v>
      </c>
      <c r="L587" s="893" t="s">
        <v>13283</v>
      </c>
      <c r="M587" s="2147"/>
      <c r="N587" s="2147"/>
    </row>
    <row r="588" spans="1:14" ht="15" thickBot="1">
      <c r="A588" s="2152"/>
      <c r="B588" s="2154"/>
      <c r="C588" s="2152"/>
      <c r="D588" s="2153"/>
      <c r="E588" s="2164"/>
      <c r="F588" s="2197"/>
      <c r="G588" s="2198"/>
      <c r="H588" s="2166"/>
      <c r="I588" s="2163"/>
      <c r="J588" s="2164"/>
      <c r="K588" s="2166"/>
      <c r="L588" s="899" t="s">
        <v>13342</v>
      </c>
      <c r="M588" s="2148"/>
      <c r="N588" s="2148"/>
    </row>
    <row r="589" spans="1:14">
      <c r="A589" s="2149">
        <v>7</v>
      </c>
      <c r="B589" s="2151"/>
      <c r="C589" s="2149" t="s">
        <v>13792</v>
      </c>
      <c r="D589" s="2150"/>
      <c r="E589" s="2162"/>
      <c r="F589" s="2193" t="s">
        <v>75</v>
      </c>
      <c r="G589" s="2194"/>
      <c r="H589" s="2165">
        <v>0.1</v>
      </c>
      <c r="I589" s="2161" t="s">
        <v>13790</v>
      </c>
      <c r="J589" s="2162"/>
      <c r="K589" s="2165" t="s">
        <v>13791</v>
      </c>
      <c r="L589" s="893" t="s">
        <v>13283</v>
      </c>
      <c r="M589" s="2147"/>
      <c r="N589" s="2147"/>
    </row>
    <row r="590" spans="1:14" ht="15" thickBot="1">
      <c r="A590" s="2152"/>
      <c r="B590" s="2154"/>
      <c r="C590" s="2152"/>
      <c r="D590" s="2153"/>
      <c r="E590" s="2164"/>
      <c r="F590" s="2197"/>
      <c r="G590" s="2198"/>
      <c r="H590" s="2166"/>
      <c r="I590" s="2163"/>
      <c r="J590" s="2164"/>
      <c r="K590" s="2166"/>
      <c r="L590" s="899" t="s">
        <v>13342</v>
      </c>
      <c r="M590" s="2148"/>
      <c r="N590" s="2148"/>
    </row>
    <row r="591" spans="1:14">
      <c r="A591" s="2149">
        <v>8</v>
      </c>
      <c r="B591" s="2151"/>
      <c r="C591" s="2149" t="s">
        <v>13793</v>
      </c>
      <c r="D591" s="2150"/>
      <c r="E591" s="2162"/>
      <c r="F591" s="2193" t="s">
        <v>75</v>
      </c>
      <c r="G591" s="2194"/>
      <c r="H591" s="2165">
        <v>0.1</v>
      </c>
      <c r="I591" s="2161" t="s">
        <v>13794</v>
      </c>
      <c r="J591" s="2162"/>
      <c r="K591" s="2165" t="s">
        <v>13795</v>
      </c>
      <c r="L591" s="893" t="s">
        <v>13283</v>
      </c>
      <c r="M591" s="2147"/>
      <c r="N591" s="2147"/>
    </row>
    <row r="592" spans="1:14" ht="15" thickBot="1">
      <c r="A592" s="2152"/>
      <c r="B592" s="2154"/>
      <c r="C592" s="2152"/>
      <c r="D592" s="2153"/>
      <c r="E592" s="2164"/>
      <c r="F592" s="2197"/>
      <c r="G592" s="2198"/>
      <c r="H592" s="2166"/>
      <c r="I592" s="2163"/>
      <c r="J592" s="2164"/>
      <c r="K592" s="2166"/>
      <c r="L592" s="899" t="s">
        <v>13342</v>
      </c>
      <c r="M592" s="2148"/>
      <c r="N592" s="2148"/>
    </row>
    <row r="593" spans="1:14">
      <c r="A593" s="2149">
        <v>9</v>
      </c>
      <c r="B593" s="2151"/>
      <c r="C593" s="2149" t="s">
        <v>371</v>
      </c>
      <c r="D593" s="2150"/>
      <c r="E593" s="2162"/>
      <c r="F593" s="2193" t="s">
        <v>75</v>
      </c>
      <c r="G593" s="2194"/>
      <c r="H593" s="2165">
        <v>1.3</v>
      </c>
      <c r="I593" s="2161" t="s">
        <v>13796</v>
      </c>
      <c r="J593" s="2162"/>
      <c r="K593" s="2165" t="s">
        <v>13663</v>
      </c>
      <c r="L593" s="893" t="s">
        <v>13455</v>
      </c>
      <c r="M593" s="2147"/>
      <c r="N593" s="2147"/>
    </row>
    <row r="594" spans="1:14" ht="79.8" thickBot="1">
      <c r="A594" s="2152"/>
      <c r="B594" s="2154"/>
      <c r="C594" s="2152"/>
      <c r="D594" s="2153"/>
      <c r="E594" s="2164"/>
      <c r="F594" s="2197"/>
      <c r="G594" s="2198"/>
      <c r="H594" s="2166"/>
      <c r="I594" s="2163"/>
      <c r="J594" s="2164"/>
      <c r="K594" s="2166"/>
      <c r="L594" s="899" t="s">
        <v>13797</v>
      </c>
      <c r="M594" s="2148"/>
      <c r="N594" s="2148"/>
    </row>
    <row r="595" spans="1:14">
      <c r="A595" s="2149" t="s">
        <v>42</v>
      </c>
      <c r="B595" s="2151"/>
      <c r="C595" s="2149" t="s">
        <v>685</v>
      </c>
      <c r="D595" s="2150"/>
      <c r="E595" s="2162"/>
      <c r="F595" s="2193" t="s">
        <v>75</v>
      </c>
      <c r="G595" s="2194"/>
      <c r="H595" s="2165">
        <v>4</v>
      </c>
      <c r="I595" s="2161" t="s">
        <v>13798</v>
      </c>
      <c r="J595" s="2162"/>
      <c r="K595" s="2165" t="s">
        <v>13799</v>
      </c>
      <c r="L595" s="893" t="s">
        <v>13455</v>
      </c>
      <c r="M595" s="2147"/>
      <c r="N595" s="2147"/>
    </row>
    <row r="596" spans="1:14">
      <c r="A596" s="2186"/>
      <c r="B596" s="2187"/>
      <c r="C596" s="2186"/>
      <c r="D596" s="2188"/>
      <c r="E596" s="2192"/>
      <c r="F596" s="2195"/>
      <c r="G596" s="2196"/>
      <c r="H596" s="2199"/>
      <c r="I596" s="2200" t="s">
        <v>13800</v>
      </c>
      <c r="J596" s="2192"/>
      <c r="K596" s="2199"/>
      <c r="L596" s="893" t="s">
        <v>13670</v>
      </c>
      <c r="M596" s="2185"/>
      <c r="N596" s="2185"/>
    </row>
    <row r="597" spans="1:14" ht="40.200000000000003" thickBot="1">
      <c r="A597" s="2152"/>
      <c r="B597" s="2154"/>
      <c r="C597" s="2152"/>
      <c r="D597" s="2153"/>
      <c r="E597" s="2164"/>
      <c r="F597" s="2197"/>
      <c r="G597" s="2198"/>
      <c r="H597" s="2166"/>
      <c r="I597" s="2208"/>
      <c r="J597" s="2209"/>
      <c r="K597" s="2166"/>
      <c r="L597" s="899" t="s">
        <v>13317</v>
      </c>
      <c r="M597" s="2148"/>
      <c r="N597" s="2148"/>
    </row>
    <row r="598" spans="1:14" ht="150" customHeight="1">
      <c r="A598" s="2149">
        <v>11</v>
      </c>
      <c r="B598" s="2151"/>
      <c r="C598" s="2149" t="s">
        <v>13801</v>
      </c>
      <c r="D598" s="2150"/>
      <c r="E598" s="2162"/>
      <c r="F598" s="2193" t="s">
        <v>75</v>
      </c>
      <c r="G598" s="2194"/>
      <c r="H598" s="2165">
        <v>3</v>
      </c>
      <c r="I598" s="2161" t="s">
        <v>13802</v>
      </c>
      <c r="J598" s="2162"/>
      <c r="K598" s="2165" t="s">
        <v>13803</v>
      </c>
      <c r="L598" s="2165" t="s">
        <v>13409</v>
      </c>
      <c r="M598" s="2147"/>
      <c r="N598" s="2147"/>
    </row>
    <row r="599" spans="1:14" ht="15" thickBot="1">
      <c r="A599" s="2152"/>
      <c r="B599" s="2154"/>
      <c r="C599" s="2152"/>
      <c r="D599" s="2153"/>
      <c r="E599" s="2164"/>
      <c r="F599" s="2197"/>
      <c r="G599" s="2198"/>
      <c r="H599" s="2166"/>
      <c r="I599" s="2163" t="s">
        <v>13804</v>
      </c>
      <c r="J599" s="2164"/>
      <c r="K599" s="2166"/>
      <c r="L599" s="2166"/>
      <c r="M599" s="2148"/>
      <c r="N599" s="2148"/>
    </row>
    <row r="600" spans="1:14" ht="66.599999999999994" thickBot="1">
      <c r="A600" s="2134">
        <v>12</v>
      </c>
      <c r="B600" s="2136"/>
      <c r="C600" s="2134" t="s">
        <v>13805</v>
      </c>
      <c r="D600" s="2135"/>
      <c r="E600" s="2144"/>
      <c r="F600" s="2204" t="s">
        <v>75</v>
      </c>
      <c r="G600" s="2205"/>
      <c r="H600" s="899">
        <v>0.1</v>
      </c>
      <c r="I600" s="2143" t="s">
        <v>13806</v>
      </c>
      <c r="J600" s="2144"/>
      <c r="K600" s="899" t="s">
        <v>13807</v>
      </c>
      <c r="L600" s="899" t="s">
        <v>13409</v>
      </c>
      <c r="M600" s="900"/>
      <c r="N600" s="900"/>
    </row>
    <row r="601" spans="1:14" ht="26.4">
      <c r="A601" s="2149">
        <v>13</v>
      </c>
      <c r="B601" s="2151"/>
      <c r="C601" s="2149" t="s">
        <v>13808</v>
      </c>
      <c r="D601" s="2150"/>
      <c r="E601" s="2162"/>
      <c r="F601" s="2193" t="s">
        <v>75</v>
      </c>
      <c r="G601" s="2194"/>
      <c r="H601" s="2165">
        <v>0.1</v>
      </c>
      <c r="I601" s="2161" t="s">
        <v>13809</v>
      </c>
      <c r="J601" s="2162"/>
      <c r="K601" s="2165" t="s">
        <v>13810</v>
      </c>
      <c r="L601" s="893" t="s">
        <v>13364</v>
      </c>
      <c r="M601" s="2147"/>
      <c r="N601" s="2147"/>
    </row>
    <row r="602" spans="1:14" ht="40.200000000000003" thickBot="1">
      <c r="A602" s="2152"/>
      <c r="B602" s="2154"/>
      <c r="C602" s="2152"/>
      <c r="D602" s="2153"/>
      <c r="E602" s="2164"/>
      <c r="F602" s="2197"/>
      <c r="G602" s="2198"/>
      <c r="H602" s="2166"/>
      <c r="I602" s="2163"/>
      <c r="J602" s="2164"/>
      <c r="K602" s="2166"/>
      <c r="L602" s="899" t="s">
        <v>13317</v>
      </c>
      <c r="M602" s="2148"/>
      <c r="N602" s="2148"/>
    </row>
    <row r="603" spans="1:14" ht="26.4">
      <c r="A603" s="2149">
        <v>14</v>
      </c>
      <c r="B603" s="2151"/>
      <c r="C603" s="2149" t="s">
        <v>13811</v>
      </c>
      <c r="D603" s="2150"/>
      <c r="E603" s="2162"/>
      <c r="F603" s="2193" t="s">
        <v>75</v>
      </c>
      <c r="G603" s="2194"/>
      <c r="H603" s="2165">
        <v>0.1</v>
      </c>
      <c r="I603" s="2161" t="s">
        <v>13809</v>
      </c>
      <c r="J603" s="2162"/>
      <c r="K603" s="2165" t="s">
        <v>13812</v>
      </c>
      <c r="L603" s="893" t="s">
        <v>13364</v>
      </c>
      <c r="M603" s="2147"/>
      <c r="N603" s="2147"/>
    </row>
    <row r="604" spans="1:14" ht="40.200000000000003" thickBot="1">
      <c r="A604" s="2152"/>
      <c r="B604" s="2154"/>
      <c r="C604" s="2152"/>
      <c r="D604" s="2153"/>
      <c r="E604" s="2164"/>
      <c r="F604" s="2197"/>
      <c r="G604" s="2198"/>
      <c r="H604" s="2166"/>
      <c r="I604" s="2163"/>
      <c r="J604" s="2164"/>
      <c r="K604" s="2166"/>
      <c r="L604" s="899" t="s">
        <v>13317</v>
      </c>
      <c r="M604" s="2148"/>
      <c r="N604" s="2148"/>
    </row>
    <row r="605" spans="1:14" ht="26.4">
      <c r="A605" s="2149">
        <v>15</v>
      </c>
      <c r="B605" s="2151"/>
      <c r="C605" s="2149" t="s">
        <v>13813</v>
      </c>
      <c r="D605" s="2150"/>
      <c r="E605" s="2162"/>
      <c r="F605" s="2193" t="s">
        <v>75</v>
      </c>
      <c r="G605" s="2194"/>
      <c r="H605" s="2165">
        <v>0.1</v>
      </c>
      <c r="I605" s="2161" t="s">
        <v>13814</v>
      </c>
      <c r="J605" s="2162"/>
      <c r="K605" s="2165" t="s">
        <v>13815</v>
      </c>
      <c r="L605" s="893" t="s">
        <v>13364</v>
      </c>
      <c r="M605" s="2147"/>
      <c r="N605" s="2147"/>
    </row>
    <row r="606" spans="1:14" ht="40.200000000000003" thickBot="1">
      <c r="A606" s="2152"/>
      <c r="B606" s="2154"/>
      <c r="C606" s="2152"/>
      <c r="D606" s="2153"/>
      <c r="E606" s="2164"/>
      <c r="F606" s="2197"/>
      <c r="G606" s="2198"/>
      <c r="H606" s="2166"/>
      <c r="I606" s="2163"/>
      <c r="J606" s="2164"/>
      <c r="K606" s="2166"/>
      <c r="L606" s="899" t="s">
        <v>13317</v>
      </c>
      <c r="M606" s="2148"/>
      <c r="N606" s="2148"/>
    </row>
    <row r="607" spans="1:14" ht="150" customHeight="1">
      <c r="A607" s="2149">
        <v>16</v>
      </c>
      <c r="B607" s="2151"/>
      <c r="C607" s="2149" t="s">
        <v>13816</v>
      </c>
      <c r="D607" s="2150"/>
      <c r="E607" s="2162"/>
      <c r="F607" s="2193" t="s">
        <v>75</v>
      </c>
      <c r="G607" s="2194"/>
      <c r="H607" s="2165">
        <v>120</v>
      </c>
      <c r="I607" s="2161" t="s">
        <v>13817</v>
      </c>
      <c r="J607" s="2162"/>
      <c r="K607" s="2165" t="s">
        <v>13818</v>
      </c>
      <c r="L607" s="893" t="s">
        <v>13283</v>
      </c>
      <c r="M607" s="2147"/>
      <c r="N607" s="2147"/>
    </row>
    <row r="608" spans="1:14">
      <c r="A608" s="2186"/>
      <c r="B608" s="2187"/>
      <c r="C608" s="2186"/>
      <c r="D608" s="2188"/>
      <c r="E608" s="2192"/>
      <c r="F608" s="2195"/>
      <c r="G608" s="2196"/>
      <c r="H608" s="2199"/>
      <c r="I608" s="2200"/>
      <c r="J608" s="2192"/>
      <c r="K608" s="2199"/>
      <c r="L608" s="893" t="s">
        <v>13784</v>
      </c>
      <c r="M608" s="2185"/>
      <c r="N608" s="2185"/>
    </row>
    <row r="609" spans="1:14" ht="15" thickBot="1">
      <c r="A609" s="2152"/>
      <c r="B609" s="2154"/>
      <c r="C609" s="2152"/>
      <c r="D609" s="2153"/>
      <c r="E609" s="2164"/>
      <c r="F609" s="2197"/>
      <c r="G609" s="2198"/>
      <c r="H609" s="2166"/>
      <c r="I609" s="2163"/>
      <c r="J609" s="2164"/>
      <c r="K609" s="2166"/>
      <c r="L609" s="899"/>
      <c r="M609" s="2148"/>
      <c r="N609" s="2148"/>
    </row>
    <row r="610" spans="1:14">
      <c r="A610" s="2149">
        <v>17</v>
      </c>
      <c r="B610" s="2151"/>
      <c r="C610" s="2149" t="s">
        <v>13819</v>
      </c>
      <c r="D610" s="2150"/>
      <c r="E610" s="2162"/>
      <c r="F610" s="2193" t="s">
        <v>75</v>
      </c>
      <c r="G610" s="2194"/>
      <c r="H610" s="2165">
        <v>12.7</v>
      </c>
      <c r="I610" s="2161" t="s">
        <v>13820</v>
      </c>
      <c r="J610" s="2162"/>
      <c r="K610" s="2165" t="s">
        <v>13821</v>
      </c>
      <c r="L610" s="893" t="s">
        <v>13283</v>
      </c>
      <c r="M610" s="2147"/>
      <c r="N610" s="2147"/>
    </row>
    <row r="611" spans="1:14" ht="15" thickBot="1">
      <c r="A611" s="2152"/>
      <c r="B611" s="2154"/>
      <c r="C611" s="2152"/>
      <c r="D611" s="2153"/>
      <c r="E611" s="2164"/>
      <c r="F611" s="2197"/>
      <c r="G611" s="2198"/>
      <c r="H611" s="2166"/>
      <c r="I611" s="2163"/>
      <c r="J611" s="2164"/>
      <c r="K611" s="2166"/>
      <c r="L611" s="899" t="s">
        <v>13436</v>
      </c>
      <c r="M611" s="2148"/>
      <c r="N611" s="2148"/>
    </row>
    <row r="612" spans="1:14">
      <c r="A612" s="2149">
        <v>18</v>
      </c>
      <c r="B612" s="2151"/>
      <c r="C612" s="2149" t="s">
        <v>13822</v>
      </c>
      <c r="D612" s="2150"/>
      <c r="E612" s="2151"/>
      <c r="F612" s="2180" t="s">
        <v>75</v>
      </c>
      <c r="G612" s="2194"/>
      <c r="H612" s="2165">
        <v>0.1</v>
      </c>
      <c r="I612" s="2161" t="s">
        <v>13823</v>
      </c>
      <c r="J612" s="2162"/>
      <c r="K612" s="2165" t="s">
        <v>13824</v>
      </c>
      <c r="L612" s="893" t="s">
        <v>13283</v>
      </c>
      <c r="M612" s="2147"/>
      <c r="N612" s="2147"/>
    </row>
    <row r="613" spans="1:14" ht="15" thickBot="1">
      <c r="A613" s="2152"/>
      <c r="B613" s="2154"/>
      <c r="C613" s="2152"/>
      <c r="D613" s="2153"/>
      <c r="E613" s="2154"/>
      <c r="F613" s="2182"/>
      <c r="G613" s="2198"/>
      <c r="H613" s="2166"/>
      <c r="I613" s="2163"/>
      <c r="J613" s="2164"/>
      <c r="K613" s="2166"/>
      <c r="L613" s="899" t="s">
        <v>13342</v>
      </c>
      <c r="M613" s="2148"/>
      <c r="N613" s="2148"/>
    </row>
    <row r="614" spans="1:14" ht="26.4">
      <c r="A614" s="2149">
        <v>19</v>
      </c>
      <c r="B614" s="2151"/>
      <c r="C614" s="2149" t="s">
        <v>13825</v>
      </c>
      <c r="D614" s="2150"/>
      <c r="E614" s="2151"/>
      <c r="F614" s="2180" t="s">
        <v>75</v>
      </c>
      <c r="G614" s="2194"/>
      <c r="H614" s="2165">
        <v>0.1</v>
      </c>
      <c r="I614" s="2161" t="s">
        <v>13826</v>
      </c>
      <c r="J614" s="2162"/>
      <c r="K614" s="2165" t="s">
        <v>13827</v>
      </c>
      <c r="L614" s="893" t="s">
        <v>13364</v>
      </c>
      <c r="M614" s="2147"/>
      <c r="N614" s="2147"/>
    </row>
    <row r="615" spans="1:14" ht="40.200000000000003" thickBot="1">
      <c r="A615" s="2152"/>
      <c r="B615" s="2154"/>
      <c r="C615" s="2152"/>
      <c r="D615" s="2153"/>
      <c r="E615" s="2154"/>
      <c r="F615" s="2182"/>
      <c r="G615" s="2198"/>
      <c r="H615" s="2166"/>
      <c r="I615" s="2163"/>
      <c r="J615" s="2164"/>
      <c r="K615" s="2166"/>
      <c r="L615" s="899" t="s">
        <v>13317</v>
      </c>
      <c r="M615" s="2148"/>
      <c r="N615" s="2148"/>
    </row>
    <row r="616" spans="1:14">
      <c r="A616" s="2149">
        <v>20</v>
      </c>
      <c r="B616" s="2151"/>
      <c r="C616" s="2149" t="s">
        <v>13828</v>
      </c>
      <c r="D616" s="2150"/>
      <c r="E616" s="2162"/>
      <c r="F616" s="2193" t="s">
        <v>75</v>
      </c>
      <c r="G616" s="2194"/>
      <c r="H616" s="2165">
        <v>6.2</v>
      </c>
      <c r="I616" s="2161" t="s">
        <v>13829</v>
      </c>
      <c r="J616" s="2162"/>
      <c r="K616" s="2165" t="s">
        <v>13830</v>
      </c>
      <c r="L616" s="893" t="s">
        <v>13283</v>
      </c>
      <c r="M616" s="2147"/>
      <c r="N616" s="2147"/>
    </row>
    <row r="617" spans="1:14" ht="15" thickBot="1">
      <c r="A617" s="2152"/>
      <c r="B617" s="2154"/>
      <c r="C617" s="2152"/>
      <c r="D617" s="2153"/>
      <c r="E617" s="2164"/>
      <c r="F617" s="2197"/>
      <c r="G617" s="2198"/>
      <c r="H617" s="2166"/>
      <c r="I617" s="2163"/>
      <c r="J617" s="2164"/>
      <c r="K617" s="2166"/>
      <c r="L617" s="899" t="s">
        <v>13436</v>
      </c>
      <c r="M617" s="2148"/>
      <c r="N617" s="2148"/>
    </row>
    <row r="618" spans="1:14">
      <c r="A618" s="2149">
        <v>21</v>
      </c>
      <c r="B618" s="2151"/>
      <c r="C618" s="2149" t="s">
        <v>9434</v>
      </c>
      <c r="D618" s="2150"/>
      <c r="E618" s="2162"/>
      <c r="F618" s="2193" t="s">
        <v>75</v>
      </c>
      <c r="G618" s="2194"/>
      <c r="H618" s="2165">
        <v>15</v>
      </c>
      <c r="I618" s="2161" t="s">
        <v>13831</v>
      </c>
      <c r="J618" s="2162"/>
      <c r="K618" s="2165" t="s">
        <v>13832</v>
      </c>
      <c r="L618" s="893" t="s">
        <v>13283</v>
      </c>
      <c r="M618" s="2147"/>
      <c r="N618" s="2147"/>
    </row>
    <row r="619" spans="1:14" ht="15" thickBot="1">
      <c r="A619" s="2152"/>
      <c r="B619" s="2154"/>
      <c r="C619" s="2152"/>
      <c r="D619" s="2153"/>
      <c r="E619" s="2164"/>
      <c r="F619" s="2197"/>
      <c r="G619" s="2198"/>
      <c r="H619" s="2166"/>
      <c r="I619" s="2163"/>
      <c r="J619" s="2164"/>
      <c r="K619" s="2166"/>
      <c r="L619" s="899" t="s">
        <v>13436</v>
      </c>
      <c r="M619" s="2148"/>
      <c r="N619" s="2148"/>
    </row>
    <row r="620" spans="1:14" ht="26.4">
      <c r="A620" s="2149">
        <v>22</v>
      </c>
      <c r="B620" s="2151"/>
      <c r="C620" s="2149" t="s">
        <v>13833</v>
      </c>
      <c r="D620" s="2150"/>
      <c r="E620" s="2162"/>
      <c r="F620" s="2193" t="s">
        <v>75</v>
      </c>
      <c r="G620" s="2194"/>
      <c r="H620" s="2165">
        <v>0.1</v>
      </c>
      <c r="I620" s="2161" t="s">
        <v>13834</v>
      </c>
      <c r="J620" s="2162"/>
      <c r="K620" s="2165" t="s">
        <v>13835</v>
      </c>
      <c r="L620" s="893" t="s">
        <v>13364</v>
      </c>
      <c r="M620" s="2147"/>
      <c r="N620" s="2147"/>
    </row>
    <row r="621" spans="1:14" ht="40.200000000000003" thickBot="1">
      <c r="A621" s="2152"/>
      <c r="B621" s="2154"/>
      <c r="C621" s="2152"/>
      <c r="D621" s="2153"/>
      <c r="E621" s="2164"/>
      <c r="F621" s="2197"/>
      <c r="G621" s="2198"/>
      <c r="H621" s="2166"/>
      <c r="I621" s="2163"/>
      <c r="J621" s="2164"/>
      <c r="K621" s="2166"/>
      <c r="L621" s="899" t="s">
        <v>13317</v>
      </c>
      <c r="M621" s="2148"/>
      <c r="N621" s="2148"/>
    </row>
    <row r="622" spans="1:14" ht="26.4">
      <c r="A622" s="2149">
        <v>23</v>
      </c>
      <c r="B622" s="2151"/>
      <c r="C622" s="2149" t="s">
        <v>13836</v>
      </c>
      <c r="D622" s="2150"/>
      <c r="E622" s="2162"/>
      <c r="F622" s="2193" t="s">
        <v>75</v>
      </c>
      <c r="G622" s="2194"/>
      <c r="H622" s="2165">
        <v>0.1</v>
      </c>
      <c r="I622" s="2161" t="s">
        <v>13837</v>
      </c>
      <c r="J622" s="2162"/>
      <c r="K622" s="2165" t="s">
        <v>13085</v>
      </c>
      <c r="L622" s="893" t="s">
        <v>13364</v>
      </c>
      <c r="M622" s="2147"/>
      <c r="N622" s="2147"/>
    </row>
    <row r="623" spans="1:14" ht="40.200000000000003" thickBot="1">
      <c r="A623" s="2152"/>
      <c r="B623" s="2154"/>
      <c r="C623" s="2152"/>
      <c r="D623" s="2153"/>
      <c r="E623" s="2164"/>
      <c r="F623" s="2197"/>
      <c r="G623" s="2198"/>
      <c r="H623" s="2166"/>
      <c r="I623" s="2163"/>
      <c r="J623" s="2164"/>
      <c r="K623" s="2166"/>
      <c r="L623" s="899" t="s">
        <v>13317</v>
      </c>
      <c r="M623" s="2148"/>
      <c r="N623" s="2148"/>
    </row>
    <row r="624" spans="1:14">
      <c r="A624" s="2149">
        <v>24</v>
      </c>
      <c r="B624" s="2151"/>
      <c r="C624" s="2149" t="s">
        <v>13838</v>
      </c>
      <c r="D624" s="2150"/>
      <c r="E624" s="2162"/>
      <c r="F624" s="2193" t="s">
        <v>75</v>
      </c>
      <c r="G624" s="2194"/>
      <c r="H624" s="2165">
        <v>0.1</v>
      </c>
      <c r="I624" s="2161" t="s">
        <v>13839</v>
      </c>
      <c r="J624" s="2162"/>
      <c r="K624" s="2165" t="s">
        <v>13840</v>
      </c>
      <c r="L624" s="893" t="s">
        <v>13283</v>
      </c>
      <c r="M624" s="2147"/>
      <c r="N624" s="2147"/>
    </row>
    <row r="625" spans="1:14" ht="15" thickBot="1">
      <c r="A625" s="2152"/>
      <c r="B625" s="2154"/>
      <c r="C625" s="2152"/>
      <c r="D625" s="2153"/>
      <c r="E625" s="2164"/>
      <c r="F625" s="2197"/>
      <c r="G625" s="2198"/>
      <c r="H625" s="2166"/>
      <c r="I625" s="2163"/>
      <c r="J625" s="2164"/>
      <c r="K625" s="2166"/>
      <c r="L625" s="899" t="s">
        <v>13841</v>
      </c>
      <c r="M625" s="2148"/>
      <c r="N625" s="2148"/>
    </row>
    <row r="626" spans="1:14" ht="73.5" customHeight="1">
      <c r="A626" s="2149">
        <v>25</v>
      </c>
      <c r="B626" s="2151"/>
      <c r="C626" s="2149" t="s">
        <v>13842</v>
      </c>
      <c r="D626" s="2150"/>
      <c r="E626" s="2151"/>
      <c r="F626" s="2180" t="s">
        <v>75</v>
      </c>
      <c r="G626" s="2194"/>
      <c r="H626" s="2165">
        <v>0.1</v>
      </c>
      <c r="I626" s="2161" t="s">
        <v>13843</v>
      </c>
      <c r="J626" s="2162"/>
      <c r="K626" s="2165" t="s">
        <v>13844</v>
      </c>
      <c r="L626" s="893" t="s">
        <v>13283</v>
      </c>
      <c r="M626" s="2147"/>
      <c r="N626" s="2147"/>
    </row>
    <row r="627" spans="1:14">
      <c r="A627" s="2186"/>
      <c r="B627" s="2187"/>
      <c r="C627" s="2186"/>
      <c r="D627" s="2188"/>
      <c r="E627" s="2187"/>
      <c r="F627" s="2189"/>
      <c r="G627" s="2196"/>
      <c r="H627" s="2199"/>
      <c r="I627" s="2200"/>
      <c r="J627" s="2192"/>
      <c r="K627" s="2199"/>
      <c r="L627" s="893" t="s">
        <v>13436</v>
      </c>
      <c r="M627" s="2185"/>
      <c r="N627" s="2185"/>
    </row>
    <row r="628" spans="1:14" ht="15" thickBot="1">
      <c r="A628" s="2152"/>
      <c r="B628" s="2154"/>
      <c r="C628" s="2152"/>
      <c r="D628" s="2153"/>
      <c r="E628" s="2154"/>
      <c r="F628" s="2182"/>
      <c r="G628" s="2198"/>
      <c r="H628" s="2166"/>
      <c r="I628" s="2163"/>
      <c r="J628" s="2164"/>
      <c r="K628" s="2166"/>
      <c r="L628" s="899"/>
      <c r="M628" s="2148"/>
      <c r="N628" s="2148"/>
    </row>
    <row r="629" spans="1:14">
      <c r="A629" s="2149">
        <v>26</v>
      </c>
      <c r="B629" s="2151"/>
      <c r="C629" s="2149" t="s">
        <v>13845</v>
      </c>
      <c r="D629" s="2150"/>
      <c r="E629" s="2151"/>
      <c r="F629" s="2180" t="s">
        <v>75</v>
      </c>
      <c r="G629" s="2194"/>
      <c r="H629" s="2165">
        <v>0.1</v>
      </c>
      <c r="I629" s="2161" t="s">
        <v>13846</v>
      </c>
      <c r="J629" s="2162"/>
      <c r="K629" s="2165" t="s">
        <v>13245</v>
      </c>
      <c r="L629" s="893" t="s">
        <v>13283</v>
      </c>
      <c r="M629" s="2147"/>
      <c r="N629" s="2147"/>
    </row>
    <row r="630" spans="1:14" ht="40.200000000000003" thickBot="1">
      <c r="A630" s="2152"/>
      <c r="B630" s="2154"/>
      <c r="C630" s="2152"/>
      <c r="D630" s="2153"/>
      <c r="E630" s="2154"/>
      <c r="F630" s="2182"/>
      <c r="G630" s="2198"/>
      <c r="H630" s="2166"/>
      <c r="I630" s="2163"/>
      <c r="J630" s="2164"/>
      <c r="K630" s="2166"/>
      <c r="L630" s="899" t="s">
        <v>13847</v>
      </c>
      <c r="M630" s="2148"/>
      <c r="N630" s="2148"/>
    </row>
    <row r="631" spans="1:14">
      <c r="A631" s="2149">
        <v>27</v>
      </c>
      <c r="B631" s="2151"/>
      <c r="C631" s="2149" t="s">
        <v>13848</v>
      </c>
      <c r="D631" s="2150"/>
      <c r="E631" s="2151"/>
      <c r="F631" s="2180" t="s">
        <v>75</v>
      </c>
      <c r="G631" s="2194"/>
      <c r="H631" s="2165">
        <v>1.9</v>
      </c>
      <c r="I631" s="2161" t="s">
        <v>13849</v>
      </c>
      <c r="J631" s="2162"/>
      <c r="K631" s="2165" t="s">
        <v>13850</v>
      </c>
      <c r="L631" s="893" t="s">
        <v>13283</v>
      </c>
      <c r="M631" s="2147"/>
      <c r="N631" s="2147"/>
    </row>
    <row r="632" spans="1:14" ht="15" thickBot="1">
      <c r="A632" s="2152"/>
      <c r="B632" s="2154"/>
      <c r="C632" s="2152"/>
      <c r="D632" s="2153"/>
      <c r="E632" s="2154"/>
      <c r="F632" s="2182"/>
      <c r="G632" s="2198"/>
      <c r="H632" s="2166"/>
      <c r="I632" s="2163"/>
      <c r="J632" s="2164"/>
      <c r="K632" s="2166"/>
      <c r="L632" s="899" t="s">
        <v>13436</v>
      </c>
      <c r="M632" s="2148"/>
      <c r="N632" s="2148"/>
    </row>
    <row r="633" spans="1:14" ht="26.4">
      <c r="A633" s="2149">
        <v>28</v>
      </c>
      <c r="B633" s="2151"/>
      <c r="C633" s="2149" t="s">
        <v>13851</v>
      </c>
      <c r="D633" s="2150"/>
      <c r="E633" s="2151"/>
      <c r="F633" s="2180" t="s">
        <v>75</v>
      </c>
      <c r="G633" s="2194"/>
      <c r="H633" s="2165">
        <v>4</v>
      </c>
      <c r="I633" s="2161" t="s">
        <v>13852</v>
      </c>
      <c r="J633" s="2162"/>
      <c r="K633" s="2165" t="s">
        <v>13853</v>
      </c>
      <c r="L633" s="893" t="s">
        <v>13364</v>
      </c>
      <c r="M633" s="2147"/>
      <c r="N633" s="2147"/>
    </row>
    <row r="634" spans="1:14" ht="40.200000000000003" thickBot="1">
      <c r="A634" s="2152"/>
      <c r="B634" s="2154"/>
      <c r="C634" s="2152"/>
      <c r="D634" s="2153"/>
      <c r="E634" s="2154"/>
      <c r="F634" s="2182"/>
      <c r="G634" s="2198"/>
      <c r="H634" s="2166"/>
      <c r="I634" s="2163"/>
      <c r="J634" s="2164"/>
      <c r="K634" s="2166"/>
      <c r="L634" s="899" t="s">
        <v>13317</v>
      </c>
      <c r="M634" s="2148"/>
      <c r="N634" s="2148"/>
    </row>
    <row r="635" spans="1:14" ht="15" thickBot="1">
      <c r="A635" s="2134"/>
      <c r="B635" s="2136"/>
      <c r="C635" s="2134"/>
      <c r="D635" s="2135"/>
      <c r="E635" s="2136"/>
      <c r="F635" s="2171"/>
      <c r="G635" s="2205"/>
      <c r="H635" s="899"/>
      <c r="I635" s="2204"/>
      <c r="J635" s="2205"/>
      <c r="K635" s="899"/>
      <c r="L635" s="899"/>
      <c r="M635" s="900"/>
      <c r="N635" s="900"/>
    </row>
    <row r="636" spans="1:14" ht="27" thickBot="1">
      <c r="A636" s="2134">
        <v>29</v>
      </c>
      <c r="B636" s="2136"/>
      <c r="C636" s="2134" t="s">
        <v>13854</v>
      </c>
      <c r="D636" s="2135"/>
      <c r="E636" s="2136"/>
      <c r="F636" s="2171" t="s">
        <v>75</v>
      </c>
      <c r="G636" s="2205"/>
      <c r="H636" s="899">
        <v>0.01</v>
      </c>
      <c r="I636" s="2143" t="s">
        <v>13855</v>
      </c>
      <c r="J636" s="2144"/>
      <c r="K636" s="899" t="s">
        <v>13856</v>
      </c>
      <c r="L636" s="899" t="s">
        <v>13857</v>
      </c>
      <c r="M636" s="900"/>
      <c r="N636" s="900"/>
    </row>
    <row r="637" spans="1:14" ht="27" thickBot="1">
      <c r="A637" s="2134">
        <v>30</v>
      </c>
      <c r="B637" s="2136"/>
      <c r="C637" s="2134" t="s">
        <v>13858</v>
      </c>
      <c r="D637" s="2135"/>
      <c r="E637" s="2136"/>
      <c r="F637" s="2171" t="s">
        <v>75</v>
      </c>
      <c r="G637" s="2205"/>
      <c r="H637" s="899">
        <v>0.01</v>
      </c>
      <c r="I637" s="2143" t="s">
        <v>13859</v>
      </c>
      <c r="J637" s="2144"/>
      <c r="K637" s="899" t="s">
        <v>13860</v>
      </c>
      <c r="L637" s="899" t="s">
        <v>13857</v>
      </c>
      <c r="M637" s="900"/>
      <c r="N637" s="900"/>
    </row>
    <row r="638" spans="1:14" ht="27" thickBot="1">
      <c r="A638" s="2134">
        <v>31</v>
      </c>
      <c r="B638" s="2136"/>
      <c r="C638" s="2134" t="s">
        <v>13861</v>
      </c>
      <c r="D638" s="2135"/>
      <c r="E638" s="2136"/>
      <c r="F638" s="2171" t="s">
        <v>75</v>
      </c>
      <c r="G638" s="2172"/>
      <c r="H638" s="890">
        <v>8.9999999999999998E-4</v>
      </c>
      <c r="I638" s="2134" t="s">
        <v>13862</v>
      </c>
      <c r="J638" s="2136"/>
      <c r="K638" s="890" t="s">
        <v>13863</v>
      </c>
      <c r="L638" s="890" t="s">
        <v>13864</v>
      </c>
      <c r="M638" s="887"/>
      <c r="N638" s="887"/>
    </row>
    <row r="639" spans="1:14" ht="27" thickBot="1">
      <c r="A639" s="2134">
        <v>32</v>
      </c>
      <c r="B639" s="2136"/>
      <c r="C639" s="2134" t="s">
        <v>13865</v>
      </c>
      <c r="D639" s="2135"/>
      <c r="E639" s="2136"/>
      <c r="F639" s="2171" t="s">
        <v>75</v>
      </c>
      <c r="G639" s="2172"/>
      <c r="H639" s="890">
        <v>8.9999999999999998E-4</v>
      </c>
      <c r="I639" s="2134" t="s">
        <v>13862</v>
      </c>
      <c r="J639" s="2136"/>
      <c r="K639" s="890" t="s">
        <v>13866</v>
      </c>
      <c r="L639" s="890" t="s">
        <v>13864</v>
      </c>
      <c r="M639" s="887"/>
      <c r="N639" s="887"/>
    </row>
    <row r="640" spans="1:14" ht="27" thickBot="1">
      <c r="A640" s="2134">
        <v>33</v>
      </c>
      <c r="B640" s="2136"/>
      <c r="C640" s="2134" t="s">
        <v>13867</v>
      </c>
      <c r="D640" s="2135"/>
      <c r="E640" s="2136"/>
      <c r="F640" s="2171" t="s">
        <v>75</v>
      </c>
      <c r="G640" s="2172"/>
      <c r="H640" s="890">
        <v>1.6000000000000001E-3</v>
      </c>
      <c r="I640" s="2134" t="s">
        <v>13862</v>
      </c>
      <c r="J640" s="2136"/>
      <c r="K640" s="890" t="s">
        <v>13868</v>
      </c>
      <c r="L640" s="890" t="s">
        <v>13864</v>
      </c>
      <c r="M640" s="887"/>
      <c r="N640" s="887"/>
    </row>
    <row r="641" spans="1:14" ht="16.2" thickBot="1">
      <c r="A641" s="2272"/>
      <c r="B641" s="2144"/>
      <c r="C641" s="2142" t="s">
        <v>3264</v>
      </c>
      <c r="D641" s="2138"/>
      <c r="E641" s="2139"/>
      <c r="F641" s="2142" t="s">
        <v>13869</v>
      </c>
      <c r="G641" s="2138"/>
      <c r="H641" s="2139"/>
      <c r="I641" s="899"/>
      <c r="J641" s="899"/>
      <c r="K641" s="899"/>
      <c r="L641" s="899"/>
      <c r="M641" s="899"/>
      <c r="N641" s="932"/>
    </row>
    <row r="642" spans="1:14" ht="15" thickBot="1">
      <c r="A642" s="2134"/>
      <c r="B642" s="2136"/>
      <c r="C642" s="2134"/>
      <c r="D642" s="2135"/>
      <c r="E642" s="2144"/>
      <c r="F642" s="2204"/>
      <c r="G642" s="2205"/>
      <c r="H642" s="899"/>
      <c r="I642" s="2143"/>
      <c r="J642" s="2144"/>
      <c r="K642" s="899"/>
      <c r="L642" s="899"/>
      <c r="M642" s="900"/>
      <c r="N642" s="900"/>
    </row>
    <row r="643" spans="1:14" ht="16.2" thickBot="1">
      <c r="A643" s="2137" t="s">
        <v>4901</v>
      </c>
      <c r="B643" s="2138"/>
      <c r="C643" s="2138"/>
      <c r="D643" s="2138"/>
      <c r="E643" s="2138"/>
      <c r="F643" s="2138"/>
      <c r="G643" s="2138"/>
      <c r="H643" s="2138"/>
      <c r="I643" s="2138"/>
      <c r="J643" s="2138"/>
      <c r="K643" s="2138"/>
      <c r="L643" s="2138"/>
      <c r="M643" s="2138"/>
      <c r="N643" s="2138"/>
    </row>
    <row r="644" spans="1:14">
      <c r="A644" s="2149" t="s">
        <v>10</v>
      </c>
      <c r="B644" s="2151"/>
      <c r="C644" s="2149" t="s">
        <v>13870</v>
      </c>
      <c r="D644" s="2150"/>
      <c r="E644" s="2162"/>
      <c r="F644" s="2193" t="s">
        <v>72</v>
      </c>
      <c r="G644" s="2194"/>
      <c r="H644" s="2165">
        <v>1.2</v>
      </c>
      <c r="I644" s="2161" t="s">
        <v>13871</v>
      </c>
      <c r="J644" s="2162"/>
      <c r="K644" s="2165" t="s">
        <v>13299</v>
      </c>
      <c r="L644" s="893" t="s">
        <v>13283</v>
      </c>
      <c r="M644" s="2147"/>
      <c r="N644" s="2147"/>
    </row>
    <row r="645" spans="1:14" ht="15" thickBot="1">
      <c r="A645" s="2152"/>
      <c r="B645" s="2154"/>
      <c r="C645" s="2152"/>
      <c r="D645" s="2153"/>
      <c r="E645" s="2164"/>
      <c r="F645" s="2197"/>
      <c r="G645" s="2198"/>
      <c r="H645" s="2166"/>
      <c r="I645" s="2163"/>
      <c r="J645" s="2164"/>
      <c r="K645" s="2166"/>
      <c r="L645" s="899" t="s">
        <v>13576</v>
      </c>
      <c r="M645" s="2148"/>
      <c r="N645" s="2148"/>
    </row>
    <row r="646" spans="1:14">
      <c r="A646" s="2149" t="s">
        <v>11</v>
      </c>
      <c r="B646" s="2151"/>
      <c r="C646" s="2149" t="s">
        <v>13872</v>
      </c>
      <c r="D646" s="2150"/>
      <c r="E646" s="2162"/>
      <c r="F646" s="2193" t="s">
        <v>72</v>
      </c>
      <c r="G646" s="2194"/>
      <c r="H646" s="2165">
        <v>1</v>
      </c>
      <c r="I646" s="2161" t="s">
        <v>13873</v>
      </c>
      <c r="J646" s="2162"/>
      <c r="K646" s="2165" t="s">
        <v>13299</v>
      </c>
      <c r="L646" s="893" t="s">
        <v>13283</v>
      </c>
      <c r="M646" s="2147"/>
      <c r="N646" s="2147"/>
    </row>
    <row r="647" spans="1:14" ht="40.200000000000003" thickBot="1">
      <c r="A647" s="2152"/>
      <c r="B647" s="2154"/>
      <c r="C647" s="2152"/>
      <c r="D647" s="2153"/>
      <c r="E647" s="2164"/>
      <c r="F647" s="2197"/>
      <c r="G647" s="2198"/>
      <c r="H647" s="2166"/>
      <c r="I647" s="2163"/>
      <c r="J647" s="2164"/>
      <c r="K647" s="2166"/>
      <c r="L647" s="899" t="s">
        <v>13874</v>
      </c>
      <c r="M647" s="2148"/>
      <c r="N647" s="2148"/>
    </row>
    <row r="648" spans="1:14">
      <c r="A648" s="2149" t="s">
        <v>12</v>
      </c>
      <c r="B648" s="2151"/>
      <c r="C648" s="2149" t="s">
        <v>13875</v>
      </c>
      <c r="D648" s="2150"/>
      <c r="E648" s="2162"/>
      <c r="F648" s="2193" t="s">
        <v>72</v>
      </c>
      <c r="G648" s="2194"/>
      <c r="H648" s="2165">
        <v>3</v>
      </c>
      <c r="I648" s="2161" t="s">
        <v>13876</v>
      </c>
      <c r="J648" s="2162"/>
      <c r="K648" s="2165" t="s">
        <v>13459</v>
      </c>
      <c r="L648" s="893" t="s">
        <v>13455</v>
      </c>
      <c r="M648" s="2147"/>
      <c r="N648" s="2147"/>
    </row>
    <row r="649" spans="1:14">
      <c r="A649" s="2186"/>
      <c r="B649" s="2187"/>
      <c r="C649" s="2186" t="s">
        <v>13877</v>
      </c>
      <c r="D649" s="2188"/>
      <c r="E649" s="2192"/>
      <c r="F649" s="2195"/>
      <c r="G649" s="2196"/>
      <c r="H649" s="2199"/>
      <c r="I649" s="2200"/>
      <c r="J649" s="2192"/>
      <c r="K649" s="2199"/>
      <c r="L649" s="893" t="s">
        <v>13670</v>
      </c>
      <c r="M649" s="2185"/>
      <c r="N649" s="2185"/>
    </row>
    <row r="650" spans="1:14" ht="40.200000000000003" thickBot="1">
      <c r="A650" s="2152"/>
      <c r="B650" s="2154"/>
      <c r="C650" s="2212"/>
      <c r="D650" s="2213"/>
      <c r="E650" s="2209"/>
      <c r="F650" s="2197"/>
      <c r="G650" s="2198"/>
      <c r="H650" s="2166"/>
      <c r="I650" s="2163"/>
      <c r="J650" s="2164"/>
      <c r="K650" s="2166"/>
      <c r="L650" s="899" t="s">
        <v>13317</v>
      </c>
      <c r="M650" s="2148"/>
      <c r="N650" s="2148"/>
    </row>
    <row r="651" spans="1:14">
      <c r="A651" s="2149" t="s">
        <v>29</v>
      </c>
      <c r="B651" s="2151"/>
      <c r="C651" s="2149" t="s">
        <v>13878</v>
      </c>
      <c r="D651" s="2150"/>
      <c r="E651" s="2162"/>
      <c r="F651" s="2193" t="s">
        <v>72</v>
      </c>
      <c r="G651" s="2194"/>
      <c r="H651" s="2165">
        <v>1.5</v>
      </c>
      <c r="I651" s="2161" t="s">
        <v>13879</v>
      </c>
      <c r="J651" s="2162"/>
      <c r="K651" s="2165" t="s">
        <v>13139</v>
      </c>
      <c r="L651" s="893" t="s">
        <v>13455</v>
      </c>
      <c r="M651" s="2147"/>
      <c r="N651" s="2147"/>
    </row>
    <row r="652" spans="1:14">
      <c r="A652" s="2186"/>
      <c r="B652" s="2187"/>
      <c r="C652" s="2186"/>
      <c r="D652" s="2188"/>
      <c r="E652" s="2192"/>
      <c r="F652" s="2195"/>
      <c r="G652" s="2196"/>
      <c r="H652" s="2199"/>
      <c r="I652" s="2200"/>
      <c r="J652" s="2192"/>
      <c r="K652" s="2199"/>
      <c r="L652" s="893" t="s">
        <v>13670</v>
      </c>
      <c r="M652" s="2185"/>
      <c r="N652" s="2185"/>
    </row>
    <row r="653" spans="1:14" ht="66.599999999999994" thickBot="1">
      <c r="A653" s="2152"/>
      <c r="B653" s="2154"/>
      <c r="C653" s="2152"/>
      <c r="D653" s="2153"/>
      <c r="E653" s="2164"/>
      <c r="F653" s="2197"/>
      <c r="G653" s="2198"/>
      <c r="H653" s="2166"/>
      <c r="I653" s="2163"/>
      <c r="J653" s="2164"/>
      <c r="K653" s="2166"/>
      <c r="L653" s="899" t="s">
        <v>13591</v>
      </c>
      <c r="M653" s="2148"/>
      <c r="N653" s="2148"/>
    </row>
    <row r="654" spans="1:14">
      <c r="A654" s="2149" t="s">
        <v>31</v>
      </c>
      <c r="B654" s="2151"/>
      <c r="C654" s="2149" t="s">
        <v>13880</v>
      </c>
      <c r="D654" s="2150"/>
      <c r="E654" s="2162"/>
      <c r="F654" s="2193" t="s">
        <v>72</v>
      </c>
      <c r="G654" s="2194"/>
      <c r="H654" s="2165">
        <v>1</v>
      </c>
      <c r="I654" s="2161" t="s">
        <v>13881</v>
      </c>
      <c r="J654" s="2162"/>
      <c r="K654" s="2165" t="s">
        <v>13139</v>
      </c>
      <c r="L654" s="893" t="s">
        <v>13455</v>
      </c>
      <c r="M654" s="2147"/>
      <c r="N654" s="2147"/>
    </row>
    <row r="655" spans="1:14">
      <c r="A655" s="2186"/>
      <c r="B655" s="2187"/>
      <c r="C655" s="2186"/>
      <c r="D655" s="2188"/>
      <c r="E655" s="2192"/>
      <c r="F655" s="2195"/>
      <c r="G655" s="2196"/>
      <c r="H655" s="2199"/>
      <c r="I655" s="2200"/>
      <c r="J655" s="2192"/>
      <c r="K655" s="2199"/>
      <c r="L655" s="893" t="s">
        <v>13670</v>
      </c>
      <c r="M655" s="2185"/>
      <c r="N655" s="2185"/>
    </row>
    <row r="656" spans="1:14" ht="66.599999999999994" thickBot="1">
      <c r="A656" s="2152"/>
      <c r="B656" s="2154"/>
      <c r="C656" s="2152"/>
      <c r="D656" s="2153"/>
      <c r="E656" s="2164"/>
      <c r="F656" s="2197"/>
      <c r="G656" s="2198"/>
      <c r="H656" s="2166"/>
      <c r="I656" s="2163"/>
      <c r="J656" s="2164"/>
      <c r="K656" s="2166"/>
      <c r="L656" s="899" t="s">
        <v>13591</v>
      </c>
      <c r="M656" s="2148"/>
      <c r="N656" s="2148"/>
    </row>
    <row r="657" spans="1:14">
      <c r="A657" s="2149" t="s">
        <v>33</v>
      </c>
      <c r="B657" s="2151"/>
      <c r="C657" s="2149" t="s">
        <v>13882</v>
      </c>
      <c r="D657" s="2150"/>
      <c r="E657" s="2162"/>
      <c r="F657" s="2193" t="s">
        <v>72</v>
      </c>
      <c r="G657" s="2194"/>
      <c r="H657" s="2165">
        <v>0.6</v>
      </c>
      <c r="I657" s="2161" t="s">
        <v>13883</v>
      </c>
      <c r="J657" s="2162"/>
      <c r="K657" s="2165" t="s">
        <v>13139</v>
      </c>
      <c r="L657" s="893" t="s">
        <v>13455</v>
      </c>
      <c r="M657" s="2147"/>
      <c r="N657" s="2147"/>
    </row>
    <row r="658" spans="1:14">
      <c r="A658" s="2186"/>
      <c r="B658" s="2187"/>
      <c r="C658" s="2186"/>
      <c r="D658" s="2188"/>
      <c r="E658" s="2192"/>
      <c r="F658" s="2195"/>
      <c r="G658" s="2196"/>
      <c r="H658" s="2199"/>
      <c r="I658" s="2200"/>
      <c r="J658" s="2192"/>
      <c r="K658" s="2199"/>
      <c r="L658" s="893" t="s">
        <v>13670</v>
      </c>
      <c r="M658" s="2185"/>
      <c r="N658" s="2185"/>
    </row>
    <row r="659" spans="1:14" ht="79.8" thickBot="1">
      <c r="A659" s="2152"/>
      <c r="B659" s="2154"/>
      <c r="C659" s="2152"/>
      <c r="D659" s="2153"/>
      <c r="E659" s="2164"/>
      <c r="F659" s="2197"/>
      <c r="G659" s="2198"/>
      <c r="H659" s="2166"/>
      <c r="I659" s="2163"/>
      <c r="J659" s="2164"/>
      <c r="K659" s="2166"/>
      <c r="L659" s="899" t="s">
        <v>13884</v>
      </c>
      <c r="M659" s="2148"/>
      <c r="N659" s="2148"/>
    </row>
    <row r="660" spans="1:14" ht="213.75" customHeight="1">
      <c r="A660" s="2149">
        <v>7</v>
      </c>
      <c r="B660" s="2151"/>
      <c r="C660" s="2149" t="s">
        <v>13885</v>
      </c>
      <c r="D660" s="2150"/>
      <c r="E660" s="2162"/>
      <c r="F660" s="2193" t="s">
        <v>72</v>
      </c>
      <c r="G660" s="2194"/>
      <c r="H660" s="2165">
        <v>3</v>
      </c>
      <c r="I660" s="2161" t="s">
        <v>13886</v>
      </c>
      <c r="J660" s="2162"/>
      <c r="K660" s="2165" t="s">
        <v>13174</v>
      </c>
      <c r="L660" s="2165" t="s">
        <v>13887</v>
      </c>
      <c r="M660" s="2147"/>
      <c r="N660" s="2147"/>
    </row>
    <row r="661" spans="1:14" ht="15" thickBot="1">
      <c r="A661" s="2152"/>
      <c r="B661" s="2154"/>
      <c r="C661" s="2152"/>
      <c r="D661" s="2153"/>
      <c r="E661" s="2164"/>
      <c r="F661" s="2197"/>
      <c r="G661" s="2198"/>
      <c r="H661" s="2166"/>
      <c r="I661" s="2163" t="s">
        <v>13888</v>
      </c>
      <c r="J661" s="2164"/>
      <c r="K661" s="2166"/>
      <c r="L661" s="2166"/>
      <c r="M661" s="2148"/>
      <c r="N661" s="2148"/>
    </row>
    <row r="662" spans="1:14" ht="150" customHeight="1">
      <c r="A662" s="2149">
        <v>8</v>
      </c>
      <c r="B662" s="2151"/>
      <c r="C662" s="2149" t="s">
        <v>13889</v>
      </c>
      <c r="D662" s="2150"/>
      <c r="E662" s="2151"/>
      <c r="F662" s="2180" t="s">
        <v>72</v>
      </c>
      <c r="G662" s="2194"/>
      <c r="H662" s="2165">
        <v>0.6</v>
      </c>
      <c r="I662" s="2161" t="s">
        <v>13890</v>
      </c>
      <c r="J662" s="2162"/>
      <c r="K662" s="2165" t="s">
        <v>13891</v>
      </c>
      <c r="L662" s="2165" t="s">
        <v>13409</v>
      </c>
      <c r="M662" s="2147"/>
      <c r="N662" s="2147"/>
    </row>
    <row r="663" spans="1:14" ht="15" thickBot="1">
      <c r="A663" s="2152"/>
      <c r="B663" s="2154"/>
      <c r="C663" s="2152"/>
      <c r="D663" s="2153"/>
      <c r="E663" s="2154"/>
      <c r="F663" s="2182"/>
      <c r="G663" s="2198"/>
      <c r="H663" s="2166"/>
      <c r="I663" s="2163"/>
      <c r="J663" s="2164"/>
      <c r="K663" s="2166"/>
      <c r="L663" s="2166"/>
      <c r="M663" s="2148"/>
      <c r="N663" s="2148"/>
    </row>
    <row r="664" spans="1:14" ht="26.4">
      <c r="A664" s="2149" t="s">
        <v>40</v>
      </c>
      <c r="B664" s="2151"/>
      <c r="C664" s="2149" t="s">
        <v>13892</v>
      </c>
      <c r="D664" s="2150"/>
      <c r="E664" s="2162"/>
      <c r="F664" s="2193" t="s">
        <v>72</v>
      </c>
      <c r="G664" s="2194"/>
      <c r="H664" s="2165">
        <v>1.8</v>
      </c>
      <c r="I664" s="2161" t="s">
        <v>13893</v>
      </c>
      <c r="J664" s="2162"/>
      <c r="K664" s="2165" t="s">
        <v>13237</v>
      </c>
      <c r="L664" s="893" t="s">
        <v>13894</v>
      </c>
      <c r="M664" s="2147"/>
      <c r="N664" s="2147"/>
    </row>
    <row r="665" spans="1:14" ht="66.599999999999994" thickBot="1">
      <c r="A665" s="2152"/>
      <c r="B665" s="2154"/>
      <c r="C665" s="2152"/>
      <c r="D665" s="2153"/>
      <c r="E665" s="2164"/>
      <c r="F665" s="2197"/>
      <c r="G665" s="2198"/>
      <c r="H665" s="2166"/>
      <c r="I665" s="2163"/>
      <c r="J665" s="2164"/>
      <c r="K665" s="2166"/>
      <c r="L665" s="899" t="s">
        <v>13895</v>
      </c>
      <c r="M665" s="2148"/>
      <c r="N665" s="2148"/>
    </row>
    <row r="666" spans="1:14" ht="26.4">
      <c r="A666" s="2149" t="s">
        <v>42</v>
      </c>
      <c r="B666" s="2151"/>
      <c r="C666" s="2149" t="s">
        <v>13896</v>
      </c>
      <c r="D666" s="2150"/>
      <c r="E666" s="2162"/>
      <c r="F666" s="2193" t="s">
        <v>72</v>
      </c>
      <c r="G666" s="2194"/>
      <c r="H666" s="2165">
        <v>98</v>
      </c>
      <c r="I666" s="2161" t="s">
        <v>13897</v>
      </c>
      <c r="J666" s="2162"/>
      <c r="K666" s="2165" t="s">
        <v>13432</v>
      </c>
      <c r="L666" s="893" t="s">
        <v>13364</v>
      </c>
      <c r="M666" s="2147"/>
      <c r="N666" s="2147"/>
    </row>
    <row r="667" spans="1:14" ht="40.200000000000003" thickBot="1">
      <c r="A667" s="2152"/>
      <c r="B667" s="2154"/>
      <c r="C667" s="2152"/>
      <c r="D667" s="2153"/>
      <c r="E667" s="2164"/>
      <c r="F667" s="2197"/>
      <c r="G667" s="2198"/>
      <c r="H667" s="2166"/>
      <c r="I667" s="2163"/>
      <c r="J667" s="2164"/>
      <c r="K667" s="2166"/>
      <c r="L667" s="899" t="s">
        <v>13317</v>
      </c>
      <c r="M667" s="2148"/>
      <c r="N667" s="2148"/>
    </row>
    <row r="668" spans="1:14">
      <c r="A668" s="2149" t="s">
        <v>44</v>
      </c>
      <c r="B668" s="2151"/>
      <c r="C668" s="2149" t="s">
        <v>13898</v>
      </c>
      <c r="D668" s="2150"/>
      <c r="E668" s="2162"/>
      <c r="F668" s="2193" t="s">
        <v>72</v>
      </c>
      <c r="G668" s="2194"/>
      <c r="H668" s="2165">
        <v>0.7</v>
      </c>
      <c r="I668" s="2161" t="s">
        <v>13899</v>
      </c>
      <c r="J668" s="2162"/>
      <c r="K668" s="2165" t="s">
        <v>13900</v>
      </c>
      <c r="L668" s="893" t="s">
        <v>13283</v>
      </c>
      <c r="M668" s="2147"/>
      <c r="N668" s="2147"/>
    </row>
    <row r="669" spans="1:14" ht="15" thickBot="1">
      <c r="A669" s="2152"/>
      <c r="B669" s="2154"/>
      <c r="C669" s="2152"/>
      <c r="D669" s="2153"/>
      <c r="E669" s="2164"/>
      <c r="F669" s="2197"/>
      <c r="G669" s="2198"/>
      <c r="H669" s="2166"/>
      <c r="I669" s="2163"/>
      <c r="J669" s="2164"/>
      <c r="K669" s="2166"/>
      <c r="L669" s="899" t="s">
        <v>13436</v>
      </c>
      <c r="M669" s="2148"/>
      <c r="N669" s="2148"/>
    </row>
    <row r="670" spans="1:14">
      <c r="A670" s="2149" t="s">
        <v>46</v>
      </c>
      <c r="B670" s="2151"/>
      <c r="C670" s="2149" t="s">
        <v>13901</v>
      </c>
      <c r="D670" s="2150"/>
      <c r="E670" s="2162"/>
      <c r="F670" s="2193" t="s">
        <v>72</v>
      </c>
      <c r="G670" s="2194"/>
      <c r="H670" s="2165">
        <v>0.6</v>
      </c>
      <c r="I670" s="2161" t="s">
        <v>13902</v>
      </c>
      <c r="J670" s="2162"/>
      <c r="K670" s="2165" t="s">
        <v>13903</v>
      </c>
      <c r="L670" s="893" t="s">
        <v>13283</v>
      </c>
      <c r="M670" s="2147"/>
      <c r="N670" s="2147"/>
    </row>
    <row r="671" spans="1:14" ht="15" thickBot="1">
      <c r="A671" s="2152"/>
      <c r="B671" s="2154"/>
      <c r="C671" s="2152"/>
      <c r="D671" s="2153"/>
      <c r="E671" s="2164"/>
      <c r="F671" s="2197"/>
      <c r="G671" s="2198"/>
      <c r="H671" s="2166"/>
      <c r="I671" s="2163"/>
      <c r="J671" s="2164"/>
      <c r="K671" s="2166"/>
      <c r="L671" s="899" t="s">
        <v>13436</v>
      </c>
      <c r="M671" s="2148"/>
      <c r="N671" s="2148"/>
    </row>
    <row r="672" spans="1:14" ht="26.4">
      <c r="A672" s="2149" t="s">
        <v>48</v>
      </c>
      <c r="B672" s="2151"/>
      <c r="C672" s="2149" t="s">
        <v>13904</v>
      </c>
      <c r="D672" s="2150"/>
      <c r="E672" s="2162"/>
      <c r="F672" s="2193" t="s">
        <v>72</v>
      </c>
      <c r="G672" s="2194"/>
      <c r="H672" s="2165">
        <v>1.5</v>
      </c>
      <c r="I672" s="2161" t="s">
        <v>13905</v>
      </c>
      <c r="J672" s="2162"/>
      <c r="K672" s="2165" t="s">
        <v>13251</v>
      </c>
      <c r="L672" s="893" t="s">
        <v>13364</v>
      </c>
      <c r="M672" s="2147"/>
      <c r="N672" s="2147"/>
    </row>
    <row r="673" spans="1:14">
      <c r="A673" s="2186"/>
      <c r="B673" s="2187"/>
      <c r="C673" s="2186"/>
      <c r="D673" s="2188"/>
      <c r="E673" s="2192"/>
      <c r="F673" s="2195"/>
      <c r="G673" s="2196"/>
      <c r="H673" s="2199"/>
      <c r="I673" s="2200"/>
      <c r="J673" s="2192"/>
      <c r="K673" s="2199"/>
      <c r="L673" s="893" t="s">
        <v>13780</v>
      </c>
      <c r="M673" s="2185"/>
      <c r="N673" s="2185"/>
    </row>
    <row r="674" spans="1:14" ht="53.4" thickBot="1">
      <c r="A674" s="2152"/>
      <c r="B674" s="2154"/>
      <c r="C674" s="2152"/>
      <c r="D674" s="2153"/>
      <c r="E674" s="2164"/>
      <c r="F674" s="2197"/>
      <c r="G674" s="2198"/>
      <c r="H674" s="2166"/>
      <c r="I674" s="2163"/>
      <c r="J674" s="2164"/>
      <c r="K674" s="2166"/>
      <c r="L674" s="899" t="s">
        <v>13906</v>
      </c>
      <c r="M674" s="2148"/>
      <c r="N674" s="2148"/>
    </row>
    <row r="675" spans="1:14" ht="27" thickBot="1">
      <c r="A675" s="2134">
        <v>14</v>
      </c>
      <c r="B675" s="2136"/>
      <c r="C675" s="2134" t="s">
        <v>13907</v>
      </c>
      <c r="D675" s="2135"/>
      <c r="E675" s="2144"/>
      <c r="F675" s="2204" t="s">
        <v>72</v>
      </c>
      <c r="G675" s="2205"/>
      <c r="H675" s="899">
        <v>16.3</v>
      </c>
      <c r="I675" s="2143" t="s">
        <v>13908</v>
      </c>
      <c r="J675" s="2144"/>
      <c r="K675" s="899" t="s">
        <v>13909</v>
      </c>
      <c r="L675" s="899" t="s">
        <v>13910</v>
      </c>
      <c r="M675" s="900"/>
      <c r="N675" s="900"/>
    </row>
    <row r="676" spans="1:14" ht="16.2" thickBot="1">
      <c r="A676" s="2134"/>
      <c r="B676" s="2136"/>
      <c r="C676" s="2137" t="s">
        <v>3264</v>
      </c>
      <c r="D676" s="2138"/>
      <c r="E676" s="2139"/>
      <c r="F676" s="2142">
        <v>130.80000000000001</v>
      </c>
      <c r="G676" s="2138"/>
      <c r="H676" s="2139"/>
      <c r="I676" s="2143"/>
      <c r="J676" s="2144"/>
      <c r="K676" s="899"/>
      <c r="L676" s="899"/>
      <c r="M676" s="900"/>
      <c r="N676" s="900"/>
    </row>
    <row r="677" spans="1:14" ht="16.2" thickBot="1">
      <c r="A677" s="2137" t="s">
        <v>4885</v>
      </c>
      <c r="B677" s="2138"/>
      <c r="C677" s="2138"/>
      <c r="D677" s="2138"/>
      <c r="E677" s="2138"/>
      <c r="F677" s="2138"/>
      <c r="G677" s="2138"/>
      <c r="H677" s="2138"/>
      <c r="I677" s="2138"/>
      <c r="J677" s="2138"/>
      <c r="K677" s="2138"/>
      <c r="L677" s="2138"/>
      <c r="M677" s="2138"/>
      <c r="N677" s="2138"/>
    </row>
    <row r="678" spans="1:14" ht="25.5" customHeight="1">
      <c r="A678" s="2149">
        <v>1</v>
      </c>
      <c r="B678" s="2151"/>
      <c r="C678" s="2149" t="s">
        <v>13911</v>
      </c>
      <c r="D678" s="2150"/>
      <c r="E678" s="2162"/>
      <c r="F678" s="2193" t="s">
        <v>552</v>
      </c>
      <c r="G678" s="2194"/>
      <c r="H678" s="2165">
        <v>3.5</v>
      </c>
      <c r="I678" s="2161" t="s">
        <v>13912</v>
      </c>
      <c r="J678" s="2162"/>
      <c r="K678" s="2165" t="s">
        <v>13299</v>
      </c>
      <c r="L678" s="893" t="s">
        <v>13283</v>
      </c>
      <c r="M678" s="2147"/>
      <c r="N678" s="2147"/>
    </row>
    <row r="679" spans="1:14" ht="15" thickBot="1">
      <c r="A679" s="2152"/>
      <c r="B679" s="2154"/>
      <c r="C679" s="2152"/>
      <c r="D679" s="2153"/>
      <c r="E679" s="2164"/>
      <c r="F679" s="2197"/>
      <c r="G679" s="2198"/>
      <c r="H679" s="2166"/>
      <c r="I679" s="2163">
        <v>9</v>
      </c>
      <c r="J679" s="2164"/>
      <c r="K679" s="2166"/>
      <c r="L679" s="899" t="s">
        <v>13576</v>
      </c>
      <c r="M679" s="2148"/>
      <c r="N679" s="2148"/>
    </row>
    <row r="680" spans="1:14" ht="26.4">
      <c r="A680" s="2149">
        <v>2</v>
      </c>
      <c r="B680" s="2151"/>
      <c r="C680" s="2149" t="s">
        <v>13913</v>
      </c>
      <c r="D680" s="2150"/>
      <c r="E680" s="2162"/>
      <c r="F680" s="2193" t="s">
        <v>552</v>
      </c>
      <c r="G680" s="2194"/>
      <c r="H680" s="2165">
        <v>3</v>
      </c>
      <c r="I680" s="2161" t="s">
        <v>13914</v>
      </c>
      <c r="J680" s="2162"/>
      <c r="K680" s="2165" t="s">
        <v>13915</v>
      </c>
      <c r="L680" s="893" t="s">
        <v>13364</v>
      </c>
      <c r="M680" s="2147"/>
      <c r="N680" s="2147"/>
    </row>
    <row r="681" spans="1:14" ht="40.200000000000003" thickBot="1">
      <c r="A681" s="2152"/>
      <c r="B681" s="2154"/>
      <c r="C681" s="2152"/>
      <c r="D681" s="2153"/>
      <c r="E681" s="2164"/>
      <c r="F681" s="2197"/>
      <c r="G681" s="2198"/>
      <c r="H681" s="2166"/>
      <c r="I681" s="2163"/>
      <c r="J681" s="2164"/>
      <c r="K681" s="2166"/>
      <c r="L681" s="899" t="s">
        <v>13317</v>
      </c>
      <c r="M681" s="2148"/>
      <c r="N681" s="2148"/>
    </row>
    <row r="682" spans="1:14" ht="15" thickBot="1">
      <c r="A682" s="2134"/>
      <c r="B682" s="2136"/>
      <c r="C682" s="2134"/>
      <c r="D682" s="2135"/>
      <c r="E682" s="2144"/>
      <c r="F682" s="2204"/>
      <c r="G682" s="2205"/>
      <c r="H682" s="899"/>
      <c r="I682" s="2143"/>
      <c r="J682" s="2144"/>
      <c r="K682" s="899"/>
      <c r="L682" s="899"/>
      <c r="M682" s="900"/>
      <c r="N682" s="900"/>
    </row>
    <row r="683" spans="1:14" ht="15" thickBot="1">
      <c r="A683" s="2134"/>
      <c r="B683" s="2136"/>
      <c r="C683" s="2134"/>
      <c r="D683" s="2135"/>
      <c r="E683" s="2144"/>
      <c r="F683" s="2204"/>
      <c r="G683" s="2205"/>
      <c r="H683" s="899"/>
      <c r="I683" s="2143"/>
      <c r="J683" s="2144"/>
      <c r="K683" s="899"/>
      <c r="L683" s="899"/>
      <c r="M683" s="900"/>
      <c r="N683" s="900"/>
    </row>
    <row r="684" spans="1:14">
      <c r="A684" s="2149" t="s">
        <v>12</v>
      </c>
      <c r="B684" s="2151"/>
      <c r="C684" s="2149" t="s">
        <v>13916</v>
      </c>
      <c r="D684" s="2150"/>
      <c r="E684" s="2162"/>
      <c r="F684" s="2193" t="s">
        <v>552</v>
      </c>
      <c r="G684" s="2194"/>
      <c r="H684" s="2165">
        <v>0.5</v>
      </c>
      <c r="I684" s="2161" t="s">
        <v>13917</v>
      </c>
      <c r="J684" s="2162"/>
      <c r="K684" s="2165" t="s">
        <v>13918</v>
      </c>
      <c r="L684" s="893" t="s">
        <v>13455</v>
      </c>
      <c r="M684" s="2147"/>
      <c r="N684" s="2147"/>
    </row>
    <row r="685" spans="1:14">
      <c r="A685" s="2186"/>
      <c r="B685" s="2187"/>
      <c r="C685" s="2186"/>
      <c r="D685" s="2188"/>
      <c r="E685" s="2192"/>
      <c r="F685" s="2195"/>
      <c r="G685" s="2196"/>
      <c r="H685" s="2199"/>
      <c r="I685" s="2200"/>
      <c r="J685" s="2192"/>
      <c r="K685" s="2199"/>
      <c r="L685" s="893" t="s">
        <v>13670</v>
      </c>
      <c r="M685" s="2185"/>
      <c r="N685" s="2185"/>
    </row>
    <row r="686" spans="1:14" ht="40.200000000000003" thickBot="1">
      <c r="A686" s="2152"/>
      <c r="B686" s="2154"/>
      <c r="C686" s="2152"/>
      <c r="D686" s="2153"/>
      <c r="E686" s="2164"/>
      <c r="F686" s="2197"/>
      <c r="G686" s="2198"/>
      <c r="H686" s="2166"/>
      <c r="I686" s="2163"/>
      <c r="J686" s="2164"/>
      <c r="K686" s="2166"/>
      <c r="L686" s="899" t="s">
        <v>13317</v>
      </c>
      <c r="M686" s="2148"/>
      <c r="N686" s="2148"/>
    </row>
    <row r="687" spans="1:14">
      <c r="A687" s="2149">
        <v>4</v>
      </c>
      <c r="B687" s="2151"/>
      <c r="C687" s="2149" t="s">
        <v>13919</v>
      </c>
      <c r="D687" s="2150"/>
      <c r="E687" s="2162"/>
      <c r="F687" s="2193" t="s">
        <v>552</v>
      </c>
      <c r="G687" s="2194"/>
      <c r="H687" s="2165">
        <v>15</v>
      </c>
      <c r="I687" s="2161" t="s">
        <v>13920</v>
      </c>
      <c r="J687" s="2162"/>
      <c r="K687" s="2165" t="s">
        <v>13921</v>
      </c>
      <c r="L687" s="893" t="s">
        <v>13283</v>
      </c>
      <c r="M687" s="2147"/>
      <c r="N687" s="2147"/>
    </row>
    <row r="688" spans="1:14" ht="15" thickBot="1">
      <c r="A688" s="2152"/>
      <c r="B688" s="2154"/>
      <c r="C688" s="2152"/>
      <c r="D688" s="2153"/>
      <c r="E688" s="2164"/>
      <c r="F688" s="2197"/>
      <c r="G688" s="2198"/>
      <c r="H688" s="2166"/>
      <c r="I688" s="2163"/>
      <c r="J688" s="2164"/>
      <c r="K688" s="2166"/>
      <c r="L688" s="899" t="s">
        <v>13342</v>
      </c>
      <c r="M688" s="2148"/>
      <c r="N688" s="2148"/>
    </row>
    <row r="689" spans="1:14">
      <c r="A689" s="2149">
        <v>5</v>
      </c>
      <c r="B689" s="2151"/>
      <c r="C689" s="2149" t="s">
        <v>13922</v>
      </c>
      <c r="D689" s="2150"/>
      <c r="E689" s="2162"/>
      <c r="F689" s="2193" t="s">
        <v>552</v>
      </c>
      <c r="G689" s="2194"/>
      <c r="H689" s="2165">
        <v>12</v>
      </c>
      <c r="I689" s="2161" t="s">
        <v>13923</v>
      </c>
      <c r="J689" s="2162"/>
      <c r="K689" s="2165" t="s">
        <v>13921</v>
      </c>
      <c r="L689" s="893" t="s">
        <v>13283</v>
      </c>
      <c r="M689" s="2147"/>
      <c r="N689" s="2147"/>
    </row>
    <row r="690" spans="1:14" ht="15" thickBot="1">
      <c r="A690" s="2152"/>
      <c r="B690" s="2154"/>
      <c r="C690" s="2152"/>
      <c r="D690" s="2153"/>
      <c r="E690" s="2164"/>
      <c r="F690" s="2197"/>
      <c r="G690" s="2198"/>
      <c r="H690" s="2166"/>
      <c r="I690" s="2163"/>
      <c r="J690" s="2164"/>
      <c r="K690" s="2166"/>
      <c r="L690" s="899" t="s">
        <v>13342</v>
      </c>
      <c r="M690" s="2148"/>
      <c r="N690" s="2148"/>
    </row>
    <row r="691" spans="1:14">
      <c r="A691" s="2149">
        <v>6</v>
      </c>
      <c r="B691" s="2151"/>
      <c r="C691" s="2149" t="s">
        <v>13924</v>
      </c>
      <c r="D691" s="2150"/>
      <c r="E691" s="2162"/>
      <c r="F691" s="2193" t="s">
        <v>552</v>
      </c>
      <c r="G691" s="2194"/>
      <c r="H691" s="2165">
        <v>1.6</v>
      </c>
      <c r="I691" s="2161" t="s">
        <v>13925</v>
      </c>
      <c r="J691" s="2162"/>
      <c r="K691" s="2165" t="s">
        <v>13921</v>
      </c>
      <c r="L691" s="893" t="s">
        <v>13283</v>
      </c>
      <c r="M691" s="2147"/>
      <c r="N691" s="2147"/>
    </row>
    <row r="692" spans="1:14" ht="15" thickBot="1">
      <c r="A692" s="2152"/>
      <c r="B692" s="2154"/>
      <c r="C692" s="2152"/>
      <c r="D692" s="2153"/>
      <c r="E692" s="2164"/>
      <c r="F692" s="2197"/>
      <c r="G692" s="2198"/>
      <c r="H692" s="2166"/>
      <c r="I692" s="2163"/>
      <c r="J692" s="2164"/>
      <c r="K692" s="2166"/>
      <c r="L692" s="899" t="s">
        <v>13342</v>
      </c>
      <c r="M692" s="2148"/>
      <c r="N692" s="2148"/>
    </row>
    <row r="693" spans="1:14">
      <c r="A693" s="2149" t="s">
        <v>35</v>
      </c>
      <c r="B693" s="2151"/>
      <c r="C693" s="2149" t="s">
        <v>13926</v>
      </c>
      <c r="D693" s="2150"/>
      <c r="E693" s="2162"/>
      <c r="F693" s="2193" t="s">
        <v>552</v>
      </c>
      <c r="G693" s="2194"/>
      <c r="H693" s="2165">
        <v>8.6999999999999993</v>
      </c>
      <c r="I693" s="2161" t="s">
        <v>13927</v>
      </c>
      <c r="J693" s="2162"/>
      <c r="K693" s="2165" t="s">
        <v>13928</v>
      </c>
      <c r="L693" s="893" t="s">
        <v>13283</v>
      </c>
      <c r="M693" s="2147"/>
      <c r="N693" s="2147"/>
    </row>
    <row r="694" spans="1:14" ht="15" thickBot="1">
      <c r="A694" s="2152"/>
      <c r="B694" s="2154"/>
      <c r="C694" s="2152"/>
      <c r="D694" s="2153"/>
      <c r="E694" s="2164"/>
      <c r="F694" s="2197"/>
      <c r="G694" s="2198"/>
      <c r="H694" s="2166"/>
      <c r="I694" s="2163"/>
      <c r="J694" s="2164"/>
      <c r="K694" s="2166"/>
      <c r="L694" s="899" t="s">
        <v>13342</v>
      </c>
      <c r="M694" s="2148"/>
      <c r="N694" s="2148"/>
    </row>
    <row r="695" spans="1:14">
      <c r="A695" s="2149">
        <v>8</v>
      </c>
      <c r="B695" s="2151"/>
      <c r="C695" s="2149" t="s">
        <v>13929</v>
      </c>
      <c r="D695" s="2150"/>
      <c r="E695" s="2162"/>
      <c r="F695" s="2193" t="s">
        <v>552</v>
      </c>
      <c r="G695" s="2194"/>
      <c r="H695" s="2165">
        <v>0.1</v>
      </c>
      <c r="I695" s="2161" t="s">
        <v>13930</v>
      </c>
      <c r="J695" s="2162"/>
      <c r="K695" s="2165" t="s">
        <v>13931</v>
      </c>
      <c r="L695" s="893" t="s">
        <v>13283</v>
      </c>
      <c r="M695" s="2147"/>
      <c r="N695" s="2147"/>
    </row>
    <row r="696" spans="1:14" ht="15" thickBot="1">
      <c r="A696" s="2152"/>
      <c r="B696" s="2154"/>
      <c r="C696" s="2152"/>
      <c r="D696" s="2153"/>
      <c r="E696" s="2164"/>
      <c r="F696" s="2197"/>
      <c r="G696" s="2198"/>
      <c r="H696" s="2166"/>
      <c r="I696" s="2163"/>
      <c r="J696" s="2164"/>
      <c r="K696" s="2166"/>
      <c r="L696" s="899" t="s">
        <v>13342</v>
      </c>
      <c r="M696" s="2148"/>
      <c r="N696" s="2148"/>
    </row>
    <row r="697" spans="1:14">
      <c r="A697" s="2149" t="s">
        <v>40</v>
      </c>
      <c r="B697" s="2151"/>
      <c r="C697" s="2149" t="s">
        <v>13932</v>
      </c>
      <c r="D697" s="2150"/>
      <c r="E697" s="2162"/>
      <c r="F697" s="2193" t="s">
        <v>552</v>
      </c>
      <c r="G697" s="2194"/>
      <c r="H697" s="2165">
        <v>2.8</v>
      </c>
      <c r="I697" s="2161" t="s">
        <v>13933</v>
      </c>
      <c r="J697" s="2162"/>
      <c r="K697" s="2165" t="s">
        <v>13166</v>
      </c>
      <c r="L697" s="893" t="s">
        <v>13283</v>
      </c>
      <c r="M697" s="2147"/>
      <c r="N697" s="2147"/>
    </row>
    <row r="698" spans="1:14" ht="15" thickBot="1">
      <c r="A698" s="2152"/>
      <c r="B698" s="2154"/>
      <c r="C698" s="2152"/>
      <c r="D698" s="2153"/>
      <c r="E698" s="2164"/>
      <c r="F698" s="2197"/>
      <c r="G698" s="2198"/>
      <c r="H698" s="2166"/>
      <c r="I698" s="2163"/>
      <c r="J698" s="2164"/>
      <c r="K698" s="2166"/>
      <c r="L698" s="899" t="s">
        <v>13934</v>
      </c>
      <c r="M698" s="2148"/>
      <c r="N698" s="2148"/>
    </row>
    <row r="699" spans="1:14" ht="15" thickBot="1">
      <c r="A699" s="2134"/>
      <c r="B699" s="2136"/>
      <c r="C699" s="2134"/>
      <c r="D699" s="2135"/>
      <c r="E699" s="2144"/>
      <c r="F699" s="2204"/>
      <c r="G699" s="2205"/>
      <c r="H699" s="899"/>
      <c r="I699" s="2143"/>
      <c r="J699" s="2144"/>
      <c r="K699" s="899"/>
      <c r="L699" s="899"/>
      <c r="M699" s="900"/>
      <c r="N699" s="900"/>
    </row>
    <row r="700" spans="1:14" ht="26.4">
      <c r="A700" s="2149">
        <v>10</v>
      </c>
      <c r="B700" s="2151"/>
      <c r="C700" s="2149" t="s">
        <v>13935</v>
      </c>
      <c r="D700" s="2150"/>
      <c r="E700" s="2162"/>
      <c r="F700" s="2193" t="s">
        <v>552</v>
      </c>
      <c r="G700" s="2194"/>
      <c r="H700" s="2165">
        <v>1</v>
      </c>
      <c r="I700" s="2161" t="s">
        <v>13809</v>
      </c>
      <c r="J700" s="2162"/>
      <c r="K700" s="2165" t="s">
        <v>13936</v>
      </c>
      <c r="L700" s="893" t="s">
        <v>13364</v>
      </c>
      <c r="M700" s="2147"/>
      <c r="N700" s="2147"/>
    </row>
    <row r="701" spans="1:14" ht="40.200000000000003" thickBot="1">
      <c r="A701" s="2152"/>
      <c r="B701" s="2154"/>
      <c r="C701" s="2152"/>
      <c r="D701" s="2153"/>
      <c r="E701" s="2164"/>
      <c r="F701" s="2197"/>
      <c r="G701" s="2198"/>
      <c r="H701" s="2166"/>
      <c r="I701" s="2163"/>
      <c r="J701" s="2164"/>
      <c r="K701" s="2166"/>
      <c r="L701" s="899" t="s">
        <v>13317</v>
      </c>
      <c r="M701" s="2148"/>
      <c r="N701" s="2148"/>
    </row>
    <row r="702" spans="1:14" ht="37.5" customHeight="1">
      <c r="A702" s="2149">
        <v>11</v>
      </c>
      <c r="B702" s="2151"/>
      <c r="C702" s="2149" t="s">
        <v>13937</v>
      </c>
      <c r="D702" s="2150"/>
      <c r="E702" s="2162"/>
      <c r="F702" s="2193" t="s">
        <v>552</v>
      </c>
      <c r="G702" s="2194"/>
      <c r="H702" s="2165">
        <v>9.9</v>
      </c>
      <c r="I702" s="2161" t="s">
        <v>13938</v>
      </c>
      <c r="J702" s="2162"/>
      <c r="K702" s="2165" t="s">
        <v>13332</v>
      </c>
      <c r="L702" s="893" t="s">
        <v>13283</v>
      </c>
      <c r="M702" s="2147"/>
      <c r="N702" s="2147"/>
    </row>
    <row r="703" spans="1:14" ht="15" thickBot="1">
      <c r="A703" s="2152"/>
      <c r="B703" s="2154"/>
      <c r="C703" s="2152"/>
      <c r="D703" s="2153"/>
      <c r="E703" s="2164"/>
      <c r="F703" s="2197"/>
      <c r="G703" s="2198"/>
      <c r="H703" s="2166"/>
      <c r="I703" s="2163"/>
      <c r="J703" s="2164"/>
      <c r="K703" s="2166"/>
      <c r="L703" s="893" t="s">
        <v>13342</v>
      </c>
      <c r="M703" s="2148"/>
      <c r="N703" s="2148"/>
    </row>
    <row r="704" spans="1:14" ht="26.4">
      <c r="A704" s="2149">
        <v>12</v>
      </c>
      <c r="B704" s="2151"/>
      <c r="C704" s="2149" t="s">
        <v>13939</v>
      </c>
      <c r="D704" s="2150"/>
      <c r="E704" s="2162"/>
      <c r="F704" s="2193" t="s">
        <v>552</v>
      </c>
      <c r="G704" s="2194"/>
      <c r="H704" s="2165">
        <v>0.3</v>
      </c>
      <c r="I704" s="2161" t="s">
        <v>13940</v>
      </c>
      <c r="J704" s="2162"/>
      <c r="K704" s="2165" t="s">
        <v>13941</v>
      </c>
      <c r="L704" s="896" t="s">
        <v>13364</v>
      </c>
      <c r="M704" s="2147"/>
      <c r="N704" s="2147"/>
    </row>
    <row r="705" spans="1:14" ht="40.200000000000003" thickBot="1">
      <c r="A705" s="2152"/>
      <c r="B705" s="2154"/>
      <c r="C705" s="2152"/>
      <c r="D705" s="2153"/>
      <c r="E705" s="2164"/>
      <c r="F705" s="2197"/>
      <c r="G705" s="2198"/>
      <c r="H705" s="2166"/>
      <c r="I705" s="2163"/>
      <c r="J705" s="2164"/>
      <c r="K705" s="2166"/>
      <c r="L705" s="899" t="s">
        <v>13317</v>
      </c>
      <c r="M705" s="2148"/>
      <c r="N705" s="2148"/>
    </row>
    <row r="706" spans="1:14">
      <c r="A706" s="2149">
        <v>13</v>
      </c>
      <c r="B706" s="2151"/>
      <c r="C706" s="2149" t="s">
        <v>13942</v>
      </c>
      <c r="D706" s="2150"/>
      <c r="E706" s="2162"/>
      <c r="F706" s="2193" t="s">
        <v>552</v>
      </c>
      <c r="G706" s="2194"/>
      <c r="H706" s="2165">
        <v>0.6</v>
      </c>
      <c r="I706" s="2161" t="s">
        <v>13943</v>
      </c>
      <c r="J706" s="2162"/>
      <c r="K706" s="2165" t="s">
        <v>13251</v>
      </c>
      <c r="L706" s="893" t="s">
        <v>13283</v>
      </c>
      <c r="M706" s="2147"/>
      <c r="N706" s="2147"/>
    </row>
    <row r="707" spans="1:14" ht="15" thickBot="1">
      <c r="A707" s="2152"/>
      <c r="B707" s="2154"/>
      <c r="C707" s="2152"/>
      <c r="D707" s="2153"/>
      <c r="E707" s="2164"/>
      <c r="F707" s="2197"/>
      <c r="G707" s="2198"/>
      <c r="H707" s="2166"/>
      <c r="I707" s="2163"/>
      <c r="J707" s="2164"/>
      <c r="K707" s="2166"/>
      <c r="L707" s="899" t="s">
        <v>13841</v>
      </c>
      <c r="M707" s="2148"/>
      <c r="N707" s="2148"/>
    </row>
    <row r="708" spans="1:14" ht="15" thickBot="1">
      <c r="A708" s="2134"/>
      <c r="B708" s="2136"/>
      <c r="C708" s="2134"/>
      <c r="D708" s="2135"/>
      <c r="E708" s="2136"/>
      <c r="F708" s="2171"/>
      <c r="G708" s="2205"/>
      <c r="H708" s="899"/>
      <c r="I708" s="2143"/>
      <c r="J708" s="2144"/>
      <c r="K708" s="899"/>
      <c r="L708" s="899"/>
      <c r="M708" s="900"/>
      <c r="N708" s="900"/>
    </row>
    <row r="709" spans="1:14" ht="27" thickBot="1">
      <c r="A709" s="2134">
        <v>14</v>
      </c>
      <c r="B709" s="2136"/>
      <c r="C709" s="2134" t="s">
        <v>13944</v>
      </c>
      <c r="D709" s="2135"/>
      <c r="E709" s="2136"/>
      <c r="F709" s="2171" t="s">
        <v>552</v>
      </c>
      <c r="G709" s="2172"/>
      <c r="H709" s="890">
        <v>0.1</v>
      </c>
      <c r="I709" s="2134" t="s">
        <v>13859</v>
      </c>
      <c r="J709" s="2136"/>
      <c r="K709" s="890" t="s">
        <v>13860</v>
      </c>
      <c r="L709" s="890" t="s">
        <v>13857</v>
      </c>
      <c r="M709" s="887"/>
      <c r="N709" s="887"/>
    </row>
    <row r="710" spans="1:14" ht="16.2" thickBot="1">
      <c r="A710" s="2134"/>
      <c r="B710" s="2136"/>
      <c r="C710" s="2137" t="s">
        <v>3264</v>
      </c>
      <c r="D710" s="2138"/>
      <c r="E710" s="2139"/>
      <c r="F710" s="2142" t="s">
        <v>13945</v>
      </c>
      <c r="G710" s="2138"/>
      <c r="H710" s="2139"/>
      <c r="I710" s="2143"/>
      <c r="J710" s="2144"/>
      <c r="K710" s="899"/>
      <c r="L710" s="899"/>
      <c r="M710" s="900"/>
      <c r="N710" s="900"/>
    </row>
    <row r="711" spans="1:14" ht="15" thickBot="1">
      <c r="A711" s="2134"/>
      <c r="B711" s="2136"/>
      <c r="C711" s="2149"/>
      <c r="D711" s="2150"/>
      <c r="E711" s="2162"/>
      <c r="F711" s="2193"/>
      <c r="G711" s="2194"/>
      <c r="H711" s="893"/>
      <c r="I711" s="2161"/>
      <c r="J711" s="2162"/>
      <c r="K711" s="893"/>
      <c r="L711" s="893"/>
      <c r="M711" s="894"/>
      <c r="N711" s="894"/>
    </row>
    <row r="712" spans="1:14" ht="16.2" thickBot="1">
      <c r="A712" s="2270" t="s">
        <v>5692</v>
      </c>
      <c r="B712" s="2271"/>
      <c r="C712" s="2271"/>
      <c r="D712" s="2271"/>
      <c r="E712" s="2271"/>
      <c r="F712" s="2271"/>
      <c r="G712" s="2271"/>
      <c r="H712" s="2271"/>
      <c r="I712" s="2271"/>
      <c r="J712" s="2271"/>
      <c r="K712" s="2271"/>
      <c r="L712" s="2271"/>
      <c r="M712" s="2271"/>
      <c r="N712" s="2271"/>
    </row>
    <row r="713" spans="1:14" ht="139.5" customHeight="1">
      <c r="A713" s="2149">
        <v>1</v>
      </c>
      <c r="B713" s="2151"/>
      <c r="C713" s="2149" t="s">
        <v>13946</v>
      </c>
      <c r="D713" s="2150"/>
      <c r="E713" s="2151"/>
      <c r="F713" s="2180" t="s">
        <v>87</v>
      </c>
      <c r="G713" s="2194"/>
      <c r="H713" s="2165">
        <v>0.8</v>
      </c>
      <c r="I713" s="2161" t="s">
        <v>13947</v>
      </c>
      <c r="J713" s="2162"/>
      <c r="K713" s="893" t="s">
        <v>13948</v>
      </c>
      <c r="L713" s="2165" t="s">
        <v>13949</v>
      </c>
      <c r="M713" s="2147"/>
      <c r="N713" s="2147"/>
    </row>
    <row r="714" spans="1:14" ht="15" thickBot="1">
      <c r="A714" s="2152"/>
      <c r="B714" s="2154"/>
      <c r="C714" s="2152"/>
      <c r="D714" s="2153"/>
      <c r="E714" s="2154"/>
      <c r="F714" s="2182"/>
      <c r="G714" s="2198"/>
      <c r="H714" s="2166"/>
      <c r="I714" s="2163"/>
      <c r="J714" s="2164"/>
      <c r="K714" s="899" t="s">
        <v>13950</v>
      </c>
      <c r="L714" s="2166"/>
      <c r="M714" s="2148"/>
      <c r="N714" s="2148"/>
    </row>
    <row r="715" spans="1:14" ht="26.4">
      <c r="A715" s="2149">
        <v>2</v>
      </c>
      <c r="B715" s="2151"/>
      <c r="C715" s="2149" t="s">
        <v>13951</v>
      </c>
      <c r="D715" s="2150"/>
      <c r="E715" s="2151"/>
      <c r="F715" s="2180" t="s">
        <v>87</v>
      </c>
      <c r="G715" s="2194"/>
      <c r="H715" s="2165">
        <v>2</v>
      </c>
      <c r="I715" s="2161" t="s">
        <v>13952</v>
      </c>
      <c r="J715" s="2162"/>
      <c r="K715" s="2165" t="s">
        <v>13941</v>
      </c>
      <c r="L715" s="893" t="s">
        <v>13894</v>
      </c>
      <c r="M715" s="2147"/>
      <c r="N715" s="2147"/>
    </row>
    <row r="716" spans="1:14" ht="40.200000000000003" thickBot="1">
      <c r="A716" s="2152"/>
      <c r="B716" s="2154"/>
      <c r="C716" s="2152"/>
      <c r="D716" s="2153"/>
      <c r="E716" s="2154"/>
      <c r="F716" s="2182"/>
      <c r="G716" s="2198"/>
      <c r="H716" s="2166"/>
      <c r="I716" s="2163"/>
      <c r="J716" s="2164"/>
      <c r="K716" s="2166"/>
      <c r="L716" s="899" t="s">
        <v>13366</v>
      </c>
      <c r="M716" s="2148"/>
      <c r="N716" s="2148"/>
    </row>
    <row r="717" spans="1:14" ht="18" thickBot="1">
      <c r="A717" s="2176" t="s">
        <v>13953</v>
      </c>
      <c r="B717" s="2177"/>
      <c r="C717" s="2177"/>
      <c r="D717" s="2177"/>
      <c r="E717" s="2177"/>
      <c r="F717" s="2177"/>
      <c r="G717" s="2177"/>
      <c r="H717" s="2265"/>
      <c r="I717" s="2143"/>
      <c r="J717" s="2144"/>
      <c r="K717" s="899"/>
      <c r="L717" s="899"/>
      <c r="M717" s="900"/>
      <c r="N717" s="900"/>
    </row>
    <row r="718" spans="1:14" ht="15" thickBot="1">
      <c r="A718" s="2218" t="s">
        <v>5786</v>
      </c>
      <c r="B718" s="2219"/>
      <c r="C718" s="2219"/>
      <c r="D718" s="2219"/>
      <c r="E718" s="2219"/>
      <c r="F718" s="2219"/>
      <c r="G718" s="2219"/>
      <c r="H718" s="2219"/>
      <c r="I718" s="2219"/>
      <c r="J718" s="2219"/>
      <c r="K718" s="2219"/>
      <c r="L718" s="2219"/>
      <c r="M718" s="2220"/>
      <c r="N718" s="887"/>
    </row>
    <row r="719" spans="1:14" ht="25.5" customHeight="1">
      <c r="A719" s="2149">
        <v>1</v>
      </c>
      <c r="B719" s="2151"/>
      <c r="C719" s="2251" t="s">
        <v>13954</v>
      </c>
      <c r="D719" s="2257"/>
      <c r="E719" s="2252"/>
      <c r="F719" s="2259" t="s">
        <v>2633</v>
      </c>
      <c r="G719" s="2260"/>
      <c r="H719" s="2263">
        <v>259.8</v>
      </c>
      <c r="I719" s="2251" t="s">
        <v>13955</v>
      </c>
      <c r="J719" s="2252"/>
      <c r="K719" s="2155" t="s">
        <v>13152</v>
      </c>
      <c r="L719" s="2155" t="s">
        <v>13956</v>
      </c>
      <c r="M719" s="2169"/>
      <c r="N719" s="2169"/>
    </row>
    <row r="720" spans="1:14" ht="25.5" customHeight="1">
      <c r="A720" s="2186"/>
      <c r="B720" s="2187"/>
      <c r="C720" s="2247"/>
      <c r="D720" s="2266"/>
      <c r="E720" s="2248"/>
      <c r="F720" s="2267"/>
      <c r="G720" s="2268"/>
      <c r="H720" s="2269"/>
      <c r="I720" s="2247" t="s">
        <v>13957</v>
      </c>
      <c r="J720" s="2248"/>
      <c r="K720" s="2191"/>
      <c r="L720" s="2191"/>
      <c r="M720" s="2203"/>
      <c r="N720" s="2203"/>
    </row>
    <row r="721" spans="1:14" ht="25.5" customHeight="1">
      <c r="A721" s="2186"/>
      <c r="B721" s="2187"/>
      <c r="C721" s="2247"/>
      <c r="D721" s="2266"/>
      <c r="E721" s="2248"/>
      <c r="F721" s="2267"/>
      <c r="G721" s="2268"/>
      <c r="H721" s="2269"/>
      <c r="I721" s="2247" t="s">
        <v>13958</v>
      </c>
      <c r="J721" s="2248"/>
      <c r="K721" s="2191"/>
      <c r="L721" s="2191"/>
      <c r="M721" s="2203"/>
      <c r="N721" s="2203"/>
    </row>
    <row r="722" spans="1:14" ht="25.5" customHeight="1">
      <c r="A722" s="2186"/>
      <c r="B722" s="2187"/>
      <c r="C722" s="2247"/>
      <c r="D722" s="2266"/>
      <c r="E722" s="2248"/>
      <c r="F722" s="2267"/>
      <c r="G722" s="2268"/>
      <c r="H722" s="2269"/>
      <c r="I722" s="2247" t="s">
        <v>13959</v>
      </c>
      <c r="J722" s="2248"/>
      <c r="K722" s="2191"/>
      <c r="L722" s="2191"/>
      <c r="M722" s="2203"/>
      <c r="N722" s="2203"/>
    </row>
    <row r="723" spans="1:14" ht="25.5" customHeight="1" thickBot="1">
      <c r="A723" s="2152"/>
      <c r="B723" s="2154"/>
      <c r="C723" s="2255"/>
      <c r="D723" s="2258"/>
      <c r="E723" s="2256"/>
      <c r="F723" s="2261"/>
      <c r="G723" s="2262"/>
      <c r="H723" s="2264"/>
      <c r="I723" s="2255" t="s">
        <v>13960</v>
      </c>
      <c r="J723" s="2256"/>
      <c r="K723" s="2156"/>
      <c r="L723" s="2156"/>
      <c r="M723" s="2170"/>
      <c r="N723" s="2170"/>
    </row>
    <row r="724" spans="1:14" ht="35.25" customHeight="1">
      <c r="A724" s="2149">
        <v>2</v>
      </c>
      <c r="B724" s="2151"/>
      <c r="C724" s="2251" t="s">
        <v>13961</v>
      </c>
      <c r="D724" s="2257"/>
      <c r="E724" s="2252"/>
      <c r="F724" s="2259" t="s">
        <v>2633</v>
      </c>
      <c r="G724" s="2260"/>
      <c r="H724" s="2263">
        <v>20</v>
      </c>
      <c r="I724" s="2251" t="s">
        <v>13962</v>
      </c>
      <c r="J724" s="2252"/>
      <c r="K724" s="2155" t="s">
        <v>13174</v>
      </c>
      <c r="L724" s="2155" t="s">
        <v>13956</v>
      </c>
      <c r="M724" s="2169"/>
      <c r="N724" s="2169"/>
    </row>
    <row r="725" spans="1:14" ht="15" thickBot="1">
      <c r="A725" s="2152"/>
      <c r="B725" s="2154"/>
      <c r="C725" s="2255"/>
      <c r="D725" s="2258"/>
      <c r="E725" s="2256"/>
      <c r="F725" s="2261"/>
      <c r="G725" s="2262"/>
      <c r="H725" s="2264"/>
      <c r="I725" s="2255" t="s">
        <v>13963</v>
      </c>
      <c r="J725" s="2256"/>
      <c r="K725" s="2156"/>
      <c r="L725" s="2156"/>
      <c r="M725" s="2170"/>
      <c r="N725" s="2170"/>
    </row>
    <row r="726" spans="1:14">
      <c r="A726" s="2149">
        <v>3</v>
      </c>
      <c r="B726" s="2151"/>
      <c r="C726" s="2229" t="s">
        <v>13964</v>
      </c>
      <c r="D726" s="2233"/>
      <c r="E726" s="2230"/>
      <c r="F726" s="2238" t="s">
        <v>2633</v>
      </c>
      <c r="G726" s="2239"/>
      <c r="H726" s="2244">
        <v>218.9</v>
      </c>
      <c r="I726" s="2229" t="s">
        <v>13965</v>
      </c>
      <c r="J726" s="2230"/>
      <c r="K726" s="2244" t="s">
        <v>13966</v>
      </c>
      <c r="L726" s="2244" t="s">
        <v>13967</v>
      </c>
      <c r="M726" s="2169"/>
      <c r="N726" s="2169"/>
    </row>
    <row r="727" spans="1:14">
      <c r="A727" s="2186"/>
      <c r="B727" s="2187"/>
      <c r="C727" s="2234"/>
      <c r="D727" s="2235"/>
      <c r="E727" s="2236"/>
      <c r="F727" s="2240"/>
      <c r="G727" s="2241"/>
      <c r="H727" s="2245"/>
      <c r="I727" s="2234" t="s">
        <v>13968</v>
      </c>
      <c r="J727" s="2236"/>
      <c r="K727" s="2245"/>
      <c r="L727" s="2245"/>
      <c r="M727" s="2203"/>
      <c r="N727" s="2203"/>
    </row>
    <row r="728" spans="1:14" ht="15.75" customHeight="1">
      <c r="A728" s="2186"/>
      <c r="B728" s="2187"/>
      <c r="C728" s="2234"/>
      <c r="D728" s="2235"/>
      <c r="E728" s="2236"/>
      <c r="F728" s="2240"/>
      <c r="G728" s="2241"/>
      <c r="H728" s="2245"/>
      <c r="I728" s="2253" t="s">
        <v>13969</v>
      </c>
      <c r="J728" s="2254"/>
      <c r="K728" s="2245"/>
      <c r="L728" s="2245"/>
      <c r="M728" s="2203"/>
      <c r="N728" s="2203"/>
    </row>
    <row r="729" spans="1:14" ht="89.25" customHeight="1">
      <c r="A729" s="2186"/>
      <c r="B729" s="2187"/>
      <c r="C729" s="2234"/>
      <c r="D729" s="2235"/>
      <c r="E729" s="2236"/>
      <c r="F729" s="2240"/>
      <c r="G729" s="2241"/>
      <c r="H729" s="2245"/>
      <c r="I729" s="2234" t="s">
        <v>13970</v>
      </c>
      <c r="J729" s="2236"/>
      <c r="K729" s="2245"/>
      <c r="L729" s="2245"/>
      <c r="M729" s="2203"/>
      <c r="N729" s="2203"/>
    </row>
    <row r="730" spans="1:14" ht="15" thickBot="1">
      <c r="A730" s="2152"/>
      <c r="B730" s="2154"/>
      <c r="C730" s="2231"/>
      <c r="D730" s="2237"/>
      <c r="E730" s="2232"/>
      <c r="F730" s="2242"/>
      <c r="G730" s="2243"/>
      <c r="H730" s="2246"/>
      <c r="I730" s="2231"/>
      <c r="J730" s="2232"/>
      <c r="K730" s="2246"/>
      <c r="L730" s="2246"/>
      <c r="M730" s="2170"/>
      <c r="N730" s="2170"/>
    </row>
    <row r="731" spans="1:14" ht="25.5" customHeight="1">
      <c r="A731" s="2149">
        <v>4</v>
      </c>
      <c r="B731" s="2151"/>
      <c r="C731" s="2229" t="s">
        <v>13971</v>
      </c>
      <c r="D731" s="2233"/>
      <c r="E731" s="2230"/>
      <c r="F731" s="2238" t="s">
        <v>2633</v>
      </c>
      <c r="G731" s="2239"/>
      <c r="H731" s="2244">
        <v>196</v>
      </c>
      <c r="I731" s="2149" t="s">
        <v>13972</v>
      </c>
      <c r="J731" s="2151"/>
      <c r="K731" s="2155" t="s">
        <v>13972</v>
      </c>
      <c r="L731" s="2155" t="s">
        <v>13973</v>
      </c>
      <c r="M731" s="2169"/>
      <c r="N731" s="2169"/>
    </row>
    <row r="732" spans="1:14" ht="25.5" customHeight="1">
      <c r="A732" s="2186"/>
      <c r="B732" s="2187"/>
      <c r="C732" s="2234"/>
      <c r="D732" s="2235"/>
      <c r="E732" s="2236"/>
      <c r="F732" s="2240"/>
      <c r="G732" s="2241"/>
      <c r="H732" s="2245"/>
      <c r="I732" s="2186" t="s">
        <v>13974</v>
      </c>
      <c r="J732" s="2187"/>
      <c r="K732" s="2191"/>
      <c r="L732" s="2191"/>
      <c r="M732" s="2203"/>
      <c r="N732" s="2203"/>
    </row>
    <row r="733" spans="1:14" ht="51" customHeight="1">
      <c r="A733" s="2186"/>
      <c r="B733" s="2187"/>
      <c r="C733" s="2234"/>
      <c r="D733" s="2235"/>
      <c r="E733" s="2236"/>
      <c r="F733" s="2240"/>
      <c r="G733" s="2241"/>
      <c r="H733" s="2245"/>
      <c r="I733" s="2186" t="s">
        <v>13975</v>
      </c>
      <c r="J733" s="2187"/>
      <c r="K733" s="2191"/>
      <c r="L733" s="2191"/>
      <c r="M733" s="2203"/>
      <c r="N733" s="2203"/>
    </row>
    <row r="734" spans="1:14" ht="38.25" customHeight="1">
      <c r="A734" s="2186"/>
      <c r="B734" s="2187"/>
      <c r="C734" s="2234"/>
      <c r="D734" s="2235"/>
      <c r="E734" s="2236"/>
      <c r="F734" s="2240"/>
      <c r="G734" s="2241"/>
      <c r="H734" s="2245"/>
      <c r="I734" s="2186" t="s">
        <v>13976</v>
      </c>
      <c r="J734" s="2187"/>
      <c r="K734" s="2191"/>
      <c r="L734" s="2191"/>
      <c r="M734" s="2203"/>
      <c r="N734" s="2203"/>
    </row>
    <row r="735" spans="1:14">
      <c r="A735" s="2186"/>
      <c r="B735" s="2187"/>
      <c r="C735" s="2234"/>
      <c r="D735" s="2235"/>
      <c r="E735" s="2236"/>
      <c r="F735" s="2240"/>
      <c r="G735" s="2241"/>
      <c r="H735" s="2245"/>
      <c r="I735" s="2186" t="s">
        <v>13977</v>
      </c>
      <c r="J735" s="2187"/>
      <c r="K735" s="2191"/>
      <c r="L735" s="2191"/>
      <c r="M735" s="2203"/>
      <c r="N735" s="2203"/>
    </row>
    <row r="736" spans="1:14" ht="15" thickBot="1">
      <c r="A736" s="2152"/>
      <c r="B736" s="2154"/>
      <c r="C736" s="2231"/>
      <c r="D736" s="2237"/>
      <c r="E736" s="2232"/>
      <c r="F736" s="2242"/>
      <c r="G736" s="2243"/>
      <c r="H736" s="2246"/>
      <c r="I736" s="2231"/>
      <c r="J736" s="2232"/>
      <c r="K736" s="2156"/>
      <c r="L736" s="2156"/>
      <c r="M736" s="2170"/>
      <c r="N736" s="2170"/>
    </row>
    <row r="737" spans="1:14">
      <c r="A737" s="2149">
        <v>5</v>
      </c>
      <c r="B737" s="2151"/>
      <c r="C737" s="2229" t="s">
        <v>13978</v>
      </c>
      <c r="D737" s="2233"/>
      <c r="E737" s="2230"/>
      <c r="F737" s="2238" t="s">
        <v>2633</v>
      </c>
      <c r="G737" s="2239"/>
      <c r="H737" s="2244">
        <v>29.5</v>
      </c>
      <c r="I737" s="2251" t="s">
        <v>13979</v>
      </c>
      <c r="J737" s="2252"/>
      <c r="K737" s="2155" t="s">
        <v>13237</v>
      </c>
      <c r="L737" s="2155" t="s">
        <v>13973</v>
      </c>
      <c r="M737" s="2169"/>
      <c r="N737" s="2169"/>
    </row>
    <row r="738" spans="1:14" ht="25.5" customHeight="1">
      <c r="A738" s="2186"/>
      <c r="B738" s="2187"/>
      <c r="C738" s="2234"/>
      <c r="D738" s="2235"/>
      <c r="E738" s="2236"/>
      <c r="F738" s="2240"/>
      <c r="G738" s="2241"/>
      <c r="H738" s="2245"/>
      <c r="I738" s="2247" t="s">
        <v>13980</v>
      </c>
      <c r="J738" s="2248"/>
      <c r="K738" s="2191"/>
      <c r="L738" s="2191"/>
      <c r="M738" s="2203"/>
      <c r="N738" s="2203"/>
    </row>
    <row r="739" spans="1:14" ht="16.2" thickBot="1">
      <c r="A739" s="2152"/>
      <c r="B739" s="2154"/>
      <c r="C739" s="2231"/>
      <c r="D739" s="2237"/>
      <c r="E739" s="2232"/>
      <c r="F739" s="2242"/>
      <c r="G739" s="2243"/>
      <c r="H739" s="2246"/>
      <c r="I739" s="2249"/>
      <c r="J739" s="2250"/>
      <c r="K739" s="2156"/>
      <c r="L739" s="2156"/>
      <c r="M739" s="2170"/>
      <c r="N739" s="2170"/>
    </row>
    <row r="740" spans="1:14">
      <c r="A740" s="2149">
        <v>6</v>
      </c>
      <c r="B740" s="2151"/>
      <c r="C740" s="2229" t="s">
        <v>13981</v>
      </c>
      <c r="D740" s="2233"/>
      <c r="E740" s="2230"/>
      <c r="F740" s="2238" t="s">
        <v>2633</v>
      </c>
      <c r="G740" s="2239"/>
      <c r="H740" s="2244">
        <v>41.8</v>
      </c>
      <c r="I740" s="2251" t="s">
        <v>13979</v>
      </c>
      <c r="J740" s="2252"/>
      <c r="K740" s="2155" t="s">
        <v>13237</v>
      </c>
      <c r="L740" s="2155" t="s">
        <v>13973</v>
      </c>
      <c r="M740" s="2169"/>
      <c r="N740" s="2169"/>
    </row>
    <row r="741" spans="1:14" ht="25.5" customHeight="1">
      <c r="A741" s="2186"/>
      <c r="B741" s="2187"/>
      <c r="C741" s="2234"/>
      <c r="D741" s="2235"/>
      <c r="E741" s="2236"/>
      <c r="F741" s="2240"/>
      <c r="G741" s="2241"/>
      <c r="H741" s="2245"/>
      <c r="I741" s="2186" t="s">
        <v>13982</v>
      </c>
      <c r="J741" s="2187"/>
      <c r="K741" s="2191"/>
      <c r="L741" s="2191"/>
      <c r="M741" s="2203"/>
      <c r="N741" s="2203"/>
    </row>
    <row r="742" spans="1:14" ht="15" thickBot="1">
      <c r="A742" s="2152"/>
      <c r="B742" s="2154"/>
      <c r="C742" s="2231"/>
      <c r="D742" s="2237"/>
      <c r="E742" s="2232"/>
      <c r="F742" s="2242"/>
      <c r="G742" s="2243"/>
      <c r="H742" s="2246"/>
      <c r="I742" s="2231"/>
      <c r="J742" s="2232"/>
      <c r="K742" s="2156"/>
      <c r="L742" s="2156"/>
      <c r="M742" s="2170"/>
      <c r="N742" s="2170"/>
    </row>
    <row r="743" spans="1:14">
      <c r="A743" s="2149">
        <v>7</v>
      </c>
      <c r="B743" s="2151"/>
      <c r="C743" s="2229" t="s">
        <v>13983</v>
      </c>
      <c r="D743" s="2233"/>
      <c r="E743" s="2230"/>
      <c r="F743" s="2238" t="s">
        <v>2633</v>
      </c>
      <c r="G743" s="2239"/>
      <c r="H743" s="2244">
        <v>66.400000000000006</v>
      </c>
      <c r="I743" s="2149" t="s">
        <v>13984</v>
      </c>
      <c r="J743" s="2151"/>
      <c r="K743" s="2155" t="s">
        <v>13237</v>
      </c>
      <c r="L743" s="2155" t="s">
        <v>13973</v>
      </c>
      <c r="M743" s="2169"/>
      <c r="N743" s="2169"/>
    </row>
    <row r="744" spans="1:14" ht="25.5" customHeight="1">
      <c r="A744" s="2186"/>
      <c r="B744" s="2187"/>
      <c r="C744" s="2234"/>
      <c r="D744" s="2235"/>
      <c r="E744" s="2236"/>
      <c r="F744" s="2240"/>
      <c r="G744" s="2241"/>
      <c r="H744" s="2245"/>
      <c r="I744" s="2186" t="s">
        <v>13985</v>
      </c>
      <c r="J744" s="2187"/>
      <c r="K744" s="2191"/>
      <c r="L744" s="2191"/>
      <c r="M744" s="2203"/>
      <c r="N744" s="2203"/>
    </row>
    <row r="745" spans="1:14" ht="25.5" customHeight="1">
      <c r="A745" s="2186"/>
      <c r="B745" s="2187"/>
      <c r="C745" s="2234"/>
      <c r="D745" s="2235"/>
      <c r="E745" s="2236"/>
      <c r="F745" s="2240"/>
      <c r="G745" s="2241"/>
      <c r="H745" s="2245"/>
      <c r="I745" s="2186" t="s">
        <v>13986</v>
      </c>
      <c r="J745" s="2187"/>
      <c r="K745" s="2191"/>
      <c r="L745" s="2191"/>
      <c r="M745" s="2203"/>
      <c r="N745" s="2203"/>
    </row>
    <row r="746" spans="1:14" ht="15" thickBot="1">
      <c r="A746" s="2152"/>
      <c r="B746" s="2154"/>
      <c r="C746" s="2231"/>
      <c r="D746" s="2237"/>
      <c r="E746" s="2232"/>
      <c r="F746" s="2242"/>
      <c r="G746" s="2243"/>
      <c r="H746" s="2246"/>
      <c r="I746" s="2231"/>
      <c r="J746" s="2232"/>
      <c r="K746" s="2156"/>
      <c r="L746" s="2156"/>
      <c r="M746" s="2170"/>
      <c r="N746" s="2170"/>
    </row>
    <row r="747" spans="1:14" ht="25.5" customHeight="1">
      <c r="A747" s="2149">
        <v>8</v>
      </c>
      <c r="B747" s="2151"/>
      <c r="C747" s="2229" t="s">
        <v>13987</v>
      </c>
      <c r="D747" s="2233"/>
      <c r="E747" s="2230"/>
      <c r="F747" s="2238" t="s">
        <v>2633</v>
      </c>
      <c r="G747" s="2239"/>
      <c r="H747" s="2244">
        <v>206.5</v>
      </c>
      <c r="I747" s="2149" t="s">
        <v>13988</v>
      </c>
      <c r="J747" s="2151"/>
      <c r="K747" s="2155" t="s">
        <v>13966</v>
      </c>
      <c r="L747" s="2155" t="s">
        <v>13973</v>
      </c>
      <c r="M747" s="2169"/>
      <c r="N747" s="2169"/>
    </row>
    <row r="748" spans="1:14" ht="25.5" customHeight="1">
      <c r="A748" s="2186"/>
      <c r="B748" s="2187"/>
      <c r="C748" s="2234"/>
      <c r="D748" s="2235"/>
      <c r="E748" s="2236"/>
      <c r="F748" s="2240"/>
      <c r="G748" s="2241"/>
      <c r="H748" s="2245"/>
      <c r="I748" s="2186" t="s">
        <v>13989</v>
      </c>
      <c r="J748" s="2187"/>
      <c r="K748" s="2191"/>
      <c r="L748" s="2191"/>
      <c r="M748" s="2203"/>
      <c r="N748" s="2203"/>
    </row>
    <row r="749" spans="1:14" ht="25.5" customHeight="1">
      <c r="A749" s="2186"/>
      <c r="B749" s="2187"/>
      <c r="C749" s="2234"/>
      <c r="D749" s="2235"/>
      <c r="E749" s="2236"/>
      <c r="F749" s="2240"/>
      <c r="G749" s="2241"/>
      <c r="H749" s="2245"/>
      <c r="I749" s="2186" t="s">
        <v>13990</v>
      </c>
      <c r="J749" s="2187"/>
      <c r="K749" s="2191"/>
      <c r="L749" s="2191"/>
      <c r="M749" s="2203"/>
      <c r="N749" s="2203"/>
    </row>
    <row r="750" spans="1:14">
      <c r="A750" s="2186"/>
      <c r="B750" s="2187"/>
      <c r="C750" s="2234"/>
      <c r="D750" s="2235"/>
      <c r="E750" s="2236"/>
      <c r="F750" s="2240"/>
      <c r="G750" s="2241"/>
      <c r="H750" s="2245"/>
      <c r="I750" s="2186" t="s">
        <v>13991</v>
      </c>
      <c r="J750" s="2187"/>
      <c r="K750" s="2191"/>
      <c r="L750" s="2191"/>
      <c r="M750" s="2203"/>
      <c r="N750" s="2203"/>
    </row>
    <row r="751" spans="1:14" ht="15" thickBot="1">
      <c r="A751" s="2152"/>
      <c r="B751" s="2154"/>
      <c r="C751" s="2231"/>
      <c r="D751" s="2237"/>
      <c r="E751" s="2232"/>
      <c r="F751" s="2242"/>
      <c r="G751" s="2243"/>
      <c r="H751" s="2246"/>
      <c r="I751" s="2231"/>
      <c r="J751" s="2232"/>
      <c r="K751" s="2156"/>
      <c r="L751" s="2156"/>
      <c r="M751" s="2170"/>
      <c r="N751" s="2170"/>
    </row>
    <row r="752" spans="1:14" ht="20.25" customHeight="1">
      <c r="A752" s="2149">
        <v>9</v>
      </c>
      <c r="B752" s="2151"/>
      <c r="C752" s="2229" t="s">
        <v>13992</v>
      </c>
      <c r="D752" s="2233"/>
      <c r="E752" s="2230"/>
      <c r="F752" s="2238" t="s">
        <v>2633</v>
      </c>
      <c r="G752" s="2239"/>
      <c r="H752" s="2244">
        <v>20.9</v>
      </c>
      <c r="I752" s="2149" t="s">
        <v>13993</v>
      </c>
      <c r="J752" s="2151"/>
      <c r="K752" s="2155" t="s">
        <v>13966</v>
      </c>
      <c r="L752" s="2155" t="s">
        <v>13973</v>
      </c>
      <c r="M752" s="2169"/>
      <c r="N752" s="2169"/>
    </row>
    <row r="753" spans="1:14">
      <c r="A753" s="2186"/>
      <c r="B753" s="2187"/>
      <c r="C753" s="2234"/>
      <c r="D753" s="2235"/>
      <c r="E753" s="2236"/>
      <c r="F753" s="2240"/>
      <c r="G753" s="2241"/>
      <c r="H753" s="2245"/>
      <c r="I753" s="2186" t="s">
        <v>13994</v>
      </c>
      <c r="J753" s="2187"/>
      <c r="K753" s="2191"/>
      <c r="L753" s="2191"/>
      <c r="M753" s="2203"/>
      <c r="N753" s="2203"/>
    </row>
    <row r="754" spans="1:14" ht="15" thickBot="1">
      <c r="A754" s="2152"/>
      <c r="B754" s="2154"/>
      <c r="C754" s="2231"/>
      <c r="D754" s="2237"/>
      <c r="E754" s="2232"/>
      <c r="F754" s="2242"/>
      <c r="G754" s="2243"/>
      <c r="H754" s="2246"/>
      <c r="I754" s="2231"/>
      <c r="J754" s="2232"/>
      <c r="K754" s="2156"/>
      <c r="L754" s="2156"/>
      <c r="M754" s="2170"/>
      <c r="N754" s="2170"/>
    </row>
    <row r="755" spans="1:14">
      <c r="A755" s="2149">
        <v>10</v>
      </c>
      <c r="B755" s="2151"/>
      <c r="C755" s="2229" t="s">
        <v>13995</v>
      </c>
      <c r="D755" s="2233"/>
      <c r="E755" s="2230"/>
      <c r="F755" s="2238" t="s">
        <v>2633</v>
      </c>
      <c r="G755" s="2239"/>
      <c r="H755" s="2244">
        <v>27</v>
      </c>
      <c r="I755" s="2149" t="s">
        <v>13993</v>
      </c>
      <c r="J755" s="2151"/>
      <c r="K755" s="2155" t="s">
        <v>13966</v>
      </c>
      <c r="L755" s="2155" t="s">
        <v>13973</v>
      </c>
      <c r="M755" s="2169"/>
      <c r="N755" s="2169"/>
    </row>
    <row r="756" spans="1:14" ht="25.5" customHeight="1">
      <c r="A756" s="2186"/>
      <c r="B756" s="2187"/>
      <c r="C756" s="2234"/>
      <c r="D756" s="2235"/>
      <c r="E756" s="2236"/>
      <c r="F756" s="2240"/>
      <c r="G756" s="2241"/>
      <c r="H756" s="2245"/>
      <c r="I756" s="2186" t="s">
        <v>13996</v>
      </c>
      <c r="J756" s="2187"/>
      <c r="K756" s="2191"/>
      <c r="L756" s="2191"/>
      <c r="M756" s="2203"/>
      <c r="N756" s="2203"/>
    </row>
    <row r="757" spans="1:14" ht="25.5" customHeight="1">
      <c r="A757" s="2186"/>
      <c r="B757" s="2187"/>
      <c r="C757" s="2234"/>
      <c r="D757" s="2235"/>
      <c r="E757" s="2236"/>
      <c r="F757" s="2240"/>
      <c r="G757" s="2241"/>
      <c r="H757" s="2245"/>
      <c r="I757" s="2186" t="s">
        <v>13997</v>
      </c>
      <c r="J757" s="2187"/>
      <c r="K757" s="2191"/>
      <c r="L757" s="2191"/>
      <c r="M757" s="2203"/>
      <c r="N757" s="2203"/>
    </row>
    <row r="758" spans="1:14" ht="15" thickBot="1">
      <c r="A758" s="2152"/>
      <c r="B758" s="2154"/>
      <c r="C758" s="2231"/>
      <c r="D758" s="2237"/>
      <c r="E758" s="2232"/>
      <c r="F758" s="2242"/>
      <c r="G758" s="2243"/>
      <c r="H758" s="2246"/>
      <c r="I758" s="2231"/>
      <c r="J758" s="2232"/>
      <c r="K758" s="2156"/>
      <c r="L758" s="2156"/>
      <c r="M758" s="2170"/>
      <c r="N758" s="2170"/>
    </row>
    <row r="759" spans="1:14">
      <c r="A759" s="2149">
        <v>11</v>
      </c>
      <c r="B759" s="2151"/>
      <c r="C759" s="2229" t="s">
        <v>13998</v>
      </c>
      <c r="D759" s="2233"/>
      <c r="E759" s="2230"/>
      <c r="F759" s="2238" t="s">
        <v>2633</v>
      </c>
      <c r="G759" s="2239"/>
      <c r="H759" s="2244">
        <v>37.6</v>
      </c>
      <c r="I759" s="2149" t="s">
        <v>13993</v>
      </c>
      <c r="J759" s="2151"/>
      <c r="K759" s="2155" t="s">
        <v>13966</v>
      </c>
      <c r="L759" s="2155" t="s">
        <v>13973</v>
      </c>
      <c r="M759" s="2169"/>
      <c r="N759" s="2169"/>
    </row>
    <row r="760" spans="1:14" ht="25.5" customHeight="1">
      <c r="A760" s="2186"/>
      <c r="B760" s="2187"/>
      <c r="C760" s="2234"/>
      <c r="D760" s="2235"/>
      <c r="E760" s="2236"/>
      <c r="F760" s="2240"/>
      <c r="G760" s="2241"/>
      <c r="H760" s="2245"/>
      <c r="I760" s="2186" t="s">
        <v>13999</v>
      </c>
      <c r="J760" s="2187"/>
      <c r="K760" s="2191"/>
      <c r="L760" s="2191"/>
      <c r="M760" s="2203"/>
      <c r="N760" s="2203"/>
    </row>
    <row r="761" spans="1:14" ht="25.5" customHeight="1">
      <c r="A761" s="2186"/>
      <c r="B761" s="2187"/>
      <c r="C761" s="2234"/>
      <c r="D761" s="2235"/>
      <c r="E761" s="2236"/>
      <c r="F761" s="2240"/>
      <c r="G761" s="2241"/>
      <c r="H761" s="2245"/>
      <c r="I761" s="2186" t="s">
        <v>14000</v>
      </c>
      <c r="J761" s="2187"/>
      <c r="K761" s="2191"/>
      <c r="L761" s="2191"/>
      <c r="M761" s="2203"/>
      <c r="N761" s="2203"/>
    </row>
    <row r="762" spans="1:14" ht="25.5" customHeight="1">
      <c r="A762" s="2186"/>
      <c r="B762" s="2187"/>
      <c r="C762" s="2234"/>
      <c r="D762" s="2235"/>
      <c r="E762" s="2236"/>
      <c r="F762" s="2240"/>
      <c r="G762" s="2241"/>
      <c r="H762" s="2245"/>
      <c r="I762" s="2186" t="s">
        <v>14001</v>
      </c>
      <c r="J762" s="2187"/>
      <c r="K762" s="2191"/>
      <c r="L762" s="2191"/>
      <c r="M762" s="2203"/>
      <c r="N762" s="2203"/>
    </row>
    <row r="763" spans="1:14" ht="15" thickBot="1">
      <c r="A763" s="2152"/>
      <c r="B763" s="2154"/>
      <c r="C763" s="2231"/>
      <c r="D763" s="2237"/>
      <c r="E763" s="2232"/>
      <c r="F763" s="2242"/>
      <c r="G763" s="2243"/>
      <c r="H763" s="2246"/>
      <c r="I763" s="2231"/>
      <c r="J763" s="2232"/>
      <c r="K763" s="2156"/>
      <c r="L763" s="2156"/>
      <c r="M763" s="2170"/>
      <c r="N763" s="2170"/>
    </row>
    <row r="764" spans="1:14" ht="25.5" customHeight="1">
      <c r="A764" s="2149">
        <v>12</v>
      </c>
      <c r="B764" s="2151"/>
      <c r="C764" s="2229" t="s">
        <v>14002</v>
      </c>
      <c r="D764" s="2233"/>
      <c r="E764" s="2230"/>
      <c r="F764" s="2238" t="s">
        <v>2633</v>
      </c>
      <c r="G764" s="2239"/>
      <c r="H764" s="2244">
        <v>20</v>
      </c>
      <c r="I764" s="2149" t="s">
        <v>13966</v>
      </c>
      <c r="J764" s="2151"/>
      <c r="K764" s="2155" t="s">
        <v>13966</v>
      </c>
      <c r="L764" s="2155" t="s">
        <v>13973</v>
      </c>
      <c r="M764" s="2169"/>
      <c r="N764" s="2169"/>
    </row>
    <row r="765" spans="1:14">
      <c r="A765" s="2186"/>
      <c r="B765" s="2187"/>
      <c r="C765" s="2234"/>
      <c r="D765" s="2235"/>
      <c r="E765" s="2236"/>
      <c r="F765" s="2240"/>
      <c r="G765" s="2241"/>
      <c r="H765" s="2245"/>
      <c r="I765" s="2186" t="s">
        <v>13993</v>
      </c>
      <c r="J765" s="2187"/>
      <c r="K765" s="2191"/>
      <c r="L765" s="2191"/>
      <c r="M765" s="2203"/>
      <c r="N765" s="2203"/>
    </row>
    <row r="766" spans="1:14">
      <c r="A766" s="2186"/>
      <c r="B766" s="2187"/>
      <c r="C766" s="2234"/>
      <c r="D766" s="2235"/>
      <c r="E766" s="2236"/>
      <c r="F766" s="2240"/>
      <c r="G766" s="2241"/>
      <c r="H766" s="2245"/>
      <c r="I766" s="2186" t="s">
        <v>14003</v>
      </c>
      <c r="J766" s="2187"/>
      <c r="K766" s="2191"/>
      <c r="L766" s="2191"/>
      <c r="M766" s="2203"/>
      <c r="N766" s="2203"/>
    </row>
    <row r="767" spans="1:14" ht="15" thickBot="1">
      <c r="A767" s="2152"/>
      <c r="B767" s="2154"/>
      <c r="C767" s="2231"/>
      <c r="D767" s="2237"/>
      <c r="E767" s="2232"/>
      <c r="F767" s="2242"/>
      <c r="G767" s="2243"/>
      <c r="H767" s="2246"/>
      <c r="I767" s="2231"/>
      <c r="J767" s="2232"/>
      <c r="K767" s="2156"/>
      <c r="L767" s="2156"/>
      <c r="M767" s="2170"/>
      <c r="N767" s="2170"/>
    </row>
    <row r="768" spans="1:14" ht="25.5" customHeight="1">
      <c r="A768" s="2149">
        <v>13</v>
      </c>
      <c r="B768" s="2151"/>
      <c r="C768" s="2229" t="s">
        <v>14004</v>
      </c>
      <c r="D768" s="2233"/>
      <c r="E768" s="2230"/>
      <c r="F768" s="2238" t="s">
        <v>2633</v>
      </c>
      <c r="G768" s="2239"/>
      <c r="H768" s="2244">
        <v>48.5</v>
      </c>
      <c r="I768" s="2149" t="s">
        <v>13966</v>
      </c>
      <c r="J768" s="2151"/>
      <c r="K768" s="2155" t="s">
        <v>13966</v>
      </c>
      <c r="L768" s="2155" t="s">
        <v>13973</v>
      </c>
      <c r="M768" s="2169"/>
      <c r="N768" s="2169"/>
    </row>
    <row r="769" spans="1:14" ht="25.5" customHeight="1">
      <c r="A769" s="2186"/>
      <c r="B769" s="2187"/>
      <c r="C769" s="2234"/>
      <c r="D769" s="2235"/>
      <c r="E769" s="2236"/>
      <c r="F769" s="2240"/>
      <c r="G769" s="2241"/>
      <c r="H769" s="2245"/>
      <c r="I769" s="2186" t="s">
        <v>14005</v>
      </c>
      <c r="J769" s="2187"/>
      <c r="K769" s="2191"/>
      <c r="L769" s="2191"/>
      <c r="M769" s="2203"/>
      <c r="N769" s="2203"/>
    </row>
    <row r="770" spans="1:14" ht="25.5" customHeight="1">
      <c r="A770" s="2186"/>
      <c r="B770" s="2187"/>
      <c r="C770" s="2234"/>
      <c r="D770" s="2235"/>
      <c r="E770" s="2236"/>
      <c r="F770" s="2240"/>
      <c r="G770" s="2241"/>
      <c r="H770" s="2245"/>
      <c r="I770" s="2186" t="s">
        <v>14006</v>
      </c>
      <c r="J770" s="2187"/>
      <c r="K770" s="2191"/>
      <c r="L770" s="2191"/>
      <c r="M770" s="2203"/>
      <c r="N770" s="2203"/>
    </row>
    <row r="771" spans="1:14">
      <c r="A771" s="2186"/>
      <c r="B771" s="2187"/>
      <c r="C771" s="2234"/>
      <c r="D771" s="2235"/>
      <c r="E771" s="2236"/>
      <c r="F771" s="2240"/>
      <c r="G771" s="2241"/>
      <c r="H771" s="2245"/>
      <c r="I771" s="2186" t="s">
        <v>14007</v>
      </c>
      <c r="J771" s="2187"/>
      <c r="K771" s="2191"/>
      <c r="L771" s="2191"/>
      <c r="M771" s="2203"/>
      <c r="N771" s="2203"/>
    </row>
    <row r="772" spans="1:14" ht="15" thickBot="1">
      <c r="A772" s="2152"/>
      <c r="B772" s="2154"/>
      <c r="C772" s="2231"/>
      <c r="D772" s="2237"/>
      <c r="E772" s="2232"/>
      <c r="F772" s="2242"/>
      <c r="G772" s="2243"/>
      <c r="H772" s="2246"/>
      <c r="I772" s="2231"/>
      <c r="J772" s="2232"/>
      <c r="K772" s="2156"/>
      <c r="L772" s="2156"/>
      <c r="M772" s="2170"/>
      <c r="N772" s="2170"/>
    </row>
    <row r="773" spans="1:14" ht="15" thickBot="1">
      <c r="A773" s="2134"/>
      <c r="B773" s="2136"/>
      <c r="C773" s="2218" t="s">
        <v>3264</v>
      </c>
      <c r="D773" s="2219"/>
      <c r="E773" s="2220"/>
      <c r="F773" s="2218">
        <v>1192.9000000000001</v>
      </c>
      <c r="G773" s="2219"/>
      <c r="H773" s="2220"/>
      <c r="I773" s="2221"/>
      <c r="J773" s="2222"/>
      <c r="K773" s="890"/>
      <c r="L773" s="890"/>
      <c r="M773" s="887"/>
      <c r="N773" s="887"/>
    </row>
    <row r="774" spans="1:14">
      <c r="A774" s="2149"/>
      <c r="B774" s="2151"/>
      <c r="C774" s="2223" t="s">
        <v>8430</v>
      </c>
      <c r="D774" s="2224"/>
      <c r="E774" s="2224"/>
      <c r="F774" s="2224"/>
      <c r="G774" s="2225"/>
      <c r="H774" s="933">
        <v>1603.6233999999999</v>
      </c>
      <c r="I774" s="2229"/>
      <c r="J774" s="2230"/>
      <c r="K774" s="2155"/>
      <c r="L774" s="2155"/>
      <c r="M774" s="2169"/>
      <c r="N774" s="2169"/>
    </row>
    <row r="775" spans="1:14" ht="15" thickBot="1">
      <c r="A775" s="2152"/>
      <c r="B775" s="2154"/>
      <c r="C775" s="2226"/>
      <c r="D775" s="2227"/>
      <c r="E775" s="2227"/>
      <c r="F775" s="2227"/>
      <c r="G775" s="2228"/>
      <c r="H775" s="934" t="s">
        <v>14008</v>
      </c>
      <c r="I775" s="2231"/>
      <c r="J775" s="2232"/>
      <c r="K775" s="2156"/>
      <c r="L775" s="2156"/>
      <c r="M775" s="2170"/>
      <c r="N775" s="2170"/>
    </row>
    <row r="776" spans="1:14" ht="15" thickBot="1">
      <c r="A776" s="2134"/>
      <c r="B776" s="2136"/>
      <c r="C776" s="2134"/>
      <c r="D776" s="2135"/>
      <c r="E776" s="2136"/>
      <c r="F776" s="2171"/>
      <c r="G776" s="2172"/>
      <c r="H776" s="890"/>
      <c r="I776" s="2134"/>
      <c r="J776" s="2136"/>
      <c r="K776" s="890"/>
      <c r="L776" s="890"/>
      <c r="M776" s="887"/>
      <c r="N776" s="887"/>
    </row>
    <row r="777" spans="1:14" ht="16.2" thickBot="1">
      <c r="A777" s="2137" t="s">
        <v>8893</v>
      </c>
      <c r="B777" s="2138"/>
      <c r="C777" s="2138"/>
      <c r="D777" s="2138"/>
      <c r="E777" s="2138"/>
      <c r="F777" s="2138"/>
      <c r="G777" s="2138"/>
      <c r="H777" s="2138"/>
      <c r="I777" s="2138"/>
      <c r="J777" s="2179"/>
      <c r="K777" s="890"/>
      <c r="L777" s="890"/>
      <c r="M777" s="887"/>
      <c r="N777" s="887"/>
    </row>
    <row r="778" spans="1:14" ht="16.2" thickBot="1">
      <c r="A778" s="2137" t="s">
        <v>4817</v>
      </c>
      <c r="B778" s="2138"/>
      <c r="C778" s="2138"/>
      <c r="D778" s="2138"/>
      <c r="E778" s="2138"/>
      <c r="F778" s="2138"/>
      <c r="G778" s="2138"/>
      <c r="H778" s="2138"/>
      <c r="I778" s="2138"/>
      <c r="J778" s="2179"/>
      <c r="K778" s="890"/>
      <c r="L778" s="890"/>
      <c r="M778" s="887"/>
      <c r="N778" s="887"/>
    </row>
    <row r="779" spans="1:14">
      <c r="A779" s="2155" t="s">
        <v>10</v>
      </c>
      <c r="B779" s="2149" t="s">
        <v>14009</v>
      </c>
      <c r="C779" s="2150"/>
      <c r="D779" s="2150"/>
      <c r="E779" s="2151"/>
      <c r="F779" s="2180" t="s">
        <v>14010</v>
      </c>
      <c r="G779" s="2194"/>
      <c r="H779" s="2165">
        <v>15</v>
      </c>
      <c r="I779" s="2161" t="s">
        <v>14011</v>
      </c>
      <c r="J779" s="2162"/>
      <c r="K779" s="2216" t="s">
        <v>14012</v>
      </c>
      <c r="L779" s="910" t="s">
        <v>13283</v>
      </c>
      <c r="M779" s="2169"/>
      <c r="N779" s="2169"/>
    </row>
    <row r="780" spans="1:14" ht="15" thickBot="1">
      <c r="A780" s="2156"/>
      <c r="B780" s="2152"/>
      <c r="C780" s="2153"/>
      <c r="D780" s="2153"/>
      <c r="E780" s="2154"/>
      <c r="F780" s="2182"/>
      <c r="G780" s="2198"/>
      <c r="H780" s="2166"/>
      <c r="I780" s="2163"/>
      <c r="J780" s="2164"/>
      <c r="K780" s="2217"/>
      <c r="L780" s="890" t="s">
        <v>14013</v>
      </c>
      <c r="M780" s="2170"/>
      <c r="N780" s="2170"/>
    </row>
    <row r="781" spans="1:14" ht="93" thickBot="1">
      <c r="A781" s="935" t="s">
        <v>11</v>
      </c>
      <c r="B781" s="2134" t="s">
        <v>14014</v>
      </c>
      <c r="C781" s="2135"/>
      <c r="D781" s="2135"/>
      <c r="E781" s="2136"/>
      <c r="F781" s="2171" t="s">
        <v>14010</v>
      </c>
      <c r="G781" s="2205"/>
      <c r="H781" s="899">
        <v>53</v>
      </c>
      <c r="I781" s="2143" t="s">
        <v>14015</v>
      </c>
      <c r="J781" s="2144"/>
      <c r="K781" s="899" t="s">
        <v>13693</v>
      </c>
      <c r="L781" s="899" t="s">
        <v>14016</v>
      </c>
      <c r="M781" s="900"/>
      <c r="N781" s="900"/>
    </row>
    <row r="782" spans="1:14" ht="93" thickBot="1">
      <c r="A782" s="2134" t="s">
        <v>12</v>
      </c>
      <c r="B782" s="2136"/>
      <c r="C782" s="2134" t="s">
        <v>14017</v>
      </c>
      <c r="D782" s="2135"/>
      <c r="E782" s="2144"/>
      <c r="F782" s="2204" t="s">
        <v>14010</v>
      </c>
      <c r="G782" s="2205"/>
      <c r="H782" s="899">
        <v>28.7</v>
      </c>
      <c r="I782" s="2143" t="s">
        <v>14018</v>
      </c>
      <c r="J782" s="2144"/>
      <c r="K782" s="899" t="s">
        <v>13245</v>
      </c>
      <c r="L782" s="899" t="s">
        <v>14019</v>
      </c>
      <c r="M782" s="900"/>
      <c r="N782" s="900"/>
    </row>
    <row r="783" spans="1:14" ht="93" thickBot="1">
      <c r="A783" s="2134" t="s">
        <v>29</v>
      </c>
      <c r="B783" s="2136"/>
      <c r="C783" s="2134" t="s">
        <v>14020</v>
      </c>
      <c r="D783" s="2135"/>
      <c r="E783" s="2144"/>
      <c r="F783" s="2204" t="s">
        <v>14010</v>
      </c>
      <c r="G783" s="2205"/>
      <c r="H783" s="899">
        <v>103</v>
      </c>
      <c r="I783" s="2143" t="s">
        <v>14021</v>
      </c>
      <c r="J783" s="2144"/>
      <c r="K783" s="899" t="s">
        <v>13245</v>
      </c>
      <c r="L783" s="899" t="s">
        <v>13605</v>
      </c>
      <c r="M783" s="900"/>
      <c r="N783" s="900"/>
    </row>
    <row r="784" spans="1:14" ht="26.4">
      <c r="A784" s="2149" t="s">
        <v>31</v>
      </c>
      <c r="B784" s="2151"/>
      <c r="C784" s="2149" t="s">
        <v>14022</v>
      </c>
      <c r="D784" s="2150"/>
      <c r="E784" s="2162"/>
      <c r="F784" s="2193" t="s">
        <v>14010</v>
      </c>
      <c r="G784" s="2194"/>
      <c r="H784" s="2165">
        <v>2.5</v>
      </c>
      <c r="I784" s="2161" t="s">
        <v>14023</v>
      </c>
      <c r="J784" s="2162"/>
      <c r="K784" s="2165" t="s">
        <v>13245</v>
      </c>
      <c r="L784" s="893" t="s">
        <v>13419</v>
      </c>
      <c r="M784" s="2147"/>
      <c r="N784" s="2147"/>
    </row>
    <row r="785" spans="1:14" ht="15" thickBot="1">
      <c r="A785" s="2152"/>
      <c r="B785" s="2154"/>
      <c r="C785" s="2152"/>
      <c r="D785" s="2153"/>
      <c r="E785" s="2164"/>
      <c r="F785" s="2197"/>
      <c r="G785" s="2198"/>
      <c r="H785" s="2166"/>
      <c r="I785" s="2163"/>
      <c r="J785" s="2164"/>
      <c r="K785" s="2166"/>
      <c r="L785" s="899" t="s">
        <v>13421</v>
      </c>
      <c r="M785" s="2148"/>
      <c r="N785" s="2148"/>
    </row>
    <row r="786" spans="1:14" ht="26.4">
      <c r="A786" s="2149" t="s">
        <v>33</v>
      </c>
      <c r="B786" s="2151"/>
      <c r="C786" s="2149" t="s">
        <v>2363</v>
      </c>
      <c r="D786" s="2150"/>
      <c r="E786" s="2162"/>
      <c r="F786" s="2193" t="s">
        <v>14010</v>
      </c>
      <c r="G786" s="2194"/>
      <c r="H786" s="2165">
        <v>9.6</v>
      </c>
      <c r="I786" s="2161" t="s">
        <v>14024</v>
      </c>
      <c r="J786" s="2162"/>
      <c r="K786" s="2165" t="s">
        <v>13245</v>
      </c>
      <c r="L786" s="893" t="s">
        <v>14025</v>
      </c>
      <c r="M786" s="2147"/>
      <c r="N786" s="2147"/>
    </row>
    <row r="787" spans="1:14" ht="15" thickBot="1">
      <c r="A787" s="2152"/>
      <c r="B787" s="2154"/>
      <c r="C787" s="2152"/>
      <c r="D787" s="2153"/>
      <c r="E787" s="2164"/>
      <c r="F787" s="2197"/>
      <c r="G787" s="2198"/>
      <c r="H787" s="2166"/>
      <c r="I787" s="2163" t="s">
        <v>14026</v>
      </c>
      <c r="J787" s="2164"/>
      <c r="K787" s="2166"/>
      <c r="L787" s="899" t="s">
        <v>13421</v>
      </c>
      <c r="M787" s="2148"/>
      <c r="N787" s="2148"/>
    </row>
    <row r="788" spans="1:14" ht="15" thickBot="1">
      <c r="A788" s="2134"/>
      <c r="B788" s="2136"/>
      <c r="C788" s="2134"/>
      <c r="D788" s="2135"/>
      <c r="E788" s="2136"/>
      <c r="F788" s="2134"/>
      <c r="G788" s="2144"/>
      <c r="H788" s="899"/>
      <c r="I788" s="2204"/>
      <c r="J788" s="2205"/>
      <c r="K788" s="899"/>
      <c r="L788" s="899"/>
      <c r="M788" s="900"/>
      <c r="N788" s="900"/>
    </row>
    <row r="789" spans="1:14" ht="37.5" customHeight="1">
      <c r="A789" s="2149" t="s">
        <v>35</v>
      </c>
      <c r="B789" s="2151"/>
      <c r="C789" s="2149" t="s">
        <v>14027</v>
      </c>
      <c r="D789" s="2150"/>
      <c r="E789" s="2151"/>
      <c r="F789" s="2180" t="s">
        <v>14010</v>
      </c>
      <c r="G789" s="2194"/>
      <c r="H789" s="2165">
        <v>10</v>
      </c>
      <c r="I789" s="2161" t="s">
        <v>14028</v>
      </c>
      <c r="J789" s="2162"/>
      <c r="K789" s="2165" t="s">
        <v>14029</v>
      </c>
      <c r="L789" s="893" t="s">
        <v>13283</v>
      </c>
      <c r="M789" s="2147"/>
      <c r="N789" s="2147"/>
    </row>
    <row r="790" spans="1:14" ht="15" thickBot="1">
      <c r="A790" s="2152"/>
      <c r="B790" s="2154"/>
      <c r="C790" s="2152"/>
      <c r="D790" s="2153"/>
      <c r="E790" s="2154"/>
      <c r="F790" s="2182"/>
      <c r="G790" s="2198"/>
      <c r="H790" s="2166"/>
      <c r="I790" s="2163"/>
      <c r="J790" s="2164"/>
      <c r="K790" s="2166"/>
      <c r="L790" s="899" t="s">
        <v>13477</v>
      </c>
      <c r="M790" s="2148"/>
      <c r="N790" s="2148"/>
    </row>
    <row r="791" spans="1:14" ht="15" thickBot="1">
      <c r="A791" s="2134"/>
      <c r="B791" s="2136"/>
      <c r="C791" s="2134"/>
      <c r="D791" s="2135"/>
      <c r="E791" s="2136"/>
      <c r="F791" s="2134"/>
      <c r="G791" s="2144"/>
      <c r="H791" s="899"/>
      <c r="I791" s="2204"/>
      <c r="J791" s="2205"/>
      <c r="K791" s="899"/>
      <c r="L791" s="899"/>
      <c r="M791" s="900"/>
      <c r="N791" s="900"/>
    </row>
    <row r="792" spans="1:14" ht="26.4">
      <c r="A792" s="2149" t="s">
        <v>37</v>
      </c>
      <c r="B792" s="2151"/>
      <c r="C792" s="2149" t="s">
        <v>14030</v>
      </c>
      <c r="D792" s="2150"/>
      <c r="E792" s="2151"/>
      <c r="F792" s="2180" t="s">
        <v>14010</v>
      </c>
      <c r="G792" s="2194"/>
      <c r="H792" s="2165">
        <v>10</v>
      </c>
      <c r="I792" s="2161" t="s">
        <v>14031</v>
      </c>
      <c r="J792" s="2162"/>
      <c r="K792" s="2165" t="s">
        <v>13139</v>
      </c>
      <c r="L792" s="893" t="s">
        <v>13364</v>
      </c>
      <c r="M792" s="2147"/>
      <c r="N792" s="2147"/>
    </row>
    <row r="793" spans="1:14" ht="40.200000000000003" thickBot="1">
      <c r="A793" s="2152"/>
      <c r="B793" s="2154"/>
      <c r="C793" s="2152"/>
      <c r="D793" s="2153"/>
      <c r="E793" s="2154"/>
      <c r="F793" s="2182"/>
      <c r="G793" s="2198"/>
      <c r="H793" s="2166"/>
      <c r="I793" s="2163"/>
      <c r="J793" s="2164"/>
      <c r="K793" s="2166"/>
      <c r="L793" s="899" t="s">
        <v>13366</v>
      </c>
      <c r="M793" s="2148"/>
      <c r="N793" s="2148"/>
    </row>
    <row r="794" spans="1:14" ht="26.4">
      <c r="A794" s="2149" t="s">
        <v>40</v>
      </c>
      <c r="B794" s="2151"/>
      <c r="C794" s="2149" t="s">
        <v>14032</v>
      </c>
      <c r="D794" s="2150"/>
      <c r="E794" s="2151"/>
      <c r="F794" s="2180" t="s">
        <v>14010</v>
      </c>
      <c r="G794" s="2194"/>
      <c r="H794" s="2165">
        <v>12</v>
      </c>
      <c r="I794" s="2161" t="s">
        <v>14033</v>
      </c>
      <c r="J794" s="2162"/>
      <c r="K794" s="2165" t="s">
        <v>13139</v>
      </c>
      <c r="L794" s="893" t="s">
        <v>13364</v>
      </c>
      <c r="M794" s="2147"/>
      <c r="N794" s="2147"/>
    </row>
    <row r="795" spans="1:14">
      <c r="A795" s="2186"/>
      <c r="B795" s="2187"/>
      <c r="C795" s="2186"/>
      <c r="D795" s="2188"/>
      <c r="E795" s="2187"/>
      <c r="F795" s="2189"/>
      <c r="G795" s="2196"/>
      <c r="H795" s="2199"/>
      <c r="I795" s="2200"/>
      <c r="J795" s="2192"/>
      <c r="K795" s="2199"/>
      <c r="L795" s="893" t="s">
        <v>13780</v>
      </c>
      <c r="M795" s="2185"/>
      <c r="N795" s="2185"/>
    </row>
    <row r="796" spans="1:14" ht="40.200000000000003" thickBot="1">
      <c r="A796" s="2152"/>
      <c r="B796" s="2154"/>
      <c r="C796" s="2152"/>
      <c r="D796" s="2153"/>
      <c r="E796" s="2154"/>
      <c r="F796" s="2182"/>
      <c r="G796" s="2198"/>
      <c r="H796" s="2166"/>
      <c r="I796" s="2163"/>
      <c r="J796" s="2164"/>
      <c r="K796" s="2166"/>
      <c r="L796" s="899" t="s">
        <v>13229</v>
      </c>
      <c r="M796" s="2148"/>
      <c r="N796" s="2148"/>
    </row>
    <row r="797" spans="1:14" ht="93" thickBot="1">
      <c r="A797" s="2134" t="s">
        <v>42</v>
      </c>
      <c r="B797" s="2136"/>
      <c r="C797" s="2134" t="s">
        <v>14034</v>
      </c>
      <c r="D797" s="2135"/>
      <c r="E797" s="2136"/>
      <c r="F797" s="2171" t="s">
        <v>14010</v>
      </c>
      <c r="G797" s="2205"/>
      <c r="H797" s="899">
        <v>26</v>
      </c>
      <c r="I797" s="2143" t="s">
        <v>14035</v>
      </c>
      <c r="J797" s="2144"/>
      <c r="K797" s="899" t="s">
        <v>13174</v>
      </c>
      <c r="L797" s="899" t="s">
        <v>13734</v>
      </c>
      <c r="M797" s="900"/>
      <c r="N797" s="900"/>
    </row>
    <row r="798" spans="1:14" ht="15" thickBot="1">
      <c r="A798" s="2134"/>
      <c r="B798" s="2136"/>
      <c r="C798" s="2134"/>
      <c r="D798" s="2135"/>
      <c r="E798" s="2144"/>
      <c r="F798" s="2143"/>
      <c r="G798" s="2144"/>
      <c r="H798" s="899"/>
      <c r="I798" s="2204"/>
      <c r="J798" s="2205"/>
      <c r="K798" s="899"/>
      <c r="L798" s="899"/>
      <c r="M798" s="900"/>
      <c r="N798" s="900"/>
    </row>
    <row r="799" spans="1:14" ht="26.4">
      <c r="A799" s="2149" t="s">
        <v>44</v>
      </c>
      <c r="B799" s="2151"/>
      <c r="C799" s="2149" t="s">
        <v>14036</v>
      </c>
      <c r="D799" s="2150"/>
      <c r="E799" s="2162"/>
      <c r="F799" s="2193" t="s">
        <v>14010</v>
      </c>
      <c r="G799" s="2194"/>
      <c r="H799" s="2165">
        <v>8.1</v>
      </c>
      <c r="I799" s="2161" t="s">
        <v>14037</v>
      </c>
      <c r="J799" s="2162"/>
      <c r="K799" s="2165" t="s">
        <v>13166</v>
      </c>
      <c r="L799" s="893" t="s">
        <v>14038</v>
      </c>
      <c r="M799" s="2147"/>
      <c r="N799" s="2147"/>
    </row>
    <row r="800" spans="1:14" ht="40.200000000000003" thickBot="1">
      <c r="A800" s="2152"/>
      <c r="B800" s="2154"/>
      <c r="C800" s="2152"/>
      <c r="D800" s="2153"/>
      <c r="E800" s="2164"/>
      <c r="F800" s="2197"/>
      <c r="G800" s="2198"/>
      <c r="H800" s="2166"/>
      <c r="I800" s="2163"/>
      <c r="J800" s="2164"/>
      <c r="K800" s="2166"/>
      <c r="L800" s="899" t="s">
        <v>13229</v>
      </c>
      <c r="M800" s="2148"/>
      <c r="N800" s="2148"/>
    </row>
    <row r="801" spans="1:14" ht="15" thickBot="1">
      <c r="A801" s="2134"/>
      <c r="B801" s="2136"/>
      <c r="C801" s="2134"/>
      <c r="D801" s="2135"/>
      <c r="E801" s="2144"/>
      <c r="F801" s="2143"/>
      <c r="G801" s="2144"/>
      <c r="H801" s="899"/>
      <c r="I801" s="2204"/>
      <c r="J801" s="2205"/>
      <c r="K801" s="899"/>
      <c r="L801" s="899"/>
      <c r="M801" s="900"/>
      <c r="N801" s="900"/>
    </row>
    <row r="802" spans="1:14" ht="26.4">
      <c r="A802" s="2149" t="s">
        <v>46</v>
      </c>
      <c r="B802" s="2151"/>
      <c r="C802" s="2149" t="s">
        <v>14039</v>
      </c>
      <c r="D802" s="2150"/>
      <c r="E802" s="2162"/>
      <c r="F802" s="2193" t="s">
        <v>14010</v>
      </c>
      <c r="G802" s="2194"/>
      <c r="H802" s="2165">
        <v>196</v>
      </c>
      <c r="I802" s="2161" t="s">
        <v>14040</v>
      </c>
      <c r="J802" s="2162"/>
      <c r="K802" s="2165" t="s">
        <v>13106</v>
      </c>
      <c r="L802" s="893" t="s">
        <v>14041</v>
      </c>
      <c r="M802" s="2147"/>
      <c r="N802" s="2147"/>
    </row>
    <row r="803" spans="1:14" ht="66.599999999999994" thickBot="1">
      <c r="A803" s="2152"/>
      <c r="B803" s="2154"/>
      <c r="C803" s="2152"/>
      <c r="D803" s="2153"/>
      <c r="E803" s="2164"/>
      <c r="F803" s="2197"/>
      <c r="G803" s="2198"/>
      <c r="H803" s="2166"/>
      <c r="I803" s="2163" t="s">
        <v>14042</v>
      </c>
      <c r="J803" s="2164"/>
      <c r="K803" s="2166"/>
      <c r="L803" s="899" t="s">
        <v>13582</v>
      </c>
      <c r="M803" s="2148"/>
      <c r="N803" s="2148"/>
    </row>
    <row r="804" spans="1:14" ht="26.4">
      <c r="A804" s="2149" t="s">
        <v>48</v>
      </c>
      <c r="B804" s="2151"/>
      <c r="C804" s="2149" t="s">
        <v>14043</v>
      </c>
      <c r="D804" s="2150"/>
      <c r="E804" s="2151"/>
      <c r="F804" s="2180" t="s">
        <v>14010</v>
      </c>
      <c r="G804" s="2194"/>
      <c r="H804" s="2165">
        <v>52</v>
      </c>
      <c r="I804" s="2161" t="s">
        <v>14044</v>
      </c>
      <c r="J804" s="2162"/>
      <c r="K804" s="2165" t="s">
        <v>13106</v>
      </c>
      <c r="L804" s="893" t="s">
        <v>14041</v>
      </c>
      <c r="M804" s="2147"/>
      <c r="N804" s="2147"/>
    </row>
    <row r="805" spans="1:14" ht="66.599999999999994" thickBot="1">
      <c r="A805" s="2152"/>
      <c r="B805" s="2154"/>
      <c r="C805" s="2152"/>
      <c r="D805" s="2153"/>
      <c r="E805" s="2154"/>
      <c r="F805" s="2182"/>
      <c r="G805" s="2198"/>
      <c r="H805" s="2166"/>
      <c r="I805" s="2163"/>
      <c r="J805" s="2164"/>
      <c r="K805" s="2166"/>
      <c r="L805" s="899" t="s">
        <v>14045</v>
      </c>
      <c r="M805" s="2148"/>
      <c r="N805" s="2148"/>
    </row>
    <row r="806" spans="1:14" ht="26.4">
      <c r="A806" s="2149" t="s">
        <v>50</v>
      </c>
      <c r="B806" s="2151"/>
      <c r="C806" s="2149" t="s">
        <v>14046</v>
      </c>
      <c r="D806" s="2150"/>
      <c r="E806" s="2151"/>
      <c r="F806" s="2180" t="s">
        <v>14010</v>
      </c>
      <c r="G806" s="2194"/>
      <c r="H806" s="2165">
        <v>260</v>
      </c>
      <c r="I806" s="2161" t="s">
        <v>14047</v>
      </c>
      <c r="J806" s="2162"/>
      <c r="K806" s="2165" t="s">
        <v>13559</v>
      </c>
      <c r="L806" s="893" t="s">
        <v>13364</v>
      </c>
      <c r="M806" s="2147"/>
      <c r="N806" s="2147"/>
    </row>
    <row r="807" spans="1:14">
      <c r="A807" s="2186"/>
      <c r="B807" s="2187"/>
      <c r="C807" s="2186"/>
      <c r="D807" s="2188"/>
      <c r="E807" s="2187"/>
      <c r="F807" s="2189"/>
      <c r="G807" s="2196"/>
      <c r="H807" s="2199"/>
      <c r="I807" s="2200" t="s">
        <v>14048</v>
      </c>
      <c r="J807" s="2192"/>
      <c r="K807" s="2199"/>
      <c r="L807" s="893" t="s">
        <v>13780</v>
      </c>
      <c r="M807" s="2185"/>
      <c r="N807" s="2185"/>
    </row>
    <row r="808" spans="1:14" ht="40.200000000000003" thickBot="1">
      <c r="A808" s="2152"/>
      <c r="B808" s="2154"/>
      <c r="C808" s="2152"/>
      <c r="D808" s="2153"/>
      <c r="E808" s="2154"/>
      <c r="F808" s="2182"/>
      <c r="G808" s="2198"/>
      <c r="H808" s="2166"/>
      <c r="I808" s="2208"/>
      <c r="J808" s="2209"/>
      <c r="K808" s="2166"/>
      <c r="L808" s="899" t="s">
        <v>13229</v>
      </c>
      <c r="M808" s="2148"/>
      <c r="N808" s="2148"/>
    </row>
    <row r="809" spans="1:14" ht="93" thickBot="1">
      <c r="A809" s="2134" t="s">
        <v>253</v>
      </c>
      <c r="B809" s="2136"/>
      <c r="C809" s="2134" t="s">
        <v>14049</v>
      </c>
      <c r="D809" s="2135"/>
      <c r="E809" s="2136"/>
      <c r="F809" s="2171" t="s">
        <v>14010</v>
      </c>
      <c r="G809" s="2172"/>
      <c r="H809" s="890">
        <v>101</v>
      </c>
      <c r="I809" s="2134" t="s">
        <v>14050</v>
      </c>
      <c r="J809" s="2136"/>
      <c r="K809" s="890" t="s">
        <v>13106</v>
      </c>
      <c r="L809" s="890" t="s">
        <v>13400</v>
      </c>
      <c r="M809" s="900"/>
      <c r="N809" s="900"/>
    </row>
    <row r="810" spans="1:14">
      <c r="A810" s="2149" t="s">
        <v>255</v>
      </c>
      <c r="B810" s="2151"/>
      <c r="C810" s="2149" t="s">
        <v>14051</v>
      </c>
      <c r="D810" s="2150"/>
      <c r="E810" s="2151"/>
      <c r="F810" s="2180" t="s">
        <v>14010</v>
      </c>
      <c r="G810" s="2181"/>
      <c r="H810" s="2155">
        <v>7.7</v>
      </c>
      <c r="I810" s="2149" t="s">
        <v>14052</v>
      </c>
      <c r="J810" s="2151"/>
      <c r="K810" s="2155" t="s">
        <v>13559</v>
      </c>
      <c r="L810" s="910" t="s">
        <v>13283</v>
      </c>
      <c r="M810" s="2145"/>
      <c r="N810" s="2147"/>
    </row>
    <row r="811" spans="1:14" ht="15" thickBot="1">
      <c r="A811" s="2152"/>
      <c r="B811" s="2154"/>
      <c r="C811" s="2152"/>
      <c r="D811" s="2153"/>
      <c r="E811" s="2154"/>
      <c r="F811" s="2182"/>
      <c r="G811" s="2183"/>
      <c r="H811" s="2156"/>
      <c r="I811" s="2152"/>
      <c r="J811" s="2154"/>
      <c r="K811" s="2156"/>
      <c r="L811" s="890" t="s">
        <v>13342</v>
      </c>
      <c r="M811" s="2146"/>
      <c r="N811" s="2148"/>
    </row>
    <row r="812" spans="1:14" ht="37.5" customHeight="1">
      <c r="A812" s="2149" t="s">
        <v>257</v>
      </c>
      <c r="B812" s="2151"/>
      <c r="C812" s="2149" t="s">
        <v>14053</v>
      </c>
      <c r="D812" s="2150"/>
      <c r="E812" s="2151"/>
      <c r="F812" s="2180" t="s">
        <v>14010</v>
      </c>
      <c r="G812" s="2181"/>
      <c r="H812" s="2155">
        <v>6.6</v>
      </c>
      <c r="I812" s="2149" t="s">
        <v>14054</v>
      </c>
      <c r="J812" s="2151"/>
      <c r="K812" s="2155" t="s">
        <v>13332</v>
      </c>
      <c r="L812" s="910" t="s">
        <v>13283</v>
      </c>
      <c r="M812" s="2145"/>
      <c r="N812" s="2147"/>
    </row>
    <row r="813" spans="1:14" ht="15" thickBot="1">
      <c r="A813" s="2152"/>
      <c r="B813" s="2154"/>
      <c r="C813" s="2152"/>
      <c r="D813" s="2153"/>
      <c r="E813" s="2154"/>
      <c r="F813" s="2182"/>
      <c r="G813" s="2183"/>
      <c r="H813" s="2156"/>
      <c r="I813" s="2152"/>
      <c r="J813" s="2154"/>
      <c r="K813" s="2156"/>
      <c r="L813" s="890" t="s">
        <v>13342</v>
      </c>
      <c r="M813" s="2146"/>
      <c r="N813" s="2148"/>
    </row>
    <row r="814" spans="1:14" ht="47.25" customHeight="1">
      <c r="A814" s="2149" t="s">
        <v>259</v>
      </c>
      <c r="B814" s="2151"/>
      <c r="C814" s="2149" t="s">
        <v>14055</v>
      </c>
      <c r="D814" s="2150"/>
      <c r="E814" s="2151"/>
      <c r="F814" s="2180" t="s">
        <v>14010</v>
      </c>
      <c r="G814" s="2181"/>
      <c r="H814" s="2155">
        <v>54</v>
      </c>
      <c r="I814" s="2214" t="s">
        <v>14056</v>
      </c>
      <c r="J814" s="2215"/>
      <c r="K814" s="2155" t="s">
        <v>13106</v>
      </c>
      <c r="L814" s="910" t="s">
        <v>13283</v>
      </c>
      <c r="M814" s="2145"/>
      <c r="N814" s="2147"/>
    </row>
    <row r="815" spans="1:14" ht="40.200000000000003" thickBot="1">
      <c r="A815" s="2152"/>
      <c r="B815" s="2154"/>
      <c r="C815" s="2152"/>
      <c r="D815" s="2153"/>
      <c r="E815" s="2154"/>
      <c r="F815" s="2182"/>
      <c r="G815" s="2183"/>
      <c r="H815" s="2156"/>
      <c r="I815" s="2152" t="s">
        <v>14057</v>
      </c>
      <c r="J815" s="2154"/>
      <c r="K815" s="2156"/>
      <c r="L815" s="890" t="s">
        <v>13339</v>
      </c>
      <c r="M815" s="2146"/>
      <c r="N815" s="2148"/>
    </row>
    <row r="816" spans="1:14">
      <c r="A816" s="2149" t="s">
        <v>262</v>
      </c>
      <c r="B816" s="2151"/>
      <c r="C816" s="2149" t="s">
        <v>14058</v>
      </c>
      <c r="D816" s="2150"/>
      <c r="E816" s="2151"/>
      <c r="F816" s="2180" t="s">
        <v>14010</v>
      </c>
      <c r="G816" s="2181"/>
      <c r="H816" s="2155">
        <v>54</v>
      </c>
      <c r="I816" s="2149" t="s">
        <v>14059</v>
      </c>
      <c r="J816" s="2151"/>
      <c r="K816" s="2155" t="s">
        <v>13106</v>
      </c>
      <c r="L816" s="910" t="s">
        <v>13283</v>
      </c>
      <c r="M816" s="2145"/>
      <c r="N816" s="2147"/>
    </row>
    <row r="817" spans="1:14" ht="40.200000000000003" thickBot="1">
      <c r="A817" s="2152"/>
      <c r="B817" s="2154"/>
      <c r="C817" s="2152"/>
      <c r="D817" s="2153"/>
      <c r="E817" s="2154"/>
      <c r="F817" s="2182"/>
      <c r="G817" s="2183"/>
      <c r="H817" s="2156"/>
      <c r="I817" s="2152"/>
      <c r="J817" s="2154"/>
      <c r="K817" s="2156"/>
      <c r="L817" s="890" t="s">
        <v>13339</v>
      </c>
      <c r="M817" s="2146"/>
      <c r="N817" s="2148"/>
    </row>
    <row r="818" spans="1:14">
      <c r="A818" s="2149" t="s">
        <v>265</v>
      </c>
      <c r="B818" s="2151"/>
      <c r="C818" s="2149" t="s">
        <v>14060</v>
      </c>
      <c r="D818" s="2150"/>
      <c r="E818" s="2151"/>
      <c r="F818" s="2180" t="s">
        <v>14010</v>
      </c>
      <c r="G818" s="2181"/>
      <c r="H818" s="2155">
        <v>1.5</v>
      </c>
      <c r="I818" s="2149" t="s">
        <v>14061</v>
      </c>
      <c r="J818" s="2151"/>
      <c r="K818" s="2155" t="s">
        <v>13106</v>
      </c>
      <c r="L818" s="910" t="s">
        <v>13283</v>
      </c>
      <c r="M818" s="2145"/>
      <c r="N818" s="2147"/>
    </row>
    <row r="819" spans="1:14" ht="40.200000000000003" thickBot="1">
      <c r="A819" s="2152"/>
      <c r="B819" s="2154"/>
      <c r="C819" s="2152"/>
      <c r="D819" s="2153"/>
      <c r="E819" s="2154"/>
      <c r="F819" s="2182"/>
      <c r="G819" s="2183"/>
      <c r="H819" s="2156"/>
      <c r="I819" s="2152"/>
      <c r="J819" s="2154"/>
      <c r="K819" s="2156"/>
      <c r="L819" s="890" t="s">
        <v>13339</v>
      </c>
      <c r="M819" s="2146"/>
      <c r="N819" s="2148"/>
    </row>
    <row r="820" spans="1:14" ht="15" thickBot="1">
      <c r="A820" s="2134"/>
      <c r="B820" s="2136"/>
      <c r="C820" s="2134"/>
      <c r="D820" s="2135"/>
      <c r="E820" s="2144"/>
      <c r="F820" s="2143"/>
      <c r="G820" s="2144"/>
      <c r="H820" s="899"/>
      <c r="I820" s="2204"/>
      <c r="J820" s="2205"/>
      <c r="K820" s="899"/>
      <c r="L820" s="899"/>
      <c r="M820" s="900"/>
      <c r="N820" s="900"/>
    </row>
    <row r="821" spans="1:14" ht="26.4">
      <c r="A821" s="2149" t="s">
        <v>268</v>
      </c>
      <c r="B821" s="2151"/>
      <c r="C821" s="2149" t="s">
        <v>14062</v>
      </c>
      <c r="D821" s="2150"/>
      <c r="E821" s="2162"/>
      <c r="F821" s="2193" t="s">
        <v>14010</v>
      </c>
      <c r="G821" s="2194"/>
      <c r="H821" s="2165">
        <v>19.2</v>
      </c>
      <c r="I821" s="2161" t="s">
        <v>14063</v>
      </c>
      <c r="J821" s="2162"/>
      <c r="K821" s="2165" t="s">
        <v>13408</v>
      </c>
      <c r="L821" s="893" t="s">
        <v>13364</v>
      </c>
      <c r="M821" s="2147"/>
      <c r="N821" s="2147"/>
    </row>
    <row r="822" spans="1:14">
      <c r="A822" s="2186"/>
      <c r="B822" s="2187"/>
      <c r="C822" s="2186"/>
      <c r="D822" s="2188"/>
      <c r="E822" s="2192"/>
      <c r="F822" s="2195"/>
      <c r="G822" s="2196"/>
      <c r="H822" s="2199"/>
      <c r="I822" s="2200" t="s">
        <v>14064</v>
      </c>
      <c r="J822" s="2192"/>
      <c r="K822" s="2199"/>
      <c r="L822" s="893" t="s">
        <v>13780</v>
      </c>
      <c r="M822" s="2185"/>
      <c r="N822" s="2185"/>
    </row>
    <row r="823" spans="1:14" ht="40.200000000000003" thickBot="1">
      <c r="A823" s="2152"/>
      <c r="B823" s="2154"/>
      <c r="C823" s="2152"/>
      <c r="D823" s="2153"/>
      <c r="E823" s="2164"/>
      <c r="F823" s="2197"/>
      <c r="G823" s="2198"/>
      <c r="H823" s="2166"/>
      <c r="I823" s="2208"/>
      <c r="J823" s="2209"/>
      <c r="K823" s="2166"/>
      <c r="L823" s="899" t="s">
        <v>13229</v>
      </c>
      <c r="M823" s="2148"/>
      <c r="N823" s="2148"/>
    </row>
    <row r="824" spans="1:14" ht="26.4">
      <c r="A824" s="2149" t="s">
        <v>270</v>
      </c>
      <c r="B824" s="2151"/>
      <c r="C824" s="2149" t="s">
        <v>14065</v>
      </c>
      <c r="D824" s="2150"/>
      <c r="E824" s="2162"/>
      <c r="F824" s="2193" t="s">
        <v>14010</v>
      </c>
      <c r="G824" s="2194"/>
      <c r="H824" s="2165">
        <v>14</v>
      </c>
      <c r="I824" s="2161" t="s">
        <v>14066</v>
      </c>
      <c r="J824" s="2162"/>
      <c r="K824" s="2165" t="s">
        <v>13408</v>
      </c>
      <c r="L824" s="893" t="s">
        <v>13364</v>
      </c>
      <c r="M824" s="2147"/>
      <c r="N824" s="2147"/>
    </row>
    <row r="825" spans="1:14" ht="66.599999999999994" thickBot="1">
      <c r="A825" s="2152"/>
      <c r="B825" s="2154"/>
      <c r="C825" s="2152"/>
      <c r="D825" s="2153"/>
      <c r="E825" s="2164"/>
      <c r="F825" s="2197"/>
      <c r="G825" s="2198"/>
      <c r="H825" s="2166"/>
      <c r="I825" s="2163"/>
      <c r="J825" s="2164"/>
      <c r="K825" s="2166"/>
      <c r="L825" s="899" t="s">
        <v>14067</v>
      </c>
      <c r="M825" s="2148"/>
      <c r="N825" s="2148"/>
    </row>
    <row r="826" spans="1:14" ht="93" thickBot="1">
      <c r="A826" s="2134" t="s">
        <v>273</v>
      </c>
      <c r="B826" s="2136"/>
      <c r="C826" s="2134" t="s">
        <v>14068</v>
      </c>
      <c r="D826" s="2135"/>
      <c r="E826" s="2144"/>
      <c r="F826" s="2204" t="s">
        <v>14010</v>
      </c>
      <c r="G826" s="2205"/>
      <c r="H826" s="899">
        <v>21</v>
      </c>
      <c r="I826" s="2143" t="s">
        <v>14069</v>
      </c>
      <c r="J826" s="2144"/>
      <c r="K826" s="899" t="s">
        <v>13408</v>
      </c>
      <c r="L826" s="899" t="s">
        <v>14070</v>
      </c>
      <c r="M826" s="900"/>
      <c r="N826" s="900"/>
    </row>
    <row r="827" spans="1:14" ht="26.4">
      <c r="A827" s="2149" t="s">
        <v>274</v>
      </c>
      <c r="B827" s="2151"/>
      <c r="C827" s="2149" t="s">
        <v>2363</v>
      </c>
      <c r="D827" s="2150"/>
      <c r="E827" s="2162"/>
      <c r="F827" s="2193" t="s">
        <v>14010</v>
      </c>
      <c r="G827" s="2194"/>
      <c r="H827" s="2165">
        <v>0.4</v>
      </c>
      <c r="I827" s="2161" t="s">
        <v>14071</v>
      </c>
      <c r="J827" s="2162"/>
      <c r="K827" s="2165" t="s">
        <v>13408</v>
      </c>
      <c r="L827" s="893" t="s">
        <v>13364</v>
      </c>
      <c r="M827" s="2147"/>
      <c r="N827" s="2147"/>
    </row>
    <row r="828" spans="1:14" ht="40.200000000000003" thickBot="1">
      <c r="A828" s="2152"/>
      <c r="B828" s="2154"/>
      <c r="C828" s="2152"/>
      <c r="D828" s="2153"/>
      <c r="E828" s="2164"/>
      <c r="F828" s="2197"/>
      <c r="G828" s="2198"/>
      <c r="H828" s="2166"/>
      <c r="I828" s="2163"/>
      <c r="J828" s="2164"/>
      <c r="K828" s="2166"/>
      <c r="L828" s="899" t="s">
        <v>13366</v>
      </c>
      <c r="M828" s="2148"/>
      <c r="N828" s="2148"/>
    </row>
    <row r="829" spans="1:14" ht="26.4">
      <c r="A829" s="2149" t="s">
        <v>276</v>
      </c>
      <c r="B829" s="2151"/>
      <c r="C829" s="2149" t="s">
        <v>14072</v>
      </c>
      <c r="D829" s="2150"/>
      <c r="E829" s="2162"/>
      <c r="F829" s="2193" t="s">
        <v>14010</v>
      </c>
      <c r="G829" s="2194"/>
      <c r="H829" s="2165">
        <v>46.3</v>
      </c>
      <c r="I829" s="2161" t="s">
        <v>14073</v>
      </c>
      <c r="J829" s="2162"/>
      <c r="K829" s="2165" t="s">
        <v>13408</v>
      </c>
      <c r="L829" s="893" t="s">
        <v>13364</v>
      </c>
      <c r="M829" s="2147"/>
      <c r="N829" s="2147"/>
    </row>
    <row r="830" spans="1:14">
      <c r="A830" s="2186"/>
      <c r="B830" s="2187"/>
      <c r="C830" s="2186"/>
      <c r="D830" s="2188"/>
      <c r="E830" s="2192"/>
      <c r="F830" s="2195"/>
      <c r="G830" s="2196"/>
      <c r="H830" s="2199"/>
      <c r="I830" s="2200" t="s">
        <v>14074</v>
      </c>
      <c r="J830" s="2192"/>
      <c r="K830" s="2199"/>
      <c r="L830" s="893" t="s">
        <v>13780</v>
      </c>
      <c r="M830" s="2185"/>
      <c r="N830" s="2185"/>
    </row>
    <row r="831" spans="1:14" ht="40.200000000000003" thickBot="1">
      <c r="A831" s="2152"/>
      <c r="B831" s="2154"/>
      <c r="C831" s="2152"/>
      <c r="D831" s="2153"/>
      <c r="E831" s="2164"/>
      <c r="F831" s="2197"/>
      <c r="G831" s="2198"/>
      <c r="H831" s="2166"/>
      <c r="I831" s="2208"/>
      <c r="J831" s="2209"/>
      <c r="K831" s="2166"/>
      <c r="L831" s="899" t="s">
        <v>13229</v>
      </c>
      <c r="M831" s="2148"/>
      <c r="N831" s="2148"/>
    </row>
    <row r="832" spans="1:14" ht="66.599999999999994" thickBot="1">
      <c r="A832" s="2134" t="s">
        <v>278</v>
      </c>
      <c r="B832" s="2136"/>
      <c r="C832" s="2134" t="s">
        <v>14065</v>
      </c>
      <c r="D832" s="2135"/>
      <c r="E832" s="2144"/>
      <c r="F832" s="2204" t="s">
        <v>14010</v>
      </c>
      <c r="G832" s="2205"/>
      <c r="H832" s="899">
        <v>0.7</v>
      </c>
      <c r="I832" s="2143" t="s">
        <v>14075</v>
      </c>
      <c r="J832" s="2144"/>
      <c r="K832" s="899" t="s">
        <v>13408</v>
      </c>
      <c r="L832" s="899" t="s">
        <v>13472</v>
      </c>
      <c r="M832" s="900"/>
      <c r="N832" s="900"/>
    </row>
    <row r="833" spans="1:14" ht="26.4">
      <c r="A833" s="2149" t="s">
        <v>280</v>
      </c>
      <c r="B833" s="2151"/>
      <c r="C833" s="2149" t="s">
        <v>14076</v>
      </c>
      <c r="D833" s="2150"/>
      <c r="E833" s="2162"/>
      <c r="F833" s="2193" t="s">
        <v>14010</v>
      </c>
      <c r="G833" s="2194"/>
      <c r="H833" s="2165">
        <v>11.5</v>
      </c>
      <c r="I833" s="2161" t="s">
        <v>14077</v>
      </c>
      <c r="J833" s="2162"/>
      <c r="K833" s="2165" t="s">
        <v>13559</v>
      </c>
      <c r="L833" s="893" t="s">
        <v>13364</v>
      </c>
      <c r="M833" s="2147"/>
      <c r="N833" s="2147"/>
    </row>
    <row r="834" spans="1:14" ht="66.599999999999994" thickBot="1">
      <c r="A834" s="2152"/>
      <c r="B834" s="2154"/>
      <c r="C834" s="2152"/>
      <c r="D834" s="2153"/>
      <c r="E834" s="2164"/>
      <c r="F834" s="2197"/>
      <c r="G834" s="2198"/>
      <c r="H834" s="2166"/>
      <c r="I834" s="2163"/>
      <c r="J834" s="2164"/>
      <c r="K834" s="2166"/>
      <c r="L834" s="899" t="s">
        <v>13895</v>
      </c>
      <c r="M834" s="2148"/>
      <c r="N834" s="2148"/>
    </row>
    <row r="835" spans="1:14" ht="26.4">
      <c r="A835" s="2149" t="s">
        <v>282</v>
      </c>
      <c r="B835" s="2151"/>
      <c r="C835" s="2149" t="s">
        <v>14078</v>
      </c>
      <c r="D835" s="2150"/>
      <c r="E835" s="2162"/>
      <c r="F835" s="2193" t="s">
        <v>14010</v>
      </c>
      <c r="G835" s="2194"/>
      <c r="H835" s="2165">
        <v>14</v>
      </c>
      <c r="I835" s="2161" t="s">
        <v>14079</v>
      </c>
      <c r="J835" s="2162"/>
      <c r="K835" s="2165" t="s">
        <v>13408</v>
      </c>
      <c r="L835" s="893" t="s">
        <v>14041</v>
      </c>
      <c r="M835" s="2147"/>
      <c r="N835" s="2147"/>
    </row>
    <row r="836" spans="1:14" ht="40.200000000000003" thickBot="1">
      <c r="A836" s="2152"/>
      <c r="B836" s="2154"/>
      <c r="C836" s="2152"/>
      <c r="D836" s="2153"/>
      <c r="E836" s="2164"/>
      <c r="F836" s="2197"/>
      <c r="G836" s="2198"/>
      <c r="H836" s="2166"/>
      <c r="I836" s="2163"/>
      <c r="J836" s="2164"/>
      <c r="K836" s="2166"/>
      <c r="L836" s="899" t="s">
        <v>13229</v>
      </c>
      <c r="M836" s="2148"/>
      <c r="N836" s="2148"/>
    </row>
    <row r="837" spans="1:14" ht="26.4">
      <c r="A837" s="2149" t="s">
        <v>284</v>
      </c>
      <c r="B837" s="2151"/>
      <c r="C837" s="2149" t="s">
        <v>14078</v>
      </c>
      <c r="D837" s="2150"/>
      <c r="E837" s="2162"/>
      <c r="F837" s="2193" t="s">
        <v>14010</v>
      </c>
      <c r="G837" s="2194"/>
      <c r="H837" s="2165">
        <v>1.9</v>
      </c>
      <c r="I837" s="2161" t="s">
        <v>14080</v>
      </c>
      <c r="J837" s="2162"/>
      <c r="K837" s="2165" t="s">
        <v>13408</v>
      </c>
      <c r="L837" s="893" t="s">
        <v>13364</v>
      </c>
      <c r="M837" s="2147"/>
      <c r="N837" s="2147"/>
    </row>
    <row r="838" spans="1:14" ht="40.200000000000003" thickBot="1">
      <c r="A838" s="2152"/>
      <c r="B838" s="2154"/>
      <c r="C838" s="2152"/>
      <c r="D838" s="2153"/>
      <c r="E838" s="2164"/>
      <c r="F838" s="2197"/>
      <c r="G838" s="2198"/>
      <c r="H838" s="2166"/>
      <c r="I838" s="2163"/>
      <c r="J838" s="2164"/>
      <c r="K838" s="2166"/>
      <c r="L838" s="899" t="s">
        <v>13366</v>
      </c>
      <c r="M838" s="2148"/>
      <c r="N838" s="2148"/>
    </row>
    <row r="839" spans="1:14" ht="26.4">
      <c r="A839" s="2149" t="s">
        <v>287</v>
      </c>
      <c r="B839" s="2151"/>
      <c r="C839" s="2149" t="s">
        <v>14081</v>
      </c>
      <c r="D839" s="2150"/>
      <c r="E839" s="2162"/>
      <c r="F839" s="2193" t="s">
        <v>14010</v>
      </c>
      <c r="G839" s="2194"/>
      <c r="H839" s="2165">
        <v>7.2</v>
      </c>
      <c r="I839" s="2161" t="s">
        <v>14082</v>
      </c>
      <c r="J839" s="2162"/>
      <c r="K839" s="2165" t="s">
        <v>13408</v>
      </c>
      <c r="L839" s="893" t="s">
        <v>13364</v>
      </c>
      <c r="M839" s="2147"/>
      <c r="N839" s="2147"/>
    </row>
    <row r="840" spans="1:14">
      <c r="A840" s="2186"/>
      <c r="B840" s="2187"/>
      <c r="C840" s="2186" t="s">
        <v>14083</v>
      </c>
      <c r="D840" s="2188"/>
      <c r="E840" s="2192"/>
      <c r="F840" s="2195"/>
      <c r="G840" s="2196"/>
      <c r="H840" s="2199"/>
      <c r="I840" s="2200"/>
      <c r="J840" s="2192"/>
      <c r="K840" s="2199"/>
      <c r="L840" s="893" t="s">
        <v>13780</v>
      </c>
      <c r="M840" s="2185"/>
      <c r="N840" s="2185"/>
    </row>
    <row r="841" spans="1:14" ht="66.599999999999994" thickBot="1">
      <c r="A841" s="2152"/>
      <c r="B841" s="2154"/>
      <c r="C841" s="2212"/>
      <c r="D841" s="2213"/>
      <c r="E841" s="2209"/>
      <c r="F841" s="2197"/>
      <c r="G841" s="2198"/>
      <c r="H841" s="2166"/>
      <c r="I841" s="2163"/>
      <c r="J841" s="2164"/>
      <c r="K841" s="2166"/>
      <c r="L841" s="899" t="s">
        <v>13582</v>
      </c>
      <c r="M841" s="2148"/>
      <c r="N841" s="2148"/>
    </row>
    <row r="842" spans="1:14" ht="26.4">
      <c r="A842" s="2149" t="s">
        <v>289</v>
      </c>
      <c r="B842" s="2151"/>
      <c r="C842" s="2149" t="s">
        <v>14022</v>
      </c>
      <c r="D842" s="2150"/>
      <c r="E842" s="2162"/>
      <c r="F842" s="2193" t="s">
        <v>14010</v>
      </c>
      <c r="G842" s="2194"/>
      <c r="H842" s="2165">
        <v>12</v>
      </c>
      <c r="I842" s="2161" t="s">
        <v>14084</v>
      </c>
      <c r="J842" s="2162"/>
      <c r="K842" s="2165" t="s">
        <v>13408</v>
      </c>
      <c r="L842" s="893" t="s">
        <v>13364</v>
      </c>
      <c r="M842" s="2147"/>
      <c r="N842" s="2147"/>
    </row>
    <row r="843" spans="1:14" ht="40.200000000000003" thickBot="1">
      <c r="A843" s="2152"/>
      <c r="B843" s="2154"/>
      <c r="C843" s="2152"/>
      <c r="D843" s="2153"/>
      <c r="E843" s="2164"/>
      <c r="F843" s="2197"/>
      <c r="G843" s="2198"/>
      <c r="H843" s="2166"/>
      <c r="I843" s="2163"/>
      <c r="J843" s="2164"/>
      <c r="K843" s="2166"/>
      <c r="L843" s="899" t="s">
        <v>13366</v>
      </c>
      <c r="M843" s="2148"/>
      <c r="N843" s="2148"/>
    </row>
    <row r="844" spans="1:14" ht="26.4">
      <c r="A844" s="2149" t="s">
        <v>291</v>
      </c>
      <c r="B844" s="2151"/>
      <c r="C844" s="2149" t="s">
        <v>14022</v>
      </c>
      <c r="D844" s="2150"/>
      <c r="E844" s="2162"/>
      <c r="F844" s="2193" t="s">
        <v>14010</v>
      </c>
      <c r="G844" s="2194"/>
      <c r="H844" s="2165">
        <v>3.7</v>
      </c>
      <c r="I844" s="2161" t="s">
        <v>14085</v>
      </c>
      <c r="J844" s="2162"/>
      <c r="K844" s="2165" t="s">
        <v>13408</v>
      </c>
      <c r="L844" s="893" t="s">
        <v>13364</v>
      </c>
      <c r="M844" s="2147"/>
      <c r="N844" s="2147"/>
    </row>
    <row r="845" spans="1:14">
      <c r="A845" s="2186"/>
      <c r="B845" s="2187"/>
      <c r="C845" s="2186"/>
      <c r="D845" s="2188"/>
      <c r="E845" s="2192"/>
      <c r="F845" s="2195"/>
      <c r="G845" s="2196"/>
      <c r="H845" s="2199"/>
      <c r="I845" s="2200"/>
      <c r="J845" s="2192"/>
      <c r="K845" s="2199"/>
      <c r="L845" s="893" t="s">
        <v>13580</v>
      </c>
      <c r="M845" s="2185"/>
      <c r="N845" s="2185"/>
    </row>
    <row r="846" spans="1:14" ht="40.200000000000003" thickBot="1">
      <c r="A846" s="2152"/>
      <c r="B846" s="2154"/>
      <c r="C846" s="2152"/>
      <c r="D846" s="2153"/>
      <c r="E846" s="2164"/>
      <c r="F846" s="2197"/>
      <c r="G846" s="2198"/>
      <c r="H846" s="2166"/>
      <c r="I846" s="2163"/>
      <c r="J846" s="2164"/>
      <c r="K846" s="2166"/>
      <c r="L846" s="899" t="s">
        <v>13229</v>
      </c>
      <c r="M846" s="2148"/>
      <c r="N846" s="2148"/>
    </row>
    <row r="847" spans="1:14" ht="26.4">
      <c r="A847" s="2149" t="s">
        <v>293</v>
      </c>
      <c r="B847" s="2151"/>
      <c r="C847" s="2149" t="s">
        <v>14065</v>
      </c>
      <c r="D847" s="2150"/>
      <c r="E847" s="2162"/>
      <c r="F847" s="2193" t="s">
        <v>14010</v>
      </c>
      <c r="G847" s="2194"/>
      <c r="H847" s="2165">
        <v>2.5</v>
      </c>
      <c r="I847" s="2161" t="s">
        <v>14086</v>
      </c>
      <c r="J847" s="2162"/>
      <c r="K847" s="2165" t="s">
        <v>13408</v>
      </c>
      <c r="L847" s="893" t="s">
        <v>13364</v>
      </c>
      <c r="M847" s="2147"/>
      <c r="N847" s="2147"/>
    </row>
    <row r="848" spans="1:14">
      <c r="A848" s="2186"/>
      <c r="B848" s="2187"/>
      <c r="C848" s="2186"/>
      <c r="D848" s="2188"/>
      <c r="E848" s="2192"/>
      <c r="F848" s="2195"/>
      <c r="G848" s="2196"/>
      <c r="H848" s="2199"/>
      <c r="I848" s="2200"/>
      <c r="J848" s="2192"/>
      <c r="K848" s="2199"/>
      <c r="L848" s="893" t="s">
        <v>13580</v>
      </c>
      <c r="M848" s="2185"/>
      <c r="N848" s="2185"/>
    </row>
    <row r="849" spans="1:14" ht="40.200000000000003" thickBot="1">
      <c r="A849" s="2152"/>
      <c r="B849" s="2154"/>
      <c r="C849" s="2152"/>
      <c r="D849" s="2153"/>
      <c r="E849" s="2164"/>
      <c r="F849" s="2197"/>
      <c r="G849" s="2198"/>
      <c r="H849" s="2166"/>
      <c r="I849" s="2163"/>
      <c r="J849" s="2164"/>
      <c r="K849" s="2166"/>
      <c r="L849" s="899" t="s">
        <v>13229</v>
      </c>
      <c r="M849" s="2148"/>
      <c r="N849" s="2148"/>
    </row>
    <row r="850" spans="1:14" ht="26.4">
      <c r="A850" s="2149" t="s">
        <v>295</v>
      </c>
      <c r="B850" s="2151"/>
      <c r="C850" s="2149" t="s">
        <v>14087</v>
      </c>
      <c r="D850" s="2150"/>
      <c r="E850" s="2162"/>
      <c r="F850" s="2193" t="s">
        <v>14010</v>
      </c>
      <c r="G850" s="2194"/>
      <c r="H850" s="2165">
        <v>64</v>
      </c>
      <c r="I850" s="2210" t="s">
        <v>14088</v>
      </c>
      <c r="J850" s="2211"/>
      <c r="K850" s="2165" t="s">
        <v>13408</v>
      </c>
      <c r="L850" s="893" t="s">
        <v>13364</v>
      </c>
      <c r="M850" s="2147"/>
      <c r="N850" s="2147"/>
    </row>
    <row r="851" spans="1:14" ht="25.5" customHeight="1">
      <c r="A851" s="2186"/>
      <c r="B851" s="2187"/>
      <c r="C851" s="2186"/>
      <c r="D851" s="2188"/>
      <c r="E851" s="2192"/>
      <c r="F851" s="2195"/>
      <c r="G851" s="2196"/>
      <c r="H851" s="2199"/>
      <c r="I851" s="2200" t="s">
        <v>14089</v>
      </c>
      <c r="J851" s="2192"/>
      <c r="K851" s="2199"/>
      <c r="L851" s="893" t="s">
        <v>13580</v>
      </c>
      <c r="M851" s="2185"/>
      <c r="N851" s="2185"/>
    </row>
    <row r="852" spans="1:14" ht="66.599999999999994" thickBot="1">
      <c r="A852" s="2152"/>
      <c r="B852" s="2154"/>
      <c r="C852" s="2152"/>
      <c r="D852" s="2153"/>
      <c r="E852" s="2164"/>
      <c r="F852" s="2197"/>
      <c r="G852" s="2198"/>
      <c r="H852" s="2166"/>
      <c r="I852" s="2208"/>
      <c r="J852" s="2209"/>
      <c r="K852" s="2166"/>
      <c r="L852" s="899" t="s">
        <v>14090</v>
      </c>
      <c r="M852" s="2148"/>
      <c r="N852" s="2148"/>
    </row>
    <row r="853" spans="1:14" ht="26.4">
      <c r="A853" s="2149" t="s">
        <v>297</v>
      </c>
      <c r="B853" s="2151"/>
      <c r="C853" s="2149" t="s">
        <v>14091</v>
      </c>
      <c r="D853" s="2150"/>
      <c r="E853" s="2162"/>
      <c r="F853" s="2193" t="s">
        <v>14010</v>
      </c>
      <c r="G853" s="2194"/>
      <c r="H853" s="2165">
        <v>197.6</v>
      </c>
      <c r="I853" s="2161" t="s">
        <v>14092</v>
      </c>
      <c r="J853" s="2162"/>
      <c r="K853" s="2165" t="s">
        <v>13408</v>
      </c>
      <c r="L853" s="893" t="s">
        <v>13364</v>
      </c>
      <c r="M853" s="2147"/>
      <c r="N853" s="2147"/>
    </row>
    <row r="854" spans="1:14">
      <c r="A854" s="2186"/>
      <c r="B854" s="2187"/>
      <c r="C854" s="2186"/>
      <c r="D854" s="2188"/>
      <c r="E854" s="2192"/>
      <c r="F854" s="2195"/>
      <c r="G854" s="2196"/>
      <c r="H854" s="2199"/>
      <c r="I854" s="2200" t="s">
        <v>14093</v>
      </c>
      <c r="J854" s="2192"/>
      <c r="K854" s="2199"/>
      <c r="L854" s="893" t="s">
        <v>13580</v>
      </c>
      <c r="M854" s="2185"/>
      <c r="N854" s="2185"/>
    </row>
    <row r="855" spans="1:14" ht="66">
      <c r="A855" s="2186"/>
      <c r="B855" s="2187"/>
      <c r="C855" s="2186"/>
      <c r="D855" s="2188"/>
      <c r="E855" s="2192"/>
      <c r="F855" s="2195"/>
      <c r="G855" s="2196"/>
      <c r="H855" s="2199"/>
      <c r="I855" s="2200" t="s">
        <v>14094</v>
      </c>
      <c r="J855" s="2192"/>
      <c r="K855" s="2199"/>
      <c r="L855" s="893" t="s">
        <v>13582</v>
      </c>
      <c r="M855" s="2185"/>
      <c r="N855" s="2185"/>
    </row>
    <row r="856" spans="1:14">
      <c r="A856" s="2186"/>
      <c r="B856" s="2187"/>
      <c r="C856" s="2186"/>
      <c r="D856" s="2188"/>
      <c r="E856" s="2192"/>
      <c r="F856" s="2195"/>
      <c r="G856" s="2196"/>
      <c r="H856" s="2199"/>
      <c r="I856" s="2200" t="s">
        <v>14095</v>
      </c>
      <c r="J856" s="2192"/>
      <c r="K856" s="2199"/>
      <c r="L856" s="881"/>
      <c r="M856" s="2185"/>
      <c r="N856" s="2185"/>
    </row>
    <row r="857" spans="1:14" ht="25.5" customHeight="1" thickBot="1">
      <c r="A857" s="2152"/>
      <c r="B857" s="2154"/>
      <c r="C857" s="2152"/>
      <c r="D857" s="2153"/>
      <c r="E857" s="2164"/>
      <c r="F857" s="2197"/>
      <c r="G857" s="2198"/>
      <c r="H857" s="2166"/>
      <c r="I857" s="2163" t="s">
        <v>14096</v>
      </c>
      <c r="J857" s="2164"/>
      <c r="K857" s="2166"/>
      <c r="L857" s="882"/>
      <c r="M857" s="2148"/>
      <c r="N857" s="2148"/>
    </row>
    <row r="858" spans="1:14" ht="26.4">
      <c r="A858" s="2149" t="s">
        <v>299</v>
      </c>
      <c r="B858" s="2151"/>
      <c r="C858" s="2149" t="s">
        <v>14097</v>
      </c>
      <c r="D858" s="2150"/>
      <c r="E858" s="2162"/>
      <c r="F858" s="2193" t="s">
        <v>14010</v>
      </c>
      <c r="G858" s="2194"/>
      <c r="H858" s="2165">
        <v>227</v>
      </c>
      <c r="I858" s="2161" t="s">
        <v>14098</v>
      </c>
      <c r="J858" s="2162"/>
      <c r="K858" s="2165" t="s">
        <v>13183</v>
      </c>
      <c r="L858" s="893" t="s">
        <v>13364</v>
      </c>
      <c r="M858" s="2147"/>
      <c r="N858" s="2147"/>
    </row>
    <row r="859" spans="1:14" ht="40.200000000000003" thickBot="1">
      <c r="A859" s="2152"/>
      <c r="B859" s="2154"/>
      <c r="C859" s="2152"/>
      <c r="D859" s="2153"/>
      <c r="E859" s="2164"/>
      <c r="F859" s="2197"/>
      <c r="G859" s="2198"/>
      <c r="H859" s="2166"/>
      <c r="I859" s="2163"/>
      <c r="J859" s="2164"/>
      <c r="K859" s="2166"/>
      <c r="L859" s="899" t="s">
        <v>13317</v>
      </c>
      <c r="M859" s="2148"/>
      <c r="N859" s="2148"/>
    </row>
    <row r="860" spans="1:14">
      <c r="A860" s="2149" t="s">
        <v>301</v>
      </c>
      <c r="B860" s="2151"/>
      <c r="C860" s="2149" t="s">
        <v>14099</v>
      </c>
      <c r="D860" s="2150"/>
      <c r="E860" s="2162"/>
      <c r="F860" s="2193" t="s">
        <v>14010</v>
      </c>
      <c r="G860" s="2194"/>
      <c r="H860" s="2165">
        <v>3.9</v>
      </c>
      <c r="I860" s="2161" t="s">
        <v>14100</v>
      </c>
      <c r="J860" s="2162"/>
      <c r="K860" s="2165" t="s">
        <v>13408</v>
      </c>
      <c r="L860" s="893" t="s">
        <v>13283</v>
      </c>
      <c r="M860" s="2147"/>
      <c r="N860" s="2147"/>
    </row>
    <row r="861" spans="1:14" ht="40.200000000000003" thickBot="1">
      <c r="A861" s="2152"/>
      <c r="B861" s="2154"/>
      <c r="C861" s="2152"/>
      <c r="D861" s="2153"/>
      <c r="E861" s="2164"/>
      <c r="F861" s="2197"/>
      <c r="G861" s="2198"/>
      <c r="H861" s="2166"/>
      <c r="I861" s="2163"/>
      <c r="J861" s="2164"/>
      <c r="K861" s="2166"/>
      <c r="L861" s="899" t="s">
        <v>14101</v>
      </c>
      <c r="M861" s="2148"/>
      <c r="N861" s="2148"/>
    </row>
    <row r="862" spans="1:14">
      <c r="A862" s="2149" t="s">
        <v>189</v>
      </c>
      <c r="B862" s="2151"/>
      <c r="C862" s="2149" t="s">
        <v>14102</v>
      </c>
      <c r="D862" s="2150"/>
      <c r="E862" s="2162"/>
      <c r="F862" s="2193" t="s">
        <v>14010</v>
      </c>
      <c r="G862" s="2194"/>
      <c r="H862" s="2165">
        <v>1.5</v>
      </c>
      <c r="I862" s="2161" t="s">
        <v>14103</v>
      </c>
      <c r="J862" s="2162"/>
      <c r="K862" s="2165" t="s">
        <v>13408</v>
      </c>
      <c r="L862" s="893" t="s">
        <v>13283</v>
      </c>
      <c r="M862" s="2147"/>
      <c r="N862" s="2147"/>
    </row>
    <row r="863" spans="1:14" ht="15" thickBot="1">
      <c r="A863" s="2152"/>
      <c r="B863" s="2154"/>
      <c r="C863" s="2152"/>
      <c r="D863" s="2153"/>
      <c r="E863" s="2164"/>
      <c r="F863" s="2197"/>
      <c r="G863" s="2198"/>
      <c r="H863" s="2166"/>
      <c r="I863" s="2163"/>
      <c r="J863" s="2164"/>
      <c r="K863" s="2166"/>
      <c r="L863" s="899" t="s">
        <v>13841</v>
      </c>
      <c r="M863" s="2148"/>
      <c r="N863" s="2148"/>
    </row>
    <row r="864" spans="1:14" ht="26.4">
      <c r="A864" s="2149" t="s">
        <v>192</v>
      </c>
      <c r="B864" s="2151"/>
      <c r="C864" s="2149" t="s">
        <v>14104</v>
      </c>
      <c r="D864" s="2150"/>
      <c r="E864" s="2162"/>
      <c r="F864" s="2193" t="s">
        <v>14010</v>
      </c>
      <c r="G864" s="2194"/>
      <c r="H864" s="2165">
        <v>19</v>
      </c>
      <c r="I864" s="2161" t="s">
        <v>14105</v>
      </c>
      <c r="J864" s="2162"/>
      <c r="K864" s="2165" t="s">
        <v>14106</v>
      </c>
      <c r="L864" s="893" t="s">
        <v>13419</v>
      </c>
      <c r="M864" s="2147"/>
      <c r="N864" s="2147"/>
    </row>
    <row r="865" spans="1:14" ht="15" thickBot="1">
      <c r="A865" s="2152"/>
      <c r="B865" s="2154"/>
      <c r="C865" s="2152"/>
      <c r="D865" s="2153"/>
      <c r="E865" s="2164"/>
      <c r="F865" s="2197"/>
      <c r="G865" s="2198"/>
      <c r="H865" s="2166"/>
      <c r="I865" s="2163"/>
      <c r="J865" s="2164"/>
      <c r="K865" s="2166"/>
      <c r="L865" s="899" t="s">
        <v>13421</v>
      </c>
      <c r="M865" s="2148"/>
      <c r="N865" s="2148"/>
    </row>
    <row r="866" spans="1:14" ht="26.4">
      <c r="A866" s="2149" t="s">
        <v>194</v>
      </c>
      <c r="B866" s="2151"/>
      <c r="C866" s="2149" t="s">
        <v>2363</v>
      </c>
      <c r="D866" s="2150"/>
      <c r="E866" s="2162"/>
      <c r="F866" s="2193" t="s">
        <v>14010</v>
      </c>
      <c r="G866" s="2194"/>
      <c r="H866" s="2165">
        <v>7.5</v>
      </c>
      <c r="I866" s="2161" t="s">
        <v>14107</v>
      </c>
      <c r="J866" s="2162"/>
      <c r="K866" s="2165" t="s">
        <v>14108</v>
      </c>
      <c r="L866" s="893" t="s">
        <v>13419</v>
      </c>
      <c r="M866" s="2147"/>
      <c r="N866" s="2147"/>
    </row>
    <row r="867" spans="1:14" ht="15" thickBot="1">
      <c r="A867" s="2152"/>
      <c r="B867" s="2154"/>
      <c r="C867" s="2152"/>
      <c r="D867" s="2153"/>
      <c r="E867" s="2164"/>
      <c r="F867" s="2197"/>
      <c r="G867" s="2198"/>
      <c r="H867" s="2166"/>
      <c r="I867" s="2163"/>
      <c r="J867" s="2164"/>
      <c r="K867" s="2166"/>
      <c r="L867" s="899" t="s">
        <v>13421</v>
      </c>
      <c r="M867" s="2148"/>
      <c r="N867" s="2148"/>
    </row>
    <row r="868" spans="1:14" ht="26.4">
      <c r="A868" s="2149" t="s">
        <v>197</v>
      </c>
      <c r="B868" s="2151"/>
      <c r="C868" s="2149" t="s">
        <v>14022</v>
      </c>
      <c r="D868" s="2150"/>
      <c r="E868" s="2162"/>
      <c r="F868" s="2193" t="s">
        <v>14010</v>
      </c>
      <c r="G868" s="2194"/>
      <c r="H868" s="2165">
        <v>8.6999999999999993</v>
      </c>
      <c r="I868" s="2161" t="s">
        <v>14109</v>
      </c>
      <c r="J868" s="2162"/>
      <c r="K868" s="2165" t="s">
        <v>14108</v>
      </c>
      <c r="L868" s="893" t="s">
        <v>14110</v>
      </c>
      <c r="M868" s="2147"/>
      <c r="N868" s="2147"/>
    </row>
    <row r="869" spans="1:14" ht="15" thickBot="1">
      <c r="A869" s="2152"/>
      <c r="B869" s="2154"/>
      <c r="C869" s="2152"/>
      <c r="D869" s="2153"/>
      <c r="E869" s="2164"/>
      <c r="F869" s="2197"/>
      <c r="G869" s="2198"/>
      <c r="H869" s="2166"/>
      <c r="I869" s="2163"/>
      <c r="J869" s="2164"/>
      <c r="K869" s="2166"/>
      <c r="L869" s="893" t="s">
        <v>13421</v>
      </c>
      <c r="M869" s="2148"/>
      <c r="N869" s="2148"/>
    </row>
    <row r="870" spans="1:14" ht="15" thickBot="1">
      <c r="A870" s="2134"/>
      <c r="B870" s="2136"/>
      <c r="C870" s="2134"/>
      <c r="D870" s="2135"/>
      <c r="E870" s="2144"/>
      <c r="F870" s="2143"/>
      <c r="G870" s="2144"/>
      <c r="H870" s="896"/>
      <c r="I870" s="2204"/>
      <c r="J870" s="2205"/>
      <c r="K870" s="896"/>
      <c r="L870" s="896"/>
      <c r="M870" s="897"/>
      <c r="N870" s="897"/>
    </row>
    <row r="871" spans="1:14" ht="53.4" thickBot="1">
      <c r="A871" s="2134" t="s">
        <v>199</v>
      </c>
      <c r="B871" s="2136"/>
      <c r="C871" s="2134" t="s">
        <v>14111</v>
      </c>
      <c r="D871" s="2135"/>
      <c r="E871" s="2144"/>
      <c r="F871" s="2204" t="s">
        <v>14010</v>
      </c>
      <c r="G871" s="2205"/>
      <c r="H871" s="898">
        <v>2.7</v>
      </c>
      <c r="I871" s="2143" t="s">
        <v>14112</v>
      </c>
      <c r="J871" s="2144"/>
      <c r="K871" s="898" t="s">
        <v>13663</v>
      </c>
      <c r="L871" s="898" t="s">
        <v>14113</v>
      </c>
      <c r="M871" s="886"/>
      <c r="N871" s="886"/>
    </row>
    <row r="872" spans="1:14" ht="26.4">
      <c r="A872" s="2149" t="s">
        <v>201</v>
      </c>
      <c r="B872" s="2151"/>
      <c r="C872" s="2149" t="s">
        <v>14114</v>
      </c>
      <c r="D872" s="2150"/>
      <c r="E872" s="2162"/>
      <c r="F872" s="2193" t="s">
        <v>14010</v>
      </c>
      <c r="G872" s="2194"/>
      <c r="H872" s="2165">
        <v>4.3</v>
      </c>
      <c r="I872" s="2161" t="s">
        <v>14115</v>
      </c>
      <c r="J872" s="2162"/>
      <c r="K872" s="2165" t="s">
        <v>13663</v>
      </c>
      <c r="L872" s="893" t="s">
        <v>13419</v>
      </c>
      <c r="M872" s="2147"/>
      <c r="N872" s="2147"/>
    </row>
    <row r="873" spans="1:14" ht="40.200000000000003" thickBot="1">
      <c r="A873" s="2152"/>
      <c r="B873" s="2154"/>
      <c r="C873" s="2152"/>
      <c r="D873" s="2153"/>
      <c r="E873" s="2164"/>
      <c r="F873" s="2197"/>
      <c r="G873" s="2198"/>
      <c r="H873" s="2166"/>
      <c r="I873" s="2163"/>
      <c r="J873" s="2164"/>
      <c r="K873" s="2166"/>
      <c r="L873" s="899" t="s">
        <v>14116</v>
      </c>
      <c r="M873" s="2148"/>
      <c r="N873" s="2148"/>
    </row>
    <row r="874" spans="1:14" ht="137.25" customHeight="1">
      <c r="A874" s="2149" t="s">
        <v>204</v>
      </c>
      <c r="B874" s="2151"/>
      <c r="C874" s="2149" t="s">
        <v>14117</v>
      </c>
      <c r="D874" s="2150"/>
      <c r="E874" s="2162"/>
      <c r="F874" s="2193" t="s">
        <v>14010</v>
      </c>
      <c r="G874" s="2194"/>
      <c r="H874" s="2165">
        <v>5</v>
      </c>
      <c r="I874" s="2161" t="s">
        <v>14118</v>
      </c>
      <c r="J874" s="2162"/>
      <c r="K874" s="2165" t="s">
        <v>13663</v>
      </c>
      <c r="L874" s="2165" t="s">
        <v>14113</v>
      </c>
      <c r="M874" s="2147"/>
      <c r="N874" s="2147"/>
    </row>
    <row r="875" spans="1:14" ht="15" thickBot="1">
      <c r="A875" s="2152"/>
      <c r="B875" s="2154"/>
      <c r="C875" s="2152"/>
      <c r="D875" s="2153"/>
      <c r="E875" s="2164"/>
      <c r="F875" s="2197"/>
      <c r="G875" s="2198"/>
      <c r="H875" s="2166"/>
      <c r="I875" s="2163" t="s">
        <v>14119</v>
      </c>
      <c r="J875" s="2164"/>
      <c r="K875" s="2166"/>
      <c r="L875" s="2166"/>
      <c r="M875" s="2148"/>
      <c r="N875" s="2148"/>
    </row>
    <row r="876" spans="1:14" ht="37.5" customHeight="1">
      <c r="A876" s="2149" t="s">
        <v>206</v>
      </c>
      <c r="B876" s="2151"/>
      <c r="C876" s="2149" t="s">
        <v>14120</v>
      </c>
      <c r="D876" s="2150"/>
      <c r="E876" s="2162"/>
      <c r="F876" s="2193" t="s">
        <v>14010</v>
      </c>
      <c r="G876" s="2194"/>
      <c r="H876" s="2165">
        <v>5</v>
      </c>
      <c r="I876" s="2161" t="s">
        <v>14121</v>
      </c>
      <c r="J876" s="2162"/>
      <c r="K876" s="2165" t="s">
        <v>14122</v>
      </c>
      <c r="L876" s="896" t="s">
        <v>13283</v>
      </c>
      <c r="M876" s="2147"/>
      <c r="N876" s="2147"/>
    </row>
    <row r="877" spans="1:14" ht="15" thickBot="1">
      <c r="A877" s="2152"/>
      <c r="B877" s="2154"/>
      <c r="C877" s="2152"/>
      <c r="D877" s="2153"/>
      <c r="E877" s="2164"/>
      <c r="F877" s="2197"/>
      <c r="G877" s="2198"/>
      <c r="H877" s="2166"/>
      <c r="I877" s="2163"/>
      <c r="J877" s="2164"/>
      <c r="K877" s="2166"/>
      <c r="L877" s="893" t="s">
        <v>14013</v>
      </c>
      <c r="M877" s="2148"/>
      <c r="N877" s="2148"/>
    </row>
    <row r="878" spans="1:14" ht="15" thickBot="1">
      <c r="A878" s="2134"/>
      <c r="B878" s="2136"/>
      <c r="C878" s="2134"/>
      <c r="D878" s="2135"/>
      <c r="E878" s="2144"/>
      <c r="F878" s="2143"/>
      <c r="G878" s="2144"/>
      <c r="H878" s="896"/>
      <c r="I878" s="2204"/>
      <c r="J878" s="2205"/>
      <c r="K878" s="896"/>
      <c r="L878" s="896"/>
      <c r="M878" s="897"/>
      <c r="N878" s="897"/>
    </row>
    <row r="879" spans="1:14" ht="25.5" customHeight="1">
      <c r="A879" s="2149" t="s">
        <v>208</v>
      </c>
      <c r="B879" s="2151"/>
      <c r="C879" s="2149" t="s">
        <v>13801</v>
      </c>
      <c r="D879" s="2150"/>
      <c r="E879" s="2162"/>
      <c r="F879" s="2193" t="s">
        <v>14010</v>
      </c>
      <c r="G879" s="2194"/>
      <c r="H879" s="2165">
        <v>10.199999999999999</v>
      </c>
      <c r="I879" s="2161" t="s">
        <v>14123</v>
      </c>
      <c r="J879" s="2162"/>
      <c r="K879" s="2165" t="s">
        <v>13106</v>
      </c>
      <c r="L879" s="896" t="s">
        <v>13283</v>
      </c>
      <c r="M879" s="2147"/>
      <c r="N879" s="2147"/>
    </row>
    <row r="880" spans="1:14" ht="15" thickBot="1">
      <c r="A880" s="2152"/>
      <c r="B880" s="2154"/>
      <c r="C880" s="2152"/>
      <c r="D880" s="2153"/>
      <c r="E880" s="2164"/>
      <c r="F880" s="2197"/>
      <c r="G880" s="2198"/>
      <c r="H880" s="2166"/>
      <c r="I880" s="2163" t="s">
        <v>14124</v>
      </c>
      <c r="J880" s="2164"/>
      <c r="K880" s="2166"/>
      <c r="L880" s="899" t="s">
        <v>13841</v>
      </c>
      <c r="M880" s="2148"/>
      <c r="N880" s="2148"/>
    </row>
    <row r="881" spans="1:14" ht="25.5" customHeight="1">
      <c r="A881" s="2149" t="s">
        <v>210</v>
      </c>
      <c r="B881" s="2151"/>
      <c r="C881" s="2149" t="s">
        <v>14104</v>
      </c>
      <c r="D881" s="2150"/>
      <c r="E881" s="2162"/>
      <c r="F881" s="2193" t="s">
        <v>14010</v>
      </c>
      <c r="G881" s="2194"/>
      <c r="H881" s="2165">
        <v>48.4</v>
      </c>
      <c r="I881" s="2161" t="s">
        <v>14125</v>
      </c>
      <c r="J881" s="2162"/>
      <c r="K881" s="2165" t="s">
        <v>13106</v>
      </c>
      <c r="L881" s="893" t="s">
        <v>13283</v>
      </c>
      <c r="M881" s="2147"/>
      <c r="N881" s="2147"/>
    </row>
    <row r="882" spans="1:14">
      <c r="A882" s="2186"/>
      <c r="B882" s="2187"/>
      <c r="C882" s="2186"/>
      <c r="D882" s="2188"/>
      <c r="E882" s="2192"/>
      <c r="F882" s="2195"/>
      <c r="G882" s="2196"/>
      <c r="H882" s="2199"/>
      <c r="I882" s="2200" t="s">
        <v>14126</v>
      </c>
      <c r="J882" s="2192"/>
      <c r="K882" s="2199"/>
      <c r="L882" s="893" t="s">
        <v>14127</v>
      </c>
      <c r="M882" s="2185"/>
      <c r="N882" s="2185"/>
    </row>
    <row r="883" spans="1:14" ht="26.4">
      <c r="A883" s="2186"/>
      <c r="B883" s="2187"/>
      <c r="C883" s="2186"/>
      <c r="D883" s="2188"/>
      <c r="E883" s="2192"/>
      <c r="F883" s="2195"/>
      <c r="G883" s="2196"/>
      <c r="H883" s="2199"/>
      <c r="I883" s="2206"/>
      <c r="J883" s="2207"/>
      <c r="K883" s="2199"/>
      <c r="L883" s="893" t="s">
        <v>14128</v>
      </c>
      <c r="M883" s="2185"/>
      <c r="N883" s="2185"/>
    </row>
    <row r="884" spans="1:14" ht="27" thickBot="1">
      <c r="A884" s="2152"/>
      <c r="B884" s="2154"/>
      <c r="C884" s="2152"/>
      <c r="D884" s="2153"/>
      <c r="E884" s="2164"/>
      <c r="F884" s="2197"/>
      <c r="G884" s="2198"/>
      <c r="H884" s="2166"/>
      <c r="I884" s="2208"/>
      <c r="J884" s="2209"/>
      <c r="K884" s="2166"/>
      <c r="L884" s="899" t="s">
        <v>14129</v>
      </c>
      <c r="M884" s="2148"/>
      <c r="N884" s="2148"/>
    </row>
    <row r="885" spans="1:14" ht="15" thickBot="1">
      <c r="A885" s="2134"/>
      <c r="B885" s="2136"/>
      <c r="C885" s="2134"/>
      <c r="D885" s="2135"/>
      <c r="E885" s="2144"/>
      <c r="F885" s="2143"/>
      <c r="G885" s="2144"/>
      <c r="H885" s="899"/>
      <c r="I885" s="2204"/>
      <c r="J885" s="2205"/>
      <c r="K885" s="899"/>
      <c r="L885" s="899"/>
      <c r="M885" s="900"/>
      <c r="N885" s="900"/>
    </row>
    <row r="886" spans="1:14">
      <c r="A886" s="2149" t="s">
        <v>212</v>
      </c>
      <c r="B886" s="2151"/>
      <c r="C886" s="2149" t="s">
        <v>14130</v>
      </c>
      <c r="D886" s="2150"/>
      <c r="E886" s="2162"/>
      <c r="F886" s="2193" t="s">
        <v>14010</v>
      </c>
      <c r="G886" s="2194"/>
      <c r="H886" s="2165">
        <v>9</v>
      </c>
      <c r="I886" s="2161" t="s">
        <v>14131</v>
      </c>
      <c r="J886" s="2162"/>
      <c r="K886" s="2165" t="s">
        <v>13245</v>
      </c>
      <c r="L886" s="893" t="s">
        <v>13283</v>
      </c>
      <c r="M886" s="2147"/>
      <c r="N886" s="2147"/>
    </row>
    <row r="887" spans="1:14" ht="15" thickBot="1">
      <c r="A887" s="2152"/>
      <c r="B887" s="2154"/>
      <c r="C887" s="2152"/>
      <c r="D887" s="2153"/>
      <c r="E887" s="2164"/>
      <c r="F887" s="2197"/>
      <c r="G887" s="2198"/>
      <c r="H887" s="2166"/>
      <c r="I887" s="2163"/>
      <c r="J887" s="2164"/>
      <c r="K887" s="2166"/>
      <c r="L887" s="899" t="s">
        <v>13841</v>
      </c>
      <c r="M887" s="2148"/>
      <c r="N887" s="2148"/>
    </row>
    <row r="888" spans="1:14">
      <c r="A888" s="2149" t="s">
        <v>214</v>
      </c>
      <c r="B888" s="2151"/>
      <c r="C888" s="2149" t="s">
        <v>470</v>
      </c>
      <c r="D888" s="2150"/>
      <c r="E888" s="2162"/>
      <c r="F888" s="2193" t="s">
        <v>14010</v>
      </c>
      <c r="G888" s="2194"/>
      <c r="H888" s="2165">
        <v>7</v>
      </c>
      <c r="I888" s="2161" t="s">
        <v>14132</v>
      </c>
      <c r="J888" s="2162"/>
      <c r="K888" s="2165" t="s">
        <v>13245</v>
      </c>
      <c r="L888" s="893" t="s">
        <v>13283</v>
      </c>
      <c r="M888" s="2147"/>
      <c r="N888" s="2147"/>
    </row>
    <row r="889" spans="1:14">
      <c r="A889" s="2186"/>
      <c r="B889" s="2187"/>
      <c r="C889" s="2186"/>
      <c r="D889" s="2188"/>
      <c r="E889" s="2192"/>
      <c r="F889" s="2195"/>
      <c r="G889" s="2196"/>
      <c r="H889" s="2199"/>
      <c r="I889" s="2200"/>
      <c r="J889" s="2192"/>
      <c r="K889" s="2199"/>
      <c r="L889" s="893" t="s">
        <v>13841</v>
      </c>
      <c r="M889" s="2185"/>
      <c r="N889" s="2185"/>
    </row>
    <row r="890" spans="1:14" ht="40.200000000000003" thickBot="1">
      <c r="A890" s="2152"/>
      <c r="B890" s="2154"/>
      <c r="C890" s="2152"/>
      <c r="D890" s="2153"/>
      <c r="E890" s="2164"/>
      <c r="F890" s="2197"/>
      <c r="G890" s="2198"/>
      <c r="H890" s="2166"/>
      <c r="I890" s="2163"/>
      <c r="J890" s="2164"/>
      <c r="K890" s="2166"/>
      <c r="L890" s="899" t="s">
        <v>14133</v>
      </c>
      <c r="M890" s="2148"/>
      <c r="N890" s="2148"/>
    </row>
    <row r="891" spans="1:14">
      <c r="A891" s="2149" t="s">
        <v>216</v>
      </c>
      <c r="B891" s="2151"/>
      <c r="C891" s="2149" t="s">
        <v>14078</v>
      </c>
      <c r="D891" s="2150"/>
      <c r="E891" s="2162"/>
      <c r="F891" s="2193" t="s">
        <v>14010</v>
      </c>
      <c r="G891" s="2194"/>
      <c r="H891" s="2165">
        <v>3</v>
      </c>
      <c r="I891" s="2161" t="s">
        <v>14134</v>
      </c>
      <c r="J891" s="2162"/>
      <c r="K891" s="2165" t="s">
        <v>13245</v>
      </c>
      <c r="L891" s="893" t="s">
        <v>13283</v>
      </c>
      <c r="M891" s="2147"/>
      <c r="N891" s="2147"/>
    </row>
    <row r="892" spans="1:14" ht="40.200000000000003" thickBot="1">
      <c r="A892" s="2152"/>
      <c r="B892" s="2154"/>
      <c r="C892" s="2152"/>
      <c r="D892" s="2153"/>
      <c r="E892" s="2164"/>
      <c r="F892" s="2197"/>
      <c r="G892" s="2198"/>
      <c r="H892" s="2166"/>
      <c r="I892" s="2163"/>
      <c r="J892" s="2164"/>
      <c r="K892" s="2166"/>
      <c r="L892" s="899" t="s">
        <v>14101</v>
      </c>
      <c r="M892" s="2148"/>
      <c r="N892" s="2148"/>
    </row>
    <row r="893" spans="1:14" ht="26.4">
      <c r="A893" s="2149" t="s">
        <v>317</v>
      </c>
      <c r="B893" s="2151"/>
      <c r="C893" s="2149" t="s">
        <v>14135</v>
      </c>
      <c r="D893" s="2150"/>
      <c r="E893" s="2162"/>
      <c r="F893" s="2193" t="s">
        <v>14010</v>
      </c>
      <c r="G893" s="2194"/>
      <c r="H893" s="2165">
        <v>9.1999999999999993</v>
      </c>
      <c r="I893" s="2161" t="s">
        <v>13849</v>
      </c>
      <c r="J893" s="2162"/>
      <c r="K893" s="2165" t="s">
        <v>14136</v>
      </c>
      <c r="L893" s="893" t="s">
        <v>13419</v>
      </c>
      <c r="M893" s="2147"/>
      <c r="N893" s="2147"/>
    </row>
    <row r="894" spans="1:14" ht="15" thickBot="1">
      <c r="A894" s="2152"/>
      <c r="B894" s="2154"/>
      <c r="C894" s="2152"/>
      <c r="D894" s="2153"/>
      <c r="E894" s="2164"/>
      <c r="F894" s="2197"/>
      <c r="G894" s="2198"/>
      <c r="H894" s="2166"/>
      <c r="I894" s="2163"/>
      <c r="J894" s="2164"/>
      <c r="K894" s="2166"/>
      <c r="L894" s="899" t="s">
        <v>13421</v>
      </c>
      <c r="M894" s="2148"/>
      <c r="N894" s="2148"/>
    </row>
    <row r="895" spans="1:14" ht="26.4">
      <c r="A895" s="2149" t="s">
        <v>320</v>
      </c>
      <c r="B895" s="2151"/>
      <c r="C895" s="2149" t="s">
        <v>14137</v>
      </c>
      <c r="D895" s="2150"/>
      <c r="E895" s="2162"/>
      <c r="F895" s="2193" t="s">
        <v>14010</v>
      </c>
      <c r="G895" s="2194"/>
      <c r="H895" s="2165">
        <v>4.5</v>
      </c>
      <c r="I895" s="2161" t="s">
        <v>14138</v>
      </c>
      <c r="J895" s="2162"/>
      <c r="K895" s="2165" t="s">
        <v>14139</v>
      </c>
      <c r="L895" s="893" t="s">
        <v>13419</v>
      </c>
      <c r="M895" s="2147"/>
      <c r="N895" s="2147"/>
    </row>
    <row r="896" spans="1:14" ht="15" thickBot="1">
      <c r="A896" s="2152"/>
      <c r="B896" s="2154"/>
      <c r="C896" s="2152"/>
      <c r="D896" s="2153"/>
      <c r="E896" s="2164"/>
      <c r="F896" s="2197"/>
      <c r="G896" s="2198"/>
      <c r="H896" s="2166"/>
      <c r="I896" s="2163"/>
      <c r="J896" s="2164"/>
      <c r="K896" s="2166"/>
      <c r="L896" s="899" t="s">
        <v>13421</v>
      </c>
      <c r="M896" s="2148"/>
      <c r="N896" s="2148"/>
    </row>
    <row r="897" spans="1:14">
      <c r="A897" s="2149" t="s">
        <v>322</v>
      </c>
      <c r="B897" s="2151"/>
      <c r="C897" s="2149" t="s">
        <v>14140</v>
      </c>
      <c r="D897" s="2150"/>
      <c r="E897" s="2162"/>
      <c r="F897" s="2193" t="s">
        <v>14010</v>
      </c>
      <c r="G897" s="2194"/>
      <c r="H897" s="2165">
        <v>1.3</v>
      </c>
      <c r="I897" s="2161" t="s">
        <v>14141</v>
      </c>
      <c r="J897" s="2162"/>
      <c r="K897" s="2165" t="s">
        <v>13245</v>
      </c>
      <c r="L897" s="893" t="s">
        <v>13283</v>
      </c>
      <c r="M897" s="2147"/>
      <c r="N897" s="2147"/>
    </row>
    <row r="898" spans="1:14">
      <c r="A898" s="2186"/>
      <c r="B898" s="2187"/>
      <c r="C898" s="2186"/>
      <c r="D898" s="2188"/>
      <c r="E898" s="2192"/>
      <c r="F898" s="2195"/>
      <c r="G898" s="2196"/>
      <c r="H898" s="2199"/>
      <c r="I898" s="2200"/>
      <c r="J898" s="2192"/>
      <c r="K898" s="2199"/>
      <c r="L898" s="893" t="s">
        <v>13436</v>
      </c>
      <c r="M898" s="2185"/>
      <c r="N898" s="2185"/>
    </row>
    <row r="899" spans="1:14" ht="40.200000000000003" thickBot="1">
      <c r="A899" s="2152"/>
      <c r="B899" s="2154"/>
      <c r="C899" s="2152"/>
      <c r="D899" s="2153"/>
      <c r="E899" s="2164"/>
      <c r="F899" s="2197"/>
      <c r="G899" s="2198"/>
      <c r="H899" s="2166"/>
      <c r="I899" s="2163"/>
      <c r="J899" s="2164"/>
      <c r="K899" s="2166"/>
      <c r="L899" s="899" t="s">
        <v>14133</v>
      </c>
      <c r="M899" s="2148"/>
      <c r="N899" s="2148"/>
    </row>
    <row r="900" spans="1:14">
      <c r="A900" s="2149" t="s">
        <v>325</v>
      </c>
      <c r="B900" s="2151"/>
      <c r="C900" s="2149" t="s">
        <v>10484</v>
      </c>
      <c r="D900" s="2150"/>
      <c r="E900" s="2162"/>
      <c r="F900" s="2193" t="s">
        <v>14010</v>
      </c>
      <c r="G900" s="2194"/>
      <c r="H900" s="2165">
        <v>6.5</v>
      </c>
      <c r="I900" s="2161" t="s">
        <v>14142</v>
      </c>
      <c r="J900" s="2162"/>
      <c r="K900" s="2165" t="s">
        <v>13245</v>
      </c>
      <c r="L900" s="893" t="s">
        <v>13283</v>
      </c>
      <c r="M900" s="2147"/>
      <c r="N900" s="2147"/>
    </row>
    <row r="901" spans="1:14" ht="15" thickBot="1">
      <c r="A901" s="2152"/>
      <c r="B901" s="2154"/>
      <c r="C901" s="2152"/>
      <c r="D901" s="2153"/>
      <c r="E901" s="2164"/>
      <c r="F901" s="2197"/>
      <c r="G901" s="2198"/>
      <c r="H901" s="2166"/>
      <c r="I901" s="2163"/>
      <c r="J901" s="2164"/>
      <c r="K901" s="2166"/>
      <c r="L901" s="899" t="s">
        <v>13350</v>
      </c>
      <c r="M901" s="2148"/>
      <c r="N901" s="2148"/>
    </row>
    <row r="902" spans="1:14">
      <c r="A902" s="2149" t="s">
        <v>328</v>
      </c>
      <c r="B902" s="2151"/>
      <c r="C902" s="2149" t="s">
        <v>14143</v>
      </c>
      <c r="D902" s="2150"/>
      <c r="E902" s="2162"/>
      <c r="F902" s="2193" t="s">
        <v>14010</v>
      </c>
      <c r="G902" s="2194"/>
      <c r="H902" s="2165">
        <v>19.8</v>
      </c>
      <c r="I902" s="2161" t="s">
        <v>14144</v>
      </c>
      <c r="J902" s="2162"/>
      <c r="K902" s="2165" t="s">
        <v>13245</v>
      </c>
      <c r="L902" s="893" t="s">
        <v>13283</v>
      </c>
      <c r="M902" s="2147"/>
      <c r="N902" s="2147"/>
    </row>
    <row r="903" spans="1:14" ht="15" thickBot="1">
      <c r="A903" s="2152"/>
      <c r="B903" s="2154"/>
      <c r="C903" s="2152"/>
      <c r="D903" s="2153"/>
      <c r="E903" s="2164"/>
      <c r="F903" s="2197"/>
      <c r="G903" s="2198"/>
      <c r="H903" s="2166"/>
      <c r="I903" s="2163"/>
      <c r="J903" s="2164"/>
      <c r="K903" s="2166"/>
      <c r="L903" s="899" t="s">
        <v>13350</v>
      </c>
      <c r="M903" s="2148"/>
      <c r="N903" s="2148"/>
    </row>
    <row r="904" spans="1:14" ht="15" thickBot="1">
      <c r="A904" s="2134"/>
      <c r="B904" s="2136"/>
      <c r="C904" s="2134"/>
      <c r="D904" s="2135"/>
      <c r="E904" s="2144"/>
      <c r="F904" s="2143"/>
      <c r="G904" s="2144"/>
      <c r="H904" s="899"/>
      <c r="I904" s="2204"/>
      <c r="J904" s="2205"/>
      <c r="K904" s="899"/>
      <c r="L904" s="899"/>
      <c r="M904" s="900"/>
      <c r="N904" s="900"/>
    </row>
    <row r="905" spans="1:14" ht="26.4">
      <c r="A905" s="2149" t="s">
        <v>331</v>
      </c>
      <c r="B905" s="2151"/>
      <c r="C905" s="2149" t="s">
        <v>14145</v>
      </c>
      <c r="D905" s="2150"/>
      <c r="E905" s="2162"/>
      <c r="F905" s="2193" t="s">
        <v>14010</v>
      </c>
      <c r="G905" s="2194"/>
      <c r="H905" s="2165">
        <v>42</v>
      </c>
      <c r="I905" s="2161" t="s">
        <v>14146</v>
      </c>
      <c r="J905" s="2162"/>
      <c r="K905" s="2165" t="s">
        <v>13559</v>
      </c>
      <c r="L905" s="893" t="s">
        <v>13364</v>
      </c>
      <c r="M905" s="2147"/>
      <c r="N905" s="2147"/>
    </row>
    <row r="906" spans="1:14">
      <c r="A906" s="2186"/>
      <c r="B906" s="2187"/>
      <c r="C906" s="2186"/>
      <c r="D906" s="2188"/>
      <c r="E906" s="2192"/>
      <c r="F906" s="2195"/>
      <c r="G906" s="2196"/>
      <c r="H906" s="2199"/>
      <c r="I906" s="2200"/>
      <c r="J906" s="2192"/>
      <c r="K906" s="2199"/>
      <c r="L906" s="893" t="s">
        <v>13780</v>
      </c>
      <c r="M906" s="2185"/>
      <c r="N906" s="2185"/>
    </row>
    <row r="907" spans="1:14" ht="66.599999999999994" thickBot="1">
      <c r="A907" s="2152"/>
      <c r="B907" s="2154"/>
      <c r="C907" s="2152"/>
      <c r="D907" s="2153"/>
      <c r="E907" s="2164"/>
      <c r="F907" s="2197"/>
      <c r="G907" s="2198"/>
      <c r="H907" s="2166"/>
      <c r="I907" s="2163"/>
      <c r="J907" s="2164"/>
      <c r="K907" s="2166"/>
      <c r="L907" s="899" t="s">
        <v>14147</v>
      </c>
      <c r="M907" s="2148"/>
      <c r="N907" s="2148"/>
    </row>
    <row r="908" spans="1:14">
      <c r="A908" s="2149" t="s">
        <v>1005</v>
      </c>
      <c r="B908" s="2151"/>
      <c r="C908" s="2149" t="s">
        <v>14148</v>
      </c>
      <c r="D908" s="2150"/>
      <c r="E908" s="2162"/>
      <c r="F908" s="2193" t="s">
        <v>14010</v>
      </c>
      <c r="G908" s="2194"/>
      <c r="H908" s="2165">
        <v>4.5999999999999996</v>
      </c>
      <c r="I908" s="2161" t="s">
        <v>14149</v>
      </c>
      <c r="J908" s="2162"/>
      <c r="K908" s="2165" t="s">
        <v>13183</v>
      </c>
      <c r="L908" s="893" t="s">
        <v>13283</v>
      </c>
      <c r="M908" s="2147"/>
      <c r="N908" s="2147"/>
    </row>
    <row r="909" spans="1:14">
      <c r="A909" s="2186"/>
      <c r="B909" s="2187"/>
      <c r="C909" s="2186"/>
      <c r="D909" s="2188"/>
      <c r="E909" s="2192"/>
      <c r="F909" s="2195"/>
      <c r="G909" s="2196"/>
      <c r="H909" s="2199"/>
      <c r="I909" s="2200"/>
      <c r="J909" s="2192"/>
      <c r="K909" s="2199"/>
      <c r="L909" s="893" t="s">
        <v>14150</v>
      </c>
      <c r="M909" s="2185"/>
      <c r="N909" s="2185"/>
    </row>
    <row r="910" spans="1:14" ht="40.200000000000003" thickBot="1">
      <c r="A910" s="2152"/>
      <c r="B910" s="2154"/>
      <c r="C910" s="2152"/>
      <c r="D910" s="2153"/>
      <c r="E910" s="2164"/>
      <c r="F910" s="2197"/>
      <c r="G910" s="2198"/>
      <c r="H910" s="2166"/>
      <c r="I910" s="2163"/>
      <c r="J910" s="2164"/>
      <c r="K910" s="2166"/>
      <c r="L910" s="899" t="s">
        <v>14133</v>
      </c>
      <c r="M910" s="2148"/>
      <c r="N910" s="2148"/>
    </row>
    <row r="911" spans="1:14">
      <c r="A911" s="2149" t="s">
        <v>1006</v>
      </c>
      <c r="B911" s="2151"/>
      <c r="C911" s="2149" t="s">
        <v>14151</v>
      </c>
      <c r="D911" s="2150"/>
      <c r="E911" s="2162"/>
      <c r="F911" s="2193" t="s">
        <v>14010</v>
      </c>
      <c r="G911" s="2194"/>
      <c r="H911" s="2165">
        <v>6.2</v>
      </c>
      <c r="I911" s="2161" t="s">
        <v>14152</v>
      </c>
      <c r="J911" s="2162"/>
      <c r="K911" s="2165" t="s">
        <v>13183</v>
      </c>
      <c r="L911" s="893" t="s">
        <v>13283</v>
      </c>
      <c r="M911" s="2147"/>
      <c r="N911" s="2147"/>
    </row>
    <row r="912" spans="1:14" ht="15" thickBot="1">
      <c r="A912" s="2152"/>
      <c r="B912" s="2154"/>
      <c r="C912" s="2152"/>
      <c r="D912" s="2153"/>
      <c r="E912" s="2164"/>
      <c r="F912" s="2197"/>
      <c r="G912" s="2198"/>
      <c r="H912" s="2166"/>
      <c r="I912" s="2163"/>
      <c r="J912" s="2164"/>
      <c r="K912" s="2166"/>
      <c r="L912" s="893" t="s">
        <v>14153</v>
      </c>
      <c r="M912" s="2148"/>
      <c r="N912" s="2148"/>
    </row>
    <row r="913" spans="1:14">
      <c r="A913" s="2149" t="s">
        <v>1007</v>
      </c>
      <c r="B913" s="2151"/>
      <c r="C913" s="2149" t="s">
        <v>14154</v>
      </c>
      <c r="D913" s="2150"/>
      <c r="E913" s="2162"/>
      <c r="F913" s="2193" t="s">
        <v>14010</v>
      </c>
      <c r="G913" s="2194"/>
      <c r="H913" s="2165">
        <v>5.9</v>
      </c>
      <c r="I913" s="2161" t="s">
        <v>14155</v>
      </c>
      <c r="J913" s="2162"/>
      <c r="K913" s="2165" t="s">
        <v>13183</v>
      </c>
      <c r="L913" s="896" t="s">
        <v>13283</v>
      </c>
      <c r="M913" s="2147"/>
      <c r="N913" s="2147"/>
    </row>
    <row r="914" spans="1:14" ht="53.4" thickBot="1">
      <c r="A914" s="2152"/>
      <c r="B914" s="2154"/>
      <c r="C914" s="2152"/>
      <c r="D914" s="2153"/>
      <c r="E914" s="2164"/>
      <c r="F914" s="2197"/>
      <c r="G914" s="2198"/>
      <c r="H914" s="2166"/>
      <c r="I914" s="2163"/>
      <c r="J914" s="2164"/>
      <c r="K914" s="2166"/>
      <c r="L914" s="899" t="s">
        <v>14156</v>
      </c>
      <c r="M914" s="2148"/>
      <c r="N914" s="2148"/>
    </row>
    <row r="915" spans="1:14">
      <c r="A915" s="2149" t="s">
        <v>7468</v>
      </c>
      <c r="B915" s="2151"/>
      <c r="C915" s="2149" t="s">
        <v>14157</v>
      </c>
      <c r="D915" s="2150"/>
      <c r="E915" s="2151"/>
      <c r="F915" s="2180" t="s">
        <v>14010</v>
      </c>
      <c r="G915" s="2181"/>
      <c r="H915" s="2155">
        <v>4.7</v>
      </c>
      <c r="I915" s="2149" t="s">
        <v>14158</v>
      </c>
      <c r="J915" s="2151"/>
      <c r="K915" s="2155" t="s">
        <v>14159</v>
      </c>
      <c r="L915" s="910" t="s">
        <v>13283</v>
      </c>
      <c r="M915" s="2169"/>
      <c r="N915" s="2169"/>
    </row>
    <row r="916" spans="1:14" ht="15" thickBot="1">
      <c r="A916" s="2152"/>
      <c r="B916" s="2154"/>
      <c r="C916" s="2152"/>
      <c r="D916" s="2153"/>
      <c r="E916" s="2154"/>
      <c r="F916" s="2182"/>
      <c r="G916" s="2183"/>
      <c r="H916" s="2156"/>
      <c r="I916" s="2152"/>
      <c r="J916" s="2154"/>
      <c r="K916" s="2156"/>
      <c r="L916" s="890" t="s">
        <v>13350</v>
      </c>
      <c r="M916" s="2170"/>
      <c r="N916" s="2170"/>
    </row>
    <row r="917" spans="1:14" ht="26.4">
      <c r="A917" s="2149" t="s">
        <v>7471</v>
      </c>
      <c r="B917" s="2151"/>
      <c r="C917" s="2149" t="s">
        <v>14160</v>
      </c>
      <c r="D917" s="2150"/>
      <c r="E917" s="2162"/>
      <c r="F917" s="2193" t="s">
        <v>14010</v>
      </c>
      <c r="G917" s="2194"/>
      <c r="H917" s="2165">
        <v>22.4</v>
      </c>
      <c r="I917" s="2161" t="s">
        <v>14161</v>
      </c>
      <c r="J917" s="2162"/>
      <c r="K917" s="893" t="s">
        <v>14162</v>
      </c>
      <c r="L917" s="893" t="s">
        <v>14163</v>
      </c>
      <c r="M917" s="2147"/>
      <c r="N917" s="2147"/>
    </row>
    <row r="918" spans="1:14">
      <c r="A918" s="2186"/>
      <c r="B918" s="2187"/>
      <c r="C918" s="2186"/>
      <c r="D918" s="2188"/>
      <c r="E918" s="2192"/>
      <c r="F918" s="2195"/>
      <c r="G918" s="2196"/>
      <c r="H918" s="2199"/>
      <c r="I918" s="2200"/>
      <c r="J918" s="2192"/>
      <c r="K918" s="893" t="s">
        <v>9508</v>
      </c>
      <c r="L918" s="893" t="s">
        <v>13780</v>
      </c>
      <c r="M918" s="2185"/>
      <c r="N918" s="2185"/>
    </row>
    <row r="919" spans="1:14" ht="79.2">
      <c r="A919" s="2186"/>
      <c r="B919" s="2187"/>
      <c r="C919" s="2186"/>
      <c r="D919" s="2188"/>
      <c r="E919" s="2192"/>
      <c r="F919" s="2195"/>
      <c r="G919" s="2196"/>
      <c r="H919" s="2199"/>
      <c r="I919" s="2200"/>
      <c r="J919" s="2192"/>
      <c r="K919" s="893"/>
      <c r="L919" s="893" t="s">
        <v>14164</v>
      </c>
      <c r="M919" s="2185"/>
      <c r="N919" s="2185"/>
    </row>
    <row r="920" spans="1:14" ht="15" thickBot="1">
      <c r="A920" s="2152"/>
      <c r="B920" s="2154"/>
      <c r="C920" s="2152"/>
      <c r="D920" s="2153"/>
      <c r="E920" s="2164"/>
      <c r="F920" s="2197"/>
      <c r="G920" s="2198"/>
      <c r="H920" s="2166"/>
      <c r="I920" s="2163"/>
      <c r="J920" s="2164"/>
      <c r="K920" s="881"/>
      <c r="L920" s="893" t="s">
        <v>14165</v>
      </c>
      <c r="M920" s="2148"/>
      <c r="N920" s="2148"/>
    </row>
    <row r="921" spans="1:14">
      <c r="A921" s="2149">
        <v>62</v>
      </c>
      <c r="B921" s="2151"/>
      <c r="C921" s="2149" t="s">
        <v>14166</v>
      </c>
      <c r="D921" s="2150"/>
      <c r="E921" s="2162"/>
      <c r="F921" s="2193" t="s">
        <v>14010</v>
      </c>
      <c r="G921" s="2194"/>
      <c r="H921" s="2165">
        <v>118</v>
      </c>
      <c r="I921" s="2161" t="s">
        <v>14167</v>
      </c>
      <c r="J921" s="2162"/>
      <c r="K921" s="2165" t="s">
        <v>13559</v>
      </c>
      <c r="L921" s="896" t="s">
        <v>13283</v>
      </c>
      <c r="M921" s="2147"/>
      <c r="N921" s="2147"/>
    </row>
    <row r="922" spans="1:14" ht="40.200000000000003" thickBot="1">
      <c r="A922" s="2152"/>
      <c r="B922" s="2154"/>
      <c r="C922" s="2152"/>
      <c r="D922" s="2153"/>
      <c r="E922" s="2164"/>
      <c r="F922" s="2197"/>
      <c r="G922" s="2198"/>
      <c r="H922" s="2166"/>
      <c r="I922" s="2163"/>
      <c r="J922" s="2164"/>
      <c r="K922" s="2166"/>
      <c r="L922" s="893" t="s">
        <v>14168</v>
      </c>
      <c r="M922" s="2148"/>
      <c r="N922" s="2148"/>
    </row>
    <row r="923" spans="1:14">
      <c r="A923" s="2149">
        <v>63</v>
      </c>
      <c r="B923" s="2151"/>
      <c r="C923" s="2149" t="s">
        <v>14169</v>
      </c>
      <c r="D923" s="2150"/>
      <c r="E923" s="2162"/>
      <c r="F923" s="2193" t="s">
        <v>14010</v>
      </c>
      <c r="G923" s="2194"/>
      <c r="H923" s="2165">
        <v>6.1</v>
      </c>
      <c r="I923" s="2161" t="s">
        <v>14170</v>
      </c>
      <c r="J923" s="2162"/>
      <c r="K923" s="2165" t="s">
        <v>13183</v>
      </c>
      <c r="L923" s="896" t="s">
        <v>13283</v>
      </c>
      <c r="M923" s="2147"/>
      <c r="N923" s="2147"/>
    </row>
    <row r="924" spans="1:14" ht="15" thickBot="1">
      <c r="A924" s="2152"/>
      <c r="B924" s="2154"/>
      <c r="C924" s="2152"/>
      <c r="D924" s="2153"/>
      <c r="E924" s="2164"/>
      <c r="F924" s="2197"/>
      <c r="G924" s="2198"/>
      <c r="H924" s="2166"/>
      <c r="I924" s="2163"/>
      <c r="J924" s="2164"/>
      <c r="K924" s="2166"/>
      <c r="L924" s="893" t="s">
        <v>14013</v>
      </c>
      <c r="M924" s="2148"/>
      <c r="N924" s="2148"/>
    </row>
    <row r="925" spans="1:14" ht="15" thickBot="1">
      <c r="A925" s="2134"/>
      <c r="B925" s="2136"/>
      <c r="C925" s="2134"/>
      <c r="D925" s="2135"/>
      <c r="E925" s="2144"/>
      <c r="F925" s="2143"/>
      <c r="G925" s="2144"/>
      <c r="H925" s="896"/>
      <c r="I925" s="2204"/>
      <c r="J925" s="2205"/>
      <c r="K925" s="896"/>
      <c r="L925" s="896"/>
      <c r="M925" s="897"/>
      <c r="N925" s="897"/>
    </row>
    <row r="926" spans="1:14" ht="26.4">
      <c r="A926" s="2149" t="s">
        <v>7480</v>
      </c>
      <c r="B926" s="2151"/>
      <c r="C926" s="2149" t="s">
        <v>14171</v>
      </c>
      <c r="D926" s="2150"/>
      <c r="E926" s="2162"/>
      <c r="F926" s="2193" t="s">
        <v>14010</v>
      </c>
      <c r="G926" s="2194"/>
      <c r="H926" s="2165">
        <v>5</v>
      </c>
      <c r="I926" s="2161" t="s">
        <v>14172</v>
      </c>
      <c r="J926" s="2162"/>
      <c r="K926" s="2165" t="s">
        <v>13237</v>
      </c>
      <c r="L926" s="896" t="s">
        <v>13364</v>
      </c>
      <c r="M926" s="2147"/>
      <c r="N926" s="2147"/>
    </row>
    <row r="927" spans="1:14" ht="40.200000000000003" thickBot="1">
      <c r="A927" s="2152"/>
      <c r="B927" s="2154"/>
      <c r="C927" s="2152"/>
      <c r="D927" s="2153"/>
      <c r="E927" s="2164"/>
      <c r="F927" s="2197"/>
      <c r="G927" s="2198"/>
      <c r="H927" s="2166"/>
      <c r="I927" s="2163"/>
      <c r="J927" s="2164"/>
      <c r="K927" s="2166"/>
      <c r="L927" s="893" t="s">
        <v>14173</v>
      </c>
      <c r="M927" s="2148"/>
      <c r="N927" s="2148"/>
    </row>
    <row r="928" spans="1:14" ht="26.4">
      <c r="A928" s="2149" t="s">
        <v>7483</v>
      </c>
      <c r="B928" s="2151"/>
      <c r="C928" s="2149" t="s">
        <v>14174</v>
      </c>
      <c r="D928" s="2150"/>
      <c r="E928" s="2162"/>
      <c r="F928" s="2193" t="s">
        <v>14010</v>
      </c>
      <c r="G928" s="2194"/>
      <c r="H928" s="2165">
        <v>5</v>
      </c>
      <c r="I928" s="2161" t="s">
        <v>14175</v>
      </c>
      <c r="J928" s="2162"/>
      <c r="K928" s="2165" t="s">
        <v>13237</v>
      </c>
      <c r="L928" s="896" t="s">
        <v>13364</v>
      </c>
      <c r="M928" s="2147"/>
      <c r="N928" s="2147"/>
    </row>
    <row r="929" spans="1:14" ht="40.200000000000003" thickBot="1">
      <c r="A929" s="2152"/>
      <c r="B929" s="2154"/>
      <c r="C929" s="2152"/>
      <c r="D929" s="2153"/>
      <c r="E929" s="2164"/>
      <c r="F929" s="2197"/>
      <c r="G929" s="2198"/>
      <c r="H929" s="2166"/>
      <c r="I929" s="2163"/>
      <c r="J929" s="2164"/>
      <c r="K929" s="2166"/>
      <c r="L929" s="899" t="s">
        <v>14173</v>
      </c>
      <c r="M929" s="2148"/>
      <c r="N929" s="2148"/>
    </row>
    <row r="930" spans="1:14" ht="26.4">
      <c r="A930" s="2149" t="s">
        <v>7486</v>
      </c>
      <c r="B930" s="2151"/>
      <c r="C930" s="2149" t="s">
        <v>388</v>
      </c>
      <c r="D930" s="2150"/>
      <c r="E930" s="2162"/>
      <c r="F930" s="2193" t="s">
        <v>14010</v>
      </c>
      <c r="G930" s="2194"/>
      <c r="H930" s="2165">
        <v>16</v>
      </c>
      <c r="I930" s="2161" t="s">
        <v>14176</v>
      </c>
      <c r="J930" s="2162"/>
      <c r="K930" s="2165" t="s">
        <v>13237</v>
      </c>
      <c r="L930" s="893" t="s">
        <v>13364</v>
      </c>
      <c r="M930" s="2147"/>
      <c r="N930" s="2147"/>
    </row>
    <row r="931" spans="1:14" ht="40.200000000000003" thickBot="1">
      <c r="A931" s="2152"/>
      <c r="B931" s="2154"/>
      <c r="C931" s="2152"/>
      <c r="D931" s="2153"/>
      <c r="E931" s="2164"/>
      <c r="F931" s="2197"/>
      <c r="G931" s="2198"/>
      <c r="H931" s="2166"/>
      <c r="I931" s="2163"/>
      <c r="J931" s="2164"/>
      <c r="K931" s="2166"/>
      <c r="L931" s="899" t="s">
        <v>14173</v>
      </c>
      <c r="M931" s="2148"/>
      <c r="N931" s="2148"/>
    </row>
    <row r="932" spans="1:14" ht="26.4">
      <c r="A932" s="2149" t="s">
        <v>7488</v>
      </c>
      <c r="B932" s="2151"/>
      <c r="C932" s="2149" t="s">
        <v>14177</v>
      </c>
      <c r="D932" s="2150"/>
      <c r="E932" s="2162"/>
      <c r="F932" s="2193" t="s">
        <v>14010</v>
      </c>
      <c r="G932" s="2194"/>
      <c r="H932" s="2165">
        <v>5</v>
      </c>
      <c r="I932" s="2161" t="s">
        <v>14178</v>
      </c>
      <c r="J932" s="2162"/>
      <c r="K932" s="2165" t="s">
        <v>13237</v>
      </c>
      <c r="L932" s="893" t="s">
        <v>13364</v>
      </c>
      <c r="M932" s="2147"/>
      <c r="N932" s="2147"/>
    </row>
    <row r="933" spans="1:14" ht="40.200000000000003" thickBot="1">
      <c r="A933" s="2152"/>
      <c r="B933" s="2154"/>
      <c r="C933" s="2152"/>
      <c r="D933" s="2153"/>
      <c r="E933" s="2164"/>
      <c r="F933" s="2197"/>
      <c r="G933" s="2198"/>
      <c r="H933" s="2166"/>
      <c r="I933" s="2163"/>
      <c r="J933" s="2164"/>
      <c r="K933" s="2166"/>
      <c r="L933" s="899" t="s">
        <v>14173</v>
      </c>
      <c r="M933" s="2148"/>
      <c r="N933" s="2148"/>
    </row>
    <row r="934" spans="1:14" ht="106.2" thickBot="1">
      <c r="A934" s="2134" t="s">
        <v>7490</v>
      </c>
      <c r="B934" s="2136"/>
      <c r="C934" s="2134" t="s">
        <v>14179</v>
      </c>
      <c r="D934" s="2135"/>
      <c r="E934" s="2144"/>
      <c r="F934" s="2204" t="s">
        <v>14010</v>
      </c>
      <c r="G934" s="2205"/>
      <c r="H934" s="899">
        <v>5</v>
      </c>
      <c r="I934" s="2143" t="s">
        <v>14180</v>
      </c>
      <c r="J934" s="2144"/>
      <c r="K934" s="899" t="s">
        <v>13237</v>
      </c>
      <c r="L934" s="899" t="s">
        <v>14181</v>
      </c>
      <c r="M934" s="900"/>
      <c r="N934" s="900"/>
    </row>
    <row r="935" spans="1:14">
      <c r="A935" s="2149" t="s">
        <v>7492</v>
      </c>
      <c r="B935" s="2151"/>
      <c r="C935" s="2149" t="s">
        <v>14182</v>
      </c>
      <c r="D935" s="2150"/>
      <c r="E935" s="2162"/>
      <c r="F935" s="2193" t="s">
        <v>14010</v>
      </c>
      <c r="G935" s="2194"/>
      <c r="H935" s="2165">
        <v>3</v>
      </c>
      <c r="I935" s="2161" t="s">
        <v>14183</v>
      </c>
      <c r="J935" s="2162"/>
      <c r="K935" s="2165" t="s">
        <v>13604</v>
      </c>
      <c r="L935" s="893" t="s">
        <v>13283</v>
      </c>
      <c r="M935" s="2147"/>
      <c r="N935" s="2147"/>
    </row>
    <row r="936" spans="1:14" ht="15" thickBot="1">
      <c r="A936" s="2152"/>
      <c r="B936" s="2154"/>
      <c r="C936" s="2152"/>
      <c r="D936" s="2153"/>
      <c r="E936" s="2164"/>
      <c r="F936" s="2197"/>
      <c r="G936" s="2198"/>
      <c r="H936" s="2166"/>
      <c r="I936" s="2163"/>
      <c r="J936" s="2164"/>
      <c r="K936" s="2166"/>
      <c r="L936" s="899" t="s">
        <v>13436</v>
      </c>
      <c r="M936" s="2148"/>
      <c r="N936" s="2148"/>
    </row>
    <row r="937" spans="1:14" ht="25.5" customHeight="1">
      <c r="A937" s="2149" t="s">
        <v>7495</v>
      </c>
      <c r="B937" s="2151"/>
      <c r="C937" s="2149" t="s">
        <v>14184</v>
      </c>
      <c r="D937" s="2150"/>
      <c r="E937" s="2162"/>
      <c r="F937" s="2193" t="s">
        <v>14010</v>
      </c>
      <c r="G937" s="2194"/>
      <c r="H937" s="2165">
        <v>19.3</v>
      </c>
      <c r="I937" s="2161" t="s">
        <v>14185</v>
      </c>
      <c r="J937" s="2162"/>
      <c r="K937" s="2165" t="s">
        <v>13604</v>
      </c>
      <c r="L937" s="893" t="s">
        <v>13283</v>
      </c>
      <c r="M937" s="2147"/>
      <c r="N937" s="2147"/>
    </row>
    <row r="938" spans="1:14" ht="15" thickBot="1">
      <c r="A938" s="2152"/>
      <c r="B938" s="2154"/>
      <c r="C938" s="2152"/>
      <c r="D938" s="2153"/>
      <c r="E938" s="2164"/>
      <c r="F938" s="2197"/>
      <c r="G938" s="2198"/>
      <c r="H938" s="2166"/>
      <c r="I938" s="2163" t="s">
        <v>14186</v>
      </c>
      <c r="J938" s="2164"/>
      <c r="K938" s="2166"/>
      <c r="L938" s="899" t="s">
        <v>13350</v>
      </c>
      <c r="M938" s="2148"/>
      <c r="N938" s="2148"/>
    </row>
    <row r="939" spans="1:14">
      <c r="A939" s="2149" t="s">
        <v>7497</v>
      </c>
      <c r="B939" s="2151"/>
      <c r="C939" s="2149" t="s">
        <v>14187</v>
      </c>
      <c r="D939" s="2150"/>
      <c r="E939" s="2162"/>
      <c r="F939" s="2193" t="s">
        <v>14010</v>
      </c>
      <c r="G939" s="2194"/>
      <c r="H939" s="2165">
        <v>16.899999999999999</v>
      </c>
      <c r="I939" s="2161" t="s">
        <v>14188</v>
      </c>
      <c r="J939" s="2162"/>
      <c r="K939" s="2165" t="s">
        <v>13604</v>
      </c>
      <c r="L939" s="893" t="s">
        <v>13283</v>
      </c>
      <c r="M939" s="2147"/>
      <c r="N939" s="2147"/>
    </row>
    <row r="940" spans="1:14" ht="15" thickBot="1">
      <c r="A940" s="2152"/>
      <c r="B940" s="2154"/>
      <c r="C940" s="2152"/>
      <c r="D940" s="2153"/>
      <c r="E940" s="2164"/>
      <c r="F940" s="2197"/>
      <c r="G940" s="2198"/>
      <c r="H940" s="2166"/>
      <c r="I940" s="2163"/>
      <c r="J940" s="2164"/>
      <c r="K940" s="2166"/>
      <c r="L940" s="899" t="s">
        <v>13350</v>
      </c>
      <c r="M940" s="2148"/>
      <c r="N940" s="2148"/>
    </row>
    <row r="941" spans="1:14" ht="25.5" customHeight="1">
      <c r="A941" s="2149" t="s">
        <v>7501</v>
      </c>
      <c r="B941" s="2151"/>
      <c r="C941" s="2149" t="s">
        <v>14189</v>
      </c>
      <c r="D941" s="2150"/>
      <c r="E941" s="2162"/>
      <c r="F941" s="2193" t="s">
        <v>14010</v>
      </c>
      <c r="G941" s="2194"/>
      <c r="H941" s="2165">
        <v>8</v>
      </c>
      <c r="I941" s="2161" t="s">
        <v>14190</v>
      </c>
      <c r="J941" s="2162"/>
      <c r="K941" s="2165" t="s">
        <v>13604</v>
      </c>
      <c r="L941" s="893" t="s">
        <v>13283</v>
      </c>
      <c r="M941" s="2147"/>
      <c r="N941" s="2147"/>
    </row>
    <row r="942" spans="1:14" ht="25.5" customHeight="1">
      <c r="A942" s="2186"/>
      <c r="B942" s="2187"/>
      <c r="C942" s="2186"/>
      <c r="D942" s="2188"/>
      <c r="E942" s="2192"/>
      <c r="F942" s="2195"/>
      <c r="G942" s="2196"/>
      <c r="H942" s="2199"/>
      <c r="I942" s="2200" t="s">
        <v>14191</v>
      </c>
      <c r="J942" s="2192"/>
      <c r="K942" s="2199"/>
      <c r="L942" s="893" t="s">
        <v>13350</v>
      </c>
      <c r="M942" s="2185"/>
      <c r="N942" s="2185"/>
    </row>
    <row r="943" spans="1:14" ht="15" thickBot="1">
      <c r="A943" s="2152"/>
      <c r="B943" s="2154"/>
      <c r="C943" s="2152"/>
      <c r="D943" s="2153"/>
      <c r="E943" s="2164"/>
      <c r="F943" s="2197"/>
      <c r="G943" s="2198"/>
      <c r="H943" s="2166"/>
      <c r="I943" s="2163" t="s">
        <v>14192</v>
      </c>
      <c r="J943" s="2164"/>
      <c r="K943" s="2166"/>
      <c r="L943" s="882"/>
      <c r="M943" s="2148"/>
      <c r="N943" s="2148"/>
    </row>
    <row r="944" spans="1:14">
      <c r="A944" s="2149" t="s">
        <v>7504</v>
      </c>
      <c r="B944" s="2151"/>
      <c r="C944" s="2149" t="s">
        <v>14193</v>
      </c>
      <c r="D944" s="2150"/>
      <c r="E944" s="2162"/>
      <c r="F944" s="2193" t="s">
        <v>14010</v>
      </c>
      <c r="G944" s="2194"/>
      <c r="H944" s="2165">
        <v>2.2000000000000002</v>
      </c>
      <c r="I944" s="2161" t="s">
        <v>14194</v>
      </c>
      <c r="J944" s="2162"/>
      <c r="K944" s="2165" t="s">
        <v>13604</v>
      </c>
      <c r="L944" s="893" t="s">
        <v>13283</v>
      </c>
      <c r="M944" s="2147"/>
      <c r="N944" s="2147"/>
    </row>
    <row r="945" spans="1:14" ht="15" thickBot="1">
      <c r="A945" s="2152"/>
      <c r="B945" s="2154"/>
      <c r="C945" s="2152"/>
      <c r="D945" s="2153"/>
      <c r="E945" s="2164"/>
      <c r="F945" s="2197"/>
      <c r="G945" s="2198"/>
      <c r="H945" s="2166"/>
      <c r="I945" s="2163"/>
      <c r="J945" s="2164"/>
      <c r="K945" s="2166"/>
      <c r="L945" s="899" t="s">
        <v>13350</v>
      </c>
      <c r="M945" s="2148"/>
      <c r="N945" s="2148"/>
    </row>
    <row r="946" spans="1:14">
      <c r="A946" s="2149" t="s">
        <v>7506</v>
      </c>
      <c r="B946" s="2151"/>
      <c r="C946" s="2149" t="s">
        <v>14195</v>
      </c>
      <c r="D946" s="2150"/>
      <c r="E946" s="2162"/>
      <c r="F946" s="2193" t="s">
        <v>14010</v>
      </c>
      <c r="G946" s="2194"/>
      <c r="H946" s="2165">
        <v>7.2</v>
      </c>
      <c r="I946" s="2161" t="s">
        <v>14196</v>
      </c>
      <c r="J946" s="2162"/>
      <c r="K946" s="2165" t="s">
        <v>13604</v>
      </c>
      <c r="L946" s="893" t="s">
        <v>13283</v>
      </c>
      <c r="M946" s="2147"/>
      <c r="N946" s="2147"/>
    </row>
    <row r="947" spans="1:14" ht="15" thickBot="1">
      <c r="A947" s="2152"/>
      <c r="B947" s="2154"/>
      <c r="C947" s="2152"/>
      <c r="D947" s="2153"/>
      <c r="E947" s="2164"/>
      <c r="F947" s="2197"/>
      <c r="G947" s="2198"/>
      <c r="H947" s="2166"/>
      <c r="I947" s="2163"/>
      <c r="J947" s="2164"/>
      <c r="K947" s="2166"/>
      <c r="L947" s="899" t="s">
        <v>13350</v>
      </c>
      <c r="M947" s="2148"/>
      <c r="N947" s="2148"/>
    </row>
    <row r="948" spans="1:14">
      <c r="A948" s="2149" t="s">
        <v>7509</v>
      </c>
      <c r="B948" s="2151"/>
      <c r="C948" s="2149" t="s">
        <v>14197</v>
      </c>
      <c r="D948" s="2150"/>
      <c r="E948" s="2162"/>
      <c r="F948" s="2193" t="s">
        <v>14010</v>
      </c>
      <c r="G948" s="2194"/>
      <c r="H948" s="2165">
        <v>3.1</v>
      </c>
      <c r="I948" s="2161" t="s">
        <v>14198</v>
      </c>
      <c r="J948" s="2162"/>
      <c r="K948" s="2165" t="s">
        <v>13604</v>
      </c>
      <c r="L948" s="893" t="s">
        <v>13283</v>
      </c>
      <c r="M948" s="2147"/>
      <c r="N948" s="2147"/>
    </row>
    <row r="949" spans="1:14" ht="40.200000000000003" thickBot="1">
      <c r="A949" s="2152"/>
      <c r="B949" s="2154"/>
      <c r="C949" s="2152"/>
      <c r="D949" s="2153"/>
      <c r="E949" s="2164"/>
      <c r="F949" s="2197"/>
      <c r="G949" s="2198"/>
      <c r="H949" s="2166"/>
      <c r="I949" s="2163"/>
      <c r="J949" s="2164"/>
      <c r="K949" s="2166"/>
      <c r="L949" s="899" t="s">
        <v>13847</v>
      </c>
      <c r="M949" s="2148"/>
      <c r="N949" s="2148"/>
    </row>
    <row r="950" spans="1:14" ht="15" thickBot="1">
      <c r="A950" s="2134"/>
      <c r="B950" s="2136"/>
      <c r="C950" s="2134"/>
      <c r="D950" s="2135"/>
      <c r="E950" s="2144"/>
      <c r="F950" s="2143"/>
      <c r="G950" s="2144"/>
      <c r="H950" s="899"/>
      <c r="I950" s="2204"/>
      <c r="J950" s="2205"/>
      <c r="K950" s="899"/>
      <c r="L950" s="899"/>
      <c r="M950" s="900"/>
      <c r="N950" s="900"/>
    </row>
    <row r="951" spans="1:14" ht="79.8" thickBot="1">
      <c r="A951" s="2134" t="s">
        <v>7512</v>
      </c>
      <c r="B951" s="2136"/>
      <c r="C951" s="2134" t="s">
        <v>14199</v>
      </c>
      <c r="D951" s="2135"/>
      <c r="E951" s="2144"/>
      <c r="F951" s="2204" t="s">
        <v>14010</v>
      </c>
      <c r="G951" s="2205"/>
      <c r="H951" s="899">
        <v>16</v>
      </c>
      <c r="I951" s="2143" t="s">
        <v>14200</v>
      </c>
      <c r="J951" s="2144"/>
      <c r="K951" s="899" t="s">
        <v>13251</v>
      </c>
      <c r="L951" s="899" t="s">
        <v>14201</v>
      </c>
      <c r="M951" s="900"/>
      <c r="N951" s="900"/>
    </row>
    <row r="952" spans="1:14">
      <c r="A952" s="2149" t="s">
        <v>7515</v>
      </c>
      <c r="B952" s="2151"/>
      <c r="C952" s="2149" t="s">
        <v>14202</v>
      </c>
      <c r="D952" s="2150"/>
      <c r="E952" s="2162"/>
      <c r="F952" s="2193" t="s">
        <v>14010</v>
      </c>
      <c r="G952" s="2194"/>
      <c r="H952" s="2165">
        <v>7.8</v>
      </c>
      <c r="I952" s="2161" t="s">
        <v>14203</v>
      </c>
      <c r="J952" s="2162"/>
      <c r="K952" s="2165" t="s">
        <v>13432</v>
      </c>
      <c r="L952" s="893" t="s">
        <v>13283</v>
      </c>
      <c r="M952" s="2147"/>
      <c r="N952" s="2147"/>
    </row>
    <row r="953" spans="1:14" ht="40.200000000000003" thickBot="1">
      <c r="A953" s="2152"/>
      <c r="B953" s="2154"/>
      <c r="C953" s="2152"/>
      <c r="D953" s="2153"/>
      <c r="E953" s="2164"/>
      <c r="F953" s="2197"/>
      <c r="G953" s="2198"/>
      <c r="H953" s="2166"/>
      <c r="I953" s="2163"/>
      <c r="J953" s="2164"/>
      <c r="K953" s="2166"/>
      <c r="L953" s="899" t="s">
        <v>14101</v>
      </c>
      <c r="M953" s="2148"/>
      <c r="N953" s="2148"/>
    </row>
    <row r="954" spans="1:14">
      <c r="A954" s="2149" t="s">
        <v>7518</v>
      </c>
      <c r="B954" s="2151"/>
      <c r="C954" s="2149" t="s">
        <v>2453</v>
      </c>
      <c r="D954" s="2150"/>
      <c r="E954" s="2162"/>
      <c r="F954" s="2193" t="s">
        <v>14010</v>
      </c>
      <c r="G954" s="2194"/>
      <c r="H954" s="2165">
        <v>7.7</v>
      </c>
      <c r="I954" s="2161" t="s">
        <v>14204</v>
      </c>
      <c r="J954" s="2162"/>
      <c r="K954" s="2165" t="s">
        <v>13432</v>
      </c>
      <c r="L954" s="893" t="s">
        <v>13283</v>
      </c>
      <c r="M954" s="2147"/>
      <c r="N954" s="2147"/>
    </row>
    <row r="955" spans="1:14" ht="15" thickBot="1">
      <c r="A955" s="2152"/>
      <c r="B955" s="2154"/>
      <c r="C955" s="2152"/>
      <c r="D955" s="2153"/>
      <c r="E955" s="2164"/>
      <c r="F955" s="2197"/>
      <c r="G955" s="2198"/>
      <c r="H955" s="2166"/>
      <c r="I955" s="2163"/>
      <c r="J955" s="2164"/>
      <c r="K955" s="2166"/>
      <c r="L955" s="899" t="s">
        <v>13841</v>
      </c>
      <c r="M955" s="2148"/>
      <c r="N955" s="2148"/>
    </row>
    <row r="956" spans="1:14">
      <c r="A956" s="2149" t="s">
        <v>7521</v>
      </c>
      <c r="B956" s="2151"/>
      <c r="C956" s="2149" t="s">
        <v>14205</v>
      </c>
      <c r="D956" s="2150"/>
      <c r="E956" s="2162"/>
      <c r="F956" s="2193" t="s">
        <v>14010</v>
      </c>
      <c r="G956" s="2194"/>
      <c r="H956" s="2165">
        <v>27</v>
      </c>
      <c r="I956" s="2161" t="s">
        <v>14206</v>
      </c>
      <c r="J956" s="2162"/>
      <c r="K956" s="2165" t="s">
        <v>13432</v>
      </c>
      <c r="L956" s="893" t="s">
        <v>13283</v>
      </c>
      <c r="M956" s="2147"/>
      <c r="N956" s="2147"/>
    </row>
    <row r="957" spans="1:14" ht="40.200000000000003" thickBot="1">
      <c r="A957" s="2152"/>
      <c r="B957" s="2154"/>
      <c r="C957" s="2152"/>
      <c r="D957" s="2153"/>
      <c r="E957" s="2164"/>
      <c r="F957" s="2197"/>
      <c r="G957" s="2198"/>
      <c r="H957" s="2166"/>
      <c r="I957" s="2163"/>
      <c r="J957" s="2164"/>
      <c r="K957" s="2166"/>
      <c r="L957" s="899" t="s">
        <v>14207</v>
      </c>
      <c r="M957" s="2148"/>
      <c r="N957" s="2148"/>
    </row>
    <row r="958" spans="1:14">
      <c r="A958" s="2149" t="s">
        <v>7524</v>
      </c>
      <c r="B958" s="2151"/>
      <c r="C958" s="2149" t="s">
        <v>2453</v>
      </c>
      <c r="D958" s="2150"/>
      <c r="E958" s="2162"/>
      <c r="F958" s="2193" t="s">
        <v>14010</v>
      </c>
      <c r="G958" s="2194"/>
      <c r="H958" s="2165">
        <v>12</v>
      </c>
      <c r="I958" s="2161" t="s">
        <v>14208</v>
      </c>
      <c r="J958" s="2162"/>
      <c r="K958" s="2165" t="s">
        <v>13199</v>
      </c>
      <c r="L958" s="893" t="s">
        <v>13283</v>
      </c>
      <c r="M958" s="2147"/>
      <c r="N958" s="2147"/>
    </row>
    <row r="959" spans="1:14" ht="40.200000000000003" thickBot="1">
      <c r="A959" s="2152"/>
      <c r="B959" s="2154"/>
      <c r="C959" s="2152"/>
      <c r="D959" s="2153"/>
      <c r="E959" s="2164"/>
      <c r="F959" s="2197"/>
      <c r="G959" s="2198"/>
      <c r="H959" s="2166"/>
      <c r="I959" s="2163"/>
      <c r="J959" s="2164"/>
      <c r="K959" s="2166"/>
      <c r="L959" s="899" t="s">
        <v>14101</v>
      </c>
      <c r="M959" s="2148"/>
      <c r="N959" s="2148"/>
    </row>
    <row r="960" spans="1:14">
      <c r="A960" s="2149" t="s">
        <v>7527</v>
      </c>
      <c r="B960" s="2151"/>
      <c r="C960" s="2149" t="s">
        <v>14209</v>
      </c>
      <c r="D960" s="2150"/>
      <c r="E960" s="2162"/>
      <c r="F960" s="2193" t="s">
        <v>14010</v>
      </c>
      <c r="G960" s="2194"/>
      <c r="H960" s="2165">
        <v>16</v>
      </c>
      <c r="I960" s="2161" t="s">
        <v>14210</v>
      </c>
      <c r="J960" s="2162"/>
      <c r="K960" s="2165" t="s">
        <v>13199</v>
      </c>
      <c r="L960" s="893" t="s">
        <v>13283</v>
      </c>
      <c r="M960" s="2147"/>
      <c r="N960" s="2147"/>
    </row>
    <row r="961" spans="1:14" ht="15" thickBot="1">
      <c r="A961" s="2152"/>
      <c r="B961" s="2154"/>
      <c r="C961" s="2152"/>
      <c r="D961" s="2153"/>
      <c r="E961" s="2164"/>
      <c r="F961" s="2197"/>
      <c r="G961" s="2198"/>
      <c r="H961" s="2166"/>
      <c r="I961" s="2163"/>
      <c r="J961" s="2164"/>
      <c r="K961" s="2166"/>
      <c r="L961" s="899" t="s">
        <v>13841</v>
      </c>
      <c r="M961" s="2148"/>
      <c r="N961" s="2148"/>
    </row>
    <row r="962" spans="1:14">
      <c r="A962" s="2149" t="s">
        <v>7529</v>
      </c>
      <c r="B962" s="2151"/>
      <c r="C962" s="2149" t="s">
        <v>14211</v>
      </c>
      <c r="D962" s="2150"/>
      <c r="E962" s="2162"/>
      <c r="F962" s="2193" t="s">
        <v>14010</v>
      </c>
      <c r="G962" s="2194"/>
      <c r="H962" s="2165">
        <v>2.7</v>
      </c>
      <c r="I962" s="2161" t="s">
        <v>14212</v>
      </c>
      <c r="J962" s="2162"/>
      <c r="K962" s="2165" t="s">
        <v>13199</v>
      </c>
      <c r="L962" s="893" t="s">
        <v>13283</v>
      </c>
      <c r="M962" s="2147"/>
      <c r="N962" s="2147"/>
    </row>
    <row r="963" spans="1:14" ht="15" thickBot="1">
      <c r="A963" s="2152"/>
      <c r="B963" s="2154"/>
      <c r="C963" s="2152"/>
      <c r="D963" s="2153"/>
      <c r="E963" s="2164"/>
      <c r="F963" s="2197"/>
      <c r="G963" s="2198"/>
      <c r="H963" s="2166"/>
      <c r="I963" s="2163"/>
      <c r="J963" s="2164"/>
      <c r="K963" s="2166"/>
      <c r="L963" s="899" t="s">
        <v>13436</v>
      </c>
      <c r="M963" s="2148"/>
      <c r="N963" s="2148"/>
    </row>
    <row r="964" spans="1:14">
      <c r="A964" s="2149" t="s">
        <v>7531</v>
      </c>
      <c r="B964" s="2151"/>
      <c r="C964" s="2149" t="s">
        <v>14213</v>
      </c>
      <c r="D964" s="2150"/>
      <c r="E964" s="2162"/>
      <c r="F964" s="2193" t="s">
        <v>14010</v>
      </c>
      <c r="G964" s="2194"/>
      <c r="H964" s="2165">
        <v>3.8</v>
      </c>
      <c r="I964" s="2161" t="s">
        <v>14214</v>
      </c>
      <c r="J964" s="2162"/>
      <c r="K964" s="2165" t="s">
        <v>13199</v>
      </c>
      <c r="L964" s="893" t="s">
        <v>13283</v>
      </c>
      <c r="M964" s="2147"/>
      <c r="N964" s="2147"/>
    </row>
    <row r="965" spans="1:14">
      <c r="A965" s="2186"/>
      <c r="B965" s="2187"/>
      <c r="C965" s="2186"/>
      <c r="D965" s="2188"/>
      <c r="E965" s="2192"/>
      <c r="F965" s="2195"/>
      <c r="G965" s="2196"/>
      <c r="H965" s="2199"/>
      <c r="I965" s="2200"/>
      <c r="J965" s="2192"/>
      <c r="K965" s="2199"/>
      <c r="L965" s="893" t="s">
        <v>13436</v>
      </c>
      <c r="M965" s="2185"/>
      <c r="N965" s="2185"/>
    </row>
    <row r="966" spans="1:14" ht="40.200000000000003" thickBot="1">
      <c r="A966" s="2152"/>
      <c r="B966" s="2154"/>
      <c r="C966" s="2152"/>
      <c r="D966" s="2153"/>
      <c r="E966" s="2164"/>
      <c r="F966" s="2197"/>
      <c r="G966" s="2198"/>
      <c r="H966" s="2166"/>
      <c r="I966" s="2163"/>
      <c r="J966" s="2164"/>
      <c r="K966" s="2166"/>
      <c r="L966" s="899" t="s">
        <v>14133</v>
      </c>
      <c r="M966" s="2148"/>
      <c r="N966" s="2148"/>
    </row>
    <row r="967" spans="1:14" ht="26.4">
      <c r="A967" s="2149" t="s">
        <v>7533</v>
      </c>
      <c r="B967" s="2151"/>
      <c r="C967" s="2149" t="s">
        <v>14215</v>
      </c>
      <c r="D967" s="2150"/>
      <c r="E967" s="2162"/>
      <c r="F967" s="2193" t="s">
        <v>14010</v>
      </c>
      <c r="G967" s="2194"/>
      <c r="H967" s="2165">
        <v>3.5</v>
      </c>
      <c r="I967" s="2161" t="s">
        <v>14216</v>
      </c>
      <c r="J967" s="2162"/>
      <c r="K967" s="2165" t="s">
        <v>13251</v>
      </c>
      <c r="L967" s="893" t="s">
        <v>13419</v>
      </c>
      <c r="M967" s="2147"/>
      <c r="N967" s="2147"/>
    </row>
    <row r="968" spans="1:14" ht="40.200000000000003" thickBot="1">
      <c r="A968" s="2152"/>
      <c r="B968" s="2154"/>
      <c r="C968" s="2152"/>
      <c r="D968" s="2153"/>
      <c r="E968" s="2164"/>
      <c r="F968" s="2197"/>
      <c r="G968" s="2198"/>
      <c r="H968" s="2166"/>
      <c r="I968" s="2163"/>
      <c r="J968" s="2164"/>
      <c r="K968" s="2166"/>
      <c r="L968" s="899" t="s">
        <v>14217</v>
      </c>
      <c r="M968" s="2148"/>
      <c r="N968" s="2148"/>
    </row>
    <row r="969" spans="1:14" ht="15" thickBot="1">
      <c r="A969" s="2134"/>
      <c r="B969" s="2136"/>
      <c r="C969" s="2134"/>
      <c r="D969" s="2135"/>
      <c r="E969" s="2144"/>
      <c r="F969" s="2143"/>
      <c r="G969" s="2144"/>
      <c r="H969" s="899"/>
      <c r="I969" s="2204"/>
      <c r="J969" s="2205"/>
      <c r="K969" s="899"/>
      <c r="L969" s="899"/>
      <c r="M969" s="900"/>
      <c r="N969" s="900"/>
    </row>
    <row r="970" spans="1:14" ht="204.75" customHeight="1">
      <c r="A970" s="2149">
        <v>85</v>
      </c>
      <c r="B970" s="2151"/>
      <c r="C970" s="2149" t="s">
        <v>14218</v>
      </c>
      <c r="D970" s="2150"/>
      <c r="E970" s="2151"/>
      <c r="F970" s="2180" t="s">
        <v>14010</v>
      </c>
      <c r="G970" s="2181"/>
      <c r="H970" s="2155">
        <v>266.7</v>
      </c>
      <c r="I970" s="2149" t="s">
        <v>14219</v>
      </c>
      <c r="J970" s="2151"/>
      <c r="K970" s="2155" t="s">
        <v>13559</v>
      </c>
      <c r="L970" s="2155" t="s">
        <v>14220</v>
      </c>
      <c r="M970" s="2169"/>
      <c r="N970" s="2169"/>
    </row>
    <row r="971" spans="1:14">
      <c r="A971" s="2186"/>
      <c r="B971" s="2187"/>
      <c r="C971" s="2186"/>
      <c r="D971" s="2188"/>
      <c r="E971" s="2187"/>
      <c r="F971" s="2189"/>
      <c r="G971" s="2190"/>
      <c r="H971" s="2191"/>
      <c r="I971" s="2186" t="s">
        <v>14221</v>
      </c>
      <c r="J971" s="2187"/>
      <c r="K971" s="2191"/>
      <c r="L971" s="2191"/>
      <c r="M971" s="2203"/>
      <c r="N971" s="2203"/>
    </row>
    <row r="972" spans="1:14">
      <c r="A972" s="2186"/>
      <c r="B972" s="2187"/>
      <c r="C972" s="2186"/>
      <c r="D972" s="2188"/>
      <c r="E972" s="2187"/>
      <c r="F972" s="2189"/>
      <c r="G972" s="2190"/>
      <c r="H972" s="2191"/>
      <c r="I972" s="2186" t="s">
        <v>14222</v>
      </c>
      <c r="J972" s="2187"/>
      <c r="K972" s="2191"/>
      <c r="L972" s="2191"/>
      <c r="M972" s="2203"/>
      <c r="N972" s="2203"/>
    </row>
    <row r="973" spans="1:14">
      <c r="A973" s="2186"/>
      <c r="B973" s="2187"/>
      <c r="C973" s="2186"/>
      <c r="D973" s="2188"/>
      <c r="E973" s="2187"/>
      <c r="F973" s="2189"/>
      <c r="G973" s="2190"/>
      <c r="H973" s="2191"/>
      <c r="I973" s="2186" t="s">
        <v>14223</v>
      </c>
      <c r="J973" s="2187"/>
      <c r="K973" s="2191"/>
      <c r="L973" s="2191"/>
      <c r="M973" s="2203"/>
      <c r="N973" s="2203"/>
    </row>
    <row r="974" spans="1:14">
      <c r="A974" s="2186"/>
      <c r="B974" s="2187"/>
      <c r="C974" s="2186"/>
      <c r="D974" s="2188"/>
      <c r="E974" s="2187"/>
      <c r="F974" s="2189"/>
      <c r="G974" s="2190"/>
      <c r="H974" s="2191"/>
      <c r="I974" s="2186" t="s">
        <v>14224</v>
      </c>
      <c r="J974" s="2187"/>
      <c r="K974" s="2191"/>
      <c r="L974" s="2191"/>
      <c r="M974" s="2203"/>
      <c r="N974" s="2203"/>
    </row>
    <row r="975" spans="1:14" ht="15" thickBot="1">
      <c r="A975" s="2152"/>
      <c r="B975" s="2154"/>
      <c r="C975" s="2152"/>
      <c r="D975" s="2153"/>
      <c r="E975" s="2154"/>
      <c r="F975" s="2182"/>
      <c r="G975" s="2183"/>
      <c r="H975" s="2156"/>
      <c r="I975" s="2152" t="s">
        <v>14225</v>
      </c>
      <c r="J975" s="2154"/>
      <c r="K975" s="2156"/>
      <c r="L975" s="2156"/>
      <c r="M975" s="2170"/>
      <c r="N975" s="2170"/>
    </row>
    <row r="976" spans="1:14" ht="16.2" thickBot="1">
      <c r="A976" s="2137" t="s">
        <v>14226</v>
      </c>
      <c r="B976" s="2138"/>
      <c r="C976" s="2138"/>
      <c r="D976" s="2138"/>
      <c r="E976" s="2138"/>
      <c r="F976" s="2138"/>
      <c r="G976" s="2138"/>
      <c r="H976" s="2138"/>
      <c r="I976" s="2138"/>
      <c r="J976" s="2138"/>
      <c r="K976" s="2138"/>
      <c r="L976" s="2138"/>
      <c r="M976" s="2138"/>
      <c r="N976" s="2179"/>
    </row>
    <row r="977" spans="1:14" ht="30" customHeight="1" thickBot="1">
      <c r="A977" s="2134"/>
      <c r="B977" s="2136"/>
      <c r="C977" s="2134"/>
      <c r="D977" s="2135"/>
      <c r="E977" s="2136"/>
      <c r="F977" s="2171"/>
      <c r="G977" s="2172"/>
      <c r="H977" s="890"/>
      <c r="I977" s="2201" t="s">
        <v>14227</v>
      </c>
      <c r="J977" s="2202"/>
      <c r="K977" s="899"/>
      <c r="L977" s="899"/>
      <c r="M977" s="900"/>
      <c r="N977" s="900"/>
    </row>
    <row r="978" spans="1:14">
      <c r="A978" s="2149" t="s">
        <v>7539</v>
      </c>
      <c r="B978" s="2151"/>
      <c r="C978" s="2149" t="s">
        <v>14228</v>
      </c>
      <c r="D978" s="2150"/>
      <c r="E978" s="2151"/>
      <c r="F978" s="2180" t="s">
        <v>14229</v>
      </c>
      <c r="G978" s="2181"/>
      <c r="H978" s="2155">
        <v>1.3</v>
      </c>
      <c r="I978" s="2149" t="s">
        <v>14230</v>
      </c>
      <c r="J978" s="2162"/>
      <c r="K978" s="2165" t="s">
        <v>13299</v>
      </c>
      <c r="L978" s="893" t="s">
        <v>13283</v>
      </c>
      <c r="M978" s="2147"/>
      <c r="N978" s="2147"/>
    </row>
    <row r="979" spans="1:14" ht="15" thickBot="1">
      <c r="A979" s="2152"/>
      <c r="B979" s="2154"/>
      <c r="C979" s="2152"/>
      <c r="D979" s="2153"/>
      <c r="E979" s="2154"/>
      <c r="F979" s="2182"/>
      <c r="G979" s="2183"/>
      <c r="H979" s="2156"/>
      <c r="I979" s="2152"/>
      <c r="J979" s="2164"/>
      <c r="K979" s="2166"/>
      <c r="L979" s="899" t="s">
        <v>13576</v>
      </c>
      <c r="M979" s="2148"/>
      <c r="N979" s="2148"/>
    </row>
    <row r="980" spans="1:14" ht="25.5" customHeight="1" thickBot="1">
      <c r="A980" s="2134"/>
      <c r="B980" s="2136"/>
      <c r="C980" s="2134"/>
      <c r="D980" s="2135"/>
      <c r="E980" s="2136"/>
      <c r="F980" s="2134"/>
      <c r="G980" s="2136"/>
      <c r="H980" s="890"/>
      <c r="I980" s="2157" t="s">
        <v>14231</v>
      </c>
      <c r="J980" s="2160"/>
      <c r="K980" s="899"/>
      <c r="L980" s="899"/>
      <c r="M980" s="900"/>
      <c r="N980" s="900"/>
    </row>
    <row r="981" spans="1:14" ht="26.4">
      <c r="A981" s="2149" t="s">
        <v>7541</v>
      </c>
      <c r="B981" s="2151"/>
      <c r="C981" s="2149" t="s">
        <v>14232</v>
      </c>
      <c r="D981" s="2150"/>
      <c r="E981" s="2151"/>
      <c r="F981" s="2180" t="s">
        <v>14229</v>
      </c>
      <c r="G981" s="2181"/>
      <c r="H981" s="2155">
        <v>23</v>
      </c>
      <c r="I981" s="2149" t="s">
        <v>13520</v>
      </c>
      <c r="J981" s="2162"/>
      <c r="K981" s="2165" t="s">
        <v>14233</v>
      </c>
      <c r="L981" s="893" t="s">
        <v>13419</v>
      </c>
      <c r="M981" s="2147"/>
      <c r="N981" s="2147"/>
    </row>
    <row r="982" spans="1:14" ht="15" thickBot="1">
      <c r="A982" s="2152"/>
      <c r="B982" s="2154"/>
      <c r="C982" s="2152"/>
      <c r="D982" s="2153"/>
      <c r="E982" s="2154"/>
      <c r="F982" s="2182"/>
      <c r="G982" s="2183"/>
      <c r="H982" s="2156"/>
      <c r="I982" s="2152"/>
      <c r="J982" s="2164"/>
      <c r="K982" s="2166"/>
      <c r="L982" s="899" t="s">
        <v>14234</v>
      </c>
      <c r="M982" s="2148"/>
      <c r="N982" s="2148"/>
    </row>
    <row r="983" spans="1:14" ht="25.5" customHeight="1" thickBot="1">
      <c r="A983" s="2134"/>
      <c r="B983" s="2136"/>
      <c r="C983" s="2134"/>
      <c r="D983" s="2135"/>
      <c r="E983" s="2136"/>
      <c r="F983" s="2134"/>
      <c r="G983" s="2136"/>
      <c r="H983" s="890"/>
      <c r="I983" s="2157" t="s">
        <v>14235</v>
      </c>
      <c r="J983" s="2160"/>
      <c r="K983" s="899"/>
      <c r="L983" s="899"/>
      <c r="M983" s="900"/>
      <c r="N983" s="900"/>
    </row>
    <row r="984" spans="1:14">
      <c r="A984" s="2149" t="s">
        <v>510</v>
      </c>
      <c r="B984" s="2151"/>
      <c r="C984" s="2149" t="s">
        <v>14236</v>
      </c>
      <c r="D984" s="2150"/>
      <c r="E984" s="2151"/>
      <c r="F984" s="2180" t="s">
        <v>14229</v>
      </c>
      <c r="G984" s="2181"/>
      <c r="H984" s="2155">
        <v>15</v>
      </c>
      <c r="I984" s="2149" t="s">
        <v>14237</v>
      </c>
      <c r="J984" s="2162"/>
      <c r="K984" s="2165" t="s">
        <v>13667</v>
      </c>
      <c r="L984" s="893" t="s">
        <v>13747</v>
      </c>
      <c r="M984" s="2147"/>
      <c r="N984" s="2147"/>
    </row>
    <row r="985" spans="1:14" ht="53.4" thickBot="1">
      <c r="A985" s="2152"/>
      <c r="B985" s="2154"/>
      <c r="C985" s="2152"/>
      <c r="D985" s="2153"/>
      <c r="E985" s="2154"/>
      <c r="F985" s="2182"/>
      <c r="G985" s="2183"/>
      <c r="H985" s="2156"/>
      <c r="I985" s="2152"/>
      <c r="J985" s="2164"/>
      <c r="K985" s="2166"/>
      <c r="L985" s="899" t="s">
        <v>14238</v>
      </c>
      <c r="M985" s="2148"/>
      <c r="N985" s="2148"/>
    </row>
    <row r="986" spans="1:14" ht="25.5" customHeight="1" thickBot="1">
      <c r="A986" s="2134"/>
      <c r="B986" s="2136"/>
      <c r="C986" s="2134"/>
      <c r="D986" s="2135"/>
      <c r="E986" s="2136"/>
      <c r="F986" s="2134"/>
      <c r="G986" s="2136"/>
      <c r="H986" s="890"/>
      <c r="I986" s="2157" t="s">
        <v>13279</v>
      </c>
      <c r="J986" s="2160"/>
      <c r="K986" s="899"/>
      <c r="L986" s="899"/>
      <c r="M986" s="900"/>
      <c r="N986" s="900"/>
    </row>
    <row r="987" spans="1:14" ht="26.4">
      <c r="A987" s="2149">
        <v>89</v>
      </c>
      <c r="B987" s="2151"/>
      <c r="C987" s="2149" t="s">
        <v>14239</v>
      </c>
      <c r="D987" s="2150"/>
      <c r="E987" s="2151"/>
      <c r="F987" s="2180" t="s">
        <v>14229</v>
      </c>
      <c r="G987" s="2181"/>
      <c r="H987" s="2155">
        <v>95</v>
      </c>
      <c r="I987" s="2149" t="s">
        <v>14240</v>
      </c>
      <c r="J987" s="2162"/>
      <c r="K987" s="2165" t="s">
        <v>13166</v>
      </c>
      <c r="L987" s="893" t="s">
        <v>13364</v>
      </c>
      <c r="M987" s="2147"/>
      <c r="N987" s="2147"/>
    </row>
    <row r="988" spans="1:14">
      <c r="A988" s="2186"/>
      <c r="B988" s="2187"/>
      <c r="C988" s="2186"/>
      <c r="D988" s="2188"/>
      <c r="E988" s="2187"/>
      <c r="F988" s="2189"/>
      <c r="G988" s="2190"/>
      <c r="H988" s="2191"/>
      <c r="I988" s="2186"/>
      <c r="J988" s="2192"/>
      <c r="K988" s="2199"/>
      <c r="L988" s="893" t="s">
        <v>13780</v>
      </c>
      <c r="M988" s="2185"/>
      <c r="N988" s="2185"/>
    </row>
    <row r="989" spans="1:14" ht="66.599999999999994" thickBot="1">
      <c r="A989" s="2152"/>
      <c r="B989" s="2154"/>
      <c r="C989" s="2152"/>
      <c r="D989" s="2153"/>
      <c r="E989" s="2154"/>
      <c r="F989" s="2182"/>
      <c r="G989" s="2183"/>
      <c r="H989" s="2156"/>
      <c r="I989" s="2152"/>
      <c r="J989" s="2164"/>
      <c r="K989" s="2166"/>
      <c r="L989" s="899" t="s">
        <v>14241</v>
      </c>
      <c r="M989" s="2148"/>
      <c r="N989" s="2148"/>
    </row>
    <row r="990" spans="1:14" ht="26.4">
      <c r="A990" s="2149">
        <v>90</v>
      </c>
      <c r="B990" s="2151"/>
      <c r="C990" s="2149" t="s">
        <v>14242</v>
      </c>
      <c r="D990" s="2150"/>
      <c r="E990" s="2162"/>
      <c r="F990" s="2193" t="s">
        <v>14229</v>
      </c>
      <c r="G990" s="2194"/>
      <c r="H990" s="2165">
        <v>26</v>
      </c>
      <c r="I990" s="2161" t="s">
        <v>14243</v>
      </c>
      <c r="J990" s="2162"/>
      <c r="K990" s="2165" t="s">
        <v>14244</v>
      </c>
      <c r="L990" s="893" t="s">
        <v>13364</v>
      </c>
      <c r="M990" s="2147"/>
      <c r="N990" s="2147"/>
    </row>
    <row r="991" spans="1:14" ht="40.200000000000003" thickBot="1">
      <c r="A991" s="2152"/>
      <c r="B991" s="2154"/>
      <c r="C991" s="2152"/>
      <c r="D991" s="2153"/>
      <c r="E991" s="2164"/>
      <c r="F991" s="2197"/>
      <c r="G991" s="2198"/>
      <c r="H991" s="2166"/>
      <c r="I991" s="2163"/>
      <c r="J991" s="2164"/>
      <c r="K991" s="2166"/>
      <c r="L991" s="899" t="s">
        <v>13366</v>
      </c>
      <c r="M991" s="2148"/>
      <c r="N991" s="2148"/>
    </row>
    <row r="992" spans="1:14" ht="25.5" customHeight="1" thickBot="1">
      <c r="A992" s="2134"/>
      <c r="B992" s="2136"/>
      <c r="C992" s="2134"/>
      <c r="D992" s="2135"/>
      <c r="E992" s="2144"/>
      <c r="F992" s="2143"/>
      <c r="G992" s="2144"/>
      <c r="H992" s="899"/>
      <c r="I992" s="2159" t="s">
        <v>14245</v>
      </c>
      <c r="J992" s="2160"/>
      <c r="K992" s="899"/>
      <c r="L992" s="899"/>
      <c r="M992" s="900"/>
      <c r="N992" s="900"/>
    </row>
    <row r="993" spans="1:14" ht="252" customHeight="1">
      <c r="A993" s="2149" t="s">
        <v>7553</v>
      </c>
      <c r="B993" s="2151"/>
      <c r="C993" s="2149" t="s">
        <v>14246</v>
      </c>
      <c r="D993" s="2150"/>
      <c r="E993" s="2162"/>
      <c r="F993" s="2193" t="s">
        <v>14229</v>
      </c>
      <c r="G993" s="2194"/>
      <c r="H993" s="2165">
        <v>412</v>
      </c>
      <c r="I993" s="2161" t="s">
        <v>14247</v>
      </c>
      <c r="J993" s="2162"/>
      <c r="K993" s="2165" t="s">
        <v>13408</v>
      </c>
      <c r="L993" s="2165" t="s">
        <v>14181</v>
      </c>
      <c r="M993" s="2147"/>
      <c r="N993" s="2147"/>
    </row>
    <row r="994" spans="1:14" ht="15" thickBot="1">
      <c r="A994" s="2152"/>
      <c r="B994" s="2154"/>
      <c r="C994" s="2152"/>
      <c r="D994" s="2153"/>
      <c r="E994" s="2164"/>
      <c r="F994" s="2197"/>
      <c r="G994" s="2198"/>
      <c r="H994" s="2166"/>
      <c r="I994" s="2163" t="s">
        <v>14248</v>
      </c>
      <c r="J994" s="2164"/>
      <c r="K994" s="2166"/>
      <c r="L994" s="2166"/>
      <c r="M994" s="2148"/>
      <c r="N994" s="2148"/>
    </row>
    <row r="995" spans="1:14" ht="25.5" customHeight="1" thickBot="1">
      <c r="A995" s="2134"/>
      <c r="B995" s="2136"/>
      <c r="C995" s="2134"/>
      <c r="D995" s="2135"/>
      <c r="E995" s="2144"/>
      <c r="F995" s="2143"/>
      <c r="G995" s="2144"/>
      <c r="H995" s="899"/>
      <c r="I995" s="2159" t="s">
        <v>14249</v>
      </c>
      <c r="J995" s="2160"/>
      <c r="K995" s="899"/>
      <c r="L995" s="899"/>
      <c r="M995" s="900"/>
      <c r="N995" s="900"/>
    </row>
    <row r="996" spans="1:14">
      <c r="A996" s="2149">
        <v>92</v>
      </c>
      <c r="B996" s="2151"/>
      <c r="C996" s="2149" t="s">
        <v>14250</v>
      </c>
      <c r="D996" s="2150"/>
      <c r="E996" s="2162"/>
      <c r="F996" s="2193" t="s">
        <v>14229</v>
      </c>
      <c r="G996" s="2194"/>
      <c r="H996" s="2165">
        <v>10</v>
      </c>
      <c r="I996" s="2161" t="s">
        <v>14251</v>
      </c>
      <c r="J996" s="2162"/>
      <c r="K996" s="2165" t="s">
        <v>14252</v>
      </c>
      <c r="L996" s="893" t="s">
        <v>13455</v>
      </c>
      <c r="M996" s="2147"/>
      <c r="N996" s="2147"/>
    </row>
    <row r="997" spans="1:14">
      <c r="A997" s="2186"/>
      <c r="B997" s="2187"/>
      <c r="C997" s="2186"/>
      <c r="D997" s="2188"/>
      <c r="E997" s="2192"/>
      <c r="F997" s="2195"/>
      <c r="G997" s="2196"/>
      <c r="H997" s="2199"/>
      <c r="I997" s="2200"/>
      <c r="J997" s="2192"/>
      <c r="K997" s="2199"/>
      <c r="L997" s="893" t="s">
        <v>14253</v>
      </c>
      <c r="M997" s="2185"/>
      <c r="N997" s="2185"/>
    </row>
    <row r="998" spans="1:14" ht="40.200000000000003" thickBot="1">
      <c r="A998" s="2152"/>
      <c r="B998" s="2154"/>
      <c r="C998" s="2152"/>
      <c r="D998" s="2153"/>
      <c r="E998" s="2164"/>
      <c r="F998" s="2197"/>
      <c r="G998" s="2198"/>
      <c r="H998" s="2166"/>
      <c r="I998" s="2163"/>
      <c r="J998" s="2164"/>
      <c r="K998" s="2166"/>
      <c r="L998" s="899" t="s">
        <v>14254</v>
      </c>
      <c r="M998" s="2148"/>
      <c r="N998" s="2148"/>
    </row>
    <row r="999" spans="1:14" ht="25.5" customHeight="1" thickBot="1">
      <c r="A999" s="2134"/>
      <c r="B999" s="2136"/>
      <c r="C999" s="2134"/>
      <c r="D999" s="2135"/>
      <c r="E999" s="2144"/>
      <c r="F999" s="2143"/>
      <c r="G999" s="2144"/>
      <c r="H999" s="899"/>
      <c r="I999" s="2159" t="s">
        <v>14255</v>
      </c>
      <c r="J999" s="2160"/>
      <c r="K999" s="899"/>
      <c r="L999" s="899"/>
      <c r="M999" s="900"/>
      <c r="N999" s="900"/>
    </row>
    <row r="1000" spans="1:14" ht="26.4">
      <c r="A1000" s="2149" t="s">
        <v>526</v>
      </c>
      <c r="B1000" s="2151"/>
      <c r="C1000" s="2149" t="s">
        <v>14256</v>
      </c>
      <c r="D1000" s="2150"/>
      <c r="E1000" s="2151"/>
      <c r="F1000" s="2180" t="s">
        <v>14229</v>
      </c>
      <c r="G1000" s="2181"/>
      <c r="H1000" s="2155">
        <v>3.5</v>
      </c>
      <c r="I1000" s="2149" t="s">
        <v>14257</v>
      </c>
      <c r="J1000" s="2151"/>
      <c r="K1000" s="2167" t="s">
        <v>13620</v>
      </c>
      <c r="L1000" s="893" t="s">
        <v>13364</v>
      </c>
      <c r="M1000" s="2147"/>
      <c r="N1000" s="2147"/>
    </row>
    <row r="1001" spans="1:14" ht="40.200000000000003" thickBot="1">
      <c r="A1001" s="2152"/>
      <c r="B1001" s="2154"/>
      <c r="C1001" s="2152"/>
      <c r="D1001" s="2153"/>
      <c r="E1001" s="2154"/>
      <c r="F1001" s="2182"/>
      <c r="G1001" s="2183"/>
      <c r="H1001" s="2156"/>
      <c r="I1001" s="2152"/>
      <c r="J1001" s="2154"/>
      <c r="K1001" s="2168"/>
      <c r="L1001" s="899" t="s">
        <v>13366</v>
      </c>
      <c r="M1001" s="2148"/>
      <c r="N1001" s="2148"/>
    </row>
    <row r="1002" spans="1:14" ht="26.4">
      <c r="A1002" s="2149" t="s">
        <v>527</v>
      </c>
      <c r="B1002" s="2151"/>
      <c r="C1002" s="2149" t="s">
        <v>14258</v>
      </c>
      <c r="D1002" s="2150"/>
      <c r="E1002" s="2151"/>
      <c r="F1002" s="2180" t="s">
        <v>14229</v>
      </c>
      <c r="G1002" s="2181"/>
      <c r="H1002" s="2155">
        <v>4.3</v>
      </c>
      <c r="I1002" s="2149" t="s">
        <v>14259</v>
      </c>
      <c r="J1002" s="2151"/>
      <c r="K1002" s="2167" t="s">
        <v>14260</v>
      </c>
      <c r="L1002" s="893" t="s">
        <v>13419</v>
      </c>
      <c r="M1002" s="2147"/>
      <c r="N1002" s="2147"/>
    </row>
    <row r="1003" spans="1:14" ht="15" thickBot="1">
      <c r="A1003" s="2152"/>
      <c r="B1003" s="2154"/>
      <c r="C1003" s="2152"/>
      <c r="D1003" s="2153"/>
      <c r="E1003" s="2154"/>
      <c r="F1003" s="2182"/>
      <c r="G1003" s="2183"/>
      <c r="H1003" s="2156"/>
      <c r="I1003" s="2152"/>
      <c r="J1003" s="2154"/>
      <c r="K1003" s="2168"/>
      <c r="L1003" s="899" t="s">
        <v>14261</v>
      </c>
      <c r="M1003" s="2148"/>
      <c r="N1003" s="2148"/>
    </row>
    <row r="1004" spans="1:14" ht="25.5" customHeight="1" thickBot="1">
      <c r="A1004" s="2134"/>
      <c r="B1004" s="2136"/>
      <c r="C1004" s="2134"/>
      <c r="D1004" s="2135"/>
      <c r="E1004" s="2136"/>
      <c r="F1004" s="2134"/>
      <c r="G1004" s="2136"/>
      <c r="H1004" s="890"/>
      <c r="I1004" s="2157" t="s">
        <v>14262</v>
      </c>
      <c r="J1004" s="2158"/>
      <c r="K1004" s="899"/>
      <c r="L1004" s="899"/>
      <c r="M1004" s="900"/>
      <c r="N1004" s="900"/>
    </row>
    <row r="1005" spans="1:14" ht="26.4">
      <c r="A1005" s="2149" t="s">
        <v>529</v>
      </c>
      <c r="B1005" s="2151"/>
      <c r="C1005" s="2149" t="s">
        <v>14263</v>
      </c>
      <c r="D1005" s="2150"/>
      <c r="E1005" s="2151"/>
      <c r="F1005" s="2180" t="s">
        <v>14229</v>
      </c>
      <c r="G1005" s="2181"/>
      <c r="H1005" s="2155">
        <v>220</v>
      </c>
      <c r="I1005" s="2149" t="s">
        <v>14264</v>
      </c>
      <c r="J1005" s="2151"/>
      <c r="K1005" s="2167" t="s">
        <v>13559</v>
      </c>
      <c r="L1005" s="893" t="s">
        <v>13364</v>
      </c>
      <c r="M1005" s="2147"/>
      <c r="N1005" s="2147"/>
    </row>
    <row r="1006" spans="1:14" ht="79.2">
      <c r="A1006" s="2186"/>
      <c r="B1006" s="2187"/>
      <c r="C1006" s="2186"/>
      <c r="D1006" s="2188"/>
      <c r="E1006" s="2187"/>
      <c r="F1006" s="2189"/>
      <c r="G1006" s="2190"/>
      <c r="H1006" s="2191"/>
      <c r="I1006" s="2186" t="s">
        <v>14265</v>
      </c>
      <c r="J1006" s="2187"/>
      <c r="K1006" s="2184"/>
      <c r="L1006" s="893" t="s">
        <v>14266</v>
      </c>
      <c r="M1006" s="2185"/>
      <c r="N1006" s="2185"/>
    </row>
    <row r="1007" spans="1:14">
      <c r="A1007" s="2186"/>
      <c r="B1007" s="2187"/>
      <c r="C1007" s="2186"/>
      <c r="D1007" s="2188"/>
      <c r="E1007" s="2187"/>
      <c r="F1007" s="2189"/>
      <c r="G1007" s="2190"/>
      <c r="H1007" s="2191"/>
      <c r="I1007" s="2186" t="s">
        <v>14267</v>
      </c>
      <c r="J1007" s="2187"/>
      <c r="K1007" s="2184"/>
      <c r="L1007" s="881"/>
      <c r="M1007" s="2185"/>
      <c r="N1007" s="2185"/>
    </row>
    <row r="1008" spans="1:14">
      <c r="A1008" s="2186"/>
      <c r="B1008" s="2187"/>
      <c r="C1008" s="2186"/>
      <c r="D1008" s="2188"/>
      <c r="E1008" s="2187"/>
      <c r="F1008" s="2189"/>
      <c r="G1008" s="2190"/>
      <c r="H1008" s="2191"/>
      <c r="I1008" s="2186" t="s">
        <v>14268</v>
      </c>
      <c r="J1008" s="2187"/>
      <c r="K1008" s="2184"/>
      <c r="L1008" s="881"/>
      <c r="M1008" s="2185"/>
      <c r="N1008" s="2185"/>
    </row>
    <row r="1009" spans="1:14">
      <c r="A1009" s="2186"/>
      <c r="B1009" s="2187"/>
      <c r="C1009" s="2186"/>
      <c r="D1009" s="2188"/>
      <c r="E1009" s="2187"/>
      <c r="F1009" s="2189"/>
      <c r="G1009" s="2190"/>
      <c r="H1009" s="2191"/>
      <c r="I1009" s="2186" t="s">
        <v>14269</v>
      </c>
      <c r="J1009" s="2187"/>
      <c r="K1009" s="2184"/>
      <c r="L1009" s="881"/>
      <c r="M1009" s="2185"/>
      <c r="N1009" s="2185"/>
    </row>
    <row r="1010" spans="1:14">
      <c r="A1010" s="2186"/>
      <c r="B1010" s="2187"/>
      <c r="C1010" s="2186"/>
      <c r="D1010" s="2188"/>
      <c r="E1010" s="2187"/>
      <c r="F1010" s="2189"/>
      <c r="G1010" s="2190"/>
      <c r="H1010" s="2191"/>
      <c r="I1010" s="2186"/>
      <c r="J1010" s="2187"/>
      <c r="K1010" s="2184"/>
      <c r="L1010" s="881"/>
      <c r="M1010" s="2185"/>
      <c r="N1010" s="2185"/>
    </row>
    <row r="1011" spans="1:14" ht="15" thickBot="1">
      <c r="A1011" s="2152"/>
      <c r="B1011" s="2154"/>
      <c r="C1011" s="2152"/>
      <c r="D1011" s="2153"/>
      <c r="E1011" s="2154"/>
      <c r="F1011" s="2182"/>
      <c r="G1011" s="2183"/>
      <c r="H1011" s="2156"/>
      <c r="I1011" s="2152"/>
      <c r="J1011" s="2154"/>
      <c r="K1011" s="2168"/>
      <c r="L1011" s="882"/>
      <c r="M1011" s="2148"/>
      <c r="N1011" s="2148"/>
    </row>
    <row r="1012" spans="1:14" ht="25.5" customHeight="1" thickBot="1">
      <c r="A1012" s="2134"/>
      <c r="B1012" s="2136"/>
      <c r="C1012" s="2134"/>
      <c r="D1012" s="2135"/>
      <c r="E1012" s="2136"/>
      <c r="F1012" s="2134"/>
      <c r="G1012" s="2136"/>
      <c r="H1012" s="890"/>
      <c r="I1012" s="2157" t="s">
        <v>14270</v>
      </c>
      <c r="J1012" s="2158"/>
      <c r="K1012" s="899"/>
      <c r="L1012" s="899"/>
      <c r="M1012" s="900"/>
      <c r="N1012" s="900"/>
    </row>
    <row r="1013" spans="1:14" ht="150" customHeight="1">
      <c r="A1013" s="2149" t="s">
        <v>531</v>
      </c>
      <c r="B1013" s="2151"/>
      <c r="C1013" s="2149" t="s">
        <v>14271</v>
      </c>
      <c r="D1013" s="2150"/>
      <c r="E1013" s="2151"/>
      <c r="F1013" s="2180" t="s">
        <v>14229</v>
      </c>
      <c r="G1013" s="2181"/>
      <c r="H1013" s="2155">
        <v>19.5</v>
      </c>
      <c r="I1013" s="2149" t="s">
        <v>14272</v>
      </c>
      <c r="J1013" s="2151"/>
      <c r="K1013" s="2167" t="s">
        <v>13604</v>
      </c>
      <c r="L1013" s="2165" t="s">
        <v>13409</v>
      </c>
      <c r="M1013" s="2147"/>
      <c r="N1013" s="2147"/>
    </row>
    <row r="1014" spans="1:14" ht="15" thickBot="1">
      <c r="A1014" s="2152"/>
      <c r="B1014" s="2154"/>
      <c r="C1014" s="2152"/>
      <c r="D1014" s="2153"/>
      <c r="E1014" s="2154"/>
      <c r="F1014" s="2182"/>
      <c r="G1014" s="2183"/>
      <c r="H1014" s="2156"/>
      <c r="I1014" s="2152" t="s">
        <v>14273</v>
      </c>
      <c r="J1014" s="2154"/>
      <c r="K1014" s="2168"/>
      <c r="L1014" s="2166"/>
      <c r="M1014" s="2148"/>
      <c r="N1014" s="2148"/>
    </row>
    <row r="1015" spans="1:14" ht="16.2" thickBot="1">
      <c r="A1015" s="2137" t="s">
        <v>14274</v>
      </c>
      <c r="B1015" s="2138"/>
      <c r="C1015" s="2138"/>
      <c r="D1015" s="2138"/>
      <c r="E1015" s="2138"/>
      <c r="F1015" s="2138"/>
      <c r="G1015" s="2138"/>
      <c r="H1015" s="2179"/>
      <c r="I1015" s="2134"/>
      <c r="J1015" s="2136"/>
      <c r="K1015" s="896"/>
      <c r="L1015" s="896"/>
      <c r="M1015" s="897"/>
      <c r="N1015" s="897"/>
    </row>
    <row r="1016" spans="1:14" ht="15" thickBot="1">
      <c r="A1016" s="2134"/>
      <c r="B1016" s="2136"/>
      <c r="C1016" s="2134"/>
      <c r="D1016" s="2135"/>
      <c r="E1016" s="2136"/>
      <c r="F1016" s="2171"/>
      <c r="G1016" s="2172"/>
      <c r="H1016" s="890"/>
      <c r="I1016" s="2134"/>
      <c r="J1016" s="2136"/>
      <c r="K1016" s="896"/>
      <c r="L1016" s="896"/>
      <c r="M1016" s="897"/>
      <c r="N1016" s="897"/>
    </row>
    <row r="1017" spans="1:14" ht="18" thickBot="1">
      <c r="A1017" s="2134"/>
      <c r="B1017" s="2136"/>
      <c r="C1017" s="2176" t="s">
        <v>7124</v>
      </c>
      <c r="D1017" s="2177"/>
      <c r="E1017" s="2177"/>
      <c r="F1017" s="2177"/>
      <c r="G1017" s="2177"/>
      <c r="H1017" s="2177"/>
      <c r="I1017" s="2177"/>
      <c r="J1017" s="2178"/>
      <c r="K1017" s="896"/>
      <c r="L1017" s="898"/>
      <c r="M1017" s="886"/>
      <c r="N1017" s="886"/>
    </row>
    <row r="1018" spans="1:14" ht="15" thickBot="1">
      <c r="A1018" s="2134"/>
      <c r="B1018" s="2136"/>
      <c r="C1018" s="2134"/>
      <c r="D1018" s="2135"/>
      <c r="E1018" s="2136"/>
      <c r="F1018" s="2171"/>
      <c r="G1018" s="2172"/>
      <c r="H1018" s="890"/>
      <c r="I1018" s="2134"/>
      <c r="J1018" s="2136"/>
      <c r="K1018" s="922"/>
      <c r="L1018" s="890"/>
      <c r="M1018" s="887"/>
      <c r="N1018" s="887"/>
    </row>
    <row r="1019" spans="1:14" ht="25.5" customHeight="1" thickBot="1">
      <c r="A1019" s="2173"/>
      <c r="B1019" s="2174"/>
      <c r="C1019" s="2174"/>
      <c r="D1019" s="2174"/>
      <c r="E1019" s="2174"/>
      <c r="F1019" s="2174"/>
      <c r="G1019" s="2175"/>
      <c r="H1019" s="931"/>
      <c r="I1019" s="2157" t="s">
        <v>14275</v>
      </c>
      <c r="J1019" s="2158"/>
      <c r="K1019" s="885"/>
      <c r="L1019" s="890"/>
      <c r="M1019" s="887"/>
      <c r="N1019" s="887"/>
    </row>
    <row r="1020" spans="1:14" ht="26.4">
      <c r="A1020" s="2149" t="s">
        <v>10</v>
      </c>
      <c r="B1020" s="2150"/>
      <c r="C1020" s="2150"/>
      <c r="D1020" s="2151"/>
      <c r="E1020" s="2155" t="s">
        <v>14276</v>
      </c>
      <c r="F1020" s="2149"/>
      <c r="G1020" s="2151"/>
      <c r="H1020" s="2155">
        <v>17.2</v>
      </c>
      <c r="I1020" s="2149" t="s">
        <v>14277</v>
      </c>
      <c r="J1020" s="2151"/>
      <c r="K1020" s="2155" t="s">
        <v>14278</v>
      </c>
      <c r="L1020" s="910" t="s">
        <v>13364</v>
      </c>
      <c r="M1020" s="2169"/>
      <c r="N1020" s="2169"/>
    </row>
    <row r="1021" spans="1:14" ht="40.200000000000003" thickBot="1">
      <c r="A1021" s="2152"/>
      <c r="B1021" s="2153"/>
      <c r="C1021" s="2153"/>
      <c r="D1021" s="2154"/>
      <c r="E1021" s="2156"/>
      <c r="F1021" s="2152"/>
      <c r="G1021" s="2154"/>
      <c r="H1021" s="2156"/>
      <c r="I1021" s="2152"/>
      <c r="J1021" s="2154"/>
      <c r="K1021" s="2156"/>
      <c r="L1021" s="890" t="s">
        <v>13317</v>
      </c>
      <c r="M1021" s="2170"/>
      <c r="N1021" s="2170"/>
    </row>
    <row r="1022" spans="1:14" ht="25.5" customHeight="1" thickBot="1">
      <c r="A1022" s="2134"/>
      <c r="B1022" s="2135"/>
      <c r="C1022" s="2135"/>
      <c r="D1022" s="2136"/>
      <c r="E1022" s="899"/>
      <c r="F1022" s="2143"/>
      <c r="G1022" s="2144"/>
      <c r="H1022" s="899"/>
      <c r="I1022" s="2159" t="s">
        <v>14279</v>
      </c>
      <c r="J1022" s="2160"/>
      <c r="K1022" s="899"/>
      <c r="L1022" s="899"/>
      <c r="M1022" s="900"/>
      <c r="N1022" s="900"/>
    </row>
    <row r="1023" spans="1:14">
      <c r="A1023" s="2149" t="s">
        <v>11</v>
      </c>
      <c r="B1023" s="2150"/>
      <c r="C1023" s="2150"/>
      <c r="D1023" s="2151"/>
      <c r="E1023" s="2167" t="s">
        <v>14280</v>
      </c>
      <c r="F1023" s="2161"/>
      <c r="G1023" s="2162"/>
      <c r="H1023" s="2165">
        <v>9.6999999999999993</v>
      </c>
      <c r="I1023" s="2161" t="s">
        <v>14281</v>
      </c>
      <c r="J1023" s="2162"/>
      <c r="K1023" s="2165" t="s">
        <v>14282</v>
      </c>
      <c r="L1023" s="893" t="s">
        <v>13283</v>
      </c>
      <c r="M1023" s="2147"/>
      <c r="N1023" s="2147"/>
    </row>
    <row r="1024" spans="1:14" ht="15" thickBot="1">
      <c r="A1024" s="2152"/>
      <c r="B1024" s="2153"/>
      <c r="C1024" s="2153"/>
      <c r="D1024" s="2154"/>
      <c r="E1024" s="2168"/>
      <c r="F1024" s="2163"/>
      <c r="G1024" s="2164"/>
      <c r="H1024" s="2166"/>
      <c r="I1024" s="2163"/>
      <c r="J1024" s="2164"/>
      <c r="K1024" s="2166"/>
      <c r="L1024" s="899" t="s">
        <v>13350</v>
      </c>
      <c r="M1024" s="2148"/>
      <c r="N1024" s="2148"/>
    </row>
    <row r="1025" spans="1:14" ht="25.5" customHeight="1" thickBot="1">
      <c r="A1025" s="2134"/>
      <c r="B1025" s="2135"/>
      <c r="C1025" s="2135"/>
      <c r="D1025" s="2136"/>
      <c r="E1025" s="899"/>
      <c r="F1025" s="2143"/>
      <c r="G1025" s="2144"/>
      <c r="H1025" s="899"/>
      <c r="I1025" s="2159" t="s">
        <v>14283</v>
      </c>
      <c r="J1025" s="2160"/>
      <c r="K1025" s="899"/>
      <c r="L1025" s="899"/>
      <c r="M1025" s="900"/>
      <c r="N1025" s="900"/>
    </row>
    <row r="1026" spans="1:14" ht="26.4">
      <c r="A1026" s="2149" t="s">
        <v>12</v>
      </c>
      <c r="B1026" s="2150"/>
      <c r="C1026" s="2150"/>
      <c r="D1026" s="2151"/>
      <c r="E1026" s="2167" t="s">
        <v>14284</v>
      </c>
      <c r="F1026" s="2161"/>
      <c r="G1026" s="2162"/>
      <c r="H1026" s="2165">
        <v>10</v>
      </c>
      <c r="I1026" s="2161" t="s">
        <v>14285</v>
      </c>
      <c r="J1026" s="2162"/>
      <c r="K1026" s="2165" t="s">
        <v>14286</v>
      </c>
      <c r="L1026" s="893" t="s">
        <v>13364</v>
      </c>
      <c r="M1026" s="2147"/>
      <c r="N1026" s="2147"/>
    </row>
    <row r="1027" spans="1:14" ht="40.200000000000003" thickBot="1">
      <c r="A1027" s="2152"/>
      <c r="B1027" s="2153"/>
      <c r="C1027" s="2153"/>
      <c r="D1027" s="2154"/>
      <c r="E1027" s="2168"/>
      <c r="F1027" s="2163"/>
      <c r="G1027" s="2164"/>
      <c r="H1027" s="2166"/>
      <c r="I1027" s="2163"/>
      <c r="J1027" s="2164"/>
      <c r="K1027" s="2166"/>
      <c r="L1027" s="899" t="s">
        <v>13317</v>
      </c>
      <c r="M1027" s="2148"/>
      <c r="N1027" s="2148"/>
    </row>
    <row r="1028" spans="1:14" ht="40.200000000000003" thickBot="1">
      <c r="A1028" s="2134">
        <v>4</v>
      </c>
      <c r="B1028" s="2135"/>
      <c r="C1028" s="2135"/>
      <c r="D1028" s="2136"/>
      <c r="E1028" s="899" t="s">
        <v>14287</v>
      </c>
      <c r="F1028" s="2143"/>
      <c r="G1028" s="2144"/>
      <c r="H1028" s="899">
        <v>3.6</v>
      </c>
      <c r="I1028" s="2143" t="s">
        <v>14288</v>
      </c>
      <c r="J1028" s="2144"/>
      <c r="K1028" s="899" t="s">
        <v>13928</v>
      </c>
      <c r="L1028" s="899" t="s">
        <v>14289</v>
      </c>
      <c r="M1028" s="900"/>
      <c r="N1028" s="900"/>
    </row>
    <row r="1029" spans="1:14" ht="25.5" customHeight="1" thickBot="1">
      <c r="A1029" s="2134"/>
      <c r="B1029" s="2135"/>
      <c r="C1029" s="2135"/>
      <c r="D1029" s="2136"/>
      <c r="E1029" s="899"/>
      <c r="F1029" s="2143"/>
      <c r="G1029" s="2144"/>
      <c r="H1029" s="899"/>
      <c r="I1029" s="2159" t="s">
        <v>14290</v>
      </c>
      <c r="J1029" s="2160"/>
      <c r="K1029" s="899"/>
      <c r="L1029" s="899"/>
      <c r="M1029" s="900"/>
      <c r="N1029" s="900"/>
    </row>
    <row r="1030" spans="1:14" ht="26.4">
      <c r="A1030" s="2149" t="s">
        <v>31</v>
      </c>
      <c r="B1030" s="2150"/>
      <c r="C1030" s="2150"/>
      <c r="D1030" s="2151"/>
      <c r="E1030" s="2167" t="s">
        <v>14291</v>
      </c>
      <c r="F1030" s="2161"/>
      <c r="G1030" s="2162"/>
      <c r="H1030" s="2165">
        <v>15</v>
      </c>
      <c r="I1030" s="2161" t="s">
        <v>14292</v>
      </c>
      <c r="J1030" s="2162"/>
      <c r="K1030" s="2165" t="s">
        <v>14293</v>
      </c>
      <c r="L1030" s="893" t="s">
        <v>13364</v>
      </c>
      <c r="M1030" s="2147"/>
      <c r="N1030" s="2147"/>
    </row>
    <row r="1031" spans="1:14" ht="40.200000000000003" thickBot="1">
      <c r="A1031" s="2152"/>
      <c r="B1031" s="2153"/>
      <c r="C1031" s="2153"/>
      <c r="D1031" s="2154"/>
      <c r="E1031" s="2168"/>
      <c r="F1031" s="2163"/>
      <c r="G1031" s="2164"/>
      <c r="H1031" s="2166"/>
      <c r="I1031" s="2163"/>
      <c r="J1031" s="2164"/>
      <c r="K1031" s="2166"/>
      <c r="L1031" s="899" t="s">
        <v>13366</v>
      </c>
      <c r="M1031" s="2148"/>
      <c r="N1031" s="2148"/>
    </row>
    <row r="1032" spans="1:14" ht="25.5" customHeight="1" thickBot="1">
      <c r="A1032" s="2134"/>
      <c r="B1032" s="2135"/>
      <c r="C1032" s="2135"/>
      <c r="D1032" s="2136"/>
      <c r="E1032" s="899"/>
      <c r="F1032" s="2143"/>
      <c r="G1032" s="2144"/>
      <c r="H1032" s="899"/>
      <c r="I1032" s="2159" t="s">
        <v>14294</v>
      </c>
      <c r="J1032" s="2160"/>
      <c r="K1032" s="899"/>
      <c r="L1032" s="899"/>
      <c r="M1032" s="900"/>
      <c r="N1032" s="900"/>
    </row>
    <row r="1033" spans="1:14" ht="37.5" customHeight="1">
      <c r="A1033" s="2149" t="s">
        <v>33</v>
      </c>
      <c r="B1033" s="2150"/>
      <c r="C1033" s="2150"/>
      <c r="D1033" s="2151"/>
      <c r="E1033" s="893" t="s">
        <v>14295</v>
      </c>
      <c r="F1033" s="2161"/>
      <c r="G1033" s="2162"/>
      <c r="H1033" s="2165">
        <v>7</v>
      </c>
      <c r="I1033" s="2161" t="s">
        <v>14296</v>
      </c>
      <c r="J1033" s="2162"/>
      <c r="K1033" s="2165" t="s">
        <v>14297</v>
      </c>
      <c r="L1033" s="893" t="s">
        <v>13283</v>
      </c>
      <c r="M1033" s="2147"/>
      <c r="N1033" s="2147"/>
    </row>
    <row r="1034" spans="1:14" ht="27" thickBot="1">
      <c r="A1034" s="2152"/>
      <c r="B1034" s="2153"/>
      <c r="C1034" s="2153"/>
      <c r="D1034" s="2154"/>
      <c r="E1034" s="899" t="s">
        <v>14298</v>
      </c>
      <c r="F1034" s="2163"/>
      <c r="G1034" s="2164"/>
      <c r="H1034" s="2166"/>
      <c r="I1034" s="2163"/>
      <c r="J1034" s="2164"/>
      <c r="K1034" s="2166"/>
      <c r="L1034" s="899" t="s">
        <v>14013</v>
      </c>
      <c r="M1034" s="2148"/>
      <c r="N1034" s="2148"/>
    </row>
    <row r="1035" spans="1:14" ht="25.5" customHeight="1" thickBot="1">
      <c r="A1035" s="2134"/>
      <c r="B1035" s="2135"/>
      <c r="C1035" s="2135"/>
      <c r="D1035" s="2136"/>
      <c r="E1035" s="899"/>
      <c r="F1035" s="2143"/>
      <c r="G1035" s="2144"/>
      <c r="H1035" s="899"/>
      <c r="I1035" s="2159" t="s">
        <v>14299</v>
      </c>
      <c r="J1035" s="2160"/>
      <c r="K1035" s="899"/>
      <c r="L1035" s="899"/>
      <c r="M1035" s="900"/>
      <c r="N1035" s="900"/>
    </row>
    <row r="1036" spans="1:14" ht="26.4">
      <c r="A1036" s="2149" t="s">
        <v>35</v>
      </c>
      <c r="B1036" s="2150"/>
      <c r="C1036" s="2150"/>
      <c r="D1036" s="2151"/>
      <c r="E1036" s="2155" t="s">
        <v>14300</v>
      </c>
      <c r="F1036" s="2149"/>
      <c r="G1036" s="2151"/>
      <c r="H1036" s="2155">
        <v>16</v>
      </c>
      <c r="I1036" s="2149" t="s">
        <v>14301</v>
      </c>
      <c r="J1036" s="2151"/>
      <c r="K1036" s="2155" t="s">
        <v>14302</v>
      </c>
      <c r="L1036" s="910" t="s">
        <v>13364</v>
      </c>
      <c r="M1036" s="2145"/>
      <c r="N1036" s="2147"/>
    </row>
    <row r="1037" spans="1:14" ht="40.200000000000003" thickBot="1">
      <c r="A1037" s="2152"/>
      <c r="B1037" s="2153"/>
      <c r="C1037" s="2153"/>
      <c r="D1037" s="2154"/>
      <c r="E1037" s="2156"/>
      <c r="F1037" s="2152"/>
      <c r="G1037" s="2154"/>
      <c r="H1037" s="2156"/>
      <c r="I1037" s="2152"/>
      <c r="J1037" s="2154"/>
      <c r="K1037" s="2156"/>
      <c r="L1037" s="890" t="s">
        <v>13317</v>
      </c>
      <c r="M1037" s="2146"/>
      <c r="N1037" s="2148"/>
    </row>
    <row r="1038" spans="1:14">
      <c r="A1038" s="2149" t="s">
        <v>37</v>
      </c>
      <c r="B1038" s="2150"/>
      <c r="C1038" s="2150"/>
      <c r="D1038" s="2151"/>
      <c r="E1038" s="2155" t="s">
        <v>14303</v>
      </c>
      <c r="F1038" s="2149"/>
      <c r="G1038" s="2151"/>
      <c r="H1038" s="2155">
        <v>25</v>
      </c>
      <c r="I1038" s="2149" t="s">
        <v>14304</v>
      </c>
      <c r="J1038" s="2151"/>
      <c r="K1038" s="2155" t="s">
        <v>14305</v>
      </c>
      <c r="L1038" s="910" t="s">
        <v>13283</v>
      </c>
      <c r="M1038" s="2145"/>
      <c r="N1038" s="2147"/>
    </row>
    <row r="1039" spans="1:14" ht="15" thickBot="1">
      <c r="A1039" s="2152"/>
      <c r="B1039" s="2153"/>
      <c r="C1039" s="2153"/>
      <c r="D1039" s="2154"/>
      <c r="E1039" s="2156"/>
      <c r="F1039" s="2152"/>
      <c r="G1039" s="2154"/>
      <c r="H1039" s="2156"/>
      <c r="I1039" s="2152"/>
      <c r="J1039" s="2154"/>
      <c r="K1039" s="2156"/>
      <c r="L1039" s="890" t="s">
        <v>13841</v>
      </c>
      <c r="M1039" s="2146"/>
      <c r="N1039" s="2148"/>
    </row>
    <row r="1040" spans="1:14" ht="25.5" customHeight="1" thickBot="1">
      <c r="A1040" s="2134"/>
      <c r="B1040" s="2135"/>
      <c r="C1040" s="2135"/>
      <c r="D1040" s="2136"/>
      <c r="E1040" s="890"/>
      <c r="F1040" s="2134"/>
      <c r="G1040" s="2136"/>
      <c r="H1040" s="890"/>
      <c r="I1040" s="2157" t="s">
        <v>14306</v>
      </c>
      <c r="J1040" s="2158"/>
      <c r="K1040" s="890"/>
      <c r="L1040" s="890"/>
      <c r="M1040" s="900"/>
      <c r="N1040" s="900"/>
    </row>
    <row r="1041" spans="1:14">
      <c r="A1041" s="2149" t="s">
        <v>40</v>
      </c>
      <c r="B1041" s="2150"/>
      <c r="C1041" s="2150"/>
      <c r="D1041" s="2151"/>
      <c r="E1041" s="2155" t="s">
        <v>14307</v>
      </c>
      <c r="F1041" s="2149"/>
      <c r="G1041" s="2151"/>
      <c r="H1041" s="2155">
        <v>8</v>
      </c>
      <c r="I1041" s="2149" t="s">
        <v>14308</v>
      </c>
      <c r="J1041" s="2151"/>
      <c r="K1041" s="2155" t="s">
        <v>14309</v>
      </c>
      <c r="L1041" s="910" t="s">
        <v>13283</v>
      </c>
      <c r="M1041" s="2145"/>
      <c r="N1041" s="2147"/>
    </row>
    <row r="1042" spans="1:14" ht="15" thickBot="1">
      <c r="A1042" s="2152"/>
      <c r="B1042" s="2153"/>
      <c r="C1042" s="2153"/>
      <c r="D1042" s="2154"/>
      <c r="E1042" s="2156"/>
      <c r="F1042" s="2152"/>
      <c r="G1042" s="2154"/>
      <c r="H1042" s="2156"/>
      <c r="I1042" s="2152"/>
      <c r="J1042" s="2154"/>
      <c r="K1042" s="2156"/>
      <c r="L1042" s="890" t="s">
        <v>13841</v>
      </c>
      <c r="M1042" s="2146"/>
      <c r="N1042" s="2148"/>
    </row>
    <row r="1043" spans="1:14" ht="26.4">
      <c r="A1043" s="2149" t="s">
        <v>42</v>
      </c>
      <c r="B1043" s="2150"/>
      <c r="C1043" s="2150"/>
      <c r="D1043" s="2151"/>
      <c r="E1043" s="2155" t="s">
        <v>14310</v>
      </c>
      <c r="F1043" s="2149"/>
      <c r="G1043" s="2151"/>
      <c r="H1043" s="2155">
        <v>7</v>
      </c>
      <c r="I1043" s="2149" t="s">
        <v>14311</v>
      </c>
      <c r="J1043" s="2151"/>
      <c r="K1043" s="2155" t="s">
        <v>14312</v>
      </c>
      <c r="L1043" s="910" t="s">
        <v>13364</v>
      </c>
      <c r="M1043" s="2145"/>
      <c r="N1043" s="2147"/>
    </row>
    <row r="1044" spans="1:14" ht="40.200000000000003" thickBot="1">
      <c r="A1044" s="2152"/>
      <c r="B1044" s="2153"/>
      <c r="C1044" s="2153"/>
      <c r="D1044" s="2154"/>
      <c r="E1044" s="2156"/>
      <c r="F1044" s="2152"/>
      <c r="G1044" s="2154"/>
      <c r="H1044" s="2156"/>
      <c r="I1044" s="2152"/>
      <c r="J1044" s="2154"/>
      <c r="K1044" s="2156"/>
      <c r="L1044" s="890" t="s">
        <v>13317</v>
      </c>
      <c r="M1044" s="2146"/>
      <c r="N1044" s="2148"/>
    </row>
    <row r="1045" spans="1:14" ht="26.4">
      <c r="A1045" s="2149" t="s">
        <v>44</v>
      </c>
      <c r="B1045" s="2150"/>
      <c r="C1045" s="2150"/>
      <c r="D1045" s="2151"/>
      <c r="E1045" s="2155" t="s">
        <v>14313</v>
      </c>
      <c r="F1045" s="2149"/>
      <c r="G1045" s="2151"/>
      <c r="H1045" s="2155">
        <v>1.5</v>
      </c>
      <c r="I1045" s="2149" t="s">
        <v>14314</v>
      </c>
      <c r="J1045" s="2151"/>
      <c r="K1045" s="2155" t="s">
        <v>13183</v>
      </c>
      <c r="L1045" s="910" t="s">
        <v>13364</v>
      </c>
      <c r="M1045" s="2145"/>
      <c r="N1045" s="2147"/>
    </row>
    <row r="1046" spans="1:14" ht="40.200000000000003" thickBot="1">
      <c r="A1046" s="2152"/>
      <c r="B1046" s="2153"/>
      <c r="C1046" s="2153"/>
      <c r="D1046" s="2154"/>
      <c r="E1046" s="2156"/>
      <c r="F1046" s="2152"/>
      <c r="G1046" s="2154"/>
      <c r="H1046" s="2156"/>
      <c r="I1046" s="2152"/>
      <c r="J1046" s="2154"/>
      <c r="K1046" s="2156"/>
      <c r="L1046" s="890" t="s">
        <v>13366</v>
      </c>
      <c r="M1046" s="2146"/>
      <c r="N1046" s="2148"/>
    </row>
    <row r="1047" spans="1:14" ht="26.4">
      <c r="A1047" s="2149">
        <v>12</v>
      </c>
      <c r="B1047" s="2150"/>
      <c r="C1047" s="2150"/>
      <c r="D1047" s="2151"/>
      <c r="E1047" s="2155" t="s">
        <v>14315</v>
      </c>
      <c r="F1047" s="2149"/>
      <c r="G1047" s="2151"/>
      <c r="H1047" s="2155">
        <v>5</v>
      </c>
      <c r="I1047" s="2149" t="s">
        <v>14316</v>
      </c>
      <c r="J1047" s="2151"/>
      <c r="K1047" s="2155" t="s">
        <v>14317</v>
      </c>
      <c r="L1047" s="910" t="s">
        <v>13364</v>
      </c>
      <c r="M1047" s="2145"/>
      <c r="N1047" s="2147"/>
    </row>
    <row r="1048" spans="1:14" ht="40.200000000000003" thickBot="1">
      <c r="A1048" s="2152"/>
      <c r="B1048" s="2153"/>
      <c r="C1048" s="2153"/>
      <c r="D1048" s="2154"/>
      <c r="E1048" s="2156"/>
      <c r="F1048" s="2152"/>
      <c r="G1048" s="2154"/>
      <c r="H1048" s="2156"/>
      <c r="I1048" s="2152"/>
      <c r="J1048" s="2154"/>
      <c r="K1048" s="2156"/>
      <c r="L1048" s="890" t="s">
        <v>13366</v>
      </c>
      <c r="M1048" s="2146"/>
      <c r="N1048" s="2148"/>
    </row>
    <row r="1049" spans="1:14" ht="53.4" thickBot="1">
      <c r="A1049" s="2134">
        <v>13</v>
      </c>
      <c r="B1049" s="2135"/>
      <c r="C1049" s="2135"/>
      <c r="D1049" s="2136"/>
      <c r="E1049" s="890" t="s">
        <v>14318</v>
      </c>
      <c r="F1049" s="2134"/>
      <c r="G1049" s="2136"/>
      <c r="H1049" s="890">
        <v>12.196199999999999</v>
      </c>
      <c r="I1049" s="2134" t="s">
        <v>14319</v>
      </c>
      <c r="J1049" s="2136"/>
      <c r="K1049" s="890" t="s">
        <v>14320</v>
      </c>
      <c r="L1049" s="890" t="s">
        <v>14321</v>
      </c>
      <c r="M1049" s="900"/>
      <c r="N1049" s="900"/>
    </row>
    <row r="1050" spans="1:14" ht="16.2" thickBot="1">
      <c r="A1050" s="2134"/>
      <c r="B1050" s="2135"/>
      <c r="C1050" s="2135"/>
      <c r="D1050" s="2136"/>
      <c r="E1050" s="899"/>
      <c r="F1050" s="2142" t="s">
        <v>52</v>
      </c>
      <c r="G1050" s="2139"/>
      <c r="H1050" s="904">
        <v>137.19</v>
      </c>
      <c r="I1050" s="2143"/>
      <c r="J1050" s="2144"/>
      <c r="K1050" s="899"/>
      <c r="L1050" s="899"/>
      <c r="M1050" s="900"/>
      <c r="N1050" s="900"/>
    </row>
    <row r="1051" spans="1:14" ht="31.5" customHeight="1" thickBot="1">
      <c r="A1051" s="2134"/>
      <c r="B1051" s="2135"/>
      <c r="C1051" s="2135"/>
      <c r="D1051" s="2136"/>
      <c r="E1051" s="2137" t="s">
        <v>5953</v>
      </c>
      <c r="F1051" s="2138"/>
      <c r="G1051" s="2139"/>
      <c r="H1051" s="936">
        <v>114565.01300000001</v>
      </c>
      <c r="I1051" s="2140"/>
      <c r="J1051" s="2141"/>
      <c r="K1051" s="899"/>
      <c r="L1051" s="899"/>
      <c r="M1051" s="900"/>
      <c r="N1051" s="900"/>
    </row>
    <row r="1052" spans="1:14" ht="31.5" customHeight="1" thickBot="1">
      <c r="A1052" s="2134"/>
      <c r="B1052" s="2135"/>
      <c r="C1052" s="2135"/>
      <c r="D1052" s="2136"/>
      <c r="E1052" s="2137" t="s">
        <v>5955</v>
      </c>
      <c r="F1052" s="2138"/>
      <c r="G1052" s="2139"/>
      <c r="H1052" s="936">
        <v>229106.73</v>
      </c>
      <c r="I1052" s="2140"/>
      <c r="J1052" s="2141"/>
      <c r="K1052" s="899"/>
      <c r="L1052" s="899"/>
      <c r="M1052" s="900"/>
      <c r="N1052" s="900"/>
    </row>
  </sheetData>
  <mergeCells count="3417">
    <mergeCell ref="A2:N2"/>
    <mergeCell ref="A3:N3"/>
    <mergeCell ref="A4:B4"/>
    <mergeCell ref="C4:E5"/>
    <mergeCell ref="F4:G5"/>
    <mergeCell ref="H4:H5"/>
    <mergeCell ref="I4:J5"/>
    <mergeCell ref="K4:K5"/>
    <mergeCell ref="L4:L5"/>
    <mergeCell ref="M4:M5"/>
    <mergeCell ref="A11:B11"/>
    <mergeCell ref="C11:E11"/>
    <mergeCell ref="F11:G11"/>
    <mergeCell ref="I11:J11"/>
    <mergeCell ref="A7:N7"/>
    <mergeCell ref="A8:M8"/>
    <mergeCell ref="A9:B10"/>
    <mergeCell ref="C9:E10"/>
    <mergeCell ref="F9:G10"/>
    <mergeCell ref="H9:H10"/>
    <mergeCell ref="I9:J10"/>
    <mergeCell ref="K9:K10"/>
    <mergeCell ref="M9:M10"/>
    <mergeCell ref="N9:N10"/>
    <mergeCell ref="L21:L22"/>
    <mergeCell ref="M21:M22"/>
    <mergeCell ref="N21:N22"/>
    <mergeCell ref="I22:J22"/>
    <mergeCell ref="N4:N5"/>
    <mergeCell ref="A5:B5"/>
    <mergeCell ref="A6:B6"/>
    <mergeCell ref="C6:E6"/>
    <mergeCell ref="F6:G6"/>
    <mergeCell ref="I6:J6"/>
    <mergeCell ref="I18:J18"/>
    <mergeCell ref="I19:J19"/>
    <mergeCell ref="I20:J20"/>
    <mergeCell ref="H21:H22"/>
    <mergeCell ref="I21:J21"/>
    <mergeCell ref="K21:K22"/>
    <mergeCell ref="A14:B14"/>
    <mergeCell ref="C14:E14"/>
    <mergeCell ref="F14:G14"/>
    <mergeCell ref="I14:J14"/>
    <mergeCell ref="A15:N15"/>
    <mergeCell ref="A16:B29"/>
    <mergeCell ref="C16:E29"/>
    <mergeCell ref="F16:G29"/>
    <mergeCell ref="I16:J16"/>
    <mergeCell ref="I17:J17"/>
    <mergeCell ref="A12:N12"/>
    <mergeCell ref="A13:B13"/>
    <mergeCell ref="C13:E13"/>
    <mergeCell ref="F13:G13"/>
    <mergeCell ref="I13:J13"/>
    <mergeCell ref="K33:K35"/>
    <mergeCell ref="L33:L35"/>
    <mergeCell ref="M33:M35"/>
    <mergeCell ref="N33:N35"/>
    <mergeCell ref="I34:J34"/>
    <mergeCell ref="I35:J35"/>
    <mergeCell ref="A30:B35"/>
    <mergeCell ref="C30:E35"/>
    <mergeCell ref="F30:G35"/>
    <mergeCell ref="I30:J30"/>
    <mergeCell ref="I31:J31"/>
    <mergeCell ref="I32:J32"/>
    <mergeCell ref="H33:H35"/>
    <mergeCell ref="I33:J33"/>
    <mergeCell ref="I24:J24"/>
    <mergeCell ref="I25:J25"/>
    <mergeCell ref="I26:J26"/>
    <mergeCell ref="I27:J27"/>
    <mergeCell ref="I28:J28"/>
    <mergeCell ref="I29:J29"/>
    <mergeCell ref="H23:H26"/>
    <mergeCell ref="I23:J23"/>
    <mergeCell ref="K23:K26"/>
    <mergeCell ref="L23:L26"/>
    <mergeCell ref="M23:M26"/>
    <mergeCell ref="N23:N26"/>
    <mergeCell ref="A40:B40"/>
    <mergeCell ref="C40:E40"/>
    <mergeCell ref="F40:G40"/>
    <mergeCell ref="I40:J40"/>
    <mergeCell ref="A41:B41"/>
    <mergeCell ref="C41:E41"/>
    <mergeCell ref="F41:G41"/>
    <mergeCell ref="I41:J41"/>
    <mergeCell ref="K37:K38"/>
    <mergeCell ref="L37:L38"/>
    <mergeCell ref="M37:M38"/>
    <mergeCell ref="N37:N38"/>
    <mergeCell ref="A39:B39"/>
    <mergeCell ref="C39:E39"/>
    <mergeCell ref="F39:G39"/>
    <mergeCell ref="I39:J39"/>
    <mergeCell ref="A36:B36"/>
    <mergeCell ref="C36:E36"/>
    <mergeCell ref="F36:G36"/>
    <mergeCell ref="I36:J36"/>
    <mergeCell ref="A37:B38"/>
    <mergeCell ref="C37:E38"/>
    <mergeCell ref="F37:G38"/>
    <mergeCell ref="I37:J38"/>
    <mergeCell ref="M44:M46"/>
    <mergeCell ref="N44:N46"/>
    <mergeCell ref="I45:J45"/>
    <mergeCell ref="I46:J46"/>
    <mergeCell ref="A47:B47"/>
    <mergeCell ref="C47:E47"/>
    <mergeCell ref="F47:G47"/>
    <mergeCell ref="I47:J47"/>
    <mergeCell ref="A44:B46"/>
    <mergeCell ref="C44:E46"/>
    <mergeCell ref="F44:G46"/>
    <mergeCell ref="I44:J44"/>
    <mergeCell ref="K44:K46"/>
    <mergeCell ref="L44:L46"/>
    <mergeCell ref="A42:B42"/>
    <mergeCell ref="C42:E42"/>
    <mergeCell ref="F42:G42"/>
    <mergeCell ref="I42:J42"/>
    <mergeCell ref="A43:B43"/>
    <mergeCell ref="C43:E43"/>
    <mergeCell ref="F43:G43"/>
    <mergeCell ref="I43:J43"/>
    <mergeCell ref="A52:N52"/>
    <mergeCell ref="A53:B53"/>
    <mergeCell ref="C53:E53"/>
    <mergeCell ref="F53:G53"/>
    <mergeCell ref="I53:J53"/>
    <mergeCell ref="A54:B54"/>
    <mergeCell ref="C54:E54"/>
    <mergeCell ref="F54:G54"/>
    <mergeCell ref="I54:J54"/>
    <mergeCell ref="M48:M50"/>
    <mergeCell ref="N48:N50"/>
    <mergeCell ref="A51:B51"/>
    <mergeCell ref="C51:E51"/>
    <mergeCell ref="F51:G51"/>
    <mergeCell ref="I51:J51"/>
    <mergeCell ref="A48:B50"/>
    <mergeCell ref="C48:E50"/>
    <mergeCell ref="F48:G50"/>
    <mergeCell ref="H48:H50"/>
    <mergeCell ref="I48:J50"/>
    <mergeCell ref="L48:L50"/>
    <mergeCell ref="A59:B59"/>
    <mergeCell ref="C59:E59"/>
    <mergeCell ref="F59:G59"/>
    <mergeCell ref="I59:J59"/>
    <mergeCell ref="A60:B60"/>
    <mergeCell ref="C60:E60"/>
    <mergeCell ref="F60:G60"/>
    <mergeCell ref="I60:J60"/>
    <mergeCell ref="L55:L58"/>
    <mergeCell ref="M55:M56"/>
    <mergeCell ref="N55:N56"/>
    <mergeCell ref="H57:H58"/>
    <mergeCell ref="I57:J57"/>
    <mergeCell ref="K57:K58"/>
    <mergeCell ref="M57:M58"/>
    <mergeCell ref="N57:N58"/>
    <mergeCell ref="I58:J58"/>
    <mergeCell ref="A55:B58"/>
    <mergeCell ref="C55:E58"/>
    <mergeCell ref="F55:G58"/>
    <mergeCell ref="H55:H56"/>
    <mergeCell ref="I55:J56"/>
    <mergeCell ref="K55:K56"/>
    <mergeCell ref="A65:B65"/>
    <mergeCell ref="C65:G65"/>
    <mergeCell ref="I65:J65"/>
    <mergeCell ref="A66:B66"/>
    <mergeCell ref="C66:E66"/>
    <mergeCell ref="F66:G66"/>
    <mergeCell ref="I66:J66"/>
    <mergeCell ref="K62:K63"/>
    <mergeCell ref="M62:M63"/>
    <mergeCell ref="N62:N63"/>
    <mergeCell ref="A64:B64"/>
    <mergeCell ref="C64:E64"/>
    <mergeCell ref="F64:G64"/>
    <mergeCell ref="I64:J64"/>
    <mergeCell ref="A61:B61"/>
    <mergeCell ref="C61:E61"/>
    <mergeCell ref="F61:G61"/>
    <mergeCell ref="I61:J61"/>
    <mergeCell ref="A62:B63"/>
    <mergeCell ref="C62:E63"/>
    <mergeCell ref="F62:G63"/>
    <mergeCell ref="H62:H63"/>
    <mergeCell ref="I62:J63"/>
    <mergeCell ref="A71:B71"/>
    <mergeCell ref="C71:E71"/>
    <mergeCell ref="F71:G71"/>
    <mergeCell ref="I71:J71"/>
    <mergeCell ref="A72:B76"/>
    <mergeCell ref="C72:E76"/>
    <mergeCell ref="F72:G76"/>
    <mergeCell ref="H72:H74"/>
    <mergeCell ref="I72:J72"/>
    <mergeCell ref="M67:M69"/>
    <mergeCell ref="N67:N69"/>
    <mergeCell ref="A70:B70"/>
    <mergeCell ref="C70:E70"/>
    <mergeCell ref="F70:G70"/>
    <mergeCell ref="I70:J70"/>
    <mergeCell ref="A67:B69"/>
    <mergeCell ref="C67:E69"/>
    <mergeCell ref="F67:G69"/>
    <mergeCell ref="H67:H69"/>
    <mergeCell ref="I67:J69"/>
    <mergeCell ref="K67:K69"/>
    <mergeCell ref="A77:B77"/>
    <mergeCell ref="C77:E77"/>
    <mergeCell ref="F77:G77"/>
    <mergeCell ref="I77:J77"/>
    <mergeCell ref="A78:B79"/>
    <mergeCell ref="C78:E79"/>
    <mergeCell ref="F78:G79"/>
    <mergeCell ref="H78:H79"/>
    <mergeCell ref="I78:J79"/>
    <mergeCell ref="K72:K74"/>
    <mergeCell ref="L72:L76"/>
    <mergeCell ref="M72:M74"/>
    <mergeCell ref="N72:N74"/>
    <mergeCell ref="I73:J73"/>
    <mergeCell ref="I74:J74"/>
    <mergeCell ref="I75:J75"/>
    <mergeCell ref="I76:J76"/>
    <mergeCell ref="N81:N82"/>
    <mergeCell ref="I83:J83"/>
    <mergeCell ref="I84:J84"/>
    <mergeCell ref="K84:K85"/>
    <mergeCell ref="M84:M85"/>
    <mergeCell ref="N84:N85"/>
    <mergeCell ref="I85:J85"/>
    <mergeCell ref="A81:B85"/>
    <mergeCell ref="C81:E85"/>
    <mergeCell ref="F81:G85"/>
    <mergeCell ref="I81:J82"/>
    <mergeCell ref="K81:K82"/>
    <mergeCell ref="M81:M82"/>
    <mergeCell ref="K78:K79"/>
    <mergeCell ref="L78:L79"/>
    <mergeCell ref="M78:M79"/>
    <mergeCell ref="N78:N79"/>
    <mergeCell ref="A80:B80"/>
    <mergeCell ref="C80:E80"/>
    <mergeCell ref="F80:G80"/>
    <mergeCell ref="I80:J80"/>
    <mergeCell ref="A91:B91"/>
    <mergeCell ref="C91:E91"/>
    <mergeCell ref="F91:G91"/>
    <mergeCell ref="I91:J91"/>
    <mergeCell ref="A92:B92"/>
    <mergeCell ref="C92:E92"/>
    <mergeCell ref="F92:G92"/>
    <mergeCell ref="I92:J92"/>
    <mergeCell ref="A88:B90"/>
    <mergeCell ref="C88:E90"/>
    <mergeCell ref="F88:G90"/>
    <mergeCell ref="I88:J88"/>
    <mergeCell ref="L88:L90"/>
    <mergeCell ref="I89:J89"/>
    <mergeCell ref="I90:J90"/>
    <mergeCell ref="A86:B86"/>
    <mergeCell ref="C86:E86"/>
    <mergeCell ref="F86:G86"/>
    <mergeCell ref="I86:J86"/>
    <mergeCell ref="A87:B87"/>
    <mergeCell ref="C87:E87"/>
    <mergeCell ref="F87:G87"/>
    <mergeCell ref="I87:J87"/>
    <mergeCell ref="M98:M99"/>
    <mergeCell ref="N98:N99"/>
    <mergeCell ref="I99:J99"/>
    <mergeCell ref="A96:B96"/>
    <mergeCell ref="C96:E96"/>
    <mergeCell ref="F96:G96"/>
    <mergeCell ref="I96:J96"/>
    <mergeCell ref="A97:B99"/>
    <mergeCell ref="C97:E99"/>
    <mergeCell ref="F97:G99"/>
    <mergeCell ref="I97:J97"/>
    <mergeCell ref="M93:M94"/>
    <mergeCell ref="N93:N94"/>
    <mergeCell ref="A95:B95"/>
    <mergeCell ref="C95:E95"/>
    <mergeCell ref="F95:G95"/>
    <mergeCell ref="I95:J95"/>
    <mergeCell ref="A93:B94"/>
    <mergeCell ref="C93:E94"/>
    <mergeCell ref="F93:G94"/>
    <mergeCell ref="H93:H94"/>
    <mergeCell ref="I93:J94"/>
    <mergeCell ref="K93:K94"/>
    <mergeCell ref="A102:B102"/>
    <mergeCell ref="C102:E102"/>
    <mergeCell ref="F102:G102"/>
    <mergeCell ref="I102:J102"/>
    <mergeCell ref="A103:B103"/>
    <mergeCell ref="C103:E103"/>
    <mergeCell ref="F103:G103"/>
    <mergeCell ref="I103:J103"/>
    <mergeCell ref="A100:B100"/>
    <mergeCell ref="C100:E100"/>
    <mergeCell ref="F100:G100"/>
    <mergeCell ref="I100:J100"/>
    <mergeCell ref="A101:B101"/>
    <mergeCell ref="C101:E101"/>
    <mergeCell ref="F101:G101"/>
    <mergeCell ref="I101:J101"/>
    <mergeCell ref="L97:L99"/>
    <mergeCell ref="H98:H99"/>
    <mergeCell ref="I98:J98"/>
    <mergeCell ref="K98:K99"/>
    <mergeCell ref="M106:M107"/>
    <mergeCell ref="N106:N107"/>
    <mergeCell ref="A108:B108"/>
    <mergeCell ref="C108:E108"/>
    <mergeCell ref="F108:G108"/>
    <mergeCell ref="I108:J108"/>
    <mergeCell ref="A106:B107"/>
    <mergeCell ref="C106:E107"/>
    <mergeCell ref="F106:G107"/>
    <mergeCell ref="H106:H107"/>
    <mergeCell ref="I106:J107"/>
    <mergeCell ref="K106:K107"/>
    <mergeCell ref="A104:B104"/>
    <mergeCell ref="C104:G104"/>
    <mergeCell ref="I104:J104"/>
    <mergeCell ref="A105:B105"/>
    <mergeCell ref="C105:G105"/>
    <mergeCell ref="I105:J105"/>
    <mergeCell ref="A114:B114"/>
    <mergeCell ref="C114:E114"/>
    <mergeCell ref="F114:G114"/>
    <mergeCell ref="I114:J114"/>
    <mergeCell ref="A115:B119"/>
    <mergeCell ref="C115:E119"/>
    <mergeCell ref="F115:G119"/>
    <mergeCell ref="H115:H116"/>
    <mergeCell ref="I115:J116"/>
    <mergeCell ref="K110:K112"/>
    <mergeCell ref="L110:L113"/>
    <mergeCell ref="M110:M112"/>
    <mergeCell ref="N110:N112"/>
    <mergeCell ref="I111:J111"/>
    <mergeCell ref="I112:J112"/>
    <mergeCell ref="I113:J113"/>
    <mergeCell ref="A109:B109"/>
    <mergeCell ref="C109:G109"/>
    <mergeCell ref="I109:J109"/>
    <mergeCell ref="A110:B113"/>
    <mergeCell ref="C110:E113"/>
    <mergeCell ref="F110:G113"/>
    <mergeCell ref="H110:H112"/>
    <mergeCell ref="I110:J110"/>
    <mergeCell ref="A122:C122"/>
    <mergeCell ref="D122:G122"/>
    <mergeCell ref="I122:J122"/>
    <mergeCell ref="A123:C123"/>
    <mergeCell ref="D123:G123"/>
    <mergeCell ref="I123:J123"/>
    <mergeCell ref="A120:B120"/>
    <mergeCell ref="C120:E120"/>
    <mergeCell ref="F120:G120"/>
    <mergeCell ref="I120:J120"/>
    <mergeCell ref="A121:B121"/>
    <mergeCell ref="C121:G121"/>
    <mergeCell ref="I121:J121"/>
    <mergeCell ref="K115:K116"/>
    <mergeCell ref="L115:L119"/>
    <mergeCell ref="M115:M116"/>
    <mergeCell ref="N115:N116"/>
    <mergeCell ref="H117:H118"/>
    <mergeCell ref="I117:J118"/>
    <mergeCell ref="K117:K118"/>
    <mergeCell ref="M117:M118"/>
    <mergeCell ref="N117:N118"/>
    <mergeCell ref="I119:J119"/>
    <mergeCell ref="M127:M132"/>
    <mergeCell ref="N127:N132"/>
    <mergeCell ref="I128:J128"/>
    <mergeCell ref="I129:J129"/>
    <mergeCell ref="I130:J130"/>
    <mergeCell ref="I131:J131"/>
    <mergeCell ref="I132:J132"/>
    <mergeCell ref="A127:C132"/>
    <mergeCell ref="D127:E132"/>
    <mergeCell ref="F127:G132"/>
    <mergeCell ref="H127:H132"/>
    <mergeCell ref="I127:J127"/>
    <mergeCell ref="K127:K132"/>
    <mergeCell ref="A124:N124"/>
    <mergeCell ref="A125:C125"/>
    <mergeCell ref="D125:G125"/>
    <mergeCell ref="I125:J125"/>
    <mergeCell ref="A126:C126"/>
    <mergeCell ref="D126:E126"/>
    <mergeCell ref="F126:G126"/>
    <mergeCell ref="I126:J126"/>
    <mergeCell ref="M135:M137"/>
    <mergeCell ref="N135:N137"/>
    <mergeCell ref="A138:C140"/>
    <mergeCell ref="D138:E140"/>
    <mergeCell ref="F138:G140"/>
    <mergeCell ref="H138:H140"/>
    <mergeCell ref="I138:J140"/>
    <mergeCell ref="K138:K140"/>
    <mergeCell ref="M138:M140"/>
    <mergeCell ref="N138:N140"/>
    <mergeCell ref="A135:C137"/>
    <mergeCell ref="D135:E137"/>
    <mergeCell ref="F135:G137"/>
    <mergeCell ref="H135:H137"/>
    <mergeCell ref="I135:J137"/>
    <mergeCell ref="K135:K137"/>
    <mergeCell ref="A133:C133"/>
    <mergeCell ref="D133:E133"/>
    <mergeCell ref="F133:G133"/>
    <mergeCell ref="I133:J133"/>
    <mergeCell ref="A134:C134"/>
    <mergeCell ref="D134:G134"/>
    <mergeCell ref="I134:J134"/>
    <mergeCell ref="K142:K143"/>
    <mergeCell ref="M142:M143"/>
    <mergeCell ref="N142:N143"/>
    <mergeCell ref="A144:D145"/>
    <mergeCell ref="E144:E145"/>
    <mergeCell ref="F144:G145"/>
    <mergeCell ref="H144:H145"/>
    <mergeCell ref="I144:J145"/>
    <mergeCell ref="K144:K145"/>
    <mergeCell ref="M144:M145"/>
    <mergeCell ref="A141:D141"/>
    <mergeCell ref="F141:G141"/>
    <mergeCell ref="I141:J141"/>
    <mergeCell ref="A142:D143"/>
    <mergeCell ref="E142:E143"/>
    <mergeCell ref="F142:G143"/>
    <mergeCell ref="H142:H143"/>
    <mergeCell ref="I142:J143"/>
    <mergeCell ref="A151:N151"/>
    <mergeCell ref="A152:D152"/>
    <mergeCell ref="F152:G152"/>
    <mergeCell ref="I152:J152"/>
    <mergeCell ref="A153:D155"/>
    <mergeCell ref="E153:E155"/>
    <mergeCell ref="F153:G155"/>
    <mergeCell ref="H153:H155"/>
    <mergeCell ref="I153:J155"/>
    <mergeCell ref="K153:K155"/>
    <mergeCell ref="N144:N145"/>
    <mergeCell ref="A146:D150"/>
    <mergeCell ref="E146:G150"/>
    <mergeCell ref="H146:H150"/>
    <mergeCell ref="I146:J150"/>
    <mergeCell ref="K146:K150"/>
    <mergeCell ref="L146:L150"/>
    <mergeCell ref="M146:M150"/>
    <mergeCell ref="N146:N150"/>
    <mergeCell ref="M158:M159"/>
    <mergeCell ref="N158:N159"/>
    <mergeCell ref="I159:J159"/>
    <mergeCell ref="A160:D160"/>
    <mergeCell ref="F160:G160"/>
    <mergeCell ref="I160:J160"/>
    <mergeCell ref="A158:D159"/>
    <mergeCell ref="E158:E159"/>
    <mergeCell ref="F158:G159"/>
    <mergeCell ref="H158:H159"/>
    <mergeCell ref="I158:J158"/>
    <mergeCell ref="K158:K159"/>
    <mergeCell ref="M153:M155"/>
    <mergeCell ref="N153:N155"/>
    <mergeCell ref="A156:N156"/>
    <mergeCell ref="A157:D157"/>
    <mergeCell ref="F157:G157"/>
    <mergeCell ref="I157:J157"/>
    <mergeCell ref="A165:D165"/>
    <mergeCell ref="E165:G165"/>
    <mergeCell ref="I165:J165"/>
    <mergeCell ref="A166:D166"/>
    <mergeCell ref="E166:G166"/>
    <mergeCell ref="I166:J166"/>
    <mergeCell ref="M161:M163"/>
    <mergeCell ref="N161:N163"/>
    <mergeCell ref="I162:J162"/>
    <mergeCell ref="I163:J163"/>
    <mergeCell ref="A164:D164"/>
    <mergeCell ref="E164:G164"/>
    <mergeCell ref="I164:J164"/>
    <mergeCell ref="A161:D163"/>
    <mergeCell ref="E161:E163"/>
    <mergeCell ref="F161:G163"/>
    <mergeCell ref="H161:H163"/>
    <mergeCell ref="I161:J161"/>
    <mergeCell ref="K161:K163"/>
    <mergeCell ref="N169:N170"/>
    <mergeCell ref="A171:B171"/>
    <mergeCell ref="C171:G171"/>
    <mergeCell ref="I171:J171"/>
    <mergeCell ref="A172:B173"/>
    <mergeCell ref="C172:E173"/>
    <mergeCell ref="F172:G173"/>
    <mergeCell ref="H172:H173"/>
    <mergeCell ref="I172:J173"/>
    <mergeCell ref="K172:K173"/>
    <mergeCell ref="A169:B170"/>
    <mergeCell ref="C169:E170"/>
    <mergeCell ref="F169:G170"/>
    <mergeCell ref="H169:H170"/>
    <mergeCell ref="I169:J170"/>
    <mergeCell ref="M169:M170"/>
    <mergeCell ref="A167:D167"/>
    <mergeCell ref="E167:G167"/>
    <mergeCell ref="I167:J167"/>
    <mergeCell ref="A168:D168"/>
    <mergeCell ref="E168:G168"/>
    <mergeCell ref="I168:J168"/>
    <mergeCell ref="A179:B179"/>
    <mergeCell ref="C179:E179"/>
    <mergeCell ref="F179:G179"/>
    <mergeCell ref="I179:J179"/>
    <mergeCell ref="A180:B180"/>
    <mergeCell ref="C180:G180"/>
    <mergeCell ref="I180:J180"/>
    <mergeCell ref="M175:M177"/>
    <mergeCell ref="N175:N177"/>
    <mergeCell ref="A178:B178"/>
    <mergeCell ref="C178:E178"/>
    <mergeCell ref="F178:G178"/>
    <mergeCell ref="I178:J178"/>
    <mergeCell ref="M172:M173"/>
    <mergeCell ref="N172:N173"/>
    <mergeCell ref="A174:B174"/>
    <mergeCell ref="C174:J174"/>
    <mergeCell ref="A175:B177"/>
    <mergeCell ref="C175:E177"/>
    <mergeCell ref="F175:G177"/>
    <mergeCell ref="H175:H177"/>
    <mergeCell ref="I175:J177"/>
    <mergeCell ref="K175:K177"/>
    <mergeCell ref="M186:M193"/>
    <mergeCell ref="N186:N193"/>
    <mergeCell ref="A194:B194"/>
    <mergeCell ref="C194:E194"/>
    <mergeCell ref="F194:G194"/>
    <mergeCell ref="I194:J194"/>
    <mergeCell ref="A185:B185"/>
    <mergeCell ref="C185:E185"/>
    <mergeCell ref="F185:G185"/>
    <mergeCell ref="I185:J185"/>
    <mergeCell ref="A186:B193"/>
    <mergeCell ref="C186:E193"/>
    <mergeCell ref="F186:G193"/>
    <mergeCell ref="H186:H193"/>
    <mergeCell ref="I186:J193"/>
    <mergeCell ref="A181:B181"/>
    <mergeCell ref="C181:G181"/>
    <mergeCell ref="I181:J181"/>
    <mergeCell ref="A182:N182"/>
    <mergeCell ref="A183:N183"/>
    <mergeCell ref="A184:B184"/>
    <mergeCell ref="C184:H184"/>
    <mergeCell ref="I184:J184"/>
    <mergeCell ref="M196:M199"/>
    <mergeCell ref="N196:N198"/>
    <mergeCell ref="I197:J197"/>
    <mergeCell ref="I198:J198"/>
    <mergeCell ref="I199:J199"/>
    <mergeCell ref="A200:B200"/>
    <mergeCell ref="C200:E200"/>
    <mergeCell ref="F200:G200"/>
    <mergeCell ref="I200:J200"/>
    <mergeCell ref="A195:B195"/>
    <mergeCell ref="C195:E195"/>
    <mergeCell ref="F195:G195"/>
    <mergeCell ref="I195:J195"/>
    <mergeCell ref="A196:B199"/>
    <mergeCell ref="C196:E199"/>
    <mergeCell ref="F196:G199"/>
    <mergeCell ref="H196:H199"/>
    <mergeCell ref="I196:J196"/>
    <mergeCell ref="A208:B208"/>
    <mergeCell ref="C208:E208"/>
    <mergeCell ref="F208:G208"/>
    <mergeCell ref="I208:J208"/>
    <mergeCell ref="A209:B209"/>
    <mergeCell ref="C209:E209"/>
    <mergeCell ref="F209:G209"/>
    <mergeCell ref="I209:J209"/>
    <mergeCell ref="M202:M206"/>
    <mergeCell ref="N202:N206"/>
    <mergeCell ref="A207:B207"/>
    <mergeCell ref="C207:E207"/>
    <mergeCell ref="F207:G207"/>
    <mergeCell ref="I207:J207"/>
    <mergeCell ref="A201:B201"/>
    <mergeCell ref="C201:E201"/>
    <mergeCell ref="F201:G201"/>
    <mergeCell ref="I201:J201"/>
    <mergeCell ref="A202:B206"/>
    <mergeCell ref="C202:E206"/>
    <mergeCell ref="F202:G206"/>
    <mergeCell ref="H202:H206"/>
    <mergeCell ref="I202:J206"/>
    <mergeCell ref="M213:M218"/>
    <mergeCell ref="N213:N218"/>
    <mergeCell ref="I214:J214"/>
    <mergeCell ref="I215:J215"/>
    <mergeCell ref="I216:J216"/>
    <mergeCell ref="H217:H218"/>
    <mergeCell ref="I217:J218"/>
    <mergeCell ref="K217:K218"/>
    <mergeCell ref="A212:E212"/>
    <mergeCell ref="F212:G212"/>
    <mergeCell ref="I212:J212"/>
    <mergeCell ref="A213:B218"/>
    <mergeCell ref="C213:E218"/>
    <mergeCell ref="F213:G218"/>
    <mergeCell ref="I213:J213"/>
    <mergeCell ref="A210:B210"/>
    <mergeCell ref="C210:G210"/>
    <mergeCell ref="I210:J210"/>
    <mergeCell ref="A211:E211"/>
    <mergeCell ref="F211:G211"/>
    <mergeCell ref="I211:J211"/>
    <mergeCell ref="K220:K221"/>
    <mergeCell ref="M220:M221"/>
    <mergeCell ref="N220:N221"/>
    <mergeCell ref="F221:G221"/>
    <mergeCell ref="A222:B222"/>
    <mergeCell ref="C222:E222"/>
    <mergeCell ref="F222:G222"/>
    <mergeCell ref="I222:J222"/>
    <mergeCell ref="A219:B219"/>
    <mergeCell ref="C219:E219"/>
    <mergeCell ref="F219:G219"/>
    <mergeCell ref="I219:J219"/>
    <mergeCell ref="A220:B221"/>
    <mergeCell ref="C220:E221"/>
    <mergeCell ref="F220:G220"/>
    <mergeCell ref="H220:H221"/>
    <mergeCell ref="I220:J221"/>
    <mergeCell ref="N225:N227"/>
    <mergeCell ref="I226:J226"/>
    <mergeCell ref="I227:J227"/>
    <mergeCell ref="A228:B229"/>
    <mergeCell ref="C228:E229"/>
    <mergeCell ref="F228:G229"/>
    <mergeCell ref="H228:H229"/>
    <mergeCell ref="I228:J229"/>
    <mergeCell ref="K228:K229"/>
    <mergeCell ref="M228:M229"/>
    <mergeCell ref="L223:L224"/>
    <mergeCell ref="M223:M224"/>
    <mergeCell ref="N223:N224"/>
    <mergeCell ref="A225:B227"/>
    <mergeCell ref="C225:E227"/>
    <mergeCell ref="F225:G227"/>
    <mergeCell ref="H225:H227"/>
    <mergeCell ref="I225:J225"/>
    <mergeCell ref="K225:K227"/>
    <mergeCell ref="M225:M227"/>
    <mergeCell ref="A223:B224"/>
    <mergeCell ref="C223:E224"/>
    <mergeCell ref="F223:G224"/>
    <mergeCell ref="H223:H224"/>
    <mergeCell ref="I223:J224"/>
    <mergeCell ref="K223:K224"/>
    <mergeCell ref="M232:M233"/>
    <mergeCell ref="N232:N233"/>
    <mergeCell ref="A234:B235"/>
    <mergeCell ref="C234:E235"/>
    <mergeCell ref="F234:G235"/>
    <mergeCell ref="H234:H235"/>
    <mergeCell ref="I234:J235"/>
    <mergeCell ref="K234:K235"/>
    <mergeCell ref="M234:M235"/>
    <mergeCell ref="N234:N235"/>
    <mergeCell ref="A232:B233"/>
    <mergeCell ref="C232:E233"/>
    <mergeCell ref="F232:G233"/>
    <mergeCell ref="H232:H233"/>
    <mergeCell ref="I232:J233"/>
    <mergeCell ref="K232:K233"/>
    <mergeCell ref="N228:N229"/>
    <mergeCell ref="A230:B231"/>
    <mergeCell ref="C230:E231"/>
    <mergeCell ref="F230:G231"/>
    <mergeCell ref="H230:H231"/>
    <mergeCell ref="I230:J231"/>
    <mergeCell ref="K230:K231"/>
    <mergeCell ref="M230:M231"/>
    <mergeCell ref="N230:N231"/>
    <mergeCell ref="A242:H242"/>
    <mergeCell ref="I242:J242"/>
    <mergeCell ref="A243:N243"/>
    <mergeCell ref="A244:B245"/>
    <mergeCell ref="C244:E245"/>
    <mergeCell ref="F244:G245"/>
    <mergeCell ref="H244:H245"/>
    <mergeCell ref="I244:J244"/>
    <mergeCell ref="K244:K245"/>
    <mergeCell ref="L244:L245"/>
    <mergeCell ref="M236:M237"/>
    <mergeCell ref="N236:N237"/>
    <mergeCell ref="A238:B241"/>
    <mergeCell ref="C238:E241"/>
    <mergeCell ref="F238:G241"/>
    <mergeCell ref="H238:H241"/>
    <mergeCell ref="I238:J241"/>
    <mergeCell ref="K238:K241"/>
    <mergeCell ref="M238:M241"/>
    <mergeCell ref="N238:N241"/>
    <mergeCell ref="A236:B237"/>
    <mergeCell ref="C236:E237"/>
    <mergeCell ref="F236:G237"/>
    <mergeCell ref="H236:H237"/>
    <mergeCell ref="I236:J237"/>
    <mergeCell ref="K236:K237"/>
    <mergeCell ref="M247:M248"/>
    <mergeCell ref="N247:N248"/>
    <mergeCell ref="F248:G248"/>
    <mergeCell ref="A249:B250"/>
    <mergeCell ref="C249:E250"/>
    <mergeCell ref="F249:G249"/>
    <mergeCell ref="H249:H250"/>
    <mergeCell ref="I249:J250"/>
    <mergeCell ref="K249:K250"/>
    <mergeCell ref="L249:L250"/>
    <mergeCell ref="A247:B248"/>
    <mergeCell ref="C247:E248"/>
    <mergeCell ref="F247:G247"/>
    <mergeCell ref="H247:H248"/>
    <mergeCell ref="I247:J248"/>
    <mergeCell ref="K247:K248"/>
    <mergeCell ref="M244:M245"/>
    <mergeCell ref="N244:N245"/>
    <mergeCell ref="I245:J245"/>
    <mergeCell ref="A246:B246"/>
    <mergeCell ref="C246:E246"/>
    <mergeCell ref="F246:G246"/>
    <mergeCell ref="I246:J246"/>
    <mergeCell ref="M253:M254"/>
    <mergeCell ref="N253:N254"/>
    <mergeCell ref="I254:J254"/>
    <mergeCell ref="A255:H255"/>
    <mergeCell ref="I255:J255"/>
    <mergeCell ref="A256:N256"/>
    <mergeCell ref="M251:M252"/>
    <mergeCell ref="N251:N252"/>
    <mergeCell ref="C252:E252"/>
    <mergeCell ref="A253:B254"/>
    <mergeCell ref="C253:E254"/>
    <mergeCell ref="F253:G254"/>
    <mergeCell ref="H253:H254"/>
    <mergeCell ref="I253:J253"/>
    <mergeCell ref="K253:K254"/>
    <mergeCell ref="L253:L254"/>
    <mergeCell ref="M249:M250"/>
    <mergeCell ref="N249:N250"/>
    <mergeCell ref="F250:G250"/>
    <mergeCell ref="A251:B252"/>
    <mergeCell ref="C251:E251"/>
    <mergeCell ref="F251:G252"/>
    <mergeCell ref="H251:H252"/>
    <mergeCell ref="I251:J252"/>
    <mergeCell ref="K251:K252"/>
    <mergeCell ref="L251:L252"/>
    <mergeCell ref="N260:N263"/>
    <mergeCell ref="I261:J261"/>
    <mergeCell ref="I262:J262"/>
    <mergeCell ref="I263:J263"/>
    <mergeCell ref="A264:B265"/>
    <mergeCell ref="C264:F265"/>
    <mergeCell ref="G264:G265"/>
    <mergeCell ref="H264:H265"/>
    <mergeCell ref="I264:J265"/>
    <mergeCell ref="K264:K265"/>
    <mergeCell ref="L257:L259"/>
    <mergeCell ref="M257:M259"/>
    <mergeCell ref="N257:N259"/>
    <mergeCell ref="A260:B263"/>
    <mergeCell ref="C260:F263"/>
    <mergeCell ref="G260:G263"/>
    <mergeCell ref="H260:H263"/>
    <mergeCell ref="I260:J260"/>
    <mergeCell ref="K260:K263"/>
    <mergeCell ref="M260:M263"/>
    <mergeCell ref="A257:B259"/>
    <mergeCell ref="C257:F259"/>
    <mergeCell ref="G257:G259"/>
    <mergeCell ref="H257:H259"/>
    <mergeCell ref="I257:J259"/>
    <mergeCell ref="K257:K259"/>
    <mergeCell ref="M266:M267"/>
    <mergeCell ref="N266:N267"/>
    <mergeCell ref="I267:J267"/>
    <mergeCell ref="A268:B270"/>
    <mergeCell ref="C268:F270"/>
    <mergeCell ref="G268:G270"/>
    <mergeCell ref="H268:H270"/>
    <mergeCell ref="I268:J268"/>
    <mergeCell ref="K268:K270"/>
    <mergeCell ref="L268:L270"/>
    <mergeCell ref="L264:L265"/>
    <mergeCell ref="M264:M265"/>
    <mergeCell ref="N264:N265"/>
    <mergeCell ref="A266:B267"/>
    <mergeCell ref="C266:F267"/>
    <mergeCell ref="G266:G267"/>
    <mergeCell ref="H266:H267"/>
    <mergeCell ref="I266:J266"/>
    <mergeCell ref="K266:K267"/>
    <mergeCell ref="L266:L267"/>
    <mergeCell ref="L272:L274"/>
    <mergeCell ref="M272:M274"/>
    <mergeCell ref="N272:N274"/>
    <mergeCell ref="I273:J273"/>
    <mergeCell ref="I274:J274"/>
    <mergeCell ref="A275:B275"/>
    <mergeCell ref="C275:F275"/>
    <mergeCell ref="I275:J275"/>
    <mergeCell ref="A272:B274"/>
    <mergeCell ref="C272:F274"/>
    <mergeCell ref="G272:G274"/>
    <mergeCell ref="H272:H274"/>
    <mergeCell ref="I272:J272"/>
    <mergeCell ref="K272:K274"/>
    <mergeCell ref="M268:M270"/>
    <mergeCell ref="N268:N270"/>
    <mergeCell ref="I269:J269"/>
    <mergeCell ref="I270:J270"/>
    <mergeCell ref="A271:B271"/>
    <mergeCell ref="C271:F271"/>
    <mergeCell ref="I271:J271"/>
    <mergeCell ref="A280:B280"/>
    <mergeCell ref="C280:F280"/>
    <mergeCell ref="I280:J280"/>
    <mergeCell ref="A281:B282"/>
    <mergeCell ref="C281:F282"/>
    <mergeCell ref="G281:G282"/>
    <mergeCell ref="H281:H282"/>
    <mergeCell ref="I281:J281"/>
    <mergeCell ref="M276:M277"/>
    <mergeCell ref="N276:N277"/>
    <mergeCell ref="A278:B279"/>
    <mergeCell ref="C278:F279"/>
    <mergeCell ref="G278:G279"/>
    <mergeCell ref="H278:H279"/>
    <mergeCell ref="I278:J279"/>
    <mergeCell ref="K278:K279"/>
    <mergeCell ref="M278:M279"/>
    <mergeCell ref="N278:N279"/>
    <mergeCell ref="A276:B277"/>
    <mergeCell ref="C276:F277"/>
    <mergeCell ref="G276:G277"/>
    <mergeCell ref="H276:H277"/>
    <mergeCell ref="I276:J277"/>
    <mergeCell ref="K276:K277"/>
    <mergeCell ref="L283:L287"/>
    <mergeCell ref="M283:M287"/>
    <mergeCell ref="N283:N287"/>
    <mergeCell ref="I284:J284"/>
    <mergeCell ref="I285:J285"/>
    <mergeCell ref="I286:J286"/>
    <mergeCell ref="I287:J287"/>
    <mergeCell ref="K281:K282"/>
    <mergeCell ref="M281:M282"/>
    <mergeCell ref="N281:N282"/>
    <mergeCell ref="I282:J282"/>
    <mergeCell ref="A283:B287"/>
    <mergeCell ref="C283:F287"/>
    <mergeCell ref="G283:G287"/>
    <mergeCell ref="H283:H287"/>
    <mergeCell ref="I283:J283"/>
    <mergeCell ref="K283:K287"/>
    <mergeCell ref="L290:L291"/>
    <mergeCell ref="M290:M291"/>
    <mergeCell ref="N290:N291"/>
    <mergeCell ref="I291:J291"/>
    <mergeCell ref="A292:B293"/>
    <mergeCell ref="C292:F293"/>
    <mergeCell ref="G292:G293"/>
    <mergeCell ref="H292:H293"/>
    <mergeCell ref="I292:J293"/>
    <mergeCell ref="K292:K293"/>
    <mergeCell ref="L288:L289"/>
    <mergeCell ref="M288:M289"/>
    <mergeCell ref="N288:N289"/>
    <mergeCell ref="I289:J289"/>
    <mergeCell ref="A290:B291"/>
    <mergeCell ref="C290:F291"/>
    <mergeCell ref="G290:G291"/>
    <mergeCell ref="H290:H291"/>
    <mergeCell ref="I290:J290"/>
    <mergeCell ref="K290:K291"/>
    <mergeCell ref="A288:B289"/>
    <mergeCell ref="C288:F289"/>
    <mergeCell ref="G288:G289"/>
    <mergeCell ref="H288:H289"/>
    <mergeCell ref="I288:J288"/>
    <mergeCell ref="K288:K289"/>
    <mergeCell ref="N294:N303"/>
    <mergeCell ref="I295:J295"/>
    <mergeCell ref="I296:J296"/>
    <mergeCell ref="I297:J297"/>
    <mergeCell ref="I298:J298"/>
    <mergeCell ref="I299:J299"/>
    <mergeCell ref="I300:J300"/>
    <mergeCell ref="I301:J301"/>
    <mergeCell ref="I302:J302"/>
    <mergeCell ref="I303:J303"/>
    <mergeCell ref="M292:M293"/>
    <mergeCell ref="N292:N293"/>
    <mergeCell ref="A294:B303"/>
    <mergeCell ref="C294:F303"/>
    <mergeCell ref="G294:G303"/>
    <mergeCell ref="H294:H303"/>
    <mergeCell ref="I294:J294"/>
    <mergeCell ref="K294:K303"/>
    <mergeCell ref="L294:L303"/>
    <mergeCell ref="M294:M303"/>
    <mergeCell ref="M307:M308"/>
    <mergeCell ref="N307:N308"/>
    <mergeCell ref="A309:B310"/>
    <mergeCell ref="C309:E310"/>
    <mergeCell ref="F309:G309"/>
    <mergeCell ref="I309:J309"/>
    <mergeCell ref="F310:G310"/>
    <mergeCell ref="I310:J310"/>
    <mergeCell ref="A307:B308"/>
    <mergeCell ref="C307:E308"/>
    <mergeCell ref="F307:G308"/>
    <mergeCell ref="H307:H308"/>
    <mergeCell ref="I307:J308"/>
    <mergeCell ref="K307:K308"/>
    <mergeCell ref="A304:B304"/>
    <mergeCell ref="C304:F304"/>
    <mergeCell ref="I304:J304"/>
    <mergeCell ref="A305:H305"/>
    <mergeCell ref="I305:J305"/>
    <mergeCell ref="A306:N306"/>
    <mergeCell ref="L316:L317"/>
    <mergeCell ref="M316:M317"/>
    <mergeCell ref="N316:N317"/>
    <mergeCell ref="A318:B323"/>
    <mergeCell ref="C318:E323"/>
    <mergeCell ref="F318:G322"/>
    <mergeCell ref="H318:H321"/>
    <mergeCell ref="I318:J321"/>
    <mergeCell ref="K318:K321"/>
    <mergeCell ref="L318:L323"/>
    <mergeCell ref="A316:B317"/>
    <mergeCell ref="C316:E317"/>
    <mergeCell ref="F316:G317"/>
    <mergeCell ref="H316:H317"/>
    <mergeCell ref="I316:J317"/>
    <mergeCell ref="K316:K317"/>
    <mergeCell ref="L311:L314"/>
    <mergeCell ref="M311:M314"/>
    <mergeCell ref="N311:N314"/>
    <mergeCell ref="H313:H314"/>
    <mergeCell ref="I313:J314"/>
    <mergeCell ref="K313:K314"/>
    <mergeCell ref="A311:B315"/>
    <mergeCell ref="C311:E315"/>
    <mergeCell ref="F311:G314"/>
    <mergeCell ref="H311:H312"/>
    <mergeCell ref="I311:J312"/>
    <mergeCell ref="K311:K312"/>
    <mergeCell ref="F315:G315"/>
    <mergeCell ref="I315:J315"/>
    <mergeCell ref="M325:M326"/>
    <mergeCell ref="N325:N326"/>
    <mergeCell ref="I326:J326"/>
    <mergeCell ref="A327:B328"/>
    <mergeCell ref="C327:E328"/>
    <mergeCell ref="F327:G328"/>
    <mergeCell ref="H327:H328"/>
    <mergeCell ref="I327:J328"/>
    <mergeCell ref="K327:K328"/>
    <mergeCell ref="M327:M328"/>
    <mergeCell ref="A325:B326"/>
    <mergeCell ref="C325:E326"/>
    <mergeCell ref="F325:G326"/>
    <mergeCell ref="H325:H326"/>
    <mergeCell ref="I325:J325"/>
    <mergeCell ref="K325:K326"/>
    <mergeCell ref="M318:M323"/>
    <mergeCell ref="N318:N323"/>
    <mergeCell ref="I322:J322"/>
    <mergeCell ref="F323:G323"/>
    <mergeCell ref="I323:J323"/>
    <mergeCell ref="A324:B324"/>
    <mergeCell ref="C324:E324"/>
    <mergeCell ref="F324:G324"/>
    <mergeCell ref="I324:J324"/>
    <mergeCell ref="M331:M332"/>
    <mergeCell ref="N331:N332"/>
    <mergeCell ref="A333:B336"/>
    <mergeCell ref="C333:E336"/>
    <mergeCell ref="F333:G336"/>
    <mergeCell ref="H333:H336"/>
    <mergeCell ref="I333:J336"/>
    <mergeCell ref="K333:K336"/>
    <mergeCell ref="L333:L336"/>
    <mergeCell ref="M333:M336"/>
    <mergeCell ref="A331:B332"/>
    <mergeCell ref="C331:E332"/>
    <mergeCell ref="F331:G332"/>
    <mergeCell ref="H331:H332"/>
    <mergeCell ref="I331:J332"/>
    <mergeCell ref="K331:K332"/>
    <mergeCell ref="N327:N328"/>
    <mergeCell ref="A329:B329"/>
    <mergeCell ref="C329:E329"/>
    <mergeCell ref="F329:G329"/>
    <mergeCell ref="I329:J329"/>
    <mergeCell ref="A330:B330"/>
    <mergeCell ref="C330:E330"/>
    <mergeCell ref="F330:G330"/>
    <mergeCell ref="I330:J330"/>
    <mergeCell ref="A341:H341"/>
    <mergeCell ref="I341:J341"/>
    <mergeCell ref="A342:N342"/>
    <mergeCell ref="A343:B343"/>
    <mergeCell ref="C343:E343"/>
    <mergeCell ref="F343:G343"/>
    <mergeCell ref="I343:J343"/>
    <mergeCell ref="I338:J338"/>
    <mergeCell ref="A339:B339"/>
    <mergeCell ref="C339:E339"/>
    <mergeCell ref="F339:G339"/>
    <mergeCell ref="I339:J339"/>
    <mergeCell ref="A340:B340"/>
    <mergeCell ref="C340:E340"/>
    <mergeCell ref="F340:G340"/>
    <mergeCell ref="I340:J340"/>
    <mergeCell ref="N333:N336"/>
    <mergeCell ref="A337:B338"/>
    <mergeCell ref="C337:E338"/>
    <mergeCell ref="F337:G338"/>
    <mergeCell ref="H337:H338"/>
    <mergeCell ref="I337:J337"/>
    <mergeCell ref="K337:K338"/>
    <mergeCell ref="L337:L338"/>
    <mergeCell ref="M337:M338"/>
    <mergeCell ref="N337:N338"/>
    <mergeCell ref="M348:M350"/>
    <mergeCell ref="N348:N350"/>
    <mergeCell ref="I349:J349"/>
    <mergeCell ref="I350:J350"/>
    <mergeCell ref="F351:G351"/>
    <mergeCell ref="I351:J351"/>
    <mergeCell ref="L346:L347"/>
    <mergeCell ref="M346:M347"/>
    <mergeCell ref="N346:N347"/>
    <mergeCell ref="I347:J347"/>
    <mergeCell ref="A348:B351"/>
    <mergeCell ref="C348:E351"/>
    <mergeCell ref="F348:G350"/>
    <mergeCell ref="H348:H349"/>
    <mergeCell ref="I348:J348"/>
    <mergeCell ref="K348:K349"/>
    <mergeCell ref="L344:L345"/>
    <mergeCell ref="M344:M345"/>
    <mergeCell ref="N344:N345"/>
    <mergeCell ref="I345:J345"/>
    <mergeCell ref="A346:B347"/>
    <mergeCell ref="C346:E347"/>
    <mergeCell ref="F346:G347"/>
    <mergeCell ref="H346:H347"/>
    <mergeCell ref="I346:J346"/>
    <mergeCell ref="K346:K347"/>
    <mergeCell ref="A344:B345"/>
    <mergeCell ref="C344:E345"/>
    <mergeCell ref="F344:G345"/>
    <mergeCell ref="H344:H345"/>
    <mergeCell ref="I344:J344"/>
    <mergeCell ref="K344:K345"/>
    <mergeCell ref="M355:M360"/>
    <mergeCell ref="N355:N360"/>
    <mergeCell ref="I356:J356"/>
    <mergeCell ref="I357:J357"/>
    <mergeCell ref="I358:J358"/>
    <mergeCell ref="I359:J359"/>
    <mergeCell ref="I360:J360"/>
    <mergeCell ref="L352:L353"/>
    <mergeCell ref="I353:J353"/>
    <mergeCell ref="F354:G354"/>
    <mergeCell ref="I354:J354"/>
    <mergeCell ref="A355:B361"/>
    <mergeCell ref="C355:E361"/>
    <mergeCell ref="F355:G360"/>
    <mergeCell ref="H355:H360"/>
    <mergeCell ref="I355:J355"/>
    <mergeCell ref="K355:K360"/>
    <mergeCell ref="A352:B354"/>
    <mergeCell ref="C352:E354"/>
    <mergeCell ref="F352:G353"/>
    <mergeCell ref="H352:H353"/>
    <mergeCell ref="I352:J352"/>
    <mergeCell ref="K352:K353"/>
    <mergeCell ref="N364:N366"/>
    <mergeCell ref="I365:J365"/>
    <mergeCell ref="K365:K366"/>
    <mergeCell ref="I366:J366"/>
    <mergeCell ref="F367:G367"/>
    <mergeCell ref="I367:J367"/>
    <mergeCell ref="K362:K363"/>
    <mergeCell ref="L362:L363"/>
    <mergeCell ref="M362:M363"/>
    <mergeCell ref="N362:N363"/>
    <mergeCell ref="A364:B367"/>
    <mergeCell ref="C364:E367"/>
    <mergeCell ref="F364:G366"/>
    <mergeCell ref="I364:J364"/>
    <mergeCell ref="L364:L366"/>
    <mergeCell ref="M364:M366"/>
    <mergeCell ref="F361:G361"/>
    <mergeCell ref="I361:J361"/>
    <mergeCell ref="A362:B363"/>
    <mergeCell ref="C362:E363"/>
    <mergeCell ref="F362:G363"/>
    <mergeCell ref="H362:H363"/>
    <mergeCell ref="I362:J363"/>
    <mergeCell ref="N372:N373"/>
    <mergeCell ref="I373:J373"/>
    <mergeCell ref="F374:G374"/>
    <mergeCell ref="I374:J374"/>
    <mergeCell ref="A375:B378"/>
    <mergeCell ref="C375:E378"/>
    <mergeCell ref="F375:G377"/>
    <mergeCell ref="I375:J375"/>
    <mergeCell ref="L375:L377"/>
    <mergeCell ref="M375:M377"/>
    <mergeCell ref="A372:B374"/>
    <mergeCell ref="C372:E374"/>
    <mergeCell ref="F372:G373"/>
    <mergeCell ref="I372:J372"/>
    <mergeCell ref="L372:L373"/>
    <mergeCell ref="M372:M373"/>
    <mergeCell ref="N368:N370"/>
    <mergeCell ref="I369:J369"/>
    <mergeCell ref="K369:K370"/>
    <mergeCell ref="I370:J370"/>
    <mergeCell ref="F371:G371"/>
    <mergeCell ref="I371:J371"/>
    <mergeCell ref="A368:B371"/>
    <mergeCell ref="C368:E371"/>
    <mergeCell ref="F368:G370"/>
    <mergeCell ref="I368:J368"/>
    <mergeCell ref="L368:L370"/>
    <mergeCell ref="M368:M370"/>
    <mergeCell ref="M379:M380"/>
    <mergeCell ref="N379:N380"/>
    <mergeCell ref="I380:J380"/>
    <mergeCell ref="A381:B381"/>
    <mergeCell ref="C381:E381"/>
    <mergeCell ref="F381:G381"/>
    <mergeCell ref="I381:J381"/>
    <mergeCell ref="A379:B380"/>
    <mergeCell ref="C379:E380"/>
    <mergeCell ref="F379:G380"/>
    <mergeCell ref="H379:H380"/>
    <mergeCell ref="I379:J379"/>
    <mergeCell ref="K379:K380"/>
    <mergeCell ref="N375:N377"/>
    <mergeCell ref="I376:J376"/>
    <mergeCell ref="K376:K377"/>
    <mergeCell ref="I377:J377"/>
    <mergeCell ref="F378:G378"/>
    <mergeCell ref="I378:J378"/>
    <mergeCell ref="A385:B385"/>
    <mergeCell ref="C385:E385"/>
    <mergeCell ref="F385:G385"/>
    <mergeCell ref="I385:J385"/>
    <mergeCell ref="A386:B387"/>
    <mergeCell ref="C386:E387"/>
    <mergeCell ref="F386:G387"/>
    <mergeCell ref="H386:H387"/>
    <mergeCell ref="I386:J387"/>
    <mergeCell ref="M382:M383"/>
    <mergeCell ref="N382:N383"/>
    <mergeCell ref="A384:B384"/>
    <mergeCell ref="C384:E384"/>
    <mergeCell ref="F384:G384"/>
    <mergeCell ref="I384:J384"/>
    <mergeCell ref="A382:B383"/>
    <mergeCell ref="C382:E383"/>
    <mergeCell ref="F382:G383"/>
    <mergeCell ref="H382:H383"/>
    <mergeCell ref="I382:J383"/>
    <mergeCell ref="K382:K383"/>
    <mergeCell ref="L389:L390"/>
    <mergeCell ref="M389:M390"/>
    <mergeCell ref="N389:N390"/>
    <mergeCell ref="A391:B392"/>
    <mergeCell ref="C391:E392"/>
    <mergeCell ref="F391:G392"/>
    <mergeCell ref="H391:H392"/>
    <mergeCell ref="I391:J392"/>
    <mergeCell ref="K391:K392"/>
    <mergeCell ref="M391:M392"/>
    <mergeCell ref="A389:B390"/>
    <mergeCell ref="C389:E390"/>
    <mergeCell ref="F389:G390"/>
    <mergeCell ref="H389:H390"/>
    <mergeCell ref="I389:J390"/>
    <mergeCell ref="K389:K390"/>
    <mergeCell ref="K386:K387"/>
    <mergeCell ref="M386:M387"/>
    <mergeCell ref="N386:N387"/>
    <mergeCell ref="A388:B388"/>
    <mergeCell ref="C388:E388"/>
    <mergeCell ref="F388:G388"/>
    <mergeCell ref="I388:J388"/>
    <mergeCell ref="L395:L396"/>
    <mergeCell ref="M395:M396"/>
    <mergeCell ref="N395:N396"/>
    <mergeCell ref="A397:B397"/>
    <mergeCell ref="C397:E397"/>
    <mergeCell ref="F397:G397"/>
    <mergeCell ref="I397:J397"/>
    <mergeCell ref="A395:B396"/>
    <mergeCell ref="C395:E396"/>
    <mergeCell ref="F395:G396"/>
    <mergeCell ref="H395:H396"/>
    <mergeCell ref="I395:J396"/>
    <mergeCell ref="K395:K396"/>
    <mergeCell ref="N391:N392"/>
    <mergeCell ref="A393:B394"/>
    <mergeCell ref="C393:E394"/>
    <mergeCell ref="F393:G394"/>
    <mergeCell ref="H393:H394"/>
    <mergeCell ref="I393:J394"/>
    <mergeCell ref="K393:K394"/>
    <mergeCell ref="M393:M394"/>
    <mergeCell ref="N393:N394"/>
    <mergeCell ref="M411:M414"/>
    <mergeCell ref="I407:J407"/>
    <mergeCell ref="I408:J408"/>
    <mergeCell ref="I409:J409"/>
    <mergeCell ref="I410:J410"/>
    <mergeCell ref="I401:J401"/>
    <mergeCell ref="I402:J402"/>
    <mergeCell ref="I403:J403"/>
    <mergeCell ref="I404:J404"/>
    <mergeCell ref="I405:J405"/>
    <mergeCell ref="I406:J406"/>
    <mergeCell ref="M398:M399"/>
    <mergeCell ref="N398:N399"/>
    <mergeCell ref="A400:B410"/>
    <mergeCell ref="C400:E410"/>
    <mergeCell ref="F400:G410"/>
    <mergeCell ref="H400:H410"/>
    <mergeCell ref="I400:J400"/>
    <mergeCell ref="K400:K410"/>
    <mergeCell ref="M400:M410"/>
    <mergeCell ref="N400:N410"/>
    <mergeCell ref="A398:B399"/>
    <mergeCell ref="C398:E399"/>
    <mergeCell ref="F398:G399"/>
    <mergeCell ref="H398:H399"/>
    <mergeCell ref="I398:J399"/>
    <mergeCell ref="K398:K399"/>
    <mergeCell ref="L422:L429"/>
    <mergeCell ref="M422:M429"/>
    <mergeCell ref="N422:N429"/>
    <mergeCell ref="A430:B431"/>
    <mergeCell ref="C430:E431"/>
    <mergeCell ref="F430:G431"/>
    <mergeCell ref="H430:H431"/>
    <mergeCell ref="I430:J430"/>
    <mergeCell ref="K430:K431"/>
    <mergeCell ref="L430:L431"/>
    <mergeCell ref="A422:B429"/>
    <mergeCell ref="C422:E429"/>
    <mergeCell ref="F422:G429"/>
    <mergeCell ref="H422:H429"/>
    <mergeCell ref="I422:J429"/>
    <mergeCell ref="K422:K429"/>
    <mergeCell ref="N411:N414"/>
    <mergeCell ref="A415:B421"/>
    <mergeCell ref="C415:E421"/>
    <mergeCell ref="F415:G421"/>
    <mergeCell ref="H415:H421"/>
    <mergeCell ref="I415:J421"/>
    <mergeCell ref="K415:K421"/>
    <mergeCell ref="L415:L421"/>
    <mergeCell ref="M415:M421"/>
    <mergeCell ref="N415:N421"/>
    <mergeCell ref="A411:B414"/>
    <mergeCell ref="C411:E414"/>
    <mergeCell ref="F411:G414"/>
    <mergeCell ref="H411:H414"/>
    <mergeCell ref="I411:J414"/>
    <mergeCell ref="K411:K414"/>
    <mergeCell ref="N434:N440"/>
    <mergeCell ref="H438:H440"/>
    <mergeCell ref="I438:J438"/>
    <mergeCell ref="K438:K440"/>
    <mergeCell ref="I439:J439"/>
    <mergeCell ref="I440:J440"/>
    <mergeCell ref="M432:M433"/>
    <mergeCell ref="N432:N433"/>
    <mergeCell ref="A434:B441"/>
    <mergeCell ref="C434:E441"/>
    <mergeCell ref="F434:G440"/>
    <mergeCell ref="H434:H437"/>
    <mergeCell ref="I434:J437"/>
    <mergeCell ref="K434:K437"/>
    <mergeCell ref="L434:L440"/>
    <mergeCell ref="M434:M440"/>
    <mergeCell ref="M430:M431"/>
    <mergeCell ref="N430:N431"/>
    <mergeCell ref="I431:J431"/>
    <mergeCell ref="A432:B433"/>
    <mergeCell ref="C432:E433"/>
    <mergeCell ref="F432:G433"/>
    <mergeCell ref="H432:H433"/>
    <mergeCell ref="I432:J433"/>
    <mergeCell ref="K432:K433"/>
    <mergeCell ref="L432:L433"/>
    <mergeCell ref="A448:B448"/>
    <mergeCell ref="C448:E448"/>
    <mergeCell ref="F448:G448"/>
    <mergeCell ref="I448:J448"/>
    <mergeCell ref="A449:B450"/>
    <mergeCell ref="C449:E450"/>
    <mergeCell ref="F449:G450"/>
    <mergeCell ref="H449:H450"/>
    <mergeCell ref="I449:J450"/>
    <mergeCell ref="K442:K445"/>
    <mergeCell ref="L442:L446"/>
    <mergeCell ref="M442:M446"/>
    <mergeCell ref="N442:N446"/>
    <mergeCell ref="I446:J446"/>
    <mergeCell ref="F447:G447"/>
    <mergeCell ref="I447:J447"/>
    <mergeCell ref="F441:G441"/>
    <mergeCell ref="I441:J441"/>
    <mergeCell ref="A442:B447"/>
    <mergeCell ref="C442:E447"/>
    <mergeCell ref="F442:G446"/>
    <mergeCell ref="H442:H445"/>
    <mergeCell ref="I442:J445"/>
    <mergeCell ref="L452:L453"/>
    <mergeCell ref="M452:M453"/>
    <mergeCell ref="N452:N453"/>
    <mergeCell ref="I453:J453"/>
    <mergeCell ref="A454:B455"/>
    <mergeCell ref="C454:E455"/>
    <mergeCell ref="F454:G455"/>
    <mergeCell ref="H454:H455"/>
    <mergeCell ref="I454:J455"/>
    <mergeCell ref="K454:K455"/>
    <mergeCell ref="A452:B453"/>
    <mergeCell ref="C452:E453"/>
    <mergeCell ref="F452:G453"/>
    <mergeCell ref="H452:H453"/>
    <mergeCell ref="I452:J452"/>
    <mergeCell ref="K452:K453"/>
    <mergeCell ref="K449:K450"/>
    <mergeCell ref="M449:M450"/>
    <mergeCell ref="N449:N450"/>
    <mergeCell ref="A451:B451"/>
    <mergeCell ref="C451:E451"/>
    <mergeCell ref="F451:G451"/>
    <mergeCell ref="I451:J451"/>
    <mergeCell ref="I457:J457"/>
    <mergeCell ref="I458:J458"/>
    <mergeCell ref="I459:J459"/>
    <mergeCell ref="F460:G460"/>
    <mergeCell ref="I460:J460"/>
    <mergeCell ref="A461:B462"/>
    <mergeCell ref="C461:E462"/>
    <mergeCell ref="F461:G462"/>
    <mergeCell ref="H461:H462"/>
    <mergeCell ref="I461:J462"/>
    <mergeCell ref="M454:M455"/>
    <mergeCell ref="N454:N455"/>
    <mergeCell ref="A456:B460"/>
    <mergeCell ref="C456:E460"/>
    <mergeCell ref="F456:G459"/>
    <mergeCell ref="H456:H458"/>
    <mergeCell ref="I456:J456"/>
    <mergeCell ref="K456:K458"/>
    <mergeCell ref="M456:M459"/>
    <mergeCell ref="N456:N459"/>
    <mergeCell ref="N463:N465"/>
    <mergeCell ref="I464:J464"/>
    <mergeCell ref="I465:J465"/>
    <mergeCell ref="A466:B467"/>
    <mergeCell ref="C466:E467"/>
    <mergeCell ref="F466:G467"/>
    <mergeCell ref="H466:H467"/>
    <mergeCell ref="I466:J467"/>
    <mergeCell ref="K466:K467"/>
    <mergeCell ref="M466:M467"/>
    <mergeCell ref="K461:K462"/>
    <mergeCell ref="M461:M462"/>
    <mergeCell ref="N461:N462"/>
    <mergeCell ref="A463:B465"/>
    <mergeCell ref="C463:E465"/>
    <mergeCell ref="F463:G465"/>
    <mergeCell ref="H463:H465"/>
    <mergeCell ref="I463:J463"/>
    <mergeCell ref="K463:K465"/>
    <mergeCell ref="M463:M465"/>
    <mergeCell ref="F477:G477"/>
    <mergeCell ref="I477:J477"/>
    <mergeCell ref="A478:B480"/>
    <mergeCell ref="C478:E480"/>
    <mergeCell ref="F478:G480"/>
    <mergeCell ref="H478:H480"/>
    <mergeCell ref="I478:J480"/>
    <mergeCell ref="I471:J471"/>
    <mergeCell ref="I472:J472"/>
    <mergeCell ref="I473:J473"/>
    <mergeCell ref="H474:H475"/>
    <mergeCell ref="I474:J475"/>
    <mergeCell ref="K474:K476"/>
    <mergeCell ref="I476:J476"/>
    <mergeCell ref="N466:N467"/>
    <mergeCell ref="A468:H468"/>
    <mergeCell ref="I468:J468"/>
    <mergeCell ref="A469:N469"/>
    <mergeCell ref="A470:B477"/>
    <mergeCell ref="C470:E477"/>
    <mergeCell ref="F470:G476"/>
    <mergeCell ref="I470:J470"/>
    <mergeCell ref="M470:M476"/>
    <mergeCell ref="N470:N476"/>
    <mergeCell ref="M481:M482"/>
    <mergeCell ref="N481:N482"/>
    <mergeCell ref="A483:B484"/>
    <mergeCell ref="C483:E484"/>
    <mergeCell ref="F483:G484"/>
    <mergeCell ref="H483:H484"/>
    <mergeCell ref="I483:J484"/>
    <mergeCell ref="K483:K484"/>
    <mergeCell ref="M483:M484"/>
    <mergeCell ref="N483:N484"/>
    <mergeCell ref="K478:K480"/>
    <mergeCell ref="L478:L480"/>
    <mergeCell ref="M478:M480"/>
    <mergeCell ref="N478:N480"/>
    <mergeCell ref="A481:B482"/>
    <mergeCell ref="C481:E482"/>
    <mergeCell ref="F481:G482"/>
    <mergeCell ref="H481:H482"/>
    <mergeCell ref="I481:J482"/>
    <mergeCell ref="K481:K482"/>
    <mergeCell ref="L491:L497"/>
    <mergeCell ref="M491:M497"/>
    <mergeCell ref="N491:N497"/>
    <mergeCell ref="I492:J492"/>
    <mergeCell ref="I493:J493"/>
    <mergeCell ref="I494:J494"/>
    <mergeCell ref="I495:J495"/>
    <mergeCell ref="M485:M489"/>
    <mergeCell ref="N485:N489"/>
    <mergeCell ref="I489:J489"/>
    <mergeCell ref="F490:G490"/>
    <mergeCell ref="I490:J490"/>
    <mergeCell ref="A491:B498"/>
    <mergeCell ref="C491:E498"/>
    <mergeCell ref="F491:G497"/>
    <mergeCell ref="H491:H495"/>
    <mergeCell ref="I491:J491"/>
    <mergeCell ref="A485:B490"/>
    <mergeCell ref="C485:E490"/>
    <mergeCell ref="F485:G489"/>
    <mergeCell ref="H485:H488"/>
    <mergeCell ref="I485:J488"/>
    <mergeCell ref="K485:K488"/>
    <mergeCell ref="A499:B499"/>
    <mergeCell ref="C499:E499"/>
    <mergeCell ref="F499:G499"/>
    <mergeCell ref="I499:J499"/>
    <mergeCell ref="A500:B501"/>
    <mergeCell ref="C500:E501"/>
    <mergeCell ref="F500:G500"/>
    <mergeCell ref="I500:J500"/>
    <mergeCell ref="F501:G501"/>
    <mergeCell ref="I501:J501"/>
    <mergeCell ref="H496:H497"/>
    <mergeCell ref="I496:J496"/>
    <mergeCell ref="K496:K497"/>
    <mergeCell ref="I497:J497"/>
    <mergeCell ref="F498:G498"/>
    <mergeCell ref="I498:J498"/>
    <mergeCell ref="K491:K495"/>
    <mergeCell ref="M504:M507"/>
    <mergeCell ref="N504:N507"/>
    <mergeCell ref="A508:H508"/>
    <mergeCell ref="I508:J508"/>
    <mergeCell ref="A509:N509"/>
    <mergeCell ref="A510:B510"/>
    <mergeCell ref="C510:E510"/>
    <mergeCell ref="F510:G510"/>
    <mergeCell ref="I510:J510"/>
    <mergeCell ref="L502:L503"/>
    <mergeCell ref="M502:M503"/>
    <mergeCell ref="N502:N503"/>
    <mergeCell ref="A504:B507"/>
    <mergeCell ref="C504:E507"/>
    <mergeCell ref="F504:G507"/>
    <mergeCell ref="H504:H507"/>
    <mergeCell ref="I504:J507"/>
    <mergeCell ref="K504:K507"/>
    <mergeCell ref="L504:L507"/>
    <mergeCell ref="A502:B503"/>
    <mergeCell ref="C502:E503"/>
    <mergeCell ref="F502:G503"/>
    <mergeCell ref="H502:H503"/>
    <mergeCell ref="I502:J503"/>
    <mergeCell ref="K502:K503"/>
    <mergeCell ref="M515:M516"/>
    <mergeCell ref="N515:N516"/>
    <mergeCell ref="A517:B518"/>
    <mergeCell ref="C517:E518"/>
    <mergeCell ref="F517:G518"/>
    <mergeCell ref="H517:H518"/>
    <mergeCell ref="I517:J518"/>
    <mergeCell ref="K517:K518"/>
    <mergeCell ref="L517:L518"/>
    <mergeCell ref="M517:M518"/>
    <mergeCell ref="A515:B516"/>
    <mergeCell ref="C515:E516"/>
    <mergeCell ref="F515:G516"/>
    <mergeCell ref="H515:H516"/>
    <mergeCell ref="I515:J516"/>
    <mergeCell ref="K515:K516"/>
    <mergeCell ref="N511:N513"/>
    <mergeCell ref="H512:H513"/>
    <mergeCell ref="I512:J512"/>
    <mergeCell ref="K512:K513"/>
    <mergeCell ref="I513:J513"/>
    <mergeCell ref="F514:G514"/>
    <mergeCell ref="I514:J514"/>
    <mergeCell ref="A511:B514"/>
    <mergeCell ref="C511:E514"/>
    <mergeCell ref="F511:G513"/>
    <mergeCell ref="I511:J511"/>
    <mergeCell ref="L511:L513"/>
    <mergeCell ref="M511:M513"/>
    <mergeCell ref="K520:K521"/>
    <mergeCell ref="L520:L521"/>
    <mergeCell ref="M520:M521"/>
    <mergeCell ref="N520:N521"/>
    <mergeCell ref="A522:B524"/>
    <mergeCell ref="C522:E524"/>
    <mergeCell ref="F522:G524"/>
    <mergeCell ref="H522:H524"/>
    <mergeCell ref="I522:J522"/>
    <mergeCell ref="K522:K524"/>
    <mergeCell ref="N517:N518"/>
    <mergeCell ref="A519:B519"/>
    <mergeCell ref="C519:E519"/>
    <mergeCell ref="F519:G519"/>
    <mergeCell ref="I519:J519"/>
    <mergeCell ref="A520:B521"/>
    <mergeCell ref="C520:E521"/>
    <mergeCell ref="F520:G521"/>
    <mergeCell ref="H520:H521"/>
    <mergeCell ref="I520:J521"/>
    <mergeCell ref="A526:B526"/>
    <mergeCell ref="C526:E526"/>
    <mergeCell ref="F526:G526"/>
    <mergeCell ref="I526:J526"/>
    <mergeCell ref="A527:B527"/>
    <mergeCell ref="C527:E527"/>
    <mergeCell ref="F527:G527"/>
    <mergeCell ref="I527:J527"/>
    <mergeCell ref="L522:L524"/>
    <mergeCell ref="M522:M524"/>
    <mergeCell ref="N522:N524"/>
    <mergeCell ref="I523:J523"/>
    <mergeCell ref="I524:J524"/>
    <mergeCell ref="A525:B525"/>
    <mergeCell ref="C525:E525"/>
    <mergeCell ref="F525:G525"/>
    <mergeCell ref="I525:J525"/>
    <mergeCell ref="N530:N531"/>
    <mergeCell ref="I531:J531"/>
    <mergeCell ref="F532:G532"/>
    <mergeCell ref="I532:J532"/>
    <mergeCell ref="A533:B533"/>
    <mergeCell ref="C533:E533"/>
    <mergeCell ref="F533:G533"/>
    <mergeCell ref="I533:J533"/>
    <mergeCell ref="L528:L529"/>
    <mergeCell ref="M528:M529"/>
    <mergeCell ref="N528:N529"/>
    <mergeCell ref="I529:J529"/>
    <mergeCell ref="A530:B532"/>
    <mergeCell ref="C530:E532"/>
    <mergeCell ref="F530:G531"/>
    <mergeCell ref="I530:J530"/>
    <mergeCell ref="L530:L531"/>
    <mergeCell ref="M530:M531"/>
    <mergeCell ref="A528:B529"/>
    <mergeCell ref="C528:E529"/>
    <mergeCell ref="F528:G529"/>
    <mergeCell ref="H528:H529"/>
    <mergeCell ref="I528:J528"/>
    <mergeCell ref="K528:K529"/>
    <mergeCell ref="M536:M537"/>
    <mergeCell ref="N536:N537"/>
    <mergeCell ref="A538:H538"/>
    <mergeCell ref="I538:J538"/>
    <mergeCell ref="A539:N539"/>
    <mergeCell ref="A540:B540"/>
    <mergeCell ref="C540:E540"/>
    <mergeCell ref="F540:G540"/>
    <mergeCell ref="I540:J540"/>
    <mergeCell ref="A536:B537"/>
    <mergeCell ref="C536:E537"/>
    <mergeCell ref="F536:G537"/>
    <mergeCell ref="H536:H537"/>
    <mergeCell ref="I536:J537"/>
    <mergeCell ref="K536:K537"/>
    <mergeCell ref="A534:B534"/>
    <mergeCell ref="C534:E534"/>
    <mergeCell ref="F534:G534"/>
    <mergeCell ref="I534:J534"/>
    <mergeCell ref="A535:B535"/>
    <mergeCell ref="C535:E535"/>
    <mergeCell ref="F535:G535"/>
    <mergeCell ref="I535:J535"/>
    <mergeCell ref="N545:N546"/>
    <mergeCell ref="F547:G547"/>
    <mergeCell ref="I547:J547"/>
    <mergeCell ref="A548:H548"/>
    <mergeCell ref="I548:J548"/>
    <mergeCell ref="A549:B549"/>
    <mergeCell ref="C549:E549"/>
    <mergeCell ref="F549:G549"/>
    <mergeCell ref="I549:J549"/>
    <mergeCell ref="I544:J544"/>
    <mergeCell ref="H545:H546"/>
    <mergeCell ref="I545:J546"/>
    <mergeCell ref="K545:K546"/>
    <mergeCell ref="L545:L546"/>
    <mergeCell ref="M545:M546"/>
    <mergeCell ref="A541:B547"/>
    <mergeCell ref="C541:E547"/>
    <mergeCell ref="F541:G546"/>
    <mergeCell ref="I541:J541"/>
    <mergeCell ref="M541:M544"/>
    <mergeCell ref="N541:N544"/>
    <mergeCell ref="I542:J542"/>
    <mergeCell ref="H543:H544"/>
    <mergeCell ref="I543:J543"/>
    <mergeCell ref="K543:K544"/>
    <mergeCell ref="A557:B557"/>
    <mergeCell ref="C557:E557"/>
    <mergeCell ref="F557:G557"/>
    <mergeCell ref="I557:J557"/>
    <mergeCell ref="A558:B564"/>
    <mergeCell ref="C558:E564"/>
    <mergeCell ref="F558:G563"/>
    <mergeCell ref="I558:J558"/>
    <mergeCell ref="F564:G564"/>
    <mergeCell ref="I564:J564"/>
    <mergeCell ref="K552:K555"/>
    <mergeCell ref="I553:J553"/>
    <mergeCell ref="I554:J554"/>
    <mergeCell ref="I555:J555"/>
    <mergeCell ref="F556:G556"/>
    <mergeCell ref="I556:J556"/>
    <mergeCell ref="A550:N550"/>
    <mergeCell ref="A551:B556"/>
    <mergeCell ref="C551:E556"/>
    <mergeCell ref="F551:G555"/>
    <mergeCell ref="I551:J551"/>
    <mergeCell ref="L551:L555"/>
    <mergeCell ref="M551:M555"/>
    <mergeCell ref="N551:N555"/>
    <mergeCell ref="H552:H555"/>
    <mergeCell ref="I552:J552"/>
    <mergeCell ref="K566:K567"/>
    <mergeCell ref="M566:M567"/>
    <mergeCell ref="N566:N567"/>
    <mergeCell ref="A568:H568"/>
    <mergeCell ref="I568:J568"/>
    <mergeCell ref="A569:J569"/>
    <mergeCell ref="A565:B565"/>
    <mergeCell ref="C565:E565"/>
    <mergeCell ref="F565:G565"/>
    <mergeCell ref="I565:J565"/>
    <mergeCell ref="A566:B567"/>
    <mergeCell ref="C566:E567"/>
    <mergeCell ref="F566:G567"/>
    <mergeCell ref="H566:H567"/>
    <mergeCell ref="I566:J567"/>
    <mergeCell ref="M558:M563"/>
    <mergeCell ref="N558:N563"/>
    <mergeCell ref="H559:H560"/>
    <mergeCell ref="I559:J560"/>
    <mergeCell ref="K559:K560"/>
    <mergeCell ref="I561:J561"/>
    <mergeCell ref="H562:H563"/>
    <mergeCell ref="I562:J562"/>
    <mergeCell ref="K562:K563"/>
    <mergeCell ref="I563:J563"/>
    <mergeCell ref="C577:E577"/>
    <mergeCell ref="C578:E578"/>
    <mergeCell ref="A579:B579"/>
    <mergeCell ref="C579:E579"/>
    <mergeCell ref="F579:G579"/>
    <mergeCell ref="I579:J579"/>
    <mergeCell ref="M573:M575"/>
    <mergeCell ref="N573:N575"/>
    <mergeCell ref="A576:B578"/>
    <mergeCell ref="C576:E576"/>
    <mergeCell ref="F576:G578"/>
    <mergeCell ref="H576:H578"/>
    <mergeCell ref="I576:J578"/>
    <mergeCell ref="K576:K578"/>
    <mergeCell ref="M576:M578"/>
    <mergeCell ref="N576:N578"/>
    <mergeCell ref="A570:N570"/>
    <mergeCell ref="A571:N571"/>
    <mergeCell ref="A572:G572"/>
    <mergeCell ref="I572:J572"/>
    <mergeCell ref="A573:B575"/>
    <mergeCell ref="C573:E575"/>
    <mergeCell ref="F573:G575"/>
    <mergeCell ref="H573:H575"/>
    <mergeCell ref="I573:J575"/>
    <mergeCell ref="K573:K575"/>
    <mergeCell ref="N582:N584"/>
    <mergeCell ref="I583:J583"/>
    <mergeCell ref="I584:J584"/>
    <mergeCell ref="A585:B586"/>
    <mergeCell ref="C585:E586"/>
    <mergeCell ref="F585:G586"/>
    <mergeCell ref="H585:H586"/>
    <mergeCell ref="I585:J586"/>
    <mergeCell ref="K585:K586"/>
    <mergeCell ref="M585:M586"/>
    <mergeCell ref="M580:M581"/>
    <mergeCell ref="N580:N581"/>
    <mergeCell ref="I581:J581"/>
    <mergeCell ref="A582:B584"/>
    <mergeCell ref="C582:E584"/>
    <mergeCell ref="F582:G584"/>
    <mergeCell ref="H582:H584"/>
    <mergeCell ref="I582:J582"/>
    <mergeCell ref="K582:K584"/>
    <mergeCell ref="M582:M584"/>
    <mergeCell ref="A580:B581"/>
    <mergeCell ref="C580:E581"/>
    <mergeCell ref="F580:G581"/>
    <mergeCell ref="H580:H581"/>
    <mergeCell ref="I580:J580"/>
    <mergeCell ref="K580:K581"/>
    <mergeCell ref="M589:M590"/>
    <mergeCell ref="N589:N590"/>
    <mergeCell ref="A591:B592"/>
    <mergeCell ref="C591:E592"/>
    <mergeCell ref="F591:G592"/>
    <mergeCell ref="H591:H592"/>
    <mergeCell ref="I591:J592"/>
    <mergeCell ref="K591:K592"/>
    <mergeCell ref="M591:M592"/>
    <mergeCell ref="N591:N592"/>
    <mergeCell ref="A589:B590"/>
    <mergeCell ref="C589:E590"/>
    <mergeCell ref="F589:G590"/>
    <mergeCell ref="H589:H590"/>
    <mergeCell ref="I589:J590"/>
    <mergeCell ref="K589:K590"/>
    <mergeCell ref="N585:N586"/>
    <mergeCell ref="A587:B588"/>
    <mergeCell ref="C587:E588"/>
    <mergeCell ref="F587:G588"/>
    <mergeCell ref="H587:H588"/>
    <mergeCell ref="I587:J588"/>
    <mergeCell ref="K587:K588"/>
    <mergeCell ref="M587:M588"/>
    <mergeCell ref="N587:N588"/>
    <mergeCell ref="K598:K599"/>
    <mergeCell ref="L598:L599"/>
    <mergeCell ref="M598:M599"/>
    <mergeCell ref="N598:N599"/>
    <mergeCell ref="I599:J599"/>
    <mergeCell ref="A600:B600"/>
    <mergeCell ref="C600:E600"/>
    <mergeCell ref="F600:G600"/>
    <mergeCell ref="I600:J600"/>
    <mergeCell ref="I596:J596"/>
    <mergeCell ref="I597:J597"/>
    <mergeCell ref="A598:B599"/>
    <mergeCell ref="C598:E599"/>
    <mergeCell ref="F598:G599"/>
    <mergeCell ref="H598:H599"/>
    <mergeCell ref="I598:J598"/>
    <mergeCell ref="M593:M594"/>
    <mergeCell ref="N593:N594"/>
    <mergeCell ref="A595:B597"/>
    <mergeCell ref="C595:E597"/>
    <mergeCell ref="F595:G597"/>
    <mergeCell ref="H595:H597"/>
    <mergeCell ref="I595:J595"/>
    <mergeCell ref="K595:K597"/>
    <mergeCell ref="M595:M597"/>
    <mergeCell ref="N595:N597"/>
    <mergeCell ref="A593:B594"/>
    <mergeCell ref="C593:E594"/>
    <mergeCell ref="F593:G594"/>
    <mergeCell ref="H593:H594"/>
    <mergeCell ref="I593:J594"/>
    <mergeCell ref="K593:K594"/>
    <mergeCell ref="M605:M606"/>
    <mergeCell ref="N605:N606"/>
    <mergeCell ref="A607:B609"/>
    <mergeCell ref="C607:E609"/>
    <mergeCell ref="F607:G609"/>
    <mergeCell ref="H607:H609"/>
    <mergeCell ref="I607:J609"/>
    <mergeCell ref="K607:K609"/>
    <mergeCell ref="M607:M609"/>
    <mergeCell ref="N607:N609"/>
    <mergeCell ref="A605:B606"/>
    <mergeCell ref="C605:E606"/>
    <mergeCell ref="F605:G606"/>
    <mergeCell ref="H605:H606"/>
    <mergeCell ref="I605:J606"/>
    <mergeCell ref="K605:K606"/>
    <mergeCell ref="M601:M602"/>
    <mergeCell ref="N601:N602"/>
    <mergeCell ref="A603:B604"/>
    <mergeCell ref="C603:E604"/>
    <mergeCell ref="F603:G604"/>
    <mergeCell ref="H603:H604"/>
    <mergeCell ref="I603:J604"/>
    <mergeCell ref="K603:K604"/>
    <mergeCell ref="M603:M604"/>
    <mergeCell ref="N603:N604"/>
    <mergeCell ref="A601:B602"/>
    <mergeCell ref="C601:E602"/>
    <mergeCell ref="F601:G602"/>
    <mergeCell ref="H601:H602"/>
    <mergeCell ref="I601:J602"/>
    <mergeCell ref="K601:K602"/>
    <mergeCell ref="M614:M615"/>
    <mergeCell ref="N614:N615"/>
    <mergeCell ref="A616:B617"/>
    <mergeCell ref="C616:E617"/>
    <mergeCell ref="F616:G617"/>
    <mergeCell ref="H616:H617"/>
    <mergeCell ref="I616:J617"/>
    <mergeCell ref="K616:K617"/>
    <mergeCell ref="M616:M617"/>
    <mergeCell ref="N616:N617"/>
    <mergeCell ref="A614:B615"/>
    <mergeCell ref="C614:E615"/>
    <mergeCell ref="F614:G615"/>
    <mergeCell ref="H614:H615"/>
    <mergeCell ref="I614:J615"/>
    <mergeCell ref="K614:K615"/>
    <mergeCell ref="M610:M611"/>
    <mergeCell ref="N610:N611"/>
    <mergeCell ref="A612:B613"/>
    <mergeCell ref="C612:E613"/>
    <mergeCell ref="F612:G613"/>
    <mergeCell ref="H612:H613"/>
    <mergeCell ref="I612:J613"/>
    <mergeCell ref="K612:K613"/>
    <mergeCell ref="M612:M613"/>
    <mergeCell ref="N612:N613"/>
    <mergeCell ref="A610:B611"/>
    <mergeCell ref="C610:E611"/>
    <mergeCell ref="F610:G611"/>
    <mergeCell ref="H610:H611"/>
    <mergeCell ref="I610:J611"/>
    <mergeCell ref="K610:K611"/>
    <mergeCell ref="M622:M623"/>
    <mergeCell ref="N622:N623"/>
    <mergeCell ref="A624:B625"/>
    <mergeCell ref="C624:E625"/>
    <mergeCell ref="F624:G625"/>
    <mergeCell ref="H624:H625"/>
    <mergeCell ref="I624:J625"/>
    <mergeCell ref="K624:K625"/>
    <mergeCell ref="M624:M625"/>
    <mergeCell ref="N624:N625"/>
    <mergeCell ref="A622:B623"/>
    <mergeCell ref="C622:E623"/>
    <mergeCell ref="F622:G623"/>
    <mergeCell ref="H622:H623"/>
    <mergeCell ref="I622:J623"/>
    <mergeCell ref="K622:K623"/>
    <mergeCell ref="M618:M619"/>
    <mergeCell ref="N618:N619"/>
    <mergeCell ref="A620:B621"/>
    <mergeCell ref="C620:E621"/>
    <mergeCell ref="F620:G621"/>
    <mergeCell ref="H620:H621"/>
    <mergeCell ref="I620:J621"/>
    <mergeCell ref="K620:K621"/>
    <mergeCell ref="M620:M621"/>
    <mergeCell ref="N620:N621"/>
    <mergeCell ref="A618:B619"/>
    <mergeCell ref="C618:E619"/>
    <mergeCell ref="F618:G619"/>
    <mergeCell ref="H618:H619"/>
    <mergeCell ref="I618:J619"/>
    <mergeCell ref="K618:K619"/>
    <mergeCell ref="N631:N632"/>
    <mergeCell ref="A633:B634"/>
    <mergeCell ref="C633:E634"/>
    <mergeCell ref="F633:G634"/>
    <mergeCell ref="H633:H634"/>
    <mergeCell ref="I633:J634"/>
    <mergeCell ref="K633:K634"/>
    <mergeCell ref="M633:M634"/>
    <mergeCell ref="N633:N634"/>
    <mergeCell ref="A631:B632"/>
    <mergeCell ref="C631:E632"/>
    <mergeCell ref="F631:G632"/>
    <mergeCell ref="H631:H632"/>
    <mergeCell ref="I631:J632"/>
    <mergeCell ref="K631:K632"/>
    <mergeCell ref="M626:M628"/>
    <mergeCell ref="N626:N628"/>
    <mergeCell ref="A629:B630"/>
    <mergeCell ref="C629:E630"/>
    <mergeCell ref="F629:G630"/>
    <mergeCell ref="H629:H630"/>
    <mergeCell ref="I629:J630"/>
    <mergeCell ref="K629:K630"/>
    <mergeCell ref="M629:M630"/>
    <mergeCell ref="N629:N630"/>
    <mergeCell ref="A626:B628"/>
    <mergeCell ref="C626:E628"/>
    <mergeCell ref="F626:G628"/>
    <mergeCell ref="H626:H628"/>
    <mergeCell ref="I626:J628"/>
    <mergeCell ref="K626:K628"/>
    <mergeCell ref="A637:B637"/>
    <mergeCell ref="C637:E637"/>
    <mergeCell ref="F637:G637"/>
    <mergeCell ref="I637:J637"/>
    <mergeCell ref="A638:B638"/>
    <mergeCell ref="C638:E638"/>
    <mergeCell ref="F638:G638"/>
    <mergeCell ref="I638:J638"/>
    <mergeCell ref="A635:B635"/>
    <mergeCell ref="C635:E635"/>
    <mergeCell ref="F635:G635"/>
    <mergeCell ref="I635:J635"/>
    <mergeCell ref="A636:B636"/>
    <mergeCell ref="C636:E636"/>
    <mergeCell ref="F636:G636"/>
    <mergeCell ref="I636:J636"/>
    <mergeCell ref="M631:M632"/>
    <mergeCell ref="I642:J642"/>
    <mergeCell ref="A643:N643"/>
    <mergeCell ref="A644:B645"/>
    <mergeCell ref="C644:E645"/>
    <mergeCell ref="F644:G645"/>
    <mergeCell ref="H644:H645"/>
    <mergeCell ref="I644:J645"/>
    <mergeCell ref="K644:K645"/>
    <mergeCell ref="M644:M645"/>
    <mergeCell ref="N644:N645"/>
    <mergeCell ref="A641:B641"/>
    <mergeCell ref="C641:E641"/>
    <mergeCell ref="F641:H641"/>
    <mergeCell ref="A642:B642"/>
    <mergeCell ref="C642:E642"/>
    <mergeCell ref="F642:G642"/>
    <mergeCell ref="A639:B639"/>
    <mergeCell ref="C639:E639"/>
    <mergeCell ref="F639:G639"/>
    <mergeCell ref="I639:J639"/>
    <mergeCell ref="A640:B640"/>
    <mergeCell ref="C640:E640"/>
    <mergeCell ref="F640:G640"/>
    <mergeCell ref="I640:J640"/>
    <mergeCell ref="C649:E649"/>
    <mergeCell ref="C650:E650"/>
    <mergeCell ref="A651:B653"/>
    <mergeCell ref="C651:E653"/>
    <mergeCell ref="F651:G653"/>
    <mergeCell ref="H651:H653"/>
    <mergeCell ref="M646:M647"/>
    <mergeCell ref="N646:N647"/>
    <mergeCell ref="A648:B650"/>
    <mergeCell ref="C648:E648"/>
    <mergeCell ref="F648:G650"/>
    <mergeCell ref="H648:H650"/>
    <mergeCell ref="I648:J650"/>
    <mergeCell ref="K648:K650"/>
    <mergeCell ref="M648:M650"/>
    <mergeCell ref="N648:N650"/>
    <mergeCell ref="A646:B647"/>
    <mergeCell ref="C646:E647"/>
    <mergeCell ref="F646:G647"/>
    <mergeCell ref="H646:H647"/>
    <mergeCell ref="I646:J647"/>
    <mergeCell ref="K646:K647"/>
    <mergeCell ref="M654:M656"/>
    <mergeCell ref="N654:N656"/>
    <mergeCell ref="A657:B659"/>
    <mergeCell ref="C657:E659"/>
    <mergeCell ref="F657:G659"/>
    <mergeCell ref="H657:H659"/>
    <mergeCell ref="I657:J659"/>
    <mergeCell ref="K657:K659"/>
    <mergeCell ref="M657:M659"/>
    <mergeCell ref="N657:N659"/>
    <mergeCell ref="I651:J653"/>
    <mergeCell ref="K651:K653"/>
    <mergeCell ref="M651:M653"/>
    <mergeCell ref="N651:N653"/>
    <mergeCell ref="A654:B656"/>
    <mergeCell ref="C654:E656"/>
    <mergeCell ref="F654:G656"/>
    <mergeCell ref="H654:H656"/>
    <mergeCell ref="I654:J656"/>
    <mergeCell ref="K654:K656"/>
    <mergeCell ref="L662:L663"/>
    <mergeCell ref="M662:M663"/>
    <mergeCell ref="N662:N663"/>
    <mergeCell ref="A664:B665"/>
    <mergeCell ref="C664:E665"/>
    <mergeCell ref="F664:G665"/>
    <mergeCell ref="H664:H665"/>
    <mergeCell ref="I664:J665"/>
    <mergeCell ref="K664:K665"/>
    <mergeCell ref="M664:M665"/>
    <mergeCell ref="L660:L661"/>
    <mergeCell ref="M660:M661"/>
    <mergeCell ref="N660:N661"/>
    <mergeCell ref="I661:J661"/>
    <mergeCell ref="A662:B663"/>
    <mergeCell ref="C662:E663"/>
    <mergeCell ref="F662:G663"/>
    <mergeCell ref="H662:H663"/>
    <mergeCell ref="I662:J663"/>
    <mergeCell ref="K662:K663"/>
    <mergeCell ref="A660:B661"/>
    <mergeCell ref="C660:E661"/>
    <mergeCell ref="F660:G661"/>
    <mergeCell ref="H660:H661"/>
    <mergeCell ref="I660:J660"/>
    <mergeCell ref="K660:K661"/>
    <mergeCell ref="M668:M669"/>
    <mergeCell ref="N668:N669"/>
    <mergeCell ref="A670:B671"/>
    <mergeCell ref="C670:E671"/>
    <mergeCell ref="F670:G671"/>
    <mergeCell ref="H670:H671"/>
    <mergeCell ref="I670:J671"/>
    <mergeCell ref="K670:K671"/>
    <mergeCell ref="M670:M671"/>
    <mergeCell ref="N670:N671"/>
    <mergeCell ref="A668:B669"/>
    <mergeCell ref="C668:E669"/>
    <mergeCell ref="F668:G669"/>
    <mergeCell ref="H668:H669"/>
    <mergeCell ref="I668:J669"/>
    <mergeCell ref="K668:K669"/>
    <mergeCell ref="N664:N665"/>
    <mergeCell ref="A666:B667"/>
    <mergeCell ref="C666:E667"/>
    <mergeCell ref="F666:G667"/>
    <mergeCell ref="H666:H667"/>
    <mergeCell ref="I666:J667"/>
    <mergeCell ref="K666:K667"/>
    <mergeCell ref="M666:M667"/>
    <mergeCell ref="N666:N667"/>
    <mergeCell ref="A676:B676"/>
    <mergeCell ref="C676:E676"/>
    <mergeCell ref="F676:H676"/>
    <mergeCell ref="I676:J676"/>
    <mergeCell ref="A677:N677"/>
    <mergeCell ref="A678:B679"/>
    <mergeCell ref="C678:E679"/>
    <mergeCell ref="F678:G679"/>
    <mergeCell ref="H678:H679"/>
    <mergeCell ref="I678:J678"/>
    <mergeCell ref="M672:M674"/>
    <mergeCell ref="N672:N674"/>
    <mergeCell ref="A675:B675"/>
    <mergeCell ref="C675:E675"/>
    <mergeCell ref="F675:G675"/>
    <mergeCell ref="I675:J675"/>
    <mergeCell ref="A672:B674"/>
    <mergeCell ref="C672:E674"/>
    <mergeCell ref="F672:G674"/>
    <mergeCell ref="H672:H674"/>
    <mergeCell ref="I672:J674"/>
    <mergeCell ref="K672:K674"/>
    <mergeCell ref="A683:B683"/>
    <mergeCell ref="C683:E683"/>
    <mergeCell ref="F683:G683"/>
    <mergeCell ref="I683:J683"/>
    <mergeCell ref="A684:B686"/>
    <mergeCell ref="C684:E686"/>
    <mergeCell ref="F684:G686"/>
    <mergeCell ref="H684:H686"/>
    <mergeCell ref="I684:J686"/>
    <mergeCell ref="M680:M681"/>
    <mergeCell ref="N680:N681"/>
    <mergeCell ref="A682:B682"/>
    <mergeCell ref="C682:E682"/>
    <mergeCell ref="F682:G682"/>
    <mergeCell ref="I682:J682"/>
    <mergeCell ref="K678:K679"/>
    <mergeCell ref="M678:M679"/>
    <mergeCell ref="N678:N679"/>
    <mergeCell ref="I679:J679"/>
    <mergeCell ref="A680:B681"/>
    <mergeCell ref="C680:E681"/>
    <mergeCell ref="F680:G681"/>
    <mergeCell ref="H680:H681"/>
    <mergeCell ref="I680:J681"/>
    <mergeCell ref="K680:K681"/>
    <mergeCell ref="N687:N688"/>
    <mergeCell ref="A689:B690"/>
    <mergeCell ref="C689:E690"/>
    <mergeCell ref="F689:G690"/>
    <mergeCell ref="H689:H690"/>
    <mergeCell ref="I689:J690"/>
    <mergeCell ref="K689:K690"/>
    <mergeCell ref="M689:M690"/>
    <mergeCell ref="N689:N690"/>
    <mergeCell ref="K684:K686"/>
    <mergeCell ref="M684:M686"/>
    <mergeCell ref="N684:N686"/>
    <mergeCell ref="A687:B688"/>
    <mergeCell ref="C687:E688"/>
    <mergeCell ref="F687:G688"/>
    <mergeCell ref="H687:H688"/>
    <mergeCell ref="I687:J688"/>
    <mergeCell ref="K687:K688"/>
    <mergeCell ref="M687:M688"/>
    <mergeCell ref="M695:M696"/>
    <mergeCell ref="N695:N696"/>
    <mergeCell ref="A697:B698"/>
    <mergeCell ref="C697:E698"/>
    <mergeCell ref="F697:G698"/>
    <mergeCell ref="H697:H698"/>
    <mergeCell ref="I697:J698"/>
    <mergeCell ref="K697:K698"/>
    <mergeCell ref="M697:M698"/>
    <mergeCell ref="N697:N698"/>
    <mergeCell ref="A695:B696"/>
    <mergeCell ref="C695:E696"/>
    <mergeCell ref="F695:G696"/>
    <mergeCell ref="H695:H696"/>
    <mergeCell ref="I695:J696"/>
    <mergeCell ref="K695:K696"/>
    <mergeCell ref="M691:M692"/>
    <mergeCell ref="N691:N692"/>
    <mergeCell ref="A693:B694"/>
    <mergeCell ref="C693:E694"/>
    <mergeCell ref="F693:G694"/>
    <mergeCell ref="H693:H694"/>
    <mergeCell ref="I693:J694"/>
    <mergeCell ref="K693:K694"/>
    <mergeCell ref="M693:M694"/>
    <mergeCell ref="N693:N694"/>
    <mergeCell ref="A691:B692"/>
    <mergeCell ref="C691:E692"/>
    <mergeCell ref="F691:G692"/>
    <mergeCell ref="H691:H692"/>
    <mergeCell ref="I691:J692"/>
    <mergeCell ref="K691:K692"/>
    <mergeCell ref="K700:K701"/>
    <mergeCell ref="M700:M701"/>
    <mergeCell ref="N700:N701"/>
    <mergeCell ref="A702:B703"/>
    <mergeCell ref="C702:E703"/>
    <mergeCell ref="F702:G703"/>
    <mergeCell ref="H702:H703"/>
    <mergeCell ref="I702:J703"/>
    <mergeCell ref="K702:K703"/>
    <mergeCell ref="M702:M703"/>
    <mergeCell ref="A699:B699"/>
    <mergeCell ref="C699:E699"/>
    <mergeCell ref="F699:G699"/>
    <mergeCell ref="I699:J699"/>
    <mergeCell ref="A700:B701"/>
    <mergeCell ref="C700:E701"/>
    <mergeCell ref="F700:G701"/>
    <mergeCell ref="H700:H701"/>
    <mergeCell ref="I700:J701"/>
    <mergeCell ref="M706:M707"/>
    <mergeCell ref="N706:N707"/>
    <mergeCell ref="A708:B708"/>
    <mergeCell ref="C708:E708"/>
    <mergeCell ref="F708:G708"/>
    <mergeCell ref="I708:J708"/>
    <mergeCell ref="A706:B707"/>
    <mergeCell ref="C706:E707"/>
    <mergeCell ref="F706:G707"/>
    <mergeCell ref="H706:H707"/>
    <mergeCell ref="I706:J707"/>
    <mergeCell ref="K706:K707"/>
    <mergeCell ref="N702:N703"/>
    <mergeCell ref="A704:B705"/>
    <mergeCell ref="C704:E705"/>
    <mergeCell ref="F704:G705"/>
    <mergeCell ref="H704:H705"/>
    <mergeCell ref="I704:J705"/>
    <mergeCell ref="K704:K705"/>
    <mergeCell ref="M704:M705"/>
    <mergeCell ref="N704:N705"/>
    <mergeCell ref="A711:B711"/>
    <mergeCell ref="C711:E711"/>
    <mergeCell ref="F711:G711"/>
    <mergeCell ref="I711:J711"/>
    <mergeCell ref="A712:N712"/>
    <mergeCell ref="A713:B714"/>
    <mergeCell ref="C713:E714"/>
    <mergeCell ref="F713:G714"/>
    <mergeCell ref="H713:H714"/>
    <mergeCell ref="I713:J714"/>
    <mergeCell ref="A709:B709"/>
    <mergeCell ref="C709:E709"/>
    <mergeCell ref="F709:G709"/>
    <mergeCell ref="I709:J709"/>
    <mergeCell ref="A710:B710"/>
    <mergeCell ref="C710:E710"/>
    <mergeCell ref="F710:H710"/>
    <mergeCell ref="I710:J710"/>
    <mergeCell ref="N715:N716"/>
    <mergeCell ref="A717:H717"/>
    <mergeCell ref="I717:J717"/>
    <mergeCell ref="A718:M718"/>
    <mergeCell ref="A719:B723"/>
    <mergeCell ref="C719:E723"/>
    <mergeCell ref="F719:G723"/>
    <mergeCell ref="H719:H723"/>
    <mergeCell ref="I719:J719"/>
    <mergeCell ref="K719:K723"/>
    <mergeCell ref="L713:L714"/>
    <mergeCell ref="M713:M714"/>
    <mergeCell ref="N713:N714"/>
    <mergeCell ref="A715:B716"/>
    <mergeCell ref="C715:E716"/>
    <mergeCell ref="F715:G716"/>
    <mergeCell ref="H715:H716"/>
    <mergeCell ref="I715:J716"/>
    <mergeCell ref="K715:K716"/>
    <mergeCell ref="M715:M716"/>
    <mergeCell ref="L724:L725"/>
    <mergeCell ref="M724:M725"/>
    <mergeCell ref="N724:N725"/>
    <mergeCell ref="I725:J725"/>
    <mergeCell ref="A726:B730"/>
    <mergeCell ref="C726:E730"/>
    <mergeCell ref="F726:G730"/>
    <mergeCell ref="H726:H730"/>
    <mergeCell ref="I726:J726"/>
    <mergeCell ref="K726:K730"/>
    <mergeCell ref="A724:B725"/>
    <mergeCell ref="C724:E725"/>
    <mergeCell ref="F724:G725"/>
    <mergeCell ref="H724:H725"/>
    <mergeCell ref="I724:J724"/>
    <mergeCell ref="K724:K725"/>
    <mergeCell ref="L719:L723"/>
    <mergeCell ref="M719:M723"/>
    <mergeCell ref="N719:N723"/>
    <mergeCell ref="I720:J720"/>
    <mergeCell ref="I721:J721"/>
    <mergeCell ref="I722:J722"/>
    <mergeCell ref="I723:J723"/>
    <mergeCell ref="L731:L736"/>
    <mergeCell ref="M731:M736"/>
    <mergeCell ref="N731:N736"/>
    <mergeCell ref="I732:J732"/>
    <mergeCell ref="I733:J733"/>
    <mergeCell ref="I734:J734"/>
    <mergeCell ref="I735:J735"/>
    <mergeCell ref="I736:J736"/>
    <mergeCell ref="A731:B736"/>
    <mergeCell ref="C731:E736"/>
    <mergeCell ref="F731:G736"/>
    <mergeCell ref="H731:H736"/>
    <mergeCell ref="I731:J731"/>
    <mergeCell ref="K731:K736"/>
    <mergeCell ref="L726:L730"/>
    <mergeCell ref="M726:M730"/>
    <mergeCell ref="N726:N730"/>
    <mergeCell ref="I727:J727"/>
    <mergeCell ref="I728:J728"/>
    <mergeCell ref="I729:J729"/>
    <mergeCell ref="I730:J730"/>
    <mergeCell ref="K740:K742"/>
    <mergeCell ref="L740:L742"/>
    <mergeCell ref="M740:M742"/>
    <mergeCell ref="N740:N742"/>
    <mergeCell ref="I741:J741"/>
    <mergeCell ref="I742:J742"/>
    <mergeCell ref="L737:L739"/>
    <mergeCell ref="M737:M739"/>
    <mergeCell ref="N737:N739"/>
    <mergeCell ref="I738:J738"/>
    <mergeCell ref="I739:J739"/>
    <mergeCell ref="A740:B742"/>
    <mergeCell ref="C740:E742"/>
    <mergeCell ref="F740:G742"/>
    <mergeCell ref="H740:H742"/>
    <mergeCell ref="I740:J740"/>
    <mergeCell ref="A737:B739"/>
    <mergeCell ref="C737:E739"/>
    <mergeCell ref="F737:G739"/>
    <mergeCell ref="H737:H739"/>
    <mergeCell ref="I737:J737"/>
    <mergeCell ref="K737:K739"/>
    <mergeCell ref="L747:L751"/>
    <mergeCell ref="M747:M751"/>
    <mergeCell ref="N747:N751"/>
    <mergeCell ref="I748:J748"/>
    <mergeCell ref="I749:J749"/>
    <mergeCell ref="I750:J750"/>
    <mergeCell ref="I751:J751"/>
    <mergeCell ref="A747:B751"/>
    <mergeCell ref="C747:E751"/>
    <mergeCell ref="F747:G751"/>
    <mergeCell ref="H747:H751"/>
    <mergeCell ref="I747:J747"/>
    <mergeCell ref="K747:K751"/>
    <mergeCell ref="L743:L746"/>
    <mergeCell ref="M743:M746"/>
    <mergeCell ref="N743:N746"/>
    <mergeCell ref="I744:J744"/>
    <mergeCell ref="I745:J745"/>
    <mergeCell ref="I746:J746"/>
    <mergeCell ref="A743:B746"/>
    <mergeCell ref="C743:E746"/>
    <mergeCell ref="F743:G746"/>
    <mergeCell ref="H743:H746"/>
    <mergeCell ref="I743:J743"/>
    <mergeCell ref="K743:K746"/>
    <mergeCell ref="K755:K758"/>
    <mergeCell ref="L755:L758"/>
    <mergeCell ref="M755:M758"/>
    <mergeCell ref="N755:N758"/>
    <mergeCell ref="I756:J756"/>
    <mergeCell ref="I757:J757"/>
    <mergeCell ref="I758:J758"/>
    <mergeCell ref="L752:L754"/>
    <mergeCell ref="M752:M754"/>
    <mergeCell ref="N752:N754"/>
    <mergeCell ref="I753:J753"/>
    <mergeCell ref="I754:J754"/>
    <mergeCell ref="A755:B758"/>
    <mergeCell ref="C755:E758"/>
    <mergeCell ref="F755:G758"/>
    <mergeCell ref="H755:H758"/>
    <mergeCell ref="I755:J755"/>
    <mergeCell ref="A752:B754"/>
    <mergeCell ref="C752:E754"/>
    <mergeCell ref="F752:G754"/>
    <mergeCell ref="H752:H754"/>
    <mergeCell ref="I752:J752"/>
    <mergeCell ref="K752:K754"/>
    <mergeCell ref="L764:L767"/>
    <mergeCell ref="M764:M767"/>
    <mergeCell ref="N764:N767"/>
    <mergeCell ref="I765:J765"/>
    <mergeCell ref="I766:J766"/>
    <mergeCell ref="I767:J767"/>
    <mergeCell ref="A764:B767"/>
    <mergeCell ref="C764:E767"/>
    <mergeCell ref="F764:G767"/>
    <mergeCell ref="H764:H767"/>
    <mergeCell ref="I764:J764"/>
    <mergeCell ref="K764:K767"/>
    <mergeCell ref="L759:L763"/>
    <mergeCell ref="M759:M763"/>
    <mergeCell ref="N759:N763"/>
    <mergeCell ref="I760:J760"/>
    <mergeCell ref="I761:J761"/>
    <mergeCell ref="I762:J762"/>
    <mergeCell ref="I763:J763"/>
    <mergeCell ref="A759:B763"/>
    <mergeCell ref="C759:E763"/>
    <mergeCell ref="F759:G763"/>
    <mergeCell ref="H759:H763"/>
    <mergeCell ref="I759:J759"/>
    <mergeCell ref="K759:K763"/>
    <mergeCell ref="K774:K775"/>
    <mergeCell ref="L774:L775"/>
    <mergeCell ref="M774:M775"/>
    <mergeCell ref="N774:N775"/>
    <mergeCell ref="A776:B776"/>
    <mergeCell ref="C776:E776"/>
    <mergeCell ref="F776:G776"/>
    <mergeCell ref="I776:J776"/>
    <mergeCell ref="A773:B773"/>
    <mergeCell ref="C773:E773"/>
    <mergeCell ref="F773:H773"/>
    <mergeCell ref="I773:J773"/>
    <mergeCell ref="A774:B775"/>
    <mergeCell ref="C774:G775"/>
    <mergeCell ref="I774:J775"/>
    <mergeCell ref="L768:L772"/>
    <mergeCell ref="M768:M772"/>
    <mergeCell ref="N768:N772"/>
    <mergeCell ref="I769:J769"/>
    <mergeCell ref="I770:J770"/>
    <mergeCell ref="I771:J771"/>
    <mergeCell ref="I772:J772"/>
    <mergeCell ref="A768:B772"/>
    <mergeCell ref="C768:E772"/>
    <mergeCell ref="F768:G772"/>
    <mergeCell ref="H768:H772"/>
    <mergeCell ref="I768:J768"/>
    <mergeCell ref="K768:K772"/>
    <mergeCell ref="A782:B782"/>
    <mergeCell ref="C782:E782"/>
    <mergeCell ref="F782:G782"/>
    <mergeCell ref="I782:J782"/>
    <mergeCell ref="A783:B783"/>
    <mergeCell ref="C783:E783"/>
    <mergeCell ref="F783:G783"/>
    <mergeCell ref="I783:J783"/>
    <mergeCell ref="K779:K780"/>
    <mergeCell ref="M779:M780"/>
    <mergeCell ref="N779:N780"/>
    <mergeCell ref="B781:E781"/>
    <mergeCell ref="F781:G781"/>
    <mergeCell ref="I781:J781"/>
    <mergeCell ref="A777:J777"/>
    <mergeCell ref="A778:J778"/>
    <mergeCell ref="A779:A780"/>
    <mergeCell ref="B779:E780"/>
    <mergeCell ref="F779:G780"/>
    <mergeCell ref="H779:H780"/>
    <mergeCell ref="I779:J780"/>
    <mergeCell ref="I787:J787"/>
    <mergeCell ref="A788:B788"/>
    <mergeCell ref="C788:E788"/>
    <mergeCell ref="F788:G788"/>
    <mergeCell ref="I788:J788"/>
    <mergeCell ref="A789:B790"/>
    <mergeCell ref="C789:E790"/>
    <mergeCell ref="F789:G790"/>
    <mergeCell ref="H789:H790"/>
    <mergeCell ref="I789:J790"/>
    <mergeCell ref="M784:M785"/>
    <mergeCell ref="N784:N785"/>
    <mergeCell ref="A786:B787"/>
    <mergeCell ref="C786:E787"/>
    <mergeCell ref="F786:G787"/>
    <mergeCell ref="H786:H787"/>
    <mergeCell ref="I786:J786"/>
    <mergeCell ref="K786:K787"/>
    <mergeCell ref="M786:M787"/>
    <mergeCell ref="N786:N787"/>
    <mergeCell ref="A784:B785"/>
    <mergeCell ref="C784:E785"/>
    <mergeCell ref="F784:G785"/>
    <mergeCell ref="H784:H785"/>
    <mergeCell ref="I784:J785"/>
    <mergeCell ref="K784:K785"/>
    <mergeCell ref="M792:M793"/>
    <mergeCell ref="N792:N793"/>
    <mergeCell ref="A794:B796"/>
    <mergeCell ref="C794:E796"/>
    <mergeCell ref="F794:G796"/>
    <mergeCell ref="H794:H796"/>
    <mergeCell ref="I794:J796"/>
    <mergeCell ref="K794:K796"/>
    <mergeCell ref="M794:M796"/>
    <mergeCell ref="N794:N796"/>
    <mergeCell ref="A792:B793"/>
    <mergeCell ref="C792:E793"/>
    <mergeCell ref="F792:G793"/>
    <mergeCell ref="H792:H793"/>
    <mergeCell ref="I792:J793"/>
    <mergeCell ref="K792:K793"/>
    <mergeCell ref="K789:K790"/>
    <mergeCell ref="M789:M790"/>
    <mergeCell ref="N789:N790"/>
    <mergeCell ref="A791:B791"/>
    <mergeCell ref="C791:E791"/>
    <mergeCell ref="F791:G791"/>
    <mergeCell ref="I791:J791"/>
    <mergeCell ref="M799:M800"/>
    <mergeCell ref="N799:N800"/>
    <mergeCell ref="A801:B801"/>
    <mergeCell ref="C801:E801"/>
    <mergeCell ref="F801:G801"/>
    <mergeCell ref="I801:J801"/>
    <mergeCell ref="A799:B800"/>
    <mergeCell ref="C799:E800"/>
    <mergeCell ref="F799:G800"/>
    <mergeCell ref="H799:H800"/>
    <mergeCell ref="I799:J800"/>
    <mergeCell ref="K799:K800"/>
    <mergeCell ref="A797:B797"/>
    <mergeCell ref="C797:E797"/>
    <mergeCell ref="F797:G797"/>
    <mergeCell ref="I797:J797"/>
    <mergeCell ref="A798:B798"/>
    <mergeCell ref="C798:E798"/>
    <mergeCell ref="F798:G798"/>
    <mergeCell ref="I798:J798"/>
    <mergeCell ref="N804:N805"/>
    <mergeCell ref="A806:B808"/>
    <mergeCell ref="C806:E808"/>
    <mergeCell ref="F806:G808"/>
    <mergeCell ref="H806:H808"/>
    <mergeCell ref="I806:J806"/>
    <mergeCell ref="K806:K808"/>
    <mergeCell ref="M806:M808"/>
    <mergeCell ref="N806:N808"/>
    <mergeCell ref="I807:J807"/>
    <mergeCell ref="M802:M803"/>
    <mergeCell ref="N802:N803"/>
    <mergeCell ref="I803:J803"/>
    <mergeCell ref="A804:B805"/>
    <mergeCell ref="C804:E805"/>
    <mergeCell ref="F804:G805"/>
    <mergeCell ref="H804:H805"/>
    <mergeCell ref="I804:J805"/>
    <mergeCell ref="K804:K805"/>
    <mergeCell ref="M804:M805"/>
    <mergeCell ref="A802:B803"/>
    <mergeCell ref="C802:E803"/>
    <mergeCell ref="F802:G803"/>
    <mergeCell ref="H802:H803"/>
    <mergeCell ref="I802:J802"/>
    <mergeCell ref="K802:K803"/>
    <mergeCell ref="K810:K811"/>
    <mergeCell ref="M810:M811"/>
    <mergeCell ref="N810:N811"/>
    <mergeCell ref="A812:B813"/>
    <mergeCell ref="C812:E813"/>
    <mergeCell ref="F812:G813"/>
    <mergeCell ref="H812:H813"/>
    <mergeCell ref="I812:J813"/>
    <mergeCell ref="K812:K813"/>
    <mergeCell ref="M812:M813"/>
    <mergeCell ref="I808:J808"/>
    <mergeCell ref="A809:B809"/>
    <mergeCell ref="C809:E809"/>
    <mergeCell ref="F809:G809"/>
    <mergeCell ref="I809:J809"/>
    <mergeCell ref="A810:B811"/>
    <mergeCell ref="C810:E811"/>
    <mergeCell ref="F810:G811"/>
    <mergeCell ref="H810:H811"/>
    <mergeCell ref="I810:J811"/>
    <mergeCell ref="M816:M817"/>
    <mergeCell ref="N816:N817"/>
    <mergeCell ref="A818:B819"/>
    <mergeCell ref="C818:E819"/>
    <mergeCell ref="F818:G819"/>
    <mergeCell ref="H818:H819"/>
    <mergeCell ref="I818:J819"/>
    <mergeCell ref="K818:K819"/>
    <mergeCell ref="M818:M819"/>
    <mergeCell ref="N818:N819"/>
    <mergeCell ref="A816:B817"/>
    <mergeCell ref="C816:E817"/>
    <mergeCell ref="F816:G817"/>
    <mergeCell ref="H816:H817"/>
    <mergeCell ref="I816:J817"/>
    <mergeCell ref="K816:K817"/>
    <mergeCell ref="N812:N813"/>
    <mergeCell ref="A814:B815"/>
    <mergeCell ref="C814:E815"/>
    <mergeCell ref="F814:G815"/>
    <mergeCell ref="H814:H815"/>
    <mergeCell ref="I814:J814"/>
    <mergeCell ref="K814:K815"/>
    <mergeCell ref="M814:M815"/>
    <mergeCell ref="N814:N815"/>
    <mergeCell ref="I815:J815"/>
    <mergeCell ref="K821:K823"/>
    <mergeCell ref="M821:M823"/>
    <mergeCell ref="N821:N823"/>
    <mergeCell ref="I822:J822"/>
    <mergeCell ref="I823:J823"/>
    <mergeCell ref="A824:B825"/>
    <mergeCell ref="C824:E825"/>
    <mergeCell ref="F824:G825"/>
    <mergeCell ref="H824:H825"/>
    <mergeCell ref="I824:J825"/>
    <mergeCell ref="A820:B820"/>
    <mergeCell ref="C820:E820"/>
    <mergeCell ref="F820:G820"/>
    <mergeCell ref="I820:J820"/>
    <mergeCell ref="A821:B823"/>
    <mergeCell ref="C821:E823"/>
    <mergeCell ref="F821:G823"/>
    <mergeCell ref="H821:H823"/>
    <mergeCell ref="I821:J821"/>
    <mergeCell ref="M827:M828"/>
    <mergeCell ref="N827:N828"/>
    <mergeCell ref="A829:B831"/>
    <mergeCell ref="C829:E831"/>
    <mergeCell ref="F829:G831"/>
    <mergeCell ref="H829:H831"/>
    <mergeCell ref="I829:J829"/>
    <mergeCell ref="K829:K831"/>
    <mergeCell ref="M829:M831"/>
    <mergeCell ref="N829:N831"/>
    <mergeCell ref="A827:B828"/>
    <mergeCell ref="C827:E828"/>
    <mergeCell ref="F827:G828"/>
    <mergeCell ref="H827:H828"/>
    <mergeCell ref="I827:J828"/>
    <mergeCell ref="K827:K828"/>
    <mergeCell ref="K824:K825"/>
    <mergeCell ref="M824:M825"/>
    <mergeCell ref="N824:N825"/>
    <mergeCell ref="A826:B826"/>
    <mergeCell ref="C826:E826"/>
    <mergeCell ref="F826:G826"/>
    <mergeCell ref="I826:J826"/>
    <mergeCell ref="M833:M834"/>
    <mergeCell ref="N833:N834"/>
    <mergeCell ref="A835:B836"/>
    <mergeCell ref="C835:E836"/>
    <mergeCell ref="F835:G836"/>
    <mergeCell ref="H835:H836"/>
    <mergeCell ref="I835:J836"/>
    <mergeCell ref="K835:K836"/>
    <mergeCell ref="M835:M836"/>
    <mergeCell ref="N835:N836"/>
    <mergeCell ref="A833:B834"/>
    <mergeCell ref="C833:E834"/>
    <mergeCell ref="F833:G834"/>
    <mergeCell ref="H833:H834"/>
    <mergeCell ref="I833:J834"/>
    <mergeCell ref="K833:K834"/>
    <mergeCell ref="I830:J830"/>
    <mergeCell ref="I831:J831"/>
    <mergeCell ref="A832:B832"/>
    <mergeCell ref="C832:E832"/>
    <mergeCell ref="F832:G832"/>
    <mergeCell ref="I832:J832"/>
    <mergeCell ref="C840:E840"/>
    <mergeCell ref="C841:E841"/>
    <mergeCell ref="A842:B843"/>
    <mergeCell ref="C842:E843"/>
    <mergeCell ref="F842:G843"/>
    <mergeCell ref="H842:H843"/>
    <mergeCell ref="M837:M838"/>
    <mergeCell ref="N837:N838"/>
    <mergeCell ref="A839:B841"/>
    <mergeCell ref="C839:E839"/>
    <mergeCell ref="F839:G841"/>
    <mergeCell ref="H839:H841"/>
    <mergeCell ref="I839:J841"/>
    <mergeCell ref="K839:K841"/>
    <mergeCell ref="M839:M841"/>
    <mergeCell ref="N839:N841"/>
    <mergeCell ref="A837:B838"/>
    <mergeCell ref="C837:E838"/>
    <mergeCell ref="F837:G838"/>
    <mergeCell ref="H837:H838"/>
    <mergeCell ref="I837:J838"/>
    <mergeCell ref="K837:K838"/>
    <mergeCell ref="M844:M846"/>
    <mergeCell ref="N844:N846"/>
    <mergeCell ref="A847:B849"/>
    <mergeCell ref="C847:E849"/>
    <mergeCell ref="F847:G849"/>
    <mergeCell ref="H847:H849"/>
    <mergeCell ref="I847:J849"/>
    <mergeCell ref="K847:K849"/>
    <mergeCell ref="M847:M849"/>
    <mergeCell ref="N847:N849"/>
    <mergeCell ref="I842:J843"/>
    <mergeCell ref="K842:K843"/>
    <mergeCell ref="M842:M843"/>
    <mergeCell ref="N842:N843"/>
    <mergeCell ref="A844:B846"/>
    <mergeCell ref="C844:E846"/>
    <mergeCell ref="F844:G846"/>
    <mergeCell ref="H844:H846"/>
    <mergeCell ref="I844:J846"/>
    <mergeCell ref="K844:K846"/>
    <mergeCell ref="M853:M857"/>
    <mergeCell ref="N853:N857"/>
    <mergeCell ref="I854:J854"/>
    <mergeCell ref="I855:J855"/>
    <mergeCell ref="I856:J856"/>
    <mergeCell ref="I857:J857"/>
    <mergeCell ref="M850:M852"/>
    <mergeCell ref="N850:N852"/>
    <mergeCell ref="I851:J851"/>
    <mergeCell ref="I852:J852"/>
    <mergeCell ref="A853:B857"/>
    <mergeCell ref="C853:E857"/>
    <mergeCell ref="F853:G857"/>
    <mergeCell ref="H853:H857"/>
    <mergeCell ref="I853:J853"/>
    <mergeCell ref="K853:K857"/>
    <mergeCell ref="A850:B852"/>
    <mergeCell ref="C850:E852"/>
    <mergeCell ref="F850:G852"/>
    <mergeCell ref="H850:H852"/>
    <mergeCell ref="I850:J850"/>
    <mergeCell ref="K850:K852"/>
    <mergeCell ref="M862:M863"/>
    <mergeCell ref="N862:N863"/>
    <mergeCell ref="A864:B865"/>
    <mergeCell ref="C864:E865"/>
    <mergeCell ref="F864:G865"/>
    <mergeCell ref="H864:H865"/>
    <mergeCell ref="I864:J865"/>
    <mergeCell ref="K864:K865"/>
    <mergeCell ref="M864:M865"/>
    <mergeCell ref="N864:N865"/>
    <mergeCell ref="A862:B863"/>
    <mergeCell ref="C862:E863"/>
    <mergeCell ref="F862:G863"/>
    <mergeCell ref="H862:H863"/>
    <mergeCell ref="I862:J863"/>
    <mergeCell ref="K862:K863"/>
    <mergeCell ref="M858:M859"/>
    <mergeCell ref="N858:N859"/>
    <mergeCell ref="A860:B861"/>
    <mergeCell ref="C860:E861"/>
    <mergeCell ref="F860:G861"/>
    <mergeCell ref="H860:H861"/>
    <mergeCell ref="I860:J861"/>
    <mergeCell ref="K860:K861"/>
    <mergeCell ref="M860:M861"/>
    <mergeCell ref="N860:N861"/>
    <mergeCell ref="A858:B859"/>
    <mergeCell ref="C858:E859"/>
    <mergeCell ref="F858:G859"/>
    <mergeCell ref="H858:H859"/>
    <mergeCell ref="I858:J859"/>
    <mergeCell ref="K858:K859"/>
    <mergeCell ref="A870:B870"/>
    <mergeCell ref="C870:E870"/>
    <mergeCell ref="F870:G870"/>
    <mergeCell ref="I870:J870"/>
    <mergeCell ref="A871:B871"/>
    <mergeCell ref="C871:E871"/>
    <mergeCell ref="F871:G871"/>
    <mergeCell ref="I871:J871"/>
    <mergeCell ref="M866:M867"/>
    <mergeCell ref="N866:N867"/>
    <mergeCell ref="A868:B869"/>
    <mergeCell ref="C868:E869"/>
    <mergeCell ref="F868:G869"/>
    <mergeCell ref="H868:H869"/>
    <mergeCell ref="I868:J869"/>
    <mergeCell ref="K868:K869"/>
    <mergeCell ref="M868:M869"/>
    <mergeCell ref="N868:N869"/>
    <mergeCell ref="A866:B867"/>
    <mergeCell ref="C866:E867"/>
    <mergeCell ref="F866:G867"/>
    <mergeCell ref="H866:H867"/>
    <mergeCell ref="I866:J867"/>
    <mergeCell ref="K866:K867"/>
    <mergeCell ref="N874:N875"/>
    <mergeCell ref="I875:J875"/>
    <mergeCell ref="A876:B877"/>
    <mergeCell ref="C876:E877"/>
    <mergeCell ref="F876:G877"/>
    <mergeCell ref="H876:H877"/>
    <mergeCell ref="I876:J877"/>
    <mergeCell ref="K876:K877"/>
    <mergeCell ref="M876:M877"/>
    <mergeCell ref="N876:N877"/>
    <mergeCell ref="M872:M873"/>
    <mergeCell ref="N872:N873"/>
    <mergeCell ref="A874:B875"/>
    <mergeCell ref="C874:E875"/>
    <mergeCell ref="F874:G875"/>
    <mergeCell ref="H874:H875"/>
    <mergeCell ref="I874:J874"/>
    <mergeCell ref="K874:K875"/>
    <mergeCell ref="L874:L875"/>
    <mergeCell ref="M874:M875"/>
    <mergeCell ref="A872:B873"/>
    <mergeCell ref="C872:E873"/>
    <mergeCell ref="F872:G873"/>
    <mergeCell ref="H872:H873"/>
    <mergeCell ref="I872:J873"/>
    <mergeCell ref="K872:K873"/>
    <mergeCell ref="K879:K880"/>
    <mergeCell ref="M879:M880"/>
    <mergeCell ref="N879:N880"/>
    <mergeCell ref="I880:J880"/>
    <mergeCell ref="A881:B884"/>
    <mergeCell ref="C881:E884"/>
    <mergeCell ref="F881:G884"/>
    <mergeCell ref="H881:H884"/>
    <mergeCell ref="I881:J881"/>
    <mergeCell ref="K881:K884"/>
    <mergeCell ref="A878:B878"/>
    <mergeCell ref="C878:E878"/>
    <mergeCell ref="F878:G878"/>
    <mergeCell ref="I878:J878"/>
    <mergeCell ref="A879:B880"/>
    <mergeCell ref="C879:E880"/>
    <mergeCell ref="F879:G880"/>
    <mergeCell ref="H879:H880"/>
    <mergeCell ref="I879:J879"/>
    <mergeCell ref="M886:M887"/>
    <mergeCell ref="N886:N887"/>
    <mergeCell ref="A888:B890"/>
    <mergeCell ref="C888:E890"/>
    <mergeCell ref="F888:G890"/>
    <mergeCell ref="H888:H890"/>
    <mergeCell ref="I888:J890"/>
    <mergeCell ref="K888:K890"/>
    <mergeCell ref="M888:M890"/>
    <mergeCell ref="N888:N890"/>
    <mergeCell ref="A886:B887"/>
    <mergeCell ref="C886:E887"/>
    <mergeCell ref="F886:G887"/>
    <mergeCell ref="H886:H887"/>
    <mergeCell ref="I886:J887"/>
    <mergeCell ref="K886:K887"/>
    <mergeCell ref="M881:M884"/>
    <mergeCell ref="N881:N884"/>
    <mergeCell ref="I882:J882"/>
    <mergeCell ref="I883:J883"/>
    <mergeCell ref="I884:J884"/>
    <mergeCell ref="A885:B885"/>
    <mergeCell ref="C885:E885"/>
    <mergeCell ref="F885:G885"/>
    <mergeCell ref="I885:J885"/>
    <mergeCell ref="M895:M896"/>
    <mergeCell ref="N895:N896"/>
    <mergeCell ref="A897:B899"/>
    <mergeCell ref="C897:E899"/>
    <mergeCell ref="F897:G899"/>
    <mergeCell ref="H897:H899"/>
    <mergeCell ref="I897:J899"/>
    <mergeCell ref="K897:K899"/>
    <mergeCell ref="M897:M899"/>
    <mergeCell ref="N897:N899"/>
    <mergeCell ref="A895:B896"/>
    <mergeCell ref="C895:E896"/>
    <mergeCell ref="F895:G896"/>
    <mergeCell ref="H895:H896"/>
    <mergeCell ref="I895:J896"/>
    <mergeCell ref="K895:K896"/>
    <mergeCell ref="M891:M892"/>
    <mergeCell ref="N891:N892"/>
    <mergeCell ref="A893:B894"/>
    <mergeCell ref="C893:E894"/>
    <mergeCell ref="F893:G894"/>
    <mergeCell ref="H893:H894"/>
    <mergeCell ref="I893:J894"/>
    <mergeCell ref="K893:K894"/>
    <mergeCell ref="M893:M894"/>
    <mergeCell ref="N893:N894"/>
    <mergeCell ref="A891:B892"/>
    <mergeCell ref="C891:E892"/>
    <mergeCell ref="F891:G892"/>
    <mergeCell ref="H891:H892"/>
    <mergeCell ref="I891:J892"/>
    <mergeCell ref="K891:K892"/>
    <mergeCell ref="A904:B904"/>
    <mergeCell ref="C904:E904"/>
    <mergeCell ref="F904:G904"/>
    <mergeCell ref="I904:J904"/>
    <mergeCell ref="A905:B907"/>
    <mergeCell ref="C905:E907"/>
    <mergeCell ref="F905:G907"/>
    <mergeCell ref="H905:H907"/>
    <mergeCell ref="I905:J907"/>
    <mergeCell ref="M900:M901"/>
    <mergeCell ref="N900:N901"/>
    <mergeCell ref="A902:B903"/>
    <mergeCell ref="C902:E903"/>
    <mergeCell ref="F902:G903"/>
    <mergeCell ref="H902:H903"/>
    <mergeCell ref="I902:J903"/>
    <mergeCell ref="K902:K903"/>
    <mergeCell ref="M902:M903"/>
    <mergeCell ref="N902:N903"/>
    <mergeCell ref="A900:B901"/>
    <mergeCell ref="C900:E901"/>
    <mergeCell ref="F900:G901"/>
    <mergeCell ref="H900:H901"/>
    <mergeCell ref="I900:J901"/>
    <mergeCell ref="K900:K901"/>
    <mergeCell ref="N908:N910"/>
    <mergeCell ref="A911:B912"/>
    <mergeCell ref="C911:E912"/>
    <mergeCell ref="F911:G912"/>
    <mergeCell ref="H911:H912"/>
    <mergeCell ref="I911:J912"/>
    <mergeCell ref="K911:K912"/>
    <mergeCell ref="M911:M912"/>
    <mergeCell ref="N911:N912"/>
    <mergeCell ref="K905:K907"/>
    <mergeCell ref="M905:M907"/>
    <mergeCell ref="N905:N907"/>
    <mergeCell ref="A908:B910"/>
    <mergeCell ref="C908:E910"/>
    <mergeCell ref="F908:G910"/>
    <mergeCell ref="H908:H910"/>
    <mergeCell ref="I908:J910"/>
    <mergeCell ref="K908:K910"/>
    <mergeCell ref="M908:M910"/>
    <mergeCell ref="N917:N920"/>
    <mergeCell ref="A921:B922"/>
    <mergeCell ref="C921:E922"/>
    <mergeCell ref="F921:G922"/>
    <mergeCell ref="H921:H922"/>
    <mergeCell ref="I921:J922"/>
    <mergeCell ref="K921:K922"/>
    <mergeCell ref="M921:M922"/>
    <mergeCell ref="N921:N922"/>
    <mergeCell ref="A917:B920"/>
    <mergeCell ref="C917:E920"/>
    <mergeCell ref="F917:G920"/>
    <mergeCell ref="H917:H920"/>
    <mergeCell ref="I917:J920"/>
    <mergeCell ref="M917:M920"/>
    <mergeCell ref="M913:M914"/>
    <mergeCell ref="N913:N914"/>
    <mergeCell ref="A915:B916"/>
    <mergeCell ref="C915:E916"/>
    <mergeCell ref="F915:G916"/>
    <mergeCell ref="H915:H916"/>
    <mergeCell ref="I915:J916"/>
    <mergeCell ref="K915:K916"/>
    <mergeCell ref="M915:M916"/>
    <mergeCell ref="N915:N916"/>
    <mergeCell ref="A913:B914"/>
    <mergeCell ref="C913:E914"/>
    <mergeCell ref="F913:G914"/>
    <mergeCell ref="H913:H914"/>
    <mergeCell ref="I913:J914"/>
    <mergeCell ref="K913:K914"/>
    <mergeCell ref="M926:M927"/>
    <mergeCell ref="N926:N927"/>
    <mergeCell ref="A928:B929"/>
    <mergeCell ref="C928:E929"/>
    <mergeCell ref="F928:G929"/>
    <mergeCell ref="H928:H929"/>
    <mergeCell ref="I928:J929"/>
    <mergeCell ref="K928:K929"/>
    <mergeCell ref="M928:M929"/>
    <mergeCell ref="N928:N929"/>
    <mergeCell ref="A926:B927"/>
    <mergeCell ref="C926:E927"/>
    <mergeCell ref="F926:G927"/>
    <mergeCell ref="H926:H927"/>
    <mergeCell ref="I926:J927"/>
    <mergeCell ref="K926:K927"/>
    <mergeCell ref="M923:M924"/>
    <mergeCell ref="N923:N924"/>
    <mergeCell ref="A925:B925"/>
    <mergeCell ref="C925:E925"/>
    <mergeCell ref="F925:G925"/>
    <mergeCell ref="I925:J925"/>
    <mergeCell ref="A923:B924"/>
    <mergeCell ref="C923:E924"/>
    <mergeCell ref="F923:G924"/>
    <mergeCell ref="H923:H924"/>
    <mergeCell ref="I923:J924"/>
    <mergeCell ref="K923:K924"/>
    <mergeCell ref="A934:B934"/>
    <mergeCell ref="C934:E934"/>
    <mergeCell ref="F934:G934"/>
    <mergeCell ref="I934:J934"/>
    <mergeCell ref="A935:B936"/>
    <mergeCell ref="C935:E936"/>
    <mergeCell ref="F935:G936"/>
    <mergeCell ref="H935:H936"/>
    <mergeCell ref="I935:J936"/>
    <mergeCell ref="M930:M931"/>
    <mergeCell ref="N930:N931"/>
    <mergeCell ref="A932:B933"/>
    <mergeCell ref="C932:E933"/>
    <mergeCell ref="F932:G933"/>
    <mergeCell ref="H932:H933"/>
    <mergeCell ref="I932:J933"/>
    <mergeCell ref="K932:K933"/>
    <mergeCell ref="M932:M933"/>
    <mergeCell ref="N932:N933"/>
    <mergeCell ref="A930:B931"/>
    <mergeCell ref="C930:E931"/>
    <mergeCell ref="F930:G931"/>
    <mergeCell ref="H930:H931"/>
    <mergeCell ref="I930:J931"/>
    <mergeCell ref="K930:K931"/>
    <mergeCell ref="N937:N938"/>
    <mergeCell ref="I938:J938"/>
    <mergeCell ref="A939:B940"/>
    <mergeCell ref="C939:E940"/>
    <mergeCell ref="F939:G940"/>
    <mergeCell ref="H939:H940"/>
    <mergeCell ref="I939:J940"/>
    <mergeCell ref="K939:K940"/>
    <mergeCell ref="M939:M940"/>
    <mergeCell ref="N939:N940"/>
    <mergeCell ref="K935:K936"/>
    <mergeCell ref="M935:M936"/>
    <mergeCell ref="N935:N936"/>
    <mergeCell ref="A937:B938"/>
    <mergeCell ref="C937:E938"/>
    <mergeCell ref="F937:G938"/>
    <mergeCell ref="H937:H938"/>
    <mergeCell ref="I937:J937"/>
    <mergeCell ref="K937:K938"/>
    <mergeCell ref="M937:M938"/>
    <mergeCell ref="M944:M945"/>
    <mergeCell ref="N944:N945"/>
    <mergeCell ref="A946:B947"/>
    <mergeCell ref="C946:E947"/>
    <mergeCell ref="F946:G947"/>
    <mergeCell ref="H946:H947"/>
    <mergeCell ref="I946:J947"/>
    <mergeCell ref="K946:K947"/>
    <mergeCell ref="M946:M947"/>
    <mergeCell ref="N946:N947"/>
    <mergeCell ref="M941:M943"/>
    <mergeCell ref="N941:N943"/>
    <mergeCell ref="I942:J942"/>
    <mergeCell ref="I943:J943"/>
    <mergeCell ref="A944:B945"/>
    <mergeCell ref="C944:E945"/>
    <mergeCell ref="F944:G945"/>
    <mergeCell ref="H944:H945"/>
    <mergeCell ref="I944:J945"/>
    <mergeCell ref="K944:K945"/>
    <mergeCell ref="A941:B943"/>
    <mergeCell ref="C941:E943"/>
    <mergeCell ref="F941:G943"/>
    <mergeCell ref="H941:H943"/>
    <mergeCell ref="I941:J941"/>
    <mergeCell ref="K941:K943"/>
    <mergeCell ref="A951:B951"/>
    <mergeCell ref="C951:E951"/>
    <mergeCell ref="F951:G951"/>
    <mergeCell ref="I951:J951"/>
    <mergeCell ref="A952:B953"/>
    <mergeCell ref="C952:E953"/>
    <mergeCell ref="F952:G953"/>
    <mergeCell ref="H952:H953"/>
    <mergeCell ref="I952:J953"/>
    <mergeCell ref="M948:M949"/>
    <mergeCell ref="N948:N949"/>
    <mergeCell ref="A950:B950"/>
    <mergeCell ref="C950:E950"/>
    <mergeCell ref="F950:G950"/>
    <mergeCell ref="I950:J950"/>
    <mergeCell ref="A948:B949"/>
    <mergeCell ref="C948:E949"/>
    <mergeCell ref="F948:G949"/>
    <mergeCell ref="H948:H949"/>
    <mergeCell ref="I948:J949"/>
    <mergeCell ref="K948:K949"/>
    <mergeCell ref="N954:N955"/>
    <mergeCell ref="A956:B957"/>
    <mergeCell ref="C956:E957"/>
    <mergeCell ref="F956:G957"/>
    <mergeCell ref="H956:H957"/>
    <mergeCell ref="I956:J957"/>
    <mergeCell ref="K956:K957"/>
    <mergeCell ref="M956:M957"/>
    <mergeCell ref="N956:N957"/>
    <mergeCell ref="K952:K953"/>
    <mergeCell ref="M952:M953"/>
    <mergeCell ref="N952:N953"/>
    <mergeCell ref="A954:B955"/>
    <mergeCell ref="C954:E955"/>
    <mergeCell ref="F954:G955"/>
    <mergeCell ref="H954:H955"/>
    <mergeCell ref="I954:J955"/>
    <mergeCell ref="K954:K955"/>
    <mergeCell ref="M954:M955"/>
    <mergeCell ref="M962:M963"/>
    <mergeCell ref="N962:N963"/>
    <mergeCell ref="A964:B966"/>
    <mergeCell ref="C964:E966"/>
    <mergeCell ref="F964:G966"/>
    <mergeCell ref="H964:H966"/>
    <mergeCell ref="I964:J966"/>
    <mergeCell ref="K964:K966"/>
    <mergeCell ref="M964:M966"/>
    <mergeCell ref="N964:N966"/>
    <mergeCell ref="A962:B963"/>
    <mergeCell ref="C962:E963"/>
    <mergeCell ref="F962:G963"/>
    <mergeCell ref="H962:H963"/>
    <mergeCell ref="I962:J963"/>
    <mergeCell ref="K962:K963"/>
    <mergeCell ref="M958:M959"/>
    <mergeCell ref="N958:N959"/>
    <mergeCell ref="A960:B961"/>
    <mergeCell ref="C960:E961"/>
    <mergeCell ref="F960:G961"/>
    <mergeCell ref="H960:H961"/>
    <mergeCell ref="I960:J961"/>
    <mergeCell ref="K960:K961"/>
    <mergeCell ref="M960:M961"/>
    <mergeCell ref="N960:N961"/>
    <mergeCell ref="A958:B959"/>
    <mergeCell ref="C958:E959"/>
    <mergeCell ref="F958:G959"/>
    <mergeCell ref="H958:H959"/>
    <mergeCell ref="I958:J959"/>
    <mergeCell ref="K958:K959"/>
    <mergeCell ref="L970:L975"/>
    <mergeCell ref="M970:M975"/>
    <mergeCell ref="N970:N975"/>
    <mergeCell ref="I971:J971"/>
    <mergeCell ref="I972:J972"/>
    <mergeCell ref="I973:J973"/>
    <mergeCell ref="I974:J974"/>
    <mergeCell ref="I975:J975"/>
    <mergeCell ref="A970:B975"/>
    <mergeCell ref="C970:E975"/>
    <mergeCell ref="F970:G975"/>
    <mergeCell ref="H970:H975"/>
    <mergeCell ref="I970:J970"/>
    <mergeCell ref="K970:K975"/>
    <mergeCell ref="M967:M968"/>
    <mergeCell ref="N967:N968"/>
    <mergeCell ref="A969:B969"/>
    <mergeCell ref="C969:E969"/>
    <mergeCell ref="F969:G969"/>
    <mergeCell ref="I969:J969"/>
    <mergeCell ref="A967:B968"/>
    <mergeCell ref="C967:E968"/>
    <mergeCell ref="F967:G968"/>
    <mergeCell ref="H967:H968"/>
    <mergeCell ref="I967:J968"/>
    <mergeCell ref="K967:K968"/>
    <mergeCell ref="K978:K979"/>
    <mergeCell ref="M978:M979"/>
    <mergeCell ref="N978:N979"/>
    <mergeCell ref="A980:B980"/>
    <mergeCell ref="C980:E980"/>
    <mergeCell ref="F980:G980"/>
    <mergeCell ref="I980:J980"/>
    <mergeCell ref="A976:N976"/>
    <mergeCell ref="A977:B977"/>
    <mergeCell ref="C977:E977"/>
    <mergeCell ref="F977:G977"/>
    <mergeCell ref="I977:J977"/>
    <mergeCell ref="A978:B979"/>
    <mergeCell ref="C978:E979"/>
    <mergeCell ref="F978:G979"/>
    <mergeCell ref="H978:H979"/>
    <mergeCell ref="I978:J979"/>
    <mergeCell ref="M984:M985"/>
    <mergeCell ref="N984:N985"/>
    <mergeCell ref="A986:B986"/>
    <mergeCell ref="C986:E986"/>
    <mergeCell ref="F986:G986"/>
    <mergeCell ref="I986:J986"/>
    <mergeCell ref="A984:B985"/>
    <mergeCell ref="C984:E985"/>
    <mergeCell ref="F984:G985"/>
    <mergeCell ref="H984:H985"/>
    <mergeCell ref="I984:J985"/>
    <mergeCell ref="K984:K985"/>
    <mergeCell ref="M981:M982"/>
    <mergeCell ref="N981:N982"/>
    <mergeCell ref="A983:B983"/>
    <mergeCell ref="C983:E983"/>
    <mergeCell ref="F983:G983"/>
    <mergeCell ref="I983:J983"/>
    <mergeCell ref="A981:B982"/>
    <mergeCell ref="C981:E982"/>
    <mergeCell ref="F981:G982"/>
    <mergeCell ref="H981:H982"/>
    <mergeCell ref="I981:J982"/>
    <mergeCell ref="K981:K982"/>
    <mergeCell ref="A992:B992"/>
    <mergeCell ref="C992:E992"/>
    <mergeCell ref="F992:G992"/>
    <mergeCell ref="I992:J992"/>
    <mergeCell ref="A993:B994"/>
    <mergeCell ref="C993:E994"/>
    <mergeCell ref="F993:G994"/>
    <mergeCell ref="H993:H994"/>
    <mergeCell ref="I993:J993"/>
    <mergeCell ref="M987:M989"/>
    <mergeCell ref="N987:N989"/>
    <mergeCell ref="A990:B991"/>
    <mergeCell ref="C990:E991"/>
    <mergeCell ref="F990:G991"/>
    <mergeCell ref="H990:H991"/>
    <mergeCell ref="I990:J991"/>
    <mergeCell ref="K990:K991"/>
    <mergeCell ref="M990:M991"/>
    <mergeCell ref="N990:N991"/>
    <mergeCell ref="A987:B989"/>
    <mergeCell ref="C987:E989"/>
    <mergeCell ref="F987:G989"/>
    <mergeCell ref="H987:H989"/>
    <mergeCell ref="I987:J989"/>
    <mergeCell ref="K987:K989"/>
    <mergeCell ref="M996:M998"/>
    <mergeCell ref="N996:N998"/>
    <mergeCell ref="A999:B999"/>
    <mergeCell ref="C999:E999"/>
    <mergeCell ref="F999:G999"/>
    <mergeCell ref="I999:J999"/>
    <mergeCell ref="A996:B998"/>
    <mergeCell ref="C996:E998"/>
    <mergeCell ref="F996:G998"/>
    <mergeCell ref="H996:H998"/>
    <mergeCell ref="I996:J998"/>
    <mergeCell ref="K996:K998"/>
    <mergeCell ref="K993:K994"/>
    <mergeCell ref="L993:L994"/>
    <mergeCell ref="M993:M994"/>
    <mergeCell ref="N993:N994"/>
    <mergeCell ref="I994:J994"/>
    <mergeCell ref="A995:B995"/>
    <mergeCell ref="C995:E995"/>
    <mergeCell ref="F995:G995"/>
    <mergeCell ref="I995:J995"/>
    <mergeCell ref="A1004:B1004"/>
    <mergeCell ref="C1004:E1004"/>
    <mergeCell ref="F1004:G1004"/>
    <mergeCell ref="I1004:J1004"/>
    <mergeCell ref="A1005:B1011"/>
    <mergeCell ref="C1005:E1011"/>
    <mergeCell ref="F1005:G1011"/>
    <mergeCell ref="H1005:H1011"/>
    <mergeCell ref="I1005:J1005"/>
    <mergeCell ref="M1000:M1001"/>
    <mergeCell ref="N1000:N1001"/>
    <mergeCell ref="A1002:B1003"/>
    <mergeCell ref="C1002:E1003"/>
    <mergeCell ref="F1002:G1003"/>
    <mergeCell ref="H1002:H1003"/>
    <mergeCell ref="I1002:J1003"/>
    <mergeCell ref="K1002:K1003"/>
    <mergeCell ref="M1002:M1003"/>
    <mergeCell ref="N1002:N1003"/>
    <mergeCell ref="A1000:B1001"/>
    <mergeCell ref="C1000:E1001"/>
    <mergeCell ref="F1000:G1001"/>
    <mergeCell ref="H1000:H1001"/>
    <mergeCell ref="I1000:J1001"/>
    <mergeCell ref="K1000:K1001"/>
    <mergeCell ref="A1012:B1012"/>
    <mergeCell ref="C1012:E1012"/>
    <mergeCell ref="F1012:G1012"/>
    <mergeCell ref="I1012:J1012"/>
    <mergeCell ref="A1013:B1014"/>
    <mergeCell ref="C1013:E1014"/>
    <mergeCell ref="F1013:G1014"/>
    <mergeCell ref="H1013:H1014"/>
    <mergeCell ref="I1013:J1013"/>
    <mergeCell ref="K1005:K1011"/>
    <mergeCell ref="M1005:M1011"/>
    <mergeCell ref="N1005:N1011"/>
    <mergeCell ref="I1006:J1006"/>
    <mergeCell ref="I1007:J1007"/>
    <mergeCell ref="I1008:J1008"/>
    <mergeCell ref="I1009:J1009"/>
    <mergeCell ref="I1010:J1010"/>
    <mergeCell ref="I1011:J1011"/>
    <mergeCell ref="A1018:B1018"/>
    <mergeCell ref="C1018:E1018"/>
    <mergeCell ref="F1018:G1018"/>
    <mergeCell ref="I1018:J1018"/>
    <mergeCell ref="A1019:G1019"/>
    <mergeCell ref="I1019:J1019"/>
    <mergeCell ref="A1016:B1016"/>
    <mergeCell ref="C1016:E1016"/>
    <mergeCell ref="F1016:G1016"/>
    <mergeCell ref="I1016:J1016"/>
    <mergeCell ref="A1017:B1017"/>
    <mergeCell ref="C1017:J1017"/>
    <mergeCell ref="K1013:K1014"/>
    <mergeCell ref="L1013:L1014"/>
    <mergeCell ref="M1013:M1014"/>
    <mergeCell ref="N1013:N1014"/>
    <mergeCell ref="I1014:J1014"/>
    <mergeCell ref="A1015:H1015"/>
    <mergeCell ref="I1015:J1015"/>
    <mergeCell ref="K1023:K1024"/>
    <mergeCell ref="M1023:M1024"/>
    <mergeCell ref="N1023:N1024"/>
    <mergeCell ref="A1025:D1025"/>
    <mergeCell ref="F1025:G1025"/>
    <mergeCell ref="I1025:J1025"/>
    <mergeCell ref="M1020:M1021"/>
    <mergeCell ref="N1020:N1021"/>
    <mergeCell ref="A1022:D1022"/>
    <mergeCell ref="F1022:G1022"/>
    <mergeCell ref="I1022:J1022"/>
    <mergeCell ref="A1023:D1024"/>
    <mergeCell ref="E1023:E1024"/>
    <mergeCell ref="F1023:G1024"/>
    <mergeCell ref="H1023:H1024"/>
    <mergeCell ref="I1023:J1024"/>
    <mergeCell ref="A1020:D1021"/>
    <mergeCell ref="E1020:E1021"/>
    <mergeCell ref="F1020:G1021"/>
    <mergeCell ref="H1020:H1021"/>
    <mergeCell ref="I1020:J1021"/>
    <mergeCell ref="K1020:K1021"/>
    <mergeCell ref="M1030:M1031"/>
    <mergeCell ref="N1030:N1031"/>
    <mergeCell ref="A1032:D1032"/>
    <mergeCell ref="F1032:G1032"/>
    <mergeCell ref="I1032:J1032"/>
    <mergeCell ref="A1033:D1034"/>
    <mergeCell ref="F1033:G1034"/>
    <mergeCell ref="H1033:H1034"/>
    <mergeCell ref="I1033:J1034"/>
    <mergeCell ref="K1033:K1034"/>
    <mergeCell ref="A1030:D1031"/>
    <mergeCell ref="E1030:E1031"/>
    <mergeCell ref="F1030:G1031"/>
    <mergeCell ref="H1030:H1031"/>
    <mergeCell ref="I1030:J1031"/>
    <mergeCell ref="K1030:K1031"/>
    <mergeCell ref="M1026:M1027"/>
    <mergeCell ref="N1026:N1027"/>
    <mergeCell ref="A1028:D1028"/>
    <mergeCell ref="F1028:G1028"/>
    <mergeCell ref="I1028:J1028"/>
    <mergeCell ref="A1029:D1029"/>
    <mergeCell ref="F1029:G1029"/>
    <mergeCell ref="I1029:J1029"/>
    <mergeCell ref="A1026:D1027"/>
    <mergeCell ref="E1026:E1027"/>
    <mergeCell ref="F1026:G1027"/>
    <mergeCell ref="H1026:H1027"/>
    <mergeCell ref="I1026:J1027"/>
    <mergeCell ref="K1026:K1027"/>
    <mergeCell ref="K1036:K1037"/>
    <mergeCell ref="M1036:M1037"/>
    <mergeCell ref="N1036:N1037"/>
    <mergeCell ref="A1038:D1039"/>
    <mergeCell ref="E1038:E1039"/>
    <mergeCell ref="F1038:G1039"/>
    <mergeCell ref="H1038:H1039"/>
    <mergeCell ref="I1038:J1039"/>
    <mergeCell ref="K1038:K1039"/>
    <mergeCell ref="M1038:M1039"/>
    <mergeCell ref="M1033:M1034"/>
    <mergeCell ref="N1033:N1034"/>
    <mergeCell ref="A1035:D1035"/>
    <mergeCell ref="F1035:G1035"/>
    <mergeCell ref="I1035:J1035"/>
    <mergeCell ref="A1036:D1037"/>
    <mergeCell ref="E1036:E1037"/>
    <mergeCell ref="F1036:G1037"/>
    <mergeCell ref="H1036:H1037"/>
    <mergeCell ref="I1036:J1037"/>
    <mergeCell ref="M1041:M1042"/>
    <mergeCell ref="N1041:N1042"/>
    <mergeCell ref="A1043:D1044"/>
    <mergeCell ref="E1043:E1044"/>
    <mergeCell ref="F1043:G1044"/>
    <mergeCell ref="H1043:H1044"/>
    <mergeCell ref="I1043:J1044"/>
    <mergeCell ref="K1043:K1044"/>
    <mergeCell ref="M1043:M1044"/>
    <mergeCell ref="N1043:N1044"/>
    <mergeCell ref="N1038:N1039"/>
    <mergeCell ref="A1040:D1040"/>
    <mergeCell ref="F1040:G1040"/>
    <mergeCell ref="I1040:J1040"/>
    <mergeCell ref="A1041:D1042"/>
    <mergeCell ref="E1041:E1042"/>
    <mergeCell ref="F1041:G1042"/>
    <mergeCell ref="H1041:H1042"/>
    <mergeCell ref="I1041:J1042"/>
    <mergeCell ref="K1041:K1042"/>
    <mergeCell ref="A1051:D1051"/>
    <mergeCell ref="E1051:G1051"/>
    <mergeCell ref="I1051:J1051"/>
    <mergeCell ref="A1052:D1052"/>
    <mergeCell ref="E1052:G1052"/>
    <mergeCell ref="I1052:J1052"/>
    <mergeCell ref="A1049:D1049"/>
    <mergeCell ref="F1049:G1049"/>
    <mergeCell ref="I1049:J1049"/>
    <mergeCell ref="A1050:D1050"/>
    <mergeCell ref="F1050:G1050"/>
    <mergeCell ref="I1050:J1050"/>
    <mergeCell ref="M1045:M1046"/>
    <mergeCell ref="N1045:N1046"/>
    <mergeCell ref="A1047:D1048"/>
    <mergeCell ref="E1047:E1048"/>
    <mergeCell ref="F1047:G1048"/>
    <mergeCell ref="H1047:H1048"/>
    <mergeCell ref="I1047:J1048"/>
    <mergeCell ref="K1047:K1048"/>
    <mergeCell ref="M1047:M1048"/>
    <mergeCell ref="N1047:N1048"/>
    <mergeCell ref="A1045:D1046"/>
    <mergeCell ref="E1045:E1046"/>
    <mergeCell ref="F1045:G1046"/>
    <mergeCell ref="H1045:H1046"/>
    <mergeCell ref="I1045:J1046"/>
    <mergeCell ref="K1045:K1046"/>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8"/>
  <sheetViews>
    <sheetView workbookViewId="0">
      <selection activeCell="B4" sqref="B4"/>
    </sheetView>
  </sheetViews>
  <sheetFormatPr defaultRowHeight="14.4"/>
  <cols>
    <col min="1" max="1" width="7.5546875" style="943" customWidth="1"/>
    <col min="2" max="2" width="20.88671875" style="18" customWidth="1"/>
    <col min="3" max="3" width="19.109375" style="18" customWidth="1"/>
    <col min="4" max="4" width="17.88671875" style="52" customWidth="1"/>
    <col min="5" max="5" width="20.33203125" style="18" customWidth="1"/>
    <col min="6" max="6" width="24.5546875" style="18" customWidth="1"/>
    <col min="7" max="7" width="34.33203125" style="18" customWidth="1"/>
    <col min="8" max="8" width="22.88671875" style="18" customWidth="1"/>
  </cols>
  <sheetData>
    <row r="1" spans="1:8">
      <c r="A1" s="52"/>
    </row>
    <row r="2" spans="1:8" ht="24" customHeight="1">
      <c r="A2" s="1785" t="s">
        <v>15422</v>
      </c>
      <c r="B2" s="1785"/>
      <c r="C2" s="1785"/>
      <c r="D2" s="1785"/>
      <c r="E2" s="1785"/>
      <c r="F2" s="1785"/>
      <c r="G2" s="1785"/>
      <c r="H2" s="1785"/>
    </row>
    <row r="3" spans="1:8" ht="15.6">
      <c r="A3" s="2439"/>
      <c r="B3" s="2439"/>
      <c r="C3" s="2439"/>
      <c r="D3" s="2439"/>
      <c r="E3" s="2439"/>
      <c r="F3" s="2439"/>
      <c r="G3" s="2439"/>
      <c r="H3" s="2439"/>
    </row>
    <row r="4" spans="1:8" ht="137.25" customHeight="1">
      <c r="A4" s="1281" t="s">
        <v>9</v>
      </c>
      <c r="B4" s="1281" t="s">
        <v>14</v>
      </c>
      <c r="C4" s="1281" t="s">
        <v>0</v>
      </c>
      <c r="D4" s="1282" t="s">
        <v>1</v>
      </c>
      <c r="E4" s="1281" t="s">
        <v>17</v>
      </c>
      <c r="F4" s="1281" t="s">
        <v>15</v>
      </c>
      <c r="G4" s="1281" t="s">
        <v>16</v>
      </c>
      <c r="H4" s="1281"/>
    </row>
    <row r="5" spans="1:8" ht="69">
      <c r="A5" s="858">
        <v>1</v>
      </c>
      <c r="B5" s="397" t="s">
        <v>14322</v>
      </c>
      <c r="C5" s="397" t="s">
        <v>1611</v>
      </c>
      <c r="D5" s="871">
        <v>882.9</v>
      </c>
      <c r="E5" s="397" t="s">
        <v>14323</v>
      </c>
      <c r="F5" s="397" t="s">
        <v>14324</v>
      </c>
      <c r="G5" s="397" t="s">
        <v>14325</v>
      </c>
      <c r="H5" s="397"/>
    </row>
    <row r="6" spans="1:8" s="187" customFormat="1" ht="31.2">
      <c r="A6" s="939"/>
      <c r="B6" s="396" t="s">
        <v>5963</v>
      </c>
      <c r="C6" s="396">
        <v>1</v>
      </c>
      <c r="D6" s="1283">
        <v>882.9</v>
      </c>
      <c r="E6" s="396"/>
      <c r="F6" s="396"/>
      <c r="G6" s="396"/>
      <c r="H6" s="396"/>
    </row>
    <row r="7" spans="1:8">
      <c r="A7" s="2405" t="s">
        <v>4</v>
      </c>
      <c r="B7" s="2405"/>
      <c r="C7" s="2405"/>
      <c r="D7" s="2405"/>
      <c r="E7" s="2405"/>
      <c r="F7" s="2405"/>
      <c r="G7" s="2405"/>
      <c r="H7" s="2405"/>
    </row>
    <row r="8" spans="1:8" ht="100.95" customHeight="1">
      <c r="A8" s="2405">
        <v>1</v>
      </c>
      <c r="B8" s="1717" t="s">
        <v>14326</v>
      </c>
      <c r="C8" s="1717" t="s">
        <v>4796</v>
      </c>
      <c r="D8" s="2413">
        <v>23360.1</v>
      </c>
      <c r="E8" s="1288" t="s">
        <v>14327</v>
      </c>
      <c r="F8" s="162" t="s">
        <v>14328</v>
      </c>
      <c r="G8" s="1717" t="s">
        <v>14329</v>
      </c>
      <c r="H8" s="1717" t="s">
        <v>14330</v>
      </c>
    </row>
    <row r="9" spans="1:8" ht="304.2" customHeight="1">
      <c r="A9" s="2405"/>
      <c r="B9" s="1717"/>
      <c r="C9" s="1717"/>
      <c r="D9" s="2413"/>
      <c r="E9" s="162" t="s">
        <v>14331</v>
      </c>
      <c r="F9" s="2404" t="s">
        <v>14332</v>
      </c>
      <c r="G9" s="1717"/>
      <c r="H9" s="1717"/>
    </row>
    <row r="10" spans="1:8" ht="215.4" customHeight="1">
      <c r="A10" s="2405"/>
      <c r="B10" s="1717"/>
      <c r="C10" s="1717"/>
      <c r="D10" s="2413"/>
      <c r="E10" s="162" t="s">
        <v>14333</v>
      </c>
      <c r="F10" s="2422"/>
      <c r="G10" s="1717"/>
      <c r="H10" s="1717"/>
    </row>
    <row r="11" spans="1:8">
      <c r="A11" s="2405"/>
      <c r="B11" s="1717"/>
      <c r="C11" s="1717"/>
      <c r="D11" s="2413"/>
      <c r="E11" s="2404" t="s">
        <v>14334</v>
      </c>
      <c r="F11" s="2422"/>
      <c r="G11" s="1717"/>
      <c r="H11" s="1717"/>
    </row>
    <row r="12" spans="1:8" ht="339.6" customHeight="1">
      <c r="A12" s="2405"/>
      <c r="B12" s="1717"/>
      <c r="C12" s="1717"/>
      <c r="D12" s="2413"/>
      <c r="E12" s="1713"/>
      <c r="F12" s="2422"/>
      <c r="G12" s="1717"/>
      <c r="H12" s="1717"/>
    </row>
    <row r="13" spans="1:8" ht="79.2" customHeight="1">
      <c r="A13" s="2405"/>
      <c r="B13" s="1717"/>
      <c r="C13" s="1717"/>
      <c r="D13" s="2413"/>
      <c r="E13" s="162" t="s">
        <v>14335</v>
      </c>
      <c r="F13" s="1713"/>
      <c r="G13" s="1717"/>
      <c r="H13" s="1717"/>
    </row>
    <row r="14" spans="1:8" ht="52.8">
      <c r="A14" s="2405">
        <v>2</v>
      </c>
      <c r="B14" s="1717" t="s">
        <v>14336</v>
      </c>
      <c r="C14" s="1717" t="s">
        <v>4796</v>
      </c>
      <c r="D14" s="2413">
        <v>16215.1</v>
      </c>
      <c r="E14" s="1288" t="s">
        <v>14337</v>
      </c>
      <c r="F14" s="162" t="s">
        <v>14338</v>
      </c>
      <c r="G14" s="1717" t="s">
        <v>14339</v>
      </c>
      <c r="H14" s="2404"/>
    </row>
    <row r="15" spans="1:8" ht="92.4" customHeight="1">
      <c r="A15" s="2405"/>
      <c r="B15" s="1717"/>
      <c r="C15" s="1717"/>
      <c r="D15" s="2413"/>
      <c r="E15" s="162" t="s">
        <v>14341</v>
      </c>
      <c r="F15" s="2404" t="s">
        <v>14342</v>
      </c>
      <c r="G15" s="1717"/>
      <c r="H15" s="2422"/>
    </row>
    <row r="16" spans="1:8" ht="262.95" customHeight="1">
      <c r="A16" s="2405"/>
      <c r="B16" s="1717"/>
      <c r="C16" s="1717"/>
      <c r="D16" s="2413"/>
      <c r="E16" s="162" t="s">
        <v>14343</v>
      </c>
      <c r="F16" s="1713"/>
      <c r="G16" s="1717"/>
      <c r="H16" s="1713"/>
    </row>
    <row r="17" spans="1:8">
      <c r="A17" s="2405" t="s">
        <v>14344</v>
      </c>
      <c r="B17" s="2405"/>
      <c r="C17" s="2405"/>
      <c r="D17" s="1284">
        <v>39575.199999999997</v>
      </c>
      <c r="E17" s="162"/>
      <c r="F17" s="1288"/>
      <c r="G17" s="162"/>
      <c r="H17" s="162"/>
    </row>
    <row r="18" spans="1:8">
      <c r="A18" s="2417" t="s">
        <v>1627</v>
      </c>
      <c r="B18" s="2417"/>
      <c r="C18" s="2417"/>
      <c r="D18" s="1285"/>
      <c r="E18" s="1288"/>
      <c r="F18" s="162"/>
      <c r="G18" s="1288"/>
      <c r="H18" s="162"/>
    </row>
    <row r="19" spans="1:8" ht="39.6" customHeight="1">
      <c r="A19" s="2405">
        <v>1</v>
      </c>
      <c r="B19" s="1717" t="s">
        <v>14345</v>
      </c>
      <c r="C19" s="1717" t="s">
        <v>231</v>
      </c>
      <c r="D19" s="2413">
        <v>2868.1</v>
      </c>
      <c r="E19" s="2414" t="s">
        <v>14346</v>
      </c>
      <c r="F19" s="162" t="s">
        <v>14347</v>
      </c>
      <c r="G19" s="2404" t="s">
        <v>14348</v>
      </c>
      <c r="H19" s="2404"/>
    </row>
    <row r="20" spans="1:8" ht="39.6">
      <c r="A20" s="2405"/>
      <c r="B20" s="1717"/>
      <c r="C20" s="1717"/>
      <c r="D20" s="2413"/>
      <c r="E20" s="2414"/>
      <c r="F20" s="202" t="s">
        <v>14349</v>
      </c>
      <c r="G20" s="2422"/>
      <c r="H20" s="2422"/>
    </row>
    <row r="21" spans="1:8" ht="36.6" customHeight="1">
      <c r="A21" s="2405"/>
      <c r="B21" s="1717"/>
      <c r="C21" s="1717"/>
      <c r="D21" s="2413"/>
      <c r="E21" s="2414"/>
      <c r="F21" s="162" t="s">
        <v>14350</v>
      </c>
      <c r="G21" s="2422"/>
      <c r="H21" s="2422"/>
    </row>
    <row r="22" spans="1:8" ht="91.95" customHeight="1">
      <c r="A22" s="2405"/>
      <c r="B22" s="1717"/>
      <c r="C22" s="1717"/>
      <c r="D22" s="2413"/>
      <c r="E22" s="2414"/>
      <c r="F22" s="162" t="s">
        <v>14351</v>
      </c>
      <c r="G22" s="1713"/>
      <c r="H22" s="1713"/>
    </row>
    <row r="23" spans="1:8" ht="92.4">
      <c r="A23" s="2405">
        <v>2</v>
      </c>
      <c r="B23" s="1717" t="s">
        <v>14352</v>
      </c>
      <c r="C23" s="1717" t="s">
        <v>231</v>
      </c>
      <c r="D23" s="2413">
        <v>2020.8</v>
      </c>
      <c r="E23" s="162" t="s">
        <v>14353</v>
      </c>
      <c r="F23" s="162" t="s">
        <v>14354</v>
      </c>
      <c r="G23" s="2404" t="s">
        <v>14355</v>
      </c>
      <c r="H23" s="2404"/>
    </row>
    <row r="24" spans="1:8" ht="133.94999999999999" customHeight="1">
      <c r="A24" s="2405"/>
      <c r="B24" s="1717"/>
      <c r="C24" s="1717"/>
      <c r="D24" s="2413"/>
      <c r="E24" s="162" t="s">
        <v>14356</v>
      </c>
      <c r="F24" s="202" t="s">
        <v>14357</v>
      </c>
      <c r="G24" s="2422"/>
      <c r="H24" s="2422"/>
    </row>
    <row r="25" spans="1:8" ht="161.4" customHeight="1">
      <c r="A25" s="2405"/>
      <c r="B25" s="1717"/>
      <c r="C25" s="1717"/>
      <c r="D25" s="2413"/>
      <c r="E25" s="1717" t="s">
        <v>14358</v>
      </c>
      <c r="F25" s="202" t="s">
        <v>14359</v>
      </c>
      <c r="G25" s="2422"/>
      <c r="H25" s="2422"/>
    </row>
    <row r="26" spans="1:8" ht="129" customHeight="1">
      <c r="A26" s="2405"/>
      <c r="B26" s="1717"/>
      <c r="C26" s="1717"/>
      <c r="D26" s="2413"/>
      <c r="E26" s="1717"/>
      <c r="F26" s="202" t="s">
        <v>14360</v>
      </c>
      <c r="G26" s="1713"/>
      <c r="H26" s="1713"/>
    </row>
    <row r="27" spans="1:8" ht="79.2">
      <c r="A27" s="2405">
        <v>3</v>
      </c>
      <c r="B27" s="1717" t="s">
        <v>14361</v>
      </c>
      <c r="C27" s="1717" t="s">
        <v>25</v>
      </c>
      <c r="D27" s="2413">
        <v>236</v>
      </c>
      <c r="E27" s="1288" t="s">
        <v>14362</v>
      </c>
      <c r="F27" s="1907" t="s">
        <v>14363</v>
      </c>
      <c r="G27" s="1717" t="s">
        <v>14364</v>
      </c>
      <c r="H27" s="2404"/>
    </row>
    <row r="28" spans="1:8" ht="73.95" customHeight="1">
      <c r="A28" s="2405"/>
      <c r="B28" s="1717"/>
      <c r="C28" s="1717"/>
      <c r="D28" s="2413"/>
      <c r="E28" s="162" t="s">
        <v>14365</v>
      </c>
      <c r="F28" s="1907"/>
      <c r="G28" s="1717"/>
      <c r="H28" s="1713"/>
    </row>
    <row r="29" spans="1:8" ht="92.4">
      <c r="A29" s="2405">
        <v>4</v>
      </c>
      <c r="B29" s="1717" t="s">
        <v>14366</v>
      </c>
      <c r="C29" s="1717" t="s">
        <v>358</v>
      </c>
      <c r="D29" s="2413">
        <v>258</v>
      </c>
      <c r="E29" s="1288" t="s">
        <v>14367</v>
      </c>
      <c r="F29" s="1907" t="s">
        <v>14363</v>
      </c>
      <c r="G29" s="2404" t="s">
        <v>14368</v>
      </c>
      <c r="H29" s="2404"/>
    </row>
    <row r="30" spans="1:8" ht="66" customHeight="1">
      <c r="A30" s="2405"/>
      <c r="B30" s="1717"/>
      <c r="C30" s="1717"/>
      <c r="D30" s="2413"/>
      <c r="E30" s="162" t="s">
        <v>14369</v>
      </c>
      <c r="F30" s="1907"/>
      <c r="G30" s="1713"/>
      <c r="H30" s="1713"/>
    </row>
    <row r="31" spans="1:8" ht="105.6">
      <c r="A31" s="2405">
        <v>5</v>
      </c>
      <c r="B31" s="1717" t="s">
        <v>14370</v>
      </c>
      <c r="C31" s="1717" t="s">
        <v>63</v>
      </c>
      <c r="D31" s="2413">
        <v>1167</v>
      </c>
      <c r="E31" s="1288" t="s">
        <v>14371</v>
      </c>
      <c r="F31" s="1907" t="s">
        <v>14372</v>
      </c>
      <c r="G31" s="1717" t="s">
        <v>14373</v>
      </c>
      <c r="H31" s="2404"/>
    </row>
    <row r="32" spans="1:8" ht="66">
      <c r="A32" s="2405"/>
      <c r="B32" s="1717"/>
      <c r="C32" s="1717"/>
      <c r="D32" s="2413"/>
      <c r="E32" s="162" t="s">
        <v>14374</v>
      </c>
      <c r="F32" s="1717"/>
      <c r="G32" s="1717"/>
      <c r="H32" s="1713"/>
    </row>
    <row r="33" spans="1:8" ht="52.95" customHeight="1">
      <c r="A33" s="2405">
        <v>6</v>
      </c>
      <c r="B33" s="1717" t="s">
        <v>14375</v>
      </c>
      <c r="C33" s="1717" t="s">
        <v>2107</v>
      </c>
      <c r="D33" s="2413">
        <v>1515.7</v>
      </c>
      <c r="E33" s="2414" t="s">
        <v>14376</v>
      </c>
      <c r="F33" s="2404" t="s">
        <v>14377</v>
      </c>
      <c r="G33" s="2404" t="s">
        <v>14378</v>
      </c>
      <c r="H33" s="2404"/>
    </row>
    <row r="34" spans="1:8" ht="268.95" customHeight="1">
      <c r="A34" s="2405"/>
      <c r="B34" s="1717"/>
      <c r="C34" s="1717"/>
      <c r="D34" s="2413"/>
      <c r="E34" s="2414"/>
      <c r="F34" s="1713"/>
      <c r="G34" s="1713"/>
      <c r="H34" s="1713"/>
    </row>
    <row r="35" spans="1:8" ht="92.4">
      <c r="A35" s="2405">
        <v>7</v>
      </c>
      <c r="B35" s="1717" t="s">
        <v>14379</v>
      </c>
      <c r="C35" s="1717" t="s">
        <v>2107</v>
      </c>
      <c r="D35" s="2413">
        <v>1509.6</v>
      </c>
      <c r="E35" s="1288" t="s">
        <v>14380</v>
      </c>
      <c r="F35" s="162" t="s">
        <v>14381</v>
      </c>
      <c r="G35" s="1717" t="s">
        <v>14382</v>
      </c>
      <c r="H35" s="2404"/>
    </row>
    <row r="36" spans="1:8" ht="77.400000000000006" customHeight="1">
      <c r="A36" s="2405"/>
      <c r="B36" s="1717"/>
      <c r="C36" s="1717"/>
      <c r="D36" s="2413"/>
      <c r="E36" s="165" t="s">
        <v>14383</v>
      </c>
      <c r="F36" s="165" t="s">
        <v>14384</v>
      </c>
      <c r="G36" s="1717"/>
      <c r="H36" s="1713"/>
    </row>
    <row r="37" spans="1:8" s="112" customFormat="1" ht="62.4" customHeight="1">
      <c r="A37" s="2425">
        <v>8</v>
      </c>
      <c r="B37" s="177" t="s">
        <v>14385</v>
      </c>
      <c r="C37" s="2426" t="s">
        <v>2107</v>
      </c>
      <c r="D37" s="2427" t="s">
        <v>14386</v>
      </c>
      <c r="E37" s="2428" t="s">
        <v>14387</v>
      </c>
      <c r="F37" s="177" t="s">
        <v>14388</v>
      </c>
      <c r="G37" s="2423" t="s">
        <v>14389</v>
      </c>
      <c r="H37" s="2423"/>
    </row>
    <row r="38" spans="1:8" s="112" customFormat="1" ht="55.2" customHeight="1">
      <c r="A38" s="2425"/>
      <c r="B38" s="177" t="s">
        <v>14390</v>
      </c>
      <c r="C38" s="2426"/>
      <c r="D38" s="2427"/>
      <c r="E38" s="2428"/>
      <c r="F38" s="1290" t="s">
        <v>14391</v>
      </c>
      <c r="G38" s="2438"/>
      <c r="H38" s="2438"/>
    </row>
    <row r="39" spans="1:8" s="112" customFormat="1" ht="147.6" customHeight="1">
      <c r="A39" s="2425"/>
      <c r="B39" s="177"/>
      <c r="C39" s="2426"/>
      <c r="D39" s="2427"/>
      <c r="E39" s="2428"/>
      <c r="F39" s="1290" t="s">
        <v>14392</v>
      </c>
      <c r="G39" s="2424"/>
      <c r="H39" s="2424"/>
    </row>
    <row r="40" spans="1:8" ht="79.2">
      <c r="A40" s="2405">
        <v>9</v>
      </c>
      <c r="B40" s="162" t="s">
        <v>14393</v>
      </c>
      <c r="C40" s="1717" t="s">
        <v>2107</v>
      </c>
      <c r="D40" s="2413" t="s">
        <v>14394</v>
      </c>
      <c r="E40" s="1288" t="s">
        <v>14395</v>
      </c>
      <c r="F40" s="1717" t="s">
        <v>14396</v>
      </c>
      <c r="G40" s="1717" t="s">
        <v>14382</v>
      </c>
      <c r="H40" s="2404"/>
    </row>
    <row r="41" spans="1:8" ht="105.6">
      <c r="A41" s="2405"/>
      <c r="B41" s="162" t="s">
        <v>14397</v>
      </c>
      <c r="C41" s="1717"/>
      <c r="D41" s="2413"/>
      <c r="E41" s="162" t="s">
        <v>14398</v>
      </c>
      <c r="F41" s="1717"/>
      <c r="G41" s="1717"/>
      <c r="H41" s="1713"/>
    </row>
    <row r="42" spans="1:8" ht="66">
      <c r="A42" s="2405">
        <v>10</v>
      </c>
      <c r="B42" s="1717" t="s">
        <v>14399</v>
      </c>
      <c r="C42" s="1717" t="s">
        <v>2107</v>
      </c>
      <c r="D42" s="2413" t="s">
        <v>14400</v>
      </c>
      <c r="E42" s="1288" t="s">
        <v>14401</v>
      </c>
      <c r="F42" s="1717" t="s">
        <v>14396</v>
      </c>
      <c r="G42" s="1717" t="s">
        <v>14402</v>
      </c>
      <c r="H42" s="2404"/>
    </row>
    <row r="43" spans="1:8" ht="39.6">
      <c r="A43" s="2405"/>
      <c r="B43" s="1717"/>
      <c r="C43" s="1717"/>
      <c r="D43" s="2413"/>
      <c r="E43" s="162" t="s">
        <v>14403</v>
      </c>
      <c r="F43" s="1717"/>
      <c r="G43" s="1717"/>
      <c r="H43" s="1713"/>
    </row>
    <row r="44" spans="1:8">
      <c r="A44" s="2405" t="s">
        <v>14404</v>
      </c>
      <c r="B44" s="2405"/>
      <c r="C44" s="2405"/>
      <c r="D44" s="1284">
        <v>17780.3</v>
      </c>
      <c r="E44" s="162"/>
      <c r="F44" s="162"/>
      <c r="G44" s="162"/>
      <c r="H44" s="162"/>
    </row>
    <row r="45" spans="1:8">
      <c r="A45" s="2417" t="s">
        <v>1676</v>
      </c>
      <c r="B45" s="2417"/>
      <c r="C45" s="2417"/>
      <c r="D45" s="1285"/>
      <c r="E45" s="1288"/>
      <c r="F45" s="1288"/>
      <c r="G45" s="1288"/>
      <c r="H45" s="162"/>
    </row>
    <row r="46" spans="1:8">
      <c r="A46" s="2405">
        <v>1</v>
      </c>
      <c r="B46" s="1717" t="s">
        <v>14405</v>
      </c>
      <c r="C46" s="1717" t="s">
        <v>75</v>
      </c>
      <c r="D46" s="2413">
        <v>0.1</v>
      </c>
      <c r="E46" s="2414" t="s">
        <v>14406</v>
      </c>
      <c r="F46" s="1717" t="s">
        <v>14407</v>
      </c>
      <c r="G46" s="1717" t="s">
        <v>14408</v>
      </c>
      <c r="H46" s="2404"/>
    </row>
    <row r="47" spans="1:8" ht="45.6" customHeight="1">
      <c r="A47" s="2405"/>
      <c r="B47" s="1717"/>
      <c r="C47" s="1717"/>
      <c r="D47" s="2413"/>
      <c r="E47" s="2414"/>
      <c r="F47" s="1717"/>
      <c r="G47" s="1717"/>
      <c r="H47" s="1713"/>
    </row>
    <row r="48" spans="1:8" ht="52.8">
      <c r="A48" s="2405">
        <v>2</v>
      </c>
      <c r="B48" s="162" t="s">
        <v>14409</v>
      </c>
      <c r="C48" s="1717" t="s">
        <v>764</v>
      </c>
      <c r="D48" s="2413" t="s">
        <v>14410</v>
      </c>
      <c r="E48" s="1288" t="s">
        <v>14411</v>
      </c>
      <c r="F48" s="1907" t="s">
        <v>14412</v>
      </c>
      <c r="G48" s="1717" t="s">
        <v>14413</v>
      </c>
      <c r="H48" s="2404"/>
    </row>
    <row r="49" spans="1:8" ht="75.599999999999994" customHeight="1">
      <c r="A49" s="2405"/>
      <c r="B49" s="162" t="s">
        <v>14414</v>
      </c>
      <c r="C49" s="1717"/>
      <c r="D49" s="2413"/>
      <c r="E49" s="162" t="s">
        <v>14415</v>
      </c>
      <c r="F49" s="1907"/>
      <c r="G49" s="1717"/>
      <c r="H49" s="1713"/>
    </row>
    <row r="50" spans="1:8" ht="52.8">
      <c r="A50" s="2405">
        <v>3</v>
      </c>
      <c r="B50" s="1717" t="s">
        <v>14416</v>
      </c>
      <c r="C50" s="1717" t="s">
        <v>552</v>
      </c>
      <c r="D50" s="2413">
        <v>7</v>
      </c>
      <c r="E50" s="1288" t="s">
        <v>14417</v>
      </c>
      <c r="F50" s="1907" t="s">
        <v>14418</v>
      </c>
      <c r="G50" s="1717" t="s">
        <v>14413</v>
      </c>
      <c r="H50" s="162"/>
    </row>
    <row r="51" spans="1:8" ht="79.2">
      <c r="A51" s="2405"/>
      <c r="B51" s="1717"/>
      <c r="C51" s="1717"/>
      <c r="D51" s="2413"/>
      <c r="E51" s="162" t="s">
        <v>14419</v>
      </c>
      <c r="F51" s="1907"/>
      <c r="G51" s="1717"/>
      <c r="H51" s="1291"/>
    </row>
    <row r="52" spans="1:8">
      <c r="A52" s="181"/>
      <c r="B52" s="1717" t="s">
        <v>14420</v>
      </c>
      <c r="C52" s="1717"/>
      <c r="D52" s="1284">
        <v>62.1</v>
      </c>
      <c r="E52" s="162"/>
      <c r="F52" s="162"/>
      <c r="G52" s="162"/>
      <c r="H52" s="162"/>
    </row>
    <row r="53" spans="1:8">
      <c r="A53" s="2417" t="s">
        <v>5870</v>
      </c>
      <c r="B53" s="2417"/>
      <c r="C53" s="2417"/>
      <c r="D53" s="1285"/>
      <c r="E53" s="1288"/>
      <c r="F53" s="1288"/>
      <c r="G53" s="1288"/>
      <c r="H53" s="162"/>
    </row>
    <row r="54" spans="1:8" ht="191.4" customHeight="1">
      <c r="A54" s="181">
        <v>1</v>
      </c>
      <c r="B54" s="162" t="s">
        <v>14421</v>
      </c>
      <c r="C54" s="162" t="s">
        <v>4796</v>
      </c>
      <c r="D54" s="328">
        <v>21</v>
      </c>
      <c r="E54" s="1288" t="s">
        <v>14422</v>
      </c>
      <c r="F54" s="162" t="s">
        <v>14423</v>
      </c>
      <c r="G54" s="162" t="s">
        <v>14424</v>
      </c>
      <c r="H54" s="162"/>
    </row>
    <row r="55" spans="1:8">
      <c r="A55" s="181"/>
      <c r="B55" s="1717" t="s">
        <v>14425</v>
      </c>
      <c r="C55" s="1717"/>
      <c r="D55" s="328">
        <v>21</v>
      </c>
      <c r="E55" s="162"/>
      <c r="F55" s="162"/>
      <c r="G55" s="162"/>
      <c r="H55" s="162"/>
    </row>
    <row r="56" spans="1:8">
      <c r="A56" s="2417" t="s">
        <v>7124</v>
      </c>
      <c r="B56" s="2417"/>
      <c r="C56" s="2417"/>
      <c r="D56" s="1285"/>
      <c r="E56" s="1288"/>
      <c r="F56" s="1288"/>
      <c r="G56" s="1288"/>
      <c r="H56" s="162"/>
    </row>
    <row r="57" spans="1:8" ht="118.8">
      <c r="A57" s="158">
        <v>1</v>
      </c>
      <c r="B57" s="165" t="s">
        <v>14426</v>
      </c>
      <c r="C57" s="165" t="s">
        <v>4796</v>
      </c>
      <c r="D57" s="1286">
        <v>256</v>
      </c>
      <c r="E57" s="1288" t="s">
        <v>14427</v>
      </c>
      <c r="F57" s="1292" t="s">
        <v>14428</v>
      </c>
      <c r="G57" s="162" t="s">
        <v>14429</v>
      </c>
      <c r="H57" s="162"/>
    </row>
    <row r="58" spans="1:8" ht="59.4" customHeight="1">
      <c r="A58" s="181">
        <v>2</v>
      </c>
      <c r="B58" s="162" t="s">
        <v>14430</v>
      </c>
      <c r="C58" s="162" t="s">
        <v>4796</v>
      </c>
      <c r="D58" s="328">
        <v>55.663200000000003</v>
      </c>
      <c r="E58" s="1288" t="s">
        <v>14431</v>
      </c>
      <c r="F58" s="162" t="s">
        <v>14432</v>
      </c>
      <c r="G58" s="162" t="s">
        <v>14433</v>
      </c>
      <c r="H58" s="162"/>
    </row>
    <row r="59" spans="1:8">
      <c r="A59" s="2405" t="s">
        <v>14434</v>
      </c>
      <c r="B59" s="2405"/>
      <c r="C59" s="2405"/>
      <c r="D59" s="1284">
        <v>311.66320000000002</v>
      </c>
      <c r="E59" s="162"/>
      <c r="F59" s="162"/>
      <c r="G59" s="162"/>
      <c r="H59" s="162"/>
    </row>
    <row r="60" spans="1:8">
      <c r="A60" s="2405" t="s">
        <v>14435</v>
      </c>
      <c r="B60" s="2405"/>
      <c r="C60" s="2405"/>
      <c r="D60" s="1284">
        <v>58633.163200000003</v>
      </c>
      <c r="E60" s="162"/>
      <c r="F60" s="162"/>
      <c r="G60" s="162"/>
      <c r="H60" s="162"/>
    </row>
    <row r="61" spans="1:8">
      <c r="A61" s="2405" t="s">
        <v>14436</v>
      </c>
      <c r="B61" s="2405"/>
      <c r="C61" s="2405"/>
      <c r="D61" s="2405"/>
      <c r="E61" s="2405"/>
      <c r="F61" s="2405"/>
      <c r="G61" s="2405"/>
      <c r="H61" s="2405"/>
    </row>
    <row r="62" spans="1:8">
      <c r="A62" s="2417" t="s">
        <v>5</v>
      </c>
      <c r="B62" s="2417"/>
      <c r="C62" s="2417"/>
      <c r="D62" s="1285"/>
      <c r="E62" s="1288"/>
      <c r="F62" s="1288"/>
      <c r="G62" s="1288"/>
      <c r="H62" s="162"/>
    </row>
    <row r="63" spans="1:8" ht="66" customHeight="1">
      <c r="A63" s="2405">
        <v>1</v>
      </c>
      <c r="B63" s="1717" t="s">
        <v>14437</v>
      </c>
      <c r="C63" s="1717" t="s">
        <v>4796</v>
      </c>
      <c r="D63" s="2413">
        <v>98857.9</v>
      </c>
      <c r="E63" s="162" t="s">
        <v>14438</v>
      </c>
      <c r="F63" s="2404" t="s">
        <v>14439</v>
      </c>
      <c r="G63" s="2404" t="s">
        <v>14440</v>
      </c>
      <c r="H63" s="2404" t="s">
        <v>14340</v>
      </c>
    </row>
    <row r="64" spans="1:8" ht="228" customHeight="1">
      <c r="A64" s="2405"/>
      <c r="B64" s="1717"/>
      <c r="C64" s="1717"/>
      <c r="D64" s="2413"/>
      <c r="E64" s="2414" t="s">
        <v>14441</v>
      </c>
      <c r="F64" s="2422"/>
      <c r="G64" s="2422"/>
      <c r="H64" s="2422"/>
    </row>
    <row r="65" spans="1:8" ht="281.39999999999998" customHeight="1">
      <c r="A65" s="2405"/>
      <c r="B65" s="1717"/>
      <c r="C65" s="1717"/>
      <c r="D65" s="2413"/>
      <c r="E65" s="2414"/>
      <c r="F65" s="2422"/>
      <c r="G65" s="2422"/>
      <c r="H65" s="2422"/>
    </row>
    <row r="66" spans="1:8" ht="267.60000000000002" customHeight="1">
      <c r="A66" s="2405"/>
      <c r="B66" s="1717"/>
      <c r="C66" s="1717"/>
      <c r="D66" s="2413"/>
      <c r="E66" s="1131" t="s">
        <v>14442</v>
      </c>
      <c r="F66" s="2422"/>
      <c r="G66" s="2422"/>
      <c r="H66" s="2422"/>
    </row>
    <row r="67" spans="1:8" ht="262.2" customHeight="1">
      <c r="A67" s="2405"/>
      <c r="B67" s="1717"/>
      <c r="C67" s="1717"/>
      <c r="D67" s="2413"/>
      <c r="E67" s="162" t="s">
        <v>14443</v>
      </c>
      <c r="F67" s="2422"/>
      <c r="G67" s="2422"/>
      <c r="H67" s="2422"/>
    </row>
    <row r="68" spans="1:8" ht="262.2" customHeight="1">
      <c r="A68" s="2405"/>
      <c r="B68" s="1717"/>
      <c r="C68" s="1717"/>
      <c r="D68" s="2413"/>
      <c r="E68" s="162" t="s">
        <v>14444</v>
      </c>
      <c r="F68" s="1713"/>
      <c r="G68" s="1713"/>
      <c r="H68" s="1713"/>
    </row>
    <row r="69" spans="1:8">
      <c r="A69" s="2405" t="s">
        <v>14445</v>
      </c>
      <c r="B69" s="2405"/>
      <c r="C69" s="2405"/>
      <c r="D69" s="1284">
        <v>98857.9</v>
      </c>
      <c r="E69" s="1293"/>
      <c r="F69" s="1289"/>
      <c r="G69" s="162"/>
      <c r="H69" s="162"/>
    </row>
    <row r="70" spans="1:8">
      <c r="A70" s="2417" t="s">
        <v>1627</v>
      </c>
      <c r="B70" s="2417"/>
      <c r="C70" s="2417"/>
      <c r="D70" s="1285"/>
      <c r="E70" s="1288"/>
      <c r="F70" s="1288"/>
      <c r="G70" s="1288"/>
      <c r="H70" s="162"/>
    </row>
    <row r="71" spans="1:8" ht="39.6" customHeight="1">
      <c r="A71" s="2405">
        <v>1</v>
      </c>
      <c r="B71" s="1717" t="s">
        <v>14446</v>
      </c>
      <c r="C71" s="1717" t="s">
        <v>231</v>
      </c>
      <c r="D71" s="2413">
        <v>2912.5</v>
      </c>
      <c r="E71" s="1288" t="s">
        <v>14447</v>
      </c>
      <c r="F71" s="162" t="s">
        <v>14448</v>
      </c>
      <c r="G71" s="2404" t="s">
        <v>14449</v>
      </c>
      <c r="H71" s="2404"/>
    </row>
    <row r="72" spans="1:8" ht="171.6">
      <c r="A72" s="2405"/>
      <c r="B72" s="1717"/>
      <c r="C72" s="1717"/>
      <c r="D72" s="2413"/>
      <c r="E72" s="162" t="s">
        <v>14450</v>
      </c>
      <c r="F72" s="202" t="s">
        <v>14451</v>
      </c>
      <c r="G72" s="2422"/>
      <c r="H72" s="2422"/>
    </row>
    <row r="73" spans="1:8" ht="26.4">
      <c r="A73" s="2405"/>
      <c r="B73" s="1717"/>
      <c r="C73" s="1717"/>
      <c r="D73" s="2413"/>
      <c r="E73" s="1717" t="s">
        <v>14452</v>
      </c>
      <c r="F73" s="162" t="s">
        <v>14453</v>
      </c>
      <c r="G73" s="2422"/>
      <c r="H73" s="2422"/>
    </row>
    <row r="74" spans="1:8">
      <c r="A74" s="2405"/>
      <c r="B74" s="1717"/>
      <c r="C74" s="1717"/>
      <c r="D74" s="2413"/>
      <c r="E74" s="1717"/>
      <c r="F74" s="162" t="s">
        <v>14454</v>
      </c>
      <c r="G74" s="2422"/>
      <c r="H74" s="2422"/>
    </row>
    <row r="75" spans="1:8" ht="64.95" customHeight="1">
      <c r="A75" s="2405"/>
      <c r="B75" s="1717"/>
      <c r="C75" s="1717"/>
      <c r="D75" s="2413"/>
      <c r="E75" s="1717"/>
      <c r="F75" s="1109" t="s">
        <v>14455</v>
      </c>
      <c r="G75" s="1713"/>
      <c r="H75" s="1713"/>
    </row>
    <row r="76" spans="1:8" ht="105.6" customHeight="1">
      <c r="A76" s="2405">
        <v>2</v>
      </c>
      <c r="B76" s="1717" t="s">
        <v>14456</v>
      </c>
      <c r="C76" s="1717" t="s">
        <v>231</v>
      </c>
      <c r="D76" s="2413">
        <v>2948.1</v>
      </c>
      <c r="E76" s="162" t="s">
        <v>14457</v>
      </c>
      <c r="F76" s="2404" t="s">
        <v>14458</v>
      </c>
      <c r="G76" s="2404" t="s">
        <v>14459</v>
      </c>
      <c r="H76" s="2404"/>
    </row>
    <row r="77" spans="1:8" ht="105.6">
      <c r="A77" s="2405"/>
      <c r="B77" s="1717"/>
      <c r="C77" s="1717"/>
      <c r="D77" s="2413"/>
      <c r="E77" s="162" t="s">
        <v>14460</v>
      </c>
      <c r="F77" s="2422"/>
      <c r="G77" s="2422"/>
      <c r="H77" s="2422"/>
    </row>
    <row r="78" spans="1:8" ht="158.4">
      <c r="A78" s="2405"/>
      <c r="B78" s="1717"/>
      <c r="C78" s="1717"/>
      <c r="D78" s="2413"/>
      <c r="E78" s="162" t="s">
        <v>14461</v>
      </c>
      <c r="F78" s="2422"/>
      <c r="G78" s="2422"/>
      <c r="H78" s="2422"/>
    </row>
    <row r="79" spans="1:8" ht="66">
      <c r="A79" s="181">
        <v>3</v>
      </c>
      <c r="B79" s="162" t="s">
        <v>14462</v>
      </c>
      <c r="C79" s="162" t="s">
        <v>231</v>
      </c>
      <c r="D79" s="328" t="s">
        <v>14463</v>
      </c>
      <c r="E79" s="1288" t="s">
        <v>14464</v>
      </c>
      <c r="F79" s="162" t="s">
        <v>14465</v>
      </c>
      <c r="G79" s="162" t="s">
        <v>14466</v>
      </c>
      <c r="H79" s="162"/>
    </row>
    <row r="80" spans="1:8" ht="39.6">
      <c r="A80" s="181">
        <v>4</v>
      </c>
      <c r="B80" s="162" t="s">
        <v>14467</v>
      </c>
      <c r="C80" s="162" t="s">
        <v>231</v>
      </c>
      <c r="D80" s="328">
        <v>706</v>
      </c>
      <c r="E80" s="1288" t="s">
        <v>14468</v>
      </c>
      <c r="F80" s="162" t="s">
        <v>14469</v>
      </c>
      <c r="G80" s="162" t="s">
        <v>14466</v>
      </c>
      <c r="H80" s="162"/>
    </row>
    <row r="81" spans="1:8" ht="79.2" customHeight="1">
      <c r="A81" s="2405">
        <v>5</v>
      </c>
      <c r="B81" s="1717" t="s">
        <v>14470</v>
      </c>
      <c r="C81" s="1717" t="s">
        <v>231</v>
      </c>
      <c r="D81" s="2413" t="s">
        <v>14471</v>
      </c>
      <c r="E81" s="2415" t="s">
        <v>14472</v>
      </c>
      <c r="F81" s="162" t="s">
        <v>14473</v>
      </c>
      <c r="G81" s="1717" t="s">
        <v>14466</v>
      </c>
      <c r="H81" s="2404"/>
    </row>
    <row r="82" spans="1:8" ht="39.6" customHeight="1">
      <c r="A82" s="2405"/>
      <c r="B82" s="1717"/>
      <c r="C82" s="1717"/>
      <c r="D82" s="2413"/>
      <c r="E82" s="2416"/>
      <c r="F82" s="202" t="s">
        <v>14474</v>
      </c>
      <c r="G82" s="1717"/>
      <c r="H82" s="1713"/>
    </row>
    <row r="83" spans="1:8">
      <c r="A83" s="2405">
        <v>6</v>
      </c>
      <c r="B83" s="1717" t="s">
        <v>14475</v>
      </c>
      <c r="C83" s="1717" t="s">
        <v>231</v>
      </c>
      <c r="D83" s="2413">
        <v>149.5</v>
      </c>
      <c r="E83" s="2430" t="s">
        <v>14476</v>
      </c>
      <c r="F83" s="1907" t="s">
        <v>14412</v>
      </c>
      <c r="G83" s="1717" t="s">
        <v>14477</v>
      </c>
      <c r="H83" s="2404"/>
    </row>
    <row r="84" spans="1:8" ht="114" customHeight="1">
      <c r="A84" s="2405"/>
      <c r="B84" s="1717"/>
      <c r="C84" s="1717"/>
      <c r="D84" s="2413"/>
      <c r="E84" s="2414"/>
      <c r="F84" s="1907"/>
      <c r="G84" s="1717"/>
      <c r="H84" s="1713"/>
    </row>
    <row r="85" spans="1:8" ht="33.6" customHeight="1">
      <c r="A85" s="2405">
        <v>7</v>
      </c>
      <c r="B85" s="1717" t="s">
        <v>14478</v>
      </c>
      <c r="C85" s="1717" t="s">
        <v>231</v>
      </c>
      <c r="D85" s="2413">
        <v>901</v>
      </c>
      <c r="E85" s="2415" t="s">
        <v>14479</v>
      </c>
      <c r="F85" s="2404" t="s">
        <v>14480</v>
      </c>
      <c r="G85" s="1717" t="s">
        <v>14481</v>
      </c>
      <c r="H85" s="2404"/>
    </row>
    <row r="86" spans="1:8" ht="85.2" customHeight="1">
      <c r="A86" s="2405"/>
      <c r="B86" s="1717"/>
      <c r="C86" s="1717"/>
      <c r="D86" s="2413"/>
      <c r="E86" s="2416"/>
      <c r="F86" s="1713"/>
      <c r="G86" s="1717"/>
      <c r="H86" s="1713"/>
    </row>
    <row r="87" spans="1:8" ht="26.4">
      <c r="A87" s="2405">
        <v>8</v>
      </c>
      <c r="B87" s="1717" t="s">
        <v>14482</v>
      </c>
      <c r="C87" s="1717" t="s">
        <v>231</v>
      </c>
      <c r="D87" s="2413">
        <v>142.5</v>
      </c>
      <c r="E87" s="2414" t="s">
        <v>14483</v>
      </c>
      <c r="F87" s="162" t="s">
        <v>14484</v>
      </c>
      <c r="G87" s="1717" t="s">
        <v>14485</v>
      </c>
      <c r="H87" s="162"/>
    </row>
    <row r="88" spans="1:8" ht="74.400000000000006" customHeight="1">
      <c r="A88" s="2405"/>
      <c r="B88" s="1717"/>
      <c r="C88" s="1717"/>
      <c r="D88" s="2413"/>
      <c r="E88" s="2414"/>
      <c r="F88" s="162" t="s">
        <v>14486</v>
      </c>
      <c r="G88" s="1717"/>
      <c r="H88" s="1291"/>
    </row>
    <row r="89" spans="1:8" ht="52.8">
      <c r="A89" s="2405">
        <v>9</v>
      </c>
      <c r="B89" s="1717" t="s">
        <v>14487</v>
      </c>
      <c r="C89" s="1717" t="s">
        <v>231</v>
      </c>
      <c r="D89" s="2413">
        <v>766.7</v>
      </c>
      <c r="E89" s="1288" t="s">
        <v>14488</v>
      </c>
      <c r="F89" s="2404" t="s">
        <v>14489</v>
      </c>
      <c r="G89" s="1717" t="s">
        <v>14485</v>
      </c>
      <c r="H89" s="2404"/>
    </row>
    <row r="90" spans="1:8" ht="66">
      <c r="A90" s="2405"/>
      <c r="B90" s="1717"/>
      <c r="C90" s="1717"/>
      <c r="D90" s="2413"/>
      <c r="E90" s="162" t="s">
        <v>14490</v>
      </c>
      <c r="F90" s="2422"/>
      <c r="G90" s="1717"/>
      <c r="H90" s="2422"/>
    </row>
    <row r="91" spans="1:8" ht="52.8">
      <c r="A91" s="181">
        <v>10</v>
      </c>
      <c r="B91" s="162" t="s">
        <v>14491</v>
      </c>
      <c r="C91" s="162" t="s">
        <v>231</v>
      </c>
      <c r="D91" s="328">
        <v>15.2</v>
      </c>
      <c r="E91" s="1288" t="s">
        <v>14492</v>
      </c>
      <c r="F91" s="162" t="s">
        <v>14493</v>
      </c>
      <c r="G91" s="162" t="s">
        <v>14440</v>
      </c>
      <c r="H91" s="162"/>
    </row>
    <row r="92" spans="1:8" ht="66">
      <c r="A92" s="2405">
        <v>11</v>
      </c>
      <c r="B92" s="1717" t="s">
        <v>14494</v>
      </c>
      <c r="C92" s="1717" t="s">
        <v>231</v>
      </c>
      <c r="D92" s="2413">
        <v>132.4</v>
      </c>
      <c r="E92" s="1288" t="s">
        <v>14495</v>
      </c>
      <c r="F92" s="162" t="s">
        <v>14496</v>
      </c>
      <c r="G92" s="2404" t="s">
        <v>14440</v>
      </c>
      <c r="H92" s="2404"/>
    </row>
    <row r="93" spans="1:8" ht="52.8">
      <c r="A93" s="2405"/>
      <c r="B93" s="1717"/>
      <c r="C93" s="1717"/>
      <c r="D93" s="2413"/>
      <c r="E93" s="162" t="s">
        <v>14497</v>
      </c>
      <c r="F93" s="202" t="s">
        <v>14498</v>
      </c>
      <c r="G93" s="1713"/>
      <c r="H93" s="1713"/>
    </row>
    <row r="94" spans="1:8" ht="79.2">
      <c r="A94" s="2405">
        <v>12</v>
      </c>
      <c r="B94" s="1717" t="s">
        <v>14499</v>
      </c>
      <c r="C94" s="1717" t="s">
        <v>231</v>
      </c>
      <c r="D94" s="2413">
        <v>864</v>
      </c>
      <c r="E94" s="1288" t="s">
        <v>14500</v>
      </c>
      <c r="F94" s="1907" t="s">
        <v>14412</v>
      </c>
      <c r="G94" s="2404" t="s">
        <v>14501</v>
      </c>
      <c r="H94" s="2404"/>
    </row>
    <row r="95" spans="1:8" ht="70.2" customHeight="1">
      <c r="A95" s="2405"/>
      <c r="B95" s="1717"/>
      <c r="C95" s="1717"/>
      <c r="D95" s="2413"/>
      <c r="E95" s="162" t="s">
        <v>14502</v>
      </c>
      <c r="F95" s="1717"/>
      <c r="G95" s="1713"/>
      <c r="H95" s="1713"/>
    </row>
    <row r="96" spans="1:8" ht="52.8">
      <c r="A96" s="2405">
        <v>13</v>
      </c>
      <c r="B96" s="1717" t="s">
        <v>14503</v>
      </c>
      <c r="C96" s="1717" t="s">
        <v>231</v>
      </c>
      <c r="D96" s="2413">
        <v>2538.4511000000002</v>
      </c>
      <c r="E96" s="1288" t="s">
        <v>14504</v>
      </c>
      <c r="F96" s="1907" t="s">
        <v>14505</v>
      </c>
      <c r="G96" s="1717" t="s">
        <v>14506</v>
      </c>
      <c r="H96" s="2404"/>
    </row>
    <row r="97" spans="1:8" ht="72.599999999999994" customHeight="1">
      <c r="A97" s="2405"/>
      <c r="B97" s="1717"/>
      <c r="C97" s="1717"/>
      <c r="D97" s="2413"/>
      <c r="E97" s="162" t="s">
        <v>14507</v>
      </c>
      <c r="F97" s="1907"/>
      <c r="G97" s="1717"/>
      <c r="H97" s="2422"/>
    </row>
    <row r="98" spans="1:8" ht="97.2" customHeight="1">
      <c r="A98" s="158">
        <v>14</v>
      </c>
      <c r="B98" s="165" t="s">
        <v>14508</v>
      </c>
      <c r="C98" s="165" t="s">
        <v>231</v>
      </c>
      <c r="D98" s="1286">
        <v>23.3</v>
      </c>
      <c r="E98" s="1294" t="s">
        <v>14509</v>
      </c>
      <c r="F98" s="165" t="s">
        <v>14510</v>
      </c>
      <c r="G98" s="165" t="s">
        <v>14511</v>
      </c>
      <c r="H98" s="162"/>
    </row>
    <row r="99" spans="1:8" ht="52.8">
      <c r="A99" s="2405">
        <v>15</v>
      </c>
      <c r="B99" s="1717" t="s">
        <v>14512</v>
      </c>
      <c r="C99" s="1717" t="s">
        <v>231</v>
      </c>
      <c r="D99" s="2413">
        <v>74.3</v>
      </c>
      <c r="E99" s="1288" t="s">
        <v>14513</v>
      </c>
      <c r="F99" s="162" t="s">
        <v>14514</v>
      </c>
      <c r="G99" s="1717" t="s">
        <v>14515</v>
      </c>
      <c r="H99" s="2404"/>
    </row>
    <row r="100" spans="1:8" ht="52.8">
      <c r="A100" s="2405"/>
      <c r="B100" s="1717"/>
      <c r="C100" s="1717"/>
      <c r="D100" s="2413"/>
      <c r="E100" s="162" t="s">
        <v>14516</v>
      </c>
      <c r="F100" s="162" t="s">
        <v>14384</v>
      </c>
      <c r="G100" s="1717"/>
      <c r="H100" s="1713"/>
    </row>
    <row r="101" spans="1:8" ht="43.95" customHeight="1">
      <c r="A101" s="2405">
        <v>16</v>
      </c>
      <c r="B101" s="1717" t="s">
        <v>14517</v>
      </c>
      <c r="C101" s="1717" t="s">
        <v>231</v>
      </c>
      <c r="D101" s="2413">
        <v>71.900000000000006</v>
      </c>
      <c r="E101" s="2414" t="s">
        <v>14518</v>
      </c>
      <c r="F101" s="202" t="s">
        <v>14519</v>
      </c>
      <c r="G101" s="1717" t="s">
        <v>14520</v>
      </c>
      <c r="H101" s="2404"/>
    </row>
    <row r="102" spans="1:8" ht="58.95" customHeight="1">
      <c r="A102" s="2405"/>
      <c r="B102" s="1717"/>
      <c r="C102" s="1717"/>
      <c r="D102" s="2413"/>
      <c r="E102" s="2414"/>
      <c r="F102" s="162" t="s">
        <v>14521</v>
      </c>
      <c r="G102" s="1717"/>
      <c r="H102" s="1713"/>
    </row>
    <row r="103" spans="1:8" ht="92.4">
      <c r="A103" s="181">
        <v>17</v>
      </c>
      <c r="B103" s="162" t="s">
        <v>14522</v>
      </c>
      <c r="C103" s="162" t="s">
        <v>231</v>
      </c>
      <c r="D103" s="328">
        <v>64.5</v>
      </c>
      <c r="E103" s="1288" t="s">
        <v>14523</v>
      </c>
      <c r="F103" s="162" t="s">
        <v>14524</v>
      </c>
      <c r="G103" s="162" t="s">
        <v>14525</v>
      </c>
      <c r="H103" s="162"/>
    </row>
    <row r="104" spans="1:8" ht="39.6">
      <c r="A104" s="2405">
        <v>18</v>
      </c>
      <c r="B104" s="1717" t="s">
        <v>14526</v>
      </c>
      <c r="C104" s="1717" t="s">
        <v>231</v>
      </c>
      <c r="D104" s="2413">
        <v>96</v>
      </c>
      <c r="E104" s="1288" t="s">
        <v>14527</v>
      </c>
      <c r="F104" s="1907" t="s">
        <v>14528</v>
      </c>
      <c r="G104" s="1717" t="s">
        <v>14529</v>
      </c>
      <c r="H104" s="2404"/>
    </row>
    <row r="105" spans="1:8" ht="66">
      <c r="A105" s="2405"/>
      <c r="B105" s="1717"/>
      <c r="C105" s="1717"/>
      <c r="D105" s="2413"/>
      <c r="E105" s="162" t="s">
        <v>14530</v>
      </c>
      <c r="F105" s="1907"/>
      <c r="G105" s="1717"/>
      <c r="H105" s="1713"/>
    </row>
    <row r="106" spans="1:8" ht="39.6">
      <c r="A106" s="2405">
        <v>19</v>
      </c>
      <c r="B106" s="1717" t="s">
        <v>14531</v>
      </c>
      <c r="C106" s="1717" t="s">
        <v>231</v>
      </c>
      <c r="D106" s="2413">
        <v>50.5</v>
      </c>
      <c r="E106" s="1288" t="s">
        <v>14527</v>
      </c>
      <c r="F106" s="202" t="s">
        <v>14532</v>
      </c>
      <c r="G106" s="1717" t="s">
        <v>14529</v>
      </c>
      <c r="H106" s="2404"/>
    </row>
    <row r="107" spans="1:8" ht="66">
      <c r="A107" s="2405"/>
      <c r="B107" s="1717"/>
      <c r="C107" s="1717"/>
      <c r="D107" s="2413"/>
      <c r="E107" s="162" t="s">
        <v>14533</v>
      </c>
      <c r="F107" s="162" t="s">
        <v>14534</v>
      </c>
      <c r="G107" s="1717"/>
      <c r="H107" s="1713"/>
    </row>
    <row r="108" spans="1:8" ht="39.6">
      <c r="A108" s="2405">
        <v>20</v>
      </c>
      <c r="B108" s="1717" t="s">
        <v>14535</v>
      </c>
      <c r="C108" s="1717" t="s">
        <v>231</v>
      </c>
      <c r="D108" s="2413">
        <v>97</v>
      </c>
      <c r="E108" s="1288" t="s">
        <v>14536</v>
      </c>
      <c r="F108" s="202" t="s">
        <v>14532</v>
      </c>
      <c r="G108" s="1717" t="s">
        <v>14537</v>
      </c>
      <c r="H108" s="2404"/>
    </row>
    <row r="109" spans="1:8" ht="92.4">
      <c r="A109" s="2405"/>
      <c r="B109" s="1717"/>
      <c r="C109" s="1717"/>
      <c r="D109" s="2413"/>
      <c r="E109" s="162" t="s">
        <v>14538</v>
      </c>
      <c r="F109" s="162" t="s">
        <v>14539</v>
      </c>
      <c r="G109" s="1717"/>
      <c r="H109" s="1713"/>
    </row>
    <row r="110" spans="1:8">
      <c r="A110" s="2405">
        <v>21</v>
      </c>
      <c r="B110" s="1717" t="s">
        <v>14540</v>
      </c>
      <c r="C110" s="1717" t="s">
        <v>231</v>
      </c>
      <c r="D110" s="2413">
        <v>58.97</v>
      </c>
      <c r="E110" s="1717" t="s">
        <v>14541</v>
      </c>
      <c r="F110" s="162" t="s">
        <v>14514</v>
      </c>
      <c r="G110" s="1717" t="s">
        <v>14542</v>
      </c>
      <c r="H110" s="2404"/>
    </row>
    <row r="111" spans="1:8" ht="54.6" customHeight="1">
      <c r="A111" s="2405"/>
      <c r="B111" s="1717"/>
      <c r="C111" s="1717"/>
      <c r="D111" s="2413"/>
      <c r="E111" s="2414"/>
      <c r="F111" s="162" t="s">
        <v>14384</v>
      </c>
      <c r="G111" s="1717"/>
      <c r="H111" s="1713"/>
    </row>
    <row r="112" spans="1:8" ht="73.95" customHeight="1">
      <c r="A112" s="2405">
        <v>22</v>
      </c>
      <c r="B112" s="1717" t="s">
        <v>14543</v>
      </c>
      <c r="C112" s="1717" t="s">
        <v>231</v>
      </c>
      <c r="D112" s="2413">
        <v>65</v>
      </c>
      <c r="E112" s="1717" t="s">
        <v>14544</v>
      </c>
      <c r="F112" s="162" t="s">
        <v>14545</v>
      </c>
      <c r="G112" s="1717" t="s">
        <v>14546</v>
      </c>
      <c r="H112" s="2404"/>
    </row>
    <row r="113" spans="1:8" ht="73.95" customHeight="1">
      <c r="A113" s="2405"/>
      <c r="B113" s="1717"/>
      <c r="C113" s="1717"/>
      <c r="D113" s="2413"/>
      <c r="E113" s="2414"/>
      <c r="F113" s="162" t="s">
        <v>14384</v>
      </c>
      <c r="G113" s="1717"/>
      <c r="H113" s="1713"/>
    </row>
    <row r="114" spans="1:8" ht="55.95" customHeight="1">
      <c r="A114" s="2405">
        <v>23</v>
      </c>
      <c r="B114" s="1717" t="s">
        <v>14547</v>
      </c>
      <c r="C114" s="1717" t="s">
        <v>231</v>
      </c>
      <c r="D114" s="2413">
        <v>64.3</v>
      </c>
      <c r="E114" s="2414" t="s">
        <v>14548</v>
      </c>
      <c r="F114" s="162" t="s">
        <v>14549</v>
      </c>
      <c r="G114" s="1717" t="s">
        <v>14550</v>
      </c>
      <c r="H114" s="162"/>
    </row>
    <row r="115" spans="1:8" ht="58.95" customHeight="1">
      <c r="A115" s="2405"/>
      <c r="B115" s="1717"/>
      <c r="C115" s="1717"/>
      <c r="D115" s="2413"/>
      <c r="E115" s="2414"/>
      <c r="F115" s="162" t="s">
        <v>14551</v>
      </c>
      <c r="G115" s="1717"/>
      <c r="H115" s="162"/>
    </row>
    <row r="116" spans="1:8" ht="52.8">
      <c r="A116" s="181">
        <v>24</v>
      </c>
      <c r="B116" s="162" t="s">
        <v>14552</v>
      </c>
      <c r="C116" s="162" t="s">
        <v>231</v>
      </c>
      <c r="D116" s="328">
        <v>24.7</v>
      </c>
      <c r="E116" s="1288" t="s">
        <v>14553</v>
      </c>
      <c r="F116" s="162" t="s">
        <v>14554</v>
      </c>
      <c r="G116" s="162" t="s">
        <v>14555</v>
      </c>
      <c r="H116" s="162"/>
    </row>
    <row r="117" spans="1:8" ht="83.4" customHeight="1">
      <c r="A117" s="181">
        <v>25</v>
      </c>
      <c r="B117" s="162" t="s">
        <v>14556</v>
      </c>
      <c r="C117" s="162" t="s">
        <v>231</v>
      </c>
      <c r="D117" s="328">
        <v>14.9969</v>
      </c>
      <c r="E117" s="1288" t="s">
        <v>14557</v>
      </c>
      <c r="F117" s="162" t="s">
        <v>14558</v>
      </c>
      <c r="G117" s="162" t="s">
        <v>14555</v>
      </c>
      <c r="H117" s="162"/>
    </row>
    <row r="118" spans="1:8" ht="72.599999999999994" customHeight="1">
      <c r="A118" s="181">
        <v>26</v>
      </c>
      <c r="B118" s="162" t="s">
        <v>14559</v>
      </c>
      <c r="C118" s="162" t="s">
        <v>231</v>
      </c>
      <c r="D118" s="328">
        <v>42.060499999999998</v>
      </c>
      <c r="E118" s="1288" t="s">
        <v>14560</v>
      </c>
      <c r="F118" s="162" t="s">
        <v>14561</v>
      </c>
      <c r="G118" s="162" t="s">
        <v>14562</v>
      </c>
      <c r="H118" s="162"/>
    </row>
    <row r="119" spans="1:8" ht="118.8">
      <c r="A119" s="181">
        <v>27</v>
      </c>
      <c r="B119" s="162" t="s">
        <v>14563</v>
      </c>
      <c r="C119" s="162" t="s">
        <v>231</v>
      </c>
      <c r="D119" s="328">
        <v>64.7</v>
      </c>
      <c r="E119" s="1288" t="s">
        <v>14564</v>
      </c>
      <c r="F119" s="202" t="s">
        <v>14528</v>
      </c>
      <c r="G119" s="162" t="s">
        <v>14565</v>
      </c>
      <c r="H119" s="162"/>
    </row>
    <row r="120" spans="1:8" ht="118.8">
      <c r="A120" s="181">
        <v>28</v>
      </c>
      <c r="B120" s="162" t="s">
        <v>14566</v>
      </c>
      <c r="C120" s="162" t="s">
        <v>231</v>
      </c>
      <c r="D120" s="328">
        <v>213</v>
      </c>
      <c r="E120" s="1288" t="s">
        <v>14567</v>
      </c>
      <c r="F120" s="202" t="s">
        <v>14568</v>
      </c>
      <c r="G120" s="162" t="s">
        <v>14569</v>
      </c>
      <c r="H120" s="162"/>
    </row>
    <row r="121" spans="1:8" ht="75.599999999999994" customHeight="1">
      <c r="A121" s="181">
        <v>29</v>
      </c>
      <c r="B121" s="162" t="s">
        <v>14570</v>
      </c>
      <c r="C121" s="162" t="s">
        <v>231</v>
      </c>
      <c r="D121" s="328">
        <v>40.700000000000003</v>
      </c>
      <c r="E121" s="1288" t="s">
        <v>14571</v>
      </c>
      <c r="F121" s="162" t="s">
        <v>14572</v>
      </c>
      <c r="G121" s="162" t="s">
        <v>14573</v>
      </c>
      <c r="H121" s="162"/>
    </row>
    <row r="122" spans="1:8" ht="61.95" customHeight="1">
      <c r="A122" s="181">
        <v>30</v>
      </c>
      <c r="B122" s="162" t="s">
        <v>14574</v>
      </c>
      <c r="C122" s="162" t="s">
        <v>231</v>
      </c>
      <c r="D122" s="328">
        <v>474</v>
      </c>
      <c r="E122" s="1288" t="s">
        <v>14575</v>
      </c>
      <c r="F122" s="162" t="s">
        <v>14576</v>
      </c>
      <c r="G122" s="162" t="s">
        <v>14573</v>
      </c>
      <c r="H122" s="162"/>
    </row>
    <row r="123" spans="1:8" ht="64.95" customHeight="1">
      <c r="A123" s="181">
        <v>31</v>
      </c>
      <c r="B123" s="162" t="s">
        <v>14577</v>
      </c>
      <c r="C123" s="162" t="s">
        <v>231</v>
      </c>
      <c r="D123" s="328">
        <v>251.8</v>
      </c>
      <c r="E123" s="1288" t="s">
        <v>14578</v>
      </c>
      <c r="F123" s="162" t="s">
        <v>14576</v>
      </c>
      <c r="G123" s="162" t="s">
        <v>14573</v>
      </c>
      <c r="H123" s="162"/>
    </row>
    <row r="124" spans="1:8" ht="52.8">
      <c r="A124" s="181">
        <v>32</v>
      </c>
      <c r="B124" s="162" t="s">
        <v>14579</v>
      </c>
      <c r="C124" s="162" t="s">
        <v>231</v>
      </c>
      <c r="D124" s="328">
        <v>25.7</v>
      </c>
      <c r="E124" s="1288" t="s">
        <v>14580</v>
      </c>
      <c r="F124" s="162" t="s">
        <v>14581</v>
      </c>
      <c r="G124" s="162" t="s">
        <v>14582</v>
      </c>
      <c r="H124" s="162"/>
    </row>
    <row r="125" spans="1:8" ht="111" customHeight="1">
      <c r="A125" s="181">
        <v>33</v>
      </c>
      <c r="B125" s="162" t="s">
        <v>14583</v>
      </c>
      <c r="C125" s="162" t="s">
        <v>231</v>
      </c>
      <c r="D125" s="328">
        <v>115.27</v>
      </c>
      <c r="E125" s="1288" t="s">
        <v>14584</v>
      </c>
      <c r="F125" s="162" t="s">
        <v>14585</v>
      </c>
      <c r="G125" s="162" t="s">
        <v>14586</v>
      </c>
      <c r="H125" s="162"/>
    </row>
    <row r="126" spans="1:8" ht="137.4" customHeight="1">
      <c r="A126" s="181">
        <v>34</v>
      </c>
      <c r="B126" s="162" t="s">
        <v>14587</v>
      </c>
      <c r="C126" s="162" t="s">
        <v>231</v>
      </c>
      <c r="D126" s="328">
        <v>31.5</v>
      </c>
      <c r="E126" s="1288" t="s">
        <v>14588</v>
      </c>
      <c r="F126" s="162" t="s">
        <v>14589</v>
      </c>
      <c r="G126" s="162" t="s">
        <v>14590</v>
      </c>
      <c r="H126" s="162"/>
    </row>
    <row r="127" spans="1:8" ht="72" customHeight="1">
      <c r="A127" s="181">
        <v>35</v>
      </c>
      <c r="B127" s="162" t="s">
        <v>14591</v>
      </c>
      <c r="C127" s="162" t="s">
        <v>231</v>
      </c>
      <c r="D127" s="328">
        <v>40.046500000000002</v>
      </c>
      <c r="E127" s="1288" t="s">
        <v>14592</v>
      </c>
      <c r="F127" s="162" t="s">
        <v>14561</v>
      </c>
      <c r="G127" s="162" t="s">
        <v>14590</v>
      </c>
      <c r="H127" s="162"/>
    </row>
    <row r="128" spans="1:8" ht="68.400000000000006" customHeight="1">
      <c r="A128" s="181">
        <v>36</v>
      </c>
      <c r="B128" s="162" t="s">
        <v>14593</v>
      </c>
      <c r="C128" s="162" t="s">
        <v>231</v>
      </c>
      <c r="D128" s="328">
        <v>23.864100000000001</v>
      </c>
      <c r="E128" s="1288" t="s">
        <v>14594</v>
      </c>
      <c r="F128" s="162" t="s">
        <v>14561</v>
      </c>
      <c r="G128" s="162" t="s">
        <v>14590</v>
      </c>
      <c r="H128" s="162"/>
    </row>
    <row r="129" spans="1:8" ht="67.2" customHeight="1">
      <c r="A129" s="181">
        <v>37</v>
      </c>
      <c r="B129" s="162" t="s">
        <v>14595</v>
      </c>
      <c r="C129" s="162" t="s">
        <v>231</v>
      </c>
      <c r="D129" s="328">
        <v>28.399799999999999</v>
      </c>
      <c r="E129" s="1288" t="s">
        <v>14594</v>
      </c>
      <c r="F129" s="162" t="s">
        <v>14561</v>
      </c>
      <c r="G129" s="162" t="s">
        <v>14590</v>
      </c>
      <c r="H129" s="162"/>
    </row>
    <row r="130" spans="1:8" ht="66">
      <c r="A130" s="181">
        <v>38</v>
      </c>
      <c r="B130" s="162" t="s">
        <v>14596</v>
      </c>
      <c r="C130" s="162" t="s">
        <v>231</v>
      </c>
      <c r="D130" s="328">
        <v>54.290500000000002</v>
      </c>
      <c r="E130" s="1288" t="s">
        <v>14597</v>
      </c>
      <c r="F130" s="162" t="s">
        <v>14598</v>
      </c>
      <c r="G130" s="162" t="s">
        <v>14599</v>
      </c>
      <c r="H130" s="162"/>
    </row>
    <row r="131" spans="1:8" ht="66">
      <c r="A131" s="181">
        <v>39</v>
      </c>
      <c r="B131" s="162" t="s">
        <v>14600</v>
      </c>
      <c r="C131" s="162" t="s">
        <v>231</v>
      </c>
      <c r="D131" s="328">
        <v>5.6</v>
      </c>
      <c r="E131" s="1288" t="s">
        <v>14601</v>
      </c>
      <c r="F131" s="162" t="s">
        <v>14602</v>
      </c>
      <c r="G131" s="162" t="s">
        <v>14603</v>
      </c>
      <c r="H131" s="162"/>
    </row>
    <row r="132" spans="1:8" ht="52.8">
      <c r="A132" s="181">
        <v>40</v>
      </c>
      <c r="B132" s="162" t="s">
        <v>14604</v>
      </c>
      <c r="C132" s="162" t="s">
        <v>231</v>
      </c>
      <c r="D132" s="328">
        <v>37.5</v>
      </c>
      <c r="E132" s="1288" t="s">
        <v>14605</v>
      </c>
      <c r="F132" s="162" t="s">
        <v>14606</v>
      </c>
      <c r="G132" s="162" t="s">
        <v>14607</v>
      </c>
      <c r="H132" s="162"/>
    </row>
    <row r="133" spans="1:8">
      <c r="A133" s="181"/>
      <c r="B133" s="162"/>
      <c r="C133" s="162"/>
      <c r="D133" s="328"/>
      <c r="E133" s="1288"/>
      <c r="F133" s="162"/>
      <c r="G133" s="162"/>
      <c r="H133" s="162"/>
    </row>
    <row r="134" spans="1:8" s="187" customFormat="1">
      <c r="A134" s="181"/>
      <c r="B134" s="1717" t="s">
        <v>14608</v>
      </c>
      <c r="C134" s="1717"/>
      <c r="D134" s="1284">
        <v>14963.8415</v>
      </c>
      <c r="E134" s="162"/>
      <c r="F134" s="162"/>
      <c r="G134" s="162"/>
      <c r="H134" s="162"/>
    </row>
    <row r="135" spans="1:8" ht="109.95" customHeight="1">
      <c r="A135" s="158">
        <v>1</v>
      </c>
      <c r="B135" s="165" t="s">
        <v>14609</v>
      </c>
      <c r="C135" s="165" t="s">
        <v>63</v>
      </c>
      <c r="D135" s="1286">
        <v>104.4</v>
      </c>
      <c r="E135" s="1294" t="s">
        <v>14610</v>
      </c>
      <c r="F135" s="1292" t="s">
        <v>14611</v>
      </c>
      <c r="G135" s="165" t="s">
        <v>14612</v>
      </c>
      <c r="H135" s="162"/>
    </row>
    <row r="136" spans="1:8" ht="105.6">
      <c r="A136" s="158">
        <v>2</v>
      </c>
      <c r="B136" s="165" t="s">
        <v>14613</v>
      </c>
      <c r="C136" s="165" t="s">
        <v>63</v>
      </c>
      <c r="D136" s="1286">
        <v>1489</v>
      </c>
      <c r="E136" s="1294" t="s">
        <v>14614</v>
      </c>
      <c r="F136" s="1292" t="s">
        <v>14611</v>
      </c>
      <c r="G136" s="165" t="s">
        <v>14615</v>
      </c>
      <c r="H136" s="165"/>
    </row>
    <row r="137" spans="1:8" ht="105.6">
      <c r="A137" s="181">
        <v>3</v>
      </c>
      <c r="B137" s="162" t="s">
        <v>14616</v>
      </c>
      <c r="C137" s="162" t="s">
        <v>63</v>
      </c>
      <c r="D137" s="328">
        <v>272</v>
      </c>
      <c r="E137" s="1288" t="s">
        <v>14617</v>
      </c>
      <c r="F137" s="202" t="s">
        <v>14505</v>
      </c>
      <c r="G137" s="162" t="s">
        <v>14618</v>
      </c>
      <c r="H137" s="165"/>
    </row>
    <row r="138" spans="1:8" s="187" customFormat="1">
      <c r="A138" s="181"/>
      <c r="B138" s="1717" t="s">
        <v>14619</v>
      </c>
      <c r="C138" s="1717"/>
      <c r="D138" s="1284">
        <v>1865.4</v>
      </c>
      <c r="E138" s="162"/>
      <c r="F138" s="162"/>
      <c r="G138" s="162"/>
      <c r="H138" s="162"/>
    </row>
    <row r="139" spans="1:8" ht="70.2" customHeight="1">
      <c r="A139" s="2405">
        <v>1</v>
      </c>
      <c r="B139" s="162" t="s">
        <v>14620</v>
      </c>
      <c r="C139" s="1717" t="s">
        <v>25</v>
      </c>
      <c r="D139" s="2413" t="s">
        <v>14621</v>
      </c>
      <c r="E139" s="2414" t="s">
        <v>14622</v>
      </c>
      <c r="F139" s="1907" t="s">
        <v>14412</v>
      </c>
      <c r="G139" s="1717" t="s">
        <v>14623</v>
      </c>
      <c r="H139" s="2404"/>
    </row>
    <row r="140" spans="1:8" ht="85.95" customHeight="1">
      <c r="A140" s="2405"/>
      <c r="B140" s="162" t="s">
        <v>14414</v>
      </c>
      <c r="C140" s="1717"/>
      <c r="D140" s="2413"/>
      <c r="E140" s="2414"/>
      <c r="F140" s="1907"/>
      <c r="G140" s="1717"/>
      <c r="H140" s="1713"/>
    </row>
    <row r="141" spans="1:8" ht="105.6">
      <c r="A141" s="181">
        <v>2</v>
      </c>
      <c r="B141" s="162" t="s">
        <v>14624</v>
      </c>
      <c r="C141" s="162" t="s">
        <v>25</v>
      </c>
      <c r="D141" s="328">
        <v>37</v>
      </c>
      <c r="E141" s="1288" t="s">
        <v>14625</v>
      </c>
      <c r="F141" s="202" t="s">
        <v>14412</v>
      </c>
      <c r="G141" s="162" t="s">
        <v>14623</v>
      </c>
      <c r="H141" s="162"/>
    </row>
    <row r="142" spans="1:8" ht="139.19999999999999" customHeight="1">
      <c r="A142" s="181">
        <v>3</v>
      </c>
      <c r="B142" s="162" t="s">
        <v>14626</v>
      </c>
      <c r="C142" s="162" t="s">
        <v>25</v>
      </c>
      <c r="D142" s="328">
        <v>30</v>
      </c>
      <c r="E142" s="1288" t="s">
        <v>14627</v>
      </c>
      <c r="F142" s="202" t="s">
        <v>14412</v>
      </c>
      <c r="G142" s="162" t="s">
        <v>14623</v>
      </c>
      <c r="H142" s="165"/>
    </row>
    <row r="143" spans="1:8" ht="49.2" customHeight="1">
      <c r="A143" s="2405">
        <v>4</v>
      </c>
      <c r="B143" s="162" t="s">
        <v>14628</v>
      </c>
      <c r="C143" s="1717" t="s">
        <v>25</v>
      </c>
      <c r="D143" s="2413" t="s">
        <v>14629</v>
      </c>
      <c r="E143" s="2414" t="s">
        <v>14630</v>
      </c>
      <c r="F143" s="1907" t="s">
        <v>14412</v>
      </c>
      <c r="G143" s="1717" t="s">
        <v>14623</v>
      </c>
      <c r="H143" s="2404"/>
    </row>
    <row r="144" spans="1:8" ht="97.95" customHeight="1">
      <c r="A144" s="2405"/>
      <c r="B144" s="162" t="s">
        <v>14414</v>
      </c>
      <c r="C144" s="1717"/>
      <c r="D144" s="2413"/>
      <c r="E144" s="2414"/>
      <c r="F144" s="1907"/>
      <c r="G144" s="1717"/>
      <c r="H144" s="1713"/>
    </row>
    <row r="145" spans="1:8" ht="79.2">
      <c r="A145" s="2405">
        <v>5</v>
      </c>
      <c r="B145" s="1717" t="s">
        <v>14631</v>
      </c>
      <c r="C145" s="1717" t="s">
        <v>25</v>
      </c>
      <c r="D145" s="2413">
        <v>295</v>
      </c>
      <c r="E145" s="1288" t="s">
        <v>14632</v>
      </c>
      <c r="F145" s="1907" t="s">
        <v>14633</v>
      </c>
      <c r="G145" s="1717" t="s">
        <v>14634</v>
      </c>
      <c r="H145" s="2404"/>
    </row>
    <row r="146" spans="1:8" ht="69.599999999999994" customHeight="1">
      <c r="A146" s="2405"/>
      <c r="B146" s="1717"/>
      <c r="C146" s="1717"/>
      <c r="D146" s="2413"/>
      <c r="E146" s="162" t="s">
        <v>14635</v>
      </c>
      <c r="F146" s="1907"/>
      <c r="G146" s="1717"/>
      <c r="H146" s="1713"/>
    </row>
    <row r="147" spans="1:8" ht="42" customHeight="1">
      <c r="A147" s="2405">
        <v>6</v>
      </c>
      <c r="B147" s="1717" t="s">
        <v>14636</v>
      </c>
      <c r="C147" s="1717" t="s">
        <v>25</v>
      </c>
      <c r="D147" s="2413">
        <v>82</v>
      </c>
      <c r="E147" s="1288" t="s">
        <v>14637</v>
      </c>
      <c r="F147" s="1907" t="s">
        <v>14633</v>
      </c>
      <c r="G147" s="1717" t="s">
        <v>14634</v>
      </c>
      <c r="H147" s="2404"/>
    </row>
    <row r="148" spans="1:8" ht="82.95" customHeight="1">
      <c r="A148" s="2405"/>
      <c r="B148" s="1717"/>
      <c r="C148" s="1717"/>
      <c r="D148" s="2413"/>
      <c r="E148" s="162" t="s">
        <v>14638</v>
      </c>
      <c r="F148" s="1907"/>
      <c r="G148" s="1717"/>
      <c r="H148" s="1713"/>
    </row>
    <row r="149" spans="1:8" ht="49.2" customHeight="1">
      <c r="A149" s="2405">
        <v>7</v>
      </c>
      <c r="B149" s="1717" t="s">
        <v>14639</v>
      </c>
      <c r="C149" s="1717" t="s">
        <v>25</v>
      </c>
      <c r="D149" s="2413">
        <v>340</v>
      </c>
      <c r="E149" s="1288" t="s">
        <v>14640</v>
      </c>
      <c r="F149" s="1907" t="s">
        <v>14372</v>
      </c>
      <c r="G149" s="1717" t="s">
        <v>14634</v>
      </c>
      <c r="H149" s="2404"/>
    </row>
    <row r="150" spans="1:8" ht="69" customHeight="1">
      <c r="A150" s="2405"/>
      <c r="B150" s="1717"/>
      <c r="C150" s="1717"/>
      <c r="D150" s="2413"/>
      <c r="E150" s="162" t="s">
        <v>14641</v>
      </c>
      <c r="F150" s="1717"/>
      <c r="G150" s="1717"/>
      <c r="H150" s="1713"/>
    </row>
    <row r="151" spans="1:8" ht="52.8">
      <c r="A151" s="158">
        <v>8</v>
      </c>
      <c r="B151" s="165" t="s">
        <v>14642</v>
      </c>
      <c r="C151" s="165" t="s">
        <v>25</v>
      </c>
      <c r="D151" s="1286">
        <v>20</v>
      </c>
      <c r="E151" s="1288" t="s">
        <v>14643</v>
      </c>
      <c r="F151" s="165" t="s">
        <v>14644</v>
      </c>
      <c r="G151" s="165" t="s">
        <v>14440</v>
      </c>
      <c r="H151" s="162"/>
    </row>
    <row r="152" spans="1:8" ht="41.4" customHeight="1">
      <c r="A152" s="2405">
        <v>9</v>
      </c>
      <c r="B152" s="162" t="s">
        <v>14645</v>
      </c>
      <c r="C152" s="1717" t="s">
        <v>25</v>
      </c>
      <c r="D152" s="2413" t="s">
        <v>14646</v>
      </c>
      <c r="E152" s="2415" t="s">
        <v>14647</v>
      </c>
      <c r="F152" s="1717" t="s">
        <v>4739</v>
      </c>
      <c r="G152" s="1717" t="s">
        <v>14440</v>
      </c>
      <c r="H152" s="2404"/>
    </row>
    <row r="153" spans="1:8" ht="26.4">
      <c r="A153" s="2405"/>
      <c r="B153" s="162" t="s">
        <v>14648</v>
      </c>
      <c r="C153" s="1717"/>
      <c r="D153" s="2413"/>
      <c r="E153" s="2416"/>
      <c r="F153" s="1717"/>
      <c r="G153" s="1717"/>
      <c r="H153" s="1713"/>
    </row>
    <row r="154" spans="1:8" ht="66">
      <c r="A154" s="181">
        <v>10</v>
      </c>
      <c r="B154" s="162" t="s">
        <v>14649</v>
      </c>
      <c r="C154" s="162" t="s">
        <v>25</v>
      </c>
      <c r="D154" s="328">
        <v>16</v>
      </c>
      <c r="E154" s="1288" t="s">
        <v>14650</v>
      </c>
      <c r="F154" s="162" t="s">
        <v>14524</v>
      </c>
      <c r="G154" s="162" t="s">
        <v>14440</v>
      </c>
      <c r="H154" s="165"/>
    </row>
    <row r="155" spans="1:8" ht="39.6">
      <c r="A155" s="2405">
        <v>11</v>
      </c>
      <c r="B155" s="1717" t="s">
        <v>14651</v>
      </c>
      <c r="C155" s="1717" t="s">
        <v>25</v>
      </c>
      <c r="D155" s="2413">
        <v>17.7</v>
      </c>
      <c r="E155" s="1288" t="s">
        <v>14652</v>
      </c>
      <c r="F155" s="162" t="s">
        <v>14653</v>
      </c>
      <c r="G155" s="1717" t="s">
        <v>14654</v>
      </c>
      <c r="H155" s="2404"/>
    </row>
    <row r="156" spans="1:8" ht="52.95" customHeight="1">
      <c r="A156" s="2405"/>
      <c r="B156" s="1717"/>
      <c r="C156" s="1717"/>
      <c r="D156" s="2413"/>
      <c r="E156" s="162" t="s">
        <v>14655</v>
      </c>
      <c r="F156" s="202" t="s">
        <v>14656</v>
      </c>
      <c r="G156" s="1717"/>
      <c r="H156" s="1713"/>
    </row>
    <row r="157" spans="1:8" ht="100.95" customHeight="1">
      <c r="A157" s="181">
        <v>12</v>
      </c>
      <c r="B157" s="162" t="s">
        <v>14657</v>
      </c>
      <c r="C157" s="162" t="s">
        <v>25</v>
      </c>
      <c r="D157" s="328">
        <v>340</v>
      </c>
      <c r="E157" s="1288" t="s">
        <v>14658</v>
      </c>
      <c r="F157" s="202" t="s">
        <v>14633</v>
      </c>
      <c r="G157" s="162" t="s">
        <v>14659</v>
      </c>
      <c r="H157" s="162"/>
    </row>
    <row r="158" spans="1:8" ht="33.6" customHeight="1">
      <c r="A158" s="2405">
        <v>13</v>
      </c>
      <c r="B158" s="1717" t="s">
        <v>14660</v>
      </c>
      <c r="C158" s="1717" t="s">
        <v>25</v>
      </c>
      <c r="D158" s="2413">
        <v>53.3</v>
      </c>
      <c r="E158" s="2414" t="s">
        <v>14661</v>
      </c>
      <c r="F158" s="162" t="s">
        <v>14381</v>
      </c>
      <c r="G158" s="1717" t="s">
        <v>14511</v>
      </c>
      <c r="H158" s="2404"/>
    </row>
    <row r="159" spans="1:8" ht="57" customHeight="1">
      <c r="A159" s="2405"/>
      <c r="B159" s="1717"/>
      <c r="C159" s="1717"/>
      <c r="D159" s="2413"/>
      <c r="E159" s="2414"/>
      <c r="F159" s="162" t="s">
        <v>14384</v>
      </c>
      <c r="G159" s="1717"/>
      <c r="H159" s="1713"/>
    </row>
    <row r="160" spans="1:8" ht="79.2">
      <c r="A160" s="181">
        <v>14</v>
      </c>
      <c r="B160" s="162" t="s">
        <v>14662</v>
      </c>
      <c r="C160" s="162" t="s">
        <v>25</v>
      </c>
      <c r="D160" s="328">
        <v>13.5</v>
      </c>
      <c r="E160" s="1288" t="s">
        <v>14663</v>
      </c>
      <c r="F160" s="162" t="s">
        <v>14664</v>
      </c>
      <c r="G160" s="162" t="s">
        <v>14511</v>
      </c>
      <c r="H160" s="162"/>
    </row>
    <row r="161" spans="1:8" ht="35.4" customHeight="1">
      <c r="A161" s="2405">
        <v>15</v>
      </c>
      <c r="B161" s="1717" t="s">
        <v>14665</v>
      </c>
      <c r="C161" s="1717" t="s">
        <v>25</v>
      </c>
      <c r="D161" s="2413">
        <v>39.4</v>
      </c>
      <c r="E161" s="2414" t="s">
        <v>14666</v>
      </c>
      <c r="F161" s="162" t="s">
        <v>14381</v>
      </c>
      <c r="G161" s="1717" t="s">
        <v>14667</v>
      </c>
      <c r="H161" s="2404"/>
    </row>
    <row r="162" spans="1:8" ht="81.599999999999994" customHeight="1">
      <c r="A162" s="2405"/>
      <c r="B162" s="1717"/>
      <c r="C162" s="1717"/>
      <c r="D162" s="2413"/>
      <c r="E162" s="2414"/>
      <c r="F162" s="162" t="s">
        <v>14384</v>
      </c>
      <c r="G162" s="1717"/>
      <c r="H162" s="1713"/>
    </row>
    <row r="163" spans="1:8" ht="102" customHeight="1">
      <c r="A163" s="2405">
        <v>16</v>
      </c>
      <c r="B163" s="1717" t="s">
        <v>14668</v>
      </c>
      <c r="C163" s="1717" t="s">
        <v>25</v>
      </c>
      <c r="D163" s="2413">
        <v>72.400000000000006</v>
      </c>
      <c r="E163" s="2414" t="s">
        <v>14669</v>
      </c>
      <c r="F163" s="162" t="s">
        <v>14381</v>
      </c>
      <c r="G163" s="1717" t="s">
        <v>14667</v>
      </c>
      <c r="H163" s="2404"/>
    </row>
    <row r="164" spans="1:8" ht="111.6" customHeight="1">
      <c r="A164" s="2405"/>
      <c r="B164" s="1717"/>
      <c r="C164" s="1717"/>
      <c r="D164" s="2413"/>
      <c r="E164" s="2414"/>
      <c r="F164" s="162" t="s">
        <v>14670</v>
      </c>
      <c r="G164" s="1717"/>
      <c r="H164" s="1713"/>
    </row>
    <row r="165" spans="1:8" ht="61.2" customHeight="1">
      <c r="A165" s="181">
        <v>17</v>
      </c>
      <c r="B165" s="162" t="s">
        <v>14671</v>
      </c>
      <c r="C165" s="162" t="s">
        <v>25</v>
      </c>
      <c r="D165" s="328">
        <v>172.78</v>
      </c>
      <c r="E165" s="1288" t="s">
        <v>14672</v>
      </c>
      <c r="F165" s="162" t="s">
        <v>14673</v>
      </c>
      <c r="G165" s="162" t="s">
        <v>14674</v>
      </c>
      <c r="H165" s="162"/>
    </row>
    <row r="166" spans="1:8" ht="52.8">
      <c r="A166" s="181">
        <v>18</v>
      </c>
      <c r="B166" s="162" t="s">
        <v>14675</v>
      </c>
      <c r="C166" s="162" t="s">
        <v>25</v>
      </c>
      <c r="D166" s="328">
        <v>3.9</v>
      </c>
      <c r="E166" s="1288" t="s">
        <v>14676</v>
      </c>
      <c r="F166" s="162" t="s">
        <v>14677</v>
      </c>
      <c r="G166" s="162" t="s">
        <v>14520</v>
      </c>
      <c r="H166" s="162"/>
    </row>
    <row r="167" spans="1:8" ht="52.8">
      <c r="A167" s="181">
        <v>19</v>
      </c>
      <c r="B167" s="162" t="s">
        <v>14678</v>
      </c>
      <c r="C167" s="162" t="s">
        <v>25</v>
      </c>
      <c r="D167" s="328">
        <v>65.5</v>
      </c>
      <c r="E167" s="1288" t="s">
        <v>14679</v>
      </c>
      <c r="F167" s="162" t="s">
        <v>14680</v>
      </c>
      <c r="G167" s="162" t="s">
        <v>14681</v>
      </c>
      <c r="H167" s="162"/>
    </row>
    <row r="168" spans="1:8" ht="17.399999999999999" customHeight="1">
      <c r="A168" s="2405">
        <v>20</v>
      </c>
      <c r="B168" s="162" t="s">
        <v>14682</v>
      </c>
      <c r="C168" s="1717" t="s">
        <v>25</v>
      </c>
      <c r="D168" s="2413" t="s">
        <v>14683</v>
      </c>
      <c r="E168" s="2414" t="s">
        <v>14684</v>
      </c>
      <c r="F168" s="1717" t="s">
        <v>14685</v>
      </c>
      <c r="G168" s="1717" t="s">
        <v>14681</v>
      </c>
      <c r="H168" s="1717"/>
    </row>
    <row r="169" spans="1:8" ht="26.4">
      <c r="A169" s="2405"/>
      <c r="B169" s="162" t="s">
        <v>14686</v>
      </c>
      <c r="C169" s="1717"/>
      <c r="D169" s="2413"/>
      <c r="E169" s="2414"/>
      <c r="F169" s="1717"/>
      <c r="G169" s="1717"/>
      <c r="H169" s="1717"/>
    </row>
    <row r="170" spans="1:8" ht="66">
      <c r="A170" s="2405">
        <v>21</v>
      </c>
      <c r="B170" s="162" t="s">
        <v>14687</v>
      </c>
      <c r="C170" s="1717" t="s">
        <v>25</v>
      </c>
      <c r="D170" s="2413" t="s">
        <v>14688</v>
      </c>
      <c r="E170" s="1288" t="s">
        <v>14689</v>
      </c>
      <c r="F170" s="162" t="s">
        <v>14690</v>
      </c>
      <c r="G170" s="1717" t="s">
        <v>14529</v>
      </c>
      <c r="H170" s="1717"/>
    </row>
    <row r="171" spans="1:8" ht="39.6">
      <c r="A171" s="2405"/>
      <c r="B171" s="162" t="s">
        <v>14686</v>
      </c>
      <c r="C171" s="1717"/>
      <c r="D171" s="2413"/>
      <c r="E171" s="162" t="s">
        <v>14691</v>
      </c>
      <c r="F171" s="162" t="s">
        <v>14692</v>
      </c>
      <c r="G171" s="1717"/>
      <c r="H171" s="1717"/>
    </row>
    <row r="172" spans="1:8" ht="66">
      <c r="A172" s="2405">
        <v>22</v>
      </c>
      <c r="B172" s="2404" t="s">
        <v>14693</v>
      </c>
      <c r="C172" s="1717" t="s">
        <v>25</v>
      </c>
      <c r="D172" s="2413">
        <v>44</v>
      </c>
      <c r="E172" s="1288" t="s">
        <v>14694</v>
      </c>
      <c r="F172" s="162" t="s">
        <v>14690</v>
      </c>
      <c r="G172" s="1717" t="s">
        <v>14681</v>
      </c>
      <c r="H172" s="1717"/>
    </row>
    <row r="173" spans="1:8" ht="39.6">
      <c r="A173" s="2405"/>
      <c r="B173" s="1713"/>
      <c r="C173" s="1717"/>
      <c r="D173" s="2413"/>
      <c r="E173" s="162" t="s">
        <v>14695</v>
      </c>
      <c r="F173" s="162" t="s">
        <v>14692</v>
      </c>
      <c r="G173" s="1717"/>
      <c r="H173" s="1717"/>
    </row>
    <row r="174" spans="1:8" ht="66">
      <c r="A174" s="2405">
        <v>23</v>
      </c>
      <c r="B174" s="2404" t="s">
        <v>14696</v>
      </c>
      <c r="C174" s="1717" t="s">
        <v>25</v>
      </c>
      <c r="D174" s="2413">
        <v>33.5</v>
      </c>
      <c r="E174" s="1288" t="s">
        <v>14694</v>
      </c>
      <c r="F174" s="162" t="s">
        <v>14697</v>
      </c>
      <c r="G174" s="1717" t="s">
        <v>14681</v>
      </c>
      <c r="H174" s="1717"/>
    </row>
    <row r="175" spans="1:8" ht="39.6">
      <c r="A175" s="2405"/>
      <c r="B175" s="1713"/>
      <c r="C175" s="1717"/>
      <c r="D175" s="2413"/>
      <c r="E175" s="162" t="s">
        <v>14698</v>
      </c>
      <c r="F175" s="162" t="s">
        <v>14692</v>
      </c>
      <c r="G175" s="1717"/>
      <c r="H175" s="1717"/>
    </row>
    <row r="176" spans="1:8" ht="25.95" customHeight="1">
      <c r="A176" s="2405">
        <v>24</v>
      </c>
      <c r="B176" s="2404" t="s">
        <v>14699</v>
      </c>
      <c r="C176" s="1717" t="s">
        <v>25</v>
      </c>
      <c r="D176" s="2413">
        <v>37.799999999999997</v>
      </c>
      <c r="E176" s="2414" t="s">
        <v>14700</v>
      </c>
      <c r="F176" s="162" t="s">
        <v>14690</v>
      </c>
      <c r="G176" s="1717" t="s">
        <v>14529</v>
      </c>
      <c r="H176" s="1717"/>
    </row>
    <row r="177" spans="1:8" ht="60" customHeight="1">
      <c r="A177" s="2405"/>
      <c r="B177" s="1713"/>
      <c r="C177" s="1717"/>
      <c r="D177" s="2413"/>
      <c r="E177" s="2414"/>
      <c r="F177" s="162" t="s">
        <v>14692</v>
      </c>
      <c r="G177" s="1717"/>
      <c r="H177" s="1717"/>
    </row>
    <row r="178" spans="1:8" ht="72.599999999999994" customHeight="1">
      <c r="A178" s="181">
        <v>25</v>
      </c>
      <c r="B178" s="162" t="s">
        <v>14701</v>
      </c>
      <c r="C178" s="162" t="s">
        <v>25</v>
      </c>
      <c r="D178" s="328">
        <v>108.1</v>
      </c>
      <c r="E178" s="1288" t="s">
        <v>14702</v>
      </c>
      <c r="F178" s="162" t="s">
        <v>14703</v>
      </c>
      <c r="G178" s="162" t="s">
        <v>14546</v>
      </c>
      <c r="H178" s="162"/>
    </row>
    <row r="179" spans="1:8" ht="92.4">
      <c r="A179" s="158">
        <v>26</v>
      </c>
      <c r="B179" s="165" t="s">
        <v>14704</v>
      </c>
      <c r="C179" s="165" t="s">
        <v>25</v>
      </c>
      <c r="D179" s="1286">
        <v>1.9</v>
      </c>
      <c r="E179" s="1288" t="s">
        <v>14705</v>
      </c>
      <c r="F179" s="165" t="s">
        <v>14706</v>
      </c>
      <c r="G179" s="165" t="s">
        <v>14707</v>
      </c>
      <c r="H179" s="165"/>
    </row>
    <row r="180" spans="1:8" ht="109.95" customHeight="1">
      <c r="A180" s="181">
        <v>27</v>
      </c>
      <c r="B180" s="162" t="s">
        <v>14708</v>
      </c>
      <c r="C180" s="162" t="s">
        <v>25</v>
      </c>
      <c r="D180" s="328">
        <v>26.5</v>
      </c>
      <c r="E180" s="1288" t="s">
        <v>14709</v>
      </c>
      <c r="F180" s="202" t="s">
        <v>14710</v>
      </c>
      <c r="G180" s="162" t="s">
        <v>14550</v>
      </c>
      <c r="H180" s="162"/>
    </row>
    <row r="181" spans="1:8" ht="55.95" customHeight="1">
      <c r="A181" s="181">
        <v>28</v>
      </c>
      <c r="B181" s="162" t="s">
        <v>14711</v>
      </c>
      <c r="C181" s="162" t="s">
        <v>25</v>
      </c>
      <c r="D181" s="328">
        <v>54.8</v>
      </c>
      <c r="E181" s="1288" t="s">
        <v>14712</v>
      </c>
      <c r="F181" s="162" t="s">
        <v>14713</v>
      </c>
      <c r="G181" s="162" t="s">
        <v>14550</v>
      </c>
      <c r="H181" s="162"/>
    </row>
    <row r="182" spans="1:8" ht="105.6">
      <c r="A182" s="181">
        <v>29</v>
      </c>
      <c r="B182" s="162" t="s">
        <v>14714</v>
      </c>
      <c r="C182" s="162" t="s">
        <v>25</v>
      </c>
      <c r="D182" s="328">
        <v>42.8</v>
      </c>
      <c r="E182" s="1288" t="s">
        <v>14715</v>
      </c>
      <c r="F182" s="162" t="s">
        <v>14716</v>
      </c>
      <c r="G182" s="162" t="s">
        <v>14586</v>
      </c>
      <c r="H182" s="162"/>
    </row>
    <row r="183" spans="1:8" ht="66">
      <c r="A183" s="181">
        <v>30</v>
      </c>
      <c r="B183" s="162" t="s">
        <v>14717</v>
      </c>
      <c r="C183" s="162" t="s">
        <v>25</v>
      </c>
      <c r="D183" s="328">
        <v>2.6</v>
      </c>
      <c r="E183" s="1288" t="s">
        <v>14718</v>
      </c>
      <c r="F183" s="162" t="s">
        <v>14558</v>
      </c>
      <c r="G183" s="162" t="s">
        <v>14590</v>
      </c>
      <c r="H183" s="162"/>
    </row>
    <row r="184" spans="1:8" ht="52.8">
      <c r="A184" s="181">
        <v>31</v>
      </c>
      <c r="B184" s="162" t="s">
        <v>14719</v>
      </c>
      <c r="C184" s="162" t="s">
        <v>25</v>
      </c>
      <c r="D184" s="328">
        <v>143.69999999999999</v>
      </c>
      <c r="E184" s="1288" t="s">
        <v>14720</v>
      </c>
      <c r="F184" s="162" t="s">
        <v>14721</v>
      </c>
      <c r="G184" s="162" t="s">
        <v>14590</v>
      </c>
      <c r="H184" s="162"/>
    </row>
    <row r="185" spans="1:8" ht="66">
      <c r="A185" s="181">
        <v>32</v>
      </c>
      <c r="B185" s="162" t="s">
        <v>14722</v>
      </c>
      <c r="C185" s="162" t="s">
        <v>25</v>
      </c>
      <c r="D185" s="328">
        <v>34.200000000000003</v>
      </c>
      <c r="E185" s="1288" t="s">
        <v>14723</v>
      </c>
      <c r="F185" s="162" t="s">
        <v>14554</v>
      </c>
      <c r="G185" s="162" t="s">
        <v>14555</v>
      </c>
      <c r="H185" s="162"/>
    </row>
    <row r="186" spans="1:8" s="187" customFormat="1">
      <c r="A186" s="2405" t="s">
        <v>14724</v>
      </c>
      <c r="B186" s="2405"/>
      <c r="C186" s="2405"/>
      <c r="D186" s="1284" t="s">
        <v>14725</v>
      </c>
      <c r="E186" s="162"/>
      <c r="F186" s="162"/>
      <c r="G186" s="162"/>
      <c r="H186" s="162"/>
    </row>
    <row r="187" spans="1:8" s="112" customFormat="1" ht="52.8">
      <c r="A187" s="2425">
        <v>1</v>
      </c>
      <c r="B187" s="2426" t="s">
        <v>14726</v>
      </c>
      <c r="C187" s="2426" t="s">
        <v>65</v>
      </c>
      <c r="D187" s="2427">
        <v>71.2</v>
      </c>
      <c r="E187" s="1295" t="s">
        <v>14727</v>
      </c>
      <c r="F187" s="177" t="s">
        <v>14545</v>
      </c>
      <c r="G187" s="2426" t="s">
        <v>14728</v>
      </c>
      <c r="H187" s="2426"/>
    </row>
    <row r="188" spans="1:8" s="112" customFormat="1" ht="39.6" customHeight="1">
      <c r="A188" s="2425"/>
      <c r="B188" s="2426"/>
      <c r="C188" s="2426"/>
      <c r="D188" s="2427"/>
      <c r="E188" s="177" t="s">
        <v>14729</v>
      </c>
      <c r="F188" s="177" t="s">
        <v>14384</v>
      </c>
      <c r="G188" s="2426"/>
      <c r="H188" s="2426"/>
    </row>
    <row r="189" spans="1:8" ht="49.95" customHeight="1">
      <c r="A189" s="181">
        <v>2</v>
      </c>
      <c r="B189" s="162" t="s">
        <v>14730</v>
      </c>
      <c r="C189" s="162" t="s">
        <v>65</v>
      </c>
      <c r="D189" s="328">
        <v>9.6</v>
      </c>
      <c r="E189" s="1288" t="s">
        <v>14731</v>
      </c>
      <c r="F189" s="162" t="s">
        <v>14732</v>
      </c>
      <c r="G189" s="162" t="s">
        <v>14733</v>
      </c>
      <c r="H189" s="162"/>
    </row>
    <row r="190" spans="1:8" ht="52.8">
      <c r="A190" s="2405">
        <v>3</v>
      </c>
      <c r="B190" s="1717" t="s">
        <v>14734</v>
      </c>
      <c r="C190" s="1717" t="s">
        <v>65</v>
      </c>
      <c r="D190" s="2413">
        <v>214.9</v>
      </c>
      <c r="E190" s="1288" t="s">
        <v>14735</v>
      </c>
      <c r="F190" s="1717" t="s">
        <v>14736</v>
      </c>
      <c r="G190" s="1717" t="s">
        <v>14737</v>
      </c>
      <c r="H190" s="2404"/>
    </row>
    <row r="191" spans="1:8" ht="66">
      <c r="A191" s="2405"/>
      <c r="B191" s="1717"/>
      <c r="C191" s="1717"/>
      <c r="D191" s="2413"/>
      <c r="E191" s="162" t="s">
        <v>14738</v>
      </c>
      <c r="F191" s="1717"/>
      <c r="G191" s="1717"/>
      <c r="H191" s="1713"/>
    </row>
    <row r="192" spans="1:8" ht="177" customHeight="1">
      <c r="A192" s="181">
        <v>4</v>
      </c>
      <c r="B192" s="162" t="s">
        <v>14739</v>
      </c>
      <c r="C192" s="162" t="s">
        <v>65</v>
      </c>
      <c r="D192" s="328">
        <v>163</v>
      </c>
      <c r="E192" s="1288" t="s">
        <v>14740</v>
      </c>
      <c r="F192" s="202" t="s">
        <v>14633</v>
      </c>
      <c r="G192" s="162" t="s">
        <v>14737</v>
      </c>
      <c r="H192" s="162"/>
    </row>
    <row r="193" spans="1:8" ht="39.6">
      <c r="A193" s="2405">
        <v>5</v>
      </c>
      <c r="B193" s="1717" t="s">
        <v>14741</v>
      </c>
      <c r="C193" s="1717" t="s">
        <v>65</v>
      </c>
      <c r="D193" s="2413">
        <v>150.6</v>
      </c>
      <c r="E193" s="1288" t="s">
        <v>14742</v>
      </c>
      <c r="F193" s="162" t="s">
        <v>14743</v>
      </c>
      <c r="G193" s="1717" t="s">
        <v>14733</v>
      </c>
      <c r="H193" s="2404"/>
    </row>
    <row r="194" spans="1:8" ht="60.6" customHeight="1">
      <c r="A194" s="2405"/>
      <c r="B194" s="1717"/>
      <c r="C194" s="1717"/>
      <c r="D194" s="2413"/>
      <c r="E194" s="162" t="s">
        <v>14744</v>
      </c>
      <c r="F194" s="202" t="s">
        <v>14498</v>
      </c>
      <c r="G194" s="1717"/>
      <c r="H194" s="1713"/>
    </row>
    <row r="195" spans="1:8" ht="99.6" customHeight="1">
      <c r="A195" s="2405">
        <v>6</v>
      </c>
      <c r="B195" s="1717" t="s">
        <v>14745</v>
      </c>
      <c r="C195" s="1717" t="s">
        <v>65</v>
      </c>
      <c r="D195" s="2413">
        <v>353</v>
      </c>
      <c r="E195" s="2415" t="s">
        <v>14746</v>
      </c>
      <c r="F195" s="162" t="s">
        <v>14747</v>
      </c>
      <c r="G195" s="1717" t="s">
        <v>14748</v>
      </c>
      <c r="H195" s="1717"/>
    </row>
    <row r="196" spans="1:8" ht="66" customHeight="1">
      <c r="A196" s="2405"/>
      <c r="B196" s="1717"/>
      <c r="C196" s="1717"/>
      <c r="D196" s="2413"/>
      <c r="E196" s="2416"/>
      <c r="F196" s="202" t="s">
        <v>14749</v>
      </c>
      <c r="G196" s="1717"/>
      <c r="H196" s="1717"/>
    </row>
    <row r="197" spans="1:8" ht="45.6" customHeight="1">
      <c r="A197" s="181">
        <v>7</v>
      </c>
      <c r="B197" s="162" t="s">
        <v>14750</v>
      </c>
      <c r="C197" s="162" t="s">
        <v>65</v>
      </c>
      <c r="D197" s="328">
        <v>93.7</v>
      </c>
      <c r="E197" s="1288" t="s">
        <v>14751</v>
      </c>
      <c r="F197" s="162" t="s">
        <v>14465</v>
      </c>
      <c r="G197" s="162" t="s">
        <v>14525</v>
      </c>
      <c r="H197" s="162"/>
    </row>
    <row r="198" spans="1:8" ht="21" customHeight="1">
      <c r="A198" s="2405">
        <v>8</v>
      </c>
      <c r="B198" s="1717" t="s">
        <v>14752</v>
      </c>
      <c r="C198" s="1717" t="s">
        <v>65</v>
      </c>
      <c r="D198" s="2413">
        <v>167.5</v>
      </c>
      <c r="E198" s="2414" t="s">
        <v>14753</v>
      </c>
      <c r="F198" s="162" t="s">
        <v>14754</v>
      </c>
      <c r="G198" s="1717" t="s">
        <v>14755</v>
      </c>
      <c r="H198" s="1717"/>
    </row>
    <row r="199" spans="1:8" ht="60" customHeight="1">
      <c r="A199" s="2405"/>
      <c r="B199" s="1717"/>
      <c r="C199" s="1717"/>
      <c r="D199" s="2413"/>
      <c r="E199" s="2414"/>
      <c r="F199" s="202" t="s">
        <v>14756</v>
      </c>
      <c r="G199" s="1717"/>
      <c r="H199" s="1717"/>
    </row>
    <row r="200" spans="1:8" ht="34.200000000000003" customHeight="1">
      <c r="A200" s="2405">
        <v>9</v>
      </c>
      <c r="B200" s="1717" t="s">
        <v>14757</v>
      </c>
      <c r="C200" s="1717" t="s">
        <v>65</v>
      </c>
      <c r="D200" s="2413">
        <v>99.2</v>
      </c>
      <c r="E200" s="2414" t="s">
        <v>14758</v>
      </c>
      <c r="F200" s="162" t="s">
        <v>14754</v>
      </c>
      <c r="G200" s="1717" t="s">
        <v>14755</v>
      </c>
      <c r="H200" s="1717"/>
    </row>
    <row r="201" spans="1:8" ht="61.95" customHeight="1">
      <c r="A201" s="2405"/>
      <c r="B201" s="1717"/>
      <c r="C201" s="1717"/>
      <c r="D201" s="2413"/>
      <c r="E201" s="2414"/>
      <c r="F201" s="202" t="s">
        <v>14756</v>
      </c>
      <c r="G201" s="1717"/>
      <c r="H201" s="1717"/>
    </row>
    <row r="202" spans="1:8" ht="105.6">
      <c r="A202" s="181">
        <v>10</v>
      </c>
      <c r="B202" s="162" t="s">
        <v>14759</v>
      </c>
      <c r="C202" s="162" t="s">
        <v>65</v>
      </c>
      <c r="D202" s="328">
        <v>79.680000000000007</v>
      </c>
      <c r="E202" s="1288" t="s">
        <v>14760</v>
      </c>
      <c r="F202" s="162" t="s">
        <v>14761</v>
      </c>
      <c r="G202" s="162" t="s">
        <v>14762</v>
      </c>
      <c r="H202" s="162"/>
    </row>
    <row r="203" spans="1:8" s="187" customFormat="1">
      <c r="A203" s="2405" t="s">
        <v>14763</v>
      </c>
      <c r="B203" s="2405"/>
      <c r="C203" s="2405"/>
      <c r="D203" s="1284">
        <v>1402.38</v>
      </c>
      <c r="E203" s="162"/>
      <c r="F203" s="162"/>
      <c r="G203" s="162"/>
      <c r="H203" s="162"/>
    </row>
    <row r="204" spans="1:8" ht="60" customHeight="1">
      <c r="A204" s="2433">
        <v>1</v>
      </c>
      <c r="B204" s="1783" t="s">
        <v>14764</v>
      </c>
      <c r="C204" s="1783" t="s">
        <v>358</v>
      </c>
      <c r="D204" s="1909">
        <v>163</v>
      </c>
      <c r="E204" s="2436" t="s">
        <v>14765</v>
      </c>
      <c r="F204" s="1109" t="s">
        <v>14766</v>
      </c>
      <c r="G204" s="1783" t="s">
        <v>14767</v>
      </c>
      <c r="H204" s="2431"/>
    </row>
    <row r="205" spans="1:8" ht="32.4" customHeight="1">
      <c r="A205" s="2433"/>
      <c r="B205" s="1783"/>
      <c r="C205" s="1783"/>
      <c r="D205" s="1909"/>
      <c r="E205" s="2437"/>
      <c r="F205" s="1109" t="s">
        <v>14768</v>
      </c>
      <c r="G205" s="1783"/>
      <c r="H205" s="2432"/>
    </row>
    <row r="206" spans="1:8" ht="26.4">
      <c r="A206" s="2405">
        <v>2</v>
      </c>
      <c r="B206" s="162" t="s">
        <v>14769</v>
      </c>
      <c r="C206" s="1717" t="s">
        <v>358</v>
      </c>
      <c r="D206" s="2413" t="s">
        <v>14770</v>
      </c>
      <c r="E206" s="1288" t="s">
        <v>14771</v>
      </c>
      <c r="F206" s="162" t="s">
        <v>14772</v>
      </c>
      <c r="G206" s="1717" t="s">
        <v>14654</v>
      </c>
      <c r="H206" s="2404"/>
    </row>
    <row r="207" spans="1:8" ht="79.2">
      <c r="A207" s="2405"/>
      <c r="B207" s="162" t="s">
        <v>14414</v>
      </c>
      <c r="C207" s="1717"/>
      <c r="D207" s="2413"/>
      <c r="E207" s="162" t="s">
        <v>14773</v>
      </c>
      <c r="F207" s="162" t="s">
        <v>14474</v>
      </c>
      <c r="G207" s="1717"/>
      <c r="H207" s="1713"/>
    </row>
    <row r="208" spans="1:8" s="112" customFormat="1" ht="38.4" customHeight="1">
      <c r="A208" s="2425">
        <v>3</v>
      </c>
      <c r="B208" s="2426" t="s">
        <v>14774</v>
      </c>
      <c r="C208" s="2426" t="s">
        <v>358</v>
      </c>
      <c r="D208" s="2427">
        <v>74.2</v>
      </c>
      <c r="E208" s="1295" t="s">
        <v>14775</v>
      </c>
      <c r="F208" s="2426" t="s">
        <v>14776</v>
      </c>
      <c r="G208" s="2426" t="s">
        <v>14667</v>
      </c>
      <c r="H208" s="2423"/>
    </row>
    <row r="209" spans="1:8" s="112" customFormat="1" ht="51.6" customHeight="1">
      <c r="A209" s="2425"/>
      <c r="B209" s="2426"/>
      <c r="C209" s="2426"/>
      <c r="D209" s="2427"/>
      <c r="E209" s="177" t="s">
        <v>14777</v>
      </c>
      <c r="F209" s="2426"/>
      <c r="G209" s="2426"/>
      <c r="H209" s="2424"/>
    </row>
    <row r="210" spans="1:8" s="112" customFormat="1" ht="20.399999999999999" customHeight="1">
      <c r="A210" s="2425">
        <v>4</v>
      </c>
      <c r="B210" s="2426" t="s">
        <v>14778</v>
      </c>
      <c r="C210" s="2426" t="s">
        <v>358</v>
      </c>
      <c r="D210" s="2427">
        <v>55.6</v>
      </c>
      <c r="E210" s="2428" t="s">
        <v>14779</v>
      </c>
      <c r="F210" s="177" t="s">
        <v>14780</v>
      </c>
      <c r="G210" s="2426" t="s">
        <v>14525</v>
      </c>
      <c r="H210" s="2426"/>
    </row>
    <row r="211" spans="1:8" s="112" customFormat="1" ht="67.95" customHeight="1">
      <c r="A211" s="2425"/>
      <c r="B211" s="2426"/>
      <c r="C211" s="2426"/>
      <c r="D211" s="2427"/>
      <c r="E211" s="2428"/>
      <c r="F211" s="1290" t="s">
        <v>14474</v>
      </c>
      <c r="G211" s="2426"/>
      <c r="H211" s="2426"/>
    </row>
    <row r="212" spans="1:8">
      <c r="A212" s="2405" t="s">
        <v>14781</v>
      </c>
      <c r="B212" s="2405"/>
      <c r="C212" s="2405"/>
      <c r="D212" s="1284">
        <v>466.6</v>
      </c>
      <c r="E212" s="162"/>
      <c r="F212" s="162"/>
      <c r="G212" s="162"/>
      <c r="H212" s="162"/>
    </row>
    <row r="213" spans="1:8" ht="26.4">
      <c r="A213" s="2405">
        <v>1</v>
      </c>
      <c r="B213" s="1717" t="s">
        <v>14782</v>
      </c>
      <c r="C213" s="1717" t="s">
        <v>366</v>
      </c>
      <c r="D213" s="2413">
        <v>6</v>
      </c>
      <c r="E213" s="2414" t="s">
        <v>14783</v>
      </c>
      <c r="F213" s="162" t="s">
        <v>14484</v>
      </c>
      <c r="G213" s="1717" t="s">
        <v>14784</v>
      </c>
      <c r="H213" s="2404"/>
    </row>
    <row r="214" spans="1:8" ht="106.95" customHeight="1">
      <c r="A214" s="2405"/>
      <c r="B214" s="1717"/>
      <c r="C214" s="1717"/>
      <c r="D214" s="2413"/>
      <c r="E214" s="2414"/>
      <c r="F214" s="162" t="s">
        <v>14486</v>
      </c>
      <c r="G214" s="1717"/>
      <c r="H214" s="1713"/>
    </row>
    <row r="215" spans="1:8" ht="118.8">
      <c r="A215" s="181">
        <v>2</v>
      </c>
      <c r="B215" s="162" t="s">
        <v>14785</v>
      </c>
      <c r="C215" s="162" t="s">
        <v>366</v>
      </c>
      <c r="D215" s="328">
        <v>4</v>
      </c>
      <c r="E215" s="1288" t="s">
        <v>14786</v>
      </c>
      <c r="F215" s="202" t="s">
        <v>14710</v>
      </c>
      <c r="G215" s="162" t="s">
        <v>14787</v>
      </c>
      <c r="H215" s="162"/>
    </row>
    <row r="216" spans="1:8" s="187" customFormat="1" ht="27" customHeight="1">
      <c r="A216" s="2405" t="s">
        <v>14788</v>
      </c>
      <c r="B216" s="2405"/>
      <c r="C216" s="2405"/>
      <c r="D216" s="1284">
        <v>10</v>
      </c>
      <c r="E216" s="162"/>
      <c r="F216" s="162"/>
      <c r="G216" s="162"/>
      <c r="H216" s="162"/>
    </row>
    <row r="217" spans="1:8" ht="66">
      <c r="A217" s="2405">
        <v>1</v>
      </c>
      <c r="B217" s="162" t="s">
        <v>14789</v>
      </c>
      <c r="C217" s="1717" t="s">
        <v>14790</v>
      </c>
      <c r="D217" s="2413">
        <v>2.5</v>
      </c>
      <c r="E217" s="1288" t="s">
        <v>14791</v>
      </c>
      <c r="F217" s="1717" t="s">
        <v>14792</v>
      </c>
      <c r="G217" s="1717" t="s">
        <v>14634</v>
      </c>
      <c r="H217" s="2404"/>
    </row>
    <row r="218" spans="1:8" ht="79.2">
      <c r="A218" s="2405"/>
      <c r="B218" s="162" t="s">
        <v>14793</v>
      </c>
      <c r="C218" s="1717"/>
      <c r="D218" s="2413"/>
      <c r="E218" s="162" t="s">
        <v>14794</v>
      </c>
      <c r="F218" s="1717"/>
      <c r="G218" s="1717"/>
      <c r="H218" s="1713"/>
    </row>
    <row r="219" spans="1:8" ht="55.2" customHeight="1">
      <c r="A219" s="181">
        <v>2</v>
      </c>
      <c r="B219" s="162" t="s">
        <v>14795</v>
      </c>
      <c r="C219" s="162" t="s">
        <v>14790</v>
      </c>
      <c r="D219" s="328">
        <v>4.7300000000000004</v>
      </c>
      <c r="E219" s="162" t="s">
        <v>14796</v>
      </c>
      <c r="F219" s="162" t="s">
        <v>14797</v>
      </c>
      <c r="G219" s="162" t="s">
        <v>14582</v>
      </c>
      <c r="H219" s="1291"/>
    </row>
    <row r="220" spans="1:8">
      <c r="A220" s="2405">
        <v>3</v>
      </c>
      <c r="B220" s="1717" t="s">
        <v>14798</v>
      </c>
      <c r="C220" s="1717" t="s">
        <v>14790</v>
      </c>
      <c r="D220" s="2413">
        <v>14.952</v>
      </c>
      <c r="E220" s="2414" t="s">
        <v>14799</v>
      </c>
      <c r="F220" s="162" t="s">
        <v>14800</v>
      </c>
      <c r="G220" s="1717" t="s">
        <v>14801</v>
      </c>
      <c r="H220" s="2404"/>
    </row>
    <row r="221" spans="1:8" ht="79.2">
      <c r="A221" s="2405"/>
      <c r="B221" s="1717"/>
      <c r="C221" s="1717"/>
      <c r="D221" s="2413"/>
      <c r="E221" s="2414"/>
      <c r="F221" s="162" t="s">
        <v>14802</v>
      </c>
      <c r="G221" s="1717"/>
      <c r="H221" s="1713"/>
    </row>
    <row r="222" spans="1:8" s="187" customFormat="1">
      <c r="A222" s="2405" t="s">
        <v>14803</v>
      </c>
      <c r="B222" s="2405"/>
      <c r="C222" s="2405"/>
      <c r="D222" s="1284">
        <v>22.181999999999999</v>
      </c>
      <c r="E222" s="162"/>
      <c r="F222" s="162"/>
      <c r="G222" s="162"/>
      <c r="H222" s="162"/>
    </row>
    <row r="223" spans="1:8" ht="128.4" customHeight="1">
      <c r="A223" s="2405">
        <v>1</v>
      </c>
      <c r="B223" s="1717" t="s">
        <v>14804</v>
      </c>
      <c r="C223" s="1717" t="s">
        <v>2107</v>
      </c>
      <c r="D223" s="2413">
        <v>447</v>
      </c>
      <c r="E223" s="2415" t="s">
        <v>14805</v>
      </c>
      <c r="F223" s="162" t="s">
        <v>14381</v>
      </c>
      <c r="G223" s="1717" t="s">
        <v>14728</v>
      </c>
      <c r="H223" s="1717"/>
    </row>
    <row r="224" spans="1:8" ht="26.4" customHeight="1">
      <c r="A224" s="2405"/>
      <c r="B224" s="1717"/>
      <c r="C224" s="1717"/>
      <c r="D224" s="2413"/>
      <c r="E224" s="2416"/>
      <c r="F224" s="162" t="s">
        <v>14384</v>
      </c>
      <c r="G224" s="1717"/>
      <c r="H224" s="1717"/>
    </row>
    <row r="225" spans="1:8" ht="102" customHeight="1">
      <c r="A225" s="2405">
        <v>2</v>
      </c>
      <c r="B225" s="1717" t="s">
        <v>14806</v>
      </c>
      <c r="C225" s="1717" t="s">
        <v>2107</v>
      </c>
      <c r="D225" s="2413">
        <v>1133.0999999999999</v>
      </c>
      <c r="E225" s="1288" t="s">
        <v>14807</v>
      </c>
      <c r="F225" s="2434" t="s">
        <v>14808</v>
      </c>
      <c r="G225" s="2404" t="s">
        <v>14809</v>
      </c>
      <c r="H225" s="2404"/>
    </row>
    <row r="226" spans="1:8" ht="216.6" customHeight="1">
      <c r="A226" s="2405"/>
      <c r="B226" s="1717"/>
      <c r="C226" s="1717"/>
      <c r="D226" s="2413"/>
      <c r="E226" s="1717" t="s">
        <v>14810</v>
      </c>
      <c r="F226" s="2435"/>
      <c r="G226" s="2422"/>
      <c r="H226" s="2422"/>
    </row>
    <row r="227" spans="1:8" ht="253.2" customHeight="1">
      <c r="A227" s="2405"/>
      <c r="B227" s="1717"/>
      <c r="C227" s="1717"/>
      <c r="D227" s="2413"/>
      <c r="E227" s="1717"/>
      <c r="F227" s="2435"/>
      <c r="G227" s="2422"/>
      <c r="H227" s="2422"/>
    </row>
    <row r="228" spans="1:8" ht="79.2">
      <c r="A228" s="2405">
        <v>3</v>
      </c>
      <c r="B228" s="1717" t="s">
        <v>14811</v>
      </c>
      <c r="C228" s="1717" t="s">
        <v>2107</v>
      </c>
      <c r="D228" s="2413">
        <v>1304.8</v>
      </c>
      <c r="E228" s="1288" t="s">
        <v>14812</v>
      </c>
      <c r="F228" s="1717" t="s">
        <v>14813</v>
      </c>
      <c r="G228" s="1717" t="s">
        <v>14814</v>
      </c>
      <c r="H228" s="2404"/>
    </row>
    <row r="229" spans="1:8" ht="99" customHeight="1">
      <c r="A229" s="2405"/>
      <c r="B229" s="1717"/>
      <c r="C229" s="1717"/>
      <c r="D229" s="2413"/>
      <c r="E229" s="162" t="s">
        <v>14815</v>
      </c>
      <c r="F229" s="1717"/>
      <c r="G229" s="1717"/>
      <c r="H229" s="1713"/>
    </row>
    <row r="230" spans="1:8" s="937" customFormat="1" ht="158.4">
      <c r="A230" s="181">
        <v>4</v>
      </c>
      <c r="B230" s="162" t="s">
        <v>14816</v>
      </c>
      <c r="C230" s="162" t="s">
        <v>2107</v>
      </c>
      <c r="D230" s="328">
        <v>211</v>
      </c>
      <c r="E230" s="1288" t="s">
        <v>14817</v>
      </c>
      <c r="F230" s="202" t="s">
        <v>14818</v>
      </c>
      <c r="G230" s="162" t="s">
        <v>14814</v>
      </c>
      <c r="H230" s="162"/>
    </row>
    <row r="231" spans="1:8" ht="102.6" customHeight="1">
      <c r="A231" s="181">
        <v>5</v>
      </c>
      <c r="B231" s="162" t="s">
        <v>14819</v>
      </c>
      <c r="C231" s="162" t="s">
        <v>2107</v>
      </c>
      <c r="D231" s="328">
        <v>26</v>
      </c>
      <c r="E231" s="1288" t="s">
        <v>14820</v>
      </c>
      <c r="F231" s="162" t="s">
        <v>14572</v>
      </c>
      <c r="G231" s="162" t="s">
        <v>14821</v>
      </c>
      <c r="H231" s="162"/>
    </row>
    <row r="232" spans="1:8" ht="37.200000000000003" customHeight="1">
      <c r="A232" s="2405">
        <v>6</v>
      </c>
      <c r="B232" s="1717" t="s">
        <v>14822</v>
      </c>
      <c r="C232" s="1717" t="s">
        <v>2107</v>
      </c>
      <c r="D232" s="2413">
        <v>163.69999999999999</v>
      </c>
      <c r="E232" s="2414" t="s">
        <v>14823</v>
      </c>
      <c r="F232" s="162" t="s">
        <v>14545</v>
      </c>
      <c r="G232" s="1717" t="s">
        <v>14737</v>
      </c>
      <c r="H232" s="2404"/>
    </row>
    <row r="233" spans="1:8" ht="93" customHeight="1">
      <c r="A233" s="2405"/>
      <c r="B233" s="1717"/>
      <c r="C233" s="1717"/>
      <c r="D233" s="2413"/>
      <c r="E233" s="2414"/>
      <c r="F233" s="162" t="s">
        <v>14384</v>
      </c>
      <c r="G233" s="1717"/>
      <c r="H233" s="1713"/>
    </row>
    <row r="234" spans="1:8" ht="118.8">
      <c r="A234" s="181">
        <v>7</v>
      </c>
      <c r="B234" s="162" t="s">
        <v>14824</v>
      </c>
      <c r="C234" s="162" t="s">
        <v>2107</v>
      </c>
      <c r="D234" s="328">
        <v>22</v>
      </c>
      <c r="E234" s="1288" t="s">
        <v>14825</v>
      </c>
      <c r="F234" s="162" t="s">
        <v>14826</v>
      </c>
      <c r="G234" s="162" t="s">
        <v>14827</v>
      </c>
      <c r="H234" s="162"/>
    </row>
    <row r="235" spans="1:8" ht="69" customHeight="1">
      <c r="A235" s="2405">
        <v>8</v>
      </c>
      <c r="B235" s="1717" t="s">
        <v>14828</v>
      </c>
      <c r="C235" s="1717" t="s">
        <v>2107</v>
      </c>
      <c r="D235" s="2413">
        <v>107.8</v>
      </c>
      <c r="E235" s="2414" t="s">
        <v>14829</v>
      </c>
      <c r="F235" s="162" t="s">
        <v>14754</v>
      </c>
      <c r="G235" s="1717" t="s">
        <v>14830</v>
      </c>
      <c r="H235" s="2404"/>
    </row>
    <row r="236" spans="1:8" ht="57" customHeight="1">
      <c r="A236" s="2405"/>
      <c r="B236" s="1717"/>
      <c r="C236" s="1717"/>
      <c r="D236" s="2413"/>
      <c r="E236" s="2414"/>
      <c r="F236" s="202" t="s">
        <v>14756</v>
      </c>
      <c r="G236" s="1717"/>
      <c r="H236" s="1713"/>
    </row>
    <row r="237" spans="1:8" ht="59.4" customHeight="1">
      <c r="A237" s="2405">
        <v>9</v>
      </c>
      <c r="B237" s="1717" t="s">
        <v>14831</v>
      </c>
      <c r="C237" s="1717" t="s">
        <v>2107</v>
      </c>
      <c r="D237" s="2413">
        <v>917.6</v>
      </c>
      <c r="E237" s="2414" t="s">
        <v>14832</v>
      </c>
      <c r="F237" s="162" t="s">
        <v>14833</v>
      </c>
      <c r="G237" s="1717" t="s">
        <v>14834</v>
      </c>
      <c r="H237" s="2404"/>
    </row>
    <row r="238" spans="1:8" ht="115.2" customHeight="1">
      <c r="A238" s="2405"/>
      <c r="B238" s="1717"/>
      <c r="C238" s="1717"/>
      <c r="D238" s="2413"/>
      <c r="E238" s="2414"/>
      <c r="F238" s="162" t="s">
        <v>14835</v>
      </c>
      <c r="G238" s="1717"/>
      <c r="H238" s="2422"/>
    </row>
    <row r="239" spans="1:8" ht="75.599999999999994" customHeight="1">
      <c r="A239" s="2405"/>
      <c r="B239" s="1717"/>
      <c r="C239" s="1717"/>
      <c r="D239" s="2413"/>
      <c r="E239" s="2414"/>
      <c r="F239" s="202" t="s">
        <v>14836</v>
      </c>
      <c r="G239" s="1717"/>
      <c r="H239" s="1713"/>
    </row>
    <row r="240" spans="1:8" ht="79.2">
      <c r="A240" s="181">
        <v>10</v>
      </c>
      <c r="B240" s="162" t="s">
        <v>14837</v>
      </c>
      <c r="C240" s="162" t="s">
        <v>2107</v>
      </c>
      <c r="D240" s="328" t="s">
        <v>14838</v>
      </c>
      <c r="E240" s="1288" t="s">
        <v>14839</v>
      </c>
      <c r="F240" s="162" t="s">
        <v>14465</v>
      </c>
      <c r="G240" s="162" t="s">
        <v>14840</v>
      </c>
      <c r="H240" s="162"/>
    </row>
    <row r="241" spans="1:8" ht="39.6">
      <c r="A241" s="158">
        <v>11</v>
      </c>
      <c r="B241" s="165" t="s">
        <v>14841</v>
      </c>
      <c r="C241" s="165" t="s">
        <v>2107</v>
      </c>
      <c r="D241" s="1286">
        <v>87</v>
      </c>
      <c r="E241" s="1294" t="s">
        <v>14842</v>
      </c>
      <c r="F241" s="165" t="s">
        <v>14797</v>
      </c>
      <c r="G241" s="165" t="s">
        <v>14840</v>
      </c>
      <c r="H241" s="162"/>
    </row>
    <row r="242" spans="1:8" ht="66">
      <c r="A242" s="181">
        <v>12</v>
      </c>
      <c r="B242" s="162" t="s">
        <v>14843</v>
      </c>
      <c r="C242" s="162" t="s">
        <v>2107</v>
      </c>
      <c r="D242" s="328">
        <v>245.1</v>
      </c>
      <c r="E242" s="1288" t="s">
        <v>14844</v>
      </c>
      <c r="F242" s="162" t="s">
        <v>14845</v>
      </c>
      <c r="G242" s="162" t="s">
        <v>14846</v>
      </c>
      <c r="H242" s="162"/>
    </row>
    <row r="243" spans="1:8" ht="118.8">
      <c r="A243" s="181">
        <v>13</v>
      </c>
      <c r="B243" s="162" t="s">
        <v>14847</v>
      </c>
      <c r="C243" s="162" t="s">
        <v>2107</v>
      </c>
      <c r="D243" s="328">
        <v>34.24</v>
      </c>
      <c r="E243" s="1288" t="s">
        <v>14848</v>
      </c>
      <c r="F243" s="202" t="s">
        <v>14418</v>
      </c>
      <c r="G243" s="162" t="s">
        <v>14846</v>
      </c>
      <c r="H243" s="162"/>
    </row>
    <row r="244" spans="1:8" ht="26.4">
      <c r="A244" s="2405">
        <v>14</v>
      </c>
      <c r="B244" s="1717" t="s">
        <v>14849</v>
      </c>
      <c r="C244" s="1717" t="s">
        <v>2107</v>
      </c>
      <c r="D244" s="2413">
        <v>1332.3</v>
      </c>
      <c r="E244" s="2414" t="s">
        <v>14850</v>
      </c>
      <c r="F244" s="162" t="s">
        <v>14473</v>
      </c>
      <c r="G244" s="1717" t="s">
        <v>14851</v>
      </c>
      <c r="H244" s="2404"/>
    </row>
    <row r="245" spans="1:8" ht="28.95" customHeight="1">
      <c r="A245" s="2405"/>
      <c r="B245" s="1717"/>
      <c r="C245" s="1717"/>
      <c r="D245" s="2413"/>
      <c r="E245" s="2414"/>
      <c r="F245" s="165" t="s">
        <v>14852</v>
      </c>
      <c r="G245" s="1717"/>
      <c r="H245" s="2422"/>
    </row>
    <row r="246" spans="1:8" ht="105" customHeight="1">
      <c r="A246" s="2405"/>
      <c r="B246" s="1717"/>
      <c r="C246" s="1717"/>
      <c r="D246" s="2413"/>
      <c r="E246" s="2414"/>
      <c r="F246" s="202" t="s">
        <v>14853</v>
      </c>
      <c r="G246" s="1717"/>
      <c r="H246" s="1713"/>
    </row>
    <row r="247" spans="1:8" ht="105.6">
      <c r="A247" s="181">
        <v>15</v>
      </c>
      <c r="B247" s="162" t="s">
        <v>14854</v>
      </c>
      <c r="C247" s="162" t="s">
        <v>2107</v>
      </c>
      <c r="D247" s="328">
        <v>489.09019999999998</v>
      </c>
      <c r="E247" s="1288" t="s">
        <v>14855</v>
      </c>
      <c r="F247" s="202" t="s">
        <v>14418</v>
      </c>
      <c r="G247" s="162" t="s">
        <v>14856</v>
      </c>
      <c r="H247" s="162"/>
    </row>
    <row r="248" spans="1:8" ht="253.95" customHeight="1">
      <c r="A248" s="181">
        <v>16</v>
      </c>
      <c r="B248" s="162" t="s">
        <v>14857</v>
      </c>
      <c r="C248" s="162" t="s">
        <v>2107</v>
      </c>
      <c r="D248" s="328">
        <v>220</v>
      </c>
      <c r="E248" s="1288" t="s">
        <v>14858</v>
      </c>
      <c r="F248" s="202" t="s">
        <v>14418</v>
      </c>
      <c r="G248" s="162" t="s">
        <v>14859</v>
      </c>
      <c r="H248" s="165"/>
    </row>
    <row r="249" spans="1:8" ht="41.4" customHeight="1">
      <c r="A249" s="2405">
        <v>17</v>
      </c>
      <c r="B249" s="1717" t="s">
        <v>14860</v>
      </c>
      <c r="C249" s="1717" t="s">
        <v>2107</v>
      </c>
      <c r="D249" s="2413">
        <v>230.6</v>
      </c>
      <c r="E249" s="2414" t="s">
        <v>14861</v>
      </c>
      <c r="F249" s="162" t="s">
        <v>14862</v>
      </c>
      <c r="G249" s="1717" t="s">
        <v>14863</v>
      </c>
      <c r="H249" s="2404"/>
    </row>
    <row r="250" spans="1:8" ht="80.400000000000006" customHeight="1">
      <c r="A250" s="2405"/>
      <c r="B250" s="1717"/>
      <c r="C250" s="1717"/>
      <c r="D250" s="2413"/>
      <c r="E250" s="2414"/>
      <c r="F250" s="202" t="s">
        <v>14498</v>
      </c>
      <c r="G250" s="1717"/>
      <c r="H250" s="1713"/>
    </row>
    <row r="251" spans="1:8" ht="66">
      <c r="A251" s="2405">
        <v>18</v>
      </c>
      <c r="B251" s="162" t="s">
        <v>14864</v>
      </c>
      <c r="C251" s="1717" t="s">
        <v>2107</v>
      </c>
      <c r="D251" s="2413" t="s">
        <v>14865</v>
      </c>
      <c r="E251" s="1288" t="s">
        <v>14866</v>
      </c>
      <c r="F251" s="162" t="s">
        <v>14867</v>
      </c>
      <c r="G251" s="1717" t="s">
        <v>14859</v>
      </c>
      <c r="H251" s="2404"/>
    </row>
    <row r="252" spans="1:8" ht="105.6">
      <c r="A252" s="2405"/>
      <c r="B252" s="162" t="s">
        <v>14397</v>
      </c>
      <c r="C252" s="1717"/>
      <c r="D252" s="2413"/>
      <c r="E252" s="162" t="s">
        <v>14868</v>
      </c>
      <c r="F252" s="202" t="s">
        <v>14656</v>
      </c>
      <c r="G252" s="1717"/>
      <c r="H252" s="1713"/>
    </row>
    <row r="253" spans="1:8" ht="127.2" customHeight="1">
      <c r="A253" s="181">
        <v>19</v>
      </c>
      <c r="B253" s="162" t="s">
        <v>14869</v>
      </c>
      <c r="C253" s="162" t="s">
        <v>2107</v>
      </c>
      <c r="D253" s="328">
        <v>337.6</v>
      </c>
      <c r="E253" s="1288" t="s">
        <v>14870</v>
      </c>
      <c r="F253" s="162" t="s">
        <v>14813</v>
      </c>
      <c r="G253" s="162" t="s">
        <v>14863</v>
      </c>
      <c r="H253" s="162"/>
    </row>
    <row r="254" spans="1:8" ht="39.6">
      <c r="A254" s="2405">
        <v>20</v>
      </c>
      <c r="B254" s="1717" t="s">
        <v>14871</v>
      </c>
      <c r="C254" s="1717" t="s">
        <v>2107</v>
      </c>
      <c r="D254" s="2413">
        <v>462.9</v>
      </c>
      <c r="E254" s="1288" t="s">
        <v>14872</v>
      </c>
      <c r="F254" s="162" t="s">
        <v>14545</v>
      </c>
      <c r="G254" s="1717" t="s">
        <v>14873</v>
      </c>
      <c r="H254" s="1717"/>
    </row>
    <row r="255" spans="1:8" ht="39.6">
      <c r="A255" s="2405"/>
      <c r="B255" s="1717"/>
      <c r="C255" s="1717"/>
      <c r="D255" s="2413"/>
      <c r="E255" s="162" t="s">
        <v>14874</v>
      </c>
      <c r="F255" s="162" t="s">
        <v>14875</v>
      </c>
      <c r="G255" s="1717"/>
      <c r="H255" s="1717"/>
    </row>
    <row r="256" spans="1:8" ht="66">
      <c r="A256" s="2405"/>
      <c r="B256" s="1717"/>
      <c r="C256" s="1717"/>
      <c r="D256" s="2413"/>
      <c r="E256" s="162" t="s">
        <v>14876</v>
      </c>
      <c r="F256" s="162" t="s">
        <v>14877</v>
      </c>
      <c r="G256" s="1717"/>
      <c r="H256" s="1717"/>
    </row>
    <row r="257" spans="1:8" ht="52.8">
      <c r="A257" s="2405">
        <v>21</v>
      </c>
      <c r="B257" s="1717" t="s">
        <v>14878</v>
      </c>
      <c r="C257" s="1717" t="s">
        <v>2107</v>
      </c>
      <c r="D257" s="2413">
        <v>337.2</v>
      </c>
      <c r="E257" s="1288" t="s">
        <v>14879</v>
      </c>
      <c r="F257" s="162" t="s">
        <v>14545</v>
      </c>
      <c r="G257" s="1717" t="s">
        <v>14873</v>
      </c>
      <c r="H257" s="1717"/>
    </row>
    <row r="258" spans="1:8">
      <c r="A258" s="2405"/>
      <c r="B258" s="1717"/>
      <c r="C258" s="1717"/>
      <c r="D258" s="2413"/>
      <c r="E258" s="1717" t="s">
        <v>14880</v>
      </c>
      <c r="F258" s="162" t="s">
        <v>14875</v>
      </c>
      <c r="G258" s="1717"/>
      <c r="H258" s="1717"/>
    </row>
    <row r="259" spans="1:8" ht="74.400000000000006" customHeight="1">
      <c r="A259" s="2405"/>
      <c r="B259" s="1717"/>
      <c r="C259" s="1717"/>
      <c r="D259" s="2413"/>
      <c r="E259" s="1717"/>
      <c r="F259" s="162" t="s">
        <v>14877</v>
      </c>
      <c r="G259" s="1717"/>
      <c r="H259" s="1717"/>
    </row>
    <row r="260" spans="1:8" ht="39.6">
      <c r="A260" s="2405">
        <v>22</v>
      </c>
      <c r="B260" s="1717" t="s">
        <v>14881</v>
      </c>
      <c r="C260" s="1717" t="s">
        <v>2107</v>
      </c>
      <c r="D260" s="2413">
        <v>316.5</v>
      </c>
      <c r="E260" s="1288" t="s">
        <v>14882</v>
      </c>
      <c r="F260" s="1717" t="s">
        <v>14545</v>
      </c>
      <c r="G260" s="1717" t="s">
        <v>14873</v>
      </c>
      <c r="H260" s="1717"/>
    </row>
    <row r="261" spans="1:8">
      <c r="A261" s="2405"/>
      <c r="B261" s="1717"/>
      <c r="C261" s="1717"/>
      <c r="D261" s="2413"/>
      <c r="E261" s="1717" t="s">
        <v>14883</v>
      </c>
      <c r="F261" s="1717"/>
      <c r="G261" s="1717"/>
      <c r="H261" s="1717"/>
    </row>
    <row r="262" spans="1:8" ht="71.400000000000006" customHeight="1">
      <c r="A262" s="2405"/>
      <c r="B262" s="1717"/>
      <c r="C262" s="1717"/>
      <c r="D262" s="2413"/>
      <c r="E262" s="1717"/>
      <c r="F262" s="162" t="s">
        <v>14884</v>
      </c>
      <c r="G262" s="1717"/>
      <c r="H262" s="1717"/>
    </row>
    <row r="263" spans="1:8" ht="44.4" customHeight="1">
      <c r="A263" s="2405">
        <v>23</v>
      </c>
      <c r="B263" s="1717" t="s">
        <v>14885</v>
      </c>
      <c r="C263" s="1717" t="s">
        <v>2107</v>
      </c>
      <c r="D263" s="2413">
        <v>193.7</v>
      </c>
      <c r="E263" s="1288" t="s">
        <v>14886</v>
      </c>
      <c r="F263" s="162" t="s">
        <v>14754</v>
      </c>
      <c r="G263" s="1717" t="s">
        <v>14525</v>
      </c>
      <c r="H263" s="1717"/>
    </row>
    <row r="264" spans="1:8" ht="114.6" customHeight="1">
      <c r="A264" s="2405"/>
      <c r="B264" s="1717"/>
      <c r="C264" s="1717"/>
      <c r="D264" s="2413"/>
      <c r="E264" s="165" t="s">
        <v>14887</v>
      </c>
      <c r="F264" s="1292" t="s">
        <v>14756</v>
      </c>
      <c r="G264" s="1717"/>
      <c r="H264" s="1717"/>
    </row>
    <row r="265" spans="1:8" ht="39.6">
      <c r="A265" s="2405">
        <v>24</v>
      </c>
      <c r="B265" s="1717" t="s">
        <v>14888</v>
      </c>
      <c r="C265" s="1717" t="s">
        <v>2107</v>
      </c>
      <c r="D265" s="2413">
        <v>51.7</v>
      </c>
      <c r="E265" s="1288" t="s">
        <v>14889</v>
      </c>
      <c r="F265" s="162" t="s">
        <v>14754</v>
      </c>
      <c r="G265" s="1717" t="s">
        <v>14525</v>
      </c>
      <c r="H265" s="1717"/>
    </row>
    <row r="266" spans="1:8" ht="79.2">
      <c r="A266" s="2405"/>
      <c r="B266" s="1717"/>
      <c r="C266" s="1717"/>
      <c r="D266" s="2413"/>
      <c r="E266" s="162" t="s">
        <v>14890</v>
      </c>
      <c r="F266" s="202" t="s">
        <v>14756</v>
      </c>
      <c r="G266" s="1717"/>
      <c r="H266" s="1717"/>
    </row>
    <row r="267" spans="1:8" ht="66">
      <c r="A267" s="181">
        <v>25</v>
      </c>
      <c r="B267" s="162" t="s">
        <v>14891</v>
      </c>
      <c r="C267" s="162" t="s">
        <v>2107</v>
      </c>
      <c r="D267" s="328">
        <v>136</v>
      </c>
      <c r="E267" s="1288" t="s">
        <v>14892</v>
      </c>
      <c r="F267" s="162" t="s">
        <v>14893</v>
      </c>
      <c r="G267" s="162" t="s">
        <v>14755</v>
      </c>
      <c r="H267" s="162"/>
    </row>
    <row r="268" spans="1:8" ht="52.8">
      <c r="A268" s="181">
        <v>26</v>
      </c>
      <c r="B268" s="162" t="s">
        <v>14894</v>
      </c>
      <c r="C268" s="162" t="s">
        <v>2107</v>
      </c>
      <c r="D268" s="328">
        <v>17.8</v>
      </c>
      <c r="E268" s="1288" t="s">
        <v>14895</v>
      </c>
      <c r="F268" s="162" t="s">
        <v>14572</v>
      </c>
      <c r="G268" s="162" t="s">
        <v>14546</v>
      </c>
      <c r="H268" s="162"/>
    </row>
    <row r="269" spans="1:8" ht="52.8">
      <c r="A269" s="181">
        <v>27</v>
      </c>
      <c r="B269" s="162" t="s">
        <v>14896</v>
      </c>
      <c r="C269" s="162" t="s">
        <v>2107</v>
      </c>
      <c r="D269" s="328">
        <v>15.2</v>
      </c>
      <c r="E269" s="1288" t="s">
        <v>14897</v>
      </c>
      <c r="F269" s="162" t="s">
        <v>14898</v>
      </c>
      <c r="G269" s="162" t="s">
        <v>14707</v>
      </c>
      <c r="H269" s="162"/>
    </row>
    <row r="270" spans="1:8" ht="66">
      <c r="A270" s="181">
        <v>28</v>
      </c>
      <c r="B270" s="257" t="s">
        <v>14899</v>
      </c>
      <c r="C270" s="257" t="s">
        <v>2107</v>
      </c>
      <c r="D270" s="266">
        <v>56.4758</v>
      </c>
      <c r="E270" s="1296" t="s">
        <v>14900</v>
      </c>
      <c r="F270" s="257" t="s">
        <v>14561</v>
      </c>
      <c r="G270" s="257" t="s">
        <v>14569</v>
      </c>
      <c r="H270" s="162"/>
    </row>
    <row r="271" spans="1:8" ht="66">
      <c r="A271" s="181">
        <v>29</v>
      </c>
      <c r="B271" s="257" t="s">
        <v>14901</v>
      </c>
      <c r="C271" s="257" t="s">
        <v>2107</v>
      </c>
      <c r="D271" s="266">
        <v>26.6</v>
      </c>
      <c r="E271" s="1297" t="s">
        <v>14902</v>
      </c>
      <c r="F271" s="257" t="s">
        <v>14903</v>
      </c>
      <c r="G271" s="257" t="s">
        <v>14569</v>
      </c>
      <c r="H271" s="162"/>
    </row>
    <row r="272" spans="1:8" ht="39.6">
      <c r="A272" s="181">
        <v>30</v>
      </c>
      <c r="B272" s="257" t="s">
        <v>14904</v>
      </c>
      <c r="C272" s="257" t="s">
        <v>2107</v>
      </c>
      <c r="D272" s="266">
        <v>56.85</v>
      </c>
      <c r="E272" s="1297" t="s">
        <v>14905</v>
      </c>
      <c r="F272" s="257" t="s">
        <v>14906</v>
      </c>
      <c r="G272" s="257" t="s">
        <v>14573</v>
      </c>
      <c r="H272" s="162"/>
    </row>
    <row r="273" spans="1:8" ht="39.6">
      <c r="A273" s="181">
        <v>31</v>
      </c>
      <c r="B273" s="257" t="s">
        <v>14907</v>
      </c>
      <c r="C273" s="257" t="s">
        <v>2107</v>
      </c>
      <c r="D273" s="266">
        <v>4.0999999999999996</v>
      </c>
      <c r="E273" s="1297" t="s">
        <v>14908</v>
      </c>
      <c r="F273" s="257" t="s">
        <v>14423</v>
      </c>
      <c r="G273" s="257" t="s">
        <v>14599</v>
      </c>
      <c r="H273" s="162"/>
    </row>
    <row r="274" spans="1:8" ht="54.6" customHeight="1">
      <c r="A274" s="181">
        <v>32</v>
      </c>
      <c r="B274" s="257" t="s">
        <v>14430</v>
      </c>
      <c r="C274" s="257" t="s">
        <v>2107</v>
      </c>
      <c r="D274" s="266">
        <v>46</v>
      </c>
      <c r="E274" s="1297" t="s">
        <v>14909</v>
      </c>
      <c r="F274" s="257" t="s">
        <v>14910</v>
      </c>
      <c r="G274" s="257" t="s">
        <v>14599</v>
      </c>
      <c r="H274" s="162"/>
    </row>
    <row r="275" spans="1:8" ht="105.6">
      <c r="A275" s="181">
        <v>33</v>
      </c>
      <c r="B275" s="257" t="s">
        <v>14911</v>
      </c>
      <c r="C275" s="257" t="s">
        <v>2107</v>
      </c>
      <c r="D275" s="266">
        <v>107.4</v>
      </c>
      <c r="E275" s="1297" t="s">
        <v>14912</v>
      </c>
      <c r="F275" s="257" t="s">
        <v>14913</v>
      </c>
      <c r="G275" s="257" t="s">
        <v>14914</v>
      </c>
      <c r="H275" s="1291"/>
    </row>
    <row r="276" spans="1:8" ht="141.6" customHeight="1">
      <c r="A276" s="181">
        <v>34</v>
      </c>
      <c r="B276" s="257" t="s">
        <v>14915</v>
      </c>
      <c r="C276" s="257" t="s">
        <v>2107</v>
      </c>
      <c r="D276" s="266">
        <v>14.6</v>
      </c>
      <c r="E276" s="1297" t="s">
        <v>14916</v>
      </c>
      <c r="F276" s="257" t="s">
        <v>14917</v>
      </c>
      <c r="G276" s="257" t="s">
        <v>14918</v>
      </c>
      <c r="H276" s="1291"/>
    </row>
    <row r="277" spans="1:8" ht="52.8">
      <c r="A277" s="181">
        <v>35</v>
      </c>
      <c r="B277" s="257" t="s">
        <v>14919</v>
      </c>
      <c r="C277" s="257" t="s">
        <v>2107</v>
      </c>
      <c r="D277" s="266">
        <v>23.2</v>
      </c>
      <c r="E277" s="1297" t="s">
        <v>14920</v>
      </c>
      <c r="F277" s="257" t="s">
        <v>14921</v>
      </c>
      <c r="G277" s="257" t="s">
        <v>14918</v>
      </c>
      <c r="H277" s="1291"/>
    </row>
    <row r="278" spans="1:8" ht="39.6">
      <c r="A278" s="181">
        <v>36</v>
      </c>
      <c r="B278" s="257" t="s">
        <v>14922</v>
      </c>
      <c r="C278" s="257" t="s">
        <v>2107</v>
      </c>
      <c r="D278" s="266">
        <v>153.29300000000001</v>
      </c>
      <c r="E278" s="1297" t="s">
        <v>14923</v>
      </c>
      <c r="F278" s="257" t="s">
        <v>14924</v>
      </c>
      <c r="G278" s="257" t="s">
        <v>14599</v>
      </c>
      <c r="H278" s="162"/>
    </row>
    <row r="279" spans="1:8" ht="66">
      <c r="A279" s="181">
        <v>37</v>
      </c>
      <c r="B279" s="257" t="s">
        <v>14925</v>
      </c>
      <c r="C279" s="257" t="s">
        <v>2107</v>
      </c>
      <c r="D279" s="266">
        <v>4.7358000000000002</v>
      </c>
      <c r="E279" s="1297" t="s">
        <v>14926</v>
      </c>
      <c r="F279" s="257" t="s">
        <v>14797</v>
      </c>
      <c r="G279" s="257" t="s">
        <v>14603</v>
      </c>
      <c r="H279" s="162"/>
    </row>
    <row r="280" spans="1:8" s="187" customFormat="1">
      <c r="A280" s="2405" t="s">
        <v>14927</v>
      </c>
      <c r="B280" s="2405"/>
      <c r="C280" s="2405"/>
      <c r="D280" s="1284">
        <v>10131.585800000001</v>
      </c>
      <c r="E280" s="162"/>
      <c r="F280" s="162"/>
      <c r="G280" s="162"/>
      <c r="H280" s="162"/>
    </row>
    <row r="281" spans="1:8" s="187" customFormat="1">
      <c r="A281" s="2405" t="s">
        <v>14928</v>
      </c>
      <c r="B281" s="2405"/>
      <c r="C281" s="2405"/>
      <c r="D281" s="1284">
        <v>32232.669300000001</v>
      </c>
      <c r="E281" s="162"/>
      <c r="F281" s="162"/>
      <c r="G281" s="162"/>
      <c r="H281" s="162"/>
    </row>
    <row r="282" spans="1:8">
      <c r="A282" s="2417" t="s">
        <v>6</v>
      </c>
      <c r="B282" s="2417"/>
      <c r="C282" s="2417"/>
      <c r="D282" s="2417"/>
      <c r="E282" s="1288"/>
      <c r="F282" s="1288"/>
      <c r="G282" s="1288"/>
      <c r="H282" s="162"/>
    </row>
    <row r="283" spans="1:8" ht="144" customHeight="1">
      <c r="A283" s="181">
        <v>1</v>
      </c>
      <c r="B283" s="162" t="s">
        <v>14929</v>
      </c>
      <c r="C283" s="162" t="s">
        <v>4796</v>
      </c>
      <c r="D283" s="328">
        <v>51.3</v>
      </c>
      <c r="E283" s="1288" t="s">
        <v>14930</v>
      </c>
      <c r="F283" s="202" t="s">
        <v>14528</v>
      </c>
      <c r="G283" s="162" t="s">
        <v>14931</v>
      </c>
      <c r="H283" s="162"/>
    </row>
    <row r="284" spans="1:8" ht="118.8">
      <c r="A284" s="181">
        <v>2</v>
      </c>
      <c r="B284" s="162" t="s">
        <v>14932</v>
      </c>
      <c r="C284" s="162" t="s">
        <v>4796</v>
      </c>
      <c r="D284" s="328">
        <v>12.5</v>
      </c>
      <c r="E284" s="1288" t="s">
        <v>14933</v>
      </c>
      <c r="F284" s="202" t="s">
        <v>14505</v>
      </c>
      <c r="G284" s="162" t="s">
        <v>14934</v>
      </c>
      <c r="H284" s="162"/>
    </row>
    <row r="285" spans="1:8" ht="105.6">
      <c r="A285" s="181">
        <v>3</v>
      </c>
      <c r="B285" s="162" t="s">
        <v>14935</v>
      </c>
      <c r="C285" s="162" t="s">
        <v>4796</v>
      </c>
      <c r="D285" s="328">
        <v>3.3</v>
      </c>
      <c r="E285" s="1288" t="s">
        <v>14936</v>
      </c>
      <c r="F285" s="202" t="s">
        <v>14528</v>
      </c>
      <c r="G285" s="162" t="s">
        <v>14937</v>
      </c>
      <c r="H285" s="162"/>
    </row>
    <row r="286" spans="1:8" ht="132">
      <c r="A286" s="181">
        <v>4</v>
      </c>
      <c r="B286" s="162" t="s">
        <v>14938</v>
      </c>
      <c r="C286" s="162" t="s">
        <v>4796</v>
      </c>
      <c r="D286" s="328">
        <v>34</v>
      </c>
      <c r="E286" s="1288" t="s">
        <v>14939</v>
      </c>
      <c r="F286" s="202" t="s">
        <v>14528</v>
      </c>
      <c r="G286" s="162" t="s">
        <v>14931</v>
      </c>
      <c r="H286" s="162"/>
    </row>
    <row r="287" spans="1:8" ht="108" customHeight="1">
      <c r="A287" s="181">
        <v>5</v>
      </c>
      <c r="B287" s="162" t="s">
        <v>14940</v>
      </c>
      <c r="C287" s="162" t="s">
        <v>4796</v>
      </c>
      <c r="D287" s="328">
        <v>4.9000000000000004</v>
      </c>
      <c r="E287" s="1288" t="s">
        <v>14941</v>
      </c>
      <c r="F287" s="202" t="s">
        <v>14528</v>
      </c>
      <c r="G287" s="162" t="s">
        <v>14931</v>
      </c>
      <c r="H287" s="162"/>
    </row>
    <row r="288" spans="1:8" ht="132">
      <c r="A288" s="181">
        <v>6</v>
      </c>
      <c r="B288" s="162" t="s">
        <v>14942</v>
      </c>
      <c r="C288" s="162" t="s">
        <v>4796</v>
      </c>
      <c r="D288" s="328">
        <v>18</v>
      </c>
      <c r="E288" s="1288" t="s">
        <v>14943</v>
      </c>
      <c r="F288" s="202" t="s">
        <v>14528</v>
      </c>
      <c r="G288" s="162" t="s">
        <v>14944</v>
      </c>
      <c r="H288" s="162"/>
    </row>
    <row r="289" spans="1:8" ht="145.19999999999999">
      <c r="A289" s="181">
        <v>7</v>
      </c>
      <c r="B289" s="162" t="s">
        <v>14945</v>
      </c>
      <c r="C289" s="162" t="s">
        <v>4796</v>
      </c>
      <c r="D289" s="328">
        <v>7.4</v>
      </c>
      <c r="E289" s="1288" t="s">
        <v>14946</v>
      </c>
      <c r="F289" s="202" t="s">
        <v>14412</v>
      </c>
      <c r="G289" s="162" t="s">
        <v>14931</v>
      </c>
      <c r="H289" s="162"/>
    </row>
    <row r="290" spans="1:8" ht="145.19999999999999">
      <c r="A290" s="181">
        <v>8</v>
      </c>
      <c r="B290" s="162" t="s">
        <v>14947</v>
      </c>
      <c r="C290" s="162" t="s">
        <v>4796</v>
      </c>
      <c r="D290" s="328">
        <v>11.7</v>
      </c>
      <c r="E290" s="1288" t="s">
        <v>14948</v>
      </c>
      <c r="F290" s="202" t="s">
        <v>14412</v>
      </c>
      <c r="G290" s="162" t="s">
        <v>14931</v>
      </c>
      <c r="H290" s="162"/>
    </row>
    <row r="291" spans="1:8" ht="96" customHeight="1">
      <c r="A291" s="181">
        <v>9</v>
      </c>
      <c r="B291" s="162" t="s">
        <v>14949</v>
      </c>
      <c r="C291" s="162" t="s">
        <v>4796</v>
      </c>
      <c r="D291" s="328">
        <v>17.600000000000001</v>
      </c>
      <c r="E291" s="1288" t="s">
        <v>14950</v>
      </c>
      <c r="F291" s="202" t="s">
        <v>14818</v>
      </c>
      <c r="G291" s="162" t="s">
        <v>14951</v>
      </c>
      <c r="H291" s="162"/>
    </row>
    <row r="292" spans="1:8" ht="67.2" customHeight="1">
      <c r="A292" s="2433">
        <v>10</v>
      </c>
      <c r="B292" s="1109" t="s">
        <v>14952</v>
      </c>
      <c r="C292" s="1783" t="s">
        <v>4796</v>
      </c>
      <c r="D292" s="1909" t="s">
        <v>14953</v>
      </c>
      <c r="E292" s="2430" t="s">
        <v>14954</v>
      </c>
      <c r="F292" s="1907" t="s">
        <v>14412</v>
      </c>
      <c r="G292" s="1783" t="s">
        <v>14955</v>
      </c>
      <c r="H292" s="2431"/>
    </row>
    <row r="293" spans="1:8" ht="61.2" customHeight="1">
      <c r="A293" s="2433"/>
      <c r="B293" s="1109" t="s">
        <v>14414</v>
      </c>
      <c r="C293" s="1783"/>
      <c r="D293" s="1909"/>
      <c r="E293" s="2430"/>
      <c r="F293" s="1907"/>
      <c r="G293" s="1783"/>
      <c r="H293" s="2432"/>
    </row>
    <row r="294" spans="1:8">
      <c r="A294" s="2405">
        <v>11</v>
      </c>
      <c r="B294" s="162" t="s">
        <v>14956</v>
      </c>
      <c r="C294" s="1717" t="s">
        <v>4796</v>
      </c>
      <c r="D294" s="2413" t="s">
        <v>14957</v>
      </c>
      <c r="E294" s="2414" t="s">
        <v>14958</v>
      </c>
      <c r="F294" s="1907" t="s">
        <v>14428</v>
      </c>
      <c r="G294" s="1717" t="s">
        <v>14959</v>
      </c>
      <c r="H294" s="2404"/>
    </row>
    <row r="295" spans="1:8" ht="90" customHeight="1">
      <c r="A295" s="2405"/>
      <c r="B295" s="162" t="s">
        <v>14397</v>
      </c>
      <c r="C295" s="1717"/>
      <c r="D295" s="2413"/>
      <c r="E295" s="2414"/>
      <c r="F295" s="1907"/>
      <c r="G295" s="1717"/>
      <c r="H295" s="1713"/>
    </row>
    <row r="296" spans="1:8" ht="66">
      <c r="A296" s="181">
        <v>12</v>
      </c>
      <c r="B296" s="162" t="s">
        <v>14960</v>
      </c>
      <c r="C296" s="162" t="s">
        <v>4796</v>
      </c>
      <c r="D296" s="328">
        <v>5.5</v>
      </c>
      <c r="E296" s="1288" t="s">
        <v>14961</v>
      </c>
      <c r="F296" s="202" t="s">
        <v>14418</v>
      </c>
      <c r="G296" s="162" t="s">
        <v>14962</v>
      </c>
      <c r="H296" s="162"/>
    </row>
    <row r="297" spans="1:8" ht="39.6">
      <c r="A297" s="2405">
        <v>13</v>
      </c>
      <c r="B297" s="162" t="s">
        <v>14963</v>
      </c>
      <c r="C297" s="1717" t="s">
        <v>4796</v>
      </c>
      <c r="D297" s="2413" t="s">
        <v>14964</v>
      </c>
      <c r="E297" s="1288" t="s">
        <v>14965</v>
      </c>
      <c r="F297" s="1907" t="s">
        <v>14428</v>
      </c>
      <c r="G297" s="1717" t="s">
        <v>14931</v>
      </c>
      <c r="H297" s="2404"/>
    </row>
    <row r="298" spans="1:8" ht="79.2">
      <c r="A298" s="2405"/>
      <c r="B298" s="162" t="s">
        <v>14397</v>
      </c>
      <c r="C298" s="1717"/>
      <c r="D298" s="2413"/>
      <c r="E298" s="162" t="s">
        <v>14966</v>
      </c>
      <c r="F298" s="1907"/>
      <c r="G298" s="1717"/>
      <c r="H298" s="1713"/>
    </row>
    <row r="299" spans="1:8" ht="85.2" customHeight="1">
      <c r="A299" s="2405">
        <v>14</v>
      </c>
      <c r="B299" s="162" t="s">
        <v>14967</v>
      </c>
      <c r="C299" s="1717" t="s">
        <v>4796</v>
      </c>
      <c r="D299" s="2413" t="s">
        <v>14968</v>
      </c>
      <c r="E299" s="2414" t="s">
        <v>14969</v>
      </c>
      <c r="F299" s="1907" t="s">
        <v>14428</v>
      </c>
      <c r="G299" s="1717" t="s">
        <v>14931</v>
      </c>
      <c r="H299" s="2404"/>
    </row>
    <row r="300" spans="1:8" ht="81" customHeight="1">
      <c r="A300" s="2405"/>
      <c r="B300" s="162" t="s">
        <v>14397</v>
      </c>
      <c r="C300" s="1717"/>
      <c r="D300" s="2413"/>
      <c r="E300" s="2414"/>
      <c r="F300" s="1907"/>
      <c r="G300" s="1717"/>
      <c r="H300" s="1713"/>
    </row>
    <row r="301" spans="1:8" ht="139.19999999999999" customHeight="1">
      <c r="A301" s="181">
        <v>15</v>
      </c>
      <c r="B301" s="162" t="s">
        <v>14947</v>
      </c>
      <c r="C301" s="162" t="s">
        <v>4796</v>
      </c>
      <c r="D301" s="328">
        <v>5.0999999999999996</v>
      </c>
      <c r="E301" s="1288" t="s">
        <v>14970</v>
      </c>
      <c r="F301" s="202" t="s">
        <v>14428</v>
      </c>
      <c r="G301" s="162" t="s">
        <v>14971</v>
      </c>
      <c r="H301" s="162"/>
    </row>
    <row r="302" spans="1:8" ht="118.8">
      <c r="A302" s="181">
        <v>16</v>
      </c>
      <c r="B302" s="162" t="s">
        <v>14972</v>
      </c>
      <c r="C302" s="162" t="s">
        <v>4796</v>
      </c>
      <c r="D302" s="328">
        <v>25</v>
      </c>
      <c r="E302" s="1288" t="s">
        <v>14973</v>
      </c>
      <c r="F302" s="202" t="s">
        <v>14505</v>
      </c>
      <c r="G302" s="162" t="s">
        <v>14931</v>
      </c>
      <c r="H302" s="165"/>
    </row>
    <row r="303" spans="1:8" ht="160.19999999999999" customHeight="1">
      <c r="A303" s="181">
        <v>17</v>
      </c>
      <c r="B303" s="162" t="s">
        <v>14974</v>
      </c>
      <c r="C303" s="162" t="s">
        <v>4796</v>
      </c>
      <c r="D303" s="328">
        <v>15.6</v>
      </c>
      <c r="E303" s="1288" t="s">
        <v>14975</v>
      </c>
      <c r="F303" s="202" t="s">
        <v>14428</v>
      </c>
      <c r="G303" s="162" t="s">
        <v>14931</v>
      </c>
      <c r="H303" s="162"/>
    </row>
    <row r="304" spans="1:8" ht="79.2">
      <c r="A304" s="181">
        <v>18</v>
      </c>
      <c r="B304" s="162" t="s">
        <v>14976</v>
      </c>
      <c r="C304" s="162" t="s">
        <v>4796</v>
      </c>
      <c r="D304" s="328">
        <v>6.5</v>
      </c>
      <c r="E304" s="1288" t="s">
        <v>14977</v>
      </c>
      <c r="F304" s="202" t="s">
        <v>14978</v>
      </c>
      <c r="G304" s="162" t="s">
        <v>14931</v>
      </c>
      <c r="H304" s="162"/>
    </row>
    <row r="305" spans="1:8" ht="132">
      <c r="A305" s="181">
        <v>19</v>
      </c>
      <c r="B305" s="162" t="s">
        <v>14947</v>
      </c>
      <c r="C305" s="162" t="s">
        <v>4796</v>
      </c>
      <c r="D305" s="328">
        <v>12</v>
      </c>
      <c r="E305" s="1288" t="s">
        <v>14979</v>
      </c>
      <c r="F305" s="202" t="s">
        <v>14428</v>
      </c>
      <c r="G305" s="162" t="s">
        <v>14931</v>
      </c>
      <c r="H305" s="162"/>
    </row>
    <row r="306" spans="1:8" ht="54" customHeight="1">
      <c r="A306" s="2405">
        <v>20</v>
      </c>
      <c r="B306" s="162" t="s">
        <v>14980</v>
      </c>
      <c r="C306" s="1717" t="s">
        <v>4796</v>
      </c>
      <c r="D306" s="2413" t="s">
        <v>14981</v>
      </c>
      <c r="E306" s="2414" t="s">
        <v>14982</v>
      </c>
      <c r="F306" s="1907" t="s">
        <v>14428</v>
      </c>
      <c r="G306" s="1717" t="s">
        <v>14931</v>
      </c>
      <c r="H306" s="2404"/>
    </row>
    <row r="307" spans="1:8" ht="88.2" customHeight="1">
      <c r="A307" s="2405"/>
      <c r="B307" s="162" t="s">
        <v>14397</v>
      </c>
      <c r="C307" s="1717"/>
      <c r="D307" s="2413"/>
      <c r="E307" s="2414"/>
      <c r="F307" s="1907"/>
      <c r="G307" s="1717"/>
      <c r="H307" s="1713"/>
    </row>
    <row r="308" spans="1:8" ht="88.95" customHeight="1">
      <c r="A308" s="2405">
        <v>21</v>
      </c>
      <c r="B308" s="162" t="s">
        <v>14983</v>
      </c>
      <c r="C308" s="1717" t="s">
        <v>4796</v>
      </c>
      <c r="D308" s="2413" t="s">
        <v>14984</v>
      </c>
      <c r="E308" s="2414" t="s">
        <v>14985</v>
      </c>
      <c r="F308" s="1907" t="s">
        <v>14428</v>
      </c>
      <c r="G308" s="1717" t="s">
        <v>14986</v>
      </c>
      <c r="H308" s="2404"/>
    </row>
    <row r="309" spans="1:8" ht="48" customHeight="1">
      <c r="A309" s="2405"/>
      <c r="B309" s="162" t="s">
        <v>14397</v>
      </c>
      <c r="C309" s="1717"/>
      <c r="D309" s="2413"/>
      <c r="E309" s="2414"/>
      <c r="F309" s="1907"/>
      <c r="G309" s="1717"/>
      <c r="H309" s="1713"/>
    </row>
    <row r="310" spans="1:8" ht="142.19999999999999" customHeight="1">
      <c r="A310" s="181">
        <v>22</v>
      </c>
      <c r="B310" s="162" t="s">
        <v>14947</v>
      </c>
      <c r="C310" s="162" t="s">
        <v>4796</v>
      </c>
      <c r="D310" s="328">
        <v>1.6</v>
      </c>
      <c r="E310" s="1288" t="s">
        <v>14987</v>
      </c>
      <c r="F310" s="202" t="s">
        <v>14978</v>
      </c>
      <c r="G310" s="162" t="s">
        <v>14931</v>
      </c>
      <c r="H310" s="162"/>
    </row>
    <row r="311" spans="1:8" ht="109.95" customHeight="1">
      <c r="A311" s="181">
        <v>23</v>
      </c>
      <c r="B311" s="162" t="s">
        <v>14988</v>
      </c>
      <c r="C311" s="162" t="s">
        <v>4796</v>
      </c>
      <c r="D311" s="328">
        <v>11</v>
      </c>
      <c r="E311" s="1288" t="s">
        <v>14989</v>
      </c>
      <c r="F311" s="202" t="s">
        <v>14978</v>
      </c>
      <c r="G311" s="162" t="s">
        <v>14931</v>
      </c>
      <c r="H311" s="162"/>
    </row>
    <row r="312" spans="1:8" ht="128.4" customHeight="1">
      <c r="A312" s="181">
        <v>24</v>
      </c>
      <c r="B312" s="162" t="s">
        <v>14947</v>
      </c>
      <c r="C312" s="162" t="s">
        <v>4796</v>
      </c>
      <c r="D312" s="328">
        <v>20.100000000000001</v>
      </c>
      <c r="E312" s="1288" t="s">
        <v>14990</v>
      </c>
      <c r="F312" s="202" t="s">
        <v>14978</v>
      </c>
      <c r="G312" s="162" t="s">
        <v>14931</v>
      </c>
      <c r="H312" s="162"/>
    </row>
    <row r="313" spans="1:8" ht="52.8">
      <c r="A313" s="2405">
        <v>25</v>
      </c>
      <c r="B313" s="162" t="s">
        <v>14991</v>
      </c>
      <c r="C313" s="1717" t="s">
        <v>4796</v>
      </c>
      <c r="D313" s="2413" t="s">
        <v>14992</v>
      </c>
      <c r="E313" s="1288" t="s">
        <v>14993</v>
      </c>
      <c r="F313" s="1907" t="s">
        <v>14978</v>
      </c>
      <c r="G313" s="1717" t="s">
        <v>14931</v>
      </c>
      <c r="H313" s="2404"/>
    </row>
    <row r="314" spans="1:8" ht="66">
      <c r="A314" s="2405"/>
      <c r="B314" s="162" t="s">
        <v>14994</v>
      </c>
      <c r="C314" s="1717"/>
      <c r="D314" s="2413"/>
      <c r="E314" s="162" t="s">
        <v>14995</v>
      </c>
      <c r="F314" s="1907"/>
      <c r="G314" s="1717"/>
      <c r="H314" s="1713"/>
    </row>
    <row r="315" spans="1:8" ht="145.19999999999999">
      <c r="A315" s="181">
        <v>26</v>
      </c>
      <c r="B315" s="162" t="s">
        <v>14947</v>
      </c>
      <c r="C315" s="162" t="s">
        <v>4796</v>
      </c>
      <c r="D315" s="328">
        <v>5.3</v>
      </c>
      <c r="E315" s="1288" t="s">
        <v>14996</v>
      </c>
      <c r="F315" s="202" t="s">
        <v>14978</v>
      </c>
      <c r="G315" s="162" t="s">
        <v>14931</v>
      </c>
      <c r="H315" s="162"/>
    </row>
    <row r="316" spans="1:8" s="187" customFormat="1">
      <c r="A316" s="2405" t="s">
        <v>14997</v>
      </c>
      <c r="B316" s="2405"/>
      <c r="C316" s="2405"/>
      <c r="D316" s="1284">
        <v>369.60050000000001</v>
      </c>
      <c r="E316" s="162"/>
      <c r="F316" s="162"/>
      <c r="G316" s="162"/>
      <c r="H316" s="162"/>
    </row>
    <row r="317" spans="1:8">
      <c r="A317" s="2417" t="s">
        <v>1676</v>
      </c>
      <c r="B317" s="2418"/>
      <c r="C317" s="2418"/>
      <c r="D317" s="2418"/>
      <c r="E317" s="162"/>
      <c r="F317" s="162"/>
      <c r="G317" s="162"/>
      <c r="H317" s="162"/>
    </row>
    <row r="318" spans="1:8" ht="132">
      <c r="A318" s="181">
        <v>1</v>
      </c>
      <c r="B318" s="162" t="s">
        <v>14998</v>
      </c>
      <c r="C318" s="162" t="s">
        <v>75</v>
      </c>
      <c r="D318" s="328">
        <v>3.3599999999999998E-2</v>
      </c>
      <c r="E318" s="1288" t="s">
        <v>14999</v>
      </c>
      <c r="F318" s="177" t="s">
        <v>15000</v>
      </c>
      <c r="G318" s="162" t="s">
        <v>15001</v>
      </c>
      <c r="H318" s="162"/>
    </row>
    <row r="319" spans="1:8" ht="39.6">
      <c r="A319" s="181">
        <v>2</v>
      </c>
      <c r="B319" s="162" t="s">
        <v>15002</v>
      </c>
      <c r="C319" s="162" t="s">
        <v>75</v>
      </c>
      <c r="D319" s="328">
        <v>6.3E-3</v>
      </c>
      <c r="E319" s="1288" t="s">
        <v>15003</v>
      </c>
      <c r="F319" s="162" t="s">
        <v>15004</v>
      </c>
      <c r="G319" s="162" t="s">
        <v>15001</v>
      </c>
      <c r="H319" s="162"/>
    </row>
    <row r="320" spans="1:8" ht="39.6">
      <c r="A320" s="181">
        <v>3</v>
      </c>
      <c r="B320" s="162" t="s">
        <v>15005</v>
      </c>
      <c r="C320" s="162" t="s">
        <v>75</v>
      </c>
      <c r="D320" s="328">
        <v>0.24</v>
      </c>
      <c r="E320" s="1288" t="s">
        <v>15006</v>
      </c>
      <c r="F320" s="162" t="s">
        <v>15007</v>
      </c>
      <c r="G320" s="162" t="s">
        <v>15008</v>
      </c>
      <c r="H320" s="162"/>
    </row>
    <row r="321" spans="1:8" ht="66">
      <c r="A321" s="941">
        <v>4</v>
      </c>
      <c r="B321" s="1109" t="s">
        <v>15009</v>
      </c>
      <c r="C321" s="1109" t="s">
        <v>75</v>
      </c>
      <c r="D321" s="1115">
        <v>0.98399999999999999</v>
      </c>
      <c r="E321" s="1298" t="s">
        <v>15010</v>
      </c>
      <c r="F321" s="162" t="s">
        <v>15004</v>
      </c>
      <c r="G321" s="162" t="s">
        <v>15001</v>
      </c>
      <c r="H321" s="162"/>
    </row>
    <row r="322" spans="1:8" ht="50.4" customHeight="1">
      <c r="A322" s="2405">
        <v>5</v>
      </c>
      <c r="B322" s="1717" t="s">
        <v>15011</v>
      </c>
      <c r="C322" s="1717" t="s">
        <v>75</v>
      </c>
      <c r="D322" s="2413">
        <v>0.65</v>
      </c>
      <c r="E322" s="2414" t="s">
        <v>15012</v>
      </c>
      <c r="F322" s="202" t="s">
        <v>15013</v>
      </c>
      <c r="G322" s="1717" t="s">
        <v>15014</v>
      </c>
      <c r="H322" s="2404"/>
    </row>
    <row r="323" spans="1:8" ht="92.4" customHeight="1">
      <c r="A323" s="2405"/>
      <c r="B323" s="1717"/>
      <c r="C323" s="1717"/>
      <c r="D323" s="2413"/>
      <c r="E323" s="2414"/>
      <c r="F323" s="162" t="s">
        <v>15015</v>
      </c>
      <c r="G323" s="1717"/>
      <c r="H323" s="1713"/>
    </row>
    <row r="324" spans="1:8" ht="121.2" customHeight="1">
      <c r="A324" s="181">
        <v>6</v>
      </c>
      <c r="B324" s="162" t="s">
        <v>15016</v>
      </c>
      <c r="C324" s="162" t="s">
        <v>75</v>
      </c>
      <c r="D324" s="328">
        <v>0.1</v>
      </c>
      <c r="E324" s="1288" t="s">
        <v>15017</v>
      </c>
      <c r="F324" s="202" t="s">
        <v>14412</v>
      </c>
      <c r="G324" s="162" t="s">
        <v>15018</v>
      </c>
      <c r="H324" s="162"/>
    </row>
    <row r="325" spans="1:8" ht="79.2">
      <c r="A325" s="2405">
        <v>7</v>
      </c>
      <c r="B325" s="162" t="s">
        <v>15019</v>
      </c>
      <c r="C325" s="1717" t="s">
        <v>75</v>
      </c>
      <c r="D325" s="2413" t="s">
        <v>15020</v>
      </c>
      <c r="E325" s="1288" t="s">
        <v>15021</v>
      </c>
      <c r="F325" s="1907" t="s">
        <v>14412</v>
      </c>
      <c r="G325" s="1717" t="s">
        <v>15022</v>
      </c>
      <c r="H325" s="2404"/>
    </row>
    <row r="326" spans="1:8" ht="60" customHeight="1">
      <c r="A326" s="2405"/>
      <c r="B326" s="162" t="s">
        <v>15023</v>
      </c>
      <c r="C326" s="1717"/>
      <c r="D326" s="2413"/>
      <c r="E326" s="162" t="s">
        <v>15024</v>
      </c>
      <c r="F326" s="1907"/>
      <c r="G326" s="1717"/>
      <c r="H326" s="1713"/>
    </row>
    <row r="327" spans="1:8" ht="103.2" customHeight="1">
      <c r="A327" s="181">
        <v>8</v>
      </c>
      <c r="B327" s="162" t="s">
        <v>15025</v>
      </c>
      <c r="C327" s="162" t="s">
        <v>75</v>
      </c>
      <c r="D327" s="328">
        <v>0.1</v>
      </c>
      <c r="E327" s="1288" t="s">
        <v>15026</v>
      </c>
      <c r="F327" s="202" t="s">
        <v>15027</v>
      </c>
      <c r="G327" s="162" t="s">
        <v>15028</v>
      </c>
      <c r="H327" s="162"/>
    </row>
    <row r="328" spans="1:8" ht="39.6">
      <c r="A328" s="158">
        <v>9</v>
      </c>
      <c r="B328" s="165" t="s">
        <v>15029</v>
      </c>
      <c r="C328" s="165" t="s">
        <v>75</v>
      </c>
      <c r="D328" s="1286">
        <v>0.02</v>
      </c>
      <c r="E328" s="1294" t="s">
        <v>15030</v>
      </c>
      <c r="F328" s="165" t="s">
        <v>14606</v>
      </c>
      <c r="G328" s="165" t="s">
        <v>15031</v>
      </c>
      <c r="H328" s="162"/>
    </row>
    <row r="329" spans="1:8">
      <c r="A329" s="2405">
        <v>10</v>
      </c>
      <c r="B329" s="1717" t="s">
        <v>15032</v>
      </c>
      <c r="C329" s="1717" t="s">
        <v>75</v>
      </c>
      <c r="D329" s="2413">
        <v>0.02</v>
      </c>
      <c r="E329" s="1717" t="s">
        <v>15033</v>
      </c>
      <c r="F329" s="1717" t="s">
        <v>14572</v>
      </c>
      <c r="G329" s="2404" t="s">
        <v>15034</v>
      </c>
      <c r="H329" s="2404"/>
    </row>
    <row r="330" spans="1:8" ht="41.4" customHeight="1">
      <c r="A330" s="2405"/>
      <c r="B330" s="1717"/>
      <c r="C330" s="1717"/>
      <c r="D330" s="2413"/>
      <c r="E330" s="1717"/>
      <c r="F330" s="1717"/>
      <c r="G330" s="1713"/>
      <c r="H330" s="1713"/>
    </row>
    <row r="331" spans="1:8" ht="111.6" customHeight="1">
      <c r="A331" s="181">
        <v>11</v>
      </c>
      <c r="B331" s="162" t="s">
        <v>15035</v>
      </c>
      <c r="C331" s="162" t="s">
        <v>75</v>
      </c>
      <c r="D331" s="328">
        <v>0.01</v>
      </c>
      <c r="E331" s="1288" t="s">
        <v>15036</v>
      </c>
      <c r="F331" s="202" t="s">
        <v>14611</v>
      </c>
      <c r="G331" s="162" t="s">
        <v>15037</v>
      </c>
      <c r="H331" s="165"/>
    </row>
    <row r="332" spans="1:8" ht="39.6">
      <c r="A332" s="2405">
        <v>12</v>
      </c>
      <c r="B332" s="162" t="s">
        <v>15038</v>
      </c>
      <c r="C332" s="1717" t="s">
        <v>75</v>
      </c>
      <c r="D332" s="2413" t="s">
        <v>15039</v>
      </c>
      <c r="E332" s="1288" t="s">
        <v>15040</v>
      </c>
      <c r="F332" s="1907" t="s">
        <v>14611</v>
      </c>
      <c r="G332" s="1717" t="s">
        <v>15037</v>
      </c>
      <c r="H332" s="2404"/>
    </row>
    <row r="333" spans="1:8" ht="66">
      <c r="A333" s="2405"/>
      <c r="B333" s="162" t="s">
        <v>15041</v>
      </c>
      <c r="C333" s="1717"/>
      <c r="D333" s="2413"/>
      <c r="E333" s="162" t="s">
        <v>15042</v>
      </c>
      <c r="F333" s="1907"/>
      <c r="G333" s="1717"/>
      <c r="H333" s="1713"/>
    </row>
    <row r="334" spans="1:8" ht="39" customHeight="1">
      <c r="A334" s="2425">
        <v>13</v>
      </c>
      <c r="B334" s="177" t="s">
        <v>15043</v>
      </c>
      <c r="C334" s="2426" t="s">
        <v>75</v>
      </c>
      <c r="D334" s="2427" t="s">
        <v>15020</v>
      </c>
      <c r="E334" s="2428" t="s">
        <v>15044</v>
      </c>
      <c r="F334" s="2429" t="s">
        <v>14818</v>
      </c>
      <c r="G334" s="2426" t="s">
        <v>15037</v>
      </c>
      <c r="H334" s="2423"/>
    </row>
    <row r="335" spans="1:8" ht="62.4" customHeight="1">
      <c r="A335" s="2425"/>
      <c r="B335" s="177" t="s">
        <v>14414</v>
      </c>
      <c r="C335" s="2426"/>
      <c r="D335" s="2427"/>
      <c r="E335" s="2428"/>
      <c r="F335" s="2429"/>
      <c r="G335" s="2426"/>
      <c r="H335" s="2424"/>
    </row>
    <row r="336" spans="1:8" ht="52.8">
      <c r="A336" s="181">
        <v>14</v>
      </c>
      <c r="B336" s="162" t="s">
        <v>15045</v>
      </c>
      <c r="C336" s="162" t="s">
        <v>75</v>
      </c>
      <c r="D336" s="328">
        <v>0.16</v>
      </c>
      <c r="E336" s="1288" t="s">
        <v>15046</v>
      </c>
      <c r="F336" s="162" t="s">
        <v>15047</v>
      </c>
      <c r="G336" s="162" t="s">
        <v>15048</v>
      </c>
      <c r="H336" s="162"/>
    </row>
    <row r="337" spans="1:8" ht="52.8">
      <c r="A337" s="181">
        <v>15</v>
      </c>
      <c r="B337" s="162" t="s">
        <v>15049</v>
      </c>
      <c r="C337" s="162" t="s">
        <v>75</v>
      </c>
      <c r="D337" s="328">
        <v>0.7</v>
      </c>
      <c r="E337" s="1288" t="s">
        <v>15050</v>
      </c>
      <c r="F337" s="162" t="s">
        <v>15051</v>
      </c>
      <c r="G337" s="162" t="s">
        <v>15052</v>
      </c>
      <c r="H337" s="162"/>
    </row>
    <row r="338" spans="1:8" ht="39.6">
      <c r="A338" s="181">
        <v>16</v>
      </c>
      <c r="B338" s="162" t="s">
        <v>15053</v>
      </c>
      <c r="C338" s="162" t="s">
        <v>75</v>
      </c>
      <c r="D338" s="328">
        <v>0.5</v>
      </c>
      <c r="E338" s="1288" t="s">
        <v>15054</v>
      </c>
      <c r="F338" s="162" t="s">
        <v>15055</v>
      </c>
      <c r="G338" s="162" t="s">
        <v>15056</v>
      </c>
      <c r="H338" s="162"/>
    </row>
    <row r="339" spans="1:8" ht="118.8">
      <c r="A339" s="181">
        <v>17</v>
      </c>
      <c r="B339" s="162" t="s">
        <v>15057</v>
      </c>
      <c r="C339" s="162" t="s">
        <v>75</v>
      </c>
      <c r="D339" s="328">
        <v>2.8</v>
      </c>
      <c r="E339" s="1288" t="s">
        <v>15058</v>
      </c>
      <c r="F339" s="202" t="s">
        <v>14710</v>
      </c>
      <c r="G339" s="162" t="s">
        <v>14520</v>
      </c>
      <c r="H339" s="162"/>
    </row>
    <row r="340" spans="1:8" ht="39.6">
      <c r="A340" s="181">
        <v>18</v>
      </c>
      <c r="B340" s="162" t="s">
        <v>15059</v>
      </c>
      <c r="C340" s="162" t="s">
        <v>75</v>
      </c>
      <c r="D340" s="328">
        <v>0.01</v>
      </c>
      <c r="E340" s="1288" t="s">
        <v>15060</v>
      </c>
      <c r="F340" s="162" t="s">
        <v>14893</v>
      </c>
      <c r="G340" s="162" t="s">
        <v>15061</v>
      </c>
      <c r="H340" s="162"/>
    </row>
    <row r="341" spans="1:8" ht="39.6">
      <c r="A341" s="181">
        <v>19</v>
      </c>
      <c r="B341" s="162" t="s">
        <v>15062</v>
      </c>
      <c r="C341" s="162" t="s">
        <v>75</v>
      </c>
      <c r="D341" s="328">
        <v>0.5</v>
      </c>
      <c r="E341" s="1288" t="s">
        <v>15063</v>
      </c>
      <c r="F341" s="162" t="s">
        <v>15064</v>
      </c>
      <c r="G341" s="162" t="s">
        <v>15065</v>
      </c>
      <c r="H341" s="162"/>
    </row>
    <row r="342" spans="1:8" ht="39.6">
      <c r="A342" s="158">
        <v>20</v>
      </c>
      <c r="B342" s="165" t="s">
        <v>15066</v>
      </c>
      <c r="C342" s="165" t="s">
        <v>75</v>
      </c>
      <c r="D342" s="1286">
        <v>0.02</v>
      </c>
      <c r="E342" s="1294" t="s">
        <v>15067</v>
      </c>
      <c r="F342" s="165" t="s">
        <v>15064</v>
      </c>
      <c r="G342" s="165" t="s">
        <v>15068</v>
      </c>
      <c r="H342" s="162"/>
    </row>
    <row r="343" spans="1:8" ht="39.6">
      <c r="A343" s="181">
        <v>21</v>
      </c>
      <c r="B343" s="162" t="s">
        <v>15069</v>
      </c>
      <c r="C343" s="162" t="s">
        <v>75</v>
      </c>
      <c r="D343" s="328">
        <v>0.01</v>
      </c>
      <c r="E343" s="1288" t="s">
        <v>15070</v>
      </c>
      <c r="F343" s="162" t="s">
        <v>14572</v>
      </c>
      <c r="G343" s="162" t="s">
        <v>15061</v>
      </c>
      <c r="H343" s="162"/>
    </row>
    <row r="344" spans="1:8" ht="53.4" customHeight="1">
      <c r="A344" s="181">
        <v>22</v>
      </c>
      <c r="B344" s="162" t="s">
        <v>15071</v>
      </c>
      <c r="C344" s="162" t="s">
        <v>75</v>
      </c>
      <c r="D344" s="328">
        <v>0.01</v>
      </c>
      <c r="E344" s="1288" t="s">
        <v>15072</v>
      </c>
      <c r="F344" s="162" t="s">
        <v>15073</v>
      </c>
      <c r="G344" s="162" t="s">
        <v>15074</v>
      </c>
      <c r="H344" s="162"/>
    </row>
    <row r="345" spans="1:8" ht="52.8">
      <c r="A345" s="181">
        <v>23</v>
      </c>
      <c r="B345" s="162" t="s">
        <v>15075</v>
      </c>
      <c r="C345" s="162" t="s">
        <v>75</v>
      </c>
      <c r="D345" s="328">
        <v>0.01</v>
      </c>
      <c r="E345" s="1288" t="s">
        <v>15076</v>
      </c>
      <c r="F345" s="162" t="s">
        <v>15004</v>
      </c>
      <c r="G345" s="162" t="s">
        <v>15077</v>
      </c>
      <c r="H345" s="162"/>
    </row>
    <row r="346" spans="1:8" ht="132.6" customHeight="1">
      <c r="A346" s="181">
        <v>24</v>
      </c>
      <c r="B346" s="162" t="s">
        <v>15078</v>
      </c>
      <c r="C346" s="162" t="s">
        <v>75</v>
      </c>
      <c r="D346" s="328">
        <v>0.2</v>
      </c>
      <c r="E346" s="1288" t="s">
        <v>15079</v>
      </c>
      <c r="F346" s="202" t="s">
        <v>14418</v>
      </c>
      <c r="G346" s="162" t="s">
        <v>15080</v>
      </c>
      <c r="H346" s="162"/>
    </row>
    <row r="347" spans="1:8" ht="145.19999999999999">
      <c r="A347" s="181">
        <v>25</v>
      </c>
      <c r="B347" s="162" t="s">
        <v>15081</v>
      </c>
      <c r="C347" s="162" t="s">
        <v>75</v>
      </c>
      <c r="D347" s="328">
        <v>0.06</v>
      </c>
      <c r="E347" s="1288" t="s">
        <v>15082</v>
      </c>
      <c r="F347" s="162" t="s">
        <v>14510</v>
      </c>
      <c r="G347" s="162" t="s">
        <v>15083</v>
      </c>
      <c r="H347" s="162"/>
    </row>
    <row r="348" spans="1:8" ht="52.8">
      <c r="A348" s="181">
        <v>26</v>
      </c>
      <c r="B348" s="162" t="s">
        <v>15084</v>
      </c>
      <c r="C348" s="162" t="s">
        <v>75</v>
      </c>
      <c r="D348" s="328">
        <v>5.7000000000000002E-3</v>
      </c>
      <c r="E348" s="1288" t="s">
        <v>15085</v>
      </c>
      <c r="F348" s="162" t="s">
        <v>15004</v>
      </c>
      <c r="G348" s="162" t="s">
        <v>15086</v>
      </c>
      <c r="H348" s="162"/>
    </row>
    <row r="349" spans="1:8" ht="39.6">
      <c r="A349" s="181">
        <v>27</v>
      </c>
      <c r="B349" s="162" t="s">
        <v>15087</v>
      </c>
      <c r="C349" s="162" t="s">
        <v>75</v>
      </c>
      <c r="D349" s="328">
        <v>0.04</v>
      </c>
      <c r="E349" s="1288" t="s">
        <v>15088</v>
      </c>
      <c r="F349" s="162" t="s">
        <v>15089</v>
      </c>
      <c r="G349" s="162" t="s">
        <v>15090</v>
      </c>
      <c r="H349" s="162"/>
    </row>
    <row r="350" spans="1:8" ht="39.6">
      <c r="A350" s="181">
        <v>28</v>
      </c>
      <c r="B350" s="162" t="s">
        <v>15091</v>
      </c>
      <c r="C350" s="162" t="s">
        <v>75</v>
      </c>
      <c r="D350" s="328">
        <v>0.04</v>
      </c>
      <c r="E350" s="1288" t="s">
        <v>15092</v>
      </c>
      <c r="F350" s="162" t="s">
        <v>15093</v>
      </c>
      <c r="G350" s="162" t="s">
        <v>15090</v>
      </c>
      <c r="H350" s="162"/>
    </row>
    <row r="351" spans="1:8" ht="118.8">
      <c r="A351" s="181">
        <v>29</v>
      </c>
      <c r="B351" s="162" t="s">
        <v>15094</v>
      </c>
      <c r="C351" s="162" t="s">
        <v>75</v>
      </c>
      <c r="D351" s="328">
        <v>0.01</v>
      </c>
      <c r="E351" s="1288" t="s">
        <v>15095</v>
      </c>
      <c r="F351" s="202" t="s">
        <v>15096</v>
      </c>
      <c r="G351" s="162" t="s">
        <v>15097</v>
      </c>
      <c r="H351" s="162"/>
    </row>
    <row r="352" spans="1:8" ht="52.8">
      <c r="A352" s="181">
        <v>30</v>
      </c>
      <c r="B352" s="162" t="s">
        <v>15098</v>
      </c>
      <c r="C352" s="162" t="s">
        <v>75</v>
      </c>
      <c r="D352" s="328">
        <v>0.01</v>
      </c>
      <c r="E352" s="1288" t="s">
        <v>15099</v>
      </c>
      <c r="F352" s="162" t="s">
        <v>14677</v>
      </c>
      <c r="G352" s="162" t="s">
        <v>15100</v>
      </c>
      <c r="H352" s="162"/>
    </row>
    <row r="353" spans="1:8" ht="105.6">
      <c r="A353" s="181">
        <v>31</v>
      </c>
      <c r="B353" s="162" t="s">
        <v>15101</v>
      </c>
      <c r="C353" s="162" t="s">
        <v>75</v>
      </c>
      <c r="D353" s="328">
        <v>0.01</v>
      </c>
      <c r="E353" s="1288" t="s">
        <v>15102</v>
      </c>
      <c r="F353" s="162" t="s">
        <v>14721</v>
      </c>
      <c r="G353" s="162" t="s">
        <v>15100</v>
      </c>
      <c r="H353" s="162"/>
    </row>
    <row r="354" spans="1:8" ht="39.6">
      <c r="A354" s="181">
        <v>32</v>
      </c>
      <c r="B354" s="162" t="s">
        <v>15103</v>
      </c>
      <c r="C354" s="162" t="s">
        <v>75</v>
      </c>
      <c r="D354" s="328">
        <v>1.4500000000000001E-2</v>
      </c>
      <c r="E354" s="1288" t="s">
        <v>15104</v>
      </c>
      <c r="F354" s="162" t="s">
        <v>14893</v>
      </c>
      <c r="G354" s="162" t="s">
        <v>15105</v>
      </c>
      <c r="H354" s="162"/>
    </row>
    <row r="355" spans="1:8" ht="39.6">
      <c r="A355" s="181">
        <v>33</v>
      </c>
      <c r="B355" s="162" t="s">
        <v>15106</v>
      </c>
      <c r="C355" s="162" t="s">
        <v>75</v>
      </c>
      <c r="D355" s="328">
        <v>0.03</v>
      </c>
      <c r="E355" s="1288" t="s">
        <v>15107</v>
      </c>
      <c r="F355" s="162" t="s">
        <v>15108</v>
      </c>
      <c r="G355" s="162" t="s">
        <v>14934</v>
      </c>
      <c r="H355" s="162"/>
    </row>
    <row r="356" spans="1:8" ht="26.4">
      <c r="A356" s="2405">
        <v>34</v>
      </c>
      <c r="B356" s="1717" t="s">
        <v>15109</v>
      </c>
      <c r="C356" s="1717" t="s">
        <v>75</v>
      </c>
      <c r="D356" s="2413">
        <v>3.3</v>
      </c>
      <c r="E356" s="1288" t="s">
        <v>15110</v>
      </c>
      <c r="F356" s="1717" t="s">
        <v>14826</v>
      </c>
      <c r="G356" s="1717" t="s">
        <v>14934</v>
      </c>
      <c r="H356" s="2404"/>
    </row>
    <row r="357" spans="1:8" ht="79.2">
      <c r="A357" s="2405"/>
      <c r="B357" s="1717"/>
      <c r="C357" s="1717"/>
      <c r="D357" s="2413"/>
      <c r="E357" s="162" t="s">
        <v>15111</v>
      </c>
      <c r="F357" s="1717"/>
      <c r="G357" s="1717"/>
      <c r="H357" s="1713"/>
    </row>
    <row r="358" spans="1:8" ht="39.6">
      <c r="A358" s="181">
        <v>35</v>
      </c>
      <c r="B358" s="162" t="s">
        <v>15112</v>
      </c>
      <c r="C358" s="162" t="s">
        <v>75</v>
      </c>
      <c r="D358" s="328">
        <v>0.01</v>
      </c>
      <c r="E358" s="1288" t="s">
        <v>15113</v>
      </c>
      <c r="F358" s="162" t="s">
        <v>14845</v>
      </c>
      <c r="G358" s="162" t="s">
        <v>15114</v>
      </c>
      <c r="H358" s="162"/>
    </row>
    <row r="359" spans="1:8" ht="66">
      <c r="A359" s="2405">
        <v>36</v>
      </c>
      <c r="B359" s="1717" t="s">
        <v>15115</v>
      </c>
      <c r="C359" s="1717" t="s">
        <v>75</v>
      </c>
      <c r="D359" s="2413">
        <v>3</v>
      </c>
      <c r="E359" s="1288" t="s">
        <v>15116</v>
      </c>
      <c r="F359" s="162" t="s">
        <v>15117</v>
      </c>
      <c r="G359" s="1717" t="s">
        <v>15114</v>
      </c>
      <c r="H359" s="1717"/>
    </row>
    <row r="360" spans="1:8" ht="39.6">
      <c r="A360" s="2405"/>
      <c r="B360" s="1717"/>
      <c r="C360" s="1717"/>
      <c r="D360" s="2413"/>
      <c r="E360" s="162" t="s">
        <v>15118</v>
      </c>
      <c r="F360" s="162" t="s">
        <v>15119</v>
      </c>
      <c r="G360" s="1717"/>
      <c r="H360" s="1717"/>
    </row>
    <row r="361" spans="1:8" ht="47.4" customHeight="1">
      <c r="A361" s="181">
        <v>37</v>
      </c>
      <c r="B361" s="162" t="s">
        <v>15120</v>
      </c>
      <c r="C361" s="162" t="s">
        <v>75</v>
      </c>
      <c r="D361" s="328">
        <v>0.02</v>
      </c>
      <c r="E361" s="1288" t="s">
        <v>15121</v>
      </c>
      <c r="F361" s="162" t="s">
        <v>14524</v>
      </c>
      <c r="G361" s="162" t="s">
        <v>14748</v>
      </c>
      <c r="H361" s="162"/>
    </row>
    <row r="362" spans="1:8" ht="26.4">
      <c r="A362" s="181">
        <v>38</v>
      </c>
      <c r="B362" s="162" t="s">
        <v>15122</v>
      </c>
      <c r="C362" s="162" t="s">
        <v>75</v>
      </c>
      <c r="D362" s="328">
        <v>0.03</v>
      </c>
      <c r="E362" s="1288" t="s">
        <v>15123</v>
      </c>
      <c r="F362" s="162" t="s">
        <v>14903</v>
      </c>
      <c r="G362" s="162" t="s">
        <v>14520</v>
      </c>
      <c r="H362" s="162"/>
    </row>
    <row r="363" spans="1:8" ht="92.4">
      <c r="A363" s="181">
        <v>39</v>
      </c>
      <c r="B363" s="162" t="s">
        <v>15124</v>
      </c>
      <c r="C363" s="162" t="s">
        <v>75</v>
      </c>
      <c r="D363" s="328">
        <v>1</v>
      </c>
      <c r="E363" s="1288" t="s">
        <v>15125</v>
      </c>
      <c r="F363" s="202" t="s">
        <v>14412</v>
      </c>
      <c r="G363" s="162" t="s">
        <v>14748</v>
      </c>
      <c r="H363" s="162"/>
    </row>
    <row r="364" spans="1:8" ht="52.8">
      <c r="A364" s="181">
        <v>40</v>
      </c>
      <c r="B364" s="162" t="s">
        <v>15126</v>
      </c>
      <c r="C364" s="162" t="s">
        <v>75</v>
      </c>
      <c r="D364" s="328">
        <v>3.5</v>
      </c>
      <c r="E364" s="1288" t="s">
        <v>15127</v>
      </c>
      <c r="F364" s="162" t="s">
        <v>14677</v>
      </c>
      <c r="G364" s="162" t="s">
        <v>14520</v>
      </c>
      <c r="H364" s="162"/>
    </row>
    <row r="365" spans="1:8" ht="39.6">
      <c r="A365" s="181">
        <v>41</v>
      </c>
      <c r="B365" s="162" t="s">
        <v>15128</v>
      </c>
      <c r="C365" s="162" t="s">
        <v>75</v>
      </c>
      <c r="D365" s="328">
        <v>0.03</v>
      </c>
      <c r="E365" s="1288" t="s">
        <v>15129</v>
      </c>
      <c r="F365" s="162" t="s">
        <v>14906</v>
      </c>
      <c r="G365" s="162" t="s">
        <v>14748</v>
      </c>
      <c r="H365" s="162"/>
    </row>
    <row r="366" spans="1:8" ht="61.2" customHeight="1">
      <c r="A366" s="181">
        <v>42</v>
      </c>
      <c r="B366" s="162" t="s">
        <v>15130</v>
      </c>
      <c r="C366" s="162" t="s">
        <v>75</v>
      </c>
      <c r="D366" s="328">
        <v>1.4</v>
      </c>
      <c r="E366" s="1288" t="s">
        <v>15131</v>
      </c>
      <c r="F366" s="162" t="s">
        <v>14721</v>
      </c>
      <c r="G366" s="162" t="s">
        <v>14748</v>
      </c>
      <c r="H366" s="162"/>
    </row>
    <row r="367" spans="1:8" ht="39.6">
      <c r="A367" s="181">
        <v>43</v>
      </c>
      <c r="B367" s="162" t="s">
        <v>15132</v>
      </c>
      <c r="C367" s="162" t="s">
        <v>75</v>
      </c>
      <c r="D367" s="328">
        <v>0.03</v>
      </c>
      <c r="E367" s="1288" t="s">
        <v>15133</v>
      </c>
      <c r="F367" s="162" t="s">
        <v>15134</v>
      </c>
      <c r="G367" s="162" t="s">
        <v>14748</v>
      </c>
      <c r="H367" s="162"/>
    </row>
    <row r="368" spans="1:8" s="938" customFormat="1" ht="79.2">
      <c r="A368" s="941">
        <v>44</v>
      </c>
      <c r="B368" s="1109" t="s">
        <v>15135</v>
      </c>
      <c r="C368" s="1109" t="s">
        <v>75</v>
      </c>
      <c r="D368" s="1115">
        <v>1</v>
      </c>
      <c r="E368" s="1298" t="s">
        <v>15136</v>
      </c>
      <c r="F368" s="202" t="s">
        <v>14418</v>
      </c>
      <c r="G368" s="1109" t="s">
        <v>14525</v>
      </c>
      <c r="H368" s="1109"/>
    </row>
    <row r="369" spans="1:8">
      <c r="A369" s="2405">
        <v>45</v>
      </c>
      <c r="B369" s="1717" t="s">
        <v>15137</v>
      </c>
      <c r="C369" s="1717" t="s">
        <v>75</v>
      </c>
      <c r="D369" s="2413">
        <v>0.2</v>
      </c>
      <c r="E369" s="2414" t="s">
        <v>15138</v>
      </c>
      <c r="F369" s="1717" t="s">
        <v>15139</v>
      </c>
      <c r="G369" s="1717" t="s">
        <v>14529</v>
      </c>
      <c r="H369" s="1717"/>
    </row>
    <row r="370" spans="1:8" ht="43.2" customHeight="1">
      <c r="A370" s="2405"/>
      <c r="B370" s="1717"/>
      <c r="C370" s="1717"/>
      <c r="D370" s="2413"/>
      <c r="E370" s="2414"/>
      <c r="F370" s="1717"/>
      <c r="G370" s="1717"/>
      <c r="H370" s="1717"/>
    </row>
    <row r="371" spans="1:8" ht="39.6">
      <c r="A371" s="181">
        <v>46</v>
      </c>
      <c r="B371" s="162" t="s">
        <v>15140</v>
      </c>
      <c r="C371" s="162" t="s">
        <v>75</v>
      </c>
      <c r="D371" s="328">
        <v>0.04</v>
      </c>
      <c r="E371" s="1288" t="s">
        <v>15141</v>
      </c>
      <c r="F371" s="162" t="s">
        <v>14644</v>
      </c>
      <c r="G371" s="162" t="s">
        <v>14681</v>
      </c>
      <c r="H371" s="162"/>
    </row>
    <row r="372" spans="1:8" ht="66">
      <c r="A372" s="181">
        <v>47</v>
      </c>
      <c r="B372" s="162" t="s">
        <v>15142</v>
      </c>
      <c r="C372" s="162" t="s">
        <v>75</v>
      </c>
      <c r="D372" s="328">
        <v>5.9</v>
      </c>
      <c r="E372" s="1288" t="s">
        <v>15143</v>
      </c>
      <c r="F372" s="162" t="s">
        <v>14561</v>
      </c>
      <c r="G372" s="162" t="s">
        <v>14728</v>
      </c>
      <c r="H372" s="162"/>
    </row>
    <row r="373" spans="1:8" ht="66">
      <c r="A373" s="2405">
        <v>48</v>
      </c>
      <c r="B373" s="1717" t="s">
        <v>15144</v>
      </c>
      <c r="C373" s="1717" t="s">
        <v>75</v>
      </c>
      <c r="D373" s="2413">
        <v>6.8</v>
      </c>
      <c r="E373" s="1288" t="s">
        <v>15145</v>
      </c>
      <c r="F373" s="162" t="s">
        <v>15146</v>
      </c>
      <c r="G373" s="1717" t="s">
        <v>14728</v>
      </c>
      <c r="H373" s="1717"/>
    </row>
    <row r="374" spans="1:8" ht="39.6">
      <c r="A374" s="2405"/>
      <c r="B374" s="1717"/>
      <c r="C374" s="1717"/>
      <c r="D374" s="2413"/>
      <c r="E374" s="162" t="s">
        <v>15147</v>
      </c>
      <c r="F374" s="162" t="s">
        <v>14539</v>
      </c>
      <c r="G374" s="1717"/>
      <c r="H374" s="1717"/>
    </row>
    <row r="375" spans="1:8" ht="66">
      <c r="A375" s="181">
        <v>49</v>
      </c>
      <c r="B375" s="162" t="s">
        <v>15148</v>
      </c>
      <c r="C375" s="162" t="s">
        <v>75</v>
      </c>
      <c r="D375" s="328">
        <v>21</v>
      </c>
      <c r="E375" s="1288" t="s">
        <v>15149</v>
      </c>
      <c r="F375" s="162" t="s">
        <v>15150</v>
      </c>
      <c r="G375" s="162" t="s">
        <v>14755</v>
      </c>
      <c r="H375" s="162"/>
    </row>
    <row r="376" spans="1:8" ht="79.2">
      <c r="A376" s="181">
        <v>50</v>
      </c>
      <c r="B376" s="162" t="s">
        <v>15151</v>
      </c>
      <c r="C376" s="162" t="s">
        <v>75</v>
      </c>
      <c r="D376" s="328">
        <v>0.03</v>
      </c>
      <c r="E376" s="1288" t="s">
        <v>15152</v>
      </c>
      <c r="F376" s="162" t="s">
        <v>14510</v>
      </c>
      <c r="G376" s="162" t="s">
        <v>15153</v>
      </c>
      <c r="H376" s="162"/>
    </row>
    <row r="377" spans="1:8" ht="79.2">
      <c r="A377" s="181">
        <v>51</v>
      </c>
      <c r="B377" s="162" t="s">
        <v>15154</v>
      </c>
      <c r="C377" s="162" t="s">
        <v>75</v>
      </c>
      <c r="D377" s="328">
        <v>0.01</v>
      </c>
      <c r="E377" s="1288" t="s">
        <v>15155</v>
      </c>
      <c r="F377" s="162" t="s">
        <v>15156</v>
      </c>
      <c r="G377" s="162" t="s">
        <v>15153</v>
      </c>
      <c r="H377" s="162"/>
    </row>
    <row r="378" spans="1:8" ht="92.4">
      <c r="A378" s="181">
        <v>52</v>
      </c>
      <c r="B378" s="162" t="s">
        <v>15157</v>
      </c>
      <c r="C378" s="162" t="s">
        <v>75</v>
      </c>
      <c r="D378" s="328">
        <v>0.03</v>
      </c>
      <c r="E378" s="1288" t="s">
        <v>15158</v>
      </c>
      <c r="F378" s="162" t="s">
        <v>15159</v>
      </c>
      <c r="G378" s="162" t="s">
        <v>14707</v>
      </c>
      <c r="H378" s="162"/>
    </row>
    <row r="379" spans="1:8" ht="66">
      <c r="A379" s="181">
        <v>53</v>
      </c>
      <c r="B379" s="162" t="s">
        <v>15160</v>
      </c>
      <c r="C379" s="162" t="s">
        <v>75</v>
      </c>
      <c r="D379" s="328">
        <v>1.3599999999999999E-2</v>
      </c>
      <c r="E379" s="1288" t="s">
        <v>15161</v>
      </c>
      <c r="F379" s="162" t="s">
        <v>14713</v>
      </c>
      <c r="G379" s="162" t="s">
        <v>14565</v>
      </c>
      <c r="H379" s="162"/>
    </row>
    <row r="380" spans="1:8" ht="39.6">
      <c r="A380" s="181">
        <v>54</v>
      </c>
      <c r="B380" s="162" t="s">
        <v>15162</v>
      </c>
      <c r="C380" s="162" t="s">
        <v>75</v>
      </c>
      <c r="D380" s="328">
        <v>1.97</v>
      </c>
      <c r="E380" s="1288" t="s">
        <v>15163</v>
      </c>
      <c r="F380" s="162" t="s">
        <v>14924</v>
      </c>
      <c r="G380" s="162" t="s">
        <v>14569</v>
      </c>
      <c r="H380" s="162"/>
    </row>
    <row r="381" spans="1:8" ht="66">
      <c r="A381" s="181">
        <v>55</v>
      </c>
      <c r="B381" s="162" t="s">
        <v>15164</v>
      </c>
      <c r="C381" s="162" t="s">
        <v>75</v>
      </c>
      <c r="D381" s="328">
        <v>0.01</v>
      </c>
      <c r="E381" s="1288" t="s">
        <v>15165</v>
      </c>
      <c r="F381" s="162" t="s">
        <v>14572</v>
      </c>
      <c r="G381" s="162" t="s">
        <v>15166</v>
      </c>
      <c r="H381" s="162"/>
    </row>
    <row r="382" spans="1:8" ht="105.6">
      <c r="A382" s="181">
        <v>56</v>
      </c>
      <c r="B382" s="162" t="s">
        <v>15167</v>
      </c>
      <c r="C382" s="162" t="s">
        <v>75</v>
      </c>
      <c r="D382" s="328">
        <v>7.4013</v>
      </c>
      <c r="E382" s="1288" t="s">
        <v>15168</v>
      </c>
      <c r="F382" s="162" t="s">
        <v>14713</v>
      </c>
      <c r="G382" s="162" t="s">
        <v>15169</v>
      </c>
      <c r="H382" s="162"/>
    </row>
    <row r="383" spans="1:8" ht="79.2">
      <c r="A383" s="181">
        <v>57</v>
      </c>
      <c r="B383" s="162" t="s">
        <v>15170</v>
      </c>
      <c r="C383" s="162" t="s">
        <v>75</v>
      </c>
      <c r="D383" s="328">
        <v>0.01</v>
      </c>
      <c r="E383" s="1288" t="s">
        <v>15171</v>
      </c>
      <c r="F383" s="202" t="s">
        <v>14633</v>
      </c>
      <c r="G383" s="162" t="s">
        <v>15172</v>
      </c>
      <c r="H383" s="162"/>
    </row>
    <row r="384" spans="1:8" ht="52.8">
      <c r="A384" s="181">
        <v>58</v>
      </c>
      <c r="B384" s="162" t="s">
        <v>15173</v>
      </c>
      <c r="C384" s="162" t="s">
        <v>75</v>
      </c>
      <c r="D384" s="328">
        <v>15</v>
      </c>
      <c r="E384" s="1288" t="s">
        <v>15174</v>
      </c>
      <c r="F384" s="162" t="s">
        <v>14716</v>
      </c>
      <c r="G384" s="162" t="s">
        <v>15175</v>
      </c>
      <c r="H384" s="162"/>
    </row>
    <row r="385" spans="1:8" ht="52.8">
      <c r="A385" s="181">
        <v>59</v>
      </c>
      <c r="B385" s="162" t="s">
        <v>15176</v>
      </c>
      <c r="C385" s="162" t="s">
        <v>75</v>
      </c>
      <c r="D385" s="328">
        <v>0.01</v>
      </c>
      <c r="E385" s="1288" t="s">
        <v>15177</v>
      </c>
      <c r="F385" s="162" t="s">
        <v>15178</v>
      </c>
      <c r="G385" s="162" t="s">
        <v>14918</v>
      </c>
      <c r="H385" s="1299"/>
    </row>
    <row r="386" spans="1:8" ht="66">
      <c r="A386" s="181">
        <v>60</v>
      </c>
      <c r="B386" s="162" t="s">
        <v>15179</v>
      </c>
      <c r="C386" s="162" t="s">
        <v>75</v>
      </c>
      <c r="D386" s="328">
        <v>1.15E-2</v>
      </c>
      <c r="E386" s="1288" t="s">
        <v>15180</v>
      </c>
      <c r="F386" s="162" t="s">
        <v>14423</v>
      </c>
      <c r="G386" s="162" t="s">
        <v>15181</v>
      </c>
      <c r="H386" s="162"/>
    </row>
    <row r="387" spans="1:8" ht="52.8">
      <c r="A387" s="181">
        <v>61</v>
      </c>
      <c r="B387" s="162" t="s">
        <v>15182</v>
      </c>
      <c r="C387" s="162" t="s">
        <v>75</v>
      </c>
      <c r="D387" s="328">
        <v>0.01</v>
      </c>
      <c r="E387" s="1288" t="s">
        <v>15183</v>
      </c>
      <c r="F387" s="162" t="s">
        <v>14713</v>
      </c>
      <c r="G387" s="162" t="s">
        <v>14603</v>
      </c>
      <c r="H387" s="162"/>
    </row>
    <row r="388" spans="1:8" ht="66">
      <c r="A388" s="181">
        <v>62</v>
      </c>
      <c r="B388" s="162" t="s">
        <v>15184</v>
      </c>
      <c r="C388" s="162" t="s">
        <v>75</v>
      </c>
      <c r="D388" s="328">
        <v>0.04</v>
      </c>
      <c r="E388" s="1288" t="s">
        <v>15185</v>
      </c>
      <c r="F388" s="162" t="s">
        <v>14581</v>
      </c>
      <c r="G388" s="162" t="s">
        <v>14603</v>
      </c>
      <c r="H388" s="162"/>
    </row>
    <row r="389" spans="1:8" ht="105.6">
      <c r="A389" s="181">
        <v>63</v>
      </c>
      <c r="B389" s="162" t="s">
        <v>15186</v>
      </c>
      <c r="C389" s="162" t="s">
        <v>75</v>
      </c>
      <c r="D389" s="328">
        <v>0.01</v>
      </c>
      <c r="E389" s="1288" t="s">
        <v>15187</v>
      </c>
      <c r="F389" s="162" t="s">
        <v>15188</v>
      </c>
      <c r="G389" s="162" t="s">
        <v>15189</v>
      </c>
      <c r="H389" s="162"/>
    </row>
    <row r="390" spans="1:8" s="187" customFormat="1">
      <c r="A390" s="2405" t="s">
        <v>15190</v>
      </c>
      <c r="B390" s="2405"/>
      <c r="C390" s="2405"/>
      <c r="D390" s="1284">
        <v>79.700500000000005</v>
      </c>
      <c r="E390" s="162"/>
      <c r="F390" s="162"/>
      <c r="G390" s="162"/>
      <c r="H390" s="162"/>
    </row>
    <row r="391" spans="1:8" ht="105.6">
      <c r="A391" s="181">
        <v>1</v>
      </c>
      <c r="B391" s="162" t="s">
        <v>15191</v>
      </c>
      <c r="C391" s="162" t="s">
        <v>552</v>
      </c>
      <c r="D391" s="328">
        <v>1</v>
      </c>
      <c r="E391" s="1288" t="s">
        <v>15192</v>
      </c>
      <c r="F391" s="202" t="s">
        <v>15188</v>
      </c>
      <c r="G391" s="162" t="s">
        <v>15193</v>
      </c>
      <c r="H391" s="162"/>
    </row>
    <row r="392" spans="1:8" ht="145.19999999999999">
      <c r="A392" s="181">
        <v>2</v>
      </c>
      <c r="B392" s="162" t="s">
        <v>15194</v>
      </c>
      <c r="C392" s="162" t="s">
        <v>552</v>
      </c>
      <c r="D392" s="328">
        <v>0.5</v>
      </c>
      <c r="E392" s="1288" t="s">
        <v>15195</v>
      </c>
      <c r="F392" s="162" t="s">
        <v>15196</v>
      </c>
      <c r="G392" s="162" t="s">
        <v>15037</v>
      </c>
      <c r="H392" s="165"/>
    </row>
    <row r="393" spans="1:8" ht="93" customHeight="1">
      <c r="A393" s="2405">
        <v>3</v>
      </c>
      <c r="B393" s="1717" t="s">
        <v>15197</v>
      </c>
      <c r="C393" s="1717" t="s">
        <v>552</v>
      </c>
      <c r="D393" s="2413">
        <v>0.02</v>
      </c>
      <c r="E393" s="2414" t="s">
        <v>15198</v>
      </c>
      <c r="F393" s="1717" t="s">
        <v>14673</v>
      </c>
      <c r="G393" s="1717" t="s">
        <v>15199</v>
      </c>
      <c r="H393" s="2404"/>
    </row>
    <row r="394" spans="1:8">
      <c r="A394" s="2405"/>
      <c r="B394" s="1717"/>
      <c r="C394" s="1717"/>
      <c r="D394" s="2413"/>
      <c r="E394" s="2414"/>
      <c r="F394" s="1717"/>
      <c r="G394" s="1717"/>
      <c r="H394" s="1713"/>
    </row>
    <row r="395" spans="1:8">
      <c r="A395" s="2405">
        <v>4</v>
      </c>
      <c r="B395" s="1717" t="s">
        <v>15200</v>
      </c>
      <c r="C395" s="1717" t="s">
        <v>552</v>
      </c>
      <c r="D395" s="2413">
        <v>0.02</v>
      </c>
      <c r="E395" s="2414" t="s">
        <v>15201</v>
      </c>
      <c r="F395" s="1717" t="s">
        <v>14510</v>
      </c>
      <c r="G395" s="1717" t="s">
        <v>15199</v>
      </c>
      <c r="H395" s="2404"/>
    </row>
    <row r="396" spans="1:8" ht="90" customHeight="1">
      <c r="A396" s="2405"/>
      <c r="B396" s="1717"/>
      <c r="C396" s="1717"/>
      <c r="D396" s="2413"/>
      <c r="E396" s="2414"/>
      <c r="F396" s="1717"/>
      <c r="G396" s="1717"/>
      <c r="H396" s="1713"/>
    </row>
    <row r="397" spans="1:8" ht="52.8">
      <c r="A397" s="181">
        <v>5</v>
      </c>
      <c r="B397" s="162" t="s">
        <v>15202</v>
      </c>
      <c r="C397" s="162" t="s">
        <v>552</v>
      </c>
      <c r="D397" s="328">
        <v>0.02</v>
      </c>
      <c r="E397" s="1288" t="s">
        <v>15203</v>
      </c>
      <c r="F397" s="162" t="s">
        <v>14673</v>
      </c>
      <c r="G397" s="162" t="s">
        <v>15199</v>
      </c>
      <c r="H397" s="162"/>
    </row>
    <row r="398" spans="1:8" ht="79.2">
      <c r="A398" s="181">
        <v>6</v>
      </c>
      <c r="B398" s="162" t="s">
        <v>15204</v>
      </c>
      <c r="C398" s="162" t="s">
        <v>552</v>
      </c>
      <c r="D398" s="328">
        <v>0.02</v>
      </c>
      <c r="E398" s="1288" t="s">
        <v>15205</v>
      </c>
      <c r="F398" s="162" t="s">
        <v>14510</v>
      </c>
      <c r="G398" s="162" t="s">
        <v>15199</v>
      </c>
      <c r="H398" s="162"/>
    </row>
    <row r="399" spans="1:8" ht="105.6">
      <c r="A399" s="181">
        <v>7</v>
      </c>
      <c r="B399" s="162" t="s">
        <v>15206</v>
      </c>
      <c r="C399" s="162" t="s">
        <v>552</v>
      </c>
      <c r="D399" s="328">
        <v>1</v>
      </c>
      <c r="E399" s="1288" t="s">
        <v>15207</v>
      </c>
      <c r="F399" s="202" t="s">
        <v>15208</v>
      </c>
      <c r="G399" s="165" t="s">
        <v>14520</v>
      </c>
      <c r="H399" s="165"/>
    </row>
    <row r="400" spans="1:8" ht="92.4">
      <c r="A400" s="181">
        <v>8</v>
      </c>
      <c r="B400" s="162" t="s">
        <v>15209</v>
      </c>
      <c r="C400" s="162" t="s">
        <v>552</v>
      </c>
      <c r="D400" s="328">
        <v>0.8</v>
      </c>
      <c r="E400" s="1288" t="s">
        <v>15210</v>
      </c>
      <c r="F400" s="202" t="s">
        <v>14505</v>
      </c>
      <c r="G400" s="162" t="s">
        <v>15211</v>
      </c>
      <c r="H400" s="162"/>
    </row>
    <row r="401" spans="1:8" ht="39.6">
      <c r="A401" s="181">
        <v>9</v>
      </c>
      <c r="B401" s="162" t="s">
        <v>15212</v>
      </c>
      <c r="C401" s="162" t="s">
        <v>552</v>
      </c>
      <c r="D401" s="328">
        <v>0.05</v>
      </c>
      <c r="E401" s="1288" t="s">
        <v>15213</v>
      </c>
      <c r="F401" s="162" t="s">
        <v>15214</v>
      </c>
      <c r="G401" s="162" t="s">
        <v>15215</v>
      </c>
      <c r="H401" s="162"/>
    </row>
    <row r="402" spans="1:8" ht="39.6">
      <c r="A402" s="181">
        <v>10</v>
      </c>
      <c r="B402" s="162" t="s">
        <v>15216</v>
      </c>
      <c r="C402" s="162" t="s">
        <v>552</v>
      </c>
      <c r="D402" s="328">
        <v>0.8</v>
      </c>
      <c r="E402" s="1288" t="s">
        <v>15217</v>
      </c>
      <c r="F402" s="162" t="s">
        <v>15214</v>
      </c>
      <c r="G402" s="162" t="s">
        <v>15065</v>
      </c>
      <c r="H402" s="162"/>
    </row>
    <row r="403" spans="1:8" ht="39.6">
      <c r="A403" s="181">
        <v>11</v>
      </c>
      <c r="B403" s="162" t="s">
        <v>15218</v>
      </c>
      <c r="C403" s="162" t="s">
        <v>552</v>
      </c>
      <c r="D403" s="328">
        <v>0.8</v>
      </c>
      <c r="E403" s="1288" t="s">
        <v>15219</v>
      </c>
      <c r="F403" s="162" t="s">
        <v>14893</v>
      </c>
      <c r="G403" s="162" t="s">
        <v>15065</v>
      </c>
      <c r="H403" s="162"/>
    </row>
    <row r="404" spans="1:8" ht="52.95" customHeight="1">
      <c r="A404" s="2405">
        <v>12</v>
      </c>
      <c r="B404" s="162" t="s">
        <v>15220</v>
      </c>
      <c r="C404" s="1717" t="s">
        <v>552</v>
      </c>
      <c r="D404" s="2413" t="s">
        <v>15221</v>
      </c>
      <c r="E404" s="2415" t="s">
        <v>15222</v>
      </c>
      <c r="F404" s="1717" t="s">
        <v>14893</v>
      </c>
      <c r="G404" s="1717" t="s">
        <v>15065</v>
      </c>
      <c r="H404" s="2404"/>
    </row>
    <row r="405" spans="1:8" ht="33.6" customHeight="1">
      <c r="A405" s="2405"/>
      <c r="B405" s="162" t="s">
        <v>15223</v>
      </c>
      <c r="C405" s="1717"/>
      <c r="D405" s="2413"/>
      <c r="E405" s="2416"/>
      <c r="F405" s="1717"/>
      <c r="G405" s="1717"/>
      <c r="H405" s="1713"/>
    </row>
    <row r="406" spans="1:8" ht="92.4">
      <c r="A406" s="181">
        <v>13</v>
      </c>
      <c r="B406" s="162" t="s">
        <v>8630</v>
      </c>
      <c r="C406" s="162" t="s">
        <v>552</v>
      </c>
      <c r="D406" s="328">
        <v>0.05</v>
      </c>
      <c r="E406" s="162" t="s">
        <v>15224</v>
      </c>
      <c r="F406" s="202" t="s">
        <v>14611</v>
      </c>
      <c r="G406" s="162" t="s">
        <v>15225</v>
      </c>
      <c r="H406" s="162"/>
    </row>
    <row r="407" spans="1:8" ht="39.6">
      <c r="A407" s="181">
        <v>14</v>
      </c>
      <c r="B407" s="162" t="s">
        <v>15226</v>
      </c>
      <c r="C407" s="162" t="s">
        <v>552</v>
      </c>
      <c r="D407" s="328">
        <v>1</v>
      </c>
      <c r="E407" s="1288" t="s">
        <v>15227</v>
      </c>
      <c r="F407" s="162" t="s">
        <v>15228</v>
      </c>
      <c r="G407" s="162" t="s">
        <v>15229</v>
      </c>
      <c r="H407" s="162"/>
    </row>
    <row r="408" spans="1:8" ht="26.4">
      <c r="A408" s="2405">
        <v>15</v>
      </c>
      <c r="B408" s="1717" t="s">
        <v>15230</v>
      </c>
      <c r="C408" s="1717" t="s">
        <v>552</v>
      </c>
      <c r="D408" s="2413">
        <v>1.9</v>
      </c>
      <c r="E408" s="2414" t="s">
        <v>15231</v>
      </c>
      <c r="F408" s="162" t="s">
        <v>15232</v>
      </c>
      <c r="G408" s="1717" t="s">
        <v>15061</v>
      </c>
      <c r="H408" s="2404"/>
    </row>
    <row r="409" spans="1:8" ht="85.95" customHeight="1">
      <c r="A409" s="2405"/>
      <c r="B409" s="1717"/>
      <c r="C409" s="1717"/>
      <c r="D409" s="2413"/>
      <c r="E409" s="2414"/>
      <c r="F409" s="202" t="s">
        <v>14498</v>
      </c>
      <c r="G409" s="1717"/>
      <c r="H409" s="1713"/>
    </row>
    <row r="410" spans="1:8" ht="112.2" customHeight="1">
      <c r="A410" s="181">
        <v>16</v>
      </c>
      <c r="B410" s="162" t="s">
        <v>15233</v>
      </c>
      <c r="C410" s="162" t="s">
        <v>552</v>
      </c>
      <c r="D410" s="328">
        <v>0.06</v>
      </c>
      <c r="E410" s="1288" t="s">
        <v>15234</v>
      </c>
      <c r="F410" s="202" t="s">
        <v>15235</v>
      </c>
      <c r="G410" s="162" t="s">
        <v>15236</v>
      </c>
      <c r="H410" s="162"/>
    </row>
    <row r="411" spans="1:8" ht="39.6">
      <c r="A411" s="181">
        <v>17</v>
      </c>
      <c r="B411" s="162" t="s">
        <v>15237</v>
      </c>
      <c r="C411" s="162" t="s">
        <v>552</v>
      </c>
      <c r="D411" s="328">
        <v>0.04</v>
      </c>
      <c r="E411" s="1288" t="s">
        <v>15238</v>
      </c>
      <c r="F411" s="162" t="s">
        <v>15239</v>
      </c>
      <c r="G411" s="162" t="s">
        <v>15240</v>
      </c>
      <c r="H411" s="162"/>
    </row>
    <row r="412" spans="1:8" ht="118.8">
      <c r="A412" s="181">
        <v>18</v>
      </c>
      <c r="B412" s="162" t="s">
        <v>15241</v>
      </c>
      <c r="C412" s="162" t="s">
        <v>552</v>
      </c>
      <c r="D412" s="328">
        <v>0.02</v>
      </c>
      <c r="E412" s="1288" t="s">
        <v>15242</v>
      </c>
      <c r="F412" s="202" t="s">
        <v>15243</v>
      </c>
      <c r="G412" s="162" t="s">
        <v>15244</v>
      </c>
      <c r="H412" s="162"/>
    </row>
    <row r="413" spans="1:8" ht="118.8">
      <c r="A413" s="181">
        <v>19</v>
      </c>
      <c r="B413" s="162" t="s">
        <v>15245</v>
      </c>
      <c r="C413" s="162" t="s">
        <v>552</v>
      </c>
      <c r="D413" s="328">
        <v>0.02</v>
      </c>
      <c r="E413" s="1288" t="s">
        <v>15246</v>
      </c>
      <c r="F413" s="202" t="s">
        <v>14633</v>
      </c>
      <c r="G413" s="162" t="s">
        <v>15244</v>
      </c>
      <c r="H413" s="162"/>
    </row>
    <row r="414" spans="1:8" ht="92.4">
      <c r="A414" s="181">
        <v>20</v>
      </c>
      <c r="B414" s="162" t="s">
        <v>8630</v>
      </c>
      <c r="C414" s="162" t="s">
        <v>552</v>
      </c>
      <c r="D414" s="328">
        <v>0.02</v>
      </c>
      <c r="E414" s="1288" t="s">
        <v>15247</v>
      </c>
      <c r="F414" s="202" t="s">
        <v>15027</v>
      </c>
      <c r="G414" s="162" t="s">
        <v>15248</v>
      </c>
      <c r="H414" s="162"/>
    </row>
    <row r="415" spans="1:8" ht="92.4">
      <c r="A415" s="181">
        <v>21</v>
      </c>
      <c r="B415" s="162" t="s">
        <v>15249</v>
      </c>
      <c r="C415" s="162" t="s">
        <v>552</v>
      </c>
      <c r="D415" s="328">
        <v>0.02</v>
      </c>
      <c r="E415" s="1288" t="s">
        <v>15250</v>
      </c>
      <c r="F415" s="202" t="s">
        <v>14633</v>
      </c>
      <c r="G415" s="162" t="s">
        <v>15083</v>
      </c>
      <c r="H415" s="162"/>
    </row>
    <row r="416" spans="1:8" ht="105.6">
      <c r="A416" s="181">
        <v>22</v>
      </c>
      <c r="B416" s="162" t="s">
        <v>15251</v>
      </c>
      <c r="C416" s="162" t="s">
        <v>552</v>
      </c>
      <c r="D416" s="328">
        <v>0.01</v>
      </c>
      <c r="E416" s="1288" t="s">
        <v>15252</v>
      </c>
      <c r="F416" s="202" t="s">
        <v>14710</v>
      </c>
      <c r="G416" s="162" t="s">
        <v>15253</v>
      </c>
      <c r="H416" s="162"/>
    </row>
    <row r="417" spans="1:8" ht="92.4">
      <c r="A417" s="181">
        <v>23</v>
      </c>
      <c r="B417" s="162" t="s">
        <v>15254</v>
      </c>
      <c r="C417" s="162" t="s">
        <v>552</v>
      </c>
      <c r="D417" s="328">
        <v>0.02</v>
      </c>
      <c r="E417" s="1288" t="s">
        <v>15255</v>
      </c>
      <c r="F417" s="202" t="s">
        <v>14710</v>
      </c>
      <c r="G417" s="162" t="s">
        <v>15256</v>
      </c>
      <c r="H417" s="162"/>
    </row>
    <row r="418" spans="1:8" ht="39.6">
      <c r="A418" s="181">
        <v>24</v>
      </c>
      <c r="B418" s="162" t="s">
        <v>15257</v>
      </c>
      <c r="C418" s="162" t="s">
        <v>552</v>
      </c>
      <c r="D418" s="328" t="s">
        <v>15258</v>
      </c>
      <c r="E418" s="1288" t="s">
        <v>15259</v>
      </c>
      <c r="F418" s="162" t="s">
        <v>15239</v>
      </c>
      <c r="G418" s="162" t="s">
        <v>15260</v>
      </c>
      <c r="H418" s="162"/>
    </row>
    <row r="419" spans="1:8" ht="39.6">
      <c r="A419" s="181">
        <v>25</v>
      </c>
      <c r="B419" s="162" t="s">
        <v>15261</v>
      </c>
      <c r="C419" s="162" t="s">
        <v>552</v>
      </c>
      <c r="D419" s="328">
        <v>30.9</v>
      </c>
      <c r="E419" s="1288" t="s">
        <v>15262</v>
      </c>
      <c r="F419" s="162" t="s">
        <v>15073</v>
      </c>
      <c r="G419" s="162" t="s">
        <v>15263</v>
      </c>
      <c r="H419" s="162"/>
    </row>
    <row r="420" spans="1:8" ht="92.4">
      <c r="A420" s="181">
        <v>26</v>
      </c>
      <c r="B420" s="162" t="s">
        <v>15264</v>
      </c>
      <c r="C420" s="162" t="s">
        <v>552</v>
      </c>
      <c r="D420" s="328">
        <v>0.02</v>
      </c>
      <c r="E420" s="1288" t="s">
        <v>15265</v>
      </c>
      <c r="F420" s="162" t="s">
        <v>14826</v>
      </c>
      <c r="G420" s="162" t="s">
        <v>15018</v>
      </c>
      <c r="H420" s="162"/>
    </row>
    <row r="421" spans="1:8" ht="26.4">
      <c r="A421" s="181">
        <v>27</v>
      </c>
      <c r="B421" s="162" t="s">
        <v>15266</v>
      </c>
      <c r="C421" s="162" t="s">
        <v>552</v>
      </c>
      <c r="D421" s="328">
        <v>0.03</v>
      </c>
      <c r="E421" s="1288" t="s">
        <v>15267</v>
      </c>
      <c r="F421" s="162" t="s">
        <v>14903</v>
      </c>
      <c r="G421" s="162" t="s">
        <v>14733</v>
      </c>
      <c r="H421" s="162"/>
    </row>
    <row r="422" spans="1:8" ht="92.4">
      <c r="A422" s="181">
        <v>28</v>
      </c>
      <c r="B422" s="162" t="s">
        <v>15268</v>
      </c>
      <c r="C422" s="162" t="s">
        <v>552</v>
      </c>
      <c r="D422" s="328" t="s">
        <v>15221</v>
      </c>
      <c r="E422" s="1288" t="s">
        <v>15269</v>
      </c>
      <c r="F422" s="202" t="s">
        <v>15027</v>
      </c>
      <c r="G422" s="162" t="s">
        <v>14654</v>
      </c>
      <c r="H422" s="162"/>
    </row>
    <row r="423" spans="1:8">
      <c r="A423" s="2405">
        <v>29</v>
      </c>
      <c r="B423" s="162" t="s">
        <v>15270</v>
      </c>
      <c r="C423" s="1717" t="s">
        <v>552</v>
      </c>
      <c r="D423" s="2413" t="s">
        <v>15221</v>
      </c>
      <c r="E423" s="1717" t="s">
        <v>15271</v>
      </c>
      <c r="F423" s="1717" t="s">
        <v>15272</v>
      </c>
      <c r="G423" s="1717" t="s">
        <v>14654</v>
      </c>
      <c r="H423" s="2404"/>
    </row>
    <row r="424" spans="1:8" ht="26.4">
      <c r="A424" s="2405"/>
      <c r="B424" s="162" t="s">
        <v>14397</v>
      </c>
      <c r="C424" s="1717"/>
      <c r="D424" s="2413"/>
      <c r="E424" s="2414"/>
      <c r="F424" s="1717"/>
      <c r="G424" s="1717"/>
      <c r="H424" s="1713"/>
    </row>
    <row r="425" spans="1:8" ht="39.6">
      <c r="A425" s="181">
        <v>30</v>
      </c>
      <c r="B425" s="162" t="s">
        <v>15273</v>
      </c>
      <c r="C425" s="162" t="s">
        <v>552</v>
      </c>
      <c r="D425" s="328">
        <v>0.02</v>
      </c>
      <c r="E425" s="1288" t="s">
        <v>15274</v>
      </c>
      <c r="F425" s="162" t="s">
        <v>14845</v>
      </c>
      <c r="G425" s="162" t="s">
        <v>15114</v>
      </c>
      <c r="H425" s="162"/>
    </row>
    <row r="426" spans="1:8" ht="39.6">
      <c r="A426" s="181">
        <v>31</v>
      </c>
      <c r="B426" s="162" t="s">
        <v>15275</v>
      </c>
      <c r="C426" s="162" t="s">
        <v>552</v>
      </c>
      <c r="D426" s="328">
        <v>5.2225000000000001</v>
      </c>
      <c r="E426" s="1295" t="s">
        <v>15276</v>
      </c>
      <c r="F426" s="162" t="s">
        <v>14893</v>
      </c>
      <c r="G426" s="162" t="s">
        <v>15277</v>
      </c>
      <c r="H426" s="162"/>
    </row>
    <row r="427" spans="1:8" ht="38.4" customHeight="1">
      <c r="A427" s="2405">
        <v>32</v>
      </c>
      <c r="B427" s="1717" t="s">
        <v>15278</v>
      </c>
      <c r="C427" s="1717" t="s">
        <v>552</v>
      </c>
      <c r="D427" s="2413">
        <v>7.6</v>
      </c>
      <c r="E427" s="2414" t="s">
        <v>15279</v>
      </c>
      <c r="F427" s="162" t="s">
        <v>14754</v>
      </c>
      <c r="G427" s="1717" t="s">
        <v>14748</v>
      </c>
      <c r="H427" s="1717"/>
    </row>
    <row r="428" spans="1:8" ht="45" customHeight="1">
      <c r="A428" s="2405"/>
      <c r="B428" s="1717"/>
      <c r="C428" s="1717"/>
      <c r="D428" s="2413"/>
      <c r="E428" s="2414"/>
      <c r="F428" s="202" t="s">
        <v>14756</v>
      </c>
      <c r="G428" s="1717"/>
      <c r="H428" s="1717"/>
    </row>
    <row r="429" spans="1:8" ht="105.6">
      <c r="A429" s="181">
        <v>33</v>
      </c>
      <c r="B429" s="162" t="s">
        <v>15280</v>
      </c>
      <c r="C429" s="162" t="s">
        <v>552</v>
      </c>
      <c r="D429" s="328">
        <v>0.6</v>
      </c>
      <c r="E429" s="1288" t="s">
        <v>15281</v>
      </c>
      <c r="F429" s="202" t="s">
        <v>14710</v>
      </c>
      <c r="G429" s="162" t="s">
        <v>14520</v>
      </c>
      <c r="H429" s="162"/>
    </row>
    <row r="430" spans="1:8" ht="124.2" customHeight="1">
      <c r="A430" s="181">
        <v>34</v>
      </c>
      <c r="B430" s="162" t="s">
        <v>15282</v>
      </c>
      <c r="C430" s="162" t="s">
        <v>552</v>
      </c>
      <c r="D430" s="328">
        <v>1</v>
      </c>
      <c r="E430" s="1288" t="s">
        <v>15283</v>
      </c>
      <c r="F430" s="202" t="s">
        <v>14418</v>
      </c>
      <c r="G430" s="162" t="s">
        <v>14525</v>
      </c>
      <c r="H430" s="162"/>
    </row>
    <row r="431" spans="1:8" ht="39.6">
      <c r="A431" s="181">
        <v>35</v>
      </c>
      <c r="B431" s="162" t="s">
        <v>15284</v>
      </c>
      <c r="C431" s="162" t="s">
        <v>552</v>
      </c>
      <c r="D431" s="328">
        <v>0.72</v>
      </c>
      <c r="E431" s="1288" t="s">
        <v>15285</v>
      </c>
      <c r="F431" s="162" t="s">
        <v>14644</v>
      </c>
      <c r="G431" s="162" t="s">
        <v>14681</v>
      </c>
      <c r="H431" s="162"/>
    </row>
    <row r="432" spans="1:8" ht="105.6">
      <c r="A432" s="158">
        <v>36</v>
      </c>
      <c r="B432" s="165" t="s">
        <v>15286</v>
      </c>
      <c r="C432" s="165" t="s">
        <v>552</v>
      </c>
      <c r="D432" s="1286">
        <v>13.7</v>
      </c>
      <c r="E432" s="1294" t="s">
        <v>15287</v>
      </c>
      <c r="F432" s="165" t="s">
        <v>14673</v>
      </c>
      <c r="G432" s="165" t="s">
        <v>14707</v>
      </c>
      <c r="H432" s="165"/>
    </row>
    <row r="433" spans="1:8" ht="105.6">
      <c r="A433" s="181">
        <v>37</v>
      </c>
      <c r="B433" s="162" t="s">
        <v>15288</v>
      </c>
      <c r="C433" s="162" t="s">
        <v>2107</v>
      </c>
      <c r="D433" s="328">
        <v>3.35</v>
      </c>
      <c r="E433" s="1288" t="s">
        <v>15289</v>
      </c>
      <c r="F433" s="162" t="s">
        <v>14432</v>
      </c>
      <c r="G433" s="162" t="s">
        <v>14707</v>
      </c>
      <c r="H433" s="162"/>
    </row>
    <row r="434" spans="1:8" s="187" customFormat="1">
      <c r="A434" s="2405" t="s">
        <v>15290</v>
      </c>
      <c r="B434" s="2405"/>
      <c r="C434" s="2405"/>
      <c r="D434" s="1284">
        <v>86.712500000000006</v>
      </c>
      <c r="E434" s="162"/>
      <c r="F434" s="162"/>
      <c r="G434" s="162"/>
      <c r="H434" s="162"/>
    </row>
    <row r="435" spans="1:8" ht="92.4">
      <c r="A435" s="181">
        <v>1</v>
      </c>
      <c r="B435" s="162" t="s">
        <v>15291</v>
      </c>
      <c r="C435" s="162" t="s">
        <v>87</v>
      </c>
      <c r="D435" s="328">
        <v>5</v>
      </c>
      <c r="E435" s="1288" t="s">
        <v>15292</v>
      </c>
      <c r="F435" s="257" t="s">
        <v>14706</v>
      </c>
      <c r="G435" s="162" t="s">
        <v>15293</v>
      </c>
      <c r="H435" s="162"/>
    </row>
    <row r="436" spans="1:8" ht="132">
      <c r="A436" s="158">
        <v>2</v>
      </c>
      <c r="B436" s="165" t="s">
        <v>15294</v>
      </c>
      <c r="C436" s="165" t="s">
        <v>87</v>
      </c>
      <c r="D436" s="1286">
        <v>21.735399999999998</v>
      </c>
      <c r="E436" s="1294" t="s">
        <v>15295</v>
      </c>
      <c r="F436" s="165" t="s">
        <v>15296</v>
      </c>
      <c r="G436" s="165" t="s">
        <v>15297</v>
      </c>
      <c r="H436" s="162"/>
    </row>
    <row r="437" spans="1:8" ht="105.6">
      <c r="A437" s="181">
        <v>3</v>
      </c>
      <c r="B437" s="162" t="s">
        <v>15298</v>
      </c>
      <c r="C437" s="162" t="s">
        <v>87</v>
      </c>
      <c r="D437" s="328">
        <v>1</v>
      </c>
      <c r="E437" s="1288" t="s">
        <v>15299</v>
      </c>
      <c r="F437" s="202" t="s">
        <v>14710</v>
      </c>
      <c r="G437" s="162" t="s">
        <v>14520</v>
      </c>
      <c r="H437" s="162"/>
    </row>
    <row r="438" spans="1:8" ht="66">
      <c r="A438" s="181">
        <v>4</v>
      </c>
      <c r="B438" s="162" t="s">
        <v>15300</v>
      </c>
      <c r="C438" s="162" t="s">
        <v>87</v>
      </c>
      <c r="D438" s="328">
        <v>0.1</v>
      </c>
      <c r="E438" s="1288" t="s">
        <v>15301</v>
      </c>
      <c r="F438" s="162" t="s">
        <v>15150</v>
      </c>
      <c r="G438" s="162" t="s">
        <v>14529</v>
      </c>
      <c r="H438" s="162"/>
    </row>
    <row r="439" spans="1:8" ht="118.8">
      <c r="A439" s="181">
        <v>5</v>
      </c>
      <c r="B439" s="162" t="s">
        <v>15302</v>
      </c>
      <c r="C439" s="162" t="s">
        <v>87</v>
      </c>
      <c r="D439" s="328">
        <v>0.8</v>
      </c>
      <c r="E439" s="1288" t="s">
        <v>15303</v>
      </c>
      <c r="F439" s="202" t="s">
        <v>14528</v>
      </c>
      <c r="G439" s="162" t="s">
        <v>14914</v>
      </c>
      <c r="H439" s="162"/>
    </row>
    <row r="440" spans="1:8" ht="39.6">
      <c r="A440" s="181">
        <v>6</v>
      </c>
      <c r="B440" s="162" t="s">
        <v>15304</v>
      </c>
      <c r="C440" s="162" t="s">
        <v>87</v>
      </c>
      <c r="D440" s="328">
        <v>0.1</v>
      </c>
      <c r="E440" s="1288" t="s">
        <v>15305</v>
      </c>
      <c r="F440" s="162" t="s">
        <v>14524</v>
      </c>
      <c r="G440" s="162" t="s">
        <v>14681</v>
      </c>
      <c r="H440" s="162"/>
    </row>
    <row r="441" spans="1:8" ht="105.6">
      <c r="A441" s="181">
        <v>7</v>
      </c>
      <c r="B441" s="162" t="s">
        <v>15306</v>
      </c>
      <c r="C441" s="162" t="s">
        <v>87</v>
      </c>
      <c r="D441" s="328">
        <v>2.5</v>
      </c>
      <c r="E441" s="1288" t="s">
        <v>15307</v>
      </c>
      <c r="F441" s="202" t="s">
        <v>15308</v>
      </c>
      <c r="G441" s="162" t="s">
        <v>14607</v>
      </c>
      <c r="H441" s="162"/>
    </row>
    <row r="442" spans="1:8" s="187" customFormat="1">
      <c r="A442" s="2405" t="s">
        <v>15309</v>
      </c>
      <c r="B442" s="2405"/>
      <c r="C442" s="2405"/>
      <c r="D442" s="1284">
        <v>31.235399999999998</v>
      </c>
      <c r="E442" s="162"/>
      <c r="F442" s="162"/>
      <c r="G442" s="162"/>
      <c r="H442" s="162"/>
    </row>
    <row r="443" spans="1:8" ht="39.6">
      <c r="A443" s="181">
        <v>1</v>
      </c>
      <c r="B443" s="162" t="s">
        <v>15310</v>
      </c>
      <c r="C443" s="162" t="s">
        <v>72</v>
      </c>
      <c r="D443" s="328">
        <v>0.9</v>
      </c>
      <c r="E443" s="1288" t="s">
        <v>15311</v>
      </c>
      <c r="F443" s="162" t="s">
        <v>14924</v>
      </c>
      <c r="G443" s="162" t="s">
        <v>15312</v>
      </c>
      <c r="H443" s="162"/>
    </row>
    <row r="444" spans="1:8" ht="39.6">
      <c r="A444" s="181">
        <v>2</v>
      </c>
      <c r="B444" s="162" t="s">
        <v>15313</v>
      </c>
      <c r="C444" s="162" t="s">
        <v>72</v>
      </c>
      <c r="D444" s="328">
        <v>0.3</v>
      </c>
      <c r="E444" s="1288" t="s">
        <v>15314</v>
      </c>
      <c r="F444" s="162" t="s">
        <v>14465</v>
      </c>
      <c r="G444" s="162" t="s">
        <v>14529</v>
      </c>
      <c r="H444" s="162"/>
    </row>
    <row r="445" spans="1:8" ht="105.6">
      <c r="A445" s="181">
        <v>3</v>
      </c>
      <c r="B445" s="162" t="s">
        <v>15315</v>
      </c>
      <c r="C445" s="162" t="s">
        <v>72</v>
      </c>
      <c r="D445" s="328">
        <v>5.6</v>
      </c>
      <c r="E445" s="1288" t="s">
        <v>15316</v>
      </c>
      <c r="F445" s="202" t="s">
        <v>15208</v>
      </c>
      <c r="G445" s="162" t="s">
        <v>15317</v>
      </c>
      <c r="H445" s="162"/>
    </row>
    <row r="446" spans="1:8" ht="39.6">
      <c r="A446" s="181">
        <v>4</v>
      </c>
      <c r="B446" s="162" t="s">
        <v>5935</v>
      </c>
      <c r="C446" s="162" t="s">
        <v>72</v>
      </c>
      <c r="D446" s="328">
        <v>22</v>
      </c>
      <c r="E446" s="1288" t="s">
        <v>15318</v>
      </c>
      <c r="F446" s="162" t="s">
        <v>14906</v>
      </c>
      <c r="G446" s="162" t="s">
        <v>14748</v>
      </c>
      <c r="H446" s="162"/>
    </row>
    <row r="447" spans="1:8" ht="39.6">
      <c r="A447" s="181">
        <v>5</v>
      </c>
      <c r="B447" s="162" t="s">
        <v>15319</v>
      </c>
      <c r="C447" s="162" t="s">
        <v>72</v>
      </c>
      <c r="D447" s="328">
        <v>0.1</v>
      </c>
      <c r="E447" s="1288" t="s">
        <v>15320</v>
      </c>
      <c r="F447" s="162" t="s">
        <v>14524</v>
      </c>
      <c r="G447" s="162" t="s">
        <v>14681</v>
      </c>
      <c r="H447" s="162"/>
    </row>
    <row r="448" spans="1:8" ht="39.6">
      <c r="A448" s="181">
        <v>6</v>
      </c>
      <c r="B448" s="162" t="s">
        <v>15321</v>
      </c>
      <c r="C448" s="162" t="s">
        <v>72</v>
      </c>
      <c r="D448" s="328">
        <v>2.5499999999999998</v>
      </c>
      <c r="E448" s="1288" t="s">
        <v>15322</v>
      </c>
      <c r="F448" s="162" t="s">
        <v>14673</v>
      </c>
      <c r="G448" s="162" t="s">
        <v>15153</v>
      </c>
      <c r="H448" s="162"/>
    </row>
    <row r="449" spans="1:8" s="187" customFormat="1">
      <c r="A449" s="2405" t="s">
        <v>15323</v>
      </c>
      <c r="B449" s="2405"/>
      <c r="C449" s="2405"/>
      <c r="D449" s="1284">
        <v>31.45</v>
      </c>
      <c r="E449" s="162"/>
      <c r="F449" s="162"/>
      <c r="G449" s="162"/>
      <c r="H449" s="213"/>
    </row>
    <row r="450" spans="1:8" s="112" customFormat="1" ht="79.2">
      <c r="A450" s="940">
        <v>1</v>
      </c>
      <c r="B450" s="177" t="s">
        <v>15324</v>
      </c>
      <c r="C450" s="177" t="s">
        <v>764</v>
      </c>
      <c r="D450" s="329">
        <v>11.1</v>
      </c>
      <c r="E450" s="177" t="s">
        <v>15325</v>
      </c>
      <c r="F450" s="177" t="s">
        <v>15326</v>
      </c>
      <c r="G450" s="177" t="s">
        <v>14607</v>
      </c>
      <c r="H450" s="1300"/>
    </row>
    <row r="451" spans="1:8" s="187" customFormat="1">
      <c r="A451" s="2419" t="s">
        <v>15327</v>
      </c>
      <c r="B451" s="2420"/>
      <c r="C451" s="2421"/>
      <c r="D451" s="1284">
        <v>11.1</v>
      </c>
      <c r="E451" s="162"/>
      <c r="F451" s="162"/>
      <c r="G451" s="162"/>
      <c r="H451" s="213"/>
    </row>
    <row r="452" spans="1:8" s="187" customFormat="1">
      <c r="A452" s="2405" t="s">
        <v>15328</v>
      </c>
      <c r="B452" s="2405"/>
      <c r="C452" s="2405"/>
      <c r="D452" s="1284">
        <v>240.19839999999999</v>
      </c>
      <c r="E452" s="162"/>
      <c r="F452" s="162"/>
      <c r="G452" s="162"/>
      <c r="H452" s="213"/>
    </row>
    <row r="453" spans="1:8">
      <c r="A453" s="2417" t="s">
        <v>4943</v>
      </c>
      <c r="B453" s="2418"/>
      <c r="C453" s="2418"/>
      <c r="D453" s="328"/>
      <c r="E453" s="162"/>
      <c r="F453" s="162"/>
      <c r="G453" s="162"/>
      <c r="H453" s="213"/>
    </row>
    <row r="454" spans="1:8" ht="39.6">
      <c r="A454" s="181">
        <v>1</v>
      </c>
      <c r="B454" s="162" t="s">
        <v>15329</v>
      </c>
      <c r="C454" s="162" t="s">
        <v>4796</v>
      </c>
      <c r="D454" s="328">
        <v>4.76</v>
      </c>
      <c r="E454" s="1288" t="s">
        <v>15330</v>
      </c>
      <c r="F454" s="162" t="s">
        <v>15331</v>
      </c>
      <c r="G454" s="162" t="s">
        <v>15332</v>
      </c>
      <c r="H454" s="162"/>
    </row>
    <row r="455" spans="1:8" ht="52.8">
      <c r="A455" s="181">
        <v>2</v>
      </c>
      <c r="B455" s="162" t="s">
        <v>15333</v>
      </c>
      <c r="C455" s="162" t="s">
        <v>4796</v>
      </c>
      <c r="D455" s="328">
        <v>11</v>
      </c>
      <c r="E455" s="1288" t="s">
        <v>15334</v>
      </c>
      <c r="F455" s="162" t="s">
        <v>15335</v>
      </c>
      <c r="G455" s="162" t="s">
        <v>15312</v>
      </c>
      <c r="H455" s="162"/>
    </row>
    <row r="456" spans="1:8" ht="39.6">
      <c r="A456" s="181">
        <v>3</v>
      </c>
      <c r="B456" s="162" t="s">
        <v>15336</v>
      </c>
      <c r="C456" s="162" t="s">
        <v>4796</v>
      </c>
      <c r="D456" s="328">
        <v>1.2779</v>
      </c>
      <c r="E456" s="1288" t="s">
        <v>15337</v>
      </c>
      <c r="F456" s="162" t="s">
        <v>15338</v>
      </c>
      <c r="G456" s="162" t="s">
        <v>14728</v>
      </c>
      <c r="H456" s="162"/>
    </row>
    <row r="457" spans="1:8" ht="105.6">
      <c r="A457" s="181">
        <v>4</v>
      </c>
      <c r="B457" s="162" t="s">
        <v>15339</v>
      </c>
      <c r="C457" s="162" t="s">
        <v>4796</v>
      </c>
      <c r="D457" s="328">
        <v>1.1169</v>
      </c>
      <c r="E457" s="1288" t="s">
        <v>15340</v>
      </c>
      <c r="F457" s="162" t="s">
        <v>15341</v>
      </c>
      <c r="G457" s="162" t="s">
        <v>14607</v>
      </c>
      <c r="H457" s="162"/>
    </row>
    <row r="458" spans="1:8" s="187" customFormat="1">
      <c r="A458" s="2405" t="s">
        <v>15342</v>
      </c>
      <c r="B458" s="2405"/>
      <c r="C458" s="2405"/>
      <c r="D458" s="1284">
        <v>18.154800000000002</v>
      </c>
      <c r="E458" s="162"/>
      <c r="F458" s="162"/>
      <c r="G458" s="162"/>
      <c r="H458" s="213"/>
    </row>
    <row r="459" spans="1:8" ht="39.6">
      <c r="A459" s="181">
        <v>1</v>
      </c>
      <c r="B459" s="162" t="s">
        <v>14843</v>
      </c>
      <c r="C459" s="162" t="s">
        <v>4796</v>
      </c>
      <c r="D459" s="328">
        <v>22</v>
      </c>
      <c r="E459" s="1288" t="s">
        <v>15343</v>
      </c>
      <c r="F459" s="162" t="s">
        <v>14524</v>
      </c>
      <c r="G459" s="162" t="s">
        <v>15344</v>
      </c>
      <c r="H459" s="162"/>
    </row>
    <row r="460" spans="1:8" ht="52.8">
      <c r="A460" s="181">
        <v>2</v>
      </c>
      <c r="B460" s="162" t="s">
        <v>15345</v>
      </c>
      <c r="C460" s="162" t="s">
        <v>4796</v>
      </c>
      <c r="D460" s="328">
        <v>11.3</v>
      </c>
      <c r="E460" s="1288" t="s">
        <v>15346</v>
      </c>
      <c r="F460" s="162" t="s">
        <v>15347</v>
      </c>
      <c r="G460" s="162" t="s">
        <v>15312</v>
      </c>
      <c r="H460" s="162"/>
    </row>
    <row r="461" spans="1:8" ht="79.2">
      <c r="A461" s="181">
        <v>3</v>
      </c>
      <c r="B461" s="162" t="s">
        <v>15348</v>
      </c>
      <c r="C461" s="162" t="s">
        <v>4796</v>
      </c>
      <c r="D461" s="328">
        <v>5.3787000000000003</v>
      </c>
      <c r="E461" s="1288" t="s">
        <v>15349</v>
      </c>
      <c r="F461" s="162" t="s">
        <v>15350</v>
      </c>
      <c r="G461" s="162" t="s">
        <v>15351</v>
      </c>
      <c r="H461" s="162"/>
    </row>
    <row r="462" spans="1:8">
      <c r="A462" s="2405">
        <v>4</v>
      </c>
      <c r="B462" s="1717" t="s">
        <v>15352</v>
      </c>
      <c r="C462" s="1717" t="s">
        <v>4796</v>
      </c>
      <c r="D462" s="2413">
        <v>34.581400000000002</v>
      </c>
      <c r="E462" s="2414" t="s">
        <v>15353</v>
      </c>
      <c r="F462" s="162" t="s">
        <v>15354</v>
      </c>
      <c r="G462" s="1717" t="s">
        <v>15355</v>
      </c>
      <c r="H462" s="2404"/>
    </row>
    <row r="463" spans="1:8" ht="26.4">
      <c r="A463" s="2405"/>
      <c r="B463" s="1717"/>
      <c r="C463" s="1717"/>
      <c r="D463" s="2413"/>
      <c r="E463" s="2414"/>
      <c r="F463" s="162" t="s">
        <v>15356</v>
      </c>
      <c r="G463" s="1717"/>
      <c r="H463" s="2422"/>
    </row>
    <row r="464" spans="1:8" ht="26.4">
      <c r="A464" s="2405"/>
      <c r="B464" s="1717"/>
      <c r="C464" s="1717"/>
      <c r="D464" s="2413"/>
      <c r="E464" s="2414"/>
      <c r="F464" s="162" t="s">
        <v>15357</v>
      </c>
      <c r="G464" s="1717"/>
      <c r="H464" s="2422"/>
    </row>
    <row r="465" spans="1:8">
      <c r="A465" s="2405"/>
      <c r="B465" s="1717"/>
      <c r="C465" s="1717"/>
      <c r="D465" s="2413"/>
      <c r="E465" s="2414"/>
      <c r="F465" s="162" t="s">
        <v>15358</v>
      </c>
      <c r="G465" s="1717"/>
      <c r="H465" s="1713"/>
    </row>
    <row r="466" spans="1:8" ht="39.6">
      <c r="A466" s="181">
        <v>5</v>
      </c>
      <c r="B466" s="162" t="s">
        <v>15359</v>
      </c>
      <c r="C466" s="162" t="s">
        <v>4796</v>
      </c>
      <c r="D466" s="328">
        <v>18.246400000000001</v>
      </c>
      <c r="E466" s="1288" t="s">
        <v>15360</v>
      </c>
      <c r="F466" s="162" t="s">
        <v>14432</v>
      </c>
      <c r="G466" s="162" t="s">
        <v>15361</v>
      </c>
      <c r="H466" s="162"/>
    </row>
    <row r="467" spans="1:8" ht="39.6">
      <c r="A467" s="181">
        <v>6</v>
      </c>
      <c r="B467" s="162" t="s">
        <v>15362</v>
      </c>
      <c r="C467" s="162" t="s">
        <v>4796</v>
      </c>
      <c r="D467" s="328">
        <v>43.4</v>
      </c>
      <c r="E467" s="1288" t="s">
        <v>15363</v>
      </c>
      <c r="F467" s="162" t="s">
        <v>14673</v>
      </c>
      <c r="G467" s="162" t="s">
        <v>15014</v>
      </c>
      <c r="H467" s="162"/>
    </row>
    <row r="468" spans="1:8" ht="39.6">
      <c r="A468" s="181">
        <v>7</v>
      </c>
      <c r="B468" s="162" t="s">
        <v>15364</v>
      </c>
      <c r="C468" s="162" t="s">
        <v>4796</v>
      </c>
      <c r="D468" s="328">
        <v>8</v>
      </c>
      <c r="E468" s="1288" t="s">
        <v>15365</v>
      </c>
      <c r="F468" s="162" t="s">
        <v>15007</v>
      </c>
      <c r="G468" s="162" t="s">
        <v>15014</v>
      </c>
      <c r="H468" s="162"/>
    </row>
    <row r="469" spans="1:8" ht="39.6">
      <c r="A469" s="181">
        <v>8</v>
      </c>
      <c r="B469" s="162" t="s">
        <v>14475</v>
      </c>
      <c r="C469" s="162" t="s">
        <v>4796</v>
      </c>
      <c r="D469" s="328">
        <v>22</v>
      </c>
      <c r="E469" s="1288" t="s">
        <v>15366</v>
      </c>
      <c r="F469" s="162" t="s">
        <v>15150</v>
      </c>
      <c r="G469" s="162" t="s">
        <v>15014</v>
      </c>
      <c r="H469" s="162"/>
    </row>
    <row r="470" spans="1:8" ht="39.6">
      <c r="A470" s="181">
        <v>9</v>
      </c>
      <c r="B470" s="162" t="s">
        <v>15367</v>
      </c>
      <c r="C470" s="162" t="s">
        <v>4796</v>
      </c>
      <c r="D470" s="328">
        <v>19.600000000000001</v>
      </c>
      <c r="E470" s="1288" t="s">
        <v>15368</v>
      </c>
      <c r="F470" s="162" t="s">
        <v>15150</v>
      </c>
      <c r="G470" s="162" t="s">
        <v>15014</v>
      </c>
      <c r="H470" s="162"/>
    </row>
    <row r="471" spans="1:8">
      <c r="A471" s="2405">
        <v>10</v>
      </c>
      <c r="B471" s="162" t="s">
        <v>15369</v>
      </c>
      <c r="C471" s="1717" t="s">
        <v>4796</v>
      </c>
      <c r="D471" s="2413" t="s">
        <v>15370</v>
      </c>
      <c r="E471" s="2414" t="s">
        <v>15371</v>
      </c>
      <c r="F471" s="1717" t="s">
        <v>15372</v>
      </c>
      <c r="G471" s="1717" t="s">
        <v>15014</v>
      </c>
      <c r="H471" s="2404"/>
    </row>
    <row r="472" spans="1:8" ht="26.4">
      <c r="A472" s="2405"/>
      <c r="B472" s="162" t="s">
        <v>15373</v>
      </c>
      <c r="C472" s="1717"/>
      <c r="D472" s="2413"/>
      <c r="E472" s="2414"/>
      <c r="F472" s="1717"/>
      <c r="G472" s="1717"/>
      <c r="H472" s="1713"/>
    </row>
    <row r="473" spans="1:8" ht="39.6">
      <c r="A473" s="181">
        <v>11</v>
      </c>
      <c r="B473" s="162" t="s">
        <v>15374</v>
      </c>
      <c r="C473" s="162" t="s">
        <v>4796</v>
      </c>
      <c r="D473" s="328">
        <v>6</v>
      </c>
      <c r="E473" s="1288" t="s">
        <v>15375</v>
      </c>
      <c r="F473" s="162" t="s">
        <v>14898</v>
      </c>
      <c r="G473" s="162" t="s">
        <v>15014</v>
      </c>
      <c r="H473" s="162"/>
    </row>
    <row r="474" spans="1:8" ht="53.4" customHeight="1">
      <c r="A474" s="2405">
        <v>12</v>
      </c>
      <c r="B474" s="1717" t="s">
        <v>15376</v>
      </c>
      <c r="C474" s="1717" t="s">
        <v>4796</v>
      </c>
      <c r="D474" s="2413">
        <v>12.6</v>
      </c>
      <c r="E474" s="2415" t="s">
        <v>15377</v>
      </c>
      <c r="F474" s="162" t="s">
        <v>15378</v>
      </c>
      <c r="G474" s="1717" t="s">
        <v>15014</v>
      </c>
      <c r="H474" s="2404"/>
    </row>
    <row r="475" spans="1:8" ht="39.6" customHeight="1">
      <c r="A475" s="2405"/>
      <c r="B475" s="1717"/>
      <c r="C475" s="1717"/>
      <c r="D475" s="2413"/>
      <c r="E475" s="2416"/>
      <c r="F475" s="162" t="s">
        <v>15379</v>
      </c>
      <c r="G475" s="1717"/>
      <c r="H475" s="1713"/>
    </row>
    <row r="476" spans="1:8" ht="26.4">
      <c r="A476" s="2405">
        <v>13</v>
      </c>
      <c r="B476" s="1717" t="s">
        <v>15380</v>
      </c>
      <c r="C476" s="1717" t="s">
        <v>4796</v>
      </c>
      <c r="D476" s="2413">
        <v>42.6</v>
      </c>
      <c r="E476" s="2414" t="s">
        <v>15381</v>
      </c>
      <c r="F476" s="162" t="s">
        <v>15382</v>
      </c>
      <c r="G476" s="1717" t="s">
        <v>15383</v>
      </c>
      <c r="H476" s="2404"/>
    </row>
    <row r="477" spans="1:8" ht="26.4">
      <c r="A477" s="2405"/>
      <c r="B477" s="1717"/>
      <c r="C477" s="1717"/>
      <c r="D477" s="2413"/>
      <c r="E477" s="2414"/>
      <c r="F477" s="162" t="s">
        <v>15384</v>
      </c>
      <c r="G477" s="1717"/>
      <c r="H477" s="1713"/>
    </row>
    <row r="478" spans="1:8" ht="52.8">
      <c r="A478" s="181">
        <v>14</v>
      </c>
      <c r="B478" s="162" t="s">
        <v>15385</v>
      </c>
      <c r="C478" s="162" t="s">
        <v>4796</v>
      </c>
      <c r="D478" s="328">
        <v>5</v>
      </c>
      <c r="E478" s="1288" t="s">
        <v>15386</v>
      </c>
      <c r="F478" s="162" t="s">
        <v>14673</v>
      </c>
      <c r="G478" s="162" t="s">
        <v>15037</v>
      </c>
      <c r="H478" s="162"/>
    </row>
    <row r="479" spans="1:8" ht="39.6">
      <c r="A479" s="181">
        <v>15</v>
      </c>
      <c r="B479" s="162" t="s">
        <v>15387</v>
      </c>
      <c r="C479" s="162" t="s">
        <v>4796</v>
      </c>
      <c r="D479" s="328">
        <v>1.7498</v>
      </c>
      <c r="E479" s="1288" t="s">
        <v>15388</v>
      </c>
      <c r="F479" s="162" t="s">
        <v>15389</v>
      </c>
      <c r="G479" s="162" t="s">
        <v>15390</v>
      </c>
      <c r="H479" s="162"/>
    </row>
    <row r="480" spans="1:8">
      <c r="A480" s="2405">
        <v>16</v>
      </c>
      <c r="B480" s="162" t="s">
        <v>15391</v>
      </c>
      <c r="C480" s="1717" t="s">
        <v>4796</v>
      </c>
      <c r="D480" s="2413" t="s">
        <v>15392</v>
      </c>
      <c r="E480" s="2414" t="s">
        <v>15393</v>
      </c>
      <c r="F480" s="1717" t="s">
        <v>15150</v>
      </c>
      <c r="G480" s="1717" t="s">
        <v>15394</v>
      </c>
      <c r="H480" s="2404"/>
    </row>
    <row r="481" spans="1:8" ht="26.4">
      <c r="A481" s="2405"/>
      <c r="B481" s="162" t="s">
        <v>15373</v>
      </c>
      <c r="C481" s="1717"/>
      <c r="D481" s="2413"/>
      <c r="E481" s="2414"/>
      <c r="F481" s="1717"/>
      <c r="G481" s="1717"/>
      <c r="H481" s="1713"/>
    </row>
    <row r="482" spans="1:8" ht="92.4">
      <c r="A482" s="181">
        <v>17</v>
      </c>
      <c r="B482" s="162" t="s">
        <v>15395</v>
      </c>
      <c r="C482" s="162" t="s">
        <v>4796</v>
      </c>
      <c r="D482" s="328">
        <v>52.6</v>
      </c>
      <c r="E482" s="1288" t="s">
        <v>15396</v>
      </c>
      <c r="F482" s="202" t="s">
        <v>15243</v>
      </c>
      <c r="G482" s="162" t="s">
        <v>15397</v>
      </c>
      <c r="H482" s="162"/>
    </row>
    <row r="483" spans="1:8" ht="39.6">
      <c r="A483" s="181">
        <v>18</v>
      </c>
      <c r="B483" s="162" t="s">
        <v>15398</v>
      </c>
      <c r="C483" s="162" t="s">
        <v>4796</v>
      </c>
      <c r="D483" s="328">
        <v>4.0999999999999996</v>
      </c>
      <c r="E483" s="1288" t="s">
        <v>15399</v>
      </c>
      <c r="F483" s="162" t="s">
        <v>14493</v>
      </c>
      <c r="G483" s="162" t="s">
        <v>14934</v>
      </c>
      <c r="H483" s="162"/>
    </row>
    <row r="484" spans="1:8" ht="39.6">
      <c r="A484" s="2405">
        <v>19</v>
      </c>
      <c r="B484" s="1717" t="s">
        <v>15400</v>
      </c>
      <c r="C484" s="1717" t="s">
        <v>4796</v>
      </c>
      <c r="D484" s="2413">
        <v>14.9</v>
      </c>
      <c r="E484" s="1288" t="s">
        <v>15401</v>
      </c>
      <c r="F484" s="162" t="s">
        <v>14473</v>
      </c>
      <c r="G484" s="1717" t="s">
        <v>14934</v>
      </c>
      <c r="H484" s="2404"/>
    </row>
    <row r="485" spans="1:8" ht="52.8">
      <c r="A485" s="2405"/>
      <c r="B485" s="1717"/>
      <c r="C485" s="1717"/>
      <c r="D485" s="2413"/>
      <c r="E485" s="162" t="s">
        <v>15402</v>
      </c>
      <c r="F485" s="202" t="s">
        <v>14474</v>
      </c>
      <c r="G485" s="1717"/>
      <c r="H485" s="1713"/>
    </row>
    <row r="486" spans="1:8" ht="92.4">
      <c r="A486" s="181">
        <v>20</v>
      </c>
      <c r="B486" s="162" t="s">
        <v>15403</v>
      </c>
      <c r="C486" s="162" t="s">
        <v>4796</v>
      </c>
      <c r="D486" s="328">
        <v>2.2999999999999998</v>
      </c>
      <c r="E486" s="1288" t="s">
        <v>15404</v>
      </c>
      <c r="F486" s="162" t="s">
        <v>15405</v>
      </c>
      <c r="G486" s="162" t="s">
        <v>15406</v>
      </c>
      <c r="H486" s="162"/>
    </row>
    <row r="487" spans="1:8" ht="52.95" customHeight="1">
      <c r="A487" s="2409">
        <v>21</v>
      </c>
      <c r="B487" s="162" t="s">
        <v>15407</v>
      </c>
      <c r="C487" s="2404" t="s">
        <v>4796</v>
      </c>
      <c r="D487" s="2411" t="s">
        <v>15408</v>
      </c>
      <c r="E487" s="2404" t="s">
        <v>15409</v>
      </c>
      <c r="F487" s="2404" t="s">
        <v>15150</v>
      </c>
      <c r="G487" s="2404" t="s">
        <v>14603</v>
      </c>
      <c r="H487" s="2404"/>
    </row>
    <row r="488" spans="1:8" ht="26.4">
      <c r="A488" s="2410"/>
      <c r="B488" s="162" t="s">
        <v>15373</v>
      </c>
      <c r="C488" s="1713"/>
      <c r="D488" s="2412"/>
      <c r="E488" s="1713"/>
      <c r="F488" s="1713"/>
      <c r="G488" s="1713"/>
      <c r="H488" s="1713"/>
    </row>
    <row r="489" spans="1:8" s="187" customFormat="1">
      <c r="A489" s="2405" t="s">
        <v>15410</v>
      </c>
      <c r="B489" s="2405"/>
      <c r="C489" s="2405"/>
      <c r="D489" s="1284">
        <v>346.9563</v>
      </c>
      <c r="E489" s="162"/>
      <c r="F489" s="162"/>
      <c r="G489" s="213"/>
      <c r="H489" s="213"/>
    </row>
    <row r="490" spans="1:8">
      <c r="A490" s="2405" t="s">
        <v>5870</v>
      </c>
      <c r="B490" s="2405"/>
      <c r="C490" s="2405"/>
      <c r="D490" s="328"/>
      <c r="E490" s="162"/>
      <c r="F490" s="162"/>
      <c r="G490" s="162"/>
      <c r="H490" s="213"/>
    </row>
    <row r="491" spans="1:8" ht="52.8">
      <c r="A491" s="181">
        <v>1</v>
      </c>
      <c r="B491" s="162" t="s">
        <v>15411</v>
      </c>
      <c r="C491" s="162" t="s">
        <v>4796</v>
      </c>
      <c r="D491" s="328">
        <v>3</v>
      </c>
      <c r="E491" s="1288" t="s">
        <v>15412</v>
      </c>
      <c r="F491" s="162" t="s">
        <v>15413</v>
      </c>
      <c r="G491" s="162" t="s">
        <v>15414</v>
      </c>
      <c r="H491" s="162"/>
    </row>
    <row r="492" spans="1:8" ht="92.4">
      <c r="A492" s="181">
        <v>2</v>
      </c>
      <c r="B492" s="162" t="s">
        <v>15415</v>
      </c>
      <c r="C492" s="162" t="s">
        <v>4796</v>
      </c>
      <c r="D492" s="328">
        <v>1.04</v>
      </c>
      <c r="E492" s="1288" t="s">
        <v>15416</v>
      </c>
      <c r="F492" s="202" t="s">
        <v>14611</v>
      </c>
      <c r="G492" s="162" t="s">
        <v>15417</v>
      </c>
      <c r="H492" s="162"/>
    </row>
    <row r="493" spans="1:8" ht="79.2">
      <c r="A493" s="181">
        <v>3</v>
      </c>
      <c r="B493" s="162" t="s">
        <v>15418</v>
      </c>
      <c r="C493" s="162" t="s">
        <v>4796</v>
      </c>
      <c r="D493" s="328">
        <v>1</v>
      </c>
      <c r="E493" s="1288" t="s">
        <v>15419</v>
      </c>
      <c r="F493" s="202" t="s">
        <v>14412</v>
      </c>
      <c r="G493" s="162" t="s">
        <v>14755</v>
      </c>
      <c r="H493" s="162"/>
    </row>
    <row r="494" spans="1:8" s="187" customFormat="1" ht="15" thickBot="1">
      <c r="A494" s="2406" t="s">
        <v>15420</v>
      </c>
      <c r="B494" s="2406"/>
      <c r="C494" s="2406"/>
      <c r="D494" s="1287">
        <v>5.04</v>
      </c>
      <c r="E494" s="213"/>
      <c r="F494" s="213"/>
      <c r="G494" s="213"/>
      <c r="H494" s="213"/>
    </row>
    <row r="495" spans="1:8">
      <c r="A495" s="942"/>
      <c r="B495" s="2407" t="s">
        <v>15421</v>
      </c>
      <c r="C495" s="2407"/>
      <c r="D495" s="2407"/>
      <c r="E495" s="2407"/>
      <c r="F495" s="2407"/>
      <c r="G495" s="2407"/>
      <c r="H495" s="1301"/>
    </row>
    <row r="498" spans="2:7" ht="25.5" customHeight="1">
      <c r="B498" s="2408"/>
      <c r="C498" s="2408"/>
      <c r="G498" s="1302"/>
    </row>
  </sheetData>
  <mergeCells count="756">
    <mergeCell ref="A2:H2"/>
    <mergeCell ref="A3:H3"/>
    <mergeCell ref="A7:H7"/>
    <mergeCell ref="A8:A13"/>
    <mergeCell ref="B8:B13"/>
    <mergeCell ref="C8:C13"/>
    <mergeCell ref="D8:D13"/>
    <mergeCell ref="G8:G13"/>
    <mergeCell ref="A17:C17"/>
    <mergeCell ref="A18:C18"/>
    <mergeCell ref="A19:A22"/>
    <mergeCell ref="B19:B22"/>
    <mergeCell ref="C19:C22"/>
    <mergeCell ref="D19:D22"/>
    <mergeCell ref="H8:H13"/>
    <mergeCell ref="F9:F13"/>
    <mergeCell ref="E11:E12"/>
    <mergeCell ref="A14:A16"/>
    <mergeCell ref="B14:B16"/>
    <mergeCell ref="C14:C16"/>
    <mergeCell ref="D14:D16"/>
    <mergeCell ref="G14:G16"/>
    <mergeCell ref="H14:H16"/>
    <mergeCell ref="F15:F16"/>
    <mergeCell ref="E19:E22"/>
    <mergeCell ref="G19:G22"/>
    <mergeCell ref="H19:H22"/>
    <mergeCell ref="A23:A26"/>
    <mergeCell ref="B23:B26"/>
    <mergeCell ref="C23:C26"/>
    <mergeCell ref="D23:D26"/>
    <mergeCell ref="G23:G26"/>
    <mergeCell ref="H23:H26"/>
    <mergeCell ref="E25:E26"/>
    <mergeCell ref="H27:H28"/>
    <mergeCell ref="A29:A30"/>
    <mergeCell ref="B29:B30"/>
    <mergeCell ref="C29:C30"/>
    <mergeCell ref="D29:D30"/>
    <mergeCell ref="F29:F30"/>
    <mergeCell ref="G29:G30"/>
    <mergeCell ref="H29:H30"/>
    <mergeCell ref="A27:A28"/>
    <mergeCell ref="B27:B28"/>
    <mergeCell ref="C27:C28"/>
    <mergeCell ref="D27:D28"/>
    <mergeCell ref="F27:F28"/>
    <mergeCell ref="G27:G28"/>
    <mergeCell ref="A35:A36"/>
    <mergeCell ref="B35:B36"/>
    <mergeCell ref="C35:C36"/>
    <mergeCell ref="D35:D36"/>
    <mergeCell ref="G35:G36"/>
    <mergeCell ref="H35:H36"/>
    <mergeCell ref="H31:H32"/>
    <mergeCell ref="A33:A34"/>
    <mergeCell ref="B33:B34"/>
    <mergeCell ref="C33:C34"/>
    <mergeCell ref="D33:D34"/>
    <mergeCell ref="E33:E34"/>
    <mergeCell ref="F33:F34"/>
    <mergeCell ref="G33:G34"/>
    <mergeCell ref="H33:H34"/>
    <mergeCell ref="A31:A32"/>
    <mergeCell ref="B31:B32"/>
    <mergeCell ref="C31:C32"/>
    <mergeCell ref="D31:D32"/>
    <mergeCell ref="F31:F32"/>
    <mergeCell ref="G31:G32"/>
    <mergeCell ref="A40:A41"/>
    <mergeCell ref="C40:C41"/>
    <mergeCell ref="D40:D41"/>
    <mergeCell ref="F40:F41"/>
    <mergeCell ref="G40:G41"/>
    <mergeCell ref="H40:H41"/>
    <mergeCell ref="A37:A39"/>
    <mergeCell ref="C37:C39"/>
    <mergeCell ref="D37:D39"/>
    <mergeCell ref="E37:E39"/>
    <mergeCell ref="G37:G39"/>
    <mergeCell ref="H37:H39"/>
    <mergeCell ref="H42:H43"/>
    <mergeCell ref="A44:C44"/>
    <mergeCell ref="A45:C45"/>
    <mergeCell ref="A46:A47"/>
    <mergeCell ref="B46:B47"/>
    <mergeCell ref="C46:C47"/>
    <mergeCell ref="D46:D47"/>
    <mergeCell ref="E46:E47"/>
    <mergeCell ref="F46:F47"/>
    <mergeCell ref="G46:G47"/>
    <mergeCell ref="A42:A43"/>
    <mergeCell ref="B42:B43"/>
    <mergeCell ref="C42:C43"/>
    <mergeCell ref="D42:D43"/>
    <mergeCell ref="F42:F43"/>
    <mergeCell ref="G42:G43"/>
    <mergeCell ref="D50:D51"/>
    <mergeCell ref="F50:F51"/>
    <mergeCell ref="G50:G51"/>
    <mergeCell ref="H46:H47"/>
    <mergeCell ref="A48:A49"/>
    <mergeCell ref="C48:C49"/>
    <mergeCell ref="D48:D49"/>
    <mergeCell ref="F48:F49"/>
    <mergeCell ref="G48:G49"/>
    <mergeCell ref="H48:H49"/>
    <mergeCell ref="B52:C52"/>
    <mergeCell ref="A53:C53"/>
    <mergeCell ref="B55:C55"/>
    <mergeCell ref="A56:C56"/>
    <mergeCell ref="A59:C59"/>
    <mergeCell ref="A60:C60"/>
    <mergeCell ref="A50:A51"/>
    <mergeCell ref="B50:B51"/>
    <mergeCell ref="C50:C51"/>
    <mergeCell ref="A69:C69"/>
    <mergeCell ref="A70:C70"/>
    <mergeCell ref="A71:A75"/>
    <mergeCell ref="B71:B75"/>
    <mergeCell ref="C71:C75"/>
    <mergeCell ref="D71:D75"/>
    <mergeCell ref="A61:H61"/>
    <mergeCell ref="A62:C62"/>
    <mergeCell ref="A63:A68"/>
    <mergeCell ref="B63:B68"/>
    <mergeCell ref="C63:C68"/>
    <mergeCell ref="D63:D68"/>
    <mergeCell ref="F63:F68"/>
    <mergeCell ref="G63:G68"/>
    <mergeCell ref="H63:H68"/>
    <mergeCell ref="E64:E65"/>
    <mergeCell ref="G71:G75"/>
    <mergeCell ref="H71:H75"/>
    <mergeCell ref="E73:E75"/>
    <mergeCell ref="A76:A78"/>
    <mergeCell ref="B76:B78"/>
    <mergeCell ref="C76:C78"/>
    <mergeCell ref="D76:D78"/>
    <mergeCell ref="F76:F78"/>
    <mergeCell ref="G76:G78"/>
    <mergeCell ref="H76:H78"/>
    <mergeCell ref="H81:H82"/>
    <mergeCell ref="A83:A84"/>
    <mergeCell ref="B83:B84"/>
    <mergeCell ref="C83:C84"/>
    <mergeCell ref="D83:D84"/>
    <mergeCell ref="E83:E84"/>
    <mergeCell ref="F83:F84"/>
    <mergeCell ref="G83:G84"/>
    <mergeCell ref="H83:H84"/>
    <mergeCell ref="A81:A82"/>
    <mergeCell ref="B81:B82"/>
    <mergeCell ref="C81:C82"/>
    <mergeCell ref="D81:D82"/>
    <mergeCell ref="E81:E82"/>
    <mergeCell ref="G81:G82"/>
    <mergeCell ref="G85:G86"/>
    <mergeCell ref="H85:H86"/>
    <mergeCell ref="A87:A88"/>
    <mergeCell ref="B87:B88"/>
    <mergeCell ref="C87:C88"/>
    <mergeCell ref="D87:D88"/>
    <mergeCell ref="E87:E88"/>
    <mergeCell ref="G87:G88"/>
    <mergeCell ref="A85:A86"/>
    <mergeCell ref="B85:B86"/>
    <mergeCell ref="C85:C86"/>
    <mergeCell ref="D85:D86"/>
    <mergeCell ref="E85:E86"/>
    <mergeCell ref="F85:F86"/>
    <mergeCell ref="H89:H90"/>
    <mergeCell ref="A92:A93"/>
    <mergeCell ref="B92:B93"/>
    <mergeCell ref="C92:C93"/>
    <mergeCell ref="D92:D93"/>
    <mergeCell ref="G92:G93"/>
    <mergeCell ref="H92:H93"/>
    <mergeCell ref="A89:A90"/>
    <mergeCell ref="B89:B90"/>
    <mergeCell ref="C89:C90"/>
    <mergeCell ref="D89:D90"/>
    <mergeCell ref="F89:F90"/>
    <mergeCell ref="G89:G90"/>
    <mergeCell ref="A99:A100"/>
    <mergeCell ref="B99:B100"/>
    <mergeCell ref="C99:C100"/>
    <mergeCell ref="D99:D100"/>
    <mergeCell ref="G99:G100"/>
    <mergeCell ref="H99:H100"/>
    <mergeCell ref="H94:H95"/>
    <mergeCell ref="A96:A97"/>
    <mergeCell ref="B96:B97"/>
    <mergeCell ref="C96:C97"/>
    <mergeCell ref="D96:D97"/>
    <mergeCell ref="F96:F97"/>
    <mergeCell ref="G96:G97"/>
    <mergeCell ref="H96:H97"/>
    <mergeCell ref="A94:A95"/>
    <mergeCell ref="B94:B95"/>
    <mergeCell ref="C94:C95"/>
    <mergeCell ref="D94:D95"/>
    <mergeCell ref="F94:F95"/>
    <mergeCell ref="G94:G95"/>
    <mergeCell ref="H101:H102"/>
    <mergeCell ref="A104:A105"/>
    <mergeCell ref="B104:B105"/>
    <mergeCell ref="C104:C105"/>
    <mergeCell ref="D104:D105"/>
    <mergeCell ref="F104:F105"/>
    <mergeCell ref="G104:G105"/>
    <mergeCell ref="H104:H105"/>
    <mergeCell ref="A101:A102"/>
    <mergeCell ref="B101:B102"/>
    <mergeCell ref="C101:C102"/>
    <mergeCell ref="D101:D102"/>
    <mergeCell ref="E101:E102"/>
    <mergeCell ref="G101:G102"/>
    <mergeCell ref="A108:A109"/>
    <mergeCell ref="B108:B109"/>
    <mergeCell ref="C108:C109"/>
    <mergeCell ref="D108:D109"/>
    <mergeCell ref="G108:G109"/>
    <mergeCell ref="H108:H109"/>
    <mergeCell ref="A106:A107"/>
    <mergeCell ref="B106:B107"/>
    <mergeCell ref="C106:C107"/>
    <mergeCell ref="D106:D107"/>
    <mergeCell ref="G106:G107"/>
    <mergeCell ref="H106:H107"/>
    <mergeCell ref="G114:G115"/>
    <mergeCell ref="H110:H111"/>
    <mergeCell ref="A112:A113"/>
    <mergeCell ref="B112:B113"/>
    <mergeCell ref="C112:C113"/>
    <mergeCell ref="D112:D113"/>
    <mergeCell ref="E112:E113"/>
    <mergeCell ref="G112:G113"/>
    <mergeCell ref="H112:H113"/>
    <mergeCell ref="A110:A111"/>
    <mergeCell ref="B110:B111"/>
    <mergeCell ref="C110:C111"/>
    <mergeCell ref="D110:D111"/>
    <mergeCell ref="E110:E111"/>
    <mergeCell ref="G110:G111"/>
    <mergeCell ref="B134:C134"/>
    <mergeCell ref="B138:C138"/>
    <mergeCell ref="A139:A140"/>
    <mergeCell ref="C139:C140"/>
    <mergeCell ref="D139:D140"/>
    <mergeCell ref="E139:E140"/>
    <mergeCell ref="A114:A115"/>
    <mergeCell ref="B114:B115"/>
    <mergeCell ref="C114:C115"/>
    <mergeCell ref="D114:D115"/>
    <mergeCell ref="E114:E115"/>
    <mergeCell ref="F139:F140"/>
    <mergeCell ref="G139:G140"/>
    <mergeCell ref="H139:H140"/>
    <mergeCell ref="A143:A144"/>
    <mergeCell ref="C143:C144"/>
    <mergeCell ref="D143:D144"/>
    <mergeCell ref="E143:E144"/>
    <mergeCell ref="F143:F144"/>
    <mergeCell ref="G143:G144"/>
    <mergeCell ref="H143:H144"/>
    <mergeCell ref="H145:H146"/>
    <mergeCell ref="A147:A148"/>
    <mergeCell ref="B147:B148"/>
    <mergeCell ref="C147:C148"/>
    <mergeCell ref="D147:D148"/>
    <mergeCell ref="F147:F148"/>
    <mergeCell ref="G147:G148"/>
    <mergeCell ref="H147:H148"/>
    <mergeCell ref="A145:A146"/>
    <mergeCell ref="B145:B146"/>
    <mergeCell ref="C145:C146"/>
    <mergeCell ref="D145:D146"/>
    <mergeCell ref="F145:F146"/>
    <mergeCell ref="G145:G146"/>
    <mergeCell ref="A155:A156"/>
    <mergeCell ref="B155:B156"/>
    <mergeCell ref="C155:C156"/>
    <mergeCell ref="D155:D156"/>
    <mergeCell ref="G155:G156"/>
    <mergeCell ref="H155:H156"/>
    <mergeCell ref="H149:H150"/>
    <mergeCell ref="A152:A153"/>
    <mergeCell ref="C152:C153"/>
    <mergeCell ref="D152:D153"/>
    <mergeCell ref="E152:E153"/>
    <mergeCell ref="F152:F153"/>
    <mergeCell ref="G152:G153"/>
    <mergeCell ref="H152:H153"/>
    <mergeCell ref="A149:A150"/>
    <mergeCell ref="B149:B150"/>
    <mergeCell ref="C149:C150"/>
    <mergeCell ref="D149:D150"/>
    <mergeCell ref="F149:F150"/>
    <mergeCell ref="G149:G150"/>
    <mergeCell ref="H158:H159"/>
    <mergeCell ref="A161:A162"/>
    <mergeCell ref="B161:B162"/>
    <mergeCell ref="C161:C162"/>
    <mergeCell ref="D161:D162"/>
    <mergeCell ref="E161:E162"/>
    <mergeCell ref="G161:G162"/>
    <mergeCell ref="H161:H162"/>
    <mergeCell ref="A158:A159"/>
    <mergeCell ref="B158:B159"/>
    <mergeCell ref="C158:C159"/>
    <mergeCell ref="D158:D159"/>
    <mergeCell ref="E158:E159"/>
    <mergeCell ref="G158:G159"/>
    <mergeCell ref="H163:H164"/>
    <mergeCell ref="A168:A169"/>
    <mergeCell ref="C168:C169"/>
    <mergeCell ref="D168:D169"/>
    <mergeCell ref="E168:E169"/>
    <mergeCell ref="F168:F169"/>
    <mergeCell ref="G168:G169"/>
    <mergeCell ref="H168:H169"/>
    <mergeCell ref="A163:A164"/>
    <mergeCell ref="B163:B164"/>
    <mergeCell ref="C163:C164"/>
    <mergeCell ref="D163:D164"/>
    <mergeCell ref="E163:E164"/>
    <mergeCell ref="G163:G164"/>
    <mergeCell ref="H172:H173"/>
    <mergeCell ref="A174:A175"/>
    <mergeCell ref="B174:B175"/>
    <mergeCell ref="C174:C175"/>
    <mergeCell ref="D174:D175"/>
    <mergeCell ref="G174:G175"/>
    <mergeCell ref="H174:H175"/>
    <mergeCell ref="A170:A171"/>
    <mergeCell ref="C170:C171"/>
    <mergeCell ref="D170:D171"/>
    <mergeCell ref="G170:G171"/>
    <mergeCell ref="H170:H171"/>
    <mergeCell ref="A172:A173"/>
    <mergeCell ref="B172:B173"/>
    <mergeCell ref="C172:C173"/>
    <mergeCell ref="D172:D173"/>
    <mergeCell ref="G172:G173"/>
    <mergeCell ref="H176:H177"/>
    <mergeCell ref="A186:C186"/>
    <mergeCell ref="A187:A188"/>
    <mergeCell ref="B187:B188"/>
    <mergeCell ref="C187:C188"/>
    <mergeCell ref="D187:D188"/>
    <mergeCell ref="G187:G188"/>
    <mergeCell ref="H187:H188"/>
    <mergeCell ref="A176:A177"/>
    <mergeCell ref="B176:B177"/>
    <mergeCell ref="C176:C177"/>
    <mergeCell ref="D176:D177"/>
    <mergeCell ref="E176:E177"/>
    <mergeCell ref="G176:G177"/>
    <mergeCell ref="H190:H191"/>
    <mergeCell ref="A193:A194"/>
    <mergeCell ref="B193:B194"/>
    <mergeCell ref="C193:C194"/>
    <mergeCell ref="D193:D194"/>
    <mergeCell ref="G193:G194"/>
    <mergeCell ref="H193:H194"/>
    <mergeCell ref="A190:A191"/>
    <mergeCell ref="B190:B191"/>
    <mergeCell ref="C190:C191"/>
    <mergeCell ref="D190:D191"/>
    <mergeCell ref="F190:F191"/>
    <mergeCell ref="G190:G191"/>
    <mergeCell ref="H195:H196"/>
    <mergeCell ref="A198:A199"/>
    <mergeCell ref="B198:B199"/>
    <mergeCell ref="C198:C199"/>
    <mergeCell ref="D198:D199"/>
    <mergeCell ref="E198:E199"/>
    <mergeCell ref="G198:G199"/>
    <mergeCell ref="H198:H199"/>
    <mergeCell ref="A195:A196"/>
    <mergeCell ref="B195:B196"/>
    <mergeCell ref="C195:C196"/>
    <mergeCell ref="D195:D196"/>
    <mergeCell ref="E195:E196"/>
    <mergeCell ref="G195:G196"/>
    <mergeCell ref="H200:H201"/>
    <mergeCell ref="A203:C203"/>
    <mergeCell ref="A204:A205"/>
    <mergeCell ref="B204:B205"/>
    <mergeCell ref="C204:C205"/>
    <mergeCell ref="D204:D205"/>
    <mergeCell ref="E204:E205"/>
    <mergeCell ref="G204:G205"/>
    <mergeCell ref="H204:H205"/>
    <mergeCell ref="A200:A201"/>
    <mergeCell ref="B200:B201"/>
    <mergeCell ref="C200:C201"/>
    <mergeCell ref="D200:D201"/>
    <mergeCell ref="E200:E201"/>
    <mergeCell ref="G200:G201"/>
    <mergeCell ref="A206:A207"/>
    <mergeCell ref="C206:C207"/>
    <mergeCell ref="D206:D207"/>
    <mergeCell ref="G206:G207"/>
    <mergeCell ref="H206:H207"/>
    <mergeCell ref="A208:A209"/>
    <mergeCell ref="B208:B209"/>
    <mergeCell ref="C208:C209"/>
    <mergeCell ref="D208:D209"/>
    <mergeCell ref="F208:F209"/>
    <mergeCell ref="A212:C212"/>
    <mergeCell ref="A213:A214"/>
    <mergeCell ref="B213:B214"/>
    <mergeCell ref="C213:C214"/>
    <mergeCell ref="D213:D214"/>
    <mergeCell ref="E213:E214"/>
    <mergeCell ref="G208:G209"/>
    <mergeCell ref="H208:H209"/>
    <mergeCell ref="A210:A211"/>
    <mergeCell ref="B210:B211"/>
    <mergeCell ref="C210:C211"/>
    <mergeCell ref="D210:D211"/>
    <mergeCell ref="E210:E211"/>
    <mergeCell ref="G210:G211"/>
    <mergeCell ref="H210:H211"/>
    <mergeCell ref="G213:G214"/>
    <mergeCell ref="H213:H214"/>
    <mergeCell ref="A216:C216"/>
    <mergeCell ref="A217:A218"/>
    <mergeCell ref="C217:C218"/>
    <mergeCell ref="D217:D218"/>
    <mergeCell ref="F217:F218"/>
    <mergeCell ref="G217:G218"/>
    <mergeCell ref="H217:H218"/>
    <mergeCell ref="H220:H221"/>
    <mergeCell ref="A222:C222"/>
    <mergeCell ref="A223:A224"/>
    <mergeCell ref="B223:B224"/>
    <mergeCell ref="C223:C224"/>
    <mergeCell ref="D223:D224"/>
    <mergeCell ref="E223:E224"/>
    <mergeCell ref="G223:G224"/>
    <mergeCell ref="H223:H224"/>
    <mergeCell ref="A220:A221"/>
    <mergeCell ref="B220:B221"/>
    <mergeCell ref="C220:C221"/>
    <mergeCell ref="D220:D221"/>
    <mergeCell ref="E220:E221"/>
    <mergeCell ref="G220:G221"/>
    <mergeCell ref="H225:H227"/>
    <mergeCell ref="E226:E227"/>
    <mergeCell ref="A228:A229"/>
    <mergeCell ref="B228:B229"/>
    <mergeCell ref="C228:C229"/>
    <mergeCell ref="D228:D229"/>
    <mergeCell ref="F228:F229"/>
    <mergeCell ref="G228:G229"/>
    <mergeCell ref="H228:H229"/>
    <mergeCell ref="A225:A227"/>
    <mergeCell ref="B225:B227"/>
    <mergeCell ref="C225:C227"/>
    <mergeCell ref="D225:D227"/>
    <mergeCell ref="F225:F227"/>
    <mergeCell ref="G225:G227"/>
    <mergeCell ref="H232:H233"/>
    <mergeCell ref="A235:A236"/>
    <mergeCell ref="B235:B236"/>
    <mergeCell ref="C235:C236"/>
    <mergeCell ref="D235:D236"/>
    <mergeCell ref="E235:E236"/>
    <mergeCell ref="G235:G236"/>
    <mergeCell ref="H235:H236"/>
    <mergeCell ref="A232:A233"/>
    <mergeCell ref="B232:B233"/>
    <mergeCell ref="C232:C233"/>
    <mergeCell ref="D232:D233"/>
    <mergeCell ref="E232:E233"/>
    <mergeCell ref="G232:G233"/>
    <mergeCell ref="H237:H239"/>
    <mergeCell ref="A244:A246"/>
    <mergeCell ref="B244:B246"/>
    <mergeCell ref="C244:C246"/>
    <mergeCell ref="D244:D246"/>
    <mergeCell ref="E244:E246"/>
    <mergeCell ref="G244:G246"/>
    <mergeCell ref="H244:H246"/>
    <mergeCell ref="A237:A239"/>
    <mergeCell ref="B237:B239"/>
    <mergeCell ref="C237:C239"/>
    <mergeCell ref="D237:D239"/>
    <mergeCell ref="E237:E239"/>
    <mergeCell ref="G237:G239"/>
    <mergeCell ref="H249:H250"/>
    <mergeCell ref="A251:A252"/>
    <mergeCell ref="C251:C252"/>
    <mergeCell ref="D251:D252"/>
    <mergeCell ref="G251:G252"/>
    <mergeCell ref="H251:H252"/>
    <mergeCell ref="A249:A250"/>
    <mergeCell ref="B249:B250"/>
    <mergeCell ref="C249:C250"/>
    <mergeCell ref="D249:D250"/>
    <mergeCell ref="E249:E250"/>
    <mergeCell ref="G249:G250"/>
    <mergeCell ref="A257:A259"/>
    <mergeCell ref="B257:B259"/>
    <mergeCell ref="C257:C259"/>
    <mergeCell ref="D257:D259"/>
    <mergeCell ref="G257:G259"/>
    <mergeCell ref="H257:H259"/>
    <mergeCell ref="E258:E259"/>
    <mergeCell ref="A254:A256"/>
    <mergeCell ref="B254:B256"/>
    <mergeCell ref="C254:C256"/>
    <mergeCell ref="D254:D256"/>
    <mergeCell ref="G254:G256"/>
    <mergeCell ref="H254:H256"/>
    <mergeCell ref="G265:G266"/>
    <mergeCell ref="H265:H266"/>
    <mergeCell ref="H260:H262"/>
    <mergeCell ref="E261:E262"/>
    <mergeCell ref="A263:A264"/>
    <mergeCell ref="B263:B264"/>
    <mergeCell ref="C263:C264"/>
    <mergeCell ref="D263:D264"/>
    <mergeCell ref="G263:G264"/>
    <mergeCell ref="H263:H264"/>
    <mergeCell ref="A260:A262"/>
    <mergeCell ref="B260:B262"/>
    <mergeCell ref="C260:C262"/>
    <mergeCell ref="D260:D262"/>
    <mergeCell ref="F260:F261"/>
    <mergeCell ref="G260:G262"/>
    <mergeCell ref="A280:C280"/>
    <mergeCell ref="A281:C281"/>
    <mergeCell ref="A282:D282"/>
    <mergeCell ref="A292:A293"/>
    <mergeCell ref="C292:C293"/>
    <mergeCell ref="D292:D293"/>
    <mergeCell ref="A265:A266"/>
    <mergeCell ref="B265:B266"/>
    <mergeCell ref="C265:C266"/>
    <mergeCell ref="D265:D266"/>
    <mergeCell ref="H294:H295"/>
    <mergeCell ref="A297:A298"/>
    <mergeCell ref="C297:C298"/>
    <mergeCell ref="D297:D298"/>
    <mergeCell ref="F297:F298"/>
    <mergeCell ref="G297:G298"/>
    <mergeCell ref="H297:H298"/>
    <mergeCell ref="E292:E293"/>
    <mergeCell ref="F292:F293"/>
    <mergeCell ref="G292:G293"/>
    <mergeCell ref="H292:H293"/>
    <mergeCell ref="A294:A295"/>
    <mergeCell ref="C294:C295"/>
    <mergeCell ref="D294:D295"/>
    <mergeCell ref="E294:E295"/>
    <mergeCell ref="F294:F295"/>
    <mergeCell ref="G294:G295"/>
    <mergeCell ref="H299:H300"/>
    <mergeCell ref="A306:A307"/>
    <mergeCell ref="C306:C307"/>
    <mergeCell ref="D306:D307"/>
    <mergeCell ref="E306:E307"/>
    <mergeCell ref="F306:F307"/>
    <mergeCell ref="G306:G307"/>
    <mergeCell ref="H306:H307"/>
    <mergeCell ref="A299:A300"/>
    <mergeCell ref="C299:C300"/>
    <mergeCell ref="D299:D300"/>
    <mergeCell ref="E299:E300"/>
    <mergeCell ref="F299:F300"/>
    <mergeCell ref="G299:G300"/>
    <mergeCell ref="A316:C316"/>
    <mergeCell ref="A317:D317"/>
    <mergeCell ref="A322:A323"/>
    <mergeCell ref="B322:B323"/>
    <mergeCell ref="C322:C323"/>
    <mergeCell ref="D322:D323"/>
    <mergeCell ref="H308:H309"/>
    <mergeCell ref="A313:A314"/>
    <mergeCell ref="C313:C314"/>
    <mergeCell ref="D313:D314"/>
    <mergeCell ref="F313:F314"/>
    <mergeCell ref="G313:G314"/>
    <mergeCell ref="H313:H314"/>
    <mergeCell ref="A308:A309"/>
    <mergeCell ref="C308:C309"/>
    <mergeCell ref="D308:D309"/>
    <mergeCell ref="E308:E309"/>
    <mergeCell ref="F308:F309"/>
    <mergeCell ref="G308:G309"/>
    <mergeCell ref="E322:E323"/>
    <mergeCell ref="G322:G323"/>
    <mergeCell ref="H322:H323"/>
    <mergeCell ref="A325:A326"/>
    <mergeCell ref="C325:C326"/>
    <mergeCell ref="D325:D326"/>
    <mergeCell ref="F325:F326"/>
    <mergeCell ref="G325:G326"/>
    <mergeCell ref="H325:H326"/>
    <mergeCell ref="G329:G330"/>
    <mergeCell ref="H329:H330"/>
    <mergeCell ref="A332:A333"/>
    <mergeCell ref="C332:C333"/>
    <mergeCell ref="D332:D333"/>
    <mergeCell ref="F332:F333"/>
    <mergeCell ref="G332:G333"/>
    <mergeCell ref="H332:H333"/>
    <mergeCell ref="A329:A330"/>
    <mergeCell ref="B329:B330"/>
    <mergeCell ref="C329:C330"/>
    <mergeCell ref="D329:D330"/>
    <mergeCell ref="E329:E330"/>
    <mergeCell ref="F329:F330"/>
    <mergeCell ref="A359:A360"/>
    <mergeCell ref="B359:B360"/>
    <mergeCell ref="C359:C360"/>
    <mergeCell ref="D359:D360"/>
    <mergeCell ref="G359:G360"/>
    <mergeCell ref="H359:H360"/>
    <mergeCell ref="H334:H335"/>
    <mergeCell ref="A356:A357"/>
    <mergeCell ref="B356:B357"/>
    <mergeCell ref="C356:C357"/>
    <mergeCell ref="D356:D357"/>
    <mergeCell ref="F356:F357"/>
    <mergeCell ref="G356:G357"/>
    <mergeCell ref="H356:H357"/>
    <mergeCell ref="A334:A335"/>
    <mergeCell ref="C334:C335"/>
    <mergeCell ref="D334:D335"/>
    <mergeCell ref="E334:E335"/>
    <mergeCell ref="F334:F335"/>
    <mergeCell ref="G334:G335"/>
    <mergeCell ref="A390:C390"/>
    <mergeCell ref="A393:A394"/>
    <mergeCell ref="B393:B394"/>
    <mergeCell ref="C393:C394"/>
    <mergeCell ref="D393:D394"/>
    <mergeCell ref="E393:E394"/>
    <mergeCell ref="G369:G370"/>
    <mergeCell ref="H369:H370"/>
    <mergeCell ref="A373:A374"/>
    <mergeCell ref="B373:B374"/>
    <mergeCell ref="C373:C374"/>
    <mergeCell ref="D373:D374"/>
    <mergeCell ref="G373:G374"/>
    <mergeCell ref="H373:H374"/>
    <mergeCell ref="A369:A370"/>
    <mergeCell ref="B369:B370"/>
    <mergeCell ref="C369:C370"/>
    <mergeCell ref="D369:D370"/>
    <mergeCell ref="E369:E370"/>
    <mergeCell ref="F369:F370"/>
    <mergeCell ref="H395:H396"/>
    <mergeCell ref="A404:A405"/>
    <mergeCell ref="C404:C405"/>
    <mergeCell ref="D404:D405"/>
    <mergeCell ref="E404:E405"/>
    <mergeCell ref="F404:F405"/>
    <mergeCell ref="G404:G405"/>
    <mergeCell ref="H404:H405"/>
    <mergeCell ref="F393:F394"/>
    <mergeCell ref="G393:G394"/>
    <mergeCell ref="H393:H394"/>
    <mergeCell ref="A395:A396"/>
    <mergeCell ref="B395:B396"/>
    <mergeCell ref="C395:C396"/>
    <mergeCell ref="D395:D396"/>
    <mergeCell ref="E395:E396"/>
    <mergeCell ref="F395:F396"/>
    <mergeCell ref="G395:G396"/>
    <mergeCell ref="H408:H409"/>
    <mergeCell ref="A423:A424"/>
    <mergeCell ref="C423:C424"/>
    <mergeCell ref="D423:D424"/>
    <mergeCell ref="E423:E424"/>
    <mergeCell ref="F423:F424"/>
    <mergeCell ref="G423:G424"/>
    <mergeCell ref="H423:H424"/>
    <mergeCell ref="A408:A409"/>
    <mergeCell ref="B408:B409"/>
    <mergeCell ref="C408:C409"/>
    <mergeCell ref="D408:D409"/>
    <mergeCell ref="E408:E409"/>
    <mergeCell ref="G408:G409"/>
    <mergeCell ref="A453:C453"/>
    <mergeCell ref="A458:C458"/>
    <mergeCell ref="A462:A465"/>
    <mergeCell ref="B462:B465"/>
    <mergeCell ref="C462:C465"/>
    <mergeCell ref="D462:D465"/>
    <mergeCell ref="H427:H428"/>
    <mergeCell ref="A434:C434"/>
    <mergeCell ref="A442:C442"/>
    <mergeCell ref="A449:C449"/>
    <mergeCell ref="A451:C451"/>
    <mergeCell ref="A452:C452"/>
    <mergeCell ref="A427:A428"/>
    <mergeCell ref="B427:B428"/>
    <mergeCell ref="C427:C428"/>
    <mergeCell ref="D427:D428"/>
    <mergeCell ref="E427:E428"/>
    <mergeCell ref="G427:G428"/>
    <mergeCell ref="E462:E465"/>
    <mergeCell ref="G462:G465"/>
    <mergeCell ref="H462:H465"/>
    <mergeCell ref="A471:A472"/>
    <mergeCell ref="C471:C472"/>
    <mergeCell ref="D471:D472"/>
    <mergeCell ref="E471:E472"/>
    <mergeCell ref="F471:F472"/>
    <mergeCell ref="G471:G472"/>
    <mergeCell ref="H471:H472"/>
    <mergeCell ref="H474:H475"/>
    <mergeCell ref="A476:A477"/>
    <mergeCell ref="B476:B477"/>
    <mergeCell ref="C476:C477"/>
    <mergeCell ref="D476:D477"/>
    <mergeCell ref="E476:E477"/>
    <mergeCell ref="G476:G477"/>
    <mergeCell ref="H476:H477"/>
    <mergeCell ref="A474:A475"/>
    <mergeCell ref="B474:B475"/>
    <mergeCell ref="C474:C475"/>
    <mergeCell ref="D474:D475"/>
    <mergeCell ref="E474:E475"/>
    <mergeCell ref="G474:G475"/>
    <mergeCell ref="H480:H481"/>
    <mergeCell ref="A484:A485"/>
    <mergeCell ref="B484:B485"/>
    <mergeCell ref="C484:C485"/>
    <mergeCell ref="D484:D485"/>
    <mergeCell ref="G484:G485"/>
    <mergeCell ref="H484:H485"/>
    <mergeCell ref="A480:A481"/>
    <mergeCell ref="C480:C481"/>
    <mergeCell ref="D480:D481"/>
    <mergeCell ref="E480:E481"/>
    <mergeCell ref="F480:F481"/>
    <mergeCell ref="G480:G481"/>
    <mergeCell ref="H487:H488"/>
    <mergeCell ref="A489:C489"/>
    <mergeCell ref="A490:C490"/>
    <mergeCell ref="A494:C494"/>
    <mergeCell ref="B495:G495"/>
    <mergeCell ref="B498:C498"/>
    <mergeCell ref="A487:A488"/>
    <mergeCell ref="C487:C488"/>
    <mergeCell ref="D487:D488"/>
    <mergeCell ref="E487:E488"/>
    <mergeCell ref="F487:F488"/>
    <mergeCell ref="G487:G48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48"/>
  <sheetViews>
    <sheetView topLeftCell="A208" workbookViewId="0">
      <selection activeCell="C4" sqref="C4:C6"/>
    </sheetView>
  </sheetViews>
  <sheetFormatPr defaultColWidth="9.109375" defaultRowHeight="13.2"/>
  <cols>
    <col min="1" max="1" width="4.44140625" style="1357" customWidth="1"/>
    <col min="2" max="2" width="20.109375" style="1360" customWidth="1"/>
    <col min="3" max="3" width="19" style="1194" customWidth="1"/>
    <col min="4" max="4" width="12" style="1194" customWidth="1"/>
    <col min="5" max="5" width="22.109375" style="1202" customWidth="1"/>
    <col min="6" max="6" width="24.5546875" style="1194" customWidth="1"/>
    <col min="7" max="7" width="17.109375" style="1194" customWidth="1"/>
    <col min="8" max="8" width="26" style="1194" customWidth="1"/>
    <col min="9" max="9" width="36.6640625" style="1194" customWidth="1"/>
    <col min="10" max="16384" width="9.109375" style="1194"/>
  </cols>
  <sheetData>
    <row r="1" spans="1:9" ht="22.5" customHeight="1">
      <c r="A1" s="1697"/>
      <c r="B1" s="1698"/>
      <c r="C1" s="1698"/>
      <c r="D1" s="1698"/>
      <c r="E1" s="1698"/>
      <c r="F1" s="1698"/>
      <c r="G1" s="1698"/>
      <c r="H1" s="1698"/>
    </row>
    <row r="2" spans="1:9" ht="26.25" customHeight="1">
      <c r="A2" s="1699"/>
      <c r="B2" s="1700"/>
      <c r="C2" s="1700"/>
      <c r="D2" s="1700"/>
      <c r="E2" s="1700"/>
      <c r="F2" s="1700"/>
      <c r="G2" s="1700"/>
      <c r="H2" s="1700"/>
    </row>
    <row r="3" spans="1:9" ht="30" customHeight="1" thickBot="1">
      <c r="A3" s="1701" t="s">
        <v>24207</v>
      </c>
      <c r="B3" s="1702"/>
      <c r="C3" s="1702"/>
      <c r="D3" s="1702"/>
      <c r="E3" s="1702"/>
      <c r="F3" s="1702"/>
      <c r="G3" s="1702"/>
      <c r="H3" s="1702"/>
    </row>
    <row r="4" spans="1:9" ht="11.25" customHeight="1">
      <c r="A4" s="1703" t="s">
        <v>20768</v>
      </c>
      <c r="B4" s="1706" t="s">
        <v>21790</v>
      </c>
      <c r="C4" s="1709" t="s">
        <v>24208</v>
      </c>
      <c r="D4" s="1709" t="s">
        <v>1</v>
      </c>
      <c r="E4" s="1709" t="s">
        <v>24209</v>
      </c>
      <c r="F4" s="1709" t="s">
        <v>24210</v>
      </c>
      <c r="G4" s="1709" t="s">
        <v>24211</v>
      </c>
      <c r="H4" s="1709" t="s">
        <v>24212</v>
      </c>
    </row>
    <row r="5" spans="1:9" ht="11.25" customHeight="1">
      <c r="A5" s="1704"/>
      <c r="B5" s="1707"/>
      <c r="C5" s="1710"/>
      <c r="D5" s="1710"/>
      <c r="E5" s="1710"/>
      <c r="F5" s="1710"/>
      <c r="G5" s="1710"/>
      <c r="H5" s="1710"/>
    </row>
    <row r="6" spans="1:9" ht="51.75" customHeight="1" thickBot="1">
      <c r="A6" s="1705"/>
      <c r="B6" s="1708"/>
      <c r="C6" s="1711"/>
      <c r="D6" s="1711"/>
      <c r="E6" s="1711"/>
      <c r="F6" s="1711"/>
      <c r="G6" s="1711"/>
      <c r="H6" s="1711"/>
    </row>
    <row r="7" spans="1:9">
      <c r="A7" s="1328">
        <v>1</v>
      </c>
      <c r="B7" s="1358">
        <v>2</v>
      </c>
      <c r="C7" s="144">
        <v>3</v>
      </c>
      <c r="D7" s="144">
        <v>4</v>
      </c>
      <c r="E7" s="144">
        <v>5</v>
      </c>
      <c r="F7" s="144">
        <v>6</v>
      </c>
      <c r="G7" s="143">
        <v>7</v>
      </c>
      <c r="H7" s="143">
        <v>8</v>
      </c>
    </row>
    <row r="8" spans="1:9" ht="24.6" customHeight="1">
      <c r="A8" s="171"/>
      <c r="B8" s="1714" t="s">
        <v>24213</v>
      </c>
      <c r="C8" s="1715"/>
      <c r="D8" s="1715"/>
      <c r="E8" s="1715"/>
      <c r="F8" s="1715"/>
      <c r="G8" s="1715"/>
      <c r="H8" s="1715"/>
    </row>
    <row r="9" spans="1:9" ht="25.95" customHeight="1">
      <c r="A9" s="171"/>
      <c r="B9" s="1716" t="s">
        <v>24214</v>
      </c>
      <c r="C9" s="1717"/>
      <c r="D9" s="1717"/>
      <c r="E9" s="1717"/>
      <c r="F9" s="1717"/>
      <c r="G9" s="1717"/>
      <c r="H9" s="1717"/>
    </row>
    <row r="10" spans="1:9" ht="64.95" customHeight="1">
      <c r="A10" s="171"/>
      <c r="B10" s="397" t="s">
        <v>353</v>
      </c>
      <c r="C10" s="162" t="s">
        <v>24215</v>
      </c>
      <c r="D10" s="397" t="s">
        <v>24216</v>
      </c>
      <c r="E10" s="162" t="s">
        <v>1045</v>
      </c>
      <c r="F10" s="162" t="s">
        <v>1428</v>
      </c>
      <c r="G10" s="454"/>
      <c r="H10" s="162" t="s">
        <v>24217</v>
      </c>
    </row>
    <row r="11" spans="1:9" ht="13.8">
      <c r="A11" s="1718" t="s">
        <v>24218</v>
      </c>
      <c r="B11" s="1719"/>
      <c r="C11" s="1719"/>
      <c r="D11" s="1719"/>
      <c r="E11" s="1719"/>
      <c r="F11" s="1719"/>
      <c r="G11" s="1719"/>
      <c r="H11" s="1720"/>
      <c r="I11" s="446"/>
    </row>
    <row r="12" spans="1:9" ht="25.5" customHeight="1">
      <c r="A12" s="1361"/>
      <c r="B12" s="1721" t="s">
        <v>24219</v>
      </c>
      <c r="C12" s="1722"/>
      <c r="D12" s="1722"/>
      <c r="E12" s="1722"/>
      <c r="F12" s="1722"/>
      <c r="G12" s="1722"/>
      <c r="H12" s="1723"/>
      <c r="I12" s="446"/>
    </row>
    <row r="13" spans="1:9" ht="79.2">
      <c r="A13" s="1362">
        <v>1</v>
      </c>
      <c r="B13" s="1363" t="s">
        <v>2438</v>
      </c>
      <c r="C13" s="162" t="s">
        <v>24220</v>
      </c>
      <c r="D13" s="1364">
        <v>0.01</v>
      </c>
      <c r="E13" s="1363" t="s">
        <v>2439</v>
      </c>
      <c r="F13" s="1365" t="s">
        <v>2440</v>
      </c>
      <c r="G13" s="213"/>
      <c r="H13" s="1366" t="s">
        <v>2441</v>
      </c>
      <c r="I13" s="446"/>
    </row>
    <row r="14" spans="1:9" ht="79.2">
      <c r="A14" s="1362" t="s">
        <v>24221</v>
      </c>
      <c r="B14" s="1363" t="s">
        <v>2442</v>
      </c>
      <c r="C14" s="162" t="s">
        <v>24220</v>
      </c>
      <c r="D14" s="1364">
        <v>0.01</v>
      </c>
      <c r="E14" s="1363" t="s">
        <v>2439</v>
      </c>
      <c r="F14" s="1365" t="s">
        <v>2440</v>
      </c>
      <c r="G14" s="213"/>
      <c r="H14" s="1366" t="s">
        <v>2441</v>
      </c>
      <c r="I14" s="446"/>
    </row>
    <row r="15" spans="1:9" ht="79.2">
      <c r="A15" s="1367">
        <v>3</v>
      </c>
      <c r="B15" s="1363" t="s">
        <v>2443</v>
      </c>
      <c r="C15" s="162" t="s">
        <v>24220</v>
      </c>
      <c r="D15" s="1364">
        <v>0.01</v>
      </c>
      <c r="E15" s="1363" t="s">
        <v>2444</v>
      </c>
      <c r="F15" s="1365" t="s">
        <v>2440</v>
      </c>
      <c r="G15" s="213"/>
      <c r="H15" s="1366" t="s">
        <v>2445</v>
      </c>
      <c r="I15" s="446"/>
    </row>
    <row r="16" spans="1:9" ht="39.6">
      <c r="A16" s="1367">
        <v>4</v>
      </c>
      <c r="B16" s="1368" t="s">
        <v>2576</v>
      </c>
      <c r="C16" s="1368" t="s">
        <v>24220</v>
      </c>
      <c r="D16" s="1369">
        <v>0.1</v>
      </c>
      <c r="E16" s="1368" t="s">
        <v>2577</v>
      </c>
      <c r="F16" s="1370" t="s">
        <v>2578</v>
      </c>
      <c r="G16" s="1371"/>
      <c r="H16" s="1372" t="s">
        <v>2445</v>
      </c>
      <c r="I16" s="446"/>
    </row>
    <row r="17" spans="1:10" ht="30" customHeight="1">
      <c r="A17" s="1373"/>
      <c r="B17" s="1724" t="s">
        <v>24222</v>
      </c>
      <c r="C17" s="1724"/>
      <c r="D17" s="1724"/>
      <c r="E17" s="1724"/>
      <c r="F17" s="1724"/>
      <c r="G17" s="1724"/>
      <c r="H17" s="1724"/>
      <c r="I17" s="446"/>
    </row>
    <row r="18" spans="1:10" ht="66">
      <c r="A18" s="1373">
        <v>1</v>
      </c>
      <c r="B18" s="1374" t="s">
        <v>24223</v>
      </c>
      <c r="C18" s="1375" t="s">
        <v>24220</v>
      </c>
      <c r="D18" s="1376">
        <v>0.01</v>
      </c>
      <c r="E18" s="1377" t="s">
        <v>24224</v>
      </c>
      <c r="F18" s="1378" t="s">
        <v>2448</v>
      </c>
      <c r="G18" s="1379"/>
      <c r="H18" s="1127" t="s">
        <v>24225</v>
      </c>
      <c r="I18" s="446"/>
    </row>
    <row r="19" spans="1:10" ht="66">
      <c r="A19" s="1380">
        <v>2</v>
      </c>
      <c r="B19" s="1381" t="s">
        <v>24226</v>
      </c>
      <c r="C19" s="1109" t="s">
        <v>24220</v>
      </c>
      <c r="D19" s="1382">
        <v>0.01</v>
      </c>
      <c r="E19" s="1377" t="s">
        <v>24227</v>
      </c>
      <c r="F19" s="1378" t="s">
        <v>2448</v>
      </c>
      <c r="G19" s="1379"/>
      <c r="H19" s="1127" t="s">
        <v>24225</v>
      </c>
      <c r="I19" s="446"/>
    </row>
    <row r="20" spans="1:10" ht="66">
      <c r="A20" s="1380">
        <v>3</v>
      </c>
      <c r="B20" s="1381" t="s">
        <v>24228</v>
      </c>
      <c r="C20" s="1109" t="s">
        <v>24220</v>
      </c>
      <c r="D20" s="1382">
        <v>0.01</v>
      </c>
      <c r="E20" s="1377" t="s">
        <v>24229</v>
      </c>
      <c r="F20" s="1378" t="s">
        <v>2448</v>
      </c>
      <c r="G20" s="1379"/>
      <c r="H20" s="1127" t="s">
        <v>24225</v>
      </c>
      <c r="I20" s="446"/>
    </row>
    <row r="21" spans="1:10" ht="21" customHeight="1">
      <c r="A21" s="1383"/>
      <c r="B21" s="1716" t="s">
        <v>24214</v>
      </c>
      <c r="C21" s="1717"/>
      <c r="D21" s="1717"/>
      <c r="E21" s="1717"/>
      <c r="F21" s="1717"/>
      <c r="G21" s="1717"/>
      <c r="H21" s="1717"/>
      <c r="I21" s="446"/>
    </row>
    <row r="22" spans="1:10" ht="72.599999999999994" customHeight="1">
      <c r="A22" s="1384">
        <v>1</v>
      </c>
      <c r="B22" s="1385" t="s">
        <v>2454</v>
      </c>
      <c r="C22" s="162" t="s">
        <v>24220</v>
      </c>
      <c r="D22" s="162" t="s">
        <v>24230</v>
      </c>
      <c r="E22" s="1363" t="s">
        <v>2084</v>
      </c>
      <c r="F22" s="1363" t="s">
        <v>2085</v>
      </c>
      <c r="G22" s="454"/>
      <c r="H22" s="1386" t="s">
        <v>24231</v>
      </c>
      <c r="I22" s="446"/>
    </row>
    <row r="23" spans="1:10" ht="21.75" customHeight="1">
      <c r="A23" s="1329"/>
      <c r="B23" s="1725" t="s">
        <v>24232</v>
      </c>
      <c r="C23" s="1726"/>
      <c r="D23" s="1726"/>
      <c r="E23" s="1726"/>
      <c r="F23" s="1726"/>
      <c r="G23" s="1726"/>
      <c r="H23" s="1727"/>
    </row>
    <row r="24" spans="1:10" ht="21.75" customHeight="1">
      <c r="A24" s="1330"/>
      <c r="B24" s="1728" t="s">
        <v>24219</v>
      </c>
      <c r="C24" s="1729"/>
      <c r="D24" s="1729"/>
      <c r="E24" s="1729"/>
      <c r="F24" s="1729"/>
      <c r="G24" s="1729"/>
      <c r="H24" s="1730"/>
    </row>
    <row r="25" spans="1:10" s="1332" customFormat="1" ht="57" customHeight="1">
      <c r="A25" s="1341">
        <v>1</v>
      </c>
      <c r="B25" s="1368" t="s">
        <v>3565</v>
      </c>
      <c r="C25" s="1329" t="s">
        <v>24233</v>
      </c>
      <c r="D25" s="1387">
        <v>35.5</v>
      </c>
      <c r="E25" s="1329" t="s">
        <v>3566</v>
      </c>
      <c r="F25" s="1329" t="s">
        <v>3567</v>
      </c>
      <c r="G25" s="1371"/>
      <c r="H25" s="1368" t="s">
        <v>3568</v>
      </c>
      <c r="I25" s="1331"/>
    </row>
    <row r="26" spans="1:10" ht="49.95" customHeight="1">
      <c r="A26" s="1333">
        <v>2</v>
      </c>
      <c r="B26" s="1368" t="s">
        <v>3569</v>
      </c>
      <c r="C26" s="1329" t="s">
        <v>24233</v>
      </c>
      <c r="D26" s="1387">
        <v>31</v>
      </c>
      <c r="E26" s="1329" t="s">
        <v>3570</v>
      </c>
      <c r="F26" s="1329" t="s">
        <v>3311</v>
      </c>
      <c r="G26" s="1371"/>
      <c r="H26" s="1368" t="s">
        <v>3571</v>
      </c>
      <c r="I26" s="1331"/>
    </row>
    <row r="27" spans="1:10" ht="24" customHeight="1">
      <c r="A27" s="1333"/>
      <c r="B27" s="1731" t="s">
        <v>24234</v>
      </c>
      <c r="C27" s="1731"/>
      <c r="D27" s="1731"/>
      <c r="E27" s="1731"/>
      <c r="F27" s="1731"/>
      <c r="G27" s="1731"/>
      <c r="H27" s="1731"/>
    </row>
    <row r="28" spans="1:10" ht="23.25" customHeight="1">
      <c r="A28" s="1330"/>
      <c r="B28" s="1724" t="s">
        <v>24219</v>
      </c>
      <c r="C28" s="1732"/>
      <c r="D28" s="1732"/>
      <c r="E28" s="1732"/>
      <c r="F28" s="1732"/>
      <c r="G28" s="1732"/>
      <c r="H28" s="1732"/>
    </row>
    <row r="29" spans="1:10" ht="48.75" customHeight="1">
      <c r="A29" s="1329">
        <v>1</v>
      </c>
      <c r="B29" s="1368" t="s">
        <v>4410</v>
      </c>
      <c r="C29" s="1368" t="s">
        <v>24215</v>
      </c>
      <c r="D29" s="1388">
        <v>126.4</v>
      </c>
      <c r="E29" s="1389" t="s">
        <v>4411</v>
      </c>
      <c r="F29" s="1389" t="s">
        <v>4412</v>
      </c>
      <c r="G29" s="1371"/>
      <c r="H29" s="1368" t="s">
        <v>24235</v>
      </c>
      <c r="I29" s="1197"/>
      <c r="J29" s="1334"/>
    </row>
    <row r="30" spans="1:10" ht="48.75" customHeight="1">
      <c r="A30" s="1329">
        <v>2</v>
      </c>
      <c r="B30" s="1368" t="s">
        <v>4314</v>
      </c>
      <c r="C30" s="1368" t="s">
        <v>24236</v>
      </c>
      <c r="D30" s="1388">
        <v>525.1</v>
      </c>
      <c r="E30" s="1389" t="s">
        <v>4315</v>
      </c>
      <c r="F30" s="1389" t="s">
        <v>4316</v>
      </c>
      <c r="G30" s="1371"/>
      <c r="H30" s="1368" t="s">
        <v>24235</v>
      </c>
      <c r="I30" s="1197"/>
      <c r="J30" s="1334"/>
    </row>
    <row r="31" spans="1:10" ht="47.25" customHeight="1">
      <c r="A31" s="1329">
        <v>3</v>
      </c>
      <c r="B31" s="1368" t="s">
        <v>4127</v>
      </c>
      <c r="C31" s="1329" t="s">
        <v>24233</v>
      </c>
      <c r="D31" s="1388">
        <v>29</v>
      </c>
      <c r="E31" s="1389" t="s">
        <v>4128</v>
      </c>
      <c r="F31" s="1389" t="s">
        <v>4129</v>
      </c>
      <c r="G31" s="1371"/>
      <c r="H31" s="1368" t="s">
        <v>24237</v>
      </c>
      <c r="I31" s="1335"/>
      <c r="J31" s="1332"/>
    </row>
    <row r="32" spans="1:10" ht="43.5" customHeight="1">
      <c r="A32" s="1329">
        <v>4</v>
      </c>
      <c r="B32" s="1368" t="s">
        <v>4120</v>
      </c>
      <c r="C32" s="1329" t="s">
        <v>24233</v>
      </c>
      <c r="D32" s="1388">
        <v>21</v>
      </c>
      <c r="E32" s="1389" t="s">
        <v>4121</v>
      </c>
      <c r="F32" s="1389" t="s">
        <v>4121</v>
      </c>
      <c r="G32" s="1371"/>
      <c r="H32" s="1368" t="s">
        <v>24237</v>
      </c>
      <c r="I32" s="1335"/>
      <c r="J32" s="1332"/>
    </row>
    <row r="33" spans="1:10" ht="42" customHeight="1">
      <c r="A33" s="1329">
        <v>5</v>
      </c>
      <c r="B33" s="1368" t="s">
        <v>2019</v>
      </c>
      <c r="C33" s="1329" t="s">
        <v>24233</v>
      </c>
      <c r="D33" s="1388">
        <v>8.5767000000000007</v>
      </c>
      <c r="E33" s="1389" t="s">
        <v>4123</v>
      </c>
      <c r="F33" s="1389" t="s">
        <v>4124</v>
      </c>
      <c r="G33" s="1371"/>
      <c r="H33" s="1368" t="s">
        <v>24237</v>
      </c>
      <c r="I33" s="1335"/>
      <c r="J33" s="1332"/>
    </row>
    <row r="34" spans="1:10" ht="45" customHeight="1">
      <c r="A34" s="1329">
        <v>6</v>
      </c>
      <c r="B34" s="1368" t="s">
        <v>4415</v>
      </c>
      <c r="C34" s="1368" t="s">
        <v>24215</v>
      </c>
      <c r="D34" s="1388">
        <v>3</v>
      </c>
      <c r="E34" s="1389" t="s">
        <v>4414</v>
      </c>
      <c r="F34" s="1389" t="s">
        <v>4414</v>
      </c>
      <c r="G34" s="1371"/>
      <c r="H34" s="1368" t="s">
        <v>24237</v>
      </c>
      <c r="I34" s="1335"/>
      <c r="J34" s="1332"/>
    </row>
    <row r="35" spans="1:10" ht="39.75" customHeight="1">
      <c r="A35" s="1329">
        <v>7</v>
      </c>
      <c r="B35" s="1368" t="s">
        <v>4413</v>
      </c>
      <c r="C35" s="1368" t="s">
        <v>24215</v>
      </c>
      <c r="D35" s="1388">
        <v>4.9000000000000004</v>
      </c>
      <c r="E35" s="1389" t="s">
        <v>4414</v>
      </c>
      <c r="F35" s="1389" t="s">
        <v>4414</v>
      </c>
      <c r="G35" s="1371"/>
      <c r="H35" s="1368" t="s">
        <v>24237</v>
      </c>
      <c r="I35" s="1335"/>
      <c r="J35" s="1332"/>
    </row>
    <row r="36" spans="1:10" ht="42.75" customHeight="1">
      <c r="A36" s="1329">
        <v>8</v>
      </c>
      <c r="B36" s="1368" t="s">
        <v>4637</v>
      </c>
      <c r="C36" s="1375" t="s">
        <v>24220</v>
      </c>
      <c r="D36" s="1388">
        <v>0.01</v>
      </c>
      <c r="E36" s="1389" t="s">
        <v>4638</v>
      </c>
      <c r="F36" s="1389" t="s">
        <v>4126</v>
      </c>
      <c r="G36" s="1371"/>
      <c r="H36" s="1368" t="s">
        <v>24237</v>
      </c>
      <c r="I36" s="1335"/>
      <c r="J36" s="1332"/>
    </row>
    <row r="37" spans="1:10" ht="40.5" customHeight="1">
      <c r="A37" s="1329">
        <v>9</v>
      </c>
      <c r="B37" s="1368" t="s">
        <v>4639</v>
      </c>
      <c r="C37" s="1375" t="s">
        <v>24220</v>
      </c>
      <c r="D37" s="1388">
        <v>0.01</v>
      </c>
      <c r="E37" s="1389" t="s">
        <v>4640</v>
      </c>
      <c r="F37" s="1389" t="s">
        <v>4126</v>
      </c>
      <c r="G37" s="1371"/>
      <c r="H37" s="1368" t="s">
        <v>24237</v>
      </c>
      <c r="I37" s="1335"/>
      <c r="J37" s="1332"/>
    </row>
    <row r="38" spans="1:10" ht="43.5" customHeight="1">
      <c r="A38" s="1329">
        <v>10</v>
      </c>
      <c r="B38" s="1368" t="s">
        <v>2453</v>
      </c>
      <c r="C38" s="1329" t="s">
        <v>24233</v>
      </c>
      <c r="D38" s="1388">
        <v>2</v>
      </c>
      <c r="E38" s="1389" t="s">
        <v>4125</v>
      </c>
      <c r="F38" s="1389" t="s">
        <v>4126</v>
      </c>
      <c r="G38" s="1371"/>
      <c r="H38" s="1368" t="s">
        <v>24237</v>
      </c>
      <c r="I38" s="1335"/>
      <c r="J38" s="1332"/>
    </row>
    <row r="39" spans="1:10" ht="42.75" customHeight="1">
      <c r="A39" s="1329">
        <v>11</v>
      </c>
      <c r="B39" s="1368" t="s">
        <v>4318</v>
      </c>
      <c r="C39" s="1368" t="s">
        <v>24236</v>
      </c>
      <c r="D39" s="1388">
        <v>40.9</v>
      </c>
      <c r="E39" s="1389" t="s">
        <v>4319</v>
      </c>
      <c r="F39" s="1389" t="s">
        <v>4320</v>
      </c>
      <c r="G39" s="1371"/>
      <c r="H39" s="1368" t="s">
        <v>24237</v>
      </c>
      <c r="I39" s="1335"/>
      <c r="J39" s="1332"/>
    </row>
    <row r="40" spans="1:10" ht="44.25" customHeight="1">
      <c r="A40" s="1329">
        <v>12</v>
      </c>
      <c r="B40" s="1368" t="s">
        <v>4641</v>
      </c>
      <c r="C40" s="1375" t="s">
        <v>24220</v>
      </c>
      <c r="D40" s="1388">
        <v>6.5</v>
      </c>
      <c r="E40" s="1389" t="s">
        <v>4642</v>
      </c>
      <c r="F40" s="1389" t="s">
        <v>4643</v>
      </c>
      <c r="G40" s="1371"/>
      <c r="H40" s="1368" t="s">
        <v>24238</v>
      </c>
      <c r="I40" s="1335"/>
      <c r="J40" s="1332"/>
    </row>
    <row r="41" spans="1:10" ht="39.75" customHeight="1">
      <c r="A41" s="1329">
        <v>13</v>
      </c>
      <c r="B41" s="1368" t="s">
        <v>4416</v>
      </c>
      <c r="C41" s="1368" t="s">
        <v>24215</v>
      </c>
      <c r="D41" s="1388">
        <v>41.5</v>
      </c>
      <c r="E41" s="1389" t="s">
        <v>4417</v>
      </c>
      <c r="F41" s="1389" t="s">
        <v>4418</v>
      </c>
      <c r="G41" s="1371"/>
      <c r="H41" s="1368" t="s">
        <v>24238</v>
      </c>
      <c r="I41" s="1335"/>
      <c r="J41" s="1332"/>
    </row>
    <row r="42" spans="1:10" ht="43.5" customHeight="1">
      <c r="A42" s="1329">
        <v>14</v>
      </c>
      <c r="B42" s="1368" t="s">
        <v>4130</v>
      </c>
      <c r="C42" s="1329" t="s">
        <v>24233</v>
      </c>
      <c r="D42" s="1388">
        <v>4</v>
      </c>
      <c r="E42" s="1389" t="s">
        <v>4132</v>
      </c>
      <c r="F42" s="1389" t="s">
        <v>4133</v>
      </c>
      <c r="G42" s="1371"/>
      <c r="H42" s="1368" t="s">
        <v>24238</v>
      </c>
      <c r="I42" s="1335"/>
      <c r="J42" s="1332"/>
    </row>
    <row r="43" spans="1:10" ht="42" customHeight="1">
      <c r="A43" s="1329">
        <v>15</v>
      </c>
      <c r="B43" s="1368" t="s">
        <v>4644</v>
      </c>
      <c r="C43" s="1375" t="s">
        <v>24220</v>
      </c>
      <c r="D43" s="1388">
        <v>9</v>
      </c>
      <c r="E43" s="1389" t="s">
        <v>4645</v>
      </c>
      <c r="F43" s="1389" t="s">
        <v>4646</v>
      </c>
      <c r="G43" s="1371"/>
      <c r="H43" s="1368" t="s">
        <v>24238</v>
      </c>
      <c r="I43" s="1335"/>
      <c r="J43" s="1332"/>
    </row>
    <row r="44" spans="1:10" ht="45" customHeight="1">
      <c r="A44" s="1329">
        <v>16</v>
      </c>
      <c r="B44" s="1368" t="s">
        <v>4656</v>
      </c>
      <c r="C44" s="1368" t="s">
        <v>24239</v>
      </c>
      <c r="D44" s="1388">
        <v>22.9</v>
      </c>
      <c r="E44" s="1389" t="s">
        <v>4657</v>
      </c>
      <c r="F44" s="1389" t="s">
        <v>4658</v>
      </c>
      <c r="G44" s="1371"/>
      <c r="H44" s="1368" t="s">
        <v>24238</v>
      </c>
      <c r="I44" s="1335"/>
      <c r="J44" s="1332"/>
    </row>
    <row r="45" spans="1:10" ht="28.5" customHeight="1">
      <c r="A45" s="1329"/>
      <c r="B45" s="1712" t="s">
        <v>24214</v>
      </c>
      <c r="C45" s="1713"/>
      <c r="D45" s="1713"/>
      <c r="E45" s="1713"/>
      <c r="F45" s="1713"/>
      <c r="G45" s="1713"/>
      <c r="H45" s="1713"/>
      <c r="I45" s="1335"/>
      <c r="J45" s="1332"/>
    </row>
    <row r="46" spans="1:10" ht="57" customHeight="1">
      <c r="A46" s="1329">
        <v>1</v>
      </c>
      <c r="B46" s="1368" t="s">
        <v>24240</v>
      </c>
      <c r="C46" s="1368" t="s">
        <v>24241</v>
      </c>
      <c r="D46" s="1368" t="s">
        <v>24242</v>
      </c>
      <c r="E46" s="1389" t="s">
        <v>4748</v>
      </c>
      <c r="F46" s="1389" t="s">
        <v>4582</v>
      </c>
      <c r="G46" s="1390"/>
      <c r="H46" s="1368" t="s">
        <v>24243</v>
      </c>
      <c r="I46" s="1335"/>
      <c r="J46" s="1332"/>
    </row>
    <row r="47" spans="1:10" ht="48.75" customHeight="1">
      <c r="A47" s="1329">
        <v>2</v>
      </c>
      <c r="B47" s="1368" t="s">
        <v>4670</v>
      </c>
      <c r="C47" s="1368" t="s">
        <v>24244</v>
      </c>
      <c r="D47" s="1368" t="s">
        <v>24245</v>
      </c>
      <c r="E47" s="1375" t="s">
        <v>4671</v>
      </c>
      <c r="F47" s="1375" t="s">
        <v>4672</v>
      </c>
      <c r="G47" s="1389"/>
      <c r="H47" s="1368" t="s">
        <v>24237</v>
      </c>
      <c r="I47" s="1335"/>
      <c r="J47" s="1332"/>
    </row>
    <row r="48" spans="1:10" ht="44.25" customHeight="1">
      <c r="A48" s="1329">
        <v>3</v>
      </c>
      <c r="B48" s="1368" t="s">
        <v>4045</v>
      </c>
      <c r="C48" s="1368" t="s">
        <v>24246</v>
      </c>
      <c r="D48" s="1368" t="s">
        <v>24247</v>
      </c>
      <c r="E48" s="1389" t="s">
        <v>4046</v>
      </c>
      <c r="F48" s="1389" t="s">
        <v>4047</v>
      </c>
      <c r="G48" s="1389"/>
      <c r="H48" s="1368" t="s">
        <v>24237</v>
      </c>
      <c r="I48" s="1335"/>
      <c r="J48" s="1332"/>
    </row>
    <row r="49" spans="1:10" ht="42" customHeight="1">
      <c r="A49" s="1329">
        <v>4</v>
      </c>
      <c r="B49" s="1368" t="s">
        <v>4517</v>
      </c>
      <c r="C49" s="1368" t="s">
        <v>24248</v>
      </c>
      <c r="D49" s="1368" t="s">
        <v>24249</v>
      </c>
      <c r="E49" s="1389" t="s">
        <v>4518</v>
      </c>
      <c r="F49" s="1389" t="s">
        <v>4519</v>
      </c>
      <c r="G49" s="1390"/>
      <c r="H49" s="1368" t="s">
        <v>24237</v>
      </c>
      <c r="I49" s="1335"/>
      <c r="J49" s="1332"/>
    </row>
    <row r="50" spans="1:10" ht="81" customHeight="1">
      <c r="A50" s="1329">
        <v>5</v>
      </c>
      <c r="B50" s="1368" t="s">
        <v>24250</v>
      </c>
      <c r="C50" s="1368" t="s">
        <v>24215</v>
      </c>
      <c r="D50" s="1368" t="s">
        <v>24251</v>
      </c>
      <c r="E50" s="1389" t="s">
        <v>4375</v>
      </c>
      <c r="F50" s="1389" t="s">
        <v>4376</v>
      </c>
      <c r="G50" s="1390"/>
      <c r="H50" s="1368" t="s">
        <v>24252</v>
      </c>
    </row>
    <row r="51" spans="1:10" ht="25.95" customHeight="1">
      <c r="A51" s="1329"/>
      <c r="B51" s="1734" t="s">
        <v>24253</v>
      </c>
      <c r="C51" s="1735"/>
      <c r="D51" s="1735"/>
      <c r="E51" s="1735"/>
      <c r="F51" s="1735"/>
      <c r="G51" s="1735"/>
      <c r="H51" s="1736"/>
    </row>
    <row r="52" spans="1:10" ht="23.25" customHeight="1">
      <c r="A52" s="1329"/>
      <c r="B52" s="1724" t="s">
        <v>24254</v>
      </c>
      <c r="C52" s="1733"/>
      <c r="D52" s="1733"/>
      <c r="E52" s="1733"/>
      <c r="F52" s="1733"/>
      <c r="G52" s="1733"/>
      <c r="H52" s="1733"/>
    </row>
    <row r="53" spans="1:10" ht="39.6" customHeight="1">
      <c r="A53" s="1336">
        <v>1</v>
      </c>
      <c r="B53" s="1368" t="s">
        <v>4977</v>
      </c>
      <c r="C53" s="1329" t="s">
        <v>24233</v>
      </c>
      <c r="D53" s="1388">
        <v>11.044</v>
      </c>
      <c r="E53" s="1368" t="s">
        <v>4978</v>
      </c>
      <c r="F53" s="1368" t="s">
        <v>4978</v>
      </c>
      <c r="H53" s="1370" t="s">
        <v>24255</v>
      </c>
    </row>
    <row r="54" spans="1:10" ht="24.6" customHeight="1">
      <c r="A54" s="1336"/>
      <c r="B54" s="1724" t="s">
        <v>24222</v>
      </c>
      <c r="C54" s="1724"/>
      <c r="D54" s="1724"/>
      <c r="E54" s="1724"/>
      <c r="F54" s="1724"/>
      <c r="G54" s="1724"/>
      <c r="H54" s="1724"/>
    </row>
    <row r="55" spans="1:10" ht="43.95" customHeight="1">
      <c r="A55" s="1336"/>
      <c r="B55" s="1375" t="s">
        <v>8630</v>
      </c>
      <c r="C55" s="1391" t="s">
        <v>24256</v>
      </c>
      <c r="D55" s="1392">
        <v>5</v>
      </c>
      <c r="E55" s="1371"/>
      <c r="F55" s="1391"/>
      <c r="G55" s="1371"/>
      <c r="H55" s="1391" t="s">
        <v>24257</v>
      </c>
    </row>
    <row r="56" spans="1:10" ht="43.95" customHeight="1">
      <c r="A56" s="1336">
        <v>1</v>
      </c>
      <c r="B56" s="1375" t="s">
        <v>24258</v>
      </c>
      <c r="C56" s="1391" t="s">
        <v>24256</v>
      </c>
      <c r="D56" s="1392">
        <v>5</v>
      </c>
      <c r="E56" s="1371"/>
      <c r="F56" s="1391"/>
      <c r="G56" s="1371"/>
      <c r="H56" s="1391" t="s">
        <v>24257</v>
      </c>
    </row>
    <row r="57" spans="1:10" ht="26.4" customHeight="1">
      <c r="A57" s="1336"/>
      <c r="B57" s="1725" t="s">
        <v>24259</v>
      </c>
      <c r="C57" s="1726"/>
      <c r="D57" s="1726"/>
      <c r="E57" s="1726"/>
      <c r="F57" s="1726"/>
      <c r="G57" s="1726"/>
      <c r="H57" s="1727"/>
    </row>
    <row r="58" spans="1:10" ht="26.4" customHeight="1">
      <c r="A58" s="1336"/>
      <c r="B58" s="1737" t="s">
        <v>24254</v>
      </c>
      <c r="C58" s="1738"/>
      <c r="D58" s="1738"/>
      <c r="E58" s="1738"/>
      <c r="F58" s="1738"/>
      <c r="G58" s="1738"/>
      <c r="H58" s="1738"/>
    </row>
    <row r="59" spans="1:10" ht="26.4" customHeight="1">
      <c r="A59" s="1336">
        <v>1</v>
      </c>
      <c r="B59" s="1393" t="s">
        <v>7876</v>
      </c>
      <c r="C59" s="1368" t="s">
        <v>24239</v>
      </c>
      <c r="D59" s="1394">
        <v>56.2</v>
      </c>
      <c r="E59" s="1368" t="s">
        <v>7877</v>
      </c>
      <c r="F59" s="1375" t="s">
        <v>7074</v>
      </c>
      <c r="G59" s="1395"/>
      <c r="H59" s="1396" t="s">
        <v>24260</v>
      </c>
    </row>
    <row r="60" spans="1:10" ht="58.2" customHeight="1">
      <c r="A60" s="1336">
        <v>2</v>
      </c>
      <c r="B60" s="1393" t="s">
        <v>7879</v>
      </c>
      <c r="C60" s="1368" t="s">
        <v>24239</v>
      </c>
      <c r="D60" s="1394">
        <v>447.3</v>
      </c>
      <c r="E60" s="1368" t="s">
        <v>7880</v>
      </c>
      <c r="F60" s="1375" t="s">
        <v>7074</v>
      </c>
      <c r="G60" s="1371"/>
      <c r="H60" s="1396" t="s">
        <v>24260</v>
      </c>
    </row>
    <row r="61" spans="1:10" ht="58.2" customHeight="1">
      <c r="A61" s="1336">
        <v>3</v>
      </c>
      <c r="B61" s="1397" t="s">
        <v>7881</v>
      </c>
      <c r="C61" s="1368" t="s">
        <v>24239</v>
      </c>
      <c r="D61" s="1398">
        <v>157.6</v>
      </c>
      <c r="E61" s="1368" t="s">
        <v>7882</v>
      </c>
      <c r="F61" s="1375" t="s">
        <v>7074</v>
      </c>
      <c r="G61" s="1371"/>
      <c r="H61" s="1396" t="s">
        <v>24260</v>
      </c>
    </row>
    <row r="62" spans="1:10" ht="58.2" customHeight="1">
      <c r="A62" s="1336">
        <v>4</v>
      </c>
      <c r="B62" s="1397" t="s">
        <v>7883</v>
      </c>
      <c r="C62" s="1368" t="s">
        <v>24239</v>
      </c>
      <c r="D62" s="1394">
        <v>467.3</v>
      </c>
      <c r="E62" s="1368" t="s">
        <v>7884</v>
      </c>
      <c r="F62" s="1375" t="s">
        <v>7074</v>
      </c>
      <c r="G62" s="1371"/>
      <c r="H62" s="1396" t="s">
        <v>24260</v>
      </c>
    </row>
    <row r="63" spans="1:10" ht="58.2" customHeight="1">
      <c r="A63" s="1336">
        <v>5</v>
      </c>
      <c r="B63" s="1397" t="s">
        <v>7885</v>
      </c>
      <c r="C63" s="1368" t="s">
        <v>24239</v>
      </c>
      <c r="D63" s="1398">
        <v>1121.4000000000001</v>
      </c>
      <c r="E63" s="1368" t="s">
        <v>7886</v>
      </c>
      <c r="F63" s="1375" t="s">
        <v>7074</v>
      </c>
      <c r="G63" s="1371"/>
      <c r="H63" s="1396" t="s">
        <v>24260</v>
      </c>
    </row>
    <row r="64" spans="1:10" ht="58.2" customHeight="1">
      <c r="A64" s="1336">
        <v>6</v>
      </c>
      <c r="B64" s="1397" t="s">
        <v>7887</v>
      </c>
      <c r="C64" s="1368" t="s">
        <v>24239</v>
      </c>
      <c r="D64" s="1398">
        <v>821.5</v>
      </c>
      <c r="E64" s="1368" t="s">
        <v>7888</v>
      </c>
      <c r="F64" s="1375" t="s">
        <v>7074</v>
      </c>
      <c r="G64" s="1371"/>
      <c r="H64" s="1396" t="s">
        <v>24260</v>
      </c>
    </row>
    <row r="65" spans="1:9" ht="58.2" customHeight="1">
      <c r="A65" s="1336">
        <v>7</v>
      </c>
      <c r="B65" s="1397" t="s">
        <v>7889</v>
      </c>
      <c r="C65" s="1368" t="s">
        <v>24239</v>
      </c>
      <c r="D65" s="1398">
        <v>547</v>
      </c>
      <c r="E65" s="1368" t="s">
        <v>7890</v>
      </c>
      <c r="F65" s="1375" t="s">
        <v>7074</v>
      </c>
      <c r="G65" s="1371"/>
      <c r="H65" s="1396" t="s">
        <v>24260</v>
      </c>
    </row>
    <row r="66" spans="1:9" ht="58.2" customHeight="1">
      <c r="A66" s="1336">
        <v>8</v>
      </c>
      <c r="B66" s="1397" t="s">
        <v>7891</v>
      </c>
      <c r="C66" s="1368" t="s">
        <v>24239</v>
      </c>
      <c r="D66" s="1398">
        <v>83</v>
      </c>
      <c r="E66" s="1368" t="s">
        <v>7892</v>
      </c>
      <c r="F66" s="1375" t="s">
        <v>7074</v>
      </c>
      <c r="G66" s="1371"/>
      <c r="H66" s="1396" t="s">
        <v>24260</v>
      </c>
    </row>
    <row r="67" spans="1:9" ht="58.2" customHeight="1">
      <c r="A67" s="1336">
        <v>9</v>
      </c>
      <c r="B67" s="1397" t="s">
        <v>7893</v>
      </c>
      <c r="C67" s="1368" t="s">
        <v>24239</v>
      </c>
      <c r="D67" s="1398">
        <v>126.7</v>
      </c>
      <c r="E67" s="1368" t="s">
        <v>7894</v>
      </c>
      <c r="F67" s="1375" t="s">
        <v>7074</v>
      </c>
      <c r="G67" s="1371"/>
      <c r="H67" s="1396" t="s">
        <v>24260</v>
      </c>
    </row>
    <row r="68" spans="1:9" ht="58.2" customHeight="1">
      <c r="A68" s="1336">
        <v>10</v>
      </c>
      <c r="B68" s="1397" t="s">
        <v>7895</v>
      </c>
      <c r="C68" s="1368" t="s">
        <v>24239</v>
      </c>
      <c r="D68" s="1398">
        <v>156.80000000000001</v>
      </c>
      <c r="E68" s="1368" t="s">
        <v>7896</v>
      </c>
      <c r="F68" s="1375" t="s">
        <v>7074</v>
      </c>
      <c r="G68" s="1371"/>
      <c r="H68" s="1396" t="s">
        <v>24260</v>
      </c>
    </row>
    <row r="69" spans="1:9" ht="27" customHeight="1">
      <c r="A69" s="1336"/>
      <c r="B69" s="1737" t="s">
        <v>24214</v>
      </c>
      <c r="C69" s="1739"/>
      <c r="D69" s="1739"/>
      <c r="E69" s="1739"/>
      <c r="F69" s="1739"/>
      <c r="G69" s="1739"/>
      <c r="H69" s="1739"/>
    </row>
    <row r="70" spans="1:9" ht="58.2" customHeight="1">
      <c r="A70" s="1336">
        <v>1</v>
      </c>
      <c r="B70" s="1375" t="s">
        <v>24261</v>
      </c>
      <c r="C70" s="1396" t="s">
        <v>683</v>
      </c>
      <c r="D70" s="1399">
        <v>7.1</v>
      </c>
      <c r="E70" s="1329" t="s">
        <v>8119</v>
      </c>
      <c r="F70" s="1329" t="s">
        <v>7709</v>
      </c>
      <c r="G70" s="1400"/>
      <c r="H70" s="1396" t="s">
        <v>24260</v>
      </c>
    </row>
    <row r="71" spans="1:9" ht="58.2" customHeight="1">
      <c r="A71" s="1336">
        <v>2</v>
      </c>
      <c r="B71" s="1375" t="s">
        <v>24261</v>
      </c>
      <c r="C71" s="1396" t="s">
        <v>683</v>
      </c>
      <c r="D71" s="1399">
        <v>2.1</v>
      </c>
      <c r="E71" s="1329" t="s">
        <v>8121</v>
      </c>
      <c r="F71" s="1329" t="s">
        <v>7709</v>
      </c>
      <c r="G71" s="1400"/>
      <c r="H71" s="1396" t="s">
        <v>24260</v>
      </c>
    </row>
    <row r="72" spans="1:9" ht="58.2" customHeight="1">
      <c r="A72" s="1336">
        <v>3</v>
      </c>
      <c r="B72" s="1375" t="s">
        <v>24262</v>
      </c>
      <c r="C72" s="1396" t="s">
        <v>1695</v>
      </c>
      <c r="D72" s="1401">
        <v>12.5</v>
      </c>
      <c r="E72" s="1329" t="s">
        <v>7929</v>
      </c>
      <c r="F72" s="1329" t="s">
        <v>24263</v>
      </c>
      <c r="G72" s="1400"/>
      <c r="H72" s="1396" t="s">
        <v>24260</v>
      </c>
    </row>
    <row r="73" spans="1:9" ht="25.5" customHeight="1">
      <c r="A73" s="1329"/>
      <c r="B73" s="1734" t="s">
        <v>24264</v>
      </c>
      <c r="C73" s="1735"/>
      <c r="D73" s="1735"/>
      <c r="E73" s="1735"/>
      <c r="F73" s="1735"/>
      <c r="G73" s="1735"/>
      <c r="H73" s="1736"/>
    </row>
    <row r="74" spans="1:9" ht="24" customHeight="1">
      <c r="A74" s="1337"/>
      <c r="B74" s="1724" t="s">
        <v>24254</v>
      </c>
      <c r="C74" s="1733"/>
      <c r="D74" s="1733"/>
      <c r="E74" s="1733"/>
      <c r="F74" s="1733"/>
      <c r="G74" s="1733"/>
      <c r="H74" s="1733"/>
    </row>
    <row r="75" spans="1:9" ht="48.75" customHeight="1">
      <c r="A75" s="1337">
        <v>1</v>
      </c>
      <c r="B75" s="1368" t="s">
        <v>24265</v>
      </c>
      <c r="C75" s="1368" t="s">
        <v>24266</v>
      </c>
      <c r="D75" s="1388">
        <v>138.59370000000001</v>
      </c>
      <c r="E75" s="1368" t="s">
        <v>24267</v>
      </c>
      <c r="F75" s="1368"/>
      <c r="G75" s="1370"/>
      <c r="H75" s="1368" t="s">
        <v>24268</v>
      </c>
    </row>
    <row r="76" spans="1:9" ht="54" customHeight="1">
      <c r="A76" s="1338">
        <v>2</v>
      </c>
      <c r="B76" s="1402" t="s">
        <v>24269</v>
      </c>
      <c r="C76" s="1375" t="s">
        <v>24246</v>
      </c>
      <c r="D76" s="1403">
        <v>11.6</v>
      </c>
      <c r="E76" s="1375" t="s">
        <v>24270</v>
      </c>
      <c r="F76" s="1375" t="s">
        <v>24271</v>
      </c>
      <c r="G76" s="1404"/>
      <c r="H76" s="1375" t="s">
        <v>24272</v>
      </c>
      <c r="I76" s="1247"/>
    </row>
    <row r="77" spans="1:9" ht="57.75" customHeight="1">
      <c r="A77" s="1338">
        <v>3</v>
      </c>
      <c r="B77" s="1402" t="s">
        <v>24273</v>
      </c>
      <c r="C77" s="1375" t="s">
        <v>24246</v>
      </c>
      <c r="D77" s="1405">
        <v>6.1</v>
      </c>
      <c r="E77" s="1375" t="s">
        <v>24274</v>
      </c>
      <c r="F77" s="1375" t="s">
        <v>24271</v>
      </c>
      <c r="G77" s="1404"/>
      <c r="H77" s="1375" t="s">
        <v>24272</v>
      </c>
    </row>
    <row r="78" spans="1:9" ht="60" customHeight="1">
      <c r="A78" s="1336">
        <v>4</v>
      </c>
      <c r="B78" s="1402" t="s">
        <v>24275</v>
      </c>
      <c r="C78" s="1406" t="s">
        <v>683</v>
      </c>
      <c r="D78" s="1407">
        <v>0.1</v>
      </c>
      <c r="E78" s="1375" t="s">
        <v>24276</v>
      </c>
      <c r="F78" s="1375" t="s">
        <v>24277</v>
      </c>
      <c r="G78" s="1404"/>
      <c r="H78" s="1375" t="s">
        <v>24272</v>
      </c>
    </row>
    <row r="79" spans="1:9" ht="57.75" customHeight="1">
      <c r="A79" s="1336">
        <v>5</v>
      </c>
      <c r="B79" s="1375" t="s">
        <v>24278</v>
      </c>
      <c r="C79" s="1375" t="s">
        <v>24220</v>
      </c>
      <c r="D79" s="1405">
        <v>1E-3</v>
      </c>
      <c r="E79" s="1375" t="s">
        <v>24279</v>
      </c>
      <c r="F79" s="1375" t="s">
        <v>24280</v>
      </c>
      <c r="G79" s="1404"/>
      <c r="H79" s="1375" t="s">
        <v>24272</v>
      </c>
    </row>
    <row r="80" spans="1:9" ht="42" customHeight="1">
      <c r="A80" s="1336">
        <v>6</v>
      </c>
      <c r="B80" s="1375" t="s">
        <v>24281</v>
      </c>
      <c r="C80" s="1406" t="s">
        <v>24282</v>
      </c>
      <c r="D80" s="1407">
        <v>12.550700000000001</v>
      </c>
      <c r="E80" s="1375" t="s">
        <v>24283</v>
      </c>
      <c r="F80" s="1375" t="s">
        <v>24284</v>
      </c>
      <c r="G80" s="1404"/>
      <c r="H80" s="1375" t="s">
        <v>24285</v>
      </c>
    </row>
    <row r="81" spans="1:8" ht="43.5" customHeight="1">
      <c r="A81" s="1329">
        <v>7</v>
      </c>
      <c r="B81" s="1368" t="s">
        <v>24286</v>
      </c>
      <c r="C81" s="1408" t="s">
        <v>24282</v>
      </c>
      <c r="D81" s="1409">
        <v>5.1538000000000004</v>
      </c>
      <c r="E81" s="1375" t="s">
        <v>24287</v>
      </c>
      <c r="F81" s="1375" t="s">
        <v>24284</v>
      </c>
      <c r="G81" s="1340"/>
      <c r="H81" s="1368" t="s">
        <v>24285</v>
      </c>
    </row>
    <row r="82" spans="1:8" ht="56.25" customHeight="1">
      <c r="A82" s="1339">
        <v>8</v>
      </c>
      <c r="B82" s="1402" t="s">
        <v>24288</v>
      </c>
      <c r="C82" s="1375" t="s">
        <v>24220</v>
      </c>
      <c r="D82" s="1407">
        <v>6.8</v>
      </c>
      <c r="E82" s="1375" t="s">
        <v>24289</v>
      </c>
      <c r="F82" s="1375" t="s">
        <v>24290</v>
      </c>
      <c r="G82" s="1404"/>
      <c r="H82" s="1375" t="s">
        <v>24291</v>
      </c>
    </row>
    <row r="83" spans="1:8" ht="58.5" customHeight="1">
      <c r="A83" s="1339">
        <v>9</v>
      </c>
      <c r="B83" s="1402" t="s">
        <v>24292</v>
      </c>
      <c r="C83" s="1375" t="s">
        <v>24220</v>
      </c>
      <c r="D83" s="1407">
        <v>27.2</v>
      </c>
      <c r="E83" s="1375" t="s">
        <v>24293</v>
      </c>
      <c r="F83" s="1375" t="s">
        <v>24294</v>
      </c>
      <c r="G83" s="1404"/>
      <c r="H83" s="1375" t="s">
        <v>24291</v>
      </c>
    </row>
    <row r="84" spans="1:8" ht="72.75" customHeight="1">
      <c r="A84" s="1339">
        <v>10</v>
      </c>
      <c r="B84" s="1402" t="s">
        <v>24295</v>
      </c>
      <c r="C84" s="1375" t="s">
        <v>24220</v>
      </c>
      <c r="D84" s="1407">
        <v>12.2</v>
      </c>
      <c r="E84" s="1375" t="s">
        <v>24296</v>
      </c>
      <c r="F84" s="1375" t="s">
        <v>24294</v>
      </c>
      <c r="G84" s="1404"/>
      <c r="H84" s="1375" t="s">
        <v>24291</v>
      </c>
    </row>
    <row r="85" spans="1:8" ht="72.75" customHeight="1">
      <c r="A85" s="1339">
        <v>11</v>
      </c>
      <c r="B85" s="1375" t="s">
        <v>24297</v>
      </c>
      <c r="C85" s="1375" t="s">
        <v>24220</v>
      </c>
      <c r="D85" s="1407">
        <v>28.5</v>
      </c>
      <c r="E85" s="1375" t="s">
        <v>24298</v>
      </c>
      <c r="F85" s="1375" t="s">
        <v>24294</v>
      </c>
      <c r="G85" s="1404"/>
      <c r="H85" s="1375" t="s">
        <v>24291</v>
      </c>
    </row>
    <row r="86" spans="1:8" ht="72.75" customHeight="1">
      <c r="A86" s="1339">
        <v>12</v>
      </c>
      <c r="B86" s="1402" t="s">
        <v>24299</v>
      </c>
      <c r="C86" s="1406" t="s">
        <v>683</v>
      </c>
      <c r="D86" s="1403">
        <v>22.8</v>
      </c>
      <c r="E86" s="1375" t="s">
        <v>24300</v>
      </c>
      <c r="F86" s="1375" t="s">
        <v>24301</v>
      </c>
      <c r="G86" s="1404"/>
      <c r="H86" s="1375" t="s">
        <v>24291</v>
      </c>
    </row>
    <row r="87" spans="1:8" ht="72.75" customHeight="1">
      <c r="A87" s="1339">
        <v>13</v>
      </c>
      <c r="B87" s="1375" t="s">
        <v>24302</v>
      </c>
      <c r="C87" s="1406" t="s">
        <v>24282</v>
      </c>
      <c r="D87" s="1407">
        <v>224.6</v>
      </c>
      <c r="E87" s="1375" t="s">
        <v>24303</v>
      </c>
      <c r="F87" s="1375" t="s">
        <v>24304</v>
      </c>
      <c r="G87" s="1404"/>
      <c r="H87" s="1375" t="s">
        <v>24305</v>
      </c>
    </row>
    <row r="88" spans="1:8" ht="72.75" customHeight="1">
      <c r="A88" s="1339">
        <v>14</v>
      </c>
      <c r="B88" s="1402" t="s">
        <v>24306</v>
      </c>
      <c r="C88" s="1375" t="s">
        <v>21918</v>
      </c>
      <c r="D88" s="1407">
        <v>169.6472</v>
      </c>
      <c r="E88" s="1375" t="s">
        <v>24307</v>
      </c>
      <c r="F88" s="1375" t="s">
        <v>24308</v>
      </c>
      <c r="G88" s="1404"/>
      <c r="H88" s="1375" t="s">
        <v>24305</v>
      </c>
    </row>
    <row r="89" spans="1:8" ht="72.75" customHeight="1">
      <c r="A89" s="1339">
        <v>15</v>
      </c>
      <c r="B89" s="1375" t="s">
        <v>24309</v>
      </c>
      <c r="C89" s="1375" t="s">
        <v>24220</v>
      </c>
      <c r="D89" s="1403">
        <v>0.1</v>
      </c>
      <c r="E89" s="1375" t="s">
        <v>24310</v>
      </c>
      <c r="F89" s="1375" t="s">
        <v>24311</v>
      </c>
      <c r="G89" s="1404"/>
      <c r="H89" s="1375" t="s">
        <v>24312</v>
      </c>
    </row>
    <row r="90" spans="1:8" ht="72.75" customHeight="1">
      <c r="A90" s="1339">
        <v>16</v>
      </c>
      <c r="B90" s="1375" t="s">
        <v>24313</v>
      </c>
      <c r="C90" s="1375" t="s">
        <v>24220</v>
      </c>
      <c r="D90" s="1403">
        <v>0.8</v>
      </c>
      <c r="E90" s="1375" t="s">
        <v>24314</v>
      </c>
      <c r="F90" s="1375" t="s">
        <v>24315</v>
      </c>
      <c r="G90" s="1404"/>
      <c r="H90" s="1375" t="s">
        <v>24312</v>
      </c>
    </row>
    <row r="91" spans="1:8" ht="72.75" customHeight="1">
      <c r="A91" s="1339">
        <v>17</v>
      </c>
      <c r="B91" s="1375" t="s">
        <v>24316</v>
      </c>
      <c r="C91" s="1375" t="s">
        <v>22129</v>
      </c>
      <c r="D91" s="1407">
        <v>1.1000000000000001</v>
      </c>
      <c r="E91" s="1375" t="s">
        <v>24317</v>
      </c>
      <c r="F91" s="1375" t="s">
        <v>24318</v>
      </c>
      <c r="G91" s="1404"/>
      <c r="H91" s="1375" t="s">
        <v>24312</v>
      </c>
    </row>
    <row r="92" spans="1:8" ht="53.4" customHeight="1">
      <c r="A92" s="1339">
        <v>18</v>
      </c>
      <c r="B92" s="1375" t="s">
        <v>24319</v>
      </c>
      <c r="C92" s="1375" t="s">
        <v>24220</v>
      </c>
      <c r="D92" s="1410">
        <v>0.02</v>
      </c>
      <c r="E92" s="1375" t="s">
        <v>24320</v>
      </c>
      <c r="F92" s="1375" t="s">
        <v>24321</v>
      </c>
      <c r="G92" s="1404"/>
      <c r="H92" s="1375" t="s">
        <v>24312</v>
      </c>
    </row>
    <row r="93" spans="1:8" ht="44.25" customHeight="1">
      <c r="A93" s="1339">
        <v>19</v>
      </c>
      <c r="B93" s="1375" t="s">
        <v>24322</v>
      </c>
      <c r="C93" s="1375" t="s">
        <v>24256</v>
      </c>
      <c r="D93" s="1407">
        <v>0.1</v>
      </c>
      <c r="E93" s="1375" t="s">
        <v>24323</v>
      </c>
      <c r="F93" s="1375" t="s">
        <v>24324</v>
      </c>
      <c r="G93" s="1404"/>
      <c r="H93" s="1375" t="s">
        <v>24312</v>
      </c>
    </row>
    <row r="94" spans="1:8" s="187" customFormat="1" ht="45" customHeight="1">
      <c r="A94" s="1339">
        <v>20</v>
      </c>
      <c r="B94" s="1375" t="s">
        <v>24325</v>
      </c>
      <c r="C94" s="1375" t="s">
        <v>24220</v>
      </c>
      <c r="D94" s="1407">
        <v>0.01</v>
      </c>
      <c r="E94" s="1375" t="s">
        <v>24326</v>
      </c>
      <c r="F94" s="1375" t="s">
        <v>24324</v>
      </c>
      <c r="G94" s="1404"/>
      <c r="H94" s="1375" t="s">
        <v>24312</v>
      </c>
    </row>
    <row r="95" spans="1:8" s="187" customFormat="1" ht="72.75" customHeight="1">
      <c r="A95" s="1339">
        <v>21</v>
      </c>
      <c r="B95" s="1375" t="s">
        <v>24327</v>
      </c>
      <c r="C95" s="1375" t="s">
        <v>24220</v>
      </c>
      <c r="D95" s="1407">
        <v>0.01</v>
      </c>
      <c r="E95" s="1375" t="s">
        <v>24328</v>
      </c>
      <c r="F95" s="1375" t="s">
        <v>24324</v>
      </c>
      <c r="G95" s="1404"/>
      <c r="H95" s="1375" t="s">
        <v>24312</v>
      </c>
    </row>
    <row r="96" spans="1:8" s="187" customFormat="1" ht="52.5" customHeight="1">
      <c r="A96" s="1339">
        <v>22</v>
      </c>
      <c r="B96" s="1402" t="s">
        <v>24329</v>
      </c>
      <c r="C96" s="1375" t="s">
        <v>24246</v>
      </c>
      <c r="D96" s="1407">
        <v>3.2</v>
      </c>
      <c r="E96" s="1375" t="s">
        <v>24330</v>
      </c>
      <c r="F96" s="1375" t="s">
        <v>24331</v>
      </c>
      <c r="G96" s="1404"/>
      <c r="H96" s="1375" t="s">
        <v>24312</v>
      </c>
    </row>
    <row r="97" spans="1:8" s="187" customFormat="1" ht="40.5" customHeight="1">
      <c r="A97" s="1339">
        <v>23</v>
      </c>
      <c r="B97" s="1375" t="s">
        <v>24332</v>
      </c>
      <c r="C97" s="1375" t="s">
        <v>24246</v>
      </c>
      <c r="D97" s="1410">
        <v>5.1100000000000003</v>
      </c>
      <c r="E97" s="1375" t="s">
        <v>24333</v>
      </c>
      <c r="F97" s="1375" t="s">
        <v>24334</v>
      </c>
      <c r="G97" s="1404"/>
      <c r="H97" s="1375" t="s">
        <v>24335</v>
      </c>
    </row>
    <row r="98" spans="1:8" s="187" customFormat="1" ht="72.75" customHeight="1">
      <c r="A98" s="1339">
        <v>24</v>
      </c>
      <c r="B98" s="1375" t="s">
        <v>24336</v>
      </c>
      <c r="C98" s="1406" t="s">
        <v>106</v>
      </c>
      <c r="D98" s="1403">
        <v>340</v>
      </c>
      <c r="E98" s="1375" t="s">
        <v>24337</v>
      </c>
      <c r="F98" s="1375" t="s">
        <v>24338</v>
      </c>
      <c r="G98" s="1404"/>
      <c r="H98" s="1375" t="s">
        <v>24339</v>
      </c>
    </row>
    <row r="99" spans="1:8" s="187" customFormat="1" ht="86.4" customHeight="1">
      <c r="A99" s="1339">
        <v>25</v>
      </c>
      <c r="B99" s="1375" t="s">
        <v>24340</v>
      </c>
      <c r="C99" s="1406" t="s">
        <v>106</v>
      </c>
      <c r="D99" s="1407">
        <v>2104</v>
      </c>
      <c r="E99" s="1375" t="s">
        <v>24341</v>
      </c>
      <c r="F99" s="1375" t="s">
        <v>24342</v>
      </c>
      <c r="G99" s="1404"/>
      <c r="H99" s="1375" t="s">
        <v>24343</v>
      </c>
    </row>
    <row r="100" spans="1:8" s="187" customFormat="1" ht="67.5" customHeight="1">
      <c r="A100" s="1339">
        <v>26</v>
      </c>
      <c r="B100" s="1402" t="s">
        <v>24273</v>
      </c>
      <c r="C100" s="1375" t="s">
        <v>24246</v>
      </c>
      <c r="D100" s="1411">
        <v>24.7</v>
      </c>
      <c r="E100" s="1375" t="s">
        <v>24344</v>
      </c>
      <c r="F100" s="1402" t="s">
        <v>24345</v>
      </c>
      <c r="G100" s="1404"/>
      <c r="H100" s="1375" t="s">
        <v>24346</v>
      </c>
    </row>
    <row r="101" spans="1:8" s="187" customFormat="1" ht="72.75" customHeight="1">
      <c r="A101" s="1339">
        <v>27</v>
      </c>
      <c r="B101" s="1375" t="s">
        <v>24347</v>
      </c>
      <c r="C101" s="1375" t="s">
        <v>24246</v>
      </c>
      <c r="D101" s="1407">
        <v>55.39</v>
      </c>
      <c r="E101" s="1375" t="s">
        <v>24348</v>
      </c>
      <c r="F101" s="1402" t="s">
        <v>24349</v>
      </c>
      <c r="G101" s="1404"/>
      <c r="H101" s="1375" t="s">
        <v>24350</v>
      </c>
    </row>
    <row r="102" spans="1:8" ht="52.5" customHeight="1">
      <c r="A102" s="1339">
        <v>28</v>
      </c>
      <c r="B102" s="1375" t="s">
        <v>24351</v>
      </c>
      <c r="C102" s="1375" t="s">
        <v>24246</v>
      </c>
      <c r="D102" s="1407">
        <v>31</v>
      </c>
      <c r="E102" s="1375" t="s">
        <v>24352</v>
      </c>
      <c r="F102" s="1375" t="s">
        <v>24353</v>
      </c>
      <c r="G102" s="1404"/>
      <c r="H102" s="1375" t="s">
        <v>24354</v>
      </c>
    </row>
    <row r="103" spans="1:8" ht="63" customHeight="1">
      <c r="A103" s="1339">
        <v>29</v>
      </c>
      <c r="B103" s="1375" t="s">
        <v>24355</v>
      </c>
      <c r="C103" s="1375" t="s">
        <v>24246</v>
      </c>
      <c r="D103" s="1407">
        <v>43.399700000000003</v>
      </c>
      <c r="E103" s="1375" t="s">
        <v>24356</v>
      </c>
      <c r="F103" s="1375" t="s">
        <v>24357</v>
      </c>
      <c r="G103" s="1404"/>
      <c r="H103" s="1375" t="s">
        <v>24358</v>
      </c>
    </row>
    <row r="104" spans="1:8" ht="24.6" customHeight="1">
      <c r="A104" s="1329"/>
      <c r="B104" s="1724" t="s">
        <v>24222</v>
      </c>
      <c r="C104" s="1724"/>
      <c r="D104" s="1724"/>
      <c r="E104" s="1724"/>
      <c r="F104" s="1724"/>
      <c r="G104" s="1724"/>
      <c r="H104" s="1724"/>
    </row>
    <row r="105" spans="1:8" ht="31.5" customHeight="1">
      <c r="A105" s="1329">
        <v>1</v>
      </c>
      <c r="B105" s="1404" t="s">
        <v>24359</v>
      </c>
      <c r="C105" s="1404" t="s">
        <v>22129</v>
      </c>
      <c r="D105" s="1407">
        <v>29</v>
      </c>
      <c r="E105" s="1375" t="s">
        <v>24360</v>
      </c>
      <c r="F105" s="1375" t="s">
        <v>24361</v>
      </c>
      <c r="G105" s="1375" t="s">
        <v>24362</v>
      </c>
      <c r="H105" s="1375" t="s">
        <v>24291</v>
      </c>
    </row>
    <row r="106" spans="1:8" ht="39" customHeight="1">
      <c r="A106" s="1329">
        <v>2</v>
      </c>
      <c r="B106" s="1404" t="s">
        <v>24363</v>
      </c>
      <c r="C106" s="1404" t="s">
        <v>22129</v>
      </c>
      <c r="D106" s="1407">
        <v>9.6999999999999993</v>
      </c>
      <c r="E106" s="1375" t="s">
        <v>24364</v>
      </c>
      <c r="F106" s="1375" t="s">
        <v>24361</v>
      </c>
      <c r="G106" s="1375" t="s">
        <v>24362</v>
      </c>
      <c r="H106" s="1375" t="s">
        <v>24291</v>
      </c>
    </row>
    <row r="107" spans="1:8" ht="51" customHeight="1">
      <c r="A107" s="1329">
        <v>3</v>
      </c>
      <c r="B107" s="1375" t="s">
        <v>24365</v>
      </c>
      <c r="C107" s="1375" t="s">
        <v>24220</v>
      </c>
      <c r="D107" s="1407">
        <v>7.3</v>
      </c>
      <c r="E107" s="1375" t="s">
        <v>24366</v>
      </c>
      <c r="F107" s="1375" t="s">
        <v>24367</v>
      </c>
      <c r="G107" s="1375" t="s">
        <v>24362</v>
      </c>
      <c r="H107" s="1375" t="s">
        <v>24291</v>
      </c>
    </row>
    <row r="108" spans="1:8" ht="23.4" customHeight="1">
      <c r="A108" s="1329"/>
      <c r="B108" s="1724" t="s">
        <v>24214</v>
      </c>
      <c r="C108" s="1732"/>
      <c r="D108" s="1732"/>
      <c r="E108" s="1732"/>
      <c r="F108" s="1732"/>
      <c r="G108" s="1732"/>
      <c r="H108" s="1732"/>
    </row>
    <row r="109" spans="1:8" ht="169.5" customHeight="1">
      <c r="A109" s="1329">
        <v>1</v>
      </c>
      <c r="B109" s="1390" t="s">
        <v>24368</v>
      </c>
      <c r="C109" s="1375" t="s">
        <v>24246</v>
      </c>
      <c r="D109" s="1368" t="s">
        <v>24369</v>
      </c>
      <c r="E109" s="1375" t="s">
        <v>24370</v>
      </c>
      <c r="F109" s="1375" t="s">
        <v>24371</v>
      </c>
      <c r="G109" s="1375" t="s">
        <v>24372</v>
      </c>
      <c r="H109" s="1375" t="s">
        <v>24291</v>
      </c>
    </row>
    <row r="110" spans="1:8" ht="106.5" customHeight="1">
      <c r="A110" s="1329">
        <v>2</v>
      </c>
      <c r="B110" s="1390" t="s">
        <v>24373</v>
      </c>
      <c r="C110" s="1329" t="s">
        <v>22129</v>
      </c>
      <c r="D110" s="1368" t="s">
        <v>24374</v>
      </c>
      <c r="E110" s="1375" t="s">
        <v>24375</v>
      </c>
      <c r="F110" s="1375" t="s">
        <v>24367</v>
      </c>
      <c r="G110" s="1375" t="s">
        <v>24376</v>
      </c>
      <c r="H110" s="1375" t="s">
        <v>24291</v>
      </c>
    </row>
    <row r="111" spans="1:8" ht="20.25" customHeight="1">
      <c r="A111" s="1329"/>
      <c r="B111" s="1725" t="s">
        <v>24377</v>
      </c>
      <c r="C111" s="1726"/>
      <c r="D111" s="1726"/>
      <c r="E111" s="1726"/>
      <c r="F111" s="1726"/>
      <c r="G111" s="1726"/>
      <c r="H111" s="1727"/>
    </row>
    <row r="112" spans="1:8" ht="20.25" customHeight="1">
      <c r="A112" s="1329"/>
      <c r="B112" s="1724" t="s">
        <v>24254</v>
      </c>
      <c r="C112" s="1733"/>
      <c r="D112" s="1733"/>
      <c r="E112" s="1733"/>
      <c r="F112" s="1733"/>
      <c r="G112" s="1733"/>
      <c r="H112" s="1733"/>
    </row>
    <row r="113" spans="1:8" ht="55.5" customHeight="1">
      <c r="A113" s="1329">
        <v>1</v>
      </c>
      <c r="B113" s="1368" t="s">
        <v>8621</v>
      </c>
      <c r="C113" s="1368" t="s">
        <v>24233</v>
      </c>
      <c r="D113" s="1412">
        <v>20</v>
      </c>
      <c r="E113" s="1368" t="s">
        <v>8622</v>
      </c>
      <c r="F113" s="1368" t="s">
        <v>8375</v>
      </c>
      <c r="G113" s="1413"/>
      <c r="H113" s="1368" t="s">
        <v>24378</v>
      </c>
    </row>
    <row r="114" spans="1:8" ht="55.5" customHeight="1">
      <c r="A114" s="1329">
        <v>2</v>
      </c>
      <c r="B114" s="1368" t="s">
        <v>8627</v>
      </c>
      <c r="C114" s="1368" t="s">
        <v>24233</v>
      </c>
      <c r="D114" s="1387">
        <v>61</v>
      </c>
      <c r="E114" s="1368" t="s">
        <v>8628</v>
      </c>
      <c r="F114" s="1368" t="s">
        <v>8375</v>
      </c>
      <c r="G114" s="1413"/>
      <c r="H114" s="1368" t="s">
        <v>24378</v>
      </c>
    </row>
    <row r="115" spans="1:8" ht="55.5" customHeight="1">
      <c r="A115" s="1329">
        <v>3</v>
      </c>
      <c r="B115" s="1368" t="s">
        <v>8629</v>
      </c>
      <c r="C115" s="1368" t="s">
        <v>24233</v>
      </c>
      <c r="D115" s="1387">
        <v>21.5</v>
      </c>
      <c r="E115" s="1368" t="s">
        <v>8622</v>
      </c>
      <c r="F115" s="1368" t="s">
        <v>8375</v>
      </c>
      <c r="G115" s="1413"/>
      <c r="H115" s="1368" t="s">
        <v>24378</v>
      </c>
    </row>
    <row r="116" spans="1:8" ht="55.5" customHeight="1">
      <c r="A116" s="1329">
        <v>4</v>
      </c>
      <c r="B116" s="1368" t="s">
        <v>8623</v>
      </c>
      <c r="C116" s="1368" t="s">
        <v>24233</v>
      </c>
      <c r="D116" s="1387">
        <v>21</v>
      </c>
      <c r="E116" s="1368" t="s">
        <v>8624</v>
      </c>
      <c r="F116" s="1368" t="s">
        <v>8375</v>
      </c>
      <c r="G116" s="1413"/>
      <c r="H116" s="1368" t="s">
        <v>24378</v>
      </c>
    </row>
    <row r="117" spans="1:8" ht="55.5" customHeight="1">
      <c r="A117" s="1329">
        <v>5</v>
      </c>
      <c r="B117" s="1368" t="s">
        <v>8625</v>
      </c>
      <c r="C117" s="1368" t="s">
        <v>24233</v>
      </c>
      <c r="D117" s="1387">
        <v>35</v>
      </c>
      <c r="E117" s="1368" t="s">
        <v>8626</v>
      </c>
      <c r="F117" s="1368" t="s">
        <v>8375</v>
      </c>
      <c r="G117" s="1413"/>
      <c r="H117" s="1368" t="s">
        <v>24378</v>
      </c>
    </row>
    <row r="118" spans="1:8" ht="55.5" customHeight="1">
      <c r="A118" s="1329">
        <v>6</v>
      </c>
      <c r="B118" s="1368" t="s">
        <v>8618</v>
      </c>
      <c r="C118" s="1368" t="s">
        <v>24233</v>
      </c>
      <c r="D118" s="1387">
        <v>52</v>
      </c>
      <c r="E118" s="1368" t="s">
        <v>8619</v>
      </c>
      <c r="F118" s="1368" t="s">
        <v>8375</v>
      </c>
      <c r="G118" s="1413"/>
      <c r="H118" s="1368" t="s">
        <v>24378</v>
      </c>
    </row>
    <row r="119" spans="1:8" ht="55.5" customHeight="1">
      <c r="A119" s="1329">
        <v>7</v>
      </c>
      <c r="B119" s="1368" t="s">
        <v>8720</v>
      </c>
      <c r="C119" s="1368" t="s">
        <v>24379</v>
      </c>
      <c r="D119" s="1387">
        <v>0.75</v>
      </c>
      <c r="E119" s="1368" t="s">
        <v>8721</v>
      </c>
      <c r="F119" s="1368" t="s">
        <v>8375</v>
      </c>
      <c r="G119" s="1413"/>
      <c r="H119" s="1368" t="s">
        <v>24378</v>
      </c>
    </row>
    <row r="120" spans="1:8" ht="52.2" customHeight="1">
      <c r="A120" s="1329">
        <v>8</v>
      </c>
      <c r="B120" s="1368" t="s">
        <v>24380</v>
      </c>
      <c r="C120" s="1368" t="s">
        <v>24381</v>
      </c>
      <c r="D120" s="1387">
        <v>111</v>
      </c>
      <c r="E120" s="1368" t="s">
        <v>8761</v>
      </c>
      <c r="F120" s="1368" t="s">
        <v>8375</v>
      </c>
      <c r="G120" s="1413"/>
      <c r="H120" s="1368" t="s">
        <v>24378</v>
      </c>
    </row>
    <row r="121" spans="1:8" ht="52.2" customHeight="1">
      <c r="A121" s="1340">
        <v>9</v>
      </c>
      <c r="B121" s="1368" t="s">
        <v>8630</v>
      </c>
      <c r="C121" s="1368" t="s">
        <v>24233</v>
      </c>
      <c r="D121" s="1412">
        <v>51.124200000000002</v>
      </c>
      <c r="E121" s="1368" t="s">
        <v>8631</v>
      </c>
      <c r="F121" s="1368" t="s">
        <v>8632</v>
      </c>
      <c r="G121" s="1388"/>
      <c r="H121" s="1414" t="s">
        <v>24382</v>
      </c>
    </row>
    <row r="122" spans="1:8" ht="52.2" customHeight="1">
      <c r="A122" s="1340">
        <v>10</v>
      </c>
      <c r="B122" s="1368" t="s">
        <v>8634</v>
      </c>
      <c r="C122" s="1368" t="s">
        <v>24233</v>
      </c>
      <c r="D122" s="1387">
        <v>25</v>
      </c>
      <c r="E122" s="1368" t="s">
        <v>8635</v>
      </c>
      <c r="F122" s="1368" t="s">
        <v>8636</v>
      </c>
      <c r="G122" s="1388"/>
      <c r="H122" s="1414" t="s">
        <v>24383</v>
      </c>
    </row>
    <row r="123" spans="1:8" ht="52.2" customHeight="1">
      <c r="A123" s="1340">
        <v>11</v>
      </c>
      <c r="B123" s="1368" t="s">
        <v>9029</v>
      </c>
      <c r="C123" s="1390" t="s">
        <v>2280</v>
      </c>
      <c r="D123" s="1387">
        <v>33</v>
      </c>
      <c r="E123" s="1368" t="s">
        <v>8635</v>
      </c>
      <c r="F123" s="1368" t="s">
        <v>8636</v>
      </c>
      <c r="G123" s="1388"/>
      <c r="H123" s="1414" t="s">
        <v>24383</v>
      </c>
    </row>
    <row r="124" spans="1:8" ht="21.75" customHeight="1">
      <c r="A124" s="1740" t="s">
        <v>24384</v>
      </c>
      <c r="B124" s="1741"/>
      <c r="C124" s="1741"/>
      <c r="D124" s="1741"/>
      <c r="E124" s="1742"/>
      <c r="F124" s="1742"/>
      <c r="G124" s="1741"/>
      <c r="H124" s="1743"/>
    </row>
    <row r="125" spans="1:8" ht="18.75" customHeight="1">
      <c r="A125" s="1737" t="s">
        <v>24385</v>
      </c>
      <c r="B125" s="1737"/>
      <c r="C125" s="1737"/>
      <c r="D125" s="1737"/>
      <c r="E125" s="1737"/>
      <c r="F125" s="1737"/>
      <c r="G125" s="1737"/>
      <c r="H125" s="1737"/>
    </row>
    <row r="126" spans="1:8" s="1332" customFormat="1" ht="42" customHeight="1">
      <c r="A126" s="1341">
        <v>1</v>
      </c>
      <c r="B126" s="1368" t="s">
        <v>11192</v>
      </c>
      <c r="C126" s="1368" t="s">
        <v>24386</v>
      </c>
      <c r="D126" s="1409">
        <v>90.1</v>
      </c>
      <c r="E126" s="1415" t="s">
        <v>11193</v>
      </c>
      <c r="F126" s="1416" t="s">
        <v>11194</v>
      </c>
      <c r="G126" s="1390"/>
      <c r="H126" s="1368" t="s">
        <v>24387</v>
      </c>
    </row>
    <row r="127" spans="1:8" s="1332" customFormat="1" ht="84.6" customHeight="1">
      <c r="A127" s="1341">
        <v>2</v>
      </c>
      <c r="B127" s="1368" t="s">
        <v>10354</v>
      </c>
      <c r="C127" s="1368" t="s">
        <v>24388</v>
      </c>
      <c r="D127" s="1417">
        <v>1562.4</v>
      </c>
      <c r="E127" s="1415" t="s">
        <v>10355</v>
      </c>
      <c r="F127" s="1416" t="s">
        <v>10356</v>
      </c>
      <c r="G127" s="1390"/>
      <c r="H127" s="1368" t="s">
        <v>24389</v>
      </c>
    </row>
    <row r="128" spans="1:8" s="1332" customFormat="1" ht="64.5" customHeight="1">
      <c r="A128" s="1341">
        <v>3</v>
      </c>
      <c r="B128" s="1368" t="s">
        <v>24390</v>
      </c>
      <c r="C128" s="1368" t="s">
        <v>24391</v>
      </c>
      <c r="D128" s="1409">
        <v>4.4000000000000004</v>
      </c>
      <c r="E128" s="1415" t="s">
        <v>10479</v>
      </c>
      <c r="F128" s="1416" t="s">
        <v>10480</v>
      </c>
      <c r="G128" s="1390"/>
      <c r="H128" s="1368" t="s">
        <v>24392</v>
      </c>
    </row>
    <row r="129" spans="1:8" s="1332" customFormat="1" ht="45" customHeight="1">
      <c r="A129" s="1341">
        <v>4</v>
      </c>
      <c r="B129" s="1368" t="s">
        <v>24393</v>
      </c>
      <c r="C129" s="1368" t="s">
        <v>24394</v>
      </c>
      <c r="D129" s="1409">
        <v>0.05</v>
      </c>
      <c r="E129" s="1415" t="s">
        <v>11068</v>
      </c>
      <c r="F129" s="1416" t="s">
        <v>11069</v>
      </c>
      <c r="G129" s="1390"/>
      <c r="H129" s="1368" t="s">
        <v>24395</v>
      </c>
    </row>
    <row r="130" spans="1:8" s="1332" customFormat="1" ht="42" customHeight="1">
      <c r="A130" s="1341">
        <v>5</v>
      </c>
      <c r="B130" s="1368" t="s">
        <v>24396</v>
      </c>
      <c r="C130" s="1368" t="s">
        <v>24394</v>
      </c>
      <c r="D130" s="1409">
        <v>0.2</v>
      </c>
      <c r="E130" s="1415" t="s">
        <v>11072</v>
      </c>
      <c r="F130" s="1416" t="s">
        <v>11073</v>
      </c>
      <c r="G130" s="1390"/>
      <c r="H130" s="1368" t="s">
        <v>24397</v>
      </c>
    </row>
    <row r="131" spans="1:8" s="1332" customFormat="1" ht="42" customHeight="1">
      <c r="A131" s="1341">
        <v>6</v>
      </c>
      <c r="B131" s="1368" t="s">
        <v>10571</v>
      </c>
      <c r="C131" s="1368" t="s">
        <v>24398</v>
      </c>
      <c r="D131" s="1409">
        <v>1.4259999999999999</v>
      </c>
      <c r="E131" s="1415" t="s">
        <v>10572</v>
      </c>
      <c r="F131" s="1416" t="s">
        <v>10573</v>
      </c>
      <c r="G131" s="1390"/>
      <c r="H131" s="1368" t="s">
        <v>24399</v>
      </c>
    </row>
    <row r="132" spans="1:8" s="1332" customFormat="1" ht="21" customHeight="1">
      <c r="A132" s="1341"/>
      <c r="B132" s="1724" t="s">
        <v>24222</v>
      </c>
      <c r="C132" s="1724"/>
      <c r="D132" s="1724"/>
      <c r="E132" s="1724"/>
      <c r="F132" s="1724"/>
      <c r="G132" s="1724"/>
      <c r="H132" s="1724"/>
    </row>
    <row r="133" spans="1:8" s="1332" customFormat="1" ht="64.5" customHeight="1">
      <c r="A133" s="1341"/>
      <c r="B133" s="1390" t="s">
        <v>24400</v>
      </c>
      <c r="C133" s="1368" t="s">
        <v>24394</v>
      </c>
      <c r="D133" s="1390">
        <v>0.09</v>
      </c>
      <c r="E133" s="1368" t="s">
        <v>24401</v>
      </c>
      <c r="F133" s="1368" t="s">
        <v>24402</v>
      </c>
      <c r="G133" s="1368" t="s">
        <v>24403</v>
      </c>
      <c r="H133" s="1368" t="s">
        <v>24404</v>
      </c>
    </row>
    <row r="134" spans="1:8" s="1332" customFormat="1" ht="18.75" customHeight="1">
      <c r="A134" s="1341"/>
      <c r="B134" s="1724" t="s">
        <v>24214</v>
      </c>
      <c r="C134" s="1732"/>
      <c r="D134" s="1732"/>
      <c r="E134" s="1732"/>
      <c r="F134" s="1732"/>
      <c r="G134" s="1732"/>
      <c r="H134" s="1732"/>
    </row>
    <row r="135" spans="1:8" s="1332" customFormat="1" ht="64.5" customHeight="1">
      <c r="A135" s="1341">
        <v>1</v>
      </c>
      <c r="B135" s="1418" t="s">
        <v>10334</v>
      </c>
      <c r="C135" s="1368" t="s">
        <v>24388</v>
      </c>
      <c r="D135" s="1329" t="s">
        <v>24405</v>
      </c>
      <c r="E135" s="1415" t="s">
        <v>10335</v>
      </c>
      <c r="F135" s="1416" t="s">
        <v>10170</v>
      </c>
      <c r="G135" s="1419"/>
      <c r="H135" s="1329" t="s">
        <v>24406</v>
      </c>
    </row>
    <row r="136" spans="1:8" s="1332" customFormat="1" ht="64.5" customHeight="1">
      <c r="A136" s="1341">
        <v>2</v>
      </c>
      <c r="B136" s="1418" t="s">
        <v>10294</v>
      </c>
      <c r="C136" s="1368" t="s">
        <v>24388</v>
      </c>
      <c r="D136" s="1329" t="s">
        <v>24407</v>
      </c>
      <c r="E136" s="1415" t="s">
        <v>10295</v>
      </c>
      <c r="F136" s="1416" t="s">
        <v>10184</v>
      </c>
      <c r="G136" s="1419"/>
      <c r="H136" s="1329" t="s">
        <v>24408</v>
      </c>
    </row>
    <row r="137" spans="1:8" s="1332" customFormat="1" ht="64.5" customHeight="1">
      <c r="A137" s="1341">
        <v>3</v>
      </c>
      <c r="B137" s="1418" t="s">
        <v>10307</v>
      </c>
      <c r="C137" s="1368" t="s">
        <v>24388</v>
      </c>
      <c r="D137" s="1329" t="s">
        <v>24409</v>
      </c>
      <c r="E137" s="1415" t="s">
        <v>10308</v>
      </c>
      <c r="F137" s="1416" t="s">
        <v>10309</v>
      </c>
      <c r="G137" s="1419"/>
      <c r="H137" s="1329" t="s">
        <v>24410</v>
      </c>
    </row>
    <row r="138" spans="1:8" s="1332" customFormat="1" ht="64.5" customHeight="1">
      <c r="A138" s="1341">
        <v>4</v>
      </c>
      <c r="B138" s="1418" t="s">
        <v>24411</v>
      </c>
      <c r="C138" s="1420" t="s">
        <v>24412</v>
      </c>
      <c r="D138" s="1329" t="s">
        <v>24413</v>
      </c>
      <c r="E138" s="1368" t="s">
        <v>24414</v>
      </c>
      <c r="F138" s="1415" t="s">
        <v>10271</v>
      </c>
      <c r="G138" s="1419"/>
      <c r="H138" s="1329" t="s">
        <v>24415</v>
      </c>
    </row>
    <row r="139" spans="1:8" s="1332" customFormat="1" ht="74.25" customHeight="1">
      <c r="A139" s="1341">
        <v>5</v>
      </c>
      <c r="B139" s="1347" t="s">
        <v>10656</v>
      </c>
      <c r="C139" s="1329" t="s">
        <v>24416</v>
      </c>
      <c r="D139" s="1329" t="s">
        <v>24417</v>
      </c>
      <c r="E139" s="1415" t="s">
        <v>10657</v>
      </c>
      <c r="F139" s="1416" t="s">
        <v>10658</v>
      </c>
      <c r="G139" s="1419"/>
      <c r="H139" s="1329" t="s">
        <v>24418</v>
      </c>
    </row>
    <row r="140" spans="1:8" s="1332" customFormat="1" ht="24" customHeight="1">
      <c r="A140" s="1344"/>
      <c r="B140" s="1744" t="s">
        <v>24419</v>
      </c>
      <c r="C140" s="1745"/>
      <c r="D140" s="1745"/>
      <c r="E140" s="1745"/>
      <c r="F140" s="1745"/>
      <c r="G140" s="1745"/>
      <c r="H140" s="1746"/>
    </row>
    <row r="141" spans="1:8" s="1332" customFormat="1" ht="22.5" customHeight="1">
      <c r="A141" s="1344"/>
      <c r="B141" s="1747" t="s">
        <v>24385</v>
      </c>
      <c r="C141" s="1748"/>
      <c r="D141" s="1748"/>
      <c r="E141" s="1748"/>
      <c r="F141" s="1748"/>
      <c r="G141" s="1748"/>
      <c r="H141" s="1749"/>
    </row>
    <row r="142" spans="1:8" s="1332" customFormat="1" ht="31.2" customHeight="1">
      <c r="A142" s="1421">
        <v>1</v>
      </c>
      <c r="B142" s="1368" t="s">
        <v>11338</v>
      </c>
      <c r="C142" s="1329" t="s">
        <v>24233</v>
      </c>
      <c r="D142" s="1388">
        <v>18.82</v>
      </c>
      <c r="E142" s="1329" t="s">
        <v>24420</v>
      </c>
      <c r="F142" s="1329" t="s">
        <v>11265</v>
      </c>
      <c r="G142" s="1371"/>
      <c r="H142" s="1329" t="s">
        <v>24421</v>
      </c>
    </row>
    <row r="143" spans="1:8" s="1332" customFormat="1" ht="45" customHeight="1">
      <c r="A143" s="1422">
        <v>2</v>
      </c>
      <c r="B143" s="1368" t="s">
        <v>11341</v>
      </c>
      <c r="C143" s="1329" t="s">
        <v>24233</v>
      </c>
      <c r="D143" s="1388">
        <v>160.41999999999999</v>
      </c>
      <c r="E143" s="1329" t="s">
        <v>24422</v>
      </c>
      <c r="F143" s="1329" t="s">
        <v>11265</v>
      </c>
      <c r="G143" s="1371"/>
      <c r="H143" s="1329" t="s">
        <v>24421</v>
      </c>
    </row>
    <row r="144" spans="1:8" s="1332" customFormat="1" ht="37.200000000000003" customHeight="1">
      <c r="A144" s="1422">
        <v>3</v>
      </c>
      <c r="B144" s="1368" t="s">
        <v>11343</v>
      </c>
      <c r="C144" s="1329" t="s">
        <v>24233</v>
      </c>
      <c r="D144" s="1388">
        <v>108.1</v>
      </c>
      <c r="E144" s="1329" t="s">
        <v>24423</v>
      </c>
      <c r="F144" s="1329" t="s">
        <v>11265</v>
      </c>
      <c r="G144" s="1371"/>
      <c r="H144" s="1329" t="s">
        <v>24421</v>
      </c>
    </row>
    <row r="145" spans="1:9" s="1332" customFormat="1" ht="30.6" customHeight="1">
      <c r="A145" s="1422">
        <v>4</v>
      </c>
      <c r="B145" s="1368" t="s">
        <v>11452</v>
      </c>
      <c r="C145" s="1329" t="s">
        <v>24220</v>
      </c>
      <c r="D145" s="1388">
        <v>0.05</v>
      </c>
      <c r="E145" s="1329" t="s">
        <v>11237</v>
      </c>
      <c r="F145" s="1329" t="s">
        <v>11442</v>
      </c>
      <c r="G145" s="1371"/>
      <c r="H145" s="1329" t="s">
        <v>24421</v>
      </c>
    </row>
    <row r="146" spans="1:9" s="1332" customFormat="1" ht="30.6" customHeight="1">
      <c r="A146" s="1422">
        <v>5</v>
      </c>
      <c r="B146" s="1368" t="s">
        <v>11453</v>
      </c>
      <c r="C146" s="1329" t="s">
        <v>24220</v>
      </c>
      <c r="D146" s="1388">
        <v>0.05</v>
      </c>
      <c r="E146" s="1329" t="s">
        <v>11237</v>
      </c>
      <c r="F146" s="1329" t="s">
        <v>11442</v>
      </c>
      <c r="G146" s="1371"/>
      <c r="H146" s="1329" t="s">
        <v>24421</v>
      </c>
    </row>
    <row r="147" spans="1:9" s="1332" customFormat="1" ht="31.95" customHeight="1">
      <c r="A147" s="1421">
        <v>6</v>
      </c>
      <c r="B147" s="1368" t="s">
        <v>11454</v>
      </c>
      <c r="C147" s="1329" t="s">
        <v>24220</v>
      </c>
      <c r="D147" s="1388">
        <v>0.01</v>
      </c>
      <c r="E147" s="1329" t="s">
        <v>11237</v>
      </c>
      <c r="F147" s="1329" t="s">
        <v>11442</v>
      </c>
      <c r="G147" s="1371"/>
      <c r="H147" s="1329" t="s">
        <v>24421</v>
      </c>
    </row>
    <row r="148" spans="1:9" s="1332" customFormat="1" ht="32.25" customHeight="1">
      <c r="A148" s="1341"/>
      <c r="B148" s="1750" t="s">
        <v>24424</v>
      </c>
      <c r="C148" s="1751"/>
      <c r="D148" s="1751"/>
      <c r="E148" s="1751"/>
      <c r="F148" s="1751"/>
      <c r="G148" s="1751"/>
      <c r="H148" s="1752"/>
    </row>
    <row r="149" spans="1:9" s="1332" customFormat="1" ht="30" customHeight="1">
      <c r="A149" s="1342"/>
      <c r="B149" s="1747" t="s">
        <v>24425</v>
      </c>
      <c r="C149" s="1748"/>
      <c r="D149" s="1748"/>
      <c r="E149" s="1748"/>
      <c r="F149" s="1748"/>
      <c r="G149" s="1748"/>
      <c r="H149" s="1749"/>
    </row>
    <row r="150" spans="1:9" ht="70.95" customHeight="1">
      <c r="A150" s="1341">
        <v>1</v>
      </c>
      <c r="B150" s="1368" t="s">
        <v>4028</v>
      </c>
      <c r="C150" s="1368" t="s">
        <v>24426</v>
      </c>
      <c r="D150" s="1388">
        <v>19.189399999999999</v>
      </c>
      <c r="E150" s="1368" t="s">
        <v>12745</v>
      </c>
      <c r="F150" s="1368"/>
      <c r="G150" s="1390"/>
      <c r="H150" s="1368" t="s">
        <v>24427</v>
      </c>
      <c r="I150" s="446"/>
    </row>
    <row r="151" spans="1:9" ht="67.5" customHeight="1">
      <c r="A151" s="1341">
        <v>2</v>
      </c>
      <c r="B151" s="1368" t="s">
        <v>12663</v>
      </c>
      <c r="C151" s="1368" t="s">
        <v>24426</v>
      </c>
      <c r="D151" s="1388">
        <v>138</v>
      </c>
      <c r="E151" s="1368" t="s">
        <v>12664</v>
      </c>
      <c r="F151" s="1423"/>
      <c r="G151" s="1390"/>
      <c r="H151" s="1368" t="s">
        <v>24428</v>
      </c>
      <c r="I151" s="446"/>
    </row>
    <row r="152" spans="1:9" ht="67.5" customHeight="1">
      <c r="A152" s="1343"/>
      <c r="B152" s="1368" t="s">
        <v>12991</v>
      </c>
      <c r="C152" s="1368" t="s">
        <v>24426</v>
      </c>
      <c r="D152" s="1388">
        <v>72.740899999999996</v>
      </c>
      <c r="E152" s="1368" t="s">
        <v>12992</v>
      </c>
      <c r="F152" s="1368"/>
      <c r="G152" s="1390"/>
      <c r="H152" s="1368" t="s">
        <v>24429</v>
      </c>
      <c r="I152" s="446"/>
    </row>
    <row r="153" spans="1:9" ht="43.5" customHeight="1">
      <c r="A153" s="1343">
        <v>3</v>
      </c>
      <c r="B153" s="1368" t="s">
        <v>12995</v>
      </c>
      <c r="C153" s="1368" t="s">
        <v>24379</v>
      </c>
      <c r="D153" s="1388">
        <v>42</v>
      </c>
      <c r="E153" s="1368" t="s">
        <v>12997</v>
      </c>
      <c r="F153" s="1368"/>
      <c r="G153" s="1390"/>
      <c r="H153" s="1368" t="s">
        <v>24430</v>
      </c>
      <c r="I153" s="446"/>
    </row>
    <row r="154" spans="1:9" ht="27.6" customHeight="1">
      <c r="A154" s="1343"/>
      <c r="B154" s="1724" t="s">
        <v>24214</v>
      </c>
      <c r="C154" s="1724"/>
      <c r="D154" s="1724"/>
      <c r="E154" s="1724"/>
      <c r="F154" s="1724"/>
      <c r="G154" s="1724"/>
      <c r="H154" s="1724"/>
      <c r="I154" s="446"/>
    </row>
    <row r="155" spans="1:9" ht="106.95" customHeight="1">
      <c r="A155" s="1344">
        <v>1</v>
      </c>
      <c r="B155" s="1424" t="s">
        <v>12109</v>
      </c>
      <c r="C155" s="1424" t="s">
        <v>24431</v>
      </c>
      <c r="D155" s="1425" t="s">
        <v>24432</v>
      </c>
      <c r="E155" s="1368" t="s">
        <v>24433</v>
      </c>
      <c r="F155" s="1368" t="s">
        <v>12111</v>
      </c>
      <c r="G155" s="1390"/>
      <c r="H155" s="1424" t="s">
        <v>24434</v>
      </c>
      <c r="I155" s="446"/>
    </row>
    <row r="156" spans="1:9" ht="187.2" customHeight="1">
      <c r="A156" s="1344">
        <v>2</v>
      </c>
      <c r="B156" s="1368" t="s">
        <v>12501</v>
      </c>
      <c r="C156" s="1368" t="s">
        <v>24215</v>
      </c>
      <c r="D156" s="1425" t="s">
        <v>24435</v>
      </c>
      <c r="E156" s="1368" t="s">
        <v>24436</v>
      </c>
      <c r="F156" s="1368" t="s">
        <v>24437</v>
      </c>
      <c r="G156" s="1390"/>
      <c r="H156" s="1368" t="s">
        <v>24438</v>
      </c>
      <c r="I156" s="446"/>
    </row>
    <row r="157" spans="1:9" ht="43.5" customHeight="1">
      <c r="A157" s="1344">
        <v>3</v>
      </c>
      <c r="B157" s="1368" t="s">
        <v>24439</v>
      </c>
      <c r="C157" s="1368" t="s">
        <v>24440</v>
      </c>
      <c r="D157" s="1425" t="s">
        <v>24441</v>
      </c>
      <c r="E157" s="1368" t="s">
        <v>12708</v>
      </c>
      <c r="F157" s="1368" t="s">
        <v>24442</v>
      </c>
      <c r="G157" s="1390"/>
      <c r="H157" s="1368" t="s">
        <v>24443</v>
      </c>
      <c r="I157" s="446"/>
    </row>
    <row r="158" spans="1:9" ht="43.5" customHeight="1">
      <c r="A158" s="1344">
        <v>4</v>
      </c>
      <c r="B158" s="1368" t="s">
        <v>24444</v>
      </c>
      <c r="C158" s="1368" t="s">
        <v>24445</v>
      </c>
      <c r="D158" s="1425" t="s">
        <v>24446</v>
      </c>
      <c r="E158" s="1368" t="s">
        <v>24447</v>
      </c>
      <c r="F158" s="1368" t="s">
        <v>24448</v>
      </c>
      <c r="G158" s="1390"/>
      <c r="H158" s="1368" t="s">
        <v>24449</v>
      </c>
      <c r="I158" s="446"/>
    </row>
    <row r="159" spans="1:9" ht="43.5" customHeight="1">
      <c r="A159" s="1344">
        <v>5</v>
      </c>
      <c r="B159" s="1368" t="s">
        <v>24450</v>
      </c>
      <c r="C159" s="1368" t="s">
        <v>24246</v>
      </c>
      <c r="D159" s="1425" t="s">
        <v>24451</v>
      </c>
      <c r="E159" s="1368" t="s">
        <v>24452</v>
      </c>
      <c r="F159" s="1368" t="s">
        <v>24453</v>
      </c>
      <c r="G159" s="1390"/>
      <c r="H159" s="1368" t="s">
        <v>24454</v>
      </c>
      <c r="I159" s="446"/>
    </row>
    <row r="160" spans="1:9" ht="53.4" customHeight="1">
      <c r="A160" s="1344">
        <v>6</v>
      </c>
      <c r="B160" s="1368" t="s">
        <v>12649</v>
      </c>
      <c r="C160" s="1424" t="s">
        <v>106</v>
      </c>
      <c r="D160" s="1368" t="s">
        <v>24455</v>
      </c>
      <c r="E160" s="1368" t="s">
        <v>12650</v>
      </c>
      <c r="F160" s="1368" t="s">
        <v>24456</v>
      </c>
      <c r="G160" s="1390"/>
      <c r="H160" s="1368" t="s">
        <v>24457</v>
      </c>
      <c r="I160" s="446"/>
    </row>
    <row r="161" spans="1:9" ht="29.25" customHeight="1">
      <c r="A161" s="1333"/>
      <c r="B161" s="1753" t="s">
        <v>24458</v>
      </c>
      <c r="C161" s="1754"/>
      <c r="D161" s="1754"/>
      <c r="E161" s="1754"/>
      <c r="F161" s="1754"/>
      <c r="G161" s="1754"/>
      <c r="H161" s="1755"/>
      <c r="I161" s="446"/>
    </row>
    <row r="162" spans="1:9" ht="24" customHeight="1">
      <c r="A162" s="1340"/>
      <c r="B162" s="1747" t="s">
        <v>24425</v>
      </c>
      <c r="C162" s="1748"/>
      <c r="D162" s="1748"/>
      <c r="E162" s="1748"/>
      <c r="F162" s="1748"/>
      <c r="G162" s="1748"/>
      <c r="H162" s="1749"/>
      <c r="I162" s="446"/>
    </row>
    <row r="163" spans="1:9" ht="63" customHeight="1">
      <c r="A163" s="1340">
        <v>1</v>
      </c>
      <c r="B163" s="1425" t="s">
        <v>14600</v>
      </c>
      <c r="C163" s="1368" t="s">
        <v>24246</v>
      </c>
      <c r="D163" s="1413">
        <v>5.6</v>
      </c>
      <c r="E163" s="1368" t="s">
        <v>24459</v>
      </c>
      <c r="F163" s="1368" t="s">
        <v>14602</v>
      </c>
      <c r="G163" s="1425"/>
      <c r="H163" s="1368" t="s">
        <v>24460</v>
      </c>
      <c r="I163" s="446"/>
    </row>
    <row r="164" spans="1:9" ht="63.75" customHeight="1">
      <c r="A164" s="1340">
        <v>2</v>
      </c>
      <c r="B164" s="1425" t="s">
        <v>14925</v>
      </c>
      <c r="C164" s="1368" t="s">
        <v>24215</v>
      </c>
      <c r="D164" s="1413">
        <v>4.7358000000000002</v>
      </c>
      <c r="E164" s="1389" t="s">
        <v>24461</v>
      </c>
      <c r="F164" s="1389" t="s">
        <v>14797</v>
      </c>
      <c r="G164" s="1425"/>
      <c r="H164" s="1368" t="s">
        <v>24460</v>
      </c>
      <c r="I164" s="446"/>
    </row>
    <row r="165" spans="1:9" ht="44.25" customHeight="1">
      <c r="A165" s="1340">
        <v>3</v>
      </c>
      <c r="B165" s="1425" t="s">
        <v>15182</v>
      </c>
      <c r="C165" s="1368" t="s">
        <v>24220</v>
      </c>
      <c r="D165" s="1413">
        <v>0.01</v>
      </c>
      <c r="E165" s="1368" t="s">
        <v>24462</v>
      </c>
      <c r="F165" s="1368" t="s">
        <v>14713</v>
      </c>
      <c r="G165" s="1425"/>
      <c r="H165" s="1368" t="s">
        <v>24460</v>
      </c>
      <c r="I165" s="446"/>
    </row>
    <row r="166" spans="1:9" ht="48.75" customHeight="1">
      <c r="A166" s="1340">
        <v>4</v>
      </c>
      <c r="B166" s="1425" t="s">
        <v>24463</v>
      </c>
      <c r="C166" s="1368" t="s">
        <v>24220</v>
      </c>
      <c r="D166" s="1413">
        <v>0.04</v>
      </c>
      <c r="E166" s="1368" t="s">
        <v>24464</v>
      </c>
      <c r="F166" s="1368" t="s">
        <v>14581</v>
      </c>
      <c r="G166" s="1425"/>
      <c r="H166" s="1368" t="s">
        <v>24460</v>
      </c>
      <c r="I166" s="446"/>
    </row>
    <row r="167" spans="1:9" ht="49.5" customHeight="1">
      <c r="A167" s="1340">
        <v>5</v>
      </c>
      <c r="B167" s="1425" t="s">
        <v>15407</v>
      </c>
      <c r="C167" s="1425" t="s">
        <v>23528</v>
      </c>
      <c r="D167" s="1413">
        <v>5.7</v>
      </c>
      <c r="E167" s="1425" t="s">
        <v>15409</v>
      </c>
      <c r="F167" s="1425" t="s">
        <v>15150</v>
      </c>
      <c r="G167" s="1425"/>
      <c r="H167" s="1368" t="s">
        <v>24460</v>
      </c>
      <c r="I167" s="446"/>
    </row>
    <row r="168" spans="1:9" ht="57.75" customHeight="1">
      <c r="A168" s="1340">
        <v>6</v>
      </c>
      <c r="B168" s="1425" t="s">
        <v>14604</v>
      </c>
      <c r="C168" s="1368" t="s">
        <v>24246</v>
      </c>
      <c r="D168" s="1413">
        <v>37.5</v>
      </c>
      <c r="E168" s="1368" t="s">
        <v>24465</v>
      </c>
      <c r="F168" s="1368" t="s">
        <v>14606</v>
      </c>
      <c r="G168" s="1425"/>
      <c r="H168" s="1368" t="s">
        <v>24466</v>
      </c>
      <c r="I168" s="446"/>
    </row>
    <row r="169" spans="1:9" ht="42" customHeight="1">
      <c r="A169" s="1340">
        <v>7</v>
      </c>
      <c r="B169" s="1425" t="s">
        <v>15306</v>
      </c>
      <c r="C169" s="1425" t="s">
        <v>24467</v>
      </c>
      <c r="D169" s="1413">
        <v>2.5</v>
      </c>
      <c r="E169" s="1368" t="s">
        <v>24468</v>
      </c>
      <c r="F169" s="1368" t="s">
        <v>15308</v>
      </c>
      <c r="G169" s="1425"/>
      <c r="H169" s="1368" t="s">
        <v>24466</v>
      </c>
      <c r="I169" s="446"/>
    </row>
    <row r="170" spans="1:9" ht="45.75" customHeight="1">
      <c r="A170" s="1340">
        <v>8</v>
      </c>
      <c r="B170" s="1425" t="s">
        <v>15339</v>
      </c>
      <c r="C170" s="1426" t="s">
        <v>24469</v>
      </c>
      <c r="D170" s="1413">
        <v>1.1169</v>
      </c>
      <c r="E170" s="1368" t="s">
        <v>24470</v>
      </c>
      <c r="F170" s="1368" t="s">
        <v>15341</v>
      </c>
      <c r="G170" s="1425"/>
      <c r="H170" s="1368" t="s">
        <v>24471</v>
      </c>
      <c r="I170" s="446"/>
    </row>
    <row r="171" spans="1:9" ht="55.5" customHeight="1">
      <c r="A171" s="1340">
        <v>9</v>
      </c>
      <c r="B171" s="1425" t="s">
        <v>15186</v>
      </c>
      <c r="C171" s="1368" t="s">
        <v>24220</v>
      </c>
      <c r="D171" s="1413">
        <v>0.01</v>
      </c>
      <c r="E171" s="1368" t="s">
        <v>24472</v>
      </c>
      <c r="F171" s="1368" t="s">
        <v>15188</v>
      </c>
      <c r="G171" s="1425"/>
      <c r="H171" s="1368" t="s">
        <v>24466</v>
      </c>
      <c r="I171" s="446"/>
    </row>
    <row r="172" spans="1:9" ht="42" customHeight="1">
      <c r="A172" s="1340">
        <v>10</v>
      </c>
      <c r="B172" s="1425" t="s">
        <v>15324</v>
      </c>
      <c r="C172" s="1425" t="s">
        <v>24473</v>
      </c>
      <c r="D172" s="1413">
        <v>11.1</v>
      </c>
      <c r="E172" s="1368" t="s">
        <v>24474</v>
      </c>
      <c r="F172" s="1368" t="s">
        <v>15326</v>
      </c>
      <c r="G172" s="1368"/>
      <c r="H172" s="1368" t="s">
        <v>24466</v>
      </c>
      <c r="I172" s="446"/>
    </row>
    <row r="173" spans="1:9" ht="24.6" customHeight="1">
      <c r="A173" s="1340"/>
      <c r="B173" s="1737" t="s">
        <v>24214</v>
      </c>
      <c r="C173" s="1737"/>
      <c r="D173" s="1737"/>
      <c r="E173" s="1737"/>
      <c r="F173" s="1737"/>
      <c r="G173" s="1737"/>
      <c r="H173" s="1737"/>
      <c r="I173" s="446"/>
    </row>
    <row r="174" spans="1:9" ht="42" customHeight="1">
      <c r="A174" s="1340"/>
      <c r="B174" s="1368" t="s">
        <v>15294</v>
      </c>
      <c r="C174" s="1368" t="s">
        <v>24467</v>
      </c>
      <c r="D174" s="1368" t="s">
        <v>24475</v>
      </c>
      <c r="E174" s="1368" t="s">
        <v>24476</v>
      </c>
      <c r="F174" s="1368" t="s">
        <v>15296</v>
      </c>
      <c r="G174" s="1368"/>
      <c r="H174" s="1368" t="s">
        <v>24460</v>
      </c>
      <c r="I174" s="201"/>
    </row>
    <row r="175" spans="1:9" ht="42" customHeight="1">
      <c r="A175" s="1340"/>
      <c r="B175" s="1368" t="s">
        <v>14609</v>
      </c>
      <c r="C175" s="1368" t="s">
        <v>24236</v>
      </c>
      <c r="D175" s="1368" t="s">
        <v>24477</v>
      </c>
      <c r="E175" s="1368" t="s">
        <v>24478</v>
      </c>
      <c r="F175" s="1368" t="s">
        <v>14611</v>
      </c>
      <c r="G175" s="1368" t="s">
        <v>24479</v>
      </c>
      <c r="H175" s="1368" t="s">
        <v>24466</v>
      </c>
      <c r="I175" s="187"/>
    </row>
    <row r="176" spans="1:9" ht="42" customHeight="1">
      <c r="A176" s="1340"/>
      <c r="B176" s="1368" t="s">
        <v>14478</v>
      </c>
      <c r="C176" s="1368" t="s">
        <v>24246</v>
      </c>
      <c r="D176" s="1368" t="s">
        <v>24480</v>
      </c>
      <c r="E176" s="1368" t="s">
        <v>24481</v>
      </c>
      <c r="F176" s="1368" t="s">
        <v>14480</v>
      </c>
      <c r="G176" s="1368" t="s">
        <v>24479</v>
      </c>
      <c r="H176" s="1368" t="s">
        <v>24466</v>
      </c>
      <c r="I176" s="187"/>
    </row>
    <row r="177" spans="1:9" ht="42" customHeight="1">
      <c r="A177" s="1340"/>
      <c r="B177" s="1368" t="s">
        <v>24482</v>
      </c>
      <c r="C177" s="1368" t="s">
        <v>24220</v>
      </c>
      <c r="D177" s="1368" t="s">
        <v>24483</v>
      </c>
      <c r="E177" s="1368" t="s">
        <v>24484</v>
      </c>
      <c r="F177" s="1368" t="s">
        <v>14713</v>
      </c>
      <c r="G177" s="1368" t="s">
        <v>24479</v>
      </c>
      <c r="H177" s="1427" t="s">
        <v>24466</v>
      </c>
      <c r="I177" s="187"/>
    </row>
    <row r="178" spans="1:9" ht="19.5" customHeight="1">
      <c r="A178" s="1340"/>
      <c r="B178" s="1758" t="s">
        <v>24485</v>
      </c>
      <c r="C178" s="1758"/>
      <c r="D178" s="1758"/>
      <c r="E178" s="1758"/>
      <c r="F178" s="1758"/>
      <c r="G178" s="1758"/>
      <c r="H178" s="1758"/>
      <c r="I178" s="446"/>
    </row>
    <row r="179" spans="1:9" ht="19.5" customHeight="1">
      <c r="A179" s="1340"/>
      <c r="B179" s="1737" t="s">
        <v>24214</v>
      </c>
      <c r="C179" s="1737"/>
      <c r="D179" s="1737"/>
      <c r="E179" s="1737"/>
      <c r="F179" s="1737"/>
      <c r="G179" s="1737"/>
      <c r="H179" s="1737"/>
      <c r="I179" s="446"/>
    </row>
    <row r="180" spans="1:9" ht="102" customHeight="1">
      <c r="A180" s="1340">
        <v>1</v>
      </c>
      <c r="B180" s="1368" t="s">
        <v>24486</v>
      </c>
      <c r="C180" s="1329" t="s">
        <v>24426</v>
      </c>
      <c r="D180" s="1329" t="s">
        <v>24487</v>
      </c>
      <c r="E180" s="1428" t="s">
        <v>24488</v>
      </c>
      <c r="F180" s="1429" t="s">
        <v>16158</v>
      </c>
      <c r="G180" s="1329" t="s">
        <v>24489</v>
      </c>
      <c r="H180" s="1430" t="s">
        <v>24490</v>
      </c>
      <c r="I180" s="446"/>
    </row>
    <row r="181" spans="1:9" ht="27.75" customHeight="1">
      <c r="A181" s="1725" t="s">
        <v>24491</v>
      </c>
      <c r="B181" s="1726"/>
      <c r="C181" s="1726"/>
      <c r="D181" s="1726"/>
      <c r="E181" s="1726"/>
      <c r="F181" s="1726"/>
      <c r="G181" s="1726"/>
      <c r="H181" s="1727"/>
      <c r="I181" s="446"/>
    </row>
    <row r="182" spans="1:9" ht="23.25" customHeight="1">
      <c r="A182" s="1340"/>
      <c r="B182" s="1728" t="s">
        <v>24254</v>
      </c>
      <c r="C182" s="1756"/>
      <c r="D182" s="1756"/>
      <c r="E182" s="1756"/>
      <c r="F182" s="1756"/>
      <c r="G182" s="1756"/>
      <c r="H182" s="1757"/>
      <c r="I182" s="446"/>
    </row>
    <row r="183" spans="1:9" ht="58.95" customHeight="1">
      <c r="A183" s="1340">
        <v>1</v>
      </c>
      <c r="B183" s="1375" t="s">
        <v>18836</v>
      </c>
      <c r="C183" s="1329" t="s">
        <v>24220</v>
      </c>
      <c r="D183" s="1431">
        <v>0.01</v>
      </c>
      <c r="E183" s="1375" t="s">
        <v>18837</v>
      </c>
      <c r="F183" s="1375" t="s">
        <v>18648</v>
      </c>
      <c r="G183" s="1371"/>
      <c r="H183" s="1375" t="s">
        <v>24492</v>
      </c>
      <c r="I183" s="446"/>
    </row>
    <row r="184" spans="1:9" ht="51" customHeight="1">
      <c r="A184" s="1340">
        <v>2</v>
      </c>
      <c r="B184" s="1375" t="s">
        <v>18839</v>
      </c>
      <c r="C184" s="1329" t="s">
        <v>24220</v>
      </c>
      <c r="D184" s="1431">
        <v>1E-3</v>
      </c>
      <c r="E184" s="1375" t="s">
        <v>18840</v>
      </c>
      <c r="F184" s="1375" t="s">
        <v>18648</v>
      </c>
      <c r="G184" s="1371"/>
      <c r="H184" s="1375" t="s">
        <v>24492</v>
      </c>
      <c r="I184" s="446"/>
    </row>
    <row r="185" spans="1:9" ht="94.2" customHeight="1">
      <c r="A185" s="1340">
        <v>3</v>
      </c>
      <c r="B185" s="1132" t="s">
        <v>18094</v>
      </c>
      <c r="C185" s="1132" t="s">
        <v>24493</v>
      </c>
      <c r="D185" s="148">
        <v>20.501100000000001</v>
      </c>
      <c r="E185" s="1132" t="s">
        <v>18095</v>
      </c>
      <c r="F185" s="1132" t="s">
        <v>18096</v>
      </c>
      <c r="G185" s="454"/>
      <c r="H185" s="1132" t="s">
        <v>24494</v>
      </c>
      <c r="I185" s="446"/>
    </row>
    <row r="186" spans="1:9" ht="30.6" customHeight="1">
      <c r="A186" s="1340"/>
      <c r="B186" s="1724" t="s">
        <v>24222</v>
      </c>
      <c r="C186" s="1724"/>
      <c r="D186" s="1724"/>
      <c r="E186" s="1724"/>
      <c r="F186" s="1724"/>
      <c r="G186" s="1724"/>
      <c r="H186" s="1724"/>
      <c r="I186" s="446"/>
    </row>
    <row r="187" spans="1:9" ht="69.75" customHeight="1">
      <c r="A187" s="1340">
        <v>1</v>
      </c>
      <c r="B187" s="1368" t="s">
        <v>24495</v>
      </c>
      <c r="C187" s="1329" t="s">
        <v>24220</v>
      </c>
      <c r="D187" s="1432">
        <v>1E-3</v>
      </c>
      <c r="E187" s="1368" t="s">
        <v>24496</v>
      </c>
      <c r="F187" s="1368" t="s">
        <v>18648</v>
      </c>
      <c r="G187" s="1368" t="s">
        <v>24497</v>
      </c>
      <c r="H187" s="1368" t="s">
        <v>24492</v>
      </c>
      <c r="I187" s="446"/>
    </row>
    <row r="188" spans="1:9" ht="24" customHeight="1">
      <c r="A188" s="1340"/>
      <c r="B188" s="1759" t="s">
        <v>24498</v>
      </c>
      <c r="C188" s="1760"/>
      <c r="D188" s="1760"/>
      <c r="E188" s="1760"/>
      <c r="F188" s="1760"/>
      <c r="G188" s="1760"/>
      <c r="H188" s="1761"/>
      <c r="I188" s="446"/>
    </row>
    <row r="189" spans="1:9" ht="35.4" customHeight="1">
      <c r="A189" s="1329"/>
      <c r="B189" s="1737" t="s">
        <v>24214</v>
      </c>
      <c r="C189" s="1724"/>
      <c r="D189" s="1724"/>
      <c r="E189" s="1737"/>
      <c r="F189" s="1737"/>
      <c r="G189" s="1737"/>
      <c r="H189" s="1737"/>
      <c r="I189" s="446"/>
    </row>
    <row r="190" spans="1:9" ht="45.75" customHeight="1">
      <c r="A190" s="1329">
        <v>1</v>
      </c>
      <c r="B190" s="1368" t="s">
        <v>24499</v>
      </c>
      <c r="C190" s="1391" t="s">
        <v>24500</v>
      </c>
      <c r="D190" s="1337" t="s">
        <v>24501</v>
      </c>
      <c r="E190" s="1368"/>
      <c r="F190" s="1368"/>
      <c r="G190" s="1368"/>
      <c r="H190" s="1375" t="s">
        <v>24502</v>
      </c>
      <c r="I190" s="446"/>
    </row>
    <row r="191" spans="1:9" ht="29.25" customHeight="1">
      <c r="A191" s="1329"/>
      <c r="B191" s="1762" t="s">
        <v>24503</v>
      </c>
      <c r="C191" s="1763"/>
      <c r="D191" s="1763"/>
      <c r="E191" s="1763"/>
      <c r="F191" s="1763"/>
      <c r="G191" s="1763"/>
      <c r="H191" s="1764"/>
    </row>
    <row r="192" spans="1:9" ht="30.75" customHeight="1">
      <c r="A192" s="1329"/>
      <c r="B192" s="1765" t="s">
        <v>24254</v>
      </c>
      <c r="C192" s="1766"/>
      <c r="D192" s="1766"/>
      <c r="E192" s="1766"/>
      <c r="F192" s="1766"/>
      <c r="G192" s="1766"/>
      <c r="H192" s="1767"/>
    </row>
    <row r="193" spans="1:8" ht="46.2" customHeight="1">
      <c r="A193" s="1329">
        <v>1</v>
      </c>
      <c r="B193" s="1375" t="s">
        <v>20761</v>
      </c>
      <c r="C193" s="1375" t="s">
        <v>23528</v>
      </c>
      <c r="D193" s="1433">
        <v>2.5</v>
      </c>
      <c r="E193" s="1375" t="s">
        <v>20762</v>
      </c>
      <c r="F193" s="1375" t="s">
        <v>20685</v>
      </c>
      <c r="G193" s="1368"/>
      <c r="H193" s="1375" t="s">
        <v>24504</v>
      </c>
    </row>
    <row r="194" spans="1:8" s="454" customFormat="1" ht="52.5" customHeight="1">
      <c r="A194" s="1329">
        <v>2</v>
      </c>
      <c r="B194" s="1375" t="s">
        <v>19516</v>
      </c>
      <c r="C194" s="1368" t="s">
        <v>24379</v>
      </c>
      <c r="D194" s="1411">
        <v>15</v>
      </c>
      <c r="E194" s="1375" t="s">
        <v>19517</v>
      </c>
      <c r="F194" s="1375" t="s">
        <v>19518</v>
      </c>
      <c r="G194" s="1375"/>
      <c r="H194" s="1375" t="s">
        <v>24505</v>
      </c>
    </row>
    <row r="195" spans="1:8" s="454" customFormat="1" ht="57.75" customHeight="1">
      <c r="A195" s="1329">
        <v>3</v>
      </c>
      <c r="B195" s="1375" t="s">
        <v>19996</v>
      </c>
      <c r="C195" s="1368" t="s">
        <v>24233</v>
      </c>
      <c r="D195" s="1411">
        <v>40.943399999999997</v>
      </c>
      <c r="E195" s="1375" t="s">
        <v>19997</v>
      </c>
      <c r="F195" s="1375" t="s">
        <v>19807</v>
      </c>
      <c r="G195" s="1375"/>
      <c r="H195" s="1375" t="s">
        <v>24506</v>
      </c>
    </row>
    <row r="196" spans="1:8" s="454" customFormat="1" ht="44.4" customHeight="1">
      <c r="A196" s="1329">
        <v>4</v>
      </c>
      <c r="B196" s="1375" t="s">
        <v>20282</v>
      </c>
      <c r="C196" s="1368" t="s">
        <v>24220</v>
      </c>
      <c r="D196" s="1411">
        <v>8</v>
      </c>
      <c r="E196" s="1375" t="s">
        <v>20283</v>
      </c>
      <c r="F196" s="1375" t="s">
        <v>19807</v>
      </c>
      <c r="G196" s="1375"/>
      <c r="H196" s="1375" t="s">
        <v>24507</v>
      </c>
    </row>
    <row r="197" spans="1:8" s="454" customFormat="1" ht="44.4" customHeight="1">
      <c r="A197" s="1329">
        <v>5</v>
      </c>
      <c r="B197" s="1375" t="s">
        <v>20285</v>
      </c>
      <c r="C197" s="1368" t="s">
        <v>24220</v>
      </c>
      <c r="D197" s="1411">
        <v>1.2</v>
      </c>
      <c r="E197" s="1375" t="s">
        <v>20283</v>
      </c>
      <c r="F197" s="1375" t="s">
        <v>19807</v>
      </c>
      <c r="G197" s="1375"/>
      <c r="H197" s="1375" t="s">
        <v>24508</v>
      </c>
    </row>
    <row r="198" spans="1:8" s="454" customFormat="1" ht="47.25" customHeight="1">
      <c r="A198" s="1329">
        <v>6</v>
      </c>
      <c r="B198" s="1375" t="s">
        <v>20286</v>
      </c>
      <c r="C198" s="1368" t="s">
        <v>24220</v>
      </c>
      <c r="D198" s="1411">
        <v>6.5</v>
      </c>
      <c r="E198" s="1375" t="s">
        <v>20283</v>
      </c>
      <c r="F198" s="1375" t="s">
        <v>19807</v>
      </c>
      <c r="G198" s="1375"/>
      <c r="H198" s="1375" t="s">
        <v>24509</v>
      </c>
    </row>
    <row r="199" spans="1:8" s="454" customFormat="1" ht="44.25" customHeight="1">
      <c r="A199" s="1329">
        <v>7</v>
      </c>
      <c r="B199" s="1375" t="s">
        <v>20287</v>
      </c>
      <c r="C199" s="1368" t="s">
        <v>24220</v>
      </c>
      <c r="D199" s="1411">
        <v>0.7</v>
      </c>
      <c r="E199" s="1375" t="s">
        <v>20288</v>
      </c>
      <c r="F199" s="1375" t="s">
        <v>20289</v>
      </c>
      <c r="G199" s="1375"/>
      <c r="H199" s="1375" t="s">
        <v>24510</v>
      </c>
    </row>
    <row r="200" spans="1:8" s="454" customFormat="1" ht="43.2" customHeight="1">
      <c r="A200" s="1329">
        <v>8</v>
      </c>
      <c r="B200" s="1375" t="s">
        <v>20280</v>
      </c>
      <c r="C200" s="1368" t="s">
        <v>24220</v>
      </c>
      <c r="D200" s="1411">
        <v>7.2</v>
      </c>
      <c r="E200" s="1375" t="s">
        <v>20290</v>
      </c>
      <c r="F200" s="1375" t="s">
        <v>20291</v>
      </c>
      <c r="G200" s="1375"/>
      <c r="H200" s="1375" t="s">
        <v>24510</v>
      </c>
    </row>
    <row r="201" spans="1:8" s="454" customFormat="1" ht="55.95" customHeight="1">
      <c r="A201" s="1329">
        <v>9</v>
      </c>
      <c r="B201" s="1375" t="s">
        <v>20292</v>
      </c>
      <c r="C201" s="1368" t="s">
        <v>24220</v>
      </c>
      <c r="D201" s="1411">
        <v>7</v>
      </c>
      <c r="E201" s="1375" t="s">
        <v>20293</v>
      </c>
      <c r="F201" s="1375" t="s">
        <v>20294</v>
      </c>
      <c r="G201" s="1375"/>
      <c r="H201" s="1375" t="s">
        <v>24511</v>
      </c>
    </row>
    <row r="202" spans="1:8" s="454" customFormat="1" ht="60.75" customHeight="1">
      <c r="A202" s="1329">
        <v>10</v>
      </c>
      <c r="B202" s="1375" t="s">
        <v>20296</v>
      </c>
      <c r="C202" s="1368" t="s">
        <v>24220</v>
      </c>
      <c r="D202" s="1411">
        <v>3.22</v>
      </c>
      <c r="E202" s="1375" t="s">
        <v>20297</v>
      </c>
      <c r="F202" s="1375" t="s">
        <v>20298</v>
      </c>
      <c r="G202" s="1375"/>
      <c r="H202" s="1375" t="s">
        <v>24512</v>
      </c>
    </row>
    <row r="203" spans="1:8" ht="26.25" customHeight="1">
      <c r="A203" s="1329"/>
      <c r="B203" s="1768" t="s">
        <v>24214</v>
      </c>
      <c r="C203" s="1769"/>
      <c r="D203" s="1769"/>
      <c r="E203" s="1769"/>
      <c r="F203" s="1769"/>
      <c r="G203" s="1769"/>
      <c r="H203" s="1770"/>
    </row>
    <row r="204" spans="1:8" ht="105" customHeight="1">
      <c r="A204" s="1329">
        <v>1</v>
      </c>
      <c r="B204" s="1434" t="s">
        <v>24513</v>
      </c>
      <c r="C204" s="1375" t="s">
        <v>23528</v>
      </c>
      <c r="D204" s="1411">
        <v>0.56999999999999995</v>
      </c>
      <c r="E204" s="1375" t="s">
        <v>20726</v>
      </c>
      <c r="F204" s="1375" t="s">
        <v>20685</v>
      </c>
      <c r="G204" s="1402"/>
      <c r="H204" s="1375" t="s">
        <v>24514</v>
      </c>
    </row>
    <row r="205" spans="1:8" s="454" customFormat="1" ht="106.5" customHeight="1">
      <c r="A205" s="1329">
        <v>2</v>
      </c>
      <c r="B205" s="1375" t="s">
        <v>24515</v>
      </c>
      <c r="C205" s="1375" t="s">
        <v>23528</v>
      </c>
      <c r="D205" s="1435">
        <v>14</v>
      </c>
      <c r="E205" s="1375" t="s">
        <v>20623</v>
      </c>
      <c r="F205" s="1375" t="s">
        <v>20624</v>
      </c>
      <c r="G205" s="1375" t="s">
        <v>24516</v>
      </c>
      <c r="H205" s="1375" t="s">
        <v>24517</v>
      </c>
    </row>
    <row r="206" spans="1:8" ht="27.75" customHeight="1">
      <c r="A206" s="1329"/>
      <c r="B206" s="1750" t="s">
        <v>24518</v>
      </c>
      <c r="C206" s="1771"/>
      <c r="D206" s="1771"/>
      <c r="E206" s="1771"/>
      <c r="F206" s="1771"/>
      <c r="G206" s="1771"/>
      <c r="H206" s="1772"/>
    </row>
    <row r="207" spans="1:8" ht="29.25" customHeight="1">
      <c r="A207" s="1329"/>
      <c r="B207" s="1728" t="s">
        <v>24254</v>
      </c>
      <c r="C207" s="1756"/>
      <c r="D207" s="1756"/>
      <c r="E207" s="1756"/>
      <c r="F207" s="1756"/>
      <c r="G207" s="1756"/>
      <c r="H207" s="1757"/>
    </row>
    <row r="208" spans="1:8" ht="81" customHeight="1">
      <c r="A208" s="1329">
        <v>1</v>
      </c>
      <c r="B208" s="1368" t="s">
        <v>23500</v>
      </c>
      <c r="C208" s="1436" t="s">
        <v>2280</v>
      </c>
      <c r="D208" s="1436">
        <v>148.9</v>
      </c>
      <c r="E208" s="1437" t="s">
        <v>23519</v>
      </c>
      <c r="F208" s="1437" t="s">
        <v>22294</v>
      </c>
      <c r="G208" s="1390"/>
      <c r="H208" s="1438" t="s">
        <v>24519</v>
      </c>
    </row>
    <row r="209" spans="1:9" ht="29.25" customHeight="1">
      <c r="A209" s="1329">
        <v>2</v>
      </c>
      <c r="B209" s="1368" t="s">
        <v>22032</v>
      </c>
      <c r="C209" s="1436" t="s">
        <v>24233</v>
      </c>
      <c r="D209" s="1436">
        <v>8</v>
      </c>
      <c r="E209" s="1437" t="s">
        <v>22022</v>
      </c>
      <c r="F209" s="1437" t="s">
        <v>22009</v>
      </c>
      <c r="G209" s="1390"/>
      <c r="H209" s="1438" t="s">
        <v>24519</v>
      </c>
    </row>
    <row r="210" spans="1:9" ht="59.25" customHeight="1">
      <c r="A210" s="1329">
        <v>3</v>
      </c>
      <c r="B210" s="1368" t="s">
        <v>24520</v>
      </c>
      <c r="C210" s="1436" t="s">
        <v>24521</v>
      </c>
      <c r="D210" s="1436">
        <v>0.01</v>
      </c>
      <c r="E210" s="1437" t="s">
        <v>23264</v>
      </c>
      <c r="F210" s="1437" t="s">
        <v>23265</v>
      </c>
      <c r="G210" s="1390"/>
      <c r="H210" s="1438" t="s">
        <v>24522</v>
      </c>
    </row>
    <row r="211" spans="1:9" ht="21.75" customHeight="1">
      <c r="A211" s="1329"/>
      <c r="B211" s="1737" t="s">
        <v>24214</v>
      </c>
      <c r="C211" s="1737"/>
      <c r="D211" s="1737"/>
      <c r="E211" s="1737"/>
      <c r="F211" s="1737"/>
      <c r="G211" s="1737"/>
      <c r="H211" s="1737"/>
    </row>
    <row r="212" spans="1:9" ht="55.95" customHeight="1">
      <c r="A212" s="1330">
        <v>1</v>
      </c>
      <c r="B212" s="1368" t="s">
        <v>24523</v>
      </c>
      <c r="C212" s="1368" t="s">
        <v>2280</v>
      </c>
      <c r="D212" s="1368" t="s">
        <v>24524</v>
      </c>
      <c r="E212" s="1375" t="s">
        <v>23468</v>
      </c>
      <c r="F212" s="1375" t="s">
        <v>23469</v>
      </c>
      <c r="G212" s="1739" t="s">
        <v>24525</v>
      </c>
      <c r="H212" s="1438" t="s">
        <v>24526</v>
      </c>
    </row>
    <row r="213" spans="1:9" ht="73.95" customHeight="1">
      <c r="A213" s="1329">
        <v>2</v>
      </c>
      <c r="B213" s="1368" t="s">
        <v>24527</v>
      </c>
      <c r="C213" s="1368" t="s">
        <v>2280</v>
      </c>
      <c r="D213" s="1368" t="s">
        <v>24528</v>
      </c>
      <c r="E213" s="1375" t="s">
        <v>23471</v>
      </c>
      <c r="F213" s="1375" t="s">
        <v>23469</v>
      </c>
      <c r="G213" s="1774"/>
      <c r="H213" s="1438" t="s">
        <v>24526</v>
      </c>
    </row>
    <row r="214" spans="1:9" ht="52.5" customHeight="1">
      <c r="A214" s="1329">
        <v>3</v>
      </c>
      <c r="B214" s="1368" t="s">
        <v>24529</v>
      </c>
      <c r="C214" s="1368" t="s">
        <v>2280</v>
      </c>
      <c r="D214" s="1368" t="s">
        <v>24530</v>
      </c>
      <c r="E214" s="1375" t="s">
        <v>23473</v>
      </c>
      <c r="F214" s="1375" t="s">
        <v>23474</v>
      </c>
      <c r="G214" s="1713"/>
      <c r="H214" s="1438" t="s">
        <v>24531</v>
      </c>
    </row>
    <row r="215" spans="1:9" ht="18" customHeight="1">
      <c r="A215" s="1333"/>
      <c r="B215" s="1775" t="s">
        <v>24532</v>
      </c>
      <c r="C215" s="1776"/>
      <c r="D215" s="1776"/>
      <c r="E215" s="1776"/>
      <c r="F215" s="1776"/>
      <c r="G215" s="1776"/>
      <c r="H215" s="1777"/>
      <c r="I215" s="446"/>
    </row>
    <row r="216" spans="1:9" ht="22.5" customHeight="1">
      <c r="A216" s="1329"/>
      <c r="B216" s="1768" t="s">
        <v>24219</v>
      </c>
      <c r="C216" s="1778"/>
      <c r="D216" s="1778"/>
      <c r="E216" s="1778"/>
      <c r="F216" s="1778"/>
      <c r="G216" s="1778"/>
      <c r="H216" s="1779"/>
      <c r="I216" s="446"/>
    </row>
    <row r="217" spans="1:9" ht="80.25" customHeight="1">
      <c r="A217" s="1329">
        <v>1</v>
      </c>
      <c r="B217" s="1368" t="s">
        <v>24533</v>
      </c>
      <c r="C217" s="1389" t="s">
        <v>24534</v>
      </c>
      <c r="D217" s="1409">
        <v>105.1</v>
      </c>
      <c r="E217" s="1336" t="s">
        <v>24535</v>
      </c>
      <c r="F217" s="1336" t="s">
        <v>24536</v>
      </c>
      <c r="G217" s="1390"/>
      <c r="H217" s="1368" t="s">
        <v>24537</v>
      </c>
    </row>
    <row r="218" spans="1:9" ht="81" customHeight="1">
      <c r="A218" s="1329">
        <v>2</v>
      </c>
      <c r="B218" s="1368" t="s">
        <v>24538</v>
      </c>
      <c r="C218" s="1389" t="s">
        <v>24521</v>
      </c>
      <c r="D218" s="1409">
        <v>24.9</v>
      </c>
      <c r="E218" s="1336" t="s">
        <v>24539</v>
      </c>
      <c r="F218" s="1336" t="s">
        <v>24536</v>
      </c>
      <c r="G218" s="1390"/>
      <c r="H218" s="1368" t="s">
        <v>24540</v>
      </c>
    </row>
    <row r="219" spans="1:9" ht="42.75" customHeight="1">
      <c r="A219" s="1329">
        <v>3</v>
      </c>
      <c r="B219" s="1375" t="s">
        <v>24541</v>
      </c>
      <c r="C219" s="1389" t="s">
        <v>24521</v>
      </c>
      <c r="D219" s="1439">
        <v>0.5</v>
      </c>
      <c r="E219" s="1336" t="s">
        <v>24542</v>
      </c>
      <c r="F219" s="1336" t="s">
        <v>24543</v>
      </c>
      <c r="G219" s="1390"/>
      <c r="H219" s="1440" t="s">
        <v>24544</v>
      </c>
    </row>
    <row r="220" spans="1:9" ht="41.25" customHeight="1">
      <c r="A220" s="1329">
        <v>4</v>
      </c>
      <c r="B220" s="1368" t="s">
        <v>24545</v>
      </c>
      <c r="C220" s="1389" t="s">
        <v>24521</v>
      </c>
      <c r="D220" s="1439">
        <v>0.5</v>
      </c>
      <c r="E220" s="1336" t="s">
        <v>24546</v>
      </c>
      <c r="F220" s="1336" t="s">
        <v>24543</v>
      </c>
      <c r="G220" s="1390"/>
      <c r="H220" s="1440" t="s">
        <v>24547</v>
      </c>
    </row>
    <row r="221" spans="1:9" ht="43.5" customHeight="1">
      <c r="A221" s="1329">
        <v>5</v>
      </c>
      <c r="B221" s="1368" t="s">
        <v>24548</v>
      </c>
      <c r="C221" s="1389" t="s">
        <v>24521</v>
      </c>
      <c r="D221" s="1439">
        <v>0.1</v>
      </c>
      <c r="E221" s="1336" t="s">
        <v>24549</v>
      </c>
      <c r="F221" s="1336" t="s">
        <v>24550</v>
      </c>
      <c r="G221" s="1390"/>
      <c r="H221" s="1440" t="s">
        <v>24551</v>
      </c>
    </row>
    <row r="222" spans="1:9" ht="42" customHeight="1">
      <c r="A222" s="1329">
        <v>6</v>
      </c>
      <c r="B222" s="1368" t="s">
        <v>24552</v>
      </c>
      <c r="C222" s="1389" t="s">
        <v>24521</v>
      </c>
      <c r="D222" s="1439">
        <v>0.8</v>
      </c>
      <c r="E222" s="1336" t="s">
        <v>24553</v>
      </c>
      <c r="F222" s="1336" t="s">
        <v>24550</v>
      </c>
      <c r="G222" s="1390"/>
      <c r="H222" s="1440" t="s">
        <v>24554</v>
      </c>
    </row>
    <row r="223" spans="1:9" ht="45" customHeight="1">
      <c r="A223" s="1329">
        <v>7</v>
      </c>
      <c r="B223" s="1368" t="s">
        <v>24555</v>
      </c>
      <c r="C223" s="1389" t="s">
        <v>24521</v>
      </c>
      <c r="D223" s="1439">
        <v>1E-3</v>
      </c>
      <c r="E223" s="1336" t="s">
        <v>24556</v>
      </c>
      <c r="F223" s="1336" t="s">
        <v>24557</v>
      </c>
      <c r="G223" s="1390"/>
      <c r="H223" s="1440" t="s">
        <v>24558</v>
      </c>
    </row>
    <row r="224" spans="1:9" ht="68.25" customHeight="1">
      <c r="A224" s="1329">
        <v>8</v>
      </c>
      <c r="B224" s="1375" t="s">
        <v>24559</v>
      </c>
      <c r="C224" s="1436" t="s">
        <v>24233</v>
      </c>
      <c r="D224" s="1407">
        <v>125</v>
      </c>
      <c r="E224" s="1336" t="s">
        <v>24560</v>
      </c>
      <c r="F224" s="1336" t="s">
        <v>24561</v>
      </c>
      <c r="G224" s="1390"/>
      <c r="H224" s="1375" t="s">
        <v>24562</v>
      </c>
    </row>
    <row r="225" spans="1:9" ht="49.5" customHeight="1">
      <c r="A225" s="1345"/>
      <c r="B225" s="1346"/>
      <c r="C225" s="1346"/>
      <c r="D225" s="1346"/>
      <c r="E225" s="1334"/>
      <c r="F225" s="1346"/>
      <c r="G225" s="1347"/>
      <c r="H225" s="1346"/>
    </row>
    <row r="226" spans="1:9" ht="50.25" customHeight="1">
      <c r="A226" s="1345"/>
      <c r="B226" s="1346"/>
      <c r="C226" s="1346"/>
      <c r="D226" s="1346"/>
      <c r="E226" s="1334"/>
      <c r="F226" s="1346"/>
      <c r="G226" s="1347"/>
      <c r="H226" s="1346"/>
    </row>
    <row r="227" spans="1:9" ht="29.25" customHeight="1">
      <c r="A227" s="1345"/>
      <c r="B227" s="1197"/>
      <c r="C227" s="1197"/>
      <c r="D227" s="1348"/>
      <c r="E227" s="1349"/>
      <c r="F227" s="1351"/>
      <c r="G227" s="1197"/>
      <c r="H227" s="1350"/>
      <c r="I227" s="446"/>
    </row>
    <row r="228" spans="1:9" ht="31.5" customHeight="1">
      <c r="A228" s="1345"/>
      <c r="B228" s="1197"/>
      <c r="C228" s="1197"/>
      <c r="D228" s="1348"/>
      <c r="E228" s="1349"/>
      <c r="F228" s="1351"/>
      <c r="G228" s="1197"/>
      <c r="H228" s="1350"/>
      <c r="I228" s="446"/>
    </row>
    <row r="229" spans="1:9" ht="34.5" customHeight="1">
      <c r="A229" s="1345"/>
      <c r="B229" s="1197"/>
      <c r="C229" s="1197"/>
      <c r="D229" s="1348"/>
      <c r="E229" s="1345"/>
      <c r="F229" s="1351"/>
      <c r="G229" s="1197"/>
      <c r="H229" s="1350"/>
      <c r="I229" s="446"/>
    </row>
    <row r="230" spans="1:9" ht="31.5" customHeight="1">
      <c r="A230" s="1345"/>
      <c r="B230" s="1197"/>
      <c r="C230" s="1197"/>
      <c r="D230" s="1348"/>
      <c r="E230" s="1345"/>
      <c r="F230" s="1441"/>
      <c r="G230" s="1197"/>
      <c r="H230" s="1350"/>
      <c r="I230" s="446"/>
    </row>
    <row r="231" spans="1:9" ht="33.75" customHeight="1">
      <c r="A231" s="1345"/>
      <c r="B231" s="1197"/>
      <c r="C231" s="1197"/>
      <c r="D231" s="1348"/>
      <c r="E231" s="1349"/>
      <c r="F231" s="1351"/>
      <c r="G231" s="1197"/>
      <c r="H231" s="1350"/>
      <c r="I231" s="446"/>
    </row>
    <row r="232" spans="1:9" s="1332" customFormat="1" ht="25.5" customHeight="1">
      <c r="A232" s="1345"/>
      <c r="B232" s="1780"/>
      <c r="C232" s="1780"/>
      <c r="D232" s="1780"/>
      <c r="E232" s="1780"/>
      <c r="F232" s="1780"/>
      <c r="G232" s="1780"/>
      <c r="H232" s="1780"/>
      <c r="I232" s="1197"/>
    </row>
    <row r="233" spans="1:9" s="1332" customFormat="1" ht="23.25" customHeight="1">
      <c r="A233" s="1345"/>
      <c r="B233" s="1773"/>
      <c r="C233" s="1781"/>
      <c r="D233" s="1781"/>
      <c r="E233" s="1781"/>
      <c r="F233" s="1781"/>
      <c r="G233" s="1781"/>
      <c r="H233" s="1781"/>
      <c r="I233" s="1197"/>
    </row>
    <row r="234" spans="1:9" s="1332" customFormat="1" ht="50.25" customHeight="1">
      <c r="A234" s="1345"/>
      <c r="B234" s="1197"/>
      <c r="C234" s="1197"/>
      <c r="D234" s="1442"/>
      <c r="E234" s="1197"/>
      <c r="F234" s="1346"/>
      <c r="H234" s="1346"/>
      <c r="I234" s="1197"/>
    </row>
    <row r="235" spans="1:9" s="1332" customFormat="1" ht="108.75" customHeight="1">
      <c r="A235" s="1345"/>
      <c r="B235" s="1197"/>
      <c r="C235" s="1197"/>
      <c r="D235" s="1442"/>
      <c r="E235" s="1197"/>
      <c r="F235" s="1346"/>
      <c r="H235" s="1346"/>
      <c r="I235" s="1197"/>
    </row>
    <row r="236" spans="1:9" s="1332" customFormat="1">
      <c r="A236" s="1345"/>
      <c r="B236" s="1197"/>
      <c r="C236" s="1197"/>
      <c r="D236" s="1"/>
      <c r="E236" s="1197"/>
      <c r="F236" s="1346"/>
      <c r="H236" s="1346"/>
      <c r="I236" s="1197"/>
    </row>
    <row r="237" spans="1:9" s="1332" customFormat="1">
      <c r="A237" s="1345"/>
      <c r="B237" s="1346"/>
      <c r="C237" s="1197"/>
      <c r="D237" s="1442"/>
      <c r="E237" s="1197"/>
      <c r="F237" s="1346"/>
      <c r="H237" s="1346"/>
      <c r="I237" s="1197"/>
    </row>
    <row r="238" spans="1:9" s="1332" customFormat="1" ht="53.25" customHeight="1">
      <c r="A238" s="1345"/>
      <c r="B238" s="1346"/>
      <c r="C238" s="1197"/>
      <c r="D238" s="1"/>
      <c r="E238" s="1197"/>
      <c r="F238" s="1346"/>
      <c r="H238" s="1346"/>
      <c r="I238" s="1197"/>
    </row>
    <row r="239" spans="1:9" s="1332" customFormat="1" ht="68.25" customHeight="1">
      <c r="A239" s="1345"/>
      <c r="B239" s="1346"/>
      <c r="C239" s="1197"/>
      <c r="D239" s="1442"/>
      <c r="E239" s="1197"/>
      <c r="F239" s="1346"/>
      <c r="H239" s="1346"/>
      <c r="I239" s="1197"/>
    </row>
    <row r="240" spans="1:9" s="1332" customFormat="1" ht="42" customHeight="1">
      <c r="A240" s="1345"/>
      <c r="B240" s="1197"/>
      <c r="C240" s="1197"/>
      <c r="D240" s="1442"/>
      <c r="E240" s="1346"/>
      <c r="F240" s="1346"/>
      <c r="H240" s="1346"/>
      <c r="I240" s="1197"/>
    </row>
    <row r="241" spans="1:9" s="1332" customFormat="1" ht="66" customHeight="1">
      <c r="A241" s="1345"/>
      <c r="B241" s="1197"/>
      <c r="C241" s="1197"/>
      <c r="D241" s="1"/>
      <c r="E241" s="1197"/>
      <c r="F241" s="1346"/>
      <c r="H241" s="1346"/>
      <c r="I241" s="1197"/>
    </row>
    <row r="242" spans="1:9" s="1332" customFormat="1" ht="105.75" customHeight="1">
      <c r="A242" s="1345"/>
      <c r="B242" s="1197"/>
      <c r="C242" s="1197"/>
      <c r="D242" s="1442"/>
      <c r="E242" s="1197"/>
      <c r="F242" s="1346"/>
      <c r="H242" s="1346"/>
      <c r="I242" s="1197"/>
    </row>
    <row r="243" spans="1:9" s="1332" customFormat="1">
      <c r="A243" s="1345"/>
      <c r="B243" s="1197"/>
      <c r="C243" s="1197"/>
      <c r="D243" s="1442"/>
      <c r="E243" s="1197"/>
      <c r="F243" s="1346"/>
      <c r="H243" s="1346"/>
      <c r="I243" s="1197"/>
    </row>
    <row r="244" spans="1:9" s="1332" customFormat="1" ht="67.5" customHeight="1">
      <c r="A244" s="1345"/>
      <c r="B244" s="1346"/>
      <c r="C244" s="1197"/>
      <c r="D244" s="1"/>
      <c r="E244" s="1197"/>
      <c r="F244" s="1197"/>
      <c r="H244" s="1346"/>
      <c r="I244" s="1197"/>
    </row>
    <row r="245" spans="1:9" s="1332" customFormat="1">
      <c r="A245" s="1345"/>
      <c r="B245" s="1346"/>
      <c r="C245" s="1197"/>
      <c r="D245" s="1"/>
      <c r="E245" s="1197"/>
      <c r="F245" s="1197"/>
      <c r="H245" s="1346"/>
      <c r="I245" s="1197"/>
    </row>
    <row r="246" spans="1:9" s="1332" customFormat="1">
      <c r="A246" s="1345"/>
      <c r="B246" s="1346"/>
      <c r="C246" s="1197"/>
      <c r="D246" s="1"/>
      <c r="E246" s="1197"/>
      <c r="F246" s="1197"/>
      <c r="H246" s="1346"/>
      <c r="I246" s="1197"/>
    </row>
    <row r="247" spans="1:9" s="1332" customFormat="1">
      <c r="A247" s="1345"/>
      <c r="B247" s="1346"/>
      <c r="C247" s="1197"/>
      <c r="D247" s="1"/>
      <c r="E247" s="1197"/>
      <c r="F247" s="1197"/>
      <c r="H247" s="1346"/>
      <c r="I247" s="1197"/>
    </row>
    <row r="248" spans="1:9" s="1332" customFormat="1">
      <c r="A248" s="1345"/>
      <c r="B248" s="1346"/>
      <c r="C248" s="1197"/>
      <c r="D248" s="1"/>
      <c r="E248" s="1197"/>
      <c r="F248" s="1197"/>
      <c r="H248" s="1346"/>
      <c r="I248" s="1197"/>
    </row>
    <row r="249" spans="1:9" s="1332" customFormat="1">
      <c r="A249" s="1345"/>
      <c r="B249" s="1346"/>
      <c r="C249" s="1197"/>
      <c r="D249" s="1"/>
      <c r="E249" s="1197"/>
      <c r="F249" s="1197"/>
      <c r="H249" s="1346"/>
      <c r="I249" s="1197"/>
    </row>
    <row r="250" spans="1:9" s="1332" customFormat="1">
      <c r="A250" s="1345"/>
      <c r="B250" s="1346"/>
      <c r="C250" s="1197"/>
      <c r="D250" s="1"/>
      <c r="E250" s="1197"/>
      <c r="F250" s="1197"/>
      <c r="H250" s="1346"/>
      <c r="I250" s="1197"/>
    </row>
    <row r="251" spans="1:9" s="1332" customFormat="1">
      <c r="A251" s="1345"/>
      <c r="B251" s="1346"/>
      <c r="C251" s="1197"/>
      <c r="D251" s="1"/>
      <c r="E251" s="1197"/>
      <c r="F251" s="1197"/>
      <c r="H251" s="1346"/>
      <c r="I251" s="1197"/>
    </row>
    <row r="252" spans="1:9" s="1332" customFormat="1">
      <c r="A252" s="1345"/>
      <c r="B252" s="1346"/>
      <c r="C252" s="1197"/>
      <c r="D252" s="1"/>
      <c r="E252" s="1197"/>
      <c r="F252" s="1197"/>
      <c r="H252" s="1346"/>
      <c r="I252" s="1197"/>
    </row>
    <row r="253" spans="1:9" s="1332" customFormat="1">
      <c r="A253" s="1345"/>
      <c r="B253" s="1346"/>
      <c r="C253" s="1197"/>
      <c r="D253" s="1"/>
      <c r="E253" s="1197"/>
      <c r="F253" s="1197"/>
      <c r="H253" s="1346"/>
      <c r="I253" s="1197"/>
    </row>
    <row r="254" spans="1:9" s="1332" customFormat="1">
      <c r="A254" s="1345"/>
      <c r="B254" s="1346"/>
      <c r="C254" s="1197"/>
      <c r="D254" s="1"/>
      <c r="E254" s="1443"/>
      <c r="F254" s="1197"/>
      <c r="H254" s="1346"/>
      <c r="I254" s="1197"/>
    </row>
    <row r="255" spans="1:9" s="1332" customFormat="1">
      <c r="A255" s="1345"/>
      <c r="B255" s="1346"/>
      <c r="C255" s="1197"/>
      <c r="D255" s="1"/>
      <c r="E255" s="1443"/>
      <c r="F255" s="1197"/>
      <c r="H255" s="1346"/>
      <c r="I255" s="1197"/>
    </row>
    <row r="256" spans="1:9" s="1332" customFormat="1">
      <c r="A256" s="1345"/>
      <c r="B256" s="1346"/>
      <c r="C256" s="1197"/>
      <c r="D256" s="1"/>
      <c r="E256" s="1197"/>
      <c r="F256" s="1197"/>
      <c r="H256" s="1346"/>
      <c r="I256" s="1197"/>
    </row>
    <row r="257" spans="1:9" s="1332" customFormat="1">
      <c r="A257" s="1345"/>
      <c r="B257" s="1346"/>
      <c r="C257" s="1197"/>
      <c r="D257" s="1"/>
      <c r="E257" s="1443"/>
      <c r="F257" s="1197"/>
      <c r="H257" s="1346"/>
      <c r="I257" s="1197"/>
    </row>
    <row r="258" spans="1:9" s="1332" customFormat="1">
      <c r="A258" s="1345"/>
      <c r="B258" s="1346"/>
      <c r="C258" s="1197"/>
      <c r="D258" s="1"/>
      <c r="E258" s="1197"/>
      <c r="F258" s="1197"/>
      <c r="H258" s="1346"/>
      <c r="I258" s="1197"/>
    </row>
    <row r="259" spans="1:9" s="1332" customFormat="1">
      <c r="A259" s="1345"/>
      <c r="B259" s="1346"/>
      <c r="C259" s="1197"/>
      <c r="D259" s="1"/>
      <c r="E259" s="1197"/>
      <c r="F259" s="1197"/>
      <c r="H259" s="1346"/>
      <c r="I259" s="1197"/>
    </row>
    <row r="260" spans="1:9" s="1332" customFormat="1">
      <c r="A260" s="1345"/>
      <c r="B260" s="1346"/>
      <c r="C260" s="1197"/>
      <c r="D260" s="1"/>
      <c r="E260" s="1197"/>
      <c r="F260" s="1197"/>
      <c r="H260" s="1346"/>
      <c r="I260" s="1197"/>
    </row>
    <row r="261" spans="1:9" s="1332" customFormat="1">
      <c r="A261" s="1345"/>
      <c r="B261" s="1346"/>
      <c r="C261" s="1197"/>
      <c r="D261" s="1"/>
      <c r="E261" s="1197"/>
      <c r="F261" s="1197"/>
      <c r="H261" s="1346"/>
      <c r="I261" s="1197"/>
    </row>
    <row r="262" spans="1:9" s="1332" customFormat="1">
      <c r="A262" s="1345"/>
      <c r="B262" s="1346"/>
      <c r="C262" s="1197"/>
      <c r="D262" s="1"/>
      <c r="E262" s="1197"/>
      <c r="F262" s="1197"/>
      <c r="H262" s="1346"/>
      <c r="I262" s="1197"/>
    </row>
    <row r="263" spans="1:9" s="1332" customFormat="1">
      <c r="A263" s="1345"/>
      <c r="B263" s="1346"/>
      <c r="C263" s="1197"/>
      <c r="D263" s="1"/>
      <c r="E263" s="1197"/>
      <c r="F263" s="1197"/>
      <c r="H263" s="1346"/>
      <c r="I263" s="1197"/>
    </row>
    <row r="264" spans="1:9" s="1332" customFormat="1">
      <c r="A264" s="1345"/>
      <c r="B264" s="1346"/>
      <c r="C264" s="1197"/>
      <c r="D264" s="1"/>
      <c r="E264" s="1197"/>
      <c r="F264" s="1197"/>
      <c r="H264" s="1346"/>
      <c r="I264" s="1197"/>
    </row>
    <row r="265" spans="1:9" s="1332" customFormat="1">
      <c r="A265" s="1345"/>
      <c r="B265" s="1346"/>
      <c r="C265" s="1197"/>
      <c r="D265" s="1"/>
      <c r="E265" s="1197"/>
      <c r="F265" s="1197"/>
      <c r="H265" s="1346"/>
      <c r="I265" s="1197"/>
    </row>
    <row r="266" spans="1:9" s="1332" customFormat="1">
      <c r="A266" s="1345"/>
      <c r="B266" s="1346"/>
      <c r="C266" s="1197"/>
      <c r="D266" s="1"/>
      <c r="E266" s="1197"/>
      <c r="F266" s="1197"/>
      <c r="H266" s="1346"/>
      <c r="I266" s="1197"/>
    </row>
    <row r="267" spans="1:9" s="1332" customFormat="1">
      <c r="A267" s="1345"/>
      <c r="B267" s="1346"/>
      <c r="C267" s="1197"/>
      <c r="D267" s="1"/>
      <c r="E267" s="1197"/>
      <c r="F267" s="1346"/>
      <c r="H267" s="1346"/>
      <c r="I267" s="1197"/>
    </row>
    <row r="268" spans="1:9" s="1332" customFormat="1">
      <c r="A268" s="1351"/>
      <c r="B268" s="1347"/>
      <c r="C268" s="1197"/>
      <c r="D268" s="1"/>
      <c r="E268" s="1196"/>
      <c r="G268" s="1"/>
      <c r="H268" s="1346"/>
      <c r="I268" s="1197"/>
    </row>
    <row r="269" spans="1:9" s="1332" customFormat="1" ht="18">
      <c r="A269" s="1345"/>
      <c r="B269" s="1773"/>
      <c r="C269" s="1773"/>
      <c r="D269" s="1773"/>
      <c r="E269" s="1773"/>
      <c r="F269" s="1773"/>
      <c r="G269" s="1773"/>
      <c r="H269" s="1773"/>
      <c r="I269" s="1197"/>
    </row>
    <row r="270" spans="1:9" s="1332" customFormat="1">
      <c r="A270" s="1345"/>
      <c r="B270" s="1346"/>
      <c r="C270" s="1197"/>
      <c r="D270" s="1"/>
      <c r="E270" s="1346"/>
      <c r="F270" s="1346"/>
      <c r="G270" s="1346"/>
      <c r="H270" s="1351"/>
      <c r="I270" s="1197"/>
    </row>
    <row r="271" spans="1:9" s="1332" customFormat="1" ht="18">
      <c r="A271" s="1345"/>
      <c r="B271" s="1773"/>
      <c r="C271" s="1773"/>
      <c r="D271" s="1773"/>
      <c r="E271" s="1773"/>
      <c r="F271" s="1773"/>
      <c r="G271" s="1773"/>
      <c r="H271" s="1773"/>
      <c r="I271" s="1197"/>
    </row>
    <row r="272" spans="1:9" s="1332" customFormat="1">
      <c r="A272" s="1345"/>
      <c r="B272" s="1197"/>
      <c r="C272" s="1197"/>
      <c r="D272" s="1197"/>
      <c r="E272" s="1196"/>
      <c r="F272" s="1"/>
      <c r="H272" s="1346"/>
      <c r="I272" s="1197"/>
    </row>
    <row r="273" spans="1:9">
      <c r="A273" s="1345"/>
      <c r="B273" s="1197"/>
      <c r="C273" s="1197"/>
      <c r="D273" s="1197"/>
      <c r="E273" s="1352"/>
      <c r="F273" s="1197"/>
      <c r="G273" s="1197"/>
      <c r="H273" s="1197"/>
      <c r="I273" s="446"/>
    </row>
    <row r="274" spans="1:9">
      <c r="A274" s="1345"/>
      <c r="B274" s="1197"/>
      <c r="C274" s="1197"/>
      <c r="D274" s="1197"/>
      <c r="E274" s="1352"/>
      <c r="F274" s="1197"/>
      <c r="G274" s="1197"/>
      <c r="H274" s="1197"/>
      <c r="I274" s="446"/>
    </row>
    <row r="275" spans="1:9">
      <c r="A275" s="1345"/>
      <c r="B275" s="1197"/>
      <c r="C275" s="1197"/>
      <c r="D275" s="1197"/>
      <c r="E275" s="1352"/>
      <c r="F275" s="1197"/>
      <c r="G275" s="1197"/>
      <c r="H275" s="1197"/>
      <c r="I275" s="446"/>
    </row>
    <row r="276" spans="1:9">
      <c r="A276" s="1345"/>
      <c r="B276" s="1197"/>
      <c r="C276" s="1197"/>
      <c r="D276" s="1197"/>
      <c r="E276" s="1352"/>
      <c r="F276" s="1197"/>
      <c r="G276" s="1197"/>
      <c r="H276" s="1197"/>
      <c r="I276" s="446"/>
    </row>
    <row r="277" spans="1:9">
      <c r="A277" s="1345"/>
      <c r="B277" s="1197"/>
      <c r="C277" s="1197"/>
      <c r="D277" s="1197"/>
      <c r="E277" s="1352"/>
      <c r="F277" s="1197"/>
      <c r="G277" s="1197"/>
      <c r="H277" s="1197"/>
      <c r="I277" s="446"/>
    </row>
    <row r="278" spans="1:9">
      <c r="A278" s="1345"/>
      <c r="B278" s="1197"/>
      <c r="C278" s="1197"/>
      <c r="D278" s="1197"/>
      <c r="E278" s="1352"/>
      <c r="F278" s="1197"/>
      <c r="G278" s="1197"/>
      <c r="H278" s="1197"/>
      <c r="I278" s="446"/>
    </row>
    <row r="279" spans="1:9">
      <c r="A279" s="1345"/>
      <c r="B279" s="1197"/>
      <c r="C279" s="1197"/>
      <c r="D279" s="1197"/>
      <c r="E279" s="1352"/>
      <c r="F279" s="1197"/>
      <c r="G279" s="1197"/>
      <c r="H279" s="1197"/>
      <c r="I279" s="446"/>
    </row>
    <row r="280" spans="1:9">
      <c r="A280" s="1345"/>
      <c r="B280" s="1197"/>
      <c r="C280" s="1197"/>
      <c r="D280" s="1197"/>
      <c r="E280" s="1352"/>
      <c r="F280" s="1197"/>
      <c r="G280" s="1197"/>
      <c r="H280" s="1197"/>
      <c r="I280" s="446"/>
    </row>
    <row r="281" spans="1:9">
      <c r="A281" s="1345"/>
      <c r="B281" s="1197"/>
      <c r="C281" s="1197"/>
      <c r="D281" s="1197"/>
      <c r="E281" s="1352"/>
      <c r="F281" s="1197"/>
      <c r="G281" s="1197"/>
      <c r="H281" s="1197"/>
      <c r="I281" s="446"/>
    </row>
    <row r="282" spans="1:9">
      <c r="A282" s="1345"/>
      <c r="B282" s="1197"/>
      <c r="C282" s="1197"/>
      <c r="D282" s="1197"/>
      <c r="E282" s="1352"/>
      <c r="F282" s="1197"/>
      <c r="G282" s="1197"/>
      <c r="H282" s="1197"/>
      <c r="I282" s="446"/>
    </row>
    <row r="283" spans="1:9">
      <c r="A283" s="1345"/>
      <c r="B283" s="1197"/>
      <c r="C283" s="1197"/>
      <c r="D283" s="1197"/>
      <c r="E283" s="1352"/>
      <c r="F283" s="1197"/>
      <c r="G283" s="1197"/>
      <c r="H283" s="1197"/>
      <c r="I283" s="446"/>
    </row>
    <row r="284" spans="1:9">
      <c r="A284" s="1345"/>
      <c r="B284" s="1197"/>
      <c r="C284" s="1197"/>
      <c r="D284" s="1197"/>
      <c r="E284" s="1352"/>
      <c r="F284" s="1197"/>
      <c r="G284" s="1197"/>
      <c r="H284" s="1197"/>
      <c r="I284" s="446"/>
    </row>
    <row r="285" spans="1:9">
      <c r="A285" s="1345"/>
      <c r="B285" s="1197"/>
      <c r="C285" s="1197"/>
      <c r="D285" s="1197"/>
      <c r="E285" s="1352"/>
      <c r="F285" s="1197"/>
      <c r="G285" s="1197"/>
      <c r="H285" s="1197"/>
      <c r="I285" s="446"/>
    </row>
    <row r="286" spans="1:9">
      <c r="A286" s="1345"/>
      <c r="B286" s="1197"/>
      <c r="C286" s="1197"/>
      <c r="D286" s="1197"/>
      <c r="E286" s="1352"/>
      <c r="F286" s="1197"/>
      <c r="G286" s="1197"/>
      <c r="H286" s="1197"/>
      <c r="I286" s="446"/>
    </row>
    <row r="287" spans="1:9">
      <c r="A287" s="1345"/>
      <c r="B287" s="1197"/>
      <c r="C287" s="1197"/>
      <c r="D287" s="1197"/>
      <c r="E287" s="1352"/>
      <c r="F287" s="1197"/>
      <c r="G287" s="1197"/>
      <c r="H287" s="1197"/>
      <c r="I287" s="446"/>
    </row>
    <row r="288" spans="1:9">
      <c r="A288" s="1345"/>
      <c r="B288" s="1197"/>
      <c r="C288" s="1197"/>
      <c r="D288" s="1197"/>
      <c r="E288" s="1352"/>
      <c r="F288" s="1197"/>
      <c r="G288" s="1197"/>
      <c r="H288" s="1197"/>
      <c r="I288" s="446"/>
    </row>
    <row r="289" spans="1:9">
      <c r="A289" s="1345"/>
      <c r="B289" s="1197"/>
      <c r="C289" s="1197"/>
      <c r="D289" s="1197"/>
      <c r="E289" s="1352"/>
      <c r="F289" s="1197"/>
      <c r="G289" s="1197"/>
      <c r="H289" s="1197"/>
      <c r="I289" s="446"/>
    </row>
    <row r="290" spans="1:9">
      <c r="A290" s="1345"/>
      <c r="B290" s="1197"/>
      <c r="C290" s="1197"/>
      <c r="D290" s="1197"/>
      <c r="E290" s="1352"/>
      <c r="F290" s="1197"/>
      <c r="G290" s="1197"/>
      <c r="H290" s="1197"/>
      <c r="I290" s="446"/>
    </row>
    <row r="291" spans="1:9">
      <c r="A291" s="1345"/>
      <c r="B291" s="1197"/>
      <c r="C291" s="1197"/>
      <c r="D291" s="1197"/>
      <c r="E291" s="1352"/>
      <c r="F291" s="1197"/>
      <c r="G291" s="1197"/>
      <c r="H291" s="1197"/>
      <c r="I291" s="446"/>
    </row>
    <row r="292" spans="1:9">
      <c r="A292" s="1345"/>
      <c r="B292" s="1197"/>
      <c r="C292" s="1197"/>
      <c r="D292" s="1197"/>
      <c r="E292" s="1352"/>
      <c r="F292" s="1197"/>
      <c r="G292" s="1197"/>
      <c r="H292" s="1197"/>
      <c r="I292" s="446"/>
    </row>
    <row r="293" spans="1:9">
      <c r="A293" s="1345"/>
      <c r="B293" s="1197"/>
      <c r="C293" s="1197"/>
      <c r="D293" s="1197"/>
      <c r="E293" s="1352"/>
      <c r="F293" s="1197"/>
      <c r="G293" s="1197"/>
      <c r="H293" s="1197"/>
      <c r="I293" s="446"/>
    </row>
    <row r="294" spans="1:9">
      <c r="A294" s="1345"/>
      <c r="B294" s="1197"/>
      <c r="C294" s="1197"/>
      <c r="D294" s="1197"/>
      <c r="E294" s="1352"/>
      <c r="F294" s="1197"/>
      <c r="G294" s="1197"/>
      <c r="H294" s="1197"/>
      <c r="I294" s="446"/>
    </row>
    <row r="295" spans="1:9">
      <c r="A295" s="1345"/>
      <c r="B295" s="1197"/>
      <c r="C295" s="1197"/>
      <c r="D295" s="1197"/>
      <c r="E295" s="1352"/>
      <c r="F295" s="1197"/>
      <c r="G295" s="1197"/>
      <c r="H295" s="1197"/>
      <c r="I295" s="446"/>
    </row>
    <row r="296" spans="1:9">
      <c r="A296" s="1345"/>
      <c r="B296" s="1197"/>
      <c r="C296" s="1197"/>
      <c r="D296" s="1197"/>
      <c r="E296" s="1352"/>
      <c r="F296" s="1197"/>
      <c r="G296" s="1197"/>
      <c r="H296" s="1197"/>
      <c r="I296" s="446"/>
    </row>
    <row r="297" spans="1:9">
      <c r="A297" s="1345"/>
      <c r="B297" s="1197"/>
      <c r="C297" s="1197"/>
      <c r="D297" s="1197"/>
      <c r="E297" s="1352"/>
      <c r="F297" s="1197"/>
      <c r="G297" s="1197"/>
      <c r="H297" s="1197"/>
      <c r="I297" s="446"/>
    </row>
    <row r="298" spans="1:9">
      <c r="A298" s="1345"/>
      <c r="B298" s="1197"/>
      <c r="C298" s="1197"/>
      <c r="D298" s="1197"/>
      <c r="E298" s="1352"/>
      <c r="F298" s="1197"/>
      <c r="G298" s="1197"/>
      <c r="H298" s="1197"/>
      <c r="I298" s="446"/>
    </row>
    <row r="299" spans="1:9">
      <c r="A299" s="1345"/>
      <c r="B299" s="1197"/>
      <c r="C299" s="1197"/>
      <c r="D299" s="1197"/>
      <c r="E299" s="1352"/>
      <c r="F299" s="1197"/>
      <c r="G299" s="1197"/>
      <c r="H299" s="1197"/>
      <c r="I299" s="446"/>
    </row>
    <row r="300" spans="1:9">
      <c r="A300" s="1345"/>
      <c r="B300" s="1197"/>
      <c r="C300" s="1197"/>
      <c r="D300" s="1197"/>
      <c r="E300" s="1352"/>
      <c r="F300" s="1197"/>
      <c r="G300" s="1197"/>
      <c r="H300" s="1197"/>
      <c r="I300" s="446"/>
    </row>
    <row r="301" spans="1:9">
      <c r="A301" s="1345"/>
      <c r="B301" s="1197"/>
      <c r="C301" s="1197"/>
      <c r="D301" s="1332"/>
      <c r="E301" s="1352"/>
      <c r="F301" s="1197"/>
      <c r="G301" s="1197"/>
      <c r="H301" s="1197"/>
      <c r="I301" s="446"/>
    </row>
    <row r="302" spans="1:9">
      <c r="A302" s="1345"/>
      <c r="B302" s="1197"/>
      <c r="C302" s="1197"/>
      <c r="D302" s="1197"/>
      <c r="E302" s="1352"/>
      <c r="F302" s="1197"/>
      <c r="G302" s="1197"/>
      <c r="H302" s="1197"/>
      <c r="I302" s="446"/>
    </row>
    <row r="303" spans="1:9">
      <c r="A303" s="1345"/>
      <c r="B303" s="1197"/>
      <c r="C303" s="1197"/>
      <c r="D303" s="1197"/>
      <c r="E303" s="1352"/>
      <c r="F303" s="1197"/>
      <c r="G303" s="1197"/>
      <c r="H303" s="1197"/>
      <c r="I303" s="446"/>
    </row>
    <row r="304" spans="1:9">
      <c r="A304" s="1345"/>
      <c r="B304" s="1197"/>
      <c r="C304" s="1197"/>
      <c r="D304" s="1197"/>
      <c r="E304" s="1352"/>
      <c r="F304" s="1197"/>
      <c r="G304" s="1197"/>
      <c r="H304" s="1197"/>
      <c r="I304" s="446"/>
    </row>
    <row r="305" spans="1:9">
      <c r="A305" s="1345"/>
      <c r="B305" s="1197"/>
      <c r="C305" s="1197"/>
      <c r="D305" s="1197"/>
      <c r="E305" s="1352"/>
      <c r="F305" s="1197"/>
      <c r="G305" s="1197"/>
      <c r="H305" s="1197"/>
      <c r="I305" s="446"/>
    </row>
    <row r="306" spans="1:9">
      <c r="A306" s="1345"/>
      <c r="B306" s="1197"/>
      <c r="C306" s="1197"/>
      <c r="D306" s="1197"/>
      <c r="E306" s="1352"/>
      <c r="F306" s="1197"/>
      <c r="G306" s="1197"/>
      <c r="H306" s="1197"/>
      <c r="I306" s="446"/>
    </row>
    <row r="307" spans="1:9">
      <c r="A307" s="1345"/>
      <c r="B307" s="1197"/>
      <c r="C307" s="1197"/>
      <c r="D307" s="1197"/>
      <c r="E307" s="1352"/>
      <c r="F307" s="1197"/>
      <c r="G307" s="1197"/>
      <c r="H307" s="1197"/>
      <c r="I307" s="446"/>
    </row>
    <row r="308" spans="1:9">
      <c r="A308" s="1345"/>
      <c r="B308" s="1197"/>
      <c r="C308" s="1197"/>
      <c r="D308" s="1197"/>
      <c r="E308" s="1352"/>
      <c r="F308" s="1197"/>
      <c r="G308" s="1197"/>
      <c r="H308" s="1197"/>
      <c r="I308" s="446"/>
    </row>
    <row r="309" spans="1:9">
      <c r="A309" s="1345"/>
      <c r="B309" s="1197"/>
      <c r="C309" s="1197"/>
      <c r="D309" s="1197"/>
      <c r="E309" s="1352"/>
      <c r="F309" s="1197"/>
      <c r="G309" s="1197"/>
      <c r="H309" s="1197"/>
      <c r="I309" s="446"/>
    </row>
    <row r="310" spans="1:9">
      <c r="A310" s="1345"/>
      <c r="B310" s="1197"/>
      <c r="C310" s="1197"/>
      <c r="D310" s="1197"/>
      <c r="E310" s="1352"/>
      <c r="F310" s="1197"/>
      <c r="G310" s="1197"/>
      <c r="H310" s="1197"/>
      <c r="I310" s="446"/>
    </row>
    <row r="311" spans="1:9">
      <c r="A311" s="1345"/>
      <c r="B311" s="1197"/>
      <c r="C311" s="1197"/>
      <c r="D311" s="1197"/>
      <c r="E311" s="1352"/>
      <c r="F311" s="1197"/>
      <c r="G311" s="1197"/>
      <c r="H311" s="1197"/>
      <c r="I311" s="446"/>
    </row>
    <row r="312" spans="1:9">
      <c r="A312" s="1345"/>
      <c r="B312" s="1197"/>
      <c r="C312" s="1197"/>
      <c r="D312" s="1197"/>
      <c r="E312" s="1352"/>
      <c r="F312" s="1197"/>
      <c r="G312" s="1197"/>
      <c r="H312" s="1197"/>
      <c r="I312" s="446"/>
    </row>
    <row r="313" spans="1:9">
      <c r="A313" s="1345"/>
      <c r="B313" s="1197"/>
      <c r="C313" s="1197"/>
      <c r="D313" s="1197"/>
      <c r="E313" s="1352"/>
      <c r="F313" s="1197"/>
      <c r="G313" s="1197"/>
      <c r="H313" s="1197"/>
      <c r="I313" s="446"/>
    </row>
    <row r="314" spans="1:9">
      <c r="A314" s="1345"/>
      <c r="B314" s="1197"/>
      <c r="C314" s="1197"/>
      <c r="D314" s="1197"/>
      <c r="E314" s="1352"/>
      <c r="F314" s="1197"/>
      <c r="G314" s="1197"/>
      <c r="H314" s="1197"/>
      <c r="I314" s="446"/>
    </row>
    <row r="315" spans="1:9">
      <c r="A315" s="1345"/>
      <c r="B315" s="1197"/>
      <c r="C315" s="1197"/>
      <c r="D315" s="1332"/>
      <c r="E315" s="1352"/>
      <c r="F315" s="1197"/>
      <c r="G315" s="1197"/>
      <c r="H315" s="1197"/>
      <c r="I315" s="446"/>
    </row>
    <row r="316" spans="1:9">
      <c r="A316" s="1345"/>
      <c r="B316" s="1197"/>
      <c r="C316" s="1197"/>
      <c r="D316" s="1197"/>
      <c r="E316" s="1352"/>
      <c r="F316" s="1197"/>
      <c r="G316" s="1197"/>
      <c r="H316" s="1197"/>
      <c r="I316" s="446"/>
    </row>
    <row r="317" spans="1:9">
      <c r="A317" s="1345"/>
      <c r="B317" s="1197"/>
      <c r="C317" s="1197"/>
      <c r="D317" s="1197"/>
      <c r="E317" s="1352"/>
      <c r="F317" s="1197"/>
      <c r="G317" s="1197"/>
      <c r="H317" s="1197"/>
      <c r="I317" s="446"/>
    </row>
    <row r="318" spans="1:9">
      <c r="A318" s="1345"/>
      <c r="B318" s="1197"/>
      <c r="C318" s="1197"/>
      <c r="D318" s="1332"/>
      <c r="E318" s="1352"/>
      <c r="F318" s="1197"/>
      <c r="G318" s="1197"/>
      <c r="H318" s="1197"/>
      <c r="I318" s="446"/>
    </row>
    <row r="319" spans="1:9">
      <c r="A319" s="1353"/>
      <c r="B319" s="1197"/>
      <c r="C319" s="1197"/>
      <c r="D319" s="1197"/>
      <c r="E319" s="1352"/>
      <c r="F319" s="1197"/>
      <c r="G319" s="1197"/>
      <c r="H319" s="1197"/>
      <c r="I319" s="446"/>
    </row>
    <row r="320" spans="1:9">
      <c r="A320" s="1345"/>
      <c r="B320" s="1197"/>
      <c r="C320" s="1197"/>
      <c r="D320" s="1332"/>
      <c r="E320" s="1352"/>
      <c r="F320" s="1197"/>
      <c r="G320" s="1197"/>
      <c r="H320" s="1197"/>
      <c r="I320" s="446"/>
    </row>
    <row r="321" spans="1:9">
      <c r="A321" s="1345"/>
      <c r="B321" s="1197"/>
      <c r="C321" s="1197"/>
      <c r="D321" s="1332"/>
      <c r="E321" s="1352"/>
      <c r="F321" s="1197"/>
      <c r="G321" s="1197"/>
      <c r="H321" s="1197"/>
      <c r="I321" s="446"/>
    </row>
    <row r="322" spans="1:9">
      <c r="A322" s="1345"/>
      <c r="B322" s="1197"/>
      <c r="C322" s="1197"/>
      <c r="D322" s="1332"/>
      <c r="E322" s="1352"/>
      <c r="F322" s="1197"/>
      <c r="G322" s="1197"/>
      <c r="H322" s="1197"/>
      <c r="I322" s="446"/>
    </row>
    <row r="323" spans="1:9">
      <c r="A323" s="1345"/>
      <c r="B323" s="1197"/>
      <c r="C323" s="1197"/>
      <c r="D323" s="1332"/>
      <c r="E323" s="1352"/>
      <c r="F323" s="1197"/>
      <c r="G323" s="1197"/>
      <c r="H323" s="1197"/>
      <c r="I323" s="446"/>
    </row>
    <row r="324" spans="1:9">
      <c r="A324" s="1345"/>
      <c r="B324" s="1197"/>
      <c r="C324" s="1197"/>
      <c r="D324" s="1332"/>
      <c r="E324" s="1352"/>
      <c r="F324" s="1197"/>
      <c r="G324" s="1197"/>
      <c r="H324" s="1197"/>
      <c r="I324" s="446"/>
    </row>
    <row r="325" spans="1:9">
      <c r="A325" s="1345"/>
      <c r="B325" s="1197"/>
      <c r="C325" s="1197"/>
      <c r="D325" s="1332"/>
      <c r="E325" s="1352"/>
      <c r="F325" s="1197"/>
      <c r="G325" s="1197"/>
      <c r="H325" s="1197"/>
      <c r="I325" s="446"/>
    </row>
    <row r="326" spans="1:9">
      <c r="A326" s="1345"/>
      <c r="B326" s="1197"/>
      <c r="C326" s="1197"/>
      <c r="D326" s="1332"/>
      <c r="E326" s="1352"/>
      <c r="F326" s="1197"/>
      <c r="G326" s="1197"/>
      <c r="H326" s="1197"/>
      <c r="I326" s="446"/>
    </row>
    <row r="327" spans="1:9">
      <c r="A327" s="1345"/>
      <c r="B327" s="1197"/>
      <c r="C327" s="1197"/>
      <c r="D327" s="1332"/>
      <c r="E327" s="1352"/>
      <c r="F327" s="1197"/>
      <c r="G327" s="1197"/>
      <c r="H327" s="1197"/>
      <c r="I327" s="446"/>
    </row>
    <row r="328" spans="1:9">
      <c r="A328" s="1345"/>
      <c r="B328" s="1197"/>
      <c r="C328" s="1197"/>
      <c r="D328" s="1332"/>
      <c r="E328" s="1352"/>
      <c r="F328" s="1197"/>
      <c r="G328" s="1197"/>
      <c r="H328" s="1197"/>
      <c r="I328" s="446"/>
    </row>
    <row r="329" spans="1:9">
      <c r="A329" s="1345"/>
      <c r="B329" s="1197"/>
      <c r="C329" s="1197"/>
      <c r="D329" s="1332"/>
      <c r="E329" s="1352"/>
      <c r="F329" s="1197"/>
      <c r="G329" s="1197"/>
      <c r="H329" s="1197"/>
      <c r="I329" s="446"/>
    </row>
    <row r="330" spans="1:9">
      <c r="A330" s="1345"/>
      <c r="B330" s="1197"/>
      <c r="C330" s="1197"/>
      <c r="D330" s="1332"/>
      <c r="E330" s="1352"/>
      <c r="F330" s="1197"/>
      <c r="G330" s="1197"/>
      <c r="H330" s="1197"/>
      <c r="I330" s="446"/>
    </row>
    <row r="331" spans="1:9">
      <c r="A331" s="1345"/>
      <c r="B331" s="1197"/>
      <c r="C331" s="1197"/>
      <c r="D331" s="1332"/>
      <c r="E331" s="1352"/>
      <c r="F331" s="1197"/>
      <c r="G331" s="1197"/>
      <c r="H331" s="1197"/>
      <c r="I331" s="446"/>
    </row>
    <row r="332" spans="1:9">
      <c r="A332" s="1345"/>
      <c r="B332" s="1197"/>
      <c r="C332" s="1197"/>
      <c r="D332" s="1332"/>
      <c r="E332" s="1352"/>
      <c r="F332" s="1197"/>
      <c r="G332" s="1197"/>
      <c r="H332" s="1197"/>
      <c r="I332" s="446"/>
    </row>
    <row r="333" spans="1:9">
      <c r="A333" s="1345"/>
      <c r="B333" s="1197"/>
      <c r="C333" s="1197"/>
      <c r="D333" s="1332"/>
      <c r="E333" s="1352"/>
      <c r="F333" s="1197"/>
      <c r="G333" s="1197"/>
      <c r="H333" s="1197"/>
      <c r="I333" s="446"/>
    </row>
    <row r="334" spans="1:9">
      <c r="A334" s="1345"/>
      <c r="B334" s="1197"/>
      <c r="C334" s="1197"/>
      <c r="D334" s="1332"/>
      <c r="E334" s="1352"/>
      <c r="F334" s="1197"/>
      <c r="G334" s="1197"/>
      <c r="H334" s="1197"/>
      <c r="I334" s="446"/>
    </row>
    <row r="335" spans="1:9">
      <c r="A335" s="1345"/>
      <c r="B335" s="1197"/>
      <c r="C335" s="1197"/>
      <c r="D335" s="1332"/>
      <c r="E335" s="1352"/>
      <c r="F335" s="1197"/>
      <c r="G335" s="1197"/>
      <c r="H335" s="1197"/>
      <c r="I335" s="446"/>
    </row>
    <row r="336" spans="1:9">
      <c r="A336" s="1345"/>
      <c r="B336" s="1197"/>
      <c r="C336" s="1197"/>
      <c r="D336" s="1332"/>
      <c r="E336" s="1352"/>
      <c r="F336" s="1197"/>
      <c r="G336" s="1197"/>
      <c r="H336" s="1197"/>
      <c r="I336" s="446"/>
    </row>
    <row r="337" spans="1:9">
      <c r="A337" s="1345"/>
      <c r="B337" s="1197"/>
      <c r="C337" s="1197"/>
      <c r="D337" s="1332"/>
      <c r="E337" s="1352"/>
      <c r="F337" s="1197"/>
      <c r="G337" s="1197"/>
      <c r="H337" s="1197"/>
      <c r="I337" s="446"/>
    </row>
    <row r="338" spans="1:9">
      <c r="A338" s="1345"/>
      <c r="B338" s="1197"/>
      <c r="C338" s="1197"/>
      <c r="D338" s="1332"/>
      <c r="E338" s="1352"/>
      <c r="F338" s="1197"/>
      <c r="G338" s="1197"/>
      <c r="H338" s="1197"/>
      <c r="I338" s="446"/>
    </row>
    <row r="339" spans="1:9">
      <c r="A339" s="1345"/>
      <c r="B339" s="1197"/>
      <c r="C339" s="1197"/>
      <c r="D339" s="1332"/>
      <c r="E339" s="1352"/>
      <c r="F339" s="1197"/>
      <c r="G339" s="1197"/>
      <c r="H339" s="1197"/>
      <c r="I339" s="446"/>
    </row>
    <row r="340" spans="1:9">
      <c r="A340" s="1345"/>
      <c r="B340" s="1197"/>
      <c r="C340" s="1197"/>
      <c r="D340" s="1332"/>
      <c r="E340" s="1352"/>
      <c r="F340" s="1197"/>
      <c r="G340" s="1197"/>
      <c r="H340" s="1197"/>
      <c r="I340" s="446"/>
    </row>
    <row r="341" spans="1:9">
      <c r="A341" s="1345"/>
      <c r="B341" s="1197"/>
      <c r="C341" s="1197"/>
      <c r="D341" s="1332"/>
      <c r="E341" s="1352"/>
      <c r="F341" s="1197"/>
      <c r="G341" s="1197"/>
      <c r="H341" s="1197"/>
      <c r="I341" s="446"/>
    </row>
    <row r="342" spans="1:9">
      <c r="A342" s="1345"/>
      <c r="B342" s="1197"/>
      <c r="C342" s="1197"/>
      <c r="D342" s="1332"/>
      <c r="E342" s="1352"/>
      <c r="F342" s="1197"/>
      <c r="G342" s="1197"/>
      <c r="H342" s="1197"/>
      <c r="I342" s="446"/>
    </row>
    <row r="343" spans="1:9">
      <c r="A343" s="1345"/>
      <c r="B343" s="1197"/>
      <c r="C343" s="1197"/>
      <c r="D343" s="1332"/>
      <c r="E343" s="1352"/>
      <c r="F343" s="1197"/>
      <c r="G343" s="1197"/>
      <c r="H343" s="1197"/>
      <c r="I343" s="446"/>
    </row>
    <row r="344" spans="1:9">
      <c r="A344" s="1345"/>
      <c r="B344" s="1197"/>
      <c r="C344" s="1197"/>
      <c r="D344" s="1332"/>
      <c r="E344" s="1352"/>
      <c r="F344" s="1197"/>
      <c r="G344" s="1197"/>
      <c r="H344" s="1197"/>
      <c r="I344" s="446"/>
    </row>
    <row r="345" spans="1:9">
      <c r="A345" s="1345"/>
      <c r="B345" s="1197"/>
      <c r="C345" s="1197"/>
      <c r="D345" s="1332"/>
      <c r="E345" s="1352"/>
      <c r="F345" s="1197"/>
      <c r="G345" s="1197"/>
      <c r="H345" s="1197"/>
      <c r="I345" s="446"/>
    </row>
    <row r="346" spans="1:9">
      <c r="A346" s="1345"/>
      <c r="B346" s="1197"/>
      <c r="C346" s="1197"/>
      <c r="D346" s="1332"/>
      <c r="E346" s="1352"/>
      <c r="F346" s="1197"/>
      <c r="G346" s="1197"/>
      <c r="H346" s="1197"/>
      <c r="I346" s="446"/>
    </row>
    <row r="347" spans="1:9">
      <c r="A347" s="1345"/>
      <c r="B347" s="1197"/>
      <c r="C347" s="1197"/>
      <c r="D347" s="1332"/>
      <c r="E347" s="1352"/>
      <c r="F347" s="1197"/>
      <c r="G347" s="1197"/>
      <c r="H347" s="1197"/>
      <c r="I347" s="446"/>
    </row>
    <row r="348" spans="1:9">
      <c r="A348" s="1345"/>
      <c r="B348" s="1197"/>
      <c r="C348" s="1197"/>
      <c r="D348" s="1332"/>
      <c r="E348" s="1352"/>
      <c r="F348" s="1197"/>
      <c r="G348" s="1197"/>
      <c r="H348" s="1197"/>
      <c r="I348" s="446"/>
    </row>
    <row r="349" spans="1:9">
      <c r="A349" s="1345"/>
      <c r="B349" s="1197"/>
      <c r="C349" s="1197"/>
      <c r="D349" s="1332"/>
      <c r="E349" s="1352"/>
      <c r="F349" s="1197"/>
      <c r="G349" s="1197"/>
      <c r="H349" s="1197"/>
      <c r="I349" s="446"/>
    </row>
    <row r="350" spans="1:9">
      <c r="A350" s="1345"/>
      <c r="B350" s="1197"/>
      <c r="C350" s="1197"/>
      <c r="D350" s="1332"/>
      <c r="E350" s="1352"/>
      <c r="F350" s="1197"/>
      <c r="G350" s="1197"/>
      <c r="H350" s="1197"/>
      <c r="I350" s="446"/>
    </row>
    <row r="351" spans="1:9">
      <c r="A351" s="1345"/>
      <c r="B351" s="1197"/>
      <c r="C351" s="1197"/>
      <c r="D351" s="1332"/>
      <c r="E351" s="1352"/>
      <c r="F351" s="1197"/>
      <c r="G351" s="1197"/>
      <c r="H351" s="1197"/>
      <c r="I351" s="446"/>
    </row>
    <row r="352" spans="1:9">
      <c r="A352" s="1345"/>
      <c r="B352" s="1197"/>
      <c r="C352" s="1197"/>
      <c r="D352" s="1332"/>
      <c r="E352" s="1352"/>
      <c r="F352" s="1197"/>
      <c r="G352" s="1197"/>
      <c r="H352" s="1197"/>
      <c r="I352" s="446"/>
    </row>
    <row r="353" spans="1:9">
      <c r="A353" s="1345"/>
      <c r="B353" s="1197"/>
      <c r="C353" s="1197"/>
      <c r="D353" s="1332"/>
      <c r="E353" s="1352"/>
      <c r="F353" s="1197"/>
      <c r="G353" s="1197"/>
      <c r="H353" s="1197"/>
      <c r="I353" s="446"/>
    </row>
    <row r="354" spans="1:9">
      <c r="A354" s="1345"/>
      <c r="B354" s="1197"/>
      <c r="C354" s="1197"/>
      <c r="D354" s="1332"/>
      <c r="E354" s="1352"/>
      <c r="F354" s="1197"/>
      <c r="G354" s="1197"/>
      <c r="H354" s="1197"/>
      <c r="I354" s="446"/>
    </row>
    <row r="355" spans="1:9">
      <c r="A355" s="1345"/>
      <c r="B355" s="1197"/>
      <c r="C355" s="1197"/>
      <c r="D355" s="1332"/>
      <c r="E355" s="1352"/>
      <c r="F355" s="1197"/>
      <c r="G355" s="1197"/>
      <c r="H355" s="1197"/>
      <c r="I355" s="446"/>
    </row>
    <row r="356" spans="1:9">
      <c r="A356" s="1345"/>
      <c r="B356" s="1197"/>
      <c r="C356" s="1197"/>
      <c r="D356" s="1332"/>
      <c r="E356" s="1352"/>
      <c r="F356" s="1197"/>
      <c r="G356" s="1197"/>
      <c r="H356" s="1197"/>
      <c r="I356" s="446"/>
    </row>
    <row r="357" spans="1:9">
      <c r="A357" s="1345"/>
      <c r="B357" s="1197"/>
      <c r="C357" s="1197"/>
      <c r="D357" s="1332"/>
      <c r="E357" s="1352"/>
      <c r="F357" s="1197"/>
      <c r="G357" s="1197"/>
      <c r="H357" s="1197"/>
      <c r="I357" s="446"/>
    </row>
    <row r="358" spans="1:9">
      <c r="A358" s="1345"/>
      <c r="B358" s="1197"/>
      <c r="C358" s="1197"/>
      <c r="D358" s="1332"/>
      <c r="E358" s="1352"/>
      <c r="F358" s="1197"/>
      <c r="G358" s="1197"/>
      <c r="H358" s="1197"/>
      <c r="I358" s="446"/>
    </row>
    <row r="359" spans="1:9">
      <c r="A359" s="1345"/>
      <c r="B359" s="1197"/>
      <c r="C359" s="1197"/>
      <c r="D359" s="1332"/>
      <c r="E359" s="1352"/>
      <c r="F359" s="1197"/>
      <c r="G359" s="1197"/>
      <c r="H359" s="1197"/>
      <c r="I359" s="446"/>
    </row>
    <row r="360" spans="1:9">
      <c r="A360" s="1345"/>
      <c r="B360" s="1197"/>
      <c r="C360" s="1197"/>
      <c r="D360" s="1332"/>
      <c r="E360" s="1352"/>
      <c r="F360" s="1197"/>
      <c r="G360" s="1197"/>
      <c r="H360" s="1197"/>
      <c r="I360" s="446"/>
    </row>
    <row r="361" spans="1:9">
      <c r="A361" s="1345"/>
      <c r="B361" s="1197"/>
      <c r="C361" s="1197"/>
      <c r="D361" s="1332"/>
      <c r="E361" s="1352"/>
      <c r="F361" s="1197"/>
      <c r="G361" s="1197"/>
      <c r="H361" s="1197"/>
      <c r="I361" s="446"/>
    </row>
    <row r="362" spans="1:9">
      <c r="A362" s="1345"/>
      <c r="B362" s="1197"/>
      <c r="C362" s="1197"/>
      <c r="D362" s="1332"/>
      <c r="E362" s="1352"/>
      <c r="F362" s="1197"/>
      <c r="G362" s="1197"/>
      <c r="H362" s="1197"/>
      <c r="I362" s="446"/>
    </row>
    <row r="363" spans="1:9">
      <c r="A363" s="1345"/>
      <c r="B363" s="1197"/>
      <c r="C363" s="1197"/>
      <c r="D363" s="1332"/>
      <c r="E363" s="1352"/>
      <c r="F363" s="1197"/>
      <c r="G363" s="1197"/>
      <c r="H363" s="1197"/>
      <c r="I363" s="446"/>
    </row>
    <row r="364" spans="1:9">
      <c r="A364" s="1345"/>
      <c r="B364" s="1197"/>
      <c r="C364" s="1197"/>
      <c r="D364" s="1332"/>
      <c r="E364" s="1352"/>
      <c r="F364" s="1197"/>
      <c r="G364" s="1197"/>
      <c r="H364" s="1197"/>
      <c r="I364" s="446"/>
    </row>
    <row r="365" spans="1:9">
      <c r="A365" s="1345"/>
      <c r="B365" s="1197"/>
      <c r="C365" s="1197"/>
      <c r="D365" s="1332"/>
      <c r="E365" s="1352"/>
      <c r="F365" s="1197"/>
      <c r="G365" s="1197"/>
      <c r="H365" s="1197"/>
      <c r="I365" s="446"/>
    </row>
    <row r="366" spans="1:9">
      <c r="A366" s="1345"/>
      <c r="B366" s="1197"/>
      <c r="C366" s="1197"/>
      <c r="D366" s="1332"/>
      <c r="E366" s="1352"/>
      <c r="F366" s="1197"/>
      <c r="G366" s="1197"/>
      <c r="H366" s="1197"/>
      <c r="I366" s="446"/>
    </row>
    <row r="367" spans="1:9">
      <c r="A367" s="1345"/>
      <c r="B367" s="1197"/>
      <c r="C367" s="1197"/>
      <c r="D367" s="1332"/>
      <c r="E367" s="1352"/>
      <c r="F367" s="1197"/>
      <c r="G367" s="1197"/>
      <c r="H367" s="1197"/>
      <c r="I367" s="446"/>
    </row>
    <row r="368" spans="1:9">
      <c r="A368" s="1345"/>
      <c r="B368" s="1197"/>
      <c r="C368" s="1197"/>
      <c r="D368" s="1332"/>
      <c r="E368" s="1352"/>
      <c r="F368" s="1197"/>
      <c r="G368" s="1197"/>
      <c r="H368" s="1197"/>
      <c r="I368" s="446"/>
    </row>
    <row r="369" spans="1:9">
      <c r="A369" s="1345"/>
      <c r="B369" s="1197"/>
      <c r="C369" s="1197"/>
      <c r="D369" s="1332"/>
      <c r="E369" s="1352"/>
      <c r="F369" s="1197"/>
      <c r="G369" s="1197"/>
      <c r="H369" s="1197"/>
      <c r="I369" s="446"/>
    </row>
    <row r="370" spans="1:9">
      <c r="A370" s="1345"/>
      <c r="B370" s="1197"/>
      <c r="C370" s="1197"/>
      <c r="D370" s="1332"/>
      <c r="E370" s="1352"/>
      <c r="F370" s="1197"/>
      <c r="G370" s="1197"/>
      <c r="H370" s="1197"/>
      <c r="I370" s="446"/>
    </row>
    <row r="371" spans="1:9">
      <c r="A371" s="1345"/>
      <c r="B371" s="1197"/>
      <c r="C371" s="1197"/>
      <c r="D371" s="1332"/>
      <c r="E371" s="1352"/>
      <c r="F371" s="1197"/>
      <c r="G371" s="1197"/>
      <c r="H371" s="1197"/>
      <c r="I371" s="446"/>
    </row>
    <row r="372" spans="1:9">
      <c r="A372" s="1345"/>
      <c r="B372" s="1197"/>
      <c r="C372" s="1197"/>
      <c r="D372" s="1332"/>
      <c r="E372" s="1352"/>
      <c r="F372" s="1197"/>
      <c r="G372" s="1197"/>
      <c r="H372" s="1197"/>
      <c r="I372" s="446"/>
    </row>
    <row r="373" spans="1:9">
      <c r="A373" s="1345"/>
      <c r="B373" s="1197"/>
      <c r="C373" s="1197"/>
      <c r="D373" s="1332"/>
      <c r="E373" s="1352"/>
      <c r="F373" s="1197"/>
      <c r="G373" s="1197"/>
      <c r="H373" s="1197"/>
      <c r="I373" s="446"/>
    </row>
    <row r="374" spans="1:9">
      <c r="A374" s="1345"/>
      <c r="B374" s="1197"/>
      <c r="C374" s="1197"/>
      <c r="D374" s="1332"/>
      <c r="E374" s="1352"/>
      <c r="F374" s="1197"/>
      <c r="G374" s="1197"/>
      <c r="H374" s="1197"/>
      <c r="I374" s="446"/>
    </row>
    <row r="375" spans="1:9">
      <c r="A375" s="1345"/>
      <c r="B375" s="1197"/>
      <c r="C375" s="1197"/>
      <c r="D375" s="1332"/>
      <c r="E375" s="1352"/>
      <c r="F375" s="1197"/>
      <c r="G375" s="1197"/>
      <c r="H375" s="1197"/>
      <c r="I375" s="446"/>
    </row>
    <row r="376" spans="1:9">
      <c r="A376" s="1345"/>
      <c r="B376" s="1197"/>
      <c r="C376" s="1197"/>
      <c r="D376" s="1332"/>
      <c r="E376" s="1352"/>
      <c r="F376" s="1197"/>
      <c r="G376" s="1197"/>
      <c r="H376" s="1197"/>
      <c r="I376" s="446"/>
    </row>
    <row r="377" spans="1:9">
      <c r="A377" s="1345"/>
      <c r="B377" s="1197"/>
      <c r="C377" s="1197"/>
      <c r="D377" s="1332"/>
      <c r="E377" s="1352"/>
      <c r="F377" s="1197"/>
      <c r="G377" s="1197"/>
      <c r="H377" s="1197"/>
      <c r="I377" s="446"/>
    </row>
    <row r="378" spans="1:9">
      <c r="A378" s="1345"/>
      <c r="B378" s="1197"/>
      <c r="C378" s="1197"/>
      <c r="D378" s="1332"/>
      <c r="E378" s="1352"/>
      <c r="F378" s="1197"/>
      <c r="G378" s="1197"/>
      <c r="H378" s="1197"/>
      <c r="I378" s="446"/>
    </row>
    <row r="379" spans="1:9">
      <c r="A379" s="1345"/>
      <c r="B379" s="1197"/>
      <c r="C379" s="1197"/>
      <c r="D379" s="1332"/>
      <c r="E379" s="1352"/>
      <c r="F379" s="1197"/>
      <c r="G379" s="1197"/>
      <c r="H379" s="1197"/>
      <c r="I379" s="446"/>
    </row>
    <row r="380" spans="1:9">
      <c r="A380" s="1345"/>
      <c r="B380" s="1197"/>
      <c r="C380" s="1197"/>
      <c r="D380" s="1332"/>
      <c r="E380" s="1352"/>
      <c r="F380" s="1197"/>
      <c r="G380" s="1197"/>
      <c r="H380" s="1197"/>
      <c r="I380" s="446"/>
    </row>
    <row r="381" spans="1:9">
      <c r="A381" s="1345"/>
      <c r="B381" s="1197"/>
      <c r="C381" s="1197"/>
      <c r="D381" s="1332"/>
      <c r="E381" s="1352"/>
      <c r="F381" s="1197"/>
      <c r="G381" s="1197"/>
      <c r="H381" s="1197"/>
      <c r="I381" s="446"/>
    </row>
    <row r="382" spans="1:9">
      <c r="A382" s="1345"/>
      <c r="B382" s="1197"/>
      <c r="C382" s="1197"/>
      <c r="D382" s="1332"/>
      <c r="E382" s="1352"/>
      <c r="F382" s="1197"/>
      <c r="G382" s="1197"/>
      <c r="H382" s="1197"/>
      <c r="I382" s="446"/>
    </row>
    <row r="383" spans="1:9">
      <c r="A383" s="1345"/>
      <c r="B383" s="1197"/>
      <c r="C383" s="1197"/>
      <c r="D383" s="1332"/>
      <c r="E383" s="1352"/>
      <c r="F383" s="1197"/>
      <c r="G383" s="1197"/>
      <c r="H383" s="1197"/>
      <c r="I383" s="446"/>
    </row>
    <row r="384" spans="1:9">
      <c r="A384" s="1345"/>
      <c r="B384" s="1197"/>
      <c r="C384" s="1197"/>
      <c r="D384" s="1332"/>
      <c r="E384" s="1352"/>
      <c r="F384" s="1197"/>
      <c r="G384" s="1197"/>
      <c r="H384" s="1197"/>
      <c r="I384" s="446"/>
    </row>
    <row r="385" spans="1:9">
      <c r="A385" s="1345"/>
      <c r="B385" s="1197"/>
      <c r="C385" s="1197"/>
      <c r="D385" s="1332"/>
      <c r="E385" s="1352"/>
      <c r="F385" s="1197"/>
      <c r="G385" s="1197"/>
      <c r="H385" s="1197"/>
      <c r="I385" s="446"/>
    </row>
    <row r="386" spans="1:9">
      <c r="A386" s="1345"/>
      <c r="B386" s="1197"/>
      <c r="C386" s="1197"/>
      <c r="D386" s="1332"/>
      <c r="E386" s="1352"/>
      <c r="F386" s="1197"/>
      <c r="G386" s="1197"/>
      <c r="H386" s="1197"/>
      <c r="I386" s="446"/>
    </row>
    <row r="387" spans="1:9">
      <c r="A387" s="1345"/>
      <c r="B387" s="1197"/>
      <c r="C387" s="1197"/>
      <c r="D387" s="1332"/>
      <c r="E387" s="1352"/>
      <c r="F387" s="1197"/>
      <c r="G387" s="1197"/>
      <c r="H387" s="1197"/>
      <c r="I387" s="446"/>
    </row>
    <row r="388" spans="1:9">
      <c r="A388" s="1345"/>
      <c r="B388" s="1197"/>
      <c r="C388" s="1197"/>
      <c r="D388" s="1332"/>
      <c r="E388" s="1352"/>
      <c r="F388" s="1197"/>
      <c r="G388" s="1197"/>
      <c r="H388" s="1197"/>
      <c r="I388" s="446"/>
    </row>
    <row r="389" spans="1:9">
      <c r="A389" s="1345"/>
      <c r="B389" s="1197"/>
      <c r="C389" s="1197"/>
      <c r="D389" s="1332"/>
      <c r="E389" s="1352"/>
      <c r="F389" s="1197"/>
      <c r="G389" s="1197"/>
      <c r="H389" s="1197"/>
      <c r="I389" s="446"/>
    </row>
    <row r="390" spans="1:9">
      <c r="A390" s="1345"/>
      <c r="B390" s="1197"/>
      <c r="C390" s="1197"/>
      <c r="D390" s="1332"/>
      <c r="E390" s="1352"/>
      <c r="F390" s="1197"/>
      <c r="G390" s="1197"/>
      <c r="H390" s="1197"/>
      <c r="I390" s="446"/>
    </row>
    <row r="391" spans="1:9">
      <c r="A391" s="1345"/>
      <c r="B391" s="1197"/>
      <c r="C391" s="1197"/>
      <c r="D391" s="1332"/>
      <c r="E391" s="1352"/>
      <c r="F391" s="1197"/>
      <c r="G391" s="1197"/>
      <c r="H391" s="1197"/>
      <c r="I391" s="446"/>
    </row>
    <row r="392" spans="1:9">
      <c r="A392" s="1345"/>
      <c r="B392" s="1197"/>
      <c r="C392" s="1197"/>
      <c r="D392" s="1332"/>
      <c r="E392" s="1352"/>
      <c r="F392" s="1197"/>
      <c r="G392" s="1197"/>
      <c r="H392" s="1197"/>
      <c r="I392" s="446"/>
    </row>
    <row r="393" spans="1:9">
      <c r="A393" s="1345"/>
      <c r="B393" s="1197"/>
      <c r="C393" s="1197"/>
      <c r="D393" s="1332"/>
      <c r="E393" s="1352"/>
      <c r="F393" s="1197"/>
      <c r="G393" s="1197"/>
      <c r="H393" s="1197"/>
      <c r="I393" s="446"/>
    </row>
    <row r="394" spans="1:9">
      <c r="A394" s="1345"/>
      <c r="B394" s="1197"/>
      <c r="C394" s="1197"/>
      <c r="D394" s="1332"/>
      <c r="E394" s="1352"/>
      <c r="F394" s="1197"/>
      <c r="G394" s="1197"/>
      <c r="H394" s="1197"/>
      <c r="I394" s="446"/>
    </row>
    <row r="395" spans="1:9">
      <c r="A395" s="1345"/>
      <c r="B395" s="1197"/>
      <c r="C395" s="1197"/>
      <c r="D395" s="1332"/>
      <c r="E395" s="1352"/>
      <c r="F395" s="1197"/>
      <c r="G395" s="1197"/>
      <c r="H395" s="1197"/>
      <c r="I395" s="446"/>
    </row>
    <row r="396" spans="1:9">
      <c r="A396" s="1345"/>
      <c r="B396" s="1197"/>
      <c r="C396" s="1197"/>
      <c r="D396" s="1332"/>
      <c r="E396" s="1352"/>
      <c r="F396" s="1197"/>
      <c r="G396" s="1197"/>
      <c r="H396" s="1197"/>
      <c r="I396" s="446"/>
    </row>
    <row r="397" spans="1:9">
      <c r="A397" s="1345"/>
      <c r="B397" s="1197"/>
      <c r="C397" s="1197"/>
      <c r="D397" s="1332"/>
      <c r="E397" s="1352"/>
      <c r="F397" s="1197"/>
      <c r="G397" s="1197"/>
      <c r="H397" s="1197"/>
      <c r="I397" s="446"/>
    </row>
    <row r="398" spans="1:9">
      <c r="A398" s="1345"/>
      <c r="B398" s="1197"/>
      <c r="C398" s="1197"/>
      <c r="D398" s="1332"/>
      <c r="E398" s="1352"/>
      <c r="F398" s="1197"/>
      <c r="G398" s="1197"/>
      <c r="H398" s="1197"/>
      <c r="I398" s="446"/>
    </row>
    <row r="399" spans="1:9">
      <c r="A399" s="1345"/>
      <c r="B399" s="1197"/>
      <c r="C399" s="1197"/>
      <c r="D399" s="1332"/>
      <c r="E399" s="1352"/>
      <c r="F399" s="1197"/>
      <c r="G399" s="1197"/>
      <c r="H399" s="1197"/>
      <c r="I399" s="446"/>
    </row>
    <row r="400" spans="1:9">
      <c r="A400" s="1345"/>
      <c r="B400" s="1197"/>
      <c r="C400" s="1197"/>
      <c r="D400" s="1332"/>
      <c r="E400" s="1352"/>
      <c r="F400" s="1197"/>
      <c r="G400" s="1197"/>
      <c r="H400" s="1197"/>
      <c r="I400" s="446"/>
    </row>
    <row r="401" spans="1:9">
      <c r="A401" s="1345"/>
      <c r="B401" s="1197"/>
      <c r="C401" s="1197"/>
      <c r="D401" s="1332"/>
      <c r="E401" s="1352"/>
      <c r="F401" s="1197"/>
      <c r="G401" s="1197"/>
      <c r="H401" s="1197"/>
      <c r="I401" s="446"/>
    </row>
    <row r="402" spans="1:9">
      <c r="A402" s="1345"/>
      <c r="B402" s="1197"/>
      <c r="C402" s="1197"/>
      <c r="D402" s="1332"/>
      <c r="E402" s="1352"/>
      <c r="F402" s="1197"/>
      <c r="G402" s="1197"/>
      <c r="H402" s="1197"/>
      <c r="I402" s="446"/>
    </row>
    <row r="403" spans="1:9">
      <c r="A403" s="1345"/>
      <c r="B403" s="1197"/>
      <c r="C403" s="1197"/>
      <c r="D403" s="1332"/>
      <c r="E403" s="1352"/>
      <c r="F403" s="1197"/>
      <c r="G403" s="1197"/>
      <c r="H403" s="1197"/>
      <c r="I403" s="446"/>
    </row>
    <row r="404" spans="1:9">
      <c r="A404" s="1345"/>
      <c r="B404" s="1197"/>
      <c r="C404" s="1197"/>
      <c r="D404" s="1332"/>
      <c r="E404" s="1352"/>
      <c r="F404" s="1197"/>
      <c r="G404" s="1197"/>
      <c r="H404" s="1197"/>
      <c r="I404" s="446"/>
    </row>
    <row r="405" spans="1:9">
      <c r="A405" s="1345"/>
      <c r="B405" s="1197"/>
      <c r="C405" s="1197"/>
      <c r="D405" s="1332"/>
      <c r="E405" s="1352"/>
      <c r="F405" s="1197"/>
      <c r="G405" s="1197"/>
      <c r="H405" s="1197"/>
      <c r="I405" s="446"/>
    </row>
    <row r="406" spans="1:9">
      <c r="A406" s="1345"/>
      <c r="B406" s="1197"/>
      <c r="C406" s="1197"/>
      <c r="D406" s="1332"/>
      <c r="E406" s="1352"/>
      <c r="F406" s="1197"/>
      <c r="G406" s="1197"/>
      <c r="H406" s="1197"/>
      <c r="I406" s="446"/>
    </row>
    <row r="407" spans="1:9">
      <c r="A407" s="1345"/>
      <c r="B407" s="1197"/>
      <c r="C407" s="1197"/>
      <c r="D407" s="1332"/>
      <c r="E407" s="1352"/>
      <c r="F407" s="1197"/>
      <c r="G407" s="1197"/>
      <c r="H407" s="1197"/>
      <c r="I407" s="446"/>
    </row>
    <row r="408" spans="1:9">
      <c r="A408" s="1345"/>
      <c r="B408" s="1197"/>
      <c r="C408" s="1197"/>
      <c r="D408" s="1332"/>
      <c r="E408" s="1352"/>
      <c r="F408" s="1197"/>
      <c r="G408" s="1197"/>
      <c r="H408" s="1197"/>
      <c r="I408" s="446"/>
    </row>
    <row r="409" spans="1:9">
      <c r="A409" s="1345"/>
      <c r="B409" s="1197"/>
      <c r="C409" s="1197"/>
      <c r="D409" s="1332"/>
      <c r="E409" s="1352"/>
      <c r="F409" s="1197"/>
      <c r="G409" s="1197"/>
      <c r="H409" s="1197"/>
      <c r="I409" s="446"/>
    </row>
    <row r="410" spans="1:9">
      <c r="A410" s="1345"/>
      <c r="B410" s="1197"/>
      <c r="C410" s="1197"/>
      <c r="D410" s="1332"/>
      <c r="E410" s="1352"/>
      <c r="F410" s="1197"/>
      <c r="G410" s="1197"/>
      <c r="H410" s="1197"/>
      <c r="I410" s="446"/>
    </row>
    <row r="411" spans="1:9">
      <c r="A411" s="1345"/>
      <c r="B411" s="1197"/>
      <c r="C411" s="1197"/>
      <c r="D411" s="1332"/>
      <c r="E411" s="1352"/>
      <c r="F411" s="1197"/>
      <c r="G411" s="1197"/>
      <c r="H411" s="1197"/>
      <c r="I411" s="446"/>
    </row>
    <row r="412" spans="1:9">
      <c r="A412" s="1345"/>
      <c r="B412" s="1197"/>
      <c r="C412" s="1197"/>
      <c r="D412" s="1332"/>
      <c r="E412" s="1352"/>
      <c r="F412" s="1197"/>
      <c r="G412" s="1197"/>
      <c r="H412" s="1197"/>
      <c r="I412" s="446"/>
    </row>
    <row r="413" spans="1:9">
      <c r="A413" s="1345"/>
      <c r="B413" s="1197"/>
      <c r="C413" s="1197"/>
      <c r="D413" s="1332"/>
      <c r="E413" s="1352"/>
      <c r="F413" s="1197"/>
      <c r="G413" s="1197"/>
      <c r="H413" s="1197"/>
      <c r="I413" s="446"/>
    </row>
    <row r="414" spans="1:9">
      <c r="A414" s="1345"/>
      <c r="B414" s="1197"/>
      <c r="C414" s="1197"/>
      <c r="D414" s="1332"/>
      <c r="E414" s="1352"/>
      <c r="F414" s="1197"/>
      <c r="G414" s="1197"/>
      <c r="H414" s="1197"/>
      <c r="I414" s="446"/>
    </row>
    <row r="415" spans="1:9">
      <c r="A415" s="1345"/>
      <c r="B415" s="1197"/>
      <c r="C415" s="1197"/>
      <c r="D415" s="1332"/>
      <c r="E415" s="1352"/>
      <c r="F415" s="1197"/>
      <c r="G415" s="1197"/>
      <c r="H415" s="1197"/>
      <c r="I415" s="446"/>
    </row>
    <row r="416" spans="1:9">
      <c r="A416" s="1345"/>
      <c r="B416" s="1197"/>
      <c r="C416" s="1197"/>
      <c r="D416" s="1332"/>
      <c r="E416" s="1352"/>
      <c r="F416" s="1197"/>
      <c r="G416" s="1197"/>
      <c r="H416" s="1197"/>
      <c r="I416" s="446"/>
    </row>
    <row r="417" spans="1:9">
      <c r="A417" s="1345"/>
      <c r="B417" s="1197"/>
      <c r="C417" s="1197"/>
      <c r="D417" s="1332"/>
      <c r="E417" s="1352"/>
      <c r="F417" s="1197"/>
      <c r="G417" s="1197"/>
      <c r="H417" s="1197"/>
      <c r="I417" s="446"/>
    </row>
    <row r="418" spans="1:9">
      <c r="A418" s="1345"/>
      <c r="B418" s="1197"/>
      <c r="C418" s="1197"/>
      <c r="D418" s="1332"/>
      <c r="E418" s="1352"/>
      <c r="F418" s="1197"/>
      <c r="G418" s="1197"/>
      <c r="H418" s="1197"/>
      <c r="I418" s="446"/>
    </row>
    <row r="419" spans="1:9">
      <c r="A419" s="1345"/>
      <c r="B419" s="1197"/>
      <c r="C419" s="1197"/>
      <c r="D419" s="1332"/>
      <c r="E419" s="1352"/>
      <c r="F419" s="1197"/>
      <c r="G419" s="1197"/>
      <c r="H419" s="1197"/>
      <c r="I419" s="446"/>
    </row>
    <row r="420" spans="1:9">
      <c r="A420" s="1345"/>
      <c r="B420" s="1197"/>
      <c r="C420" s="1197"/>
      <c r="D420" s="1332"/>
      <c r="E420" s="1352"/>
      <c r="F420" s="1197"/>
      <c r="G420" s="1197"/>
      <c r="H420" s="1197"/>
      <c r="I420" s="446"/>
    </row>
    <row r="421" spans="1:9">
      <c r="A421" s="1345"/>
      <c r="B421" s="1197"/>
      <c r="C421" s="1197"/>
      <c r="D421" s="1332"/>
      <c r="E421" s="1352"/>
      <c r="F421" s="1197"/>
      <c r="G421" s="1197"/>
      <c r="H421" s="1197"/>
      <c r="I421" s="446"/>
    </row>
    <row r="422" spans="1:9">
      <c r="A422" s="1345"/>
      <c r="B422" s="1197"/>
      <c r="C422" s="1197"/>
      <c r="D422" s="1332"/>
      <c r="E422" s="1352"/>
      <c r="F422" s="1197"/>
      <c r="G422" s="1197"/>
      <c r="H422" s="1197"/>
      <c r="I422" s="446"/>
    </row>
    <row r="423" spans="1:9">
      <c r="A423" s="1345"/>
      <c r="B423" s="1197"/>
      <c r="C423" s="1197"/>
      <c r="D423" s="1332"/>
      <c r="E423" s="1352"/>
      <c r="F423" s="1197"/>
      <c r="G423" s="1197"/>
      <c r="H423" s="1197"/>
      <c r="I423" s="446"/>
    </row>
    <row r="424" spans="1:9">
      <c r="A424" s="1345"/>
      <c r="B424" s="1197"/>
      <c r="C424" s="1197"/>
      <c r="D424" s="1332"/>
      <c r="E424" s="1352"/>
      <c r="F424" s="1197"/>
      <c r="G424" s="1197"/>
      <c r="H424" s="1197"/>
      <c r="I424" s="446"/>
    </row>
    <row r="425" spans="1:9">
      <c r="A425" s="1345"/>
      <c r="B425" s="1197"/>
      <c r="C425" s="1197"/>
      <c r="D425" s="1332"/>
      <c r="E425" s="1352"/>
      <c r="F425" s="1197"/>
      <c r="G425" s="1197"/>
      <c r="H425" s="1197"/>
      <c r="I425" s="446"/>
    </row>
    <row r="426" spans="1:9">
      <c r="A426" s="1345"/>
      <c r="B426" s="1197"/>
      <c r="C426" s="1197"/>
      <c r="D426" s="1332"/>
      <c r="E426" s="1352"/>
      <c r="F426" s="1197"/>
      <c r="G426" s="1197"/>
      <c r="H426" s="1197"/>
      <c r="I426" s="446"/>
    </row>
    <row r="427" spans="1:9">
      <c r="A427" s="1345"/>
      <c r="B427" s="1197"/>
      <c r="C427" s="1197"/>
      <c r="D427" s="1332"/>
      <c r="E427" s="1352"/>
      <c r="F427" s="1197"/>
      <c r="G427" s="1197"/>
      <c r="H427" s="1197"/>
      <c r="I427" s="446"/>
    </row>
    <row r="428" spans="1:9">
      <c r="A428" s="1345"/>
      <c r="B428" s="1197"/>
      <c r="C428" s="1197"/>
      <c r="D428" s="1332"/>
      <c r="E428" s="1352"/>
      <c r="F428" s="1197"/>
      <c r="G428" s="1197"/>
      <c r="H428" s="1197"/>
      <c r="I428" s="446"/>
    </row>
    <row r="429" spans="1:9">
      <c r="A429" s="1345"/>
      <c r="B429" s="1197"/>
      <c r="C429" s="1197"/>
      <c r="D429" s="1332"/>
      <c r="E429" s="1352"/>
      <c r="F429" s="1197"/>
      <c r="G429" s="1197"/>
      <c r="H429" s="1197"/>
      <c r="I429" s="446"/>
    </row>
    <row r="430" spans="1:9">
      <c r="A430" s="1345"/>
      <c r="B430" s="1197"/>
      <c r="C430" s="1197"/>
      <c r="D430" s="1332"/>
      <c r="E430" s="1352"/>
      <c r="F430" s="1197"/>
      <c r="G430" s="1197"/>
      <c r="H430" s="1197"/>
      <c r="I430" s="446"/>
    </row>
    <row r="431" spans="1:9">
      <c r="A431" s="1345"/>
      <c r="B431" s="1197"/>
      <c r="C431" s="1197"/>
      <c r="D431" s="1332"/>
      <c r="E431" s="1352"/>
      <c r="F431" s="1197"/>
      <c r="G431" s="1197"/>
      <c r="H431" s="1197"/>
      <c r="I431" s="446"/>
    </row>
    <row r="432" spans="1:9">
      <c r="A432" s="1345"/>
      <c r="B432" s="1197"/>
      <c r="C432" s="1197"/>
      <c r="D432" s="1332"/>
      <c r="E432" s="1352"/>
      <c r="F432" s="1197"/>
      <c r="G432" s="1197"/>
      <c r="H432" s="1197"/>
      <c r="I432" s="446"/>
    </row>
    <row r="433" spans="1:9">
      <c r="A433" s="1345"/>
      <c r="B433" s="1197"/>
      <c r="C433" s="1197"/>
      <c r="D433" s="1332"/>
      <c r="E433" s="1352"/>
      <c r="F433" s="1197"/>
      <c r="G433" s="1197"/>
      <c r="H433" s="1197"/>
      <c r="I433" s="446"/>
    </row>
    <row r="434" spans="1:9">
      <c r="A434" s="1345"/>
      <c r="B434" s="1197"/>
      <c r="C434" s="1197"/>
      <c r="D434" s="1332"/>
      <c r="E434" s="1352"/>
      <c r="F434" s="1197"/>
      <c r="G434" s="1197"/>
      <c r="H434" s="1197"/>
      <c r="I434" s="446"/>
    </row>
    <row r="435" spans="1:9">
      <c r="A435" s="1345"/>
      <c r="B435" s="1197"/>
      <c r="C435" s="1197"/>
      <c r="D435" s="1197"/>
      <c r="E435" s="1352"/>
      <c r="F435" s="1197"/>
      <c r="G435" s="1197"/>
      <c r="H435" s="1197"/>
      <c r="I435" s="446"/>
    </row>
    <row r="436" spans="1:9" ht="15.6">
      <c r="A436" s="1354"/>
      <c r="B436" s="1355"/>
      <c r="C436" s="1355"/>
      <c r="D436" s="1355"/>
      <c r="E436" s="1356"/>
      <c r="F436" s="1355"/>
      <c r="G436" s="1355"/>
      <c r="H436" s="1355"/>
      <c r="I436" s="446"/>
    </row>
    <row r="437" spans="1:9">
      <c r="A437" s="1353"/>
      <c r="B437" s="1359"/>
      <c r="C437" s="1332"/>
      <c r="D437" s="1332"/>
      <c r="E437" s="1196"/>
      <c r="F437" s="1332"/>
      <c r="G437" s="1332"/>
      <c r="H437" s="1332"/>
      <c r="I437" s="446"/>
    </row>
    <row r="438" spans="1:9">
      <c r="A438" s="1353"/>
      <c r="B438" s="1359"/>
      <c r="C438" s="1332"/>
      <c r="D438" s="1332"/>
      <c r="E438" s="1196"/>
      <c r="F438" s="1332"/>
      <c r="G438" s="1332"/>
      <c r="H438" s="1332"/>
      <c r="I438" s="446"/>
    </row>
    <row r="439" spans="1:9">
      <c r="I439" s="446"/>
    </row>
    <row r="440" spans="1:9">
      <c r="I440" s="446"/>
    </row>
    <row r="441" spans="1:9">
      <c r="I441" s="446"/>
    </row>
    <row r="442" spans="1:9">
      <c r="I442" s="446"/>
    </row>
    <row r="443" spans="1:9">
      <c r="I443" s="446"/>
    </row>
    <row r="444" spans="1:9">
      <c r="I444" s="446"/>
    </row>
    <row r="445" spans="1:9">
      <c r="I445" s="446"/>
    </row>
    <row r="446" spans="1:9">
      <c r="I446" s="446"/>
    </row>
    <row r="447" spans="1:9">
      <c r="I447" s="446"/>
    </row>
    <row r="448" spans="1:9">
      <c r="I448" s="446"/>
    </row>
  </sheetData>
  <mergeCells count="66">
    <mergeCell ref="B269:H269"/>
    <mergeCell ref="B271:H271"/>
    <mergeCell ref="B211:H211"/>
    <mergeCell ref="G212:G214"/>
    <mergeCell ref="B215:H215"/>
    <mergeCell ref="B216:H216"/>
    <mergeCell ref="B232:H232"/>
    <mergeCell ref="B233:H233"/>
    <mergeCell ref="B207:H207"/>
    <mergeCell ref="B178:H178"/>
    <mergeCell ref="B179:H179"/>
    <mergeCell ref="A181:H181"/>
    <mergeCell ref="B182:H182"/>
    <mergeCell ref="B186:H186"/>
    <mergeCell ref="B188:H188"/>
    <mergeCell ref="B189:H189"/>
    <mergeCell ref="B191:H191"/>
    <mergeCell ref="B192:H192"/>
    <mergeCell ref="B203:H203"/>
    <mergeCell ref="B206:H206"/>
    <mergeCell ref="B173:H173"/>
    <mergeCell ref="A124:H124"/>
    <mergeCell ref="A125:H125"/>
    <mergeCell ref="B132:H132"/>
    <mergeCell ref="B134:H134"/>
    <mergeCell ref="B140:H140"/>
    <mergeCell ref="B141:H141"/>
    <mergeCell ref="B148:H148"/>
    <mergeCell ref="B149:H149"/>
    <mergeCell ref="B154:H154"/>
    <mergeCell ref="B161:H161"/>
    <mergeCell ref="B162:H162"/>
    <mergeCell ref="B112:H112"/>
    <mergeCell ref="B51:H51"/>
    <mergeCell ref="B52:H52"/>
    <mergeCell ref="B54:H54"/>
    <mergeCell ref="B57:H57"/>
    <mergeCell ref="B58:H58"/>
    <mergeCell ref="B69:H69"/>
    <mergeCell ref="B73:H73"/>
    <mergeCell ref="B74:H74"/>
    <mergeCell ref="B104:H104"/>
    <mergeCell ref="B108:H108"/>
    <mergeCell ref="B111:H111"/>
    <mergeCell ref="B45:H45"/>
    <mergeCell ref="H4:H6"/>
    <mergeCell ref="B8:H8"/>
    <mergeCell ref="B9:H9"/>
    <mergeCell ref="A11:H11"/>
    <mergeCell ref="B12:H12"/>
    <mergeCell ref="B17:H17"/>
    <mergeCell ref="B21:H21"/>
    <mergeCell ref="B23:H23"/>
    <mergeCell ref="B24:H24"/>
    <mergeCell ref="B27:H27"/>
    <mergeCell ref="B28:H28"/>
    <mergeCell ref="A1:H1"/>
    <mergeCell ref="A2:H2"/>
    <mergeCell ref="A3:H3"/>
    <mergeCell ref="A4:A6"/>
    <mergeCell ref="B4:B6"/>
    <mergeCell ref="C4:C6"/>
    <mergeCell ref="D4:D6"/>
    <mergeCell ref="E4:E6"/>
    <mergeCell ref="F4:F6"/>
    <mergeCell ref="G4:G6"/>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W766"/>
  <sheetViews>
    <sheetView topLeftCell="A432" workbookViewId="0">
      <selection activeCell="J432" sqref="J432:K432"/>
    </sheetView>
  </sheetViews>
  <sheetFormatPr defaultColWidth="11.33203125" defaultRowHeight="13.8"/>
  <cols>
    <col min="1" max="1" width="7.33203125" style="952" customWidth="1"/>
    <col min="2" max="2" width="11.33203125" style="952"/>
    <col min="3" max="3" width="8.109375" style="952" customWidth="1"/>
    <col min="4" max="4" width="11.33203125" style="952"/>
    <col min="5" max="5" width="4.88671875" style="952" customWidth="1"/>
    <col min="6" max="6" width="11.33203125" style="952" hidden="1" customWidth="1"/>
    <col min="7" max="7" width="11.33203125" style="952"/>
    <col min="8" max="8" width="1.88671875" style="952" customWidth="1"/>
    <col min="9" max="9" width="10.6640625" style="954" customWidth="1"/>
    <col min="10" max="10" width="11.33203125" style="952"/>
    <col min="11" max="11" width="17.44140625" style="952" customWidth="1"/>
    <col min="12" max="12" width="28" style="955" customWidth="1"/>
    <col min="13" max="13" width="11.33203125" style="955"/>
    <col min="14" max="14" width="27.44140625" style="955" customWidth="1"/>
    <col min="15" max="15" width="11.33203125" style="952"/>
    <col min="16" max="16" width="11.33203125" style="954"/>
    <col min="17" max="19" width="11.33203125" style="952"/>
    <col min="20" max="16384" width="11.33203125" style="953"/>
  </cols>
  <sheetData>
    <row r="1" spans="1:19">
      <c r="B1" s="2440"/>
      <c r="C1" s="2440"/>
      <c r="D1" s="2440"/>
      <c r="E1" s="2440"/>
      <c r="F1" s="2440"/>
      <c r="G1" s="2440"/>
      <c r="H1" s="2440"/>
      <c r="I1" s="2440"/>
      <c r="J1" s="2440"/>
      <c r="K1" s="2440"/>
      <c r="L1" s="2440"/>
      <c r="M1" s="2440"/>
      <c r="N1" s="2440"/>
      <c r="O1" s="2440"/>
      <c r="P1" s="2440"/>
      <c r="Q1" s="2440"/>
      <c r="R1" s="2440"/>
      <c r="S1" s="2440"/>
    </row>
    <row r="2" spans="1:19">
      <c r="A2" s="2441" t="s">
        <v>15423</v>
      </c>
      <c r="B2" s="2441"/>
      <c r="C2" s="2441"/>
      <c r="D2" s="2441"/>
      <c r="E2" s="2441"/>
      <c r="F2" s="2441"/>
      <c r="G2" s="2441"/>
      <c r="H2" s="2441"/>
      <c r="I2" s="2441"/>
      <c r="J2" s="2441"/>
      <c r="K2" s="2441"/>
      <c r="L2" s="2441"/>
      <c r="M2" s="2441"/>
      <c r="N2" s="2441"/>
      <c r="O2" s="2441"/>
      <c r="P2" s="2441"/>
      <c r="Q2" s="2441"/>
      <c r="R2" s="2441"/>
      <c r="S2" s="2441"/>
    </row>
    <row r="3" spans="1:19">
      <c r="B3" s="2441" t="s">
        <v>17483</v>
      </c>
      <c r="C3" s="2441"/>
      <c r="D3" s="2441"/>
      <c r="E3" s="2441"/>
      <c r="F3" s="2441"/>
      <c r="G3" s="2441"/>
      <c r="H3" s="2441"/>
      <c r="I3" s="2441"/>
      <c r="J3" s="2441"/>
      <c r="K3" s="2441"/>
      <c r="L3" s="2441"/>
      <c r="M3" s="2441"/>
      <c r="N3" s="2441"/>
      <c r="O3" s="2441"/>
      <c r="P3" s="2441"/>
      <c r="Q3" s="2441"/>
      <c r="R3" s="2441"/>
      <c r="S3" s="2441"/>
    </row>
    <row r="4" spans="1:19" ht="9" customHeight="1">
      <c r="B4" s="954"/>
      <c r="C4" s="955"/>
      <c r="D4" s="954"/>
      <c r="E4" s="956"/>
      <c r="F4" s="957"/>
      <c r="G4" s="957"/>
      <c r="H4" s="957"/>
      <c r="I4" s="958"/>
      <c r="J4" s="958"/>
    </row>
    <row r="5" spans="1:19" ht="37.5" customHeight="1">
      <c r="A5" s="2442" t="s">
        <v>15424</v>
      </c>
      <c r="B5" s="2442" t="s">
        <v>15425</v>
      </c>
      <c r="C5" s="2442"/>
      <c r="D5" s="2442" t="s">
        <v>0</v>
      </c>
      <c r="E5" s="2442"/>
      <c r="F5" s="2442"/>
      <c r="G5" s="2442" t="s">
        <v>1</v>
      </c>
      <c r="H5" s="2442"/>
      <c r="I5" s="2442"/>
      <c r="J5" s="2442" t="s">
        <v>15426</v>
      </c>
      <c r="K5" s="2442"/>
      <c r="L5" s="2443" t="s">
        <v>15427</v>
      </c>
      <c r="M5" s="2446" t="s">
        <v>15428</v>
      </c>
      <c r="N5" s="2447"/>
      <c r="O5" s="2459"/>
      <c r="P5" s="2459"/>
      <c r="Q5" s="2459"/>
      <c r="R5" s="2459"/>
      <c r="S5" s="2459"/>
    </row>
    <row r="6" spans="1:19" ht="15" customHeight="1">
      <c r="A6" s="2442"/>
      <c r="B6" s="2442"/>
      <c r="C6" s="2442"/>
      <c r="D6" s="2442"/>
      <c r="E6" s="2442"/>
      <c r="F6" s="2442"/>
      <c r="G6" s="2442"/>
      <c r="H6" s="2442"/>
      <c r="I6" s="2442"/>
      <c r="J6" s="2442"/>
      <c r="K6" s="2442"/>
      <c r="L6" s="2444"/>
      <c r="M6" s="2448"/>
      <c r="N6" s="2449"/>
      <c r="O6" s="2459"/>
      <c r="P6" s="2459"/>
      <c r="Q6" s="2459"/>
      <c r="R6" s="2459"/>
      <c r="S6" s="2459"/>
    </row>
    <row r="7" spans="1:19" ht="15" customHeight="1">
      <c r="A7" s="2442"/>
      <c r="B7" s="2442"/>
      <c r="C7" s="2442"/>
      <c r="D7" s="2442"/>
      <c r="E7" s="2442"/>
      <c r="F7" s="2442"/>
      <c r="G7" s="2442"/>
      <c r="H7" s="2442"/>
      <c r="I7" s="2442"/>
      <c r="J7" s="2442"/>
      <c r="K7" s="2442"/>
      <c r="L7" s="2444"/>
      <c r="M7" s="2448"/>
      <c r="N7" s="2449"/>
      <c r="O7" s="2459"/>
      <c r="P7" s="2459"/>
      <c r="Q7" s="2459"/>
      <c r="R7" s="2459"/>
      <c r="S7" s="2459"/>
    </row>
    <row r="8" spans="1:19" ht="15" customHeight="1">
      <c r="A8" s="2442"/>
      <c r="B8" s="2442"/>
      <c r="C8" s="2442"/>
      <c r="D8" s="2442"/>
      <c r="E8" s="2442"/>
      <c r="F8" s="2442"/>
      <c r="G8" s="2442"/>
      <c r="H8" s="2442"/>
      <c r="I8" s="2442"/>
      <c r="J8" s="2442"/>
      <c r="K8" s="2442"/>
      <c r="L8" s="2444"/>
      <c r="M8" s="2448"/>
      <c r="N8" s="2449"/>
      <c r="O8" s="2459"/>
      <c r="P8" s="2459"/>
      <c r="Q8" s="2459"/>
      <c r="R8" s="2459"/>
      <c r="S8" s="2459"/>
    </row>
    <row r="9" spans="1:19" ht="15" customHeight="1">
      <c r="A9" s="2442"/>
      <c r="B9" s="2442"/>
      <c r="C9" s="2442"/>
      <c r="D9" s="2442"/>
      <c r="E9" s="2442"/>
      <c r="F9" s="2442"/>
      <c r="G9" s="2442"/>
      <c r="H9" s="2442"/>
      <c r="I9" s="2442"/>
      <c r="J9" s="2442"/>
      <c r="K9" s="2442"/>
      <c r="L9" s="2445"/>
      <c r="M9" s="2450"/>
      <c r="N9" s="2451"/>
      <c r="O9" s="2459"/>
      <c r="P9" s="2459"/>
      <c r="Q9" s="2459"/>
      <c r="R9" s="2459"/>
      <c r="S9" s="2459"/>
    </row>
    <row r="10" spans="1:19">
      <c r="A10" s="959">
        <v>1</v>
      </c>
      <c r="B10" s="2459">
        <v>2</v>
      </c>
      <c r="C10" s="2459"/>
      <c r="D10" s="2459">
        <v>3</v>
      </c>
      <c r="E10" s="2459"/>
      <c r="F10" s="2459"/>
      <c r="G10" s="2459">
        <v>4</v>
      </c>
      <c r="H10" s="2459"/>
      <c r="I10" s="2459"/>
      <c r="J10" s="2459">
        <v>5</v>
      </c>
      <c r="K10" s="2459"/>
      <c r="L10" s="959">
        <v>6</v>
      </c>
      <c r="M10" s="1858">
        <v>7</v>
      </c>
      <c r="N10" s="2464"/>
      <c r="O10" s="2459"/>
      <c r="P10" s="2459"/>
      <c r="Q10" s="2459"/>
      <c r="R10" s="2459"/>
      <c r="S10" s="2459"/>
    </row>
    <row r="11" spans="1:19">
      <c r="A11" s="2452" t="s">
        <v>1609</v>
      </c>
      <c r="B11" s="2453"/>
      <c r="C11" s="2453"/>
      <c r="D11" s="2453"/>
      <c r="E11" s="2453"/>
      <c r="F11" s="2453"/>
      <c r="G11" s="2453"/>
      <c r="H11" s="2453"/>
      <c r="I11" s="2453"/>
      <c r="J11" s="2453"/>
      <c r="K11" s="2453"/>
      <c r="L11" s="2453"/>
      <c r="M11" s="2453"/>
      <c r="N11" s="2453"/>
      <c r="O11" s="2453"/>
      <c r="P11" s="2453"/>
      <c r="Q11" s="2453"/>
      <c r="R11" s="2453"/>
      <c r="S11" s="2454"/>
    </row>
    <row r="12" spans="1:19">
      <c r="A12" s="2455" t="s">
        <v>15429</v>
      </c>
      <c r="B12" s="2456"/>
      <c r="C12" s="2456"/>
      <c r="D12" s="2456"/>
      <c r="E12" s="2456"/>
      <c r="F12" s="2456"/>
      <c r="G12" s="2456"/>
      <c r="H12" s="2456"/>
      <c r="I12" s="2456"/>
      <c r="J12" s="2456"/>
      <c r="K12" s="2456"/>
      <c r="L12" s="2456"/>
      <c r="M12" s="2456"/>
      <c r="N12" s="2456"/>
      <c r="O12" s="2456"/>
      <c r="P12" s="2456"/>
      <c r="Q12" s="2456"/>
      <c r="R12" s="2456"/>
      <c r="S12" s="2457"/>
    </row>
    <row r="13" spans="1:19" ht="121.5" customHeight="1">
      <c r="A13" s="959" t="s">
        <v>6073</v>
      </c>
      <c r="B13" s="2458" t="s">
        <v>15430</v>
      </c>
      <c r="C13" s="2458"/>
      <c r="D13" s="2459" t="s">
        <v>1611</v>
      </c>
      <c r="E13" s="2459"/>
      <c r="F13" s="2459"/>
      <c r="G13" s="2460">
        <v>9516.7000000000007</v>
      </c>
      <c r="H13" s="2460"/>
      <c r="I13" s="2460"/>
      <c r="J13" s="2461" t="s">
        <v>15431</v>
      </c>
      <c r="K13" s="2461"/>
      <c r="L13" s="876" t="s">
        <v>15432</v>
      </c>
      <c r="M13" s="1857" t="s">
        <v>15433</v>
      </c>
      <c r="N13" s="1857"/>
      <c r="O13" s="2459"/>
      <c r="P13" s="2459"/>
      <c r="Q13" s="2459"/>
      <c r="R13" s="2462"/>
      <c r="S13" s="2463"/>
    </row>
    <row r="14" spans="1:19" ht="42" customHeight="1">
      <c r="A14" s="960"/>
      <c r="B14" s="2516" t="s">
        <v>15434</v>
      </c>
      <c r="C14" s="2516"/>
      <c r="D14" s="2517" t="s">
        <v>4796</v>
      </c>
      <c r="E14" s="2517"/>
      <c r="F14" s="2517"/>
      <c r="G14" s="2518" t="s">
        <v>15435</v>
      </c>
      <c r="H14" s="2519"/>
      <c r="I14" s="2520"/>
      <c r="J14" s="2521"/>
      <c r="K14" s="2522"/>
      <c r="L14" s="961" t="s">
        <v>4796</v>
      </c>
      <c r="M14" s="2523" t="s">
        <v>4796</v>
      </c>
      <c r="N14" s="2523"/>
      <c r="O14" s="1922" t="s">
        <v>4796</v>
      </c>
      <c r="P14" s="1922"/>
      <c r="Q14" s="1922"/>
      <c r="R14" s="2481" t="s">
        <v>4796</v>
      </c>
      <c r="S14" s="2482"/>
    </row>
    <row r="15" spans="1:19">
      <c r="A15" s="2483" t="s">
        <v>4</v>
      </c>
      <c r="B15" s="2484"/>
      <c r="C15" s="2484"/>
      <c r="D15" s="2484"/>
      <c r="E15" s="2484"/>
      <c r="F15" s="2484"/>
      <c r="G15" s="2484"/>
      <c r="H15" s="2484"/>
      <c r="I15" s="2484"/>
      <c r="J15" s="2484"/>
      <c r="K15" s="2484"/>
      <c r="L15" s="2484"/>
      <c r="M15" s="2484"/>
      <c r="N15" s="2484"/>
      <c r="O15" s="2484"/>
      <c r="P15" s="2484"/>
      <c r="Q15" s="2484"/>
      <c r="R15" s="2484"/>
      <c r="S15" s="2485"/>
    </row>
    <row r="16" spans="1:19" ht="293.25" customHeight="1">
      <c r="A16" s="2486" t="s">
        <v>10</v>
      </c>
      <c r="B16" s="2489" t="s">
        <v>15436</v>
      </c>
      <c r="C16" s="2490"/>
      <c r="D16" s="2475" t="s">
        <v>1616</v>
      </c>
      <c r="E16" s="2495"/>
      <c r="F16" s="2476"/>
      <c r="G16" s="2498">
        <v>11778.27</v>
      </c>
      <c r="H16" s="2499"/>
      <c r="I16" s="2500"/>
      <c r="J16" s="2507" t="s">
        <v>17477</v>
      </c>
      <c r="K16" s="2508"/>
      <c r="L16" s="2513" t="s">
        <v>15437</v>
      </c>
      <c r="M16" s="2489" t="s">
        <v>15438</v>
      </c>
      <c r="N16" s="2490"/>
      <c r="O16" s="2475"/>
      <c r="P16" s="2495"/>
      <c r="Q16" s="2476"/>
      <c r="R16" s="2475"/>
      <c r="S16" s="2476"/>
    </row>
    <row r="17" spans="1:22" ht="409.6" customHeight="1">
      <c r="A17" s="2487"/>
      <c r="B17" s="2491"/>
      <c r="C17" s="2492"/>
      <c r="D17" s="2477"/>
      <c r="E17" s="2496"/>
      <c r="F17" s="2478"/>
      <c r="G17" s="2501"/>
      <c r="H17" s="2502"/>
      <c r="I17" s="2503"/>
      <c r="J17" s="2509"/>
      <c r="K17" s="2510"/>
      <c r="L17" s="2514"/>
      <c r="M17" s="2491"/>
      <c r="N17" s="2492"/>
      <c r="O17" s="2477"/>
      <c r="P17" s="2496"/>
      <c r="Q17" s="2478"/>
      <c r="R17" s="2477"/>
      <c r="S17" s="2478"/>
      <c r="V17" s="962"/>
    </row>
    <row r="18" spans="1:22" ht="357" customHeight="1">
      <c r="A18" s="2488"/>
      <c r="B18" s="2493"/>
      <c r="C18" s="2494"/>
      <c r="D18" s="2479"/>
      <c r="E18" s="2497"/>
      <c r="F18" s="2480"/>
      <c r="G18" s="2504"/>
      <c r="H18" s="2505"/>
      <c r="I18" s="2506"/>
      <c r="J18" s="2511"/>
      <c r="K18" s="2512"/>
      <c r="L18" s="2515"/>
      <c r="M18" s="2493"/>
      <c r="N18" s="2494"/>
      <c r="O18" s="2479"/>
      <c r="P18" s="2497"/>
      <c r="Q18" s="2480"/>
      <c r="R18" s="2479"/>
      <c r="S18" s="2480"/>
      <c r="V18" s="877"/>
    </row>
    <row r="19" spans="1:22" ht="213.75" customHeight="1">
      <c r="A19" s="959">
        <v>2</v>
      </c>
      <c r="B19" s="2458" t="s">
        <v>15439</v>
      </c>
      <c r="C19" s="2458"/>
      <c r="D19" s="2459" t="s">
        <v>1616</v>
      </c>
      <c r="E19" s="2459"/>
      <c r="F19" s="2459"/>
      <c r="G19" s="2459" t="s">
        <v>15440</v>
      </c>
      <c r="H19" s="2459"/>
      <c r="I19" s="2459"/>
      <c r="J19" s="2458" t="s">
        <v>17478</v>
      </c>
      <c r="K19" s="2458"/>
      <c r="L19" s="876" t="s">
        <v>15441</v>
      </c>
      <c r="M19" s="1858" t="s">
        <v>15442</v>
      </c>
      <c r="N19" s="2464"/>
      <c r="O19" s="2459"/>
      <c r="P19" s="2459"/>
      <c r="Q19" s="2459"/>
      <c r="R19" s="2459"/>
      <c r="S19" s="2459"/>
    </row>
    <row r="20" spans="1:22" ht="42.75" customHeight="1">
      <c r="A20" s="963"/>
      <c r="B20" s="2465" t="s">
        <v>15443</v>
      </c>
      <c r="C20" s="2466"/>
      <c r="D20" s="2467" t="s">
        <v>4796</v>
      </c>
      <c r="E20" s="2468"/>
      <c r="F20" s="2469"/>
      <c r="G20" s="2470" t="s">
        <v>15444</v>
      </c>
      <c r="H20" s="2471"/>
      <c r="I20" s="2472"/>
      <c r="J20" s="2467" t="s">
        <v>4796</v>
      </c>
      <c r="K20" s="2469"/>
      <c r="L20" s="964" t="s">
        <v>4796</v>
      </c>
      <c r="M20" s="2473"/>
      <c r="N20" s="2473"/>
      <c r="O20" s="2474" t="s">
        <v>4796</v>
      </c>
      <c r="P20" s="2468"/>
      <c r="Q20" s="2468"/>
      <c r="R20" s="2468"/>
      <c r="S20" s="2469"/>
    </row>
    <row r="21" spans="1:22">
      <c r="A21" s="2541" t="s">
        <v>15445</v>
      </c>
      <c r="B21" s="2542"/>
      <c r="C21" s="2542"/>
      <c r="D21" s="2542"/>
      <c r="E21" s="2542"/>
      <c r="F21" s="2542"/>
      <c r="G21" s="2542"/>
      <c r="H21" s="2542"/>
      <c r="I21" s="2542"/>
      <c r="J21" s="2542"/>
      <c r="K21" s="2542"/>
      <c r="L21" s="2542"/>
      <c r="M21" s="2542"/>
      <c r="N21" s="2542"/>
      <c r="O21" s="2542"/>
      <c r="P21" s="2542"/>
      <c r="Q21" s="2542"/>
      <c r="R21" s="2542"/>
      <c r="S21" s="2543"/>
    </row>
    <row r="22" spans="1:22" ht="18.75" customHeight="1">
      <c r="A22" s="2544" t="s">
        <v>4811</v>
      </c>
      <c r="B22" s="2545"/>
      <c r="C22" s="2545"/>
      <c r="D22" s="2545"/>
      <c r="E22" s="2545"/>
      <c r="F22" s="2545"/>
      <c r="G22" s="2545"/>
      <c r="H22" s="2545"/>
      <c r="I22" s="2545"/>
      <c r="J22" s="2545"/>
      <c r="K22" s="2545"/>
      <c r="L22" s="2545"/>
      <c r="M22" s="2484"/>
      <c r="N22" s="2484"/>
      <c r="O22" s="2484"/>
      <c r="P22" s="2484"/>
      <c r="Q22" s="2484"/>
      <c r="R22" s="2484"/>
      <c r="S22" s="2485"/>
    </row>
    <row r="23" spans="1:22" ht="357" customHeight="1">
      <c r="A23" s="965" t="s">
        <v>6073</v>
      </c>
      <c r="B23" s="2546" t="s">
        <v>15446</v>
      </c>
      <c r="C23" s="2546"/>
      <c r="D23" s="2537" t="s">
        <v>9249</v>
      </c>
      <c r="E23" s="2462"/>
      <c r="F23" s="2463"/>
      <c r="G23" s="2547">
        <v>818</v>
      </c>
      <c r="H23" s="2548"/>
      <c r="I23" s="2549"/>
      <c r="J23" s="2546" t="s">
        <v>15447</v>
      </c>
      <c r="K23" s="2546"/>
      <c r="L23" s="966" t="s">
        <v>15448</v>
      </c>
      <c r="M23" s="1857" t="s">
        <v>15449</v>
      </c>
      <c r="N23" s="1857"/>
      <c r="O23" s="2459"/>
      <c r="P23" s="2459"/>
      <c r="Q23" s="2459"/>
      <c r="R23" s="2459"/>
      <c r="S23" s="2459"/>
      <c r="V23" s="967"/>
    </row>
    <row r="24" spans="1:22" ht="99" customHeight="1">
      <c r="A24" s="965" t="s">
        <v>6078</v>
      </c>
      <c r="B24" s="2535" t="s">
        <v>15450</v>
      </c>
      <c r="C24" s="2536"/>
      <c r="D24" s="2537" t="s">
        <v>9249</v>
      </c>
      <c r="E24" s="2462"/>
      <c r="F24" s="2463"/>
      <c r="G24" s="2538">
        <v>123.2</v>
      </c>
      <c r="H24" s="2539"/>
      <c r="I24" s="2540"/>
      <c r="J24" s="2535" t="s">
        <v>15451</v>
      </c>
      <c r="K24" s="2536"/>
      <c r="L24" s="966" t="s">
        <v>15452</v>
      </c>
      <c r="M24" s="1857" t="s">
        <v>9090</v>
      </c>
      <c r="N24" s="1857"/>
      <c r="O24" s="2459"/>
      <c r="P24" s="2459"/>
      <c r="Q24" s="2459"/>
      <c r="R24" s="2459"/>
      <c r="S24" s="2459"/>
    </row>
    <row r="25" spans="1:22" ht="46.5" customHeight="1">
      <c r="A25" s="968"/>
      <c r="B25" s="2524" t="s">
        <v>15453</v>
      </c>
      <c r="C25" s="2525"/>
      <c r="D25" s="2526" t="s">
        <v>4796</v>
      </c>
      <c r="E25" s="2527"/>
      <c r="F25" s="2528"/>
      <c r="G25" s="2529" t="s">
        <v>15454</v>
      </c>
      <c r="H25" s="2530"/>
      <c r="I25" s="2531"/>
      <c r="J25" s="2526" t="s">
        <v>4796</v>
      </c>
      <c r="K25" s="2528"/>
      <c r="L25" s="969" t="s">
        <v>4796</v>
      </c>
      <c r="M25" s="2532" t="s">
        <v>4796</v>
      </c>
      <c r="N25" s="2532"/>
      <c r="O25" s="1922" t="s">
        <v>4796</v>
      </c>
      <c r="P25" s="1922"/>
      <c r="Q25" s="1922"/>
      <c r="R25" s="2533" t="s">
        <v>4796</v>
      </c>
      <c r="S25" s="2534"/>
    </row>
    <row r="26" spans="1:22" ht="18.75" customHeight="1">
      <c r="A26" s="2483" t="s">
        <v>15455</v>
      </c>
      <c r="B26" s="2484"/>
      <c r="C26" s="2484"/>
      <c r="D26" s="2484"/>
      <c r="E26" s="2484"/>
      <c r="F26" s="2484"/>
      <c r="G26" s="2484"/>
      <c r="H26" s="2484"/>
      <c r="I26" s="2484"/>
      <c r="J26" s="2484"/>
      <c r="K26" s="2484"/>
      <c r="L26" s="2484"/>
      <c r="M26" s="2484"/>
      <c r="N26" s="2484"/>
      <c r="O26" s="2484"/>
      <c r="P26" s="2484"/>
      <c r="Q26" s="2484"/>
      <c r="R26" s="2484"/>
      <c r="S26" s="2485"/>
    </row>
    <row r="27" spans="1:22" ht="204.75" customHeight="1">
      <c r="A27" s="970" t="s">
        <v>6073</v>
      </c>
      <c r="B27" s="2535" t="s">
        <v>15456</v>
      </c>
      <c r="C27" s="2556"/>
      <c r="D27" s="2459" t="s">
        <v>15457</v>
      </c>
      <c r="E27" s="2459"/>
      <c r="F27" s="2459"/>
      <c r="G27" s="2460">
        <v>1856</v>
      </c>
      <c r="H27" s="2460"/>
      <c r="I27" s="2460"/>
      <c r="J27" s="2556" t="s">
        <v>15458</v>
      </c>
      <c r="K27" s="2536"/>
      <c r="L27" s="966" t="s">
        <v>15459</v>
      </c>
      <c r="M27" s="1857" t="s">
        <v>15460</v>
      </c>
      <c r="N27" s="1857"/>
      <c r="O27" s="2459"/>
      <c r="P27" s="2459"/>
      <c r="Q27" s="2459"/>
      <c r="R27" s="2459"/>
      <c r="S27" s="2459"/>
    </row>
    <row r="28" spans="1:22" ht="123" customHeight="1">
      <c r="A28" s="970" t="s">
        <v>6078</v>
      </c>
      <c r="B28" s="2535" t="s">
        <v>15461</v>
      </c>
      <c r="C28" s="2556"/>
      <c r="D28" s="2486" t="s">
        <v>15457</v>
      </c>
      <c r="E28" s="2486"/>
      <c r="F28" s="2486"/>
      <c r="G28" s="2557">
        <v>3864</v>
      </c>
      <c r="H28" s="2557"/>
      <c r="I28" s="2557"/>
      <c r="J28" s="2461" t="s">
        <v>15462</v>
      </c>
      <c r="K28" s="2558"/>
      <c r="L28" s="966" t="s">
        <v>15463</v>
      </c>
      <c r="M28" s="1857" t="s">
        <v>15464</v>
      </c>
      <c r="N28" s="1857"/>
      <c r="O28" s="2459"/>
      <c r="P28" s="2459"/>
      <c r="Q28" s="2459"/>
      <c r="R28" s="2459"/>
      <c r="S28" s="2459"/>
    </row>
    <row r="29" spans="1:22" ht="43.5" customHeight="1">
      <c r="A29" s="971"/>
      <c r="B29" s="2524" t="s">
        <v>15465</v>
      </c>
      <c r="C29" s="2550"/>
      <c r="D29" s="2551" t="s">
        <v>4796</v>
      </c>
      <c r="E29" s="2552"/>
      <c r="F29" s="2553"/>
      <c r="G29" s="2554" t="s">
        <v>15466</v>
      </c>
      <c r="H29" s="2554"/>
      <c r="I29" s="2554"/>
      <c r="J29" s="2555" t="s">
        <v>4796</v>
      </c>
      <c r="K29" s="2555"/>
      <c r="L29" s="972" t="s">
        <v>4796</v>
      </c>
      <c r="M29" s="2532" t="s">
        <v>4796</v>
      </c>
      <c r="N29" s="2532"/>
      <c r="O29" s="1922" t="s">
        <v>4796</v>
      </c>
      <c r="P29" s="1922"/>
      <c r="Q29" s="1922"/>
      <c r="R29" s="1922" t="s">
        <v>4796</v>
      </c>
      <c r="S29" s="1922"/>
    </row>
    <row r="30" spans="1:22" ht="18.75" customHeight="1">
      <c r="A30" s="2483" t="s">
        <v>7054</v>
      </c>
      <c r="B30" s="2484"/>
      <c r="C30" s="2484"/>
      <c r="D30" s="2484"/>
      <c r="E30" s="2484"/>
      <c r="F30" s="2484"/>
      <c r="G30" s="2484"/>
      <c r="H30" s="2484"/>
      <c r="I30" s="2484"/>
      <c r="J30" s="2484"/>
      <c r="K30" s="2484"/>
      <c r="L30" s="2484"/>
      <c r="M30" s="2484"/>
      <c r="N30" s="2484"/>
      <c r="O30" s="2484"/>
      <c r="P30" s="2484"/>
      <c r="Q30" s="2484"/>
      <c r="R30" s="2484"/>
      <c r="S30" s="2485"/>
    </row>
    <row r="31" spans="1:22" ht="103.5" customHeight="1">
      <c r="A31" s="959" t="s">
        <v>6073</v>
      </c>
      <c r="B31" s="2458" t="s">
        <v>15467</v>
      </c>
      <c r="C31" s="2458"/>
      <c r="D31" s="2459" t="s">
        <v>9490</v>
      </c>
      <c r="E31" s="2459"/>
      <c r="F31" s="2459"/>
      <c r="G31" s="2460">
        <v>155</v>
      </c>
      <c r="H31" s="2460"/>
      <c r="I31" s="2460"/>
      <c r="J31" s="2458" t="s">
        <v>15468</v>
      </c>
      <c r="K31" s="2458"/>
      <c r="L31" s="973" t="s">
        <v>15469</v>
      </c>
      <c r="M31" s="1857" t="s">
        <v>15470</v>
      </c>
      <c r="N31" s="1857"/>
      <c r="O31" s="2459"/>
      <c r="P31" s="2459"/>
      <c r="Q31" s="2459"/>
      <c r="R31" s="2459"/>
      <c r="S31" s="2459"/>
    </row>
    <row r="32" spans="1:22" ht="189.75" customHeight="1">
      <c r="A32" s="959" t="s">
        <v>6078</v>
      </c>
      <c r="B32" s="2458" t="s">
        <v>15471</v>
      </c>
      <c r="C32" s="2458"/>
      <c r="D32" s="2459" t="s">
        <v>9490</v>
      </c>
      <c r="E32" s="2459"/>
      <c r="F32" s="2459"/>
      <c r="G32" s="2460">
        <v>162</v>
      </c>
      <c r="H32" s="2460"/>
      <c r="I32" s="2460"/>
      <c r="J32" s="2458" t="s">
        <v>15472</v>
      </c>
      <c r="K32" s="2458"/>
      <c r="L32" s="973" t="s">
        <v>15473</v>
      </c>
      <c r="M32" s="1857" t="s">
        <v>15474</v>
      </c>
      <c r="N32" s="1857"/>
      <c r="O32" s="2459"/>
      <c r="P32" s="2459"/>
      <c r="Q32" s="2459"/>
      <c r="R32" s="2459"/>
      <c r="S32" s="2459"/>
    </row>
    <row r="33" spans="1:19" ht="117" customHeight="1">
      <c r="A33" s="959" t="s">
        <v>6082</v>
      </c>
      <c r="B33" s="2458" t="s">
        <v>15475</v>
      </c>
      <c r="C33" s="2458"/>
      <c r="D33" s="2459" t="s">
        <v>9490</v>
      </c>
      <c r="E33" s="2459"/>
      <c r="F33" s="2459"/>
      <c r="G33" s="2460">
        <v>2103</v>
      </c>
      <c r="H33" s="2460"/>
      <c r="I33" s="2460"/>
      <c r="J33" s="2458" t="s">
        <v>15476</v>
      </c>
      <c r="K33" s="2458"/>
      <c r="L33" s="973" t="s">
        <v>15477</v>
      </c>
      <c r="M33" s="1857" t="s">
        <v>15478</v>
      </c>
      <c r="N33" s="1857"/>
      <c r="O33" s="2459"/>
      <c r="P33" s="2459"/>
      <c r="Q33" s="2459"/>
      <c r="R33" s="2459"/>
      <c r="S33" s="2459"/>
    </row>
    <row r="34" spans="1:19" ht="99.75" customHeight="1">
      <c r="A34" s="959" t="s">
        <v>6085</v>
      </c>
      <c r="B34" s="2458" t="s">
        <v>15479</v>
      </c>
      <c r="C34" s="2458"/>
      <c r="D34" s="2459" t="s">
        <v>9490</v>
      </c>
      <c r="E34" s="2459"/>
      <c r="F34" s="2459"/>
      <c r="G34" s="2460">
        <v>695</v>
      </c>
      <c r="H34" s="2460"/>
      <c r="I34" s="2460"/>
      <c r="J34" s="2458" t="s">
        <v>15480</v>
      </c>
      <c r="K34" s="2458"/>
      <c r="L34" s="973" t="s">
        <v>15481</v>
      </c>
      <c r="M34" s="1857" t="s">
        <v>15482</v>
      </c>
      <c r="N34" s="1857"/>
      <c r="O34" s="2459"/>
      <c r="P34" s="2459"/>
      <c r="Q34" s="2459"/>
      <c r="R34" s="2459"/>
      <c r="S34" s="2459"/>
    </row>
    <row r="35" spans="1:19" ht="137.25" customHeight="1">
      <c r="A35" s="959" t="s">
        <v>6088</v>
      </c>
      <c r="B35" s="2458" t="s">
        <v>15483</v>
      </c>
      <c r="C35" s="2458"/>
      <c r="D35" s="2459" t="s">
        <v>9490</v>
      </c>
      <c r="E35" s="2459"/>
      <c r="F35" s="2459"/>
      <c r="G35" s="2460">
        <v>151</v>
      </c>
      <c r="H35" s="2460"/>
      <c r="I35" s="2460"/>
      <c r="J35" s="2458" t="s">
        <v>15484</v>
      </c>
      <c r="K35" s="2458"/>
      <c r="L35" s="973" t="s">
        <v>15485</v>
      </c>
      <c r="M35" s="1857" t="s">
        <v>15486</v>
      </c>
      <c r="N35" s="1857"/>
      <c r="O35" s="2459"/>
      <c r="P35" s="2459"/>
      <c r="Q35" s="2459"/>
      <c r="R35" s="2459"/>
      <c r="S35" s="2459"/>
    </row>
    <row r="36" spans="1:19" ht="114" customHeight="1">
      <c r="A36" s="959" t="s">
        <v>6092</v>
      </c>
      <c r="B36" s="2458" t="s">
        <v>15487</v>
      </c>
      <c r="C36" s="2458"/>
      <c r="D36" s="2459" t="s">
        <v>9490</v>
      </c>
      <c r="E36" s="2459"/>
      <c r="F36" s="2459"/>
      <c r="G36" s="2460">
        <v>105</v>
      </c>
      <c r="H36" s="2460"/>
      <c r="I36" s="2460"/>
      <c r="J36" s="2458" t="s">
        <v>15488</v>
      </c>
      <c r="K36" s="2458"/>
      <c r="L36" s="973" t="s">
        <v>15489</v>
      </c>
      <c r="M36" s="1857" t="s">
        <v>15482</v>
      </c>
      <c r="N36" s="1857"/>
      <c r="O36" s="2459"/>
      <c r="P36" s="2459"/>
      <c r="Q36" s="2459"/>
      <c r="R36" s="2459"/>
      <c r="S36" s="2459"/>
    </row>
    <row r="37" spans="1:19" ht="152.25" customHeight="1">
      <c r="A37" s="959" t="s">
        <v>6094</v>
      </c>
      <c r="B37" s="2458" t="s">
        <v>15490</v>
      </c>
      <c r="C37" s="2458"/>
      <c r="D37" s="2459" t="s">
        <v>9490</v>
      </c>
      <c r="E37" s="2459"/>
      <c r="F37" s="2459"/>
      <c r="G37" s="2460">
        <v>42</v>
      </c>
      <c r="H37" s="2460"/>
      <c r="I37" s="2460"/>
      <c r="J37" s="2458" t="s">
        <v>15491</v>
      </c>
      <c r="K37" s="2458"/>
      <c r="L37" s="973" t="s">
        <v>15492</v>
      </c>
      <c r="M37" s="1857" t="s">
        <v>15493</v>
      </c>
      <c r="N37" s="1857"/>
      <c r="O37" s="2459"/>
      <c r="P37" s="2459"/>
      <c r="Q37" s="2459"/>
      <c r="R37" s="2459"/>
      <c r="S37" s="2459"/>
    </row>
    <row r="38" spans="1:19" ht="98.25" customHeight="1">
      <c r="A38" s="959" t="s">
        <v>6096</v>
      </c>
      <c r="B38" s="2458" t="s">
        <v>15494</v>
      </c>
      <c r="C38" s="2458"/>
      <c r="D38" s="2459" t="s">
        <v>9490</v>
      </c>
      <c r="E38" s="2459"/>
      <c r="F38" s="2459"/>
      <c r="G38" s="2460">
        <v>60</v>
      </c>
      <c r="H38" s="2460"/>
      <c r="I38" s="2460"/>
      <c r="J38" s="2458" t="s">
        <v>15495</v>
      </c>
      <c r="K38" s="2458"/>
      <c r="L38" s="973" t="s">
        <v>15496</v>
      </c>
      <c r="M38" s="1857" t="s">
        <v>15486</v>
      </c>
      <c r="N38" s="1857"/>
      <c r="O38" s="2459"/>
      <c r="P38" s="2459"/>
      <c r="Q38" s="2459"/>
      <c r="R38" s="2459"/>
      <c r="S38" s="2459"/>
    </row>
    <row r="39" spans="1:19" ht="110.25" customHeight="1">
      <c r="A39" s="959" t="s">
        <v>6101</v>
      </c>
      <c r="B39" s="2458" t="s">
        <v>15497</v>
      </c>
      <c r="C39" s="2458"/>
      <c r="D39" s="2459" t="s">
        <v>9490</v>
      </c>
      <c r="E39" s="2459"/>
      <c r="F39" s="2459"/>
      <c r="G39" s="2460">
        <v>56</v>
      </c>
      <c r="H39" s="2460"/>
      <c r="I39" s="2460"/>
      <c r="J39" s="2458" t="s">
        <v>15498</v>
      </c>
      <c r="K39" s="2458"/>
      <c r="L39" s="973" t="s">
        <v>15499</v>
      </c>
      <c r="M39" s="1857" t="s">
        <v>15464</v>
      </c>
      <c r="N39" s="1857"/>
      <c r="O39" s="2459"/>
      <c r="P39" s="2459"/>
      <c r="Q39" s="2459"/>
      <c r="R39" s="2459"/>
      <c r="S39" s="2459"/>
    </row>
    <row r="40" spans="1:19" ht="105" customHeight="1">
      <c r="A40" s="959" t="s">
        <v>6104</v>
      </c>
      <c r="B40" s="2458" t="s">
        <v>15500</v>
      </c>
      <c r="C40" s="2458"/>
      <c r="D40" s="2459" t="s">
        <v>9490</v>
      </c>
      <c r="E40" s="2459"/>
      <c r="F40" s="2459"/>
      <c r="G40" s="2460">
        <v>56.88</v>
      </c>
      <c r="H40" s="2460"/>
      <c r="I40" s="2460"/>
      <c r="J40" s="2458" t="s">
        <v>15501</v>
      </c>
      <c r="K40" s="2458"/>
      <c r="L40" s="974" t="s">
        <v>15502</v>
      </c>
      <c r="M40" s="1857" t="s">
        <v>9090</v>
      </c>
      <c r="N40" s="1857"/>
      <c r="O40" s="2459"/>
      <c r="P40" s="2459"/>
      <c r="Q40" s="2459"/>
      <c r="R40" s="2459"/>
      <c r="S40" s="2459"/>
    </row>
    <row r="41" spans="1:19" ht="93.75" customHeight="1">
      <c r="A41" s="959" t="s">
        <v>6108</v>
      </c>
      <c r="B41" s="2458" t="s">
        <v>15503</v>
      </c>
      <c r="C41" s="2458"/>
      <c r="D41" s="2459" t="s">
        <v>9490</v>
      </c>
      <c r="E41" s="2459"/>
      <c r="F41" s="2459"/>
      <c r="G41" s="2460">
        <v>13.5</v>
      </c>
      <c r="H41" s="2460"/>
      <c r="I41" s="2460"/>
      <c r="J41" s="2458" t="s">
        <v>15504</v>
      </c>
      <c r="K41" s="2458"/>
      <c r="L41" s="973" t="s">
        <v>15505</v>
      </c>
      <c r="M41" s="1857" t="s">
        <v>9090</v>
      </c>
      <c r="N41" s="1857"/>
      <c r="O41" s="2459"/>
      <c r="P41" s="2459"/>
      <c r="Q41" s="2459"/>
      <c r="R41" s="2459"/>
      <c r="S41" s="2459"/>
    </row>
    <row r="42" spans="1:19" ht="103.5" customHeight="1">
      <c r="A42" s="959" t="s">
        <v>6112</v>
      </c>
      <c r="B42" s="2458" t="s">
        <v>15506</v>
      </c>
      <c r="C42" s="2458"/>
      <c r="D42" s="2459" t="s">
        <v>9490</v>
      </c>
      <c r="E42" s="2459"/>
      <c r="F42" s="2459"/>
      <c r="G42" s="2460">
        <v>60</v>
      </c>
      <c r="H42" s="2460"/>
      <c r="I42" s="2460"/>
      <c r="J42" s="2458" t="s">
        <v>15507</v>
      </c>
      <c r="K42" s="2458"/>
      <c r="L42" s="973" t="s">
        <v>15508</v>
      </c>
      <c r="M42" s="1857" t="s">
        <v>15509</v>
      </c>
      <c r="N42" s="1857"/>
      <c r="O42" s="2459"/>
      <c r="P42" s="2459"/>
      <c r="Q42" s="2459"/>
      <c r="R42" s="2459"/>
      <c r="S42" s="2459"/>
    </row>
    <row r="43" spans="1:19" ht="44.25" customHeight="1">
      <c r="A43" s="975"/>
      <c r="B43" s="2554" t="s">
        <v>15510</v>
      </c>
      <c r="C43" s="2554"/>
      <c r="D43" s="2555" t="s">
        <v>4796</v>
      </c>
      <c r="E43" s="2555"/>
      <c r="F43" s="2555"/>
      <c r="G43" s="2554" t="s">
        <v>15511</v>
      </c>
      <c r="H43" s="2554"/>
      <c r="I43" s="2554"/>
      <c r="J43" s="2555" t="s">
        <v>4796</v>
      </c>
      <c r="K43" s="2555"/>
      <c r="L43" s="972" t="s">
        <v>4796</v>
      </c>
      <c r="M43" s="2563" t="s">
        <v>4796</v>
      </c>
      <c r="N43" s="2564"/>
      <c r="O43" s="1922" t="s">
        <v>4796</v>
      </c>
      <c r="P43" s="1922"/>
      <c r="Q43" s="1922"/>
      <c r="R43" s="1922" t="s">
        <v>4796</v>
      </c>
      <c r="S43" s="1922"/>
    </row>
    <row r="44" spans="1:19" ht="18.75" customHeight="1">
      <c r="A44" s="2544" t="s">
        <v>15512</v>
      </c>
      <c r="B44" s="2545"/>
      <c r="C44" s="2545"/>
      <c r="D44" s="2545"/>
      <c r="E44" s="2545"/>
      <c r="F44" s="2545"/>
      <c r="G44" s="2545"/>
      <c r="H44" s="2545"/>
      <c r="I44" s="2545"/>
      <c r="J44" s="2545"/>
      <c r="K44" s="2545"/>
      <c r="L44" s="2545"/>
      <c r="M44" s="2545"/>
      <c r="N44" s="2545"/>
      <c r="O44" s="2484"/>
      <c r="P44" s="2484"/>
      <c r="Q44" s="2484"/>
      <c r="R44" s="2545"/>
      <c r="S44" s="2559"/>
    </row>
    <row r="45" spans="1:19" ht="166.5" customHeight="1">
      <c r="A45" s="965" t="s">
        <v>6073</v>
      </c>
      <c r="B45" s="2546" t="s">
        <v>15513</v>
      </c>
      <c r="C45" s="2546"/>
      <c r="D45" s="2537" t="s">
        <v>9603</v>
      </c>
      <c r="E45" s="2462"/>
      <c r="F45" s="2463"/>
      <c r="G45" s="2538">
        <v>1192</v>
      </c>
      <c r="H45" s="2539"/>
      <c r="I45" s="2540"/>
      <c r="J45" s="2546" t="s">
        <v>15514</v>
      </c>
      <c r="K45" s="2546"/>
      <c r="L45" s="970" t="s">
        <v>15515</v>
      </c>
      <c r="M45" s="2560" t="s">
        <v>15516</v>
      </c>
      <c r="N45" s="2561"/>
      <c r="O45" s="2459"/>
      <c r="P45" s="2459"/>
      <c r="Q45" s="2459"/>
      <c r="R45" s="2562"/>
      <c r="S45" s="2463"/>
    </row>
    <row r="46" spans="1:19" ht="105" customHeight="1">
      <c r="A46" s="965" t="s">
        <v>6078</v>
      </c>
      <c r="B46" s="2546" t="s">
        <v>15517</v>
      </c>
      <c r="C46" s="2546"/>
      <c r="D46" s="2537" t="s">
        <v>9603</v>
      </c>
      <c r="E46" s="2462"/>
      <c r="F46" s="2463"/>
      <c r="G46" s="2538">
        <v>164</v>
      </c>
      <c r="H46" s="2539"/>
      <c r="I46" s="2540"/>
      <c r="J46" s="2546" t="s">
        <v>15518</v>
      </c>
      <c r="K46" s="2546"/>
      <c r="L46" s="970" t="s">
        <v>15519</v>
      </c>
      <c r="M46" s="2560" t="s">
        <v>15520</v>
      </c>
      <c r="N46" s="2561"/>
      <c r="O46" s="2459"/>
      <c r="P46" s="2459"/>
      <c r="Q46" s="2459"/>
      <c r="R46" s="2567"/>
      <c r="S46" s="2569"/>
    </row>
    <row r="47" spans="1:19" ht="56.25" customHeight="1">
      <c r="A47" s="968"/>
      <c r="B47" s="2524" t="s">
        <v>15521</v>
      </c>
      <c r="C47" s="2525"/>
      <c r="D47" s="2526" t="s">
        <v>4796</v>
      </c>
      <c r="E47" s="2527"/>
      <c r="F47" s="2528"/>
      <c r="G47" s="2529" t="s">
        <v>15522</v>
      </c>
      <c r="H47" s="2530"/>
      <c r="I47" s="2531"/>
      <c r="J47" s="2526" t="s">
        <v>4796</v>
      </c>
      <c r="K47" s="2528"/>
      <c r="L47" s="976" t="s">
        <v>4796</v>
      </c>
      <c r="M47" s="2570" t="s">
        <v>4796</v>
      </c>
      <c r="N47" s="2571"/>
      <c r="O47" s="2572" t="s">
        <v>4796</v>
      </c>
      <c r="P47" s="2533"/>
      <c r="Q47" s="2533"/>
      <c r="R47" s="1922" t="s">
        <v>4796</v>
      </c>
      <c r="S47" s="1922"/>
    </row>
    <row r="48" spans="1:19" ht="18.75" customHeight="1">
      <c r="A48" s="2565" t="s">
        <v>15523</v>
      </c>
      <c r="B48" s="2566"/>
      <c r="C48" s="2566"/>
      <c r="D48" s="2566"/>
      <c r="E48" s="2566"/>
      <c r="F48" s="2566"/>
      <c r="G48" s="2566"/>
      <c r="H48" s="2566"/>
      <c r="I48" s="2566"/>
      <c r="J48" s="2566"/>
      <c r="K48" s="2566"/>
      <c r="L48" s="2566"/>
      <c r="M48" s="2456"/>
      <c r="N48" s="2456"/>
      <c r="O48" s="2566"/>
      <c r="P48" s="2566"/>
      <c r="Q48" s="2566"/>
      <c r="R48" s="2484"/>
      <c r="S48" s="2485"/>
    </row>
    <row r="49" spans="1:19" ht="73.5" customHeight="1">
      <c r="A49" s="965" t="s">
        <v>6073</v>
      </c>
      <c r="B49" s="2546" t="s">
        <v>15524</v>
      </c>
      <c r="C49" s="2546"/>
      <c r="D49" s="2537" t="s">
        <v>15525</v>
      </c>
      <c r="E49" s="2462"/>
      <c r="F49" s="2463"/>
      <c r="G49" s="2538">
        <v>321</v>
      </c>
      <c r="H49" s="2539"/>
      <c r="I49" s="2540"/>
      <c r="J49" s="2546" t="s">
        <v>15526</v>
      </c>
      <c r="K49" s="2546"/>
      <c r="L49" s="977" t="s">
        <v>15527</v>
      </c>
      <c r="M49" s="1857" t="s">
        <v>15520</v>
      </c>
      <c r="N49" s="1857"/>
      <c r="O49" s="2567"/>
      <c r="P49" s="2568"/>
      <c r="Q49" s="2568"/>
      <c r="R49" s="2459"/>
      <c r="S49" s="2459"/>
    </row>
    <row r="50" spans="1:19" ht="48.75" customHeight="1">
      <c r="A50" s="968"/>
      <c r="B50" s="2524" t="s">
        <v>15528</v>
      </c>
      <c r="C50" s="2525"/>
      <c r="D50" s="969" t="s">
        <v>4796</v>
      </c>
      <c r="E50" s="2527"/>
      <c r="F50" s="2528"/>
      <c r="G50" s="2529" t="s">
        <v>15529</v>
      </c>
      <c r="H50" s="2530"/>
      <c r="I50" s="2531"/>
      <c r="J50" s="2526" t="s">
        <v>4796</v>
      </c>
      <c r="K50" s="2528"/>
      <c r="L50" s="969" t="s">
        <v>4796</v>
      </c>
      <c r="M50" s="2563" t="s">
        <v>4796</v>
      </c>
      <c r="N50" s="2564"/>
      <c r="O50" s="2588" t="s">
        <v>4796</v>
      </c>
      <c r="P50" s="2589"/>
      <c r="Q50" s="2590"/>
      <c r="R50" s="2577" t="s">
        <v>4796</v>
      </c>
      <c r="S50" s="2534"/>
    </row>
    <row r="51" spans="1:19" ht="64.5" customHeight="1">
      <c r="A51" s="978"/>
      <c r="B51" s="2578" t="s">
        <v>15530</v>
      </c>
      <c r="C51" s="2579"/>
      <c r="D51" s="2580" t="s">
        <v>4796</v>
      </c>
      <c r="E51" s="2581"/>
      <c r="F51" s="2582"/>
      <c r="G51" s="2583" t="s">
        <v>15531</v>
      </c>
      <c r="H51" s="2584"/>
      <c r="I51" s="2585"/>
      <c r="J51" s="2580" t="s">
        <v>4796</v>
      </c>
      <c r="K51" s="2582"/>
      <c r="L51" s="979" t="s">
        <v>4796</v>
      </c>
      <c r="M51" s="2586" t="s">
        <v>4796</v>
      </c>
      <c r="N51" s="2587"/>
      <c r="O51" s="1922" t="s">
        <v>4796</v>
      </c>
      <c r="P51" s="1922"/>
      <c r="Q51" s="1922"/>
      <c r="R51" s="2481" t="s">
        <v>4796</v>
      </c>
      <c r="S51" s="2482"/>
    </row>
    <row r="52" spans="1:19" ht="18.75" customHeight="1">
      <c r="A52" s="2544" t="s">
        <v>15532</v>
      </c>
      <c r="B52" s="2545"/>
      <c r="C52" s="2545"/>
      <c r="D52" s="2545"/>
      <c r="E52" s="2545"/>
      <c r="F52" s="2545"/>
      <c r="G52" s="2545"/>
      <c r="H52" s="2545"/>
      <c r="I52" s="2545"/>
      <c r="J52" s="2545"/>
      <c r="K52" s="2545"/>
      <c r="L52" s="2545"/>
      <c r="M52" s="2545"/>
      <c r="N52" s="2545"/>
      <c r="O52" s="2545"/>
      <c r="P52" s="2545"/>
      <c r="Q52" s="2545"/>
      <c r="R52" s="2545"/>
      <c r="S52" s="2559"/>
    </row>
    <row r="53" spans="1:19" ht="18.75" customHeight="1">
      <c r="A53" s="2565" t="s">
        <v>15533</v>
      </c>
      <c r="B53" s="2566"/>
      <c r="C53" s="2566"/>
      <c r="D53" s="2456"/>
      <c r="E53" s="2456"/>
      <c r="F53" s="2456"/>
      <c r="G53" s="2456"/>
      <c r="H53" s="2456"/>
      <c r="I53" s="2456"/>
      <c r="J53" s="2566"/>
      <c r="K53" s="2566"/>
      <c r="L53" s="2566"/>
      <c r="M53" s="2456"/>
      <c r="N53" s="2456"/>
      <c r="O53" s="2456"/>
      <c r="P53" s="2456"/>
      <c r="Q53" s="2456"/>
      <c r="R53" s="2456"/>
      <c r="S53" s="2457"/>
    </row>
    <row r="54" spans="1:19" ht="132" customHeight="1">
      <c r="A54" s="980" t="s">
        <v>6073</v>
      </c>
      <c r="B54" s="2573" t="s">
        <v>15534</v>
      </c>
      <c r="C54" s="2461"/>
      <c r="D54" s="2574" t="s">
        <v>15535</v>
      </c>
      <c r="E54" s="2575"/>
      <c r="F54" s="2576"/>
      <c r="G54" s="2460">
        <v>16</v>
      </c>
      <c r="H54" s="2460"/>
      <c r="I54" s="2460"/>
      <c r="J54" s="2461" t="s">
        <v>15536</v>
      </c>
      <c r="K54" s="2558"/>
      <c r="L54" s="966" t="s">
        <v>15537</v>
      </c>
      <c r="M54" s="1858" t="s">
        <v>15538</v>
      </c>
      <c r="N54" s="2464"/>
      <c r="O54" s="2574"/>
      <c r="P54" s="2575"/>
      <c r="Q54" s="2576"/>
      <c r="R54" s="2574"/>
      <c r="S54" s="2576"/>
    </row>
    <row r="55" spans="1:19" ht="100.5" customHeight="1">
      <c r="A55" s="965" t="s">
        <v>6078</v>
      </c>
      <c r="B55" s="2546" t="s">
        <v>15539</v>
      </c>
      <c r="C55" s="2535"/>
      <c r="D55" s="2574" t="s">
        <v>15535</v>
      </c>
      <c r="E55" s="2575"/>
      <c r="F55" s="2576"/>
      <c r="G55" s="2460">
        <v>5</v>
      </c>
      <c r="H55" s="2460"/>
      <c r="I55" s="2460"/>
      <c r="J55" s="2536" t="s">
        <v>15540</v>
      </c>
      <c r="K55" s="2546"/>
      <c r="L55" s="977" t="s">
        <v>15541</v>
      </c>
      <c r="M55" s="1858" t="s">
        <v>15542</v>
      </c>
      <c r="N55" s="2464"/>
      <c r="O55" s="2574"/>
      <c r="P55" s="2575"/>
      <c r="Q55" s="2576"/>
      <c r="R55" s="2574"/>
      <c r="S55" s="2576"/>
    </row>
    <row r="56" spans="1:19" ht="145.5" customHeight="1">
      <c r="A56" s="965" t="s">
        <v>6082</v>
      </c>
      <c r="B56" s="2546" t="s">
        <v>15543</v>
      </c>
      <c r="C56" s="2535"/>
      <c r="D56" s="2574" t="s">
        <v>15535</v>
      </c>
      <c r="E56" s="2575"/>
      <c r="F56" s="2576"/>
      <c r="G56" s="2460">
        <v>85</v>
      </c>
      <c r="H56" s="2460"/>
      <c r="I56" s="2460"/>
      <c r="J56" s="2536" t="s">
        <v>15544</v>
      </c>
      <c r="K56" s="2546"/>
      <c r="L56" s="977" t="s">
        <v>15537</v>
      </c>
      <c r="M56" s="1858" t="s">
        <v>15542</v>
      </c>
      <c r="N56" s="2464"/>
      <c r="O56" s="2574"/>
      <c r="P56" s="2575"/>
      <c r="Q56" s="2576"/>
      <c r="R56" s="2574"/>
      <c r="S56" s="2576"/>
    </row>
    <row r="57" spans="1:19" ht="157.5" customHeight="1">
      <c r="A57" s="965" t="s">
        <v>6085</v>
      </c>
      <c r="B57" s="2546" t="s">
        <v>15545</v>
      </c>
      <c r="C57" s="2535"/>
      <c r="D57" s="2574" t="s">
        <v>15535</v>
      </c>
      <c r="E57" s="2575"/>
      <c r="F57" s="2576"/>
      <c r="G57" s="2460">
        <v>20</v>
      </c>
      <c r="H57" s="2460"/>
      <c r="I57" s="2460"/>
      <c r="J57" s="2536" t="s">
        <v>15546</v>
      </c>
      <c r="K57" s="2546"/>
      <c r="L57" s="977" t="s">
        <v>15537</v>
      </c>
      <c r="M57" s="1858" t="s">
        <v>15538</v>
      </c>
      <c r="N57" s="2464"/>
      <c r="O57" s="2574"/>
      <c r="P57" s="2575"/>
      <c r="Q57" s="2576"/>
      <c r="R57" s="2574"/>
      <c r="S57" s="2576"/>
    </row>
    <row r="58" spans="1:19" ht="40.5" customHeight="1">
      <c r="A58" s="981"/>
      <c r="B58" s="2591" t="s">
        <v>15547</v>
      </c>
      <c r="C58" s="2592"/>
      <c r="D58" s="2593" t="s">
        <v>4796</v>
      </c>
      <c r="E58" s="2594"/>
      <c r="F58" s="2595"/>
      <c r="G58" s="2596" t="s">
        <v>15548</v>
      </c>
      <c r="H58" s="2597"/>
      <c r="I58" s="2598"/>
      <c r="J58" s="2599" t="s">
        <v>4796</v>
      </c>
      <c r="K58" s="2600"/>
      <c r="L58" s="982" t="s">
        <v>4796</v>
      </c>
      <c r="M58" s="2593" t="s">
        <v>4796</v>
      </c>
      <c r="N58" s="2595"/>
      <c r="O58" s="2601" t="s">
        <v>4796</v>
      </c>
      <c r="P58" s="2602"/>
      <c r="Q58" s="2603"/>
      <c r="R58" s="2601" t="s">
        <v>4796</v>
      </c>
      <c r="S58" s="2603"/>
    </row>
    <row r="59" spans="1:19" ht="19.5" customHeight="1">
      <c r="A59" s="2565" t="s">
        <v>15549</v>
      </c>
      <c r="B59" s="2566"/>
      <c r="C59" s="2566"/>
      <c r="D59" s="2566"/>
      <c r="E59" s="2566"/>
      <c r="F59" s="2566"/>
      <c r="G59" s="2566"/>
      <c r="H59" s="2566"/>
      <c r="I59" s="2566"/>
      <c r="J59" s="2566"/>
      <c r="K59" s="2566"/>
      <c r="L59" s="2566"/>
      <c r="M59" s="2566"/>
      <c r="N59" s="2566"/>
      <c r="O59" s="2566"/>
      <c r="P59" s="2566"/>
      <c r="Q59" s="2566"/>
      <c r="R59" s="2566"/>
      <c r="S59" s="2605"/>
    </row>
    <row r="60" spans="1:19" ht="135" customHeight="1">
      <c r="A60" s="983" t="s">
        <v>6073</v>
      </c>
      <c r="B60" s="2606" t="s">
        <v>15550</v>
      </c>
      <c r="C60" s="2607"/>
      <c r="D60" s="2488" t="s">
        <v>15551</v>
      </c>
      <c r="E60" s="2488"/>
      <c r="F60" s="2488"/>
      <c r="G60" s="2488" t="s">
        <v>15552</v>
      </c>
      <c r="H60" s="2488"/>
      <c r="I60" s="2488"/>
      <c r="J60" s="2515" t="s">
        <v>15553</v>
      </c>
      <c r="K60" s="2515"/>
      <c r="L60" s="984" t="s">
        <v>15554</v>
      </c>
      <c r="M60" s="2493" t="s">
        <v>15555</v>
      </c>
      <c r="N60" s="2494"/>
      <c r="O60" s="2479"/>
      <c r="P60" s="2497"/>
      <c r="Q60" s="2480"/>
      <c r="R60" s="2477"/>
      <c r="S60" s="2604"/>
    </row>
    <row r="61" spans="1:19" ht="96" customHeight="1">
      <c r="A61" s="965" t="s">
        <v>6078</v>
      </c>
      <c r="B61" s="2546" t="s">
        <v>15556</v>
      </c>
      <c r="C61" s="2535"/>
      <c r="D61" s="2459" t="s">
        <v>15551</v>
      </c>
      <c r="E61" s="2459"/>
      <c r="F61" s="2459"/>
      <c r="G61" s="2459" t="s">
        <v>15552</v>
      </c>
      <c r="H61" s="2459"/>
      <c r="I61" s="2459"/>
      <c r="J61" s="2458" t="s">
        <v>15557</v>
      </c>
      <c r="K61" s="2458"/>
      <c r="L61" s="985" t="s">
        <v>15558</v>
      </c>
      <c r="M61" s="1858" t="s">
        <v>15555</v>
      </c>
      <c r="N61" s="2464"/>
      <c r="O61" s="2574"/>
      <c r="P61" s="2575"/>
      <c r="Q61" s="2576"/>
      <c r="R61" s="2477"/>
      <c r="S61" s="2604"/>
    </row>
    <row r="62" spans="1:19" ht="118.5" customHeight="1">
      <c r="A62" s="965" t="s">
        <v>6082</v>
      </c>
      <c r="B62" s="2546" t="s">
        <v>15559</v>
      </c>
      <c r="C62" s="2535"/>
      <c r="D62" s="2459" t="s">
        <v>15551</v>
      </c>
      <c r="E62" s="2459"/>
      <c r="F62" s="2459"/>
      <c r="G62" s="2459" t="s">
        <v>15552</v>
      </c>
      <c r="H62" s="2459"/>
      <c r="I62" s="2459"/>
      <c r="J62" s="2458" t="s">
        <v>15560</v>
      </c>
      <c r="K62" s="2458"/>
      <c r="L62" s="985" t="s">
        <v>15561</v>
      </c>
      <c r="M62" s="1858" t="s">
        <v>15562</v>
      </c>
      <c r="N62" s="2464"/>
      <c r="O62" s="2574"/>
      <c r="P62" s="2575"/>
      <c r="Q62" s="2576"/>
      <c r="R62" s="2477"/>
      <c r="S62" s="2604"/>
    </row>
    <row r="63" spans="1:19" ht="116.25" customHeight="1">
      <c r="A63" s="965" t="s">
        <v>6085</v>
      </c>
      <c r="B63" s="2546" t="s">
        <v>15563</v>
      </c>
      <c r="C63" s="2535"/>
      <c r="D63" s="2459" t="s">
        <v>15551</v>
      </c>
      <c r="E63" s="2459"/>
      <c r="F63" s="2459"/>
      <c r="G63" s="2459" t="s">
        <v>15552</v>
      </c>
      <c r="H63" s="2459"/>
      <c r="I63" s="2459"/>
      <c r="J63" s="2458" t="s">
        <v>15564</v>
      </c>
      <c r="K63" s="2458"/>
      <c r="L63" s="985" t="s">
        <v>15565</v>
      </c>
      <c r="M63" s="1858" t="s">
        <v>15566</v>
      </c>
      <c r="N63" s="2464"/>
      <c r="O63" s="2574"/>
      <c r="P63" s="2575"/>
      <c r="Q63" s="2576"/>
      <c r="R63" s="2477"/>
      <c r="S63" s="2604"/>
    </row>
    <row r="64" spans="1:19" ht="103.5" customHeight="1">
      <c r="A64" s="965" t="s">
        <v>6088</v>
      </c>
      <c r="B64" s="2546" t="s">
        <v>15567</v>
      </c>
      <c r="C64" s="2535"/>
      <c r="D64" s="2459" t="s">
        <v>15551</v>
      </c>
      <c r="E64" s="2459"/>
      <c r="F64" s="2459"/>
      <c r="G64" s="2459" t="s">
        <v>15552</v>
      </c>
      <c r="H64" s="2459"/>
      <c r="I64" s="2459"/>
      <c r="J64" s="2458" t="s">
        <v>15568</v>
      </c>
      <c r="K64" s="2458"/>
      <c r="L64" s="985" t="s">
        <v>15569</v>
      </c>
      <c r="M64" s="1858" t="s">
        <v>15570</v>
      </c>
      <c r="N64" s="2464"/>
      <c r="O64" s="2574"/>
      <c r="P64" s="2575"/>
      <c r="Q64" s="2576"/>
      <c r="R64" s="2477"/>
      <c r="S64" s="2604"/>
    </row>
    <row r="65" spans="1:19" ht="101.25" customHeight="1">
      <c r="A65" s="965" t="s">
        <v>6092</v>
      </c>
      <c r="B65" s="2546" t="s">
        <v>15571</v>
      </c>
      <c r="C65" s="2535"/>
      <c r="D65" s="2459" t="s">
        <v>15551</v>
      </c>
      <c r="E65" s="2459"/>
      <c r="F65" s="2459"/>
      <c r="G65" s="2459" t="s">
        <v>15552</v>
      </c>
      <c r="H65" s="2459"/>
      <c r="I65" s="2459"/>
      <c r="J65" s="2458" t="s">
        <v>15572</v>
      </c>
      <c r="K65" s="2458"/>
      <c r="L65" s="986" t="s">
        <v>15573</v>
      </c>
      <c r="M65" s="1858" t="s">
        <v>15570</v>
      </c>
      <c r="N65" s="2464"/>
      <c r="O65" s="2574"/>
      <c r="P65" s="2575"/>
      <c r="Q65" s="2576"/>
      <c r="R65" s="2477"/>
      <c r="S65" s="2604"/>
    </row>
    <row r="66" spans="1:19" ht="107.25" customHeight="1">
      <c r="A66" s="965" t="s">
        <v>6094</v>
      </c>
      <c r="B66" s="2546" t="s">
        <v>15574</v>
      </c>
      <c r="C66" s="2535"/>
      <c r="D66" s="2459" t="s">
        <v>15551</v>
      </c>
      <c r="E66" s="2459"/>
      <c r="F66" s="2459"/>
      <c r="G66" s="2459" t="s">
        <v>15552</v>
      </c>
      <c r="H66" s="2459"/>
      <c r="I66" s="2459"/>
      <c r="J66" s="2458" t="s">
        <v>15575</v>
      </c>
      <c r="K66" s="2458"/>
      <c r="L66" s="985" t="s">
        <v>15576</v>
      </c>
      <c r="M66" s="1858" t="s">
        <v>15570</v>
      </c>
      <c r="N66" s="2464"/>
      <c r="O66" s="2574"/>
      <c r="P66" s="2575"/>
      <c r="Q66" s="2576"/>
      <c r="R66" s="2477"/>
      <c r="S66" s="2604"/>
    </row>
    <row r="67" spans="1:19" ht="123" customHeight="1">
      <c r="A67" s="965" t="s">
        <v>6096</v>
      </c>
      <c r="B67" s="2546" t="s">
        <v>15577</v>
      </c>
      <c r="C67" s="2535"/>
      <c r="D67" s="2459" t="s">
        <v>15551</v>
      </c>
      <c r="E67" s="2459"/>
      <c r="F67" s="2459"/>
      <c r="G67" s="2459" t="s">
        <v>15578</v>
      </c>
      <c r="H67" s="2459"/>
      <c r="I67" s="2459"/>
      <c r="J67" s="2458" t="s">
        <v>15579</v>
      </c>
      <c r="K67" s="2458"/>
      <c r="L67" s="985" t="s">
        <v>15537</v>
      </c>
      <c r="M67" s="1858" t="s">
        <v>15580</v>
      </c>
      <c r="N67" s="2464"/>
      <c r="O67" s="2574"/>
      <c r="P67" s="2575"/>
      <c r="Q67" s="2576"/>
      <c r="R67" s="2477"/>
      <c r="S67" s="2604"/>
    </row>
    <row r="68" spans="1:19" ht="42.75" customHeight="1">
      <c r="A68" s="987"/>
      <c r="B68" s="2524" t="s">
        <v>15581</v>
      </c>
      <c r="C68" s="2550"/>
      <c r="D68" s="2616" t="s">
        <v>4796</v>
      </c>
      <c r="E68" s="2617"/>
      <c r="F68" s="2618"/>
      <c r="G68" s="2596" t="s">
        <v>15582</v>
      </c>
      <c r="H68" s="2597"/>
      <c r="I68" s="2598"/>
      <c r="J68" s="2619" t="s">
        <v>4796</v>
      </c>
      <c r="K68" s="2620"/>
      <c r="L68" s="969" t="s">
        <v>4796</v>
      </c>
      <c r="M68" s="2563" t="s">
        <v>4796</v>
      </c>
      <c r="N68" s="2564"/>
      <c r="O68" s="2588"/>
      <c r="P68" s="2589"/>
      <c r="Q68" s="2590"/>
      <c r="R68" s="2608"/>
      <c r="S68" s="2609"/>
    </row>
    <row r="69" spans="1:19" ht="81" customHeight="1">
      <c r="A69" s="988"/>
      <c r="B69" s="2578" t="s">
        <v>15583</v>
      </c>
      <c r="C69" s="2579"/>
      <c r="D69" s="2611" t="s">
        <v>15584</v>
      </c>
      <c r="E69" s="2612"/>
      <c r="F69" s="2612"/>
      <c r="G69" s="2613" t="s">
        <v>15585</v>
      </c>
      <c r="H69" s="2614"/>
      <c r="I69" s="2615"/>
      <c r="J69" s="2581" t="s">
        <v>15586</v>
      </c>
      <c r="K69" s="2582"/>
      <c r="L69" s="979" t="s">
        <v>15584</v>
      </c>
      <c r="M69" s="2586" t="s">
        <v>15586</v>
      </c>
      <c r="N69" s="2587"/>
      <c r="O69" s="2588"/>
      <c r="P69" s="2589"/>
      <c r="Q69" s="2590"/>
      <c r="R69" s="2608"/>
      <c r="S69" s="2609"/>
    </row>
    <row r="70" spans="1:19" ht="19.5" customHeight="1">
      <c r="A70" s="2565" t="s">
        <v>15587</v>
      </c>
      <c r="B70" s="2566"/>
      <c r="C70" s="2566"/>
      <c r="D70" s="2456"/>
      <c r="E70" s="2456"/>
      <c r="F70" s="2456"/>
      <c r="G70" s="2545"/>
      <c r="H70" s="2545"/>
      <c r="I70" s="2545"/>
      <c r="J70" s="2566"/>
      <c r="K70" s="2566"/>
      <c r="L70" s="2566"/>
      <c r="M70" s="2484"/>
      <c r="N70" s="2484"/>
      <c r="O70" s="2484"/>
      <c r="P70" s="2484"/>
      <c r="Q70" s="2484"/>
      <c r="R70" s="2545"/>
      <c r="S70" s="2605"/>
    </row>
    <row r="71" spans="1:19" ht="66.75" customHeight="1">
      <c r="A71" s="965" t="s">
        <v>6073</v>
      </c>
      <c r="B71" s="2546" t="s">
        <v>15588</v>
      </c>
      <c r="C71" s="2535"/>
      <c r="D71" s="2574" t="s">
        <v>15589</v>
      </c>
      <c r="E71" s="2575"/>
      <c r="F71" s="2576"/>
      <c r="G71" s="2610">
        <v>200</v>
      </c>
      <c r="H71" s="2539"/>
      <c r="I71" s="2540"/>
      <c r="J71" s="2546" t="s">
        <v>15590</v>
      </c>
      <c r="K71" s="2546"/>
      <c r="L71" s="977" t="s">
        <v>15591</v>
      </c>
      <c r="M71" s="1857" t="s">
        <v>15592</v>
      </c>
      <c r="N71" s="1857"/>
      <c r="O71" s="2459"/>
      <c r="P71" s="2459"/>
      <c r="Q71" s="2459"/>
      <c r="R71" s="2562"/>
      <c r="S71" s="2463"/>
    </row>
    <row r="72" spans="1:19" ht="81.75" customHeight="1">
      <c r="A72" s="988"/>
      <c r="B72" s="2632" t="s">
        <v>15593</v>
      </c>
      <c r="C72" s="2633"/>
      <c r="D72" s="2521" t="s">
        <v>4796</v>
      </c>
      <c r="E72" s="2521"/>
      <c r="F72" s="2521"/>
      <c r="G72" s="2634" t="s">
        <v>15594</v>
      </c>
      <c r="H72" s="2584"/>
      <c r="I72" s="2585"/>
      <c r="J72" s="2580" t="s">
        <v>4796</v>
      </c>
      <c r="K72" s="2582"/>
      <c r="L72" s="979" t="s">
        <v>4796</v>
      </c>
      <c r="M72" s="2523" t="s">
        <v>4796</v>
      </c>
      <c r="N72" s="2523"/>
      <c r="O72" s="1922" t="s">
        <v>4796</v>
      </c>
      <c r="P72" s="1922"/>
      <c r="Q72" s="1922"/>
      <c r="R72" s="2481" t="s">
        <v>4796</v>
      </c>
      <c r="S72" s="2482"/>
    </row>
    <row r="73" spans="1:19" ht="19.5" customHeight="1">
      <c r="A73" s="2565" t="s">
        <v>15595</v>
      </c>
      <c r="B73" s="2566"/>
      <c r="C73" s="2566"/>
      <c r="D73" s="2484"/>
      <c r="E73" s="2484"/>
      <c r="F73" s="2484"/>
      <c r="G73" s="2456"/>
      <c r="H73" s="2456"/>
      <c r="I73" s="2456"/>
      <c r="J73" s="2566"/>
      <c r="K73" s="2566"/>
      <c r="L73" s="2566"/>
      <c r="M73" s="2545"/>
      <c r="N73" s="2545"/>
      <c r="O73" s="2545"/>
      <c r="P73" s="2545"/>
      <c r="Q73" s="2545"/>
      <c r="R73" s="2456"/>
      <c r="S73" s="2457"/>
    </row>
    <row r="74" spans="1:19" ht="98.25" customHeight="1">
      <c r="A74" s="965" t="s">
        <v>17479</v>
      </c>
      <c r="B74" s="2546" t="s">
        <v>15596</v>
      </c>
      <c r="C74" s="2535"/>
      <c r="D74" s="2574" t="s">
        <v>15597</v>
      </c>
      <c r="E74" s="2575"/>
      <c r="F74" s="2576"/>
      <c r="G74" s="2628">
        <v>56</v>
      </c>
      <c r="H74" s="2629"/>
      <c r="I74" s="2630"/>
      <c r="J74" s="2536" t="s">
        <v>15598</v>
      </c>
      <c r="K74" s="2546"/>
      <c r="L74" s="970" t="s">
        <v>15537</v>
      </c>
      <c r="M74" s="2560" t="s">
        <v>15599</v>
      </c>
      <c r="N74" s="2631"/>
      <c r="O74" s="2537"/>
      <c r="P74" s="2462"/>
      <c r="Q74" s="2462"/>
      <c r="R74" s="2459"/>
      <c r="S74" s="2459"/>
    </row>
    <row r="75" spans="1:19" ht="135" customHeight="1">
      <c r="A75" s="965" t="s">
        <v>17480</v>
      </c>
      <c r="B75" s="2546" t="s">
        <v>15600</v>
      </c>
      <c r="C75" s="2535"/>
      <c r="D75" s="2574" t="s">
        <v>15597</v>
      </c>
      <c r="E75" s="2575"/>
      <c r="F75" s="2576"/>
      <c r="G75" s="2628">
        <v>18</v>
      </c>
      <c r="H75" s="2629"/>
      <c r="I75" s="2630"/>
      <c r="J75" s="2536" t="s">
        <v>15601</v>
      </c>
      <c r="K75" s="2546"/>
      <c r="L75" s="970" t="s">
        <v>15602</v>
      </c>
      <c r="M75" s="2560" t="s">
        <v>15603</v>
      </c>
      <c r="N75" s="2631"/>
      <c r="O75" s="2537"/>
      <c r="P75" s="2462"/>
      <c r="Q75" s="2462"/>
      <c r="R75" s="2459"/>
      <c r="S75" s="2459"/>
    </row>
    <row r="76" spans="1:19" ht="96.75" customHeight="1">
      <c r="A76" s="988"/>
      <c r="B76" s="2578" t="s">
        <v>15604</v>
      </c>
      <c r="C76" s="2621"/>
      <c r="D76" s="2522" t="s">
        <v>4796</v>
      </c>
      <c r="E76" s="2622"/>
      <c r="F76" s="2623"/>
      <c r="G76" s="2613" t="s">
        <v>15605</v>
      </c>
      <c r="H76" s="2614"/>
      <c r="I76" s="2615"/>
      <c r="J76" s="2581" t="s">
        <v>4796</v>
      </c>
      <c r="K76" s="2582"/>
      <c r="L76" s="989" t="s">
        <v>4796</v>
      </c>
      <c r="M76" s="2624" t="s">
        <v>4796</v>
      </c>
      <c r="N76" s="2625"/>
      <c r="O76" s="2626"/>
      <c r="P76" s="2627"/>
      <c r="Q76" s="2627"/>
      <c r="R76" s="1922"/>
      <c r="S76" s="1922"/>
    </row>
    <row r="77" spans="1:19" ht="18.75" customHeight="1">
      <c r="A77" s="2483" t="s">
        <v>15606</v>
      </c>
      <c r="B77" s="2484"/>
      <c r="C77" s="2484"/>
      <c r="D77" s="2484"/>
      <c r="E77" s="2484"/>
      <c r="F77" s="2484"/>
      <c r="G77" s="2484"/>
      <c r="H77" s="2484"/>
      <c r="I77" s="2484"/>
      <c r="J77" s="2484"/>
      <c r="K77" s="2484"/>
      <c r="L77" s="2484"/>
      <c r="M77" s="2484"/>
      <c r="N77" s="2484"/>
      <c r="O77" s="2484"/>
      <c r="P77" s="2484"/>
      <c r="Q77" s="2484"/>
      <c r="R77" s="2484"/>
      <c r="S77" s="2485"/>
    </row>
    <row r="78" spans="1:19" ht="99.75" customHeight="1">
      <c r="A78" s="965" t="s">
        <v>6073</v>
      </c>
      <c r="B78" s="2546" t="s">
        <v>15607</v>
      </c>
      <c r="C78" s="2535"/>
      <c r="D78" s="2574" t="s">
        <v>15608</v>
      </c>
      <c r="E78" s="2575"/>
      <c r="F78" s="2576"/>
      <c r="G78" s="2628">
        <v>20</v>
      </c>
      <c r="H78" s="2629"/>
      <c r="I78" s="2630"/>
      <c r="J78" s="2536" t="s">
        <v>15609</v>
      </c>
      <c r="K78" s="2546"/>
      <c r="L78" s="970" t="s">
        <v>15610</v>
      </c>
      <c r="M78" s="2560" t="s">
        <v>15611</v>
      </c>
      <c r="N78" s="2561"/>
      <c r="O78" s="2459"/>
      <c r="P78" s="2459"/>
      <c r="Q78" s="2459"/>
      <c r="R78" s="2562"/>
      <c r="S78" s="2463"/>
    </row>
    <row r="79" spans="1:19" ht="210" customHeight="1">
      <c r="A79" s="965" t="s">
        <v>6078</v>
      </c>
      <c r="B79" s="2546" t="s">
        <v>15612</v>
      </c>
      <c r="C79" s="2535"/>
      <c r="D79" s="2574" t="s">
        <v>15608</v>
      </c>
      <c r="E79" s="2575"/>
      <c r="F79" s="2576"/>
      <c r="G79" s="2628">
        <v>26</v>
      </c>
      <c r="H79" s="2629"/>
      <c r="I79" s="2630"/>
      <c r="J79" s="2536" t="s">
        <v>15613</v>
      </c>
      <c r="K79" s="2546"/>
      <c r="L79" s="970" t="s">
        <v>15614</v>
      </c>
      <c r="M79" s="2635" t="s">
        <v>15611</v>
      </c>
      <c r="N79" s="2636"/>
      <c r="O79" s="2486"/>
      <c r="P79" s="2486"/>
      <c r="Q79" s="2486"/>
      <c r="R79" s="2567"/>
      <c r="S79" s="2569"/>
    </row>
    <row r="80" spans="1:19" ht="80.25" customHeight="1">
      <c r="A80" s="965" t="s">
        <v>6082</v>
      </c>
      <c r="B80" s="2546" t="s">
        <v>15615</v>
      </c>
      <c r="C80" s="2535"/>
      <c r="D80" s="2574" t="s">
        <v>15608</v>
      </c>
      <c r="E80" s="2575"/>
      <c r="F80" s="2576"/>
      <c r="G80" s="2628">
        <v>11</v>
      </c>
      <c r="H80" s="2629"/>
      <c r="I80" s="2630"/>
      <c r="J80" s="2536" t="s">
        <v>15616</v>
      </c>
      <c r="K80" s="2546"/>
      <c r="L80" s="977" t="s">
        <v>15617</v>
      </c>
      <c r="M80" s="1857" t="s">
        <v>15611</v>
      </c>
      <c r="N80" s="1857"/>
      <c r="O80" s="2459"/>
      <c r="P80" s="2459"/>
      <c r="Q80" s="2459"/>
      <c r="R80" s="2459"/>
      <c r="S80" s="2459"/>
    </row>
    <row r="81" spans="1:19" ht="107.25" customHeight="1">
      <c r="A81" s="965" t="s">
        <v>6085</v>
      </c>
      <c r="B81" s="2546" t="s">
        <v>15618</v>
      </c>
      <c r="C81" s="2535"/>
      <c r="D81" s="2574" t="s">
        <v>15608</v>
      </c>
      <c r="E81" s="2575"/>
      <c r="F81" s="2576"/>
      <c r="G81" s="2628">
        <v>8</v>
      </c>
      <c r="H81" s="2629"/>
      <c r="I81" s="2630"/>
      <c r="J81" s="2536" t="s">
        <v>15619</v>
      </c>
      <c r="K81" s="2546"/>
      <c r="L81" s="977" t="s">
        <v>15620</v>
      </c>
      <c r="M81" s="1857" t="s">
        <v>15611</v>
      </c>
      <c r="N81" s="1857"/>
      <c r="O81" s="2459"/>
      <c r="P81" s="2459"/>
      <c r="Q81" s="2459"/>
      <c r="R81" s="2459"/>
      <c r="S81" s="2459"/>
    </row>
    <row r="82" spans="1:19" ht="94.5" customHeight="1">
      <c r="A82" s="978"/>
      <c r="B82" s="2632" t="s">
        <v>15621</v>
      </c>
      <c r="C82" s="2633"/>
      <c r="D82" s="2522" t="s">
        <v>4796</v>
      </c>
      <c r="E82" s="2622"/>
      <c r="F82" s="2623"/>
      <c r="G82" s="2613" t="s">
        <v>15622</v>
      </c>
      <c r="H82" s="2614"/>
      <c r="I82" s="2615"/>
      <c r="J82" s="2581" t="s">
        <v>4796</v>
      </c>
      <c r="K82" s="2582"/>
      <c r="L82" s="979" t="s">
        <v>4796</v>
      </c>
      <c r="M82" s="2523" t="s">
        <v>4796</v>
      </c>
      <c r="N82" s="2523"/>
      <c r="O82" s="1922" t="s">
        <v>4796</v>
      </c>
      <c r="P82" s="1922"/>
      <c r="Q82" s="1922"/>
      <c r="R82" s="1922" t="s">
        <v>4796</v>
      </c>
      <c r="S82" s="1922"/>
    </row>
    <row r="83" spans="1:19" ht="60.75" customHeight="1">
      <c r="A83" s="2648" t="s">
        <v>15623</v>
      </c>
      <c r="B83" s="2648"/>
      <c r="C83" s="2649"/>
      <c r="D83" s="2650" t="s">
        <v>4796</v>
      </c>
      <c r="E83" s="2651"/>
      <c r="F83" s="2652"/>
      <c r="G83" s="2650" t="s">
        <v>15624</v>
      </c>
      <c r="H83" s="2651"/>
      <c r="I83" s="2652"/>
      <c r="J83" s="2653" t="s">
        <v>4796</v>
      </c>
      <c r="K83" s="2654"/>
      <c r="L83" s="990" t="s">
        <v>4796</v>
      </c>
      <c r="M83" s="2655" t="s">
        <v>4796</v>
      </c>
      <c r="N83" s="2655"/>
      <c r="O83" s="1921" t="s">
        <v>4796</v>
      </c>
      <c r="P83" s="1921"/>
      <c r="Q83" s="1921"/>
      <c r="R83" s="1921" t="s">
        <v>4796</v>
      </c>
      <c r="S83" s="1921"/>
    </row>
    <row r="84" spans="1:19">
      <c r="A84" s="2637" t="s">
        <v>14436</v>
      </c>
      <c r="B84" s="2638"/>
      <c r="C84" s="2638"/>
      <c r="D84" s="2639"/>
      <c r="E84" s="2639"/>
      <c r="F84" s="2639"/>
      <c r="G84" s="2639"/>
      <c r="H84" s="2639"/>
      <c r="I84" s="2639"/>
      <c r="J84" s="2638"/>
      <c r="K84" s="2638"/>
      <c r="L84" s="2638"/>
      <c r="M84" s="2639"/>
      <c r="N84" s="2639"/>
      <c r="O84" s="2639"/>
      <c r="P84" s="2639"/>
      <c r="Q84" s="2639"/>
      <c r="R84" s="2639"/>
      <c r="S84" s="2640"/>
    </row>
    <row r="85" spans="1:19">
      <c r="A85" s="2565" t="s">
        <v>15625</v>
      </c>
      <c r="B85" s="2566"/>
      <c r="C85" s="2566"/>
      <c r="D85" s="2566"/>
      <c r="E85" s="2566"/>
      <c r="F85" s="2566"/>
      <c r="G85" s="2566"/>
      <c r="H85" s="2566"/>
      <c r="I85" s="2566"/>
      <c r="J85" s="2566"/>
      <c r="K85" s="2566"/>
      <c r="L85" s="2566"/>
      <c r="M85" s="2566"/>
      <c r="N85" s="2566"/>
      <c r="O85" s="2566"/>
      <c r="P85" s="2566"/>
      <c r="Q85" s="2566"/>
      <c r="R85" s="2566"/>
      <c r="S85" s="2605"/>
    </row>
    <row r="86" spans="1:19" ht="409.5" customHeight="1">
      <c r="A86" s="980" t="s">
        <v>6073</v>
      </c>
      <c r="B86" s="2641" t="s">
        <v>15436</v>
      </c>
      <c r="C86" s="2641"/>
      <c r="D86" s="2642" t="s">
        <v>9145</v>
      </c>
      <c r="E86" s="2568"/>
      <c r="F86" s="2643"/>
      <c r="G86" s="2644">
        <v>42084</v>
      </c>
      <c r="H86" s="2645"/>
      <c r="I86" s="2646"/>
      <c r="J86" s="2641" t="s">
        <v>15626</v>
      </c>
      <c r="K86" s="2641"/>
      <c r="L86" s="991" t="s">
        <v>15627</v>
      </c>
      <c r="M86" s="2647" t="s">
        <v>15628</v>
      </c>
      <c r="N86" s="2647"/>
      <c r="O86" s="2642"/>
      <c r="P86" s="2568"/>
      <c r="Q86" s="2569"/>
      <c r="R86" s="2642"/>
      <c r="S86" s="2569"/>
    </row>
    <row r="87" spans="1:19" ht="63.75" customHeight="1">
      <c r="A87" s="983"/>
      <c r="B87" s="2607"/>
      <c r="C87" s="2684"/>
      <c r="D87" s="2662"/>
      <c r="E87" s="2685"/>
      <c r="F87" s="2682"/>
      <c r="G87" s="2686"/>
      <c r="H87" s="2685"/>
      <c r="I87" s="2682"/>
      <c r="J87" s="2607" t="s">
        <v>15629</v>
      </c>
      <c r="K87" s="2684"/>
      <c r="L87" s="992"/>
      <c r="M87" s="2659"/>
      <c r="N87" s="2687"/>
      <c r="O87" s="2662"/>
      <c r="P87" s="2685"/>
      <c r="Q87" s="2682"/>
      <c r="R87" s="2662"/>
      <c r="S87" s="2682"/>
    </row>
    <row r="88" spans="1:19" ht="141" customHeight="1">
      <c r="A88" s="965" t="s">
        <v>6078</v>
      </c>
      <c r="B88" s="2546" t="s">
        <v>15630</v>
      </c>
      <c r="C88" s="2546"/>
      <c r="D88" s="2642" t="s">
        <v>9145</v>
      </c>
      <c r="E88" s="2568"/>
      <c r="F88" s="2643"/>
      <c r="G88" s="2644">
        <v>283</v>
      </c>
      <c r="H88" s="2645"/>
      <c r="I88" s="2646"/>
      <c r="J88" s="2546" t="s">
        <v>15631</v>
      </c>
      <c r="K88" s="2546"/>
      <c r="L88" s="970" t="s">
        <v>15632</v>
      </c>
      <c r="M88" s="2560" t="s">
        <v>15633</v>
      </c>
      <c r="N88" s="2631"/>
      <c r="O88" s="2683"/>
      <c r="P88" s="2683"/>
      <c r="Q88" s="2683"/>
      <c r="R88" s="2642"/>
      <c r="S88" s="2569"/>
    </row>
    <row r="89" spans="1:19" ht="409.5" customHeight="1">
      <c r="A89" s="2674" t="s">
        <v>6082</v>
      </c>
      <c r="B89" s="2546" t="s">
        <v>15634</v>
      </c>
      <c r="C89" s="2546"/>
      <c r="D89" s="2642" t="s">
        <v>9145</v>
      </c>
      <c r="E89" s="2568"/>
      <c r="F89" s="2643"/>
      <c r="G89" s="2644">
        <v>630</v>
      </c>
      <c r="H89" s="2645"/>
      <c r="I89" s="2646"/>
      <c r="J89" s="2546" t="s">
        <v>15635</v>
      </c>
      <c r="K89" s="2546"/>
      <c r="L89" s="2681" t="s">
        <v>15636</v>
      </c>
      <c r="M89" s="2635" t="s">
        <v>15637</v>
      </c>
      <c r="N89" s="2656"/>
      <c r="O89" s="2642"/>
      <c r="P89" s="2568"/>
      <c r="Q89" s="2569"/>
      <c r="R89" s="2642"/>
      <c r="S89" s="2569"/>
    </row>
    <row r="90" spans="1:19" ht="132" customHeight="1">
      <c r="A90" s="2674"/>
      <c r="B90" s="2546"/>
      <c r="C90" s="2546"/>
      <c r="D90" s="2661"/>
      <c r="E90" s="2496"/>
      <c r="F90" s="2666"/>
      <c r="G90" s="2675"/>
      <c r="H90" s="2676"/>
      <c r="I90" s="2677"/>
      <c r="J90" s="2546"/>
      <c r="K90" s="2546"/>
      <c r="L90" s="2681"/>
      <c r="M90" s="2657"/>
      <c r="N90" s="2658"/>
      <c r="O90" s="2661"/>
      <c r="P90" s="2496"/>
      <c r="Q90" s="2604"/>
      <c r="R90" s="2665"/>
      <c r="S90" s="2666"/>
    </row>
    <row r="91" spans="1:19" ht="32.25" hidden="1" customHeight="1">
      <c r="A91" s="2674"/>
      <c r="B91" s="2546"/>
      <c r="C91" s="2546"/>
      <c r="D91" s="2662"/>
      <c r="E91" s="2663"/>
      <c r="F91" s="2668"/>
      <c r="G91" s="2678"/>
      <c r="H91" s="2679"/>
      <c r="I91" s="2680"/>
      <c r="J91" s="2546"/>
      <c r="K91" s="2546"/>
      <c r="L91" s="2681"/>
      <c r="M91" s="2659"/>
      <c r="N91" s="2660"/>
      <c r="O91" s="2662"/>
      <c r="P91" s="2663"/>
      <c r="Q91" s="2664"/>
      <c r="R91" s="2667"/>
      <c r="S91" s="2668"/>
    </row>
    <row r="92" spans="1:19" ht="43.5" customHeight="1">
      <c r="A92" s="989"/>
      <c r="B92" s="2632" t="s">
        <v>15638</v>
      </c>
      <c r="C92" s="2669"/>
      <c r="D92" s="2580" t="s">
        <v>4796</v>
      </c>
      <c r="E92" s="2581"/>
      <c r="F92" s="2670"/>
      <c r="G92" s="2583" t="s">
        <v>15639</v>
      </c>
      <c r="H92" s="2671"/>
      <c r="I92" s="2672"/>
      <c r="J92" s="2580" t="s">
        <v>4796</v>
      </c>
      <c r="K92" s="2582"/>
      <c r="L92" s="989" t="s">
        <v>4796</v>
      </c>
      <c r="M92" s="2624" t="s">
        <v>4796</v>
      </c>
      <c r="N92" s="2625"/>
      <c r="O92" s="2673" t="s">
        <v>4796</v>
      </c>
      <c r="P92" s="2673"/>
      <c r="Q92" s="2673"/>
      <c r="R92" s="2626" t="s">
        <v>4796</v>
      </c>
      <c r="S92" s="2482"/>
    </row>
    <row r="93" spans="1:19">
      <c r="A93" s="2565" t="s">
        <v>15640</v>
      </c>
      <c r="B93" s="2566"/>
      <c r="C93" s="2566"/>
      <c r="D93" s="2566"/>
      <c r="E93" s="2566"/>
      <c r="F93" s="2566"/>
      <c r="G93" s="2566"/>
      <c r="H93" s="2566"/>
      <c r="I93" s="2566"/>
      <c r="J93" s="2566"/>
      <c r="K93" s="2566"/>
      <c r="L93" s="2566"/>
      <c r="M93" s="2566"/>
      <c r="N93" s="2566"/>
      <c r="O93" s="2566"/>
      <c r="P93" s="2566"/>
      <c r="Q93" s="2566"/>
      <c r="R93" s="2566"/>
      <c r="S93" s="2605"/>
    </row>
    <row r="94" spans="1:19" ht="18.75" customHeight="1">
      <c r="A94" s="2565" t="s">
        <v>15641</v>
      </c>
      <c r="B94" s="2566"/>
      <c r="C94" s="2566"/>
      <c r="D94" s="2566"/>
      <c r="E94" s="2566"/>
      <c r="F94" s="2566"/>
      <c r="G94" s="2566"/>
      <c r="H94" s="2566"/>
      <c r="I94" s="2566"/>
      <c r="J94" s="2566"/>
      <c r="K94" s="2566"/>
      <c r="L94" s="2566"/>
      <c r="M94" s="2566"/>
      <c r="N94" s="2566"/>
      <c r="O94" s="2566"/>
      <c r="P94" s="2566"/>
      <c r="Q94" s="2566"/>
      <c r="R94" s="2566"/>
      <c r="S94" s="2605"/>
    </row>
    <row r="95" spans="1:19" ht="74.25" customHeight="1">
      <c r="A95" s="993" t="s">
        <v>10</v>
      </c>
      <c r="B95" s="2546" t="s">
        <v>15642</v>
      </c>
      <c r="C95" s="2689"/>
      <c r="D95" s="2546" t="s">
        <v>15643</v>
      </c>
      <c r="E95" s="2689"/>
      <c r="F95" s="2689"/>
      <c r="G95" s="2690">
        <v>7</v>
      </c>
      <c r="H95" s="2693"/>
      <c r="I95" s="2693"/>
      <c r="J95" s="2546" t="s">
        <v>15644</v>
      </c>
      <c r="K95" s="2689"/>
      <c r="L95" s="993" t="s">
        <v>15569</v>
      </c>
      <c r="M95" s="2546" t="s">
        <v>15645</v>
      </c>
      <c r="N95" s="2689"/>
      <c r="O95" s="2674"/>
      <c r="P95" s="2692"/>
      <c r="Q95" s="2692"/>
      <c r="R95" s="2546"/>
      <c r="S95" s="2689"/>
    </row>
    <row r="96" spans="1:19" ht="56.25" customHeight="1">
      <c r="A96" s="994"/>
      <c r="B96" s="2688" t="s">
        <v>15646</v>
      </c>
      <c r="C96" s="2689"/>
      <c r="D96" s="2688"/>
      <c r="E96" s="2689"/>
      <c r="F96" s="2689"/>
      <c r="G96" s="2691" t="s">
        <v>15647</v>
      </c>
      <c r="H96" s="2692"/>
      <c r="I96" s="2692"/>
      <c r="J96" s="2688"/>
      <c r="K96" s="2689"/>
      <c r="L96" s="994"/>
      <c r="M96" s="2688"/>
      <c r="N96" s="2689"/>
      <c r="O96" s="2688"/>
      <c r="P96" s="2689"/>
      <c r="Q96" s="2689"/>
      <c r="R96" s="2688"/>
      <c r="S96" s="2689"/>
    </row>
    <row r="97" spans="1:19" ht="18.75" customHeight="1">
      <c r="A97" s="2688" t="s">
        <v>15648</v>
      </c>
      <c r="B97" s="2689"/>
      <c r="C97" s="2689"/>
      <c r="D97" s="2689"/>
      <c r="E97" s="2689"/>
      <c r="F97" s="2689"/>
      <c r="G97" s="2689"/>
      <c r="H97" s="2689"/>
      <c r="I97" s="2689"/>
      <c r="J97" s="2689"/>
      <c r="K97" s="2689"/>
      <c r="L97" s="2689"/>
      <c r="M97" s="2689"/>
      <c r="N97" s="2689"/>
      <c r="O97" s="2689"/>
      <c r="P97" s="2689"/>
      <c r="Q97" s="2689"/>
      <c r="R97" s="2689"/>
      <c r="S97" s="2689"/>
    </row>
    <row r="98" spans="1:19" ht="66.75" customHeight="1">
      <c r="A98" s="965" t="s">
        <v>6073</v>
      </c>
      <c r="B98" s="2546" t="s">
        <v>15649</v>
      </c>
      <c r="C98" s="2546"/>
      <c r="D98" s="2642" t="s">
        <v>9249</v>
      </c>
      <c r="E98" s="2568"/>
      <c r="F98" s="2569"/>
      <c r="G98" s="2690">
        <v>9.6</v>
      </c>
      <c r="H98" s="2690"/>
      <c r="I98" s="2690"/>
      <c r="J98" s="2546" t="s">
        <v>15650</v>
      </c>
      <c r="K98" s="2546"/>
      <c r="L98" s="970" t="s">
        <v>15651</v>
      </c>
      <c r="M98" s="2681" t="s">
        <v>15652</v>
      </c>
      <c r="N98" s="2681"/>
      <c r="O98" s="2674"/>
      <c r="P98" s="2674"/>
      <c r="Q98" s="2674"/>
      <c r="R98" s="2537"/>
      <c r="S98" s="2463"/>
    </row>
    <row r="99" spans="1:19" ht="37.5" customHeight="1">
      <c r="A99" s="2674" t="s">
        <v>6078</v>
      </c>
      <c r="B99" s="2546" t="s">
        <v>15653</v>
      </c>
      <c r="C99" s="2546"/>
      <c r="D99" s="2642" t="s">
        <v>9249</v>
      </c>
      <c r="E99" s="2568"/>
      <c r="F99" s="2569"/>
      <c r="G99" s="2690">
        <v>48.4</v>
      </c>
      <c r="H99" s="2690"/>
      <c r="I99" s="2690"/>
      <c r="J99" s="2546" t="s">
        <v>15654</v>
      </c>
      <c r="K99" s="2546"/>
      <c r="L99" s="2647" t="s">
        <v>15651</v>
      </c>
      <c r="M99" s="2681" t="s">
        <v>15655</v>
      </c>
      <c r="N99" s="2681"/>
      <c r="O99" s="2674"/>
      <c r="P99" s="2674"/>
      <c r="Q99" s="2674"/>
      <c r="R99" s="2642"/>
      <c r="S99" s="2569"/>
    </row>
    <row r="100" spans="1:19" ht="42" customHeight="1">
      <c r="A100" s="2674"/>
      <c r="B100" s="2546"/>
      <c r="C100" s="2546"/>
      <c r="D100" s="2662"/>
      <c r="E100" s="2663"/>
      <c r="F100" s="2664"/>
      <c r="G100" s="2690"/>
      <c r="H100" s="2690"/>
      <c r="I100" s="2690"/>
      <c r="J100" s="2546"/>
      <c r="K100" s="2546"/>
      <c r="L100" s="2700"/>
      <c r="M100" s="2681"/>
      <c r="N100" s="2681"/>
      <c r="O100" s="2674"/>
      <c r="P100" s="2674"/>
      <c r="Q100" s="2674"/>
      <c r="R100" s="2662"/>
      <c r="S100" s="2664"/>
    </row>
    <row r="101" spans="1:19" ht="72" customHeight="1">
      <c r="A101" s="980" t="s">
        <v>12</v>
      </c>
      <c r="B101" s="2535" t="s">
        <v>15656</v>
      </c>
      <c r="C101" s="2701"/>
      <c r="D101" s="2537" t="s">
        <v>9249</v>
      </c>
      <c r="E101" s="2702"/>
      <c r="F101" s="2703"/>
      <c r="G101" s="2538">
        <v>51.94</v>
      </c>
      <c r="H101" s="2704"/>
      <c r="I101" s="2705"/>
      <c r="J101" s="2535" t="s">
        <v>15657</v>
      </c>
      <c r="K101" s="2706"/>
      <c r="L101" s="995" t="s">
        <v>15658</v>
      </c>
      <c r="M101" s="2560" t="s">
        <v>15659</v>
      </c>
      <c r="N101" s="2707"/>
      <c r="O101" s="2674"/>
      <c r="P101" s="2692"/>
      <c r="Q101" s="2692"/>
      <c r="R101" s="2537"/>
      <c r="S101" s="2703"/>
    </row>
    <row r="102" spans="1:19" ht="67.5" customHeight="1">
      <c r="A102" s="2683" t="s">
        <v>6085</v>
      </c>
      <c r="B102" s="2573" t="s">
        <v>15660</v>
      </c>
      <c r="C102" s="2558"/>
      <c r="D102" s="2642" t="s">
        <v>9249</v>
      </c>
      <c r="E102" s="2568"/>
      <c r="F102" s="2569"/>
      <c r="G102" s="2644">
        <v>30</v>
      </c>
      <c r="H102" s="2696"/>
      <c r="I102" s="2697"/>
      <c r="J102" s="2573" t="s">
        <v>15661</v>
      </c>
      <c r="K102" s="2558"/>
      <c r="L102" s="2647" t="s">
        <v>15662</v>
      </c>
      <c r="M102" s="2635" t="s">
        <v>15663</v>
      </c>
      <c r="N102" s="2656"/>
      <c r="O102" s="2642"/>
      <c r="P102" s="2568"/>
      <c r="Q102" s="2569"/>
      <c r="R102" s="2642"/>
      <c r="S102" s="2569"/>
    </row>
    <row r="103" spans="1:19" ht="11.25" hidden="1" customHeight="1">
      <c r="A103" s="2694"/>
      <c r="B103" s="2607"/>
      <c r="C103" s="2695"/>
      <c r="D103" s="2662"/>
      <c r="E103" s="2663"/>
      <c r="F103" s="2664"/>
      <c r="G103" s="2686"/>
      <c r="H103" s="2698"/>
      <c r="I103" s="2699"/>
      <c r="J103" s="2607"/>
      <c r="K103" s="2695"/>
      <c r="L103" s="2700"/>
      <c r="M103" s="2659"/>
      <c r="N103" s="2660"/>
      <c r="O103" s="2662"/>
      <c r="P103" s="2663"/>
      <c r="Q103" s="2664"/>
      <c r="R103" s="2662"/>
      <c r="S103" s="2664"/>
    </row>
    <row r="104" spans="1:19" ht="18.75" customHeight="1">
      <c r="A104" s="2674" t="s">
        <v>6088</v>
      </c>
      <c r="B104" s="2546" t="s">
        <v>15664</v>
      </c>
      <c r="C104" s="2546"/>
      <c r="D104" s="2642" t="s">
        <v>9249</v>
      </c>
      <c r="E104" s="2568"/>
      <c r="F104" s="2569"/>
      <c r="G104" s="2690">
        <v>18</v>
      </c>
      <c r="H104" s="2690"/>
      <c r="I104" s="2690"/>
      <c r="J104" s="2546" t="s">
        <v>15665</v>
      </c>
      <c r="K104" s="2546"/>
      <c r="L104" s="2681" t="s">
        <v>15666</v>
      </c>
      <c r="M104" s="2681" t="s">
        <v>15663</v>
      </c>
      <c r="N104" s="2681"/>
      <c r="O104" s="2674"/>
      <c r="P104" s="2674"/>
      <c r="Q104" s="2674"/>
      <c r="R104" s="2642"/>
      <c r="S104" s="2569"/>
    </row>
    <row r="105" spans="1:19" ht="53.25" customHeight="1">
      <c r="A105" s="2674"/>
      <c r="B105" s="2546"/>
      <c r="C105" s="2546"/>
      <c r="D105" s="2662"/>
      <c r="E105" s="2663"/>
      <c r="F105" s="2664"/>
      <c r="G105" s="2690"/>
      <c r="H105" s="2690"/>
      <c r="I105" s="2690"/>
      <c r="J105" s="2546"/>
      <c r="K105" s="2546"/>
      <c r="L105" s="2681"/>
      <c r="M105" s="2681"/>
      <c r="N105" s="2681"/>
      <c r="O105" s="2674"/>
      <c r="P105" s="2674"/>
      <c r="Q105" s="2674"/>
      <c r="R105" s="2662"/>
      <c r="S105" s="2664"/>
    </row>
    <row r="106" spans="1:19" ht="71.25" customHeight="1">
      <c r="A106" s="965" t="s">
        <v>33</v>
      </c>
      <c r="B106" s="2535" t="s">
        <v>15667</v>
      </c>
      <c r="C106" s="2536"/>
      <c r="D106" s="2537" t="s">
        <v>15668</v>
      </c>
      <c r="E106" s="2462"/>
      <c r="F106" s="2708"/>
      <c r="G106" s="2538">
        <v>12</v>
      </c>
      <c r="H106" s="2709"/>
      <c r="I106" s="2710"/>
      <c r="J106" s="2535" t="s">
        <v>15669</v>
      </c>
      <c r="K106" s="2536"/>
      <c r="L106" s="970" t="s">
        <v>15662</v>
      </c>
      <c r="M106" s="2560" t="s">
        <v>15670</v>
      </c>
      <c r="N106" s="2631"/>
      <c r="O106" s="2537"/>
      <c r="P106" s="2711"/>
      <c r="Q106" s="2708"/>
      <c r="R106" s="2537"/>
      <c r="S106" s="2463"/>
    </row>
    <row r="107" spans="1:19" ht="125.25" customHeight="1">
      <c r="A107" s="965" t="s">
        <v>35</v>
      </c>
      <c r="B107" s="2546" t="s">
        <v>15671</v>
      </c>
      <c r="C107" s="2546"/>
      <c r="D107" s="2537" t="s">
        <v>15668</v>
      </c>
      <c r="E107" s="2462"/>
      <c r="F107" s="2708"/>
      <c r="G107" s="2690">
        <v>11.4</v>
      </c>
      <c r="H107" s="2690"/>
      <c r="I107" s="2690"/>
      <c r="J107" s="2546" t="s">
        <v>15672</v>
      </c>
      <c r="K107" s="2546"/>
      <c r="L107" s="970" t="s">
        <v>15673</v>
      </c>
      <c r="M107" s="2681" t="s">
        <v>15674</v>
      </c>
      <c r="N107" s="2681"/>
      <c r="O107" s="2683"/>
      <c r="P107" s="2683"/>
      <c r="Q107" s="2683"/>
      <c r="R107" s="2537"/>
      <c r="S107" s="2463"/>
    </row>
    <row r="108" spans="1:19" ht="65.25" customHeight="1">
      <c r="A108" s="965" t="s">
        <v>37</v>
      </c>
      <c r="B108" s="2546" t="s">
        <v>15675</v>
      </c>
      <c r="C108" s="2546"/>
      <c r="D108" s="2537" t="s">
        <v>15668</v>
      </c>
      <c r="E108" s="2462"/>
      <c r="F108" s="2708"/>
      <c r="G108" s="2690">
        <v>39.9</v>
      </c>
      <c r="H108" s="2690"/>
      <c r="I108" s="2690"/>
      <c r="J108" s="2535" t="s">
        <v>15676</v>
      </c>
      <c r="K108" s="2536"/>
      <c r="L108" s="970" t="s">
        <v>15677</v>
      </c>
      <c r="M108" s="2681" t="s">
        <v>15678</v>
      </c>
      <c r="N108" s="2681"/>
      <c r="O108" s="2683"/>
      <c r="P108" s="2683"/>
      <c r="Q108" s="2683"/>
      <c r="R108" s="2537"/>
      <c r="S108" s="2463"/>
    </row>
    <row r="109" spans="1:19" ht="98.25" customHeight="1">
      <c r="A109" s="965" t="s">
        <v>40</v>
      </c>
      <c r="B109" s="2546" t="s">
        <v>15679</v>
      </c>
      <c r="C109" s="2546"/>
      <c r="D109" s="2537" t="s">
        <v>15668</v>
      </c>
      <c r="E109" s="2462"/>
      <c r="F109" s="2708"/>
      <c r="G109" s="2690">
        <v>28.6</v>
      </c>
      <c r="H109" s="2690"/>
      <c r="I109" s="2690"/>
      <c r="J109" s="2546" t="s">
        <v>15680</v>
      </c>
      <c r="K109" s="2546"/>
      <c r="L109" s="970" t="s">
        <v>15681</v>
      </c>
      <c r="M109" s="2681" t="s">
        <v>15663</v>
      </c>
      <c r="N109" s="2681"/>
      <c r="O109" s="2683"/>
      <c r="P109" s="2683"/>
      <c r="Q109" s="2683"/>
      <c r="R109" s="2537"/>
      <c r="S109" s="2463"/>
    </row>
    <row r="110" spans="1:19" ht="153.75" customHeight="1">
      <c r="A110" s="965" t="s">
        <v>42</v>
      </c>
      <c r="B110" s="2535" t="s">
        <v>15682</v>
      </c>
      <c r="C110" s="2536"/>
      <c r="D110" s="2537" t="s">
        <v>15668</v>
      </c>
      <c r="E110" s="2462"/>
      <c r="F110" s="2463"/>
      <c r="G110" s="2538">
        <v>123.9</v>
      </c>
      <c r="H110" s="2539"/>
      <c r="I110" s="2540"/>
      <c r="J110" s="2535" t="s">
        <v>15683</v>
      </c>
      <c r="K110" s="2536"/>
      <c r="L110" s="970" t="s">
        <v>15684</v>
      </c>
      <c r="M110" s="2560" t="s">
        <v>15645</v>
      </c>
      <c r="N110" s="2631"/>
      <c r="O110" s="2537"/>
      <c r="P110" s="2462"/>
      <c r="Q110" s="2463"/>
      <c r="R110" s="2537"/>
      <c r="S110" s="2463"/>
    </row>
    <row r="111" spans="1:19" ht="78" customHeight="1">
      <c r="A111" s="965" t="s">
        <v>44</v>
      </c>
      <c r="B111" s="2535" t="s">
        <v>15685</v>
      </c>
      <c r="C111" s="2536"/>
      <c r="D111" s="2537" t="s">
        <v>15668</v>
      </c>
      <c r="E111" s="2462"/>
      <c r="F111" s="2463"/>
      <c r="G111" s="2538">
        <v>6</v>
      </c>
      <c r="H111" s="2539"/>
      <c r="I111" s="2540"/>
      <c r="J111" s="2535" t="s">
        <v>15686</v>
      </c>
      <c r="K111" s="2536"/>
      <c r="L111" s="970" t="s">
        <v>15687</v>
      </c>
      <c r="M111" s="2560" t="s">
        <v>15688</v>
      </c>
      <c r="N111" s="2631"/>
      <c r="O111" s="2537"/>
      <c r="P111" s="2462"/>
      <c r="Q111" s="2463"/>
      <c r="R111" s="2537"/>
      <c r="S111" s="2463"/>
    </row>
    <row r="112" spans="1:19" ht="101.25" customHeight="1">
      <c r="A112" s="965" t="s">
        <v>46</v>
      </c>
      <c r="B112" s="2546" t="s">
        <v>15689</v>
      </c>
      <c r="C112" s="2546"/>
      <c r="D112" s="2537" t="s">
        <v>15668</v>
      </c>
      <c r="E112" s="2462"/>
      <c r="F112" s="2708"/>
      <c r="G112" s="2690">
        <v>35.292000000000002</v>
      </c>
      <c r="H112" s="2690"/>
      <c r="I112" s="2690"/>
      <c r="J112" s="2546" t="s">
        <v>15690</v>
      </c>
      <c r="K112" s="2546"/>
      <c r="L112" s="970" t="s">
        <v>15691</v>
      </c>
      <c r="M112" s="2681" t="s">
        <v>15692</v>
      </c>
      <c r="N112" s="2681"/>
      <c r="O112" s="2683"/>
      <c r="P112" s="2683"/>
      <c r="Q112" s="2683"/>
      <c r="R112" s="2537"/>
      <c r="S112" s="2463"/>
    </row>
    <row r="113" spans="1:19" ht="98.25" customHeight="1">
      <c r="A113" s="965" t="s">
        <v>48</v>
      </c>
      <c r="B113" s="2546" t="s">
        <v>15693</v>
      </c>
      <c r="C113" s="2546"/>
      <c r="D113" s="2537" t="s">
        <v>15668</v>
      </c>
      <c r="E113" s="2462"/>
      <c r="F113" s="2708"/>
      <c r="G113" s="2690">
        <v>19.5</v>
      </c>
      <c r="H113" s="2690"/>
      <c r="I113" s="2690"/>
      <c r="J113" s="2535" t="s">
        <v>15694</v>
      </c>
      <c r="K113" s="2536"/>
      <c r="L113" s="970" t="s">
        <v>15537</v>
      </c>
      <c r="M113" s="2681" t="s">
        <v>15695</v>
      </c>
      <c r="N113" s="2681"/>
      <c r="O113" s="2674"/>
      <c r="P113" s="2674"/>
      <c r="Q113" s="2674"/>
      <c r="R113" s="2537"/>
      <c r="S113" s="2463"/>
    </row>
    <row r="114" spans="1:19" ht="44.25" customHeight="1">
      <c r="A114" s="968"/>
      <c r="B114" s="2712" t="s">
        <v>15453</v>
      </c>
      <c r="C114" s="2713"/>
      <c r="D114" s="2526" t="s">
        <v>4796</v>
      </c>
      <c r="E114" s="2528"/>
      <c r="F114" s="2714"/>
      <c r="G114" s="2715" t="s">
        <v>15696</v>
      </c>
      <c r="H114" s="2529"/>
      <c r="I114" s="2531"/>
      <c r="J114" s="2526" t="s">
        <v>4796</v>
      </c>
      <c r="K114" s="2528"/>
      <c r="L114" s="976" t="s">
        <v>4796</v>
      </c>
      <c r="M114" s="2526" t="s">
        <v>4796</v>
      </c>
      <c r="N114" s="2528"/>
      <c r="O114" s="2673"/>
      <c r="P114" s="2673"/>
      <c r="Q114" s="2673"/>
      <c r="R114" s="2626" t="s">
        <v>4796</v>
      </c>
      <c r="S114" s="2482"/>
    </row>
    <row r="115" spans="1:19" ht="18.75" customHeight="1">
      <c r="A115" s="2565" t="s">
        <v>15455</v>
      </c>
      <c r="B115" s="2566"/>
      <c r="C115" s="2566"/>
      <c r="D115" s="2566"/>
      <c r="E115" s="2566"/>
      <c r="F115" s="2566"/>
      <c r="G115" s="2566"/>
      <c r="H115" s="2566"/>
      <c r="I115" s="2566"/>
      <c r="J115" s="2566"/>
      <c r="K115" s="2566"/>
      <c r="L115" s="2566"/>
      <c r="M115" s="2566"/>
      <c r="N115" s="2566"/>
      <c r="O115" s="2566"/>
      <c r="P115" s="2566"/>
      <c r="Q115" s="2566"/>
      <c r="R115" s="2566"/>
      <c r="S115" s="2605"/>
    </row>
    <row r="116" spans="1:19" ht="96" customHeight="1">
      <c r="A116" s="965">
        <v>1</v>
      </c>
      <c r="B116" s="2546" t="s">
        <v>15697</v>
      </c>
      <c r="C116" s="2546"/>
      <c r="D116" s="2537" t="s">
        <v>9658</v>
      </c>
      <c r="E116" s="2463"/>
      <c r="F116" s="2674"/>
      <c r="G116" s="2690">
        <v>30</v>
      </c>
      <c r="H116" s="2690"/>
      <c r="I116" s="2690"/>
      <c r="J116" s="2535" t="s">
        <v>15698</v>
      </c>
      <c r="K116" s="2536"/>
      <c r="L116" s="970" t="s">
        <v>15463</v>
      </c>
      <c r="M116" s="2635" t="s">
        <v>15674</v>
      </c>
      <c r="N116" s="2656"/>
      <c r="O116" s="2683"/>
      <c r="P116" s="2683"/>
      <c r="Q116" s="2683"/>
      <c r="R116" s="2537"/>
      <c r="S116" s="2463"/>
    </row>
    <row r="117" spans="1:19" ht="44.25" customHeight="1">
      <c r="A117" s="968"/>
      <c r="B117" s="2712" t="s">
        <v>15465</v>
      </c>
      <c r="C117" s="2713"/>
      <c r="D117" s="2526" t="s">
        <v>4796</v>
      </c>
      <c r="E117" s="2528"/>
      <c r="F117" s="2714"/>
      <c r="G117" s="2715" t="s">
        <v>15699</v>
      </c>
      <c r="H117" s="2529"/>
      <c r="I117" s="2531"/>
      <c r="J117" s="2526" t="s">
        <v>4796</v>
      </c>
      <c r="K117" s="2528"/>
      <c r="L117" s="976" t="s">
        <v>4796</v>
      </c>
      <c r="M117" s="2570" t="s">
        <v>4796</v>
      </c>
      <c r="N117" s="2571"/>
      <c r="O117" s="2673"/>
      <c r="P117" s="2673"/>
      <c r="Q117" s="2673"/>
      <c r="R117" s="2716"/>
      <c r="S117" s="2717"/>
    </row>
    <row r="118" spans="1:19" ht="18.75" customHeight="1">
      <c r="A118" s="2565" t="s">
        <v>15700</v>
      </c>
      <c r="B118" s="2566"/>
      <c r="C118" s="2566"/>
      <c r="D118" s="2566"/>
      <c r="E118" s="2566"/>
      <c r="F118" s="2566"/>
      <c r="G118" s="2566"/>
      <c r="H118" s="2566"/>
      <c r="I118" s="2566"/>
      <c r="J118" s="2566"/>
      <c r="K118" s="2566"/>
      <c r="L118" s="2566"/>
      <c r="M118" s="2566"/>
      <c r="N118" s="2566"/>
      <c r="O118" s="2566"/>
      <c r="P118" s="2566"/>
      <c r="Q118" s="2566"/>
      <c r="R118" s="2566"/>
      <c r="S118" s="2605"/>
    </row>
    <row r="119" spans="1:19" ht="75" customHeight="1">
      <c r="A119" s="965" t="s">
        <v>6073</v>
      </c>
      <c r="B119" s="2546" t="s">
        <v>15701</v>
      </c>
      <c r="C119" s="2546"/>
      <c r="D119" s="2674" t="s">
        <v>9490</v>
      </c>
      <c r="E119" s="2674"/>
      <c r="F119" s="2674"/>
      <c r="G119" s="2690">
        <v>9.6</v>
      </c>
      <c r="H119" s="2690"/>
      <c r="I119" s="2690"/>
      <c r="J119" s="2535" t="s">
        <v>15702</v>
      </c>
      <c r="K119" s="2536"/>
      <c r="L119" s="970" t="s">
        <v>15703</v>
      </c>
      <c r="M119" s="2681" t="s">
        <v>15704</v>
      </c>
      <c r="N119" s="2681"/>
      <c r="O119" s="2683"/>
      <c r="P119" s="2683"/>
      <c r="Q119" s="2683"/>
      <c r="R119" s="2537"/>
      <c r="S119" s="2463"/>
    </row>
    <row r="120" spans="1:19" ht="133.5" customHeight="1">
      <c r="A120" s="965" t="s">
        <v>6078</v>
      </c>
      <c r="B120" s="2546" t="s">
        <v>15705</v>
      </c>
      <c r="C120" s="2546"/>
      <c r="D120" s="2674" t="s">
        <v>9490</v>
      </c>
      <c r="E120" s="2674"/>
      <c r="F120" s="2674"/>
      <c r="G120" s="2690">
        <v>4.5999999999999996</v>
      </c>
      <c r="H120" s="2690"/>
      <c r="I120" s="2690"/>
      <c r="J120" s="2546" t="s">
        <v>15706</v>
      </c>
      <c r="K120" s="2546"/>
      <c r="L120" s="970" t="s">
        <v>15463</v>
      </c>
      <c r="M120" s="2681" t="s">
        <v>15707</v>
      </c>
      <c r="N120" s="2681"/>
      <c r="O120" s="2683"/>
      <c r="P120" s="2683"/>
      <c r="Q120" s="2683"/>
      <c r="R120" s="2537"/>
      <c r="S120" s="2463"/>
    </row>
    <row r="121" spans="1:19" ht="117" customHeight="1">
      <c r="A121" s="965" t="s">
        <v>6082</v>
      </c>
      <c r="B121" s="2546" t="s">
        <v>15708</v>
      </c>
      <c r="C121" s="2546"/>
      <c r="D121" s="2674" t="s">
        <v>9490</v>
      </c>
      <c r="E121" s="2674"/>
      <c r="F121" s="2674"/>
      <c r="G121" s="2690">
        <v>6</v>
      </c>
      <c r="H121" s="2690"/>
      <c r="I121" s="2690"/>
      <c r="J121" s="2546" t="s">
        <v>15709</v>
      </c>
      <c r="K121" s="2546"/>
      <c r="L121" s="970" t="s">
        <v>15463</v>
      </c>
      <c r="M121" s="2681" t="s">
        <v>15710</v>
      </c>
      <c r="N121" s="2681"/>
      <c r="O121" s="2683"/>
      <c r="P121" s="2683"/>
      <c r="Q121" s="2683"/>
      <c r="R121" s="2537"/>
      <c r="S121" s="2463"/>
    </row>
    <row r="122" spans="1:19" ht="117" customHeight="1">
      <c r="A122" s="965" t="s">
        <v>6085</v>
      </c>
      <c r="B122" s="2546" t="s">
        <v>15711</v>
      </c>
      <c r="C122" s="2546"/>
      <c r="D122" s="2674" t="s">
        <v>9490</v>
      </c>
      <c r="E122" s="2674"/>
      <c r="F122" s="2674"/>
      <c r="G122" s="2690">
        <v>9.6</v>
      </c>
      <c r="H122" s="2690"/>
      <c r="I122" s="2690"/>
      <c r="J122" s="2546" t="s">
        <v>15712</v>
      </c>
      <c r="K122" s="2546"/>
      <c r="L122" s="970" t="s">
        <v>15463</v>
      </c>
      <c r="M122" s="2681" t="s">
        <v>15713</v>
      </c>
      <c r="N122" s="2681"/>
      <c r="O122" s="2683"/>
      <c r="P122" s="2683"/>
      <c r="Q122" s="2683"/>
      <c r="R122" s="2537"/>
      <c r="S122" s="2463"/>
    </row>
    <row r="123" spans="1:19" ht="114.75" customHeight="1">
      <c r="A123" s="965" t="s">
        <v>6088</v>
      </c>
      <c r="B123" s="2546" t="s">
        <v>15714</v>
      </c>
      <c r="C123" s="2546"/>
      <c r="D123" s="2674" t="s">
        <v>9490</v>
      </c>
      <c r="E123" s="2674"/>
      <c r="F123" s="2674"/>
      <c r="G123" s="2690">
        <v>19.2</v>
      </c>
      <c r="H123" s="2690"/>
      <c r="I123" s="2690"/>
      <c r="J123" s="2546" t="s">
        <v>15715</v>
      </c>
      <c r="K123" s="2546"/>
      <c r="L123" s="970" t="s">
        <v>15463</v>
      </c>
      <c r="M123" s="2681" t="s">
        <v>15716</v>
      </c>
      <c r="N123" s="2681"/>
      <c r="O123" s="2683"/>
      <c r="P123" s="2683"/>
      <c r="Q123" s="2683"/>
      <c r="R123" s="2537"/>
      <c r="S123" s="2463"/>
    </row>
    <row r="124" spans="1:19" ht="153.75" customHeight="1">
      <c r="A124" s="965" t="s">
        <v>6092</v>
      </c>
      <c r="B124" s="2546" t="s">
        <v>15717</v>
      </c>
      <c r="C124" s="2546"/>
      <c r="D124" s="2674" t="s">
        <v>9490</v>
      </c>
      <c r="E124" s="2674"/>
      <c r="F124" s="2674"/>
      <c r="G124" s="2690">
        <v>12.4</v>
      </c>
      <c r="H124" s="2690"/>
      <c r="I124" s="2690"/>
      <c r="J124" s="2546" t="s">
        <v>15718</v>
      </c>
      <c r="K124" s="2546"/>
      <c r="L124" s="970" t="s">
        <v>15463</v>
      </c>
      <c r="M124" s="2681" t="s">
        <v>15719</v>
      </c>
      <c r="N124" s="2681"/>
      <c r="O124" s="2683"/>
      <c r="P124" s="2683"/>
      <c r="Q124" s="2683"/>
      <c r="R124" s="2537"/>
      <c r="S124" s="2463"/>
    </row>
    <row r="125" spans="1:19" ht="135.75" customHeight="1">
      <c r="A125" s="965" t="s">
        <v>6094</v>
      </c>
      <c r="B125" s="2546" t="s">
        <v>15720</v>
      </c>
      <c r="C125" s="2546"/>
      <c r="D125" s="2674" t="s">
        <v>9490</v>
      </c>
      <c r="E125" s="2674"/>
      <c r="F125" s="2674"/>
      <c r="G125" s="2690">
        <v>28</v>
      </c>
      <c r="H125" s="2690"/>
      <c r="I125" s="2690"/>
      <c r="J125" s="2546" t="s">
        <v>15721</v>
      </c>
      <c r="K125" s="2546"/>
      <c r="L125" s="970" t="s">
        <v>15463</v>
      </c>
      <c r="M125" s="2681" t="s">
        <v>15722</v>
      </c>
      <c r="N125" s="2681"/>
      <c r="O125" s="2683"/>
      <c r="P125" s="2683"/>
      <c r="Q125" s="2683"/>
      <c r="R125" s="2537"/>
      <c r="S125" s="2463"/>
    </row>
    <row r="126" spans="1:19" ht="118.5" customHeight="1">
      <c r="A126" s="965" t="s">
        <v>6096</v>
      </c>
      <c r="B126" s="2546" t="s">
        <v>15723</v>
      </c>
      <c r="C126" s="2546"/>
      <c r="D126" s="2674" t="s">
        <v>9490</v>
      </c>
      <c r="E126" s="2674"/>
      <c r="F126" s="2674"/>
      <c r="G126" s="2690">
        <v>11.7</v>
      </c>
      <c r="H126" s="2690"/>
      <c r="I126" s="2690"/>
      <c r="J126" s="2546" t="s">
        <v>15724</v>
      </c>
      <c r="K126" s="2546"/>
      <c r="L126" s="970" t="s">
        <v>15463</v>
      </c>
      <c r="M126" s="2681" t="s">
        <v>15725</v>
      </c>
      <c r="N126" s="2681"/>
      <c r="O126" s="2683"/>
      <c r="P126" s="2683"/>
      <c r="Q126" s="2683"/>
      <c r="R126" s="2537"/>
      <c r="S126" s="2463"/>
    </row>
    <row r="127" spans="1:19" ht="99.75" customHeight="1">
      <c r="A127" s="965" t="s">
        <v>6101</v>
      </c>
      <c r="B127" s="2546" t="s">
        <v>15726</v>
      </c>
      <c r="C127" s="2546"/>
      <c r="D127" s="2674" t="s">
        <v>9490</v>
      </c>
      <c r="E127" s="2674"/>
      <c r="F127" s="2674"/>
      <c r="G127" s="2690">
        <v>30.8</v>
      </c>
      <c r="H127" s="2690"/>
      <c r="I127" s="2690"/>
      <c r="J127" s="2546" t="s">
        <v>15727</v>
      </c>
      <c r="K127" s="2546"/>
      <c r="L127" s="970" t="s">
        <v>15463</v>
      </c>
      <c r="M127" s="2681" t="s">
        <v>15728</v>
      </c>
      <c r="N127" s="2681"/>
      <c r="O127" s="2683"/>
      <c r="P127" s="2683"/>
      <c r="Q127" s="2683"/>
      <c r="R127" s="2537"/>
      <c r="S127" s="2463"/>
    </row>
    <row r="128" spans="1:19" ht="96.75" customHeight="1">
      <c r="A128" s="965" t="s">
        <v>6104</v>
      </c>
      <c r="B128" s="2546" t="s">
        <v>15729</v>
      </c>
      <c r="C128" s="2546"/>
      <c r="D128" s="2674" t="s">
        <v>9490</v>
      </c>
      <c r="E128" s="2674"/>
      <c r="F128" s="2674"/>
      <c r="G128" s="2690">
        <v>18.3</v>
      </c>
      <c r="H128" s="2690"/>
      <c r="I128" s="2690"/>
      <c r="J128" s="2546" t="s">
        <v>15730</v>
      </c>
      <c r="K128" s="2546"/>
      <c r="L128" s="970" t="s">
        <v>15463</v>
      </c>
      <c r="M128" s="2681" t="s">
        <v>15674</v>
      </c>
      <c r="N128" s="2681"/>
      <c r="O128" s="2683"/>
      <c r="P128" s="2683"/>
      <c r="Q128" s="2683"/>
      <c r="R128" s="2537"/>
      <c r="S128" s="2463"/>
    </row>
    <row r="129" spans="1:19" ht="78" customHeight="1">
      <c r="A129" s="965" t="s">
        <v>6108</v>
      </c>
      <c r="B129" s="2546" t="s">
        <v>15731</v>
      </c>
      <c r="C129" s="2546"/>
      <c r="D129" s="2674" t="s">
        <v>9490</v>
      </c>
      <c r="E129" s="2674"/>
      <c r="F129" s="2674"/>
      <c r="G129" s="2690">
        <v>19.100000000000001</v>
      </c>
      <c r="H129" s="2690"/>
      <c r="I129" s="2690"/>
      <c r="J129" s="2546" t="s">
        <v>15732</v>
      </c>
      <c r="K129" s="2546"/>
      <c r="L129" s="970" t="s">
        <v>15733</v>
      </c>
      <c r="M129" s="2681" t="s">
        <v>15659</v>
      </c>
      <c r="N129" s="2681"/>
      <c r="O129" s="2683"/>
      <c r="P129" s="2683"/>
      <c r="Q129" s="2683"/>
      <c r="R129" s="2537"/>
      <c r="S129" s="2463"/>
    </row>
    <row r="130" spans="1:19" ht="96.75" customHeight="1">
      <c r="A130" s="965" t="s">
        <v>6112</v>
      </c>
      <c r="B130" s="2546" t="s">
        <v>15734</v>
      </c>
      <c r="C130" s="2546"/>
      <c r="D130" s="2674" t="s">
        <v>9490</v>
      </c>
      <c r="E130" s="2674"/>
      <c r="F130" s="2674"/>
      <c r="G130" s="2690">
        <v>14.1</v>
      </c>
      <c r="H130" s="2690"/>
      <c r="I130" s="2690"/>
      <c r="J130" s="2546" t="s">
        <v>15735</v>
      </c>
      <c r="K130" s="2546"/>
      <c r="L130" s="970" t="s">
        <v>15736</v>
      </c>
      <c r="M130" s="2681" t="s">
        <v>15737</v>
      </c>
      <c r="N130" s="2681"/>
      <c r="O130" s="2683"/>
      <c r="P130" s="2683"/>
      <c r="Q130" s="2683"/>
      <c r="R130" s="2537"/>
      <c r="S130" s="2463"/>
    </row>
    <row r="131" spans="1:19" ht="103.5" customHeight="1">
      <c r="A131" s="965" t="s">
        <v>6115</v>
      </c>
      <c r="B131" s="2546" t="s">
        <v>15738</v>
      </c>
      <c r="C131" s="2546"/>
      <c r="D131" s="2674" t="s">
        <v>9490</v>
      </c>
      <c r="E131" s="2674"/>
      <c r="F131" s="2674"/>
      <c r="G131" s="2690">
        <v>153</v>
      </c>
      <c r="H131" s="2690"/>
      <c r="I131" s="2690"/>
      <c r="J131" s="2546" t="s">
        <v>15739</v>
      </c>
      <c r="K131" s="2546"/>
      <c r="L131" s="970" t="s">
        <v>15463</v>
      </c>
      <c r="M131" s="2681" t="s">
        <v>15674</v>
      </c>
      <c r="N131" s="2681"/>
      <c r="O131" s="2683"/>
      <c r="P131" s="2683"/>
      <c r="Q131" s="2683"/>
      <c r="R131" s="2537"/>
      <c r="S131" s="2463"/>
    </row>
    <row r="132" spans="1:19" ht="87" customHeight="1">
      <c r="A132" s="965" t="s">
        <v>6118</v>
      </c>
      <c r="B132" s="2546" t="s">
        <v>15740</v>
      </c>
      <c r="C132" s="2546"/>
      <c r="D132" s="2674" t="s">
        <v>9490</v>
      </c>
      <c r="E132" s="2674"/>
      <c r="F132" s="2674"/>
      <c r="G132" s="2690">
        <v>53.1</v>
      </c>
      <c r="H132" s="2690"/>
      <c r="I132" s="2690"/>
      <c r="J132" s="2546" t="s">
        <v>15741</v>
      </c>
      <c r="K132" s="2546"/>
      <c r="L132" s="970" t="s">
        <v>15742</v>
      </c>
      <c r="M132" s="2681" t="s">
        <v>15655</v>
      </c>
      <c r="N132" s="2681"/>
      <c r="O132" s="2674"/>
      <c r="P132" s="2674"/>
      <c r="Q132" s="2674"/>
      <c r="R132" s="2537"/>
      <c r="S132" s="2463"/>
    </row>
    <row r="133" spans="1:19" ht="112.5" customHeight="1">
      <c r="A133" s="965" t="s">
        <v>6121</v>
      </c>
      <c r="B133" s="2546" t="s">
        <v>15743</v>
      </c>
      <c r="C133" s="2546"/>
      <c r="D133" s="2674" t="s">
        <v>9490</v>
      </c>
      <c r="E133" s="2674"/>
      <c r="F133" s="2674"/>
      <c r="G133" s="2690">
        <v>10</v>
      </c>
      <c r="H133" s="2690"/>
      <c r="I133" s="2690"/>
      <c r="J133" s="2546" t="s">
        <v>15744</v>
      </c>
      <c r="K133" s="2546"/>
      <c r="L133" s="970" t="s">
        <v>15463</v>
      </c>
      <c r="M133" s="2681" t="s">
        <v>15745</v>
      </c>
      <c r="N133" s="2681"/>
      <c r="O133" s="2683"/>
      <c r="P133" s="2683"/>
      <c r="Q133" s="2683"/>
      <c r="R133" s="2537"/>
      <c r="S133" s="2463"/>
    </row>
    <row r="134" spans="1:19" ht="104.25" customHeight="1">
      <c r="A134" s="965" t="s">
        <v>6126</v>
      </c>
      <c r="B134" s="2546" t="s">
        <v>15746</v>
      </c>
      <c r="C134" s="2546"/>
      <c r="D134" s="2674" t="s">
        <v>9490</v>
      </c>
      <c r="E134" s="2674"/>
      <c r="F134" s="2674"/>
      <c r="G134" s="2690">
        <v>64</v>
      </c>
      <c r="H134" s="2690"/>
      <c r="I134" s="2690"/>
      <c r="J134" s="2546" t="s">
        <v>15747</v>
      </c>
      <c r="K134" s="2546"/>
      <c r="L134" s="970" t="s">
        <v>15463</v>
      </c>
      <c r="M134" s="2681" t="s">
        <v>15748</v>
      </c>
      <c r="N134" s="2681"/>
      <c r="O134" s="2683"/>
      <c r="P134" s="2683"/>
      <c r="Q134" s="2683"/>
      <c r="R134" s="2537"/>
      <c r="S134" s="2463"/>
    </row>
    <row r="135" spans="1:19" ht="110.25" customHeight="1">
      <c r="A135" s="965" t="s">
        <v>6129</v>
      </c>
      <c r="B135" s="2546" t="s">
        <v>15749</v>
      </c>
      <c r="C135" s="2546"/>
      <c r="D135" s="2674" t="s">
        <v>9490</v>
      </c>
      <c r="E135" s="2674"/>
      <c r="F135" s="2674"/>
      <c r="G135" s="2690">
        <v>11.5</v>
      </c>
      <c r="H135" s="2690"/>
      <c r="I135" s="2690"/>
      <c r="J135" s="2546" t="s">
        <v>15750</v>
      </c>
      <c r="K135" s="2546"/>
      <c r="L135" s="970" t="s">
        <v>15463</v>
      </c>
      <c r="M135" s="2681" t="s">
        <v>15751</v>
      </c>
      <c r="N135" s="2681"/>
      <c r="O135" s="2674"/>
      <c r="P135" s="2674"/>
      <c r="Q135" s="2674"/>
      <c r="R135" s="2537"/>
      <c r="S135" s="2463"/>
    </row>
    <row r="136" spans="1:19" ht="138" customHeight="1">
      <c r="A136" s="965" t="s">
        <v>6132</v>
      </c>
      <c r="B136" s="2546" t="s">
        <v>15752</v>
      </c>
      <c r="C136" s="2546"/>
      <c r="D136" s="2674" t="s">
        <v>9490</v>
      </c>
      <c r="E136" s="2674"/>
      <c r="F136" s="2674"/>
      <c r="G136" s="2690">
        <v>18.399999999999999</v>
      </c>
      <c r="H136" s="2690"/>
      <c r="I136" s="2690"/>
      <c r="J136" s="2546" t="s">
        <v>15753</v>
      </c>
      <c r="K136" s="2546"/>
      <c r="L136" s="970" t="s">
        <v>15463</v>
      </c>
      <c r="M136" s="2681" t="s">
        <v>15754</v>
      </c>
      <c r="N136" s="2681"/>
      <c r="O136" s="2683"/>
      <c r="P136" s="2683"/>
      <c r="Q136" s="2683"/>
      <c r="R136" s="2537"/>
      <c r="S136" s="2463"/>
    </row>
    <row r="137" spans="1:19" ht="109.5" customHeight="1">
      <c r="A137" s="965" t="s">
        <v>6134</v>
      </c>
      <c r="B137" s="2546" t="s">
        <v>15755</v>
      </c>
      <c r="C137" s="2546"/>
      <c r="D137" s="2674" t="s">
        <v>9490</v>
      </c>
      <c r="E137" s="2674"/>
      <c r="F137" s="2674"/>
      <c r="G137" s="2690">
        <v>27.9</v>
      </c>
      <c r="H137" s="2690"/>
      <c r="I137" s="2690"/>
      <c r="J137" s="2546" t="s">
        <v>15756</v>
      </c>
      <c r="K137" s="2546"/>
      <c r="L137" s="970" t="s">
        <v>15463</v>
      </c>
      <c r="M137" s="2681" t="s">
        <v>15757</v>
      </c>
      <c r="N137" s="2681"/>
      <c r="O137" s="2683"/>
      <c r="P137" s="2683"/>
      <c r="Q137" s="2683"/>
      <c r="R137" s="2537"/>
      <c r="S137" s="2463"/>
    </row>
    <row r="138" spans="1:19" ht="133.5" customHeight="1">
      <c r="A138" s="965" t="s">
        <v>6138</v>
      </c>
      <c r="B138" s="2546" t="s">
        <v>15758</v>
      </c>
      <c r="C138" s="2546"/>
      <c r="D138" s="2674" t="s">
        <v>9490</v>
      </c>
      <c r="E138" s="2674"/>
      <c r="F138" s="2674"/>
      <c r="G138" s="2690">
        <v>8.1</v>
      </c>
      <c r="H138" s="2690"/>
      <c r="I138" s="2690"/>
      <c r="J138" s="2546" t="s">
        <v>15759</v>
      </c>
      <c r="K138" s="2546"/>
      <c r="L138" s="970" t="s">
        <v>15463</v>
      </c>
      <c r="M138" s="2681" t="s">
        <v>15760</v>
      </c>
      <c r="N138" s="2681"/>
      <c r="O138" s="2683"/>
      <c r="P138" s="2683"/>
      <c r="Q138" s="2683"/>
      <c r="R138" s="2537"/>
      <c r="S138" s="2463"/>
    </row>
    <row r="139" spans="1:19" ht="100.5" customHeight="1">
      <c r="A139" s="965" t="s">
        <v>6142</v>
      </c>
      <c r="B139" s="2546" t="s">
        <v>15761</v>
      </c>
      <c r="C139" s="2546"/>
      <c r="D139" s="2674" t="s">
        <v>9490</v>
      </c>
      <c r="E139" s="2674"/>
      <c r="F139" s="2674"/>
      <c r="G139" s="2690">
        <v>54</v>
      </c>
      <c r="H139" s="2690"/>
      <c r="I139" s="2690"/>
      <c r="J139" s="2546" t="s">
        <v>15762</v>
      </c>
      <c r="K139" s="2546"/>
      <c r="L139" s="970" t="s">
        <v>15463</v>
      </c>
      <c r="M139" s="2681" t="s">
        <v>15763</v>
      </c>
      <c r="N139" s="2681"/>
      <c r="O139" s="2683"/>
      <c r="P139" s="2683"/>
      <c r="Q139" s="2683"/>
      <c r="R139" s="2537"/>
      <c r="S139" s="2463"/>
    </row>
    <row r="140" spans="1:19" ht="115.5" customHeight="1">
      <c r="A140" s="965" t="s">
        <v>6144</v>
      </c>
      <c r="B140" s="2546" t="s">
        <v>15764</v>
      </c>
      <c r="C140" s="2546"/>
      <c r="D140" s="2674" t="s">
        <v>9490</v>
      </c>
      <c r="E140" s="2674"/>
      <c r="F140" s="2674"/>
      <c r="G140" s="2690">
        <v>14</v>
      </c>
      <c r="H140" s="2690"/>
      <c r="I140" s="2690"/>
      <c r="J140" s="2546" t="s">
        <v>15765</v>
      </c>
      <c r="K140" s="2546"/>
      <c r="L140" s="970" t="s">
        <v>15463</v>
      </c>
      <c r="M140" s="2681" t="s">
        <v>15716</v>
      </c>
      <c r="N140" s="2681"/>
      <c r="O140" s="2683"/>
      <c r="P140" s="2683"/>
      <c r="Q140" s="2683"/>
      <c r="R140" s="2537"/>
      <c r="S140" s="2463"/>
    </row>
    <row r="141" spans="1:19" ht="145.5" customHeight="1">
      <c r="A141" s="965" t="s">
        <v>6146</v>
      </c>
      <c r="B141" s="2546" t="s">
        <v>15766</v>
      </c>
      <c r="C141" s="2546"/>
      <c r="D141" s="2674" t="s">
        <v>9490</v>
      </c>
      <c r="E141" s="2674"/>
      <c r="F141" s="2674"/>
      <c r="G141" s="2690">
        <v>11</v>
      </c>
      <c r="H141" s="2690"/>
      <c r="I141" s="2690"/>
      <c r="J141" s="2546" t="s">
        <v>15767</v>
      </c>
      <c r="K141" s="2546"/>
      <c r="L141" s="970" t="s">
        <v>15463</v>
      </c>
      <c r="M141" s="2681" t="s">
        <v>15768</v>
      </c>
      <c r="N141" s="2681"/>
      <c r="O141" s="2683"/>
      <c r="P141" s="2683"/>
      <c r="Q141" s="2683"/>
      <c r="R141" s="2537"/>
      <c r="S141" s="2463"/>
    </row>
    <row r="142" spans="1:19" ht="106.5" customHeight="1">
      <c r="A142" s="965" t="s">
        <v>6149</v>
      </c>
      <c r="B142" s="2546" t="s">
        <v>15769</v>
      </c>
      <c r="C142" s="2546"/>
      <c r="D142" s="2674" t="s">
        <v>9490</v>
      </c>
      <c r="E142" s="2674"/>
      <c r="F142" s="2674"/>
      <c r="G142" s="2690">
        <v>8</v>
      </c>
      <c r="H142" s="2690"/>
      <c r="I142" s="2690"/>
      <c r="J142" s="2546" t="s">
        <v>15770</v>
      </c>
      <c r="K142" s="2546"/>
      <c r="L142" s="970" t="s">
        <v>15463</v>
      </c>
      <c r="M142" s="2681" t="s">
        <v>15748</v>
      </c>
      <c r="N142" s="2681"/>
      <c r="O142" s="2683"/>
      <c r="P142" s="2683"/>
      <c r="Q142" s="2683"/>
      <c r="R142" s="2537"/>
      <c r="S142" s="2463"/>
    </row>
    <row r="143" spans="1:19" ht="97.5" customHeight="1">
      <c r="A143" s="965" t="s">
        <v>6152</v>
      </c>
      <c r="B143" s="2546" t="s">
        <v>15771</v>
      </c>
      <c r="C143" s="2546"/>
      <c r="D143" s="2674" t="s">
        <v>9490</v>
      </c>
      <c r="E143" s="2674"/>
      <c r="F143" s="2674"/>
      <c r="G143" s="2690">
        <v>7.9</v>
      </c>
      <c r="H143" s="2690"/>
      <c r="I143" s="2690"/>
      <c r="J143" s="2546" t="s">
        <v>15772</v>
      </c>
      <c r="K143" s="2546"/>
      <c r="L143" s="970" t="s">
        <v>15463</v>
      </c>
      <c r="M143" s="2681" t="s">
        <v>15773</v>
      </c>
      <c r="N143" s="2681"/>
      <c r="O143" s="2674"/>
      <c r="P143" s="2674"/>
      <c r="Q143" s="2674"/>
      <c r="R143" s="2537"/>
      <c r="S143" s="2463"/>
    </row>
    <row r="144" spans="1:19" ht="114" customHeight="1">
      <c r="A144" s="965" t="s">
        <v>6156</v>
      </c>
      <c r="B144" s="2546" t="s">
        <v>15774</v>
      </c>
      <c r="C144" s="2546"/>
      <c r="D144" s="2674" t="s">
        <v>9490</v>
      </c>
      <c r="E144" s="2674"/>
      <c r="F144" s="2674"/>
      <c r="G144" s="2690">
        <v>37</v>
      </c>
      <c r="H144" s="2690"/>
      <c r="I144" s="2690"/>
      <c r="J144" s="2546" t="s">
        <v>15775</v>
      </c>
      <c r="K144" s="2546"/>
      <c r="L144" s="970" t="s">
        <v>15463</v>
      </c>
      <c r="M144" s="2681" t="s">
        <v>15745</v>
      </c>
      <c r="N144" s="2681"/>
      <c r="O144" s="2683"/>
      <c r="P144" s="2683"/>
      <c r="Q144" s="2683"/>
      <c r="R144" s="2537"/>
      <c r="S144" s="2463"/>
    </row>
    <row r="145" spans="1:19" ht="115.5" customHeight="1">
      <c r="A145" s="965" t="s">
        <v>6160</v>
      </c>
      <c r="B145" s="2546" t="s">
        <v>15776</v>
      </c>
      <c r="C145" s="2546"/>
      <c r="D145" s="2674" t="s">
        <v>9490</v>
      </c>
      <c r="E145" s="2674"/>
      <c r="F145" s="2674"/>
      <c r="G145" s="2690">
        <v>36</v>
      </c>
      <c r="H145" s="2690"/>
      <c r="I145" s="2690"/>
      <c r="J145" s="2546" t="s">
        <v>15777</v>
      </c>
      <c r="K145" s="2546"/>
      <c r="L145" s="970" t="s">
        <v>15463</v>
      </c>
      <c r="M145" s="2681" t="s">
        <v>15778</v>
      </c>
      <c r="N145" s="2681"/>
      <c r="O145" s="2683"/>
      <c r="P145" s="2683"/>
      <c r="Q145" s="2683"/>
      <c r="R145" s="2537"/>
      <c r="S145" s="2463"/>
    </row>
    <row r="146" spans="1:19" ht="149.25" customHeight="1">
      <c r="A146" s="965" t="s">
        <v>6163</v>
      </c>
      <c r="B146" s="2546" t="s">
        <v>15779</v>
      </c>
      <c r="C146" s="2546"/>
      <c r="D146" s="2674" t="s">
        <v>9490</v>
      </c>
      <c r="E146" s="2674"/>
      <c r="F146" s="2674"/>
      <c r="G146" s="2690">
        <v>69</v>
      </c>
      <c r="H146" s="2690"/>
      <c r="I146" s="2690"/>
      <c r="J146" s="2546" t="s">
        <v>15780</v>
      </c>
      <c r="K146" s="2546"/>
      <c r="L146" s="970" t="s">
        <v>15463</v>
      </c>
      <c r="M146" s="2681" t="s">
        <v>15781</v>
      </c>
      <c r="N146" s="2681"/>
      <c r="O146" s="2683"/>
      <c r="P146" s="2683"/>
      <c r="Q146" s="2683"/>
      <c r="R146" s="2537"/>
      <c r="S146" s="2463"/>
    </row>
    <row r="147" spans="1:19" ht="127.5" customHeight="1">
      <c r="A147" s="965" t="s">
        <v>6166</v>
      </c>
      <c r="B147" s="2546" t="s">
        <v>15782</v>
      </c>
      <c r="C147" s="2546"/>
      <c r="D147" s="2674" t="s">
        <v>9490</v>
      </c>
      <c r="E147" s="2674"/>
      <c r="F147" s="2674"/>
      <c r="G147" s="2690">
        <v>61</v>
      </c>
      <c r="H147" s="2690"/>
      <c r="I147" s="2690"/>
      <c r="J147" s="2546" t="s">
        <v>15783</v>
      </c>
      <c r="K147" s="2546"/>
      <c r="L147" s="970" t="s">
        <v>15463</v>
      </c>
      <c r="M147" s="2681" t="s">
        <v>15784</v>
      </c>
      <c r="N147" s="2681"/>
      <c r="O147" s="2683"/>
      <c r="P147" s="2683"/>
      <c r="Q147" s="2683"/>
      <c r="R147" s="2537"/>
      <c r="S147" s="2463"/>
    </row>
    <row r="148" spans="1:19" ht="112.5" customHeight="1">
      <c r="A148" s="965" t="s">
        <v>6169</v>
      </c>
      <c r="B148" s="2546" t="s">
        <v>15785</v>
      </c>
      <c r="C148" s="2546"/>
      <c r="D148" s="2674" t="s">
        <v>9490</v>
      </c>
      <c r="E148" s="2674"/>
      <c r="F148" s="2674"/>
      <c r="G148" s="2690">
        <v>41</v>
      </c>
      <c r="H148" s="2690"/>
      <c r="I148" s="2690"/>
      <c r="J148" s="2546" t="s">
        <v>15786</v>
      </c>
      <c r="K148" s="2546"/>
      <c r="L148" s="970" t="s">
        <v>15463</v>
      </c>
      <c r="M148" s="2681" t="s">
        <v>15704</v>
      </c>
      <c r="N148" s="2681"/>
      <c r="O148" s="2683"/>
      <c r="P148" s="2683"/>
      <c r="Q148" s="2683"/>
      <c r="R148" s="2537"/>
      <c r="S148" s="2463"/>
    </row>
    <row r="149" spans="1:19" ht="117.75" customHeight="1">
      <c r="A149" s="965" t="s">
        <v>6173</v>
      </c>
      <c r="B149" s="2546" t="s">
        <v>15787</v>
      </c>
      <c r="C149" s="2546"/>
      <c r="D149" s="2674" t="s">
        <v>9490</v>
      </c>
      <c r="E149" s="2674"/>
      <c r="F149" s="2674"/>
      <c r="G149" s="2690">
        <v>87</v>
      </c>
      <c r="H149" s="2690"/>
      <c r="I149" s="2690"/>
      <c r="J149" s="2546" t="s">
        <v>15788</v>
      </c>
      <c r="K149" s="2546"/>
      <c r="L149" s="970" t="s">
        <v>15789</v>
      </c>
      <c r="M149" s="2681" t="s">
        <v>15790</v>
      </c>
      <c r="N149" s="2681"/>
      <c r="O149" s="2683"/>
      <c r="P149" s="2683"/>
      <c r="Q149" s="2683"/>
      <c r="R149" s="2537"/>
      <c r="S149" s="2463"/>
    </row>
    <row r="150" spans="1:19" ht="117" customHeight="1">
      <c r="A150" s="965" t="s">
        <v>6177</v>
      </c>
      <c r="B150" s="2546" t="s">
        <v>15791</v>
      </c>
      <c r="C150" s="2546"/>
      <c r="D150" s="2674" t="s">
        <v>9490</v>
      </c>
      <c r="E150" s="2674"/>
      <c r="F150" s="2674"/>
      <c r="G150" s="2690">
        <v>41.7</v>
      </c>
      <c r="H150" s="2690"/>
      <c r="I150" s="2690"/>
      <c r="J150" s="2546" t="s">
        <v>15792</v>
      </c>
      <c r="K150" s="2546"/>
      <c r="L150" s="970" t="s">
        <v>15651</v>
      </c>
      <c r="M150" s="2681" t="s">
        <v>15793</v>
      </c>
      <c r="N150" s="2681"/>
      <c r="O150" s="2683"/>
      <c r="P150" s="2683"/>
      <c r="Q150" s="2683"/>
      <c r="R150" s="2537"/>
      <c r="S150" s="2463"/>
    </row>
    <row r="151" spans="1:19" ht="104.25" customHeight="1">
      <c r="A151" s="965" t="s">
        <v>6180</v>
      </c>
      <c r="B151" s="2546" t="s">
        <v>15794</v>
      </c>
      <c r="C151" s="2546"/>
      <c r="D151" s="2674" t="s">
        <v>9490</v>
      </c>
      <c r="E151" s="2674"/>
      <c r="F151" s="2674"/>
      <c r="G151" s="2690">
        <v>18.5</v>
      </c>
      <c r="H151" s="2690"/>
      <c r="I151" s="2690"/>
      <c r="J151" s="2546" t="s">
        <v>15795</v>
      </c>
      <c r="K151" s="2546"/>
      <c r="L151" s="970" t="s">
        <v>15651</v>
      </c>
      <c r="M151" s="2681" t="s">
        <v>15796</v>
      </c>
      <c r="N151" s="2681"/>
      <c r="O151" s="2683"/>
      <c r="P151" s="2683"/>
      <c r="Q151" s="2683"/>
      <c r="R151" s="2537"/>
      <c r="S151" s="2463"/>
    </row>
    <row r="152" spans="1:19" ht="138.75" customHeight="1">
      <c r="A152" s="965" t="s">
        <v>6185</v>
      </c>
      <c r="B152" s="2546" t="s">
        <v>15797</v>
      </c>
      <c r="C152" s="2546"/>
      <c r="D152" s="2674" t="s">
        <v>9490</v>
      </c>
      <c r="E152" s="2674"/>
      <c r="F152" s="2674"/>
      <c r="G152" s="2690">
        <v>31.3</v>
      </c>
      <c r="H152" s="2690"/>
      <c r="I152" s="2690"/>
      <c r="J152" s="2546" t="s">
        <v>15798</v>
      </c>
      <c r="K152" s="2546"/>
      <c r="L152" s="970" t="s">
        <v>15799</v>
      </c>
      <c r="M152" s="2681" t="s">
        <v>15800</v>
      </c>
      <c r="N152" s="2681"/>
      <c r="O152" s="2683"/>
      <c r="P152" s="2683"/>
      <c r="Q152" s="2683"/>
      <c r="R152" s="2537"/>
      <c r="S152" s="2463"/>
    </row>
    <row r="153" spans="1:19" ht="100.5" customHeight="1">
      <c r="A153" s="965" t="s">
        <v>6189</v>
      </c>
      <c r="B153" s="2546" t="s">
        <v>15801</v>
      </c>
      <c r="C153" s="2546"/>
      <c r="D153" s="2674" t="s">
        <v>9490</v>
      </c>
      <c r="E153" s="2674"/>
      <c r="F153" s="2674"/>
      <c r="G153" s="2690">
        <v>7</v>
      </c>
      <c r="H153" s="2690"/>
      <c r="I153" s="2690"/>
      <c r="J153" s="2546" t="s">
        <v>15802</v>
      </c>
      <c r="K153" s="2546"/>
      <c r="L153" s="970" t="s">
        <v>15803</v>
      </c>
      <c r="M153" s="2681" t="s">
        <v>15674</v>
      </c>
      <c r="N153" s="2681"/>
      <c r="O153" s="2683"/>
      <c r="P153" s="2683"/>
      <c r="Q153" s="2683"/>
      <c r="R153" s="2537"/>
      <c r="S153" s="2463"/>
    </row>
    <row r="154" spans="1:19" ht="102.75" customHeight="1">
      <c r="A154" s="965" t="s">
        <v>6192</v>
      </c>
      <c r="B154" s="2546" t="s">
        <v>15804</v>
      </c>
      <c r="C154" s="2546"/>
      <c r="D154" s="2674" t="s">
        <v>9490</v>
      </c>
      <c r="E154" s="2674"/>
      <c r="F154" s="2674"/>
      <c r="G154" s="2690">
        <v>12</v>
      </c>
      <c r="H154" s="2690"/>
      <c r="I154" s="2690"/>
      <c r="J154" s="2546" t="s">
        <v>15805</v>
      </c>
      <c r="K154" s="2546"/>
      <c r="L154" s="970" t="s">
        <v>15806</v>
      </c>
      <c r="M154" s="2681" t="s">
        <v>15757</v>
      </c>
      <c r="N154" s="2681"/>
      <c r="O154" s="2683"/>
      <c r="P154" s="2683"/>
      <c r="Q154" s="2683"/>
      <c r="R154" s="2537"/>
      <c r="S154" s="2463"/>
    </row>
    <row r="155" spans="1:19" ht="117" customHeight="1">
      <c r="A155" s="965" t="s">
        <v>6194</v>
      </c>
      <c r="B155" s="2546" t="s">
        <v>15807</v>
      </c>
      <c r="C155" s="2546"/>
      <c r="D155" s="2674" t="s">
        <v>9490</v>
      </c>
      <c r="E155" s="2674"/>
      <c r="F155" s="2674"/>
      <c r="G155" s="2690">
        <v>196.71</v>
      </c>
      <c r="H155" s="2690"/>
      <c r="I155" s="2690"/>
      <c r="J155" s="2546" t="s">
        <v>15808</v>
      </c>
      <c r="K155" s="2546"/>
      <c r="L155" s="970" t="s">
        <v>15809</v>
      </c>
      <c r="M155" s="2681" t="s">
        <v>15810</v>
      </c>
      <c r="N155" s="2681"/>
      <c r="O155" s="2683"/>
      <c r="P155" s="2683"/>
      <c r="Q155" s="2683"/>
      <c r="R155" s="2537"/>
      <c r="S155" s="2463"/>
    </row>
    <row r="156" spans="1:19" ht="132" customHeight="1">
      <c r="A156" s="965" t="s">
        <v>6198</v>
      </c>
      <c r="B156" s="2546" t="s">
        <v>15811</v>
      </c>
      <c r="C156" s="2546"/>
      <c r="D156" s="2674" t="s">
        <v>9490</v>
      </c>
      <c r="E156" s="2674"/>
      <c r="F156" s="2674"/>
      <c r="G156" s="2690">
        <v>9.5</v>
      </c>
      <c r="H156" s="2690"/>
      <c r="I156" s="2690"/>
      <c r="J156" s="2546" t="s">
        <v>15812</v>
      </c>
      <c r="K156" s="2546"/>
      <c r="L156" s="970" t="s">
        <v>15813</v>
      </c>
      <c r="M156" s="2681" t="s">
        <v>15814</v>
      </c>
      <c r="N156" s="2681"/>
      <c r="O156" s="2683"/>
      <c r="P156" s="2683"/>
      <c r="Q156" s="2683"/>
      <c r="R156" s="2537"/>
      <c r="S156" s="2463"/>
    </row>
    <row r="157" spans="1:19" ht="95.25" customHeight="1">
      <c r="A157" s="965" t="s">
        <v>192</v>
      </c>
      <c r="B157" s="2546" t="s">
        <v>15815</v>
      </c>
      <c r="C157" s="2546"/>
      <c r="D157" s="2674" t="s">
        <v>9490</v>
      </c>
      <c r="E157" s="2674"/>
      <c r="F157" s="2674"/>
      <c r="G157" s="2690">
        <v>3.2</v>
      </c>
      <c r="H157" s="2690"/>
      <c r="I157" s="2690"/>
      <c r="J157" s="2546" t="s">
        <v>15816</v>
      </c>
      <c r="K157" s="2546"/>
      <c r="L157" s="970" t="s">
        <v>15742</v>
      </c>
      <c r="M157" s="2681" t="s">
        <v>15716</v>
      </c>
      <c r="N157" s="2681"/>
      <c r="O157" s="2683"/>
      <c r="P157" s="2683"/>
      <c r="Q157" s="2683"/>
      <c r="R157" s="2537"/>
      <c r="S157" s="2463"/>
    </row>
    <row r="158" spans="1:19" ht="128.25" customHeight="1">
      <c r="A158" s="965" t="s">
        <v>6206</v>
      </c>
      <c r="B158" s="2546" t="s">
        <v>15817</v>
      </c>
      <c r="C158" s="2546"/>
      <c r="D158" s="2674" t="s">
        <v>9490</v>
      </c>
      <c r="E158" s="2674"/>
      <c r="F158" s="2674"/>
      <c r="G158" s="2690">
        <v>10</v>
      </c>
      <c r="H158" s="2690"/>
      <c r="I158" s="2690"/>
      <c r="J158" s="2546" t="s">
        <v>15818</v>
      </c>
      <c r="K158" s="2546"/>
      <c r="L158" s="970" t="s">
        <v>15819</v>
      </c>
      <c r="M158" s="2681" t="s">
        <v>15820</v>
      </c>
      <c r="N158" s="2681"/>
      <c r="O158" s="2683"/>
      <c r="P158" s="2683"/>
      <c r="Q158" s="2683"/>
      <c r="R158" s="2537"/>
      <c r="S158" s="2463"/>
    </row>
    <row r="159" spans="1:19" ht="96.75" customHeight="1">
      <c r="A159" s="965" t="s">
        <v>6209</v>
      </c>
      <c r="B159" s="2546" t="s">
        <v>15821</v>
      </c>
      <c r="C159" s="2546"/>
      <c r="D159" s="2674" t="s">
        <v>9490</v>
      </c>
      <c r="E159" s="2674"/>
      <c r="F159" s="2674"/>
      <c r="G159" s="2690">
        <v>3</v>
      </c>
      <c r="H159" s="2690"/>
      <c r="I159" s="2690"/>
      <c r="J159" s="2546" t="s">
        <v>15822</v>
      </c>
      <c r="K159" s="2546"/>
      <c r="L159" s="970" t="s">
        <v>15819</v>
      </c>
      <c r="M159" s="2681" t="s">
        <v>15823</v>
      </c>
      <c r="N159" s="2681"/>
      <c r="O159" s="2683"/>
      <c r="P159" s="2683"/>
      <c r="Q159" s="2683"/>
      <c r="R159" s="2537"/>
      <c r="S159" s="2463"/>
    </row>
    <row r="160" spans="1:19" ht="131.25" customHeight="1">
      <c r="A160" s="965" t="s">
        <v>6213</v>
      </c>
      <c r="B160" s="2546" t="s">
        <v>15824</v>
      </c>
      <c r="C160" s="2546"/>
      <c r="D160" s="2674" t="s">
        <v>9490</v>
      </c>
      <c r="E160" s="2674"/>
      <c r="F160" s="2674"/>
      <c r="G160" s="2690">
        <v>5</v>
      </c>
      <c r="H160" s="2690"/>
      <c r="I160" s="2690"/>
      <c r="J160" s="2546" t="s">
        <v>15825</v>
      </c>
      <c r="K160" s="2546"/>
      <c r="L160" s="970" t="s">
        <v>15826</v>
      </c>
      <c r="M160" s="2681" t="s">
        <v>15716</v>
      </c>
      <c r="N160" s="2681"/>
      <c r="O160" s="2683"/>
      <c r="P160" s="2683"/>
      <c r="Q160" s="2683"/>
      <c r="R160" s="2537"/>
      <c r="S160" s="2463"/>
    </row>
    <row r="161" spans="1:21" ht="92.25" customHeight="1">
      <c r="A161" s="965" t="s">
        <v>6216</v>
      </c>
      <c r="B161" s="2546" t="s">
        <v>15827</v>
      </c>
      <c r="C161" s="2546"/>
      <c r="D161" s="2674" t="s">
        <v>9490</v>
      </c>
      <c r="E161" s="2674"/>
      <c r="F161" s="2674"/>
      <c r="G161" s="2690">
        <v>46.9</v>
      </c>
      <c r="H161" s="2690"/>
      <c r="I161" s="2690"/>
      <c r="J161" s="2546" t="s">
        <v>15828</v>
      </c>
      <c r="K161" s="2546"/>
      <c r="L161" s="970" t="s">
        <v>15819</v>
      </c>
      <c r="M161" s="2681" t="s">
        <v>15829</v>
      </c>
      <c r="N161" s="2681"/>
      <c r="O161" s="2683"/>
      <c r="P161" s="2683"/>
      <c r="Q161" s="2683"/>
      <c r="R161" s="2537"/>
      <c r="S161" s="2463"/>
    </row>
    <row r="162" spans="1:21" ht="93.75" customHeight="1">
      <c r="A162" s="965" t="s">
        <v>6220</v>
      </c>
      <c r="B162" s="2546" t="s">
        <v>15830</v>
      </c>
      <c r="C162" s="2546"/>
      <c r="D162" s="2674" t="s">
        <v>9490</v>
      </c>
      <c r="E162" s="2674"/>
      <c r="F162" s="2674"/>
      <c r="G162" s="2690">
        <v>5</v>
      </c>
      <c r="H162" s="2690"/>
      <c r="I162" s="2690"/>
      <c r="J162" s="2546" t="s">
        <v>15831</v>
      </c>
      <c r="K162" s="2546"/>
      <c r="L162" s="970" t="s">
        <v>15832</v>
      </c>
      <c r="M162" s="2681" t="s">
        <v>15674</v>
      </c>
      <c r="N162" s="2681"/>
      <c r="O162" s="2683"/>
      <c r="P162" s="2683"/>
      <c r="Q162" s="2683"/>
      <c r="R162" s="2537"/>
      <c r="S162" s="2463"/>
    </row>
    <row r="163" spans="1:21" ht="94.5" customHeight="1">
      <c r="A163" s="965" t="s">
        <v>6224</v>
      </c>
      <c r="B163" s="2546" t="s">
        <v>15833</v>
      </c>
      <c r="C163" s="2546"/>
      <c r="D163" s="2674" t="s">
        <v>9490</v>
      </c>
      <c r="E163" s="2674"/>
      <c r="F163" s="2674"/>
      <c r="G163" s="2690">
        <v>18</v>
      </c>
      <c r="H163" s="2690"/>
      <c r="I163" s="2690"/>
      <c r="J163" s="2546" t="s">
        <v>15834</v>
      </c>
      <c r="K163" s="2546"/>
      <c r="L163" s="970" t="s">
        <v>15499</v>
      </c>
      <c r="M163" s="2681" t="s">
        <v>15674</v>
      </c>
      <c r="N163" s="2681"/>
      <c r="O163" s="2683"/>
      <c r="P163" s="2683"/>
      <c r="Q163" s="2683"/>
      <c r="R163" s="2537"/>
      <c r="S163" s="2463"/>
    </row>
    <row r="164" spans="1:21" ht="99" customHeight="1">
      <c r="A164" s="965" t="s">
        <v>6226</v>
      </c>
      <c r="B164" s="2546" t="s">
        <v>15835</v>
      </c>
      <c r="C164" s="2546"/>
      <c r="D164" s="2674" t="s">
        <v>9490</v>
      </c>
      <c r="E164" s="2674"/>
      <c r="F164" s="2674"/>
      <c r="G164" s="2690">
        <v>16.100000000000001</v>
      </c>
      <c r="H164" s="2690"/>
      <c r="I164" s="2690"/>
      <c r="J164" s="2546" t="s">
        <v>15836</v>
      </c>
      <c r="K164" s="2546"/>
      <c r="L164" s="970" t="s">
        <v>15837</v>
      </c>
      <c r="M164" s="2681" t="s">
        <v>15838</v>
      </c>
      <c r="N164" s="2681"/>
      <c r="O164" s="2683"/>
      <c r="P164" s="2683"/>
      <c r="Q164" s="2683"/>
      <c r="R164" s="2537"/>
      <c r="S164" s="2463"/>
    </row>
    <row r="165" spans="1:21" ht="102.75" customHeight="1">
      <c r="A165" s="965" t="s">
        <v>6230</v>
      </c>
      <c r="B165" s="2546" t="s">
        <v>15839</v>
      </c>
      <c r="C165" s="2546"/>
      <c r="D165" s="2674" t="s">
        <v>9490</v>
      </c>
      <c r="E165" s="2674"/>
      <c r="F165" s="2674"/>
      <c r="G165" s="2690">
        <v>5</v>
      </c>
      <c r="H165" s="2690"/>
      <c r="I165" s="2690"/>
      <c r="J165" s="2546" t="s">
        <v>15840</v>
      </c>
      <c r="K165" s="2546"/>
      <c r="L165" s="970" t="s">
        <v>15499</v>
      </c>
      <c r="M165" s="2681" t="s">
        <v>15674</v>
      </c>
      <c r="N165" s="2681"/>
      <c r="O165" s="2683"/>
      <c r="P165" s="2683"/>
      <c r="Q165" s="2683"/>
      <c r="R165" s="2537"/>
      <c r="S165" s="2463"/>
    </row>
    <row r="166" spans="1:21" ht="94.5" customHeight="1">
      <c r="A166" s="965" t="s">
        <v>6233</v>
      </c>
      <c r="B166" s="2546" t="s">
        <v>15841</v>
      </c>
      <c r="C166" s="2546"/>
      <c r="D166" s="2674" t="s">
        <v>9490</v>
      </c>
      <c r="E166" s="2674"/>
      <c r="F166" s="2674"/>
      <c r="G166" s="2690">
        <v>310699</v>
      </c>
      <c r="H166" s="2690"/>
      <c r="I166" s="2690"/>
      <c r="J166" s="2546" t="s">
        <v>15842</v>
      </c>
      <c r="K166" s="2546"/>
      <c r="L166" s="970" t="s">
        <v>15843</v>
      </c>
      <c r="M166" s="2681" t="s">
        <v>15844</v>
      </c>
      <c r="N166" s="2681"/>
      <c r="O166" s="2674"/>
      <c r="P166" s="2674"/>
      <c r="Q166" s="2674"/>
      <c r="R166" s="2537"/>
      <c r="S166" s="2463"/>
    </row>
    <row r="167" spans="1:21" ht="92.25" customHeight="1">
      <c r="A167" s="965" t="s">
        <v>6235</v>
      </c>
      <c r="B167" s="2546" t="s">
        <v>15845</v>
      </c>
      <c r="C167" s="2546"/>
      <c r="D167" s="2674" t="s">
        <v>9490</v>
      </c>
      <c r="E167" s="2674"/>
      <c r="F167" s="2674"/>
      <c r="G167" s="2690">
        <v>12</v>
      </c>
      <c r="H167" s="2690"/>
      <c r="I167" s="2690"/>
      <c r="J167" s="2546" t="s">
        <v>15846</v>
      </c>
      <c r="K167" s="2546"/>
      <c r="L167" s="970" t="s">
        <v>15847</v>
      </c>
      <c r="M167" s="2681" t="s">
        <v>15848</v>
      </c>
      <c r="N167" s="2681"/>
      <c r="O167" s="2674"/>
      <c r="P167" s="2674"/>
      <c r="Q167" s="2674"/>
      <c r="R167" s="2537"/>
      <c r="S167" s="2463"/>
    </row>
    <row r="168" spans="1:21" ht="140.25" customHeight="1">
      <c r="A168" s="965" t="s">
        <v>6238</v>
      </c>
      <c r="B168" s="2546" t="s">
        <v>15849</v>
      </c>
      <c r="C168" s="2546"/>
      <c r="D168" s="2674" t="s">
        <v>9490</v>
      </c>
      <c r="E168" s="2674"/>
      <c r="F168" s="2674"/>
      <c r="G168" s="2690">
        <v>8</v>
      </c>
      <c r="H168" s="2690"/>
      <c r="I168" s="2690"/>
      <c r="J168" s="2546" t="s">
        <v>15850</v>
      </c>
      <c r="K168" s="2546"/>
      <c r="L168" s="970" t="s">
        <v>15851</v>
      </c>
      <c r="M168" s="2681" t="s">
        <v>15674</v>
      </c>
      <c r="N168" s="2681"/>
      <c r="O168" s="2683"/>
      <c r="P168" s="2683"/>
      <c r="Q168" s="2683"/>
      <c r="R168" s="2537"/>
      <c r="S168" s="2463"/>
    </row>
    <row r="169" spans="1:21" ht="41.25" customHeight="1">
      <c r="A169" s="968"/>
      <c r="B169" s="2712" t="s">
        <v>15510</v>
      </c>
      <c r="C169" s="2713"/>
      <c r="D169" s="2718"/>
      <c r="E169" s="2719"/>
      <c r="F169" s="2720"/>
      <c r="G169" s="2715" t="s">
        <v>15852</v>
      </c>
      <c r="H169" s="2529"/>
      <c r="I169" s="2531"/>
      <c r="J169" s="2526" t="s">
        <v>4796</v>
      </c>
      <c r="K169" s="2528"/>
      <c r="L169" s="976" t="s">
        <v>4796</v>
      </c>
      <c r="M169" s="2570" t="s">
        <v>4796</v>
      </c>
      <c r="N169" s="2571"/>
      <c r="O169" s="2673" t="s">
        <v>4796</v>
      </c>
      <c r="P169" s="2673"/>
      <c r="Q169" s="2673"/>
      <c r="R169" s="2626" t="s">
        <v>4796</v>
      </c>
      <c r="S169" s="2482"/>
    </row>
    <row r="170" spans="1:21" ht="18.75" customHeight="1">
      <c r="A170" s="2565" t="s">
        <v>15512</v>
      </c>
      <c r="B170" s="2566"/>
      <c r="C170" s="2566"/>
      <c r="D170" s="2566"/>
      <c r="E170" s="2566"/>
      <c r="F170" s="2566"/>
      <c r="G170" s="2566"/>
      <c r="H170" s="2566"/>
      <c r="I170" s="2566"/>
      <c r="J170" s="2566"/>
      <c r="K170" s="2566"/>
      <c r="L170" s="2566"/>
      <c r="M170" s="2566"/>
      <c r="N170" s="2566"/>
      <c r="O170" s="2566"/>
      <c r="P170" s="2566"/>
      <c r="Q170" s="2566"/>
      <c r="R170" s="2566"/>
      <c r="S170" s="2605"/>
    </row>
    <row r="171" spans="1:21" ht="102.75" customHeight="1">
      <c r="A171" s="965" t="s">
        <v>6073</v>
      </c>
      <c r="B171" s="2546" t="s">
        <v>15853</v>
      </c>
      <c r="C171" s="2546"/>
      <c r="D171" s="2674" t="s">
        <v>9603</v>
      </c>
      <c r="E171" s="2674"/>
      <c r="F171" s="2674"/>
      <c r="G171" s="2690">
        <v>44.2</v>
      </c>
      <c r="H171" s="2690"/>
      <c r="I171" s="2690"/>
      <c r="J171" s="2546" t="s">
        <v>15854</v>
      </c>
      <c r="K171" s="2546"/>
      <c r="L171" s="970" t="s">
        <v>15855</v>
      </c>
      <c r="M171" s="2681" t="s">
        <v>15856</v>
      </c>
      <c r="N171" s="2681"/>
      <c r="O171" s="2674"/>
      <c r="P171" s="2674"/>
      <c r="Q171" s="2674"/>
      <c r="R171" s="2537"/>
      <c r="S171" s="2463"/>
    </row>
    <row r="172" spans="1:21" ht="93.75" customHeight="1">
      <c r="A172" s="965" t="s">
        <v>6078</v>
      </c>
      <c r="B172" s="2546" t="s">
        <v>15857</v>
      </c>
      <c r="C172" s="2546"/>
      <c r="D172" s="2674" t="s">
        <v>9603</v>
      </c>
      <c r="E172" s="2674"/>
      <c r="F172" s="2674"/>
      <c r="G172" s="2690">
        <v>44.7</v>
      </c>
      <c r="H172" s="2690"/>
      <c r="I172" s="2690"/>
      <c r="J172" s="2546" t="s">
        <v>15858</v>
      </c>
      <c r="K172" s="2546"/>
      <c r="L172" s="970" t="s">
        <v>15651</v>
      </c>
      <c r="M172" s="2681" t="s">
        <v>15859</v>
      </c>
      <c r="N172" s="2681"/>
      <c r="O172" s="2674"/>
      <c r="P172" s="2674"/>
      <c r="Q172" s="2674"/>
      <c r="R172" s="2537"/>
      <c r="S172" s="2463"/>
    </row>
    <row r="173" spans="1:21" ht="98.25" customHeight="1">
      <c r="A173" s="965" t="s">
        <v>6082</v>
      </c>
      <c r="B173" s="2546" t="s">
        <v>15860</v>
      </c>
      <c r="C173" s="2546"/>
      <c r="D173" s="2674" t="s">
        <v>9603</v>
      </c>
      <c r="E173" s="2674"/>
      <c r="F173" s="2674"/>
      <c r="G173" s="2690">
        <v>23.1</v>
      </c>
      <c r="H173" s="2690"/>
      <c r="I173" s="2690"/>
      <c r="J173" s="2546" t="s">
        <v>15861</v>
      </c>
      <c r="K173" s="2546"/>
      <c r="L173" s="970" t="s">
        <v>15658</v>
      </c>
      <c r="M173" s="2681" t="s">
        <v>15862</v>
      </c>
      <c r="N173" s="2681"/>
      <c r="O173" s="2674"/>
      <c r="P173" s="2674"/>
      <c r="Q173" s="2674"/>
      <c r="R173" s="2537"/>
      <c r="S173" s="2463"/>
      <c r="U173" s="953">
        <v>0.17</v>
      </c>
    </row>
    <row r="174" spans="1:21" ht="68.25" customHeight="1">
      <c r="A174" s="965" t="s">
        <v>29</v>
      </c>
      <c r="B174" s="2546" t="s">
        <v>15863</v>
      </c>
      <c r="C174" s="2546"/>
      <c r="D174" s="2674" t="s">
        <v>9603</v>
      </c>
      <c r="E174" s="2674"/>
      <c r="F174" s="2674"/>
      <c r="G174" s="2690">
        <v>227.8621</v>
      </c>
      <c r="H174" s="2690"/>
      <c r="I174" s="2690"/>
      <c r="J174" s="2546" t="s">
        <v>15864</v>
      </c>
      <c r="K174" s="2546"/>
      <c r="L174" s="970" t="s">
        <v>15865</v>
      </c>
      <c r="M174" s="2681" t="s">
        <v>15866</v>
      </c>
      <c r="N174" s="2681"/>
      <c r="O174" s="2674"/>
      <c r="P174" s="2674"/>
      <c r="Q174" s="2674"/>
      <c r="R174" s="2537"/>
      <c r="S174" s="2463"/>
    </row>
    <row r="175" spans="1:21" ht="137.25" customHeight="1">
      <c r="A175" s="965" t="s">
        <v>31</v>
      </c>
      <c r="B175" s="2546" t="s">
        <v>15867</v>
      </c>
      <c r="C175" s="2546"/>
      <c r="D175" s="2674" t="s">
        <v>9603</v>
      </c>
      <c r="E175" s="2674"/>
      <c r="F175" s="2674"/>
      <c r="G175" s="2690">
        <v>106</v>
      </c>
      <c r="H175" s="2690"/>
      <c r="I175" s="2690"/>
      <c r="J175" s="2546" t="s">
        <v>15868</v>
      </c>
      <c r="K175" s="2546"/>
      <c r="L175" s="970" t="s">
        <v>15869</v>
      </c>
      <c r="M175" s="2681" t="s">
        <v>15870</v>
      </c>
      <c r="N175" s="2681"/>
      <c r="O175" s="2683"/>
      <c r="P175" s="2683"/>
      <c r="Q175" s="2683"/>
      <c r="R175" s="2537"/>
      <c r="S175" s="2463"/>
    </row>
    <row r="176" spans="1:21" ht="109.5" customHeight="1">
      <c r="A176" s="965" t="s">
        <v>33</v>
      </c>
      <c r="B176" s="2546" t="s">
        <v>15871</v>
      </c>
      <c r="C176" s="2546"/>
      <c r="D176" s="2674" t="s">
        <v>9603</v>
      </c>
      <c r="E176" s="2674"/>
      <c r="F176" s="2674"/>
      <c r="G176" s="2690">
        <v>59.5</v>
      </c>
      <c r="H176" s="2690"/>
      <c r="I176" s="2690"/>
      <c r="J176" s="2546" t="s">
        <v>15872</v>
      </c>
      <c r="K176" s="2546"/>
      <c r="L176" s="970" t="s">
        <v>15873</v>
      </c>
      <c r="M176" s="2681" t="s">
        <v>15874</v>
      </c>
      <c r="N176" s="2681"/>
      <c r="O176" s="2683"/>
      <c r="P176" s="2683"/>
      <c r="Q176" s="2683"/>
      <c r="R176" s="2537"/>
      <c r="S176" s="2463"/>
    </row>
    <row r="177" spans="1:19" ht="114.75" customHeight="1">
      <c r="A177" s="965" t="s">
        <v>35</v>
      </c>
      <c r="B177" s="2546" t="s">
        <v>15875</v>
      </c>
      <c r="C177" s="2546"/>
      <c r="D177" s="2674" t="s">
        <v>9603</v>
      </c>
      <c r="E177" s="2674"/>
      <c r="F177" s="2674"/>
      <c r="G177" s="2690">
        <v>18.100000000000001</v>
      </c>
      <c r="H177" s="2690"/>
      <c r="I177" s="2690"/>
      <c r="J177" s="2546" t="s">
        <v>15876</v>
      </c>
      <c r="K177" s="2546"/>
      <c r="L177" s="970" t="s">
        <v>15877</v>
      </c>
      <c r="M177" s="2681" t="s">
        <v>15878</v>
      </c>
      <c r="N177" s="2681"/>
      <c r="O177" s="2683"/>
      <c r="P177" s="2683"/>
      <c r="Q177" s="2683"/>
      <c r="R177" s="2537"/>
      <c r="S177" s="2463"/>
    </row>
    <row r="178" spans="1:19" ht="99.75" customHeight="1">
      <c r="A178" s="965" t="s">
        <v>37</v>
      </c>
      <c r="B178" s="2546" t="s">
        <v>15879</v>
      </c>
      <c r="C178" s="2546"/>
      <c r="D178" s="2674" t="s">
        <v>9603</v>
      </c>
      <c r="E178" s="2674"/>
      <c r="F178" s="2674"/>
      <c r="G178" s="2690">
        <v>160</v>
      </c>
      <c r="H178" s="2690"/>
      <c r="I178" s="2690"/>
      <c r="J178" s="2546" t="s">
        <v>15880</v>
      </c>
      <c r="K178" s="2546"/>
      <c r="L178" s="970" t="s">
        <v>15881</v>
      </c>
      <c r="M178" s="2681" t="s">
        <v>15882</v>
      </c>
      <c r="N178" s="2681"/>
      <c r="O178" s="2683"/>
      <c r="P178" s="2683"/>
      <c r="Q178" s="2683"/>
      <c r="R178" s="2537"/>
      <c r="S178" s="2463"/>
    </row>
    <row r="179" spans="1:19" ht="134.25" customHeight="1">
      <c r="A179" s="965" t="s">
        <v>40</v>
      </c>
      <c r="B179" s="2546" t="s">
        <v>15883</v>
      </c>
      <c r="C179" s="2546"/>
      <c r="D179" s="2674" t="s">
        <v>9603</v>
      </c>
      <c r="E179" s="2674"/>
      <c r="F179" s="2674"/>
      <c r="G179" s="2690">
        <v>37.4</v>
      </c>
      <c r="H179" s="2690"/>
      <c r="I179" s="2690"/>
      <c r="J179" s="2546" t="s">
        <v>15884</v>
      </c>
      <c r="K179" s="2546"/>
      <c r="L179" s="970" t="s">
        <v>15527</v>
      </c>
      <c r="M179" s="2681" t="s">
        <v>15885</v>
      </c>
      <c r="N179" s="2681"/>
      <c r="O179" s="2683"/>
      <c r="P179" s="2683"/>
      <c r="Q179" s="2683"/>
      <c r="R179" s="2537"/>
      <c r="S179" s="2463"/>
    </row>
    <row r="180" spans="1:19" ht="117.75" customHeight="1">
      <c r="A180" s="965" t="s">
        <v>15886</v>
      </c>
      <c r="B180" s="2546" t="s">
        <v>15887</v>
      </c>
      <c r="C180" s="2546"/>
      <c r="D180" s="2674" t="s">
        <v>9603</v>
      </c>
      <c r="E180" s="2674"/>
      <c r="F180" s="2674"/>
      <c r="G180" s="2690">
        <v>16.3</v>
      </c>
      <c r="H180" s="2690"/>
      <c r="I180" s="2690"/>
      <c r="J180" s="2546" t="s">
        <v>15888</v>
      </c>
      <c r="K180" s="2546"/>
      <c r="L180" s="970" t="s">
        <v>15889</v>
      </c>
      <c r="M180" s="2681" t="s">
        <v>15856</v>
      </c>
      <c r="N180" s="2681"/>
      <c r="O180" s="2683"/>
      <c r="P180" s="2683"/>
      <c r="Q180" s="2683"/>
      <c r="R180" s="2537"/>
      <c r="S180" s="2463"/>
    </row>
    <row r="181" spans="1:19" ht="112.5" customHeight="1">
      <c r="A181" s="965" t="s">
        <v>6108</v>
      </c>
      <c r="B181" s="2546" t="s">
        <v>15890</v>
      </c>
      <c r="C181" s="2546"/>
      <c r="D181" s="2674" t="s">
        <v>9603</v>
      </c>
      <c r="E181" s="2674"/>
      <c r="F181" s="2674"/>
      <c r="G181" s="2690">
        <v>66.5</v>
      </c>
      <c r="H181" s="2690"/>
      <c r="I181" s="2690"/>
      <c r="J181" s="2546" t="s">
        <v>15891</v>
      </c>
      <c r="K181" s="2546"/>
      <c r="L181" s="970" t="s">
        <v>15892</v>
      </c>
      <c r="M181" s="2681" t="s">
        <v>15893</v>
      </c>
      <c r="N181" s="2681"/>
      <c r="O181" s="2683"/>
      <c r="P181" s="2683"/>
      <c r="Q181" s="2683"/>
      <c r="R181" s="2537"/>
      <c r="S181" s="2463"/>
    </row>
    <row r="182" spans="1:19" ht="47.25" customHeight="1">
      <c r="A182" s="968"/>
      <c r="B182" s="2712" t="s">
        <v>15521</v>
      </c>
      <c r="C182" s="2713"/>
      <c r="D182" s="2526" t="s">
        <v>4796</v>
      </c>
      <c r="E182" s="2528"/>
      <c r="F182" s="2714"/>
      <c r="G182" s="2715" t="s">
        <v>15894</v>
      </c>
      <c r="H182" s="2529"/>
      <c r="I182" s="2531"/>
      <c r="J182" s="2526" t="s">
        <v>4796</v>
      </c>
      <c r="K182" s="2528"/>
      <c r="L182" s="976" t="s">
        <v>4796</v>
      </c>
      <c r="M182" s="2526" t="s">
        <v>4796</v>
      </c>
      <c r="N182" s="2528"/>
      <c r="O182" s="2673" t="s">
        <v>4796</v>
      </c>
      <c r="P182" s="2673"/>
      <c r="Q182" s="2673"/>
      <c r="R182" s="2626" t="s">
        <v>4796</v>
      </c>
      <c r="S182" s="2482"/>
    </row>
    <row r="183" spans="1:19" ht="18.75" customHeight="1">
      <c r="A183" s="2565" t="s">
        <v>15895</v>
      </c>
      <c r="B183" s="2566"/>
      <c r="C183" s="2566"/>
      <c r="D183" s="2566"/>
      <c r="E183" s="2566"/>
      <c r="F183" s="2566"/>
      <c r="G183" s="2566"/>
      <c r="H183" s="2566"/>
      <c r="I183" s="2566"/>
      <c r="J183" s="2566"/>
      <c r="K183" s="2566"/>
      <c r="L183" s="2566"/>
      <c r="M183" s="2566"/>
      <c r="N183" s="2566"/>
      <c r="O183" s="2566"/>
      <c r="P183" s="2566"/>
      <c r="Q183" s="2566"/>
      <c r="R183" s="2566"/>
      <c r="S183" s="2605"/>
    </row>
    <row r="184" spans="1:19" ht="107.25" customHeight="1">
      <c r="A184" s="965" t="s">
        <v>6073</v>
      </c>
      <c r="B184" s="2573" t="s">
        <v>15896</v>
      </c>
      <c r="C184" s="2558"/>
      <c r="D184" s="2642" t="s">
        <v>15525</v>
      </c>
      <c r="E184" s="2569"/>
      <c r="F184" s="2683"/>
      <c r="G184" s="2690">
        <v>60</v>
      </c>
      <c r="H184" s="2690"/>
      <c r="I184" s="2690"/>
      <c r="J184" s="2546" t="s">
        <v>15897</v>
      </c>
      <c r="K184" s="2546"/>
      <c r="L184" s="970" t="s">
        <v>15819</v>
      </c>
      <c r="M184" s="2681" t="s">
        <v>15674</v>
      </c>
      <c r="N184" s="2681"/>
      <c r="O184" s="2683"/>
      <c r="P184" s="2683"/>
      <c r="Q184" s="2683"/>
      <c r="R184" s="2537"/>
      <c r="S184" s="2463"/>
    </row>
    <row r="185" spans="1:19" ht="94.5" customHeight="1">
      <c r="A185" s="965" t="s">
        <v>6078</v>
      </c>
      <c r="B185" s="2546" t="s">
        <v>15898</v>
      </c>
      <c r="C185" s="2546"/>
      <c r="D185" s="2642" t="s">
        <v>15525</v>
      </c>
      <c r="E185" s="2569"/>
      <c r="F185" s="2683"/>
      <c r="G185" s="2690">
        <v>80</v>
      </c>
      <c r="H185" s="2690"/>
      <c r="I185" s="2690"/>
      <c r="J185" s="2546" t="s">
        <v>15899</v>
      </c>
      <c r="K185" s="2546"/>
      <c r="L185" s="970" t="s">
        <v>15900</v>
      </c>
      <c r="M185" s="2681" t="s">
        <v>15674</v>
      </c>
      <c r="N185" s="2681"/>
      <c r="O185" s="2683"/>
      <c r="P185" s="2683"/>
      <c r="Q185" s="2683"/>
      <c r="R185" s="2537"/>
      <c r="S185" s="2463"/>
    </row>
    <row r="186" spans="1:19" ht="98.25" customHeight="1">
      <c r="A186" s="965" t="s">
        <v>6082</v>
      </c>
      <c r="B186" s="2546" t="s">
        <v>15901</v>
      </c>
      <c r="C186" s="2546"/>
      <c r="D186" s="2642" t="s">
        <v>15525</v>
      </c>
      <c r="E186" s="2569"/>
      <c r="F186" s="2683"/>
      <c r="G186" s="2690">
        <v>57.8</v>
      </c>
      <c r="H186" s="2690"/>
      <c r="I186" s="2690"/>
      <c r="J186" s="2546" t="s">
        <v>15902</v>
      </c>
      <c r="K186" s="2546"/>
      <c r="L186" s="970" t="s">
        <v>15900</v>
      </c>
      <c r="M186" s="2681" t="s">
        <v>15903</v>
      </c>
      <c r="N186" s="2681"/>
      <c r="O186" s="2674"/>
      <c r="P186" s="2674"/>
      <c r="Q186" s="2674"/>
      <c r="R186" s="2537"/>
      <c r="S186" s="2463"/>
    </row>
    <row r="187" spans="1:19" ht="108.75" customHeight="1">
      <c r="A187" s="965" t="s">
        <v>6085</v>
      </c>
      <c r="B187" s="2546" t="s">
        <v>15904</v>
      </c>
      <c r="C187" s="2546"/>
      <c r="D187" s="2642" t="s">
        <v>15525</v>
      </c>
      <c r="E187" s="2569"/>
      <c r="F187" s="2683"/>
      <c r="G187" s="2690">
        <v>5</v>
      </c>
      <c r="H187" s="2690"/>
      <c r="I187" s="2690"/>
      <c r="J187" s="2546" t="s">
        <v>15905</v>
      </c>
      <c r="K187" s="2546"/>
      <c r="L187" s="970" t="s">
        <v>15877</v>
      </c>
      <c r="M187" s="2681" t="s">
        <v>15903</v>
      </c>
      <c r="N187" s="2681"/>
      <c r="O187" s="2674"/>
      <c r="P187" s="2674"/>
      <c r="Q187" s="2674"/>
      <c r="R187" s="2537"/>
      <c r="S187" s="2463"/>
    </row>
    <row r="188" spans="1:19" ht="105.75" customHeight="1">
      <c r="A188" s="965" t="s">
        <v>6088</v>
      </c>
      <c r="B188" s="2546" t="s">
        <v>15906</v>
      </c>
      <c r="C188" s="2546"/>
      <c r="D188" s="2642" t="s">
        <v>15525</v>
      </c>
      <c r="E188" s="2569"/>
      <c r="F188" s="2683"/>
      <c r="G188" s="2690">
        <v>27</v>
      </c>
      <c r="H188" s="2690"/>
      <c r="I188" s="2690"/>
      <c r="J188" s="2546" t="s">
        <v>15907</v>
      </c>
      <c r="K188" s="2546"/>
      <c r="L188" s="970" t="s">
        <v>15908</v>
      </c>
      <c r="M188" s="2681" t="s">
        <v>15909</v>
      </c>
      <c r="N188" s="2681"/>
      <c r="O188" s="2683"/>
      <c r="P188" s="2683"/>
      <c r="Q188" s="2683"/>
      <c r="R188" s="2537"/>
      <c r="S188" s="2463"/>
    </row>
    <row r="189" spans="1:19" ht="121.5" customHeight="1">
      <c r="A189" s="965" t="s">
        <v>6092</v>
      </c>
      <c r="B189" s="2546" t="s">
        <v>15910</v>
      </c>
      <c r="C189" s="2546"/>
      <c r="D189" s="2642" t="s">
        <v>15525</v>
      </c>
      <c r="E189" s="2569"/>
      <c r="F189" s="2683"/>
      <c r="G189" s="2721">
        <v>20</v>
      </c>
      <c r="H189" s="2721"/>
      <c r="I189" s="2721"/>
      <c r="J189" s="2641" t="s">
        <v>15911</v>
      </c>
      <c r="K189" s="2641"/>
      <c r="L189" s="991" t="s">
        <v>15912</v>
      </c>
      <c r="M189" s="2647" t="s">
        <v>15909</v>
      </c>
      <c r="N189" s="2647"/>
      <c r="O189" s="2683"/>
      <c r="P189" s="2683"/>
      <c r="Q189" s="2683"/>
      <c r="R189" s="2537"/>
      <c r="S189" s="2463"/>
    </row>
    <row r="190" spans="1:19" ht="93.75" customHeight="1">
      <c r="A190" s="965" t="s">
        <v>6094</v>
      </c>
      <c r="B190" s="2546" t="s">
        <v>15913</v>
      </c>
      <c r="C190" s="2546"/>
      <c r="D190" s="2642" t="s">
        <v>15525</v>
      </c>
      <c r="E190" s="2569"/>
      <c r="F190" s="2683"/>
      <c r="G190" s="2690">
        <v>29.8</v>
      </c>
      <c r="H190" s="2690"/>
      <c r="I190" s="2690"/>
      <c r="J190" s="2546" t="s">
        <v>15914</v>
      </c>
      <c r="K190" s="2546"/>
      <c r="L190" s="970" t="s">
        <v>15915</v>
      </c>
      <c r="M190" s="2681" t="s">
        <v>15882</v>
      </c>
      <c r="N190" s="2681"/>
      <c r="O190" s="2683"/>
      <c r="P190" s="2683"/>
      <c r="Q190" s="2683"/>
      <c r="R190" s="2537"/>
      <c r="S190" s="2463"/>
    </row>
    <row r="191" spans="1:19" ht="102" customHeight="1">
      <c r="A191" s="965" t="s">
        <v>6096</v>
      </c>
      <c r="B191" s="2546" t="s">
        <v>6349</v>
      </c>
      <c r="C191" s="2546"/>
      <c r="D191" s="2642" t="s">
        <v>15525</v>
      </c>
      <c r="E191" s="2569"/>
      <c r="F191" s="2683"/>
      <c r="G191" s="2690">
        <v>6.6</v>
      </c>
      <c r="H191" s="2690"/>
      <c r="I191" s="2690"/>
      <c r="J191" s="2546" t="s">
        <v>15916</v>
      </c>
      <c r="K191" s="2546"/>
      <c r="L191" s="970" t="s">
        <v>15917</v>
      </c>
      <c r="M191" s="2681" t="s">
        <v>15918</v>
      </c>
      <c r="N191" s="2681"/>
      <c r="O191" s="2683"/>
      <c r="P191" s="2683"/>
      <c r="Q191" s="2683"/>
      <c r="R191" s="2537"/>
      <c r="S191" s="2463"/>
    </row>
    <row r="192" spans="1:19" ht="45" customHeight="1">
      <c r="A192" s="968"/>
      <c r="B192" s="2712" t="s">
        <v>15528</v>
      </c>
      <c r="C192" s="2713"/>
      <c r="D192" s="2526" t="s">
        <v>4796</v>
      </c>
      <c r="E192" s="2528"/>
      <c r="F192" s="2714"/>
      <c r="G192" s="2715" t="s">
        <v>15919</v>
      </c>
      <c r="H192" s="2529"/>
      <c r="I192" s="2531"/>
      <c r="J192" s="2526" t="s">
        <v>4796</v>
      </c>
      <c r="K192" s="2528"/>
      <c r="L192" s="976" t="s">
        <v>4796</v>
      </c>
      <c r="M192" s="2526" t="s">
        <v>4796</v>
      </c>
      <c r="N192" s="2528"/>
      <c r="O192" s="2673" t="s">
        <v>4796</v>
      </c>
      <c r="P192" s="2673"/>
      <c r="Q192" s="2673"/>
      <c r="R192" s="2626" t="s">
        <v>4796</v>
      </c>
      <c r="S192" s="2482"/>
    </row>
    <row r="193" spans="1:179" ht="18.75" customHeight="1">
      <c r="A193" s="2565" t="s">
        <v>15920</v>
      </c>
      <c r="B193" s="2566"/>
      <c r="C193" s="2566"/>
      <c r="D193" s="2566"/>
      <c r="E193" s="2566"/>
      <c r="F193" s="2566"/>
      <c r="G193" s="2566"/>
      <c r="H193" s="2566"/>
      <c r="I193" s="2566"/>
      <c r="J193" s="2566"/>
      <c r="K193" s="2566"/>
      <c r="L193" s="2566"/>
      <c r="M193" s="2566"/>
      <c r="N193" s="2566"/>
      <c r="O193" s="2566"/>
      <c r="P193" s="2566"/>
      <c r="Q193" s="2566"/>
      <c r="R193" s="2566"/>
      <c r="S193" s="2605"/>
    </row>
    <row r="194" spans="1:179" s="996" customFormat="1" ht="127.5" customHeight="1">
      <c r="A194" s="980" t="s">
        <v>6073</v>
      </c>
      <c r="B194" s="2641" t="s">
        <v>15921</v>
      </c>
      <c r="C194" s="2641"/>
      <c r="D194" s="2683" t="s">
        <v>15922</v>
      </c>
      <c r="E194" s="2683"/>
      <c r="F194" s="2683"/>
      <c r="G194" s="2721">
        <v>36.799999999999997</v>
      </c>
      <c r="H194" s="2721"/>
      <c r="I194" s="2721"/>
      <c r="J194" s="2641" t="s">
        <v>15923</v>
      </c>
      <c r="K194" s="2641"/>
      <c r="L194" s="991" t="s">
        <v>15499</v>
      </c>
      <c r="M194" s="2647" t="s">
        <v>15924</v>
      </c>
      <c r="N194" s="2647"/>
      <c r="O194" s="2683"/>
      <c r="P194" s="2683"/>
      <c r="Q194" s="2683"/>
      <c r="R194" s="2537"/>
      <c r="S194" s="2463"/>
      <c r="T194" s="953"/>
      <c r="U194" s="953"/>
      <c r="V194" s="953"/>
      <c r="W194" s="953"/>
      <c r="X194" s="953"/>
      <c r="Y194" s="953"/>
      <c r="Z194" s="953"/>
      <c r="AA194" s="953"/>
      <c r="AB194" s="953"/>
      <c r="AC194" s="953"/>
      <c r="AD194" s="953"/>
      <c r="AE194" s="953"/>
      <c r="AF194" s="953"/>
      <c r="AG194" s="953"/>
      <c r="AH194" s="953"/>
      <c r="AI194" s="953"/>
      <c r="AJ194" s="953"/>
      <c r="AK194" s="953"/>
      <c r="AL194" s="953"/>
      <c r="AM194" s="953"/>
      <c r="AN194" s="953"/>
      <c r="AO194" s="953"/>
      <c r="AP194" s="953"/>
      <c r="AQ194" s="953"/>
      <c r="AR194" s="953"/>
      <c r="AS194" s="953"/>
      <c r="AT194" s="953"/>
      <c r="AU194" s="953"/>
      <c r="AV194" s="953"/>
      <c r="AW194" s="953"/>
      <c r="AX194" s="953"/>
      <c r="AY194" s="953"/>
      <c r="AZ194" s="953"/>
      <c r="BA194" s="953"/>
      <c r="BB194" s="953"/>
      <c r="BC194" s="953"/>
      <c r="BD194" s="953"/>
      <c r="BE194" s="953"/>
      <c r="BF194" s="953"/>
      <c r="BG194" s="953"/>
      <c r="BH194" s="953"/>
      <c r="BI194" s="953"/>
      <c r="BJ194" s="953"/>
      <c r="BK194" s="953"/>
      <c r="BL194" s="953"/>
      <c r="BM194" s="953"/>
      <c r="BN194" s="953"/>
      <c r="BO194" s="953"/>
      <c r="BP194" s="953"/>
      <c r="BQ194" s="953"/>
      <c r="BR194" s="953"/>
      <c r="BS194" s="953"/>
      <c r="BT194" s="953"/>
      <c r="BU194" s="953"/>
      <c r="BV194" s="953"/>
      <c r="BW194" s="953"/>
      <c r="BX194" s="953"/>
      <c r="BY194" s="953"/>
      <c r="BZ194" s="953"/>
      <c r="CA194" s="953"/>
      <c r="CB194" s="953"/>
      <c r="CC194" s="953"/>
      <c r="CD194" s="953"/>
      <c r="CE194" s="953"/>
      <c r="CF194" s="953"/>
      <c r="CG194" s="953"/>
      <c r="CH194" s="953"/>
      <c r="CI194" s="953"/>
      <c r="CJ194" s="953"/>
      <c r="CK194" s="953"/>
      <c r="CL194" s="953"/>
      <c r="CM194" s="953"/>
      <c r="CN194" s="953"/>
      <c r="CO194" s="953"/>
      <c r="CP194" s="953"/>
      <c r="CQ194" s="953"/>
      <c r="CR194" s="953"/>
      <c r="CS194" s="953"/>
      <c r="CT194" s="953"/>
      <c r="CU194" s="953"/>
      <c r="CV194" s="953"/>
      <c r="CW194" s="953"/>
      <c r="CX194" s="953"/>
      <c r="CY194" s="953"/>
      <c r="CZ194" s="953"/>
      <c r="DA194" s="953"/>
      <c r="DB194" s="953"/>
      <c r="DC194" s="953"/>
      <c r="DD194" s="953"/>
      <c r="DE194" s="953"/>
      <c r="DF194" s="953"/>
      <c r="DG194" s="953"/>
      <c r="DH194" s="953"/>
      <c r="DI194" s="953"/>
      <c r="DJ194" s="953"/>
      <c r="DK194" s="953"/>
      <c r="DL194" s="953"/>
      <c r="DM194" s="953"/>
      <c r="DN194" s="953"/>
      <c r="DO194" s="953"/>
      <c r="DP194" s="953"/>
      <c r="DQ194" s="953"/>
      <c r="DR194" s="953"/>
      <c r="DS194" s="953"/>
      <c r="DT194" s="953"/>
      <c r="DU194" s="953"/>
      <c r="DV194" s="953"/>
      <c r="DW194" s="953"/>
      <c r="DX194" s="953"/>
      <c r="DY194" s="953"/>
      <c r="DZ194" s="953"/>
      <c r="EA194" s="953"/>
      <c r="EB194" s="953"/>
      <c r="EC194" s="953"/>
      <c r="ED194" s="953"/>
      <c r="EE194" s="953"/>
      <c r="EF194" s="953"/>
      <c r="EG194" s="953"/>
      <c r="EH194" s="953"/>
      <c r="EI194" s="953"/>
      <c r="EJ194" s="953"/>
      <c r="EK194" s="953"/>
      <c r="EL194" s="953"/>
      <c r="EM194" s="953"/>
      <c r="EN194" s="953"/>
      <c r="EO194" s="953"/>
      <c r="EP194" s="953"/>
      <c r="EQ194" s="953"/>
      <c r="ER194" s="953"/>
      <c r="ES194" s="953"/>
      <c r="ET194" s="953"/>
      <c r="EU194" s="953"/>
      <c r="EV194" s="953"/>
      <c r="EW194" s="953"/>
      <c r="EX194" s="953"/>
      <c r="EY194" s="953"/>
      <c r="EZ194" s="953"/>
      <c r="FA194" s="953"/>
      <c r="FB194" s="953"/>
      <c r="FC194" s="953"/>
      <c r="FD194" s="953"/>
      <c r="FE194" s="953"/>
      <c r="FF194" s="953"/>
      <c r="FG194" s="953"/>
      <c r="FH194" s="953"/>
      <c r="FI194" s="953"/>
      <c r="FJ194" s="953"/>
      <c r="FK194" s="953"/>
      <c r="FL194" s="953"/>
      <c r="FM194" s="953"/>
      <c r="FN194" s="953"/>
      <c r="FO194" s="953"/>
      <c r="FP194" s="953"/>
      <c r="FQ194" s="953"/>
      <c r="FR194" s="953"/>
      <c r="FS194" s="953"/>
      <c r="FT194" s="953"/>
      <c r="FU194" s="953"/>
      <c r="FV194" s="953"/>
      <c r="FW194" s="953"/>
    </row>
    <row r="195" spans="1:179" s="996" customFormat="1" ht="136.5" customHeight="1">
      <c r="A195" s="980" t="s">
        <v>6078</v>
      </c>
      <c r="B195" s="2641" t="s">
        <v>15925</v>
      </c>
      <c r="C195" s="2641"/>
      <c r="D195" s="2683" t="s">
        <v>15922</v>
      </c>
      <c r="E195" s="2683"/>
      <c r="F195" s="2683"/>
      <c r="G195" s="2721">
        <v>51</v>
      </c>
      <c r="H195" s="2721"/>
      <c r="I195" s="2721"/>
      <c r="J195" s="2641" t="s">
        <v>15926</v>
      </c>
      <c r="K195" s="2641"/>
      <c r="L195" s="991" t="s">
        <v>15499</v>
      </c>
      <c r="M195" s="2647" t="s">
        <v>15924</v>
      </c>
      <c r="N195" s="2647"/>
      <c r="O195" s="2683"/>
      <c r="P195" s="2683"/>
      <c r="Q195" s="2683"/>
      <c r="R195" s="2537"/>
      <c r="S195" s="2463"/>
      <c r="T195" s="953"/>
      <c r="U195" s="953"/>
      <c r="V195" s="953"/>
      <c r="W195" s="953"/>
      <c r="X195" s="953"/>
      <c r="Y195" s="953"/>
      <c r="Z195" s="953"/>
      <c r="AA195" s="953"/>
      <c r="AB195" s="953"/>
      <c r="AC195" s="953"/>
      <c r="AD195" s="953"/>
      <c r="AE195" s="953"/>
      <c r="AF195" s="953"/>
      <c r="AG195" s="953"/>
      <c r="AH195" s="953"/>
      <c r="AI195" s="953"/>
      <c r="AJ195" s="953"/>
      <c r="AK195" s="953"/>
      <c r="AL195" s="953"/>
      <c r="AM195" s="953"/>
      <c r="AN195" s="953"/>
      <c r="AO195" s="953"/>
      <c r="AP195" s="953"/>
      <c r="AQ195" s="953"/>
      <c r="AR195" s="953"/>
      <c r="AS195" s="953"/>
      <c r="AT195" s="953"/>
      <c r="AU195" s="953"/>
      <c r="AV195" s="953"/>
      <c r="AW195" s="953"/>
      <c r="AX195" s="953"/>
      <c r="AY195" s="953"/>
      <c r="AZ195" s="953"/>
      <c r="BA195" s="953"/>
      <c r="BB195" s="953"/>
      <c r="BC195" s="953"/>
      <c r="BD195" s="953"/>
      <c r="BE195" s="953"/>
      <c r="BF195" s="953"/>
      <c r="BG195" s="953"/>
      <c r="BH195" s="953"/>
      <c r="BI195" s="953"/>
      <c r="BJ195" s="953"/>
      <c r="BK195" s="953"/>
      <c r="BL195" s="953"/>
      <c r="BM195" s="953"/>
      <c r="BN195" s="953"/>
      <c r="BO195" s="953"/>
      <c r="BP195" s="953"/>
      <c r="BQ195" s="953"/>
      <c r="BR195" s="953"/>
      <c r="BS195" s="953"/>
      <c r="BT195" s="953"/>
      <c r="BU195" s="953"/>
      <c r="BV195" s="953"/>
      <c r="BW195" s="953"/>
      <c r="BX195" s="953"/>
      <c r="BY195" s="953"/>
      <c r="BZ195" s="953"/>
      <c r="CA195" s="953"/>
      <c r="CB195" s="953"/>
      <c r="CC195" s="953"/>
      <c r="CD195" s="953"/>
      <c r="CE195" s="953"/>
      <c r="CF195" s="953"/>
      <c r="CG195" s="953"/>
      <c r="CH195" s="953"/>
      <c r="CI195" s="953"/>
      <c r="CJ195" s="953"/>
      <c r="CK195" s="953"/>
      <c r="CL195" s="953"/>
      <c r="CM195" s="953"/>
      <c r="CN195" s="953"/>
      <c r="CO195" s="953"/>
      <c r="CP195" s="953"/>
      <c r="CQ195" s="953"/>
      <c r="CR195" s="953"/>
      <c r="CS195" s="953"/>
      <c r="CT195" s="953"/>
      <c r="CU195" s="953"/>
      <c r="CV195" s="953"/>
      <c r="CW195" s="953"/>
      <c r="CX195" s="953"/>
      <c r="CY195" s="953"/>
      <c r="CZ195" s="953"/>
      <c r="DA195" s="953"/>
      <c r="DB195" s="953"/>
      <c r="DC195" s="953"/>
      <c r="DD195" s="953"/>
      <c r="DE195" s="953"/>
      <c r="DF195" s="953"/>
      <c r="DG195" s="953"/>
      <c r="DH195" s="953"/>
      <c r="DI195" s="953"/>
      <c r="DJ195" s="953"/>
      <c r="DK195" s="953"/>
      <c r="DL195" s="953"/>
      <c r="DM195" s="953"/>
      <c r="DN195" s="953"/>
      <c r="DO195" s="953"/>
      <c r="DP195" s="953"/>
      <c r="DQ195" s="953"/>
      <c r="DR195" s="953"/>
      <c r="DS195" s="953"/>
      <c r="DT195" s="953"/>
      <c r="DU195" s="953"/>
      <c r="DV195" s="953"/>
      <c r="DW195" s="953"/>
      <c r="DX195" s="953"/>
      <c r="DY195" s="953"/>
      <c r="DZ195" s="953"/>
      <c r="EA195" s="953"/>
      <c r="EB195" s="953"/>
      <c r="EC195" s="953"/>
      <c r="ED195" s="953"/>
      <c r="EE195" s="953"/>
      <c r="EF195" s="953"/>
      <c r="EG195" s="953"/>
      <c r="EH195" s="953"/>
      <c r="EI195" s="953"/>
      <c r="EJ195" s="953"/>
      <c r="EK195" s="953"/>
      <c r="EL195" s="953"/>
      <c r="EM195" s="953"/>
      <c r="EN195" s="953"/>
      <c r="EO195" s="953"/>
      <c r="EP195" s="953"/>
      <c r="EQ195" s="953"/>
      <c r="ER195" s="953"/>
      <c r="ES195" s="953"/>
      <c r="ET195" s="953"/>
      <c r="EU195" s="953"/>
      <c r="EV195" s="953"/>
      <c r="EW195" s="953"/>
      <c r="EX195" s="953"/>
      <c r="EY195" s="953"/>
      <c r="EZ195" s="953"/>
      <c r="FA195" s="953"/>
      <c r="FB195" s="953"/>
      <c r="FC195" s="953"/>
      <c r="FD195" s="953"/>
      <c r="FE195" s="953"/>
      <c r="FF195" s="953"/>
      <c r="FG195" s="953"/>
      <c r="FH195" s="953"/>
      <c r="FI195" s="953"/>
      <c r="FJ195" s="953"/>
      <c r="FK195" s="953"/>
      <c r="FL195" s="953"/>
      <c r="FM195" s="953"/>
      <c r="FN195" s="953"/>
      <c r="FO195" s="953"/>
      <c r="FP195" s="953"/>
      <c r="FQ195" s="953"/>
      <c r="FR195" s="953"/>
      <c r="FS195" s="953"/>
      <c r="FT195" s="953"/>
      <c r="FU195" s="953"/>
      <c r="FV195" s="953"/>
      <c r="FW195" s="953"/>
    </row>
    <row r="196" spans="1:179" ht="101.25" customHeight="1">
      <c r="A196" s="980" t="s">
        <v>6082</v>
      </c>
      <c r="B196" s="2641" t="s">
        <v>15927</v>
      </c>
      <c r="C196" s="2641"/>
      <c r="D196" s="2683" t="s">
        <v>15922</v>
      </c>
      <c r="E196" s="2683"/>
      <c r="F196" s="2683"/>
      <c r="G196" s="2721">
        <v>2.42</v>
      </c>
      <c r="H196" s="2721"/>
      <c r="I196" s="2721"/>
      <c r="J196" s="2641" t="s">
        <v>15928</v>
      </c>
      <c r="K196" s="2641"/>
      <c r="L196" s="991" t="s">
        <v>15929</v>
      </c>
      <c r="M196" s="2647" t="s">
        <v>15930</v>
      </c>
      <c r="N196" s="2647"/>
      <c r="O196" s="2683"/>
      <c r="P196" s="2683"/>
      <c r="Q196" s="2683"/>
      <c r="R196" s="2537"/>
      <c r="S196" s="2463"/>
    </row>
    <row r="197" spans="1:179" ht="38.25" customHeight="1">
      <c r="A197" s="976"/>
      <c r="B197" s="2529" t="s">
        <v>15931</v>
      </c>
      <c r="C197" s="2531"/>
      <c r="D197" s="2526" t="s">
        <v>4796</v>
      </c>
      <c r="E197" s="2528"/>
      <c r="F197" s="2714"/>
      <c r="G197" s="2715" t="s">
        <v>15932</v>
      </c>
      <c r="H197" s="2529"/>
      <c r="I197" s="2531"/>
      <c r="J197" s="2526" t="s">
        <v>4796</v>
      </c>
      <c r="K197" s="2528"/>
      <c r="L197" s="976" t="s">
        <v>4796</v>
      </c>
      <c r="M197" s="2526" t="s">
        <v>4796</v>
      </c>
      <c r="N197" s="2528"/>
      <c r="O197" s="2673" t="s">
        <v>4796</v>
      </c>
      <c r="P197" s="2673"/>
      <c r="Q197" s="2673"/>
      <c r="R197" s="2626" t="s">
        <v>4796</v>
      </c>
      <c r="S197" s="2482"/>
    </row>
    <row r="198" spans="1:179" ht="18.75" customHeight="1">
      <c r="A198" s="2565" t="s">
        <v>15933</v>
      </c>
      <c r="B198" s="2566"/>
      <c r="C198" s="2566"/>
      <c r="D198" s="2566"/>
      <c r="E198" s="2566"/>
      <c r="F198" s="2566"/>
      <c r="G198" s="2566"/>
      <c r="H198" s="2566"/>
      <c r="I198" s="2566"/>
      <c r="J198" s="2566"/>
      <c r="K198" s="2566"/>
      <c r="L198" s="2566"/>
      <c r="M198" s="2566"/>
      <c r="N198" s="2566"/>
      <c r="O198" s="2566"/>
      <c r="P198" s="2566"/>
      <c r="Q198" s="2566"/>
      <c r="R198" s="2566"/>
      <c r="S198" s="2605"/>
    </row>
    <row r="199" spans="1:179" ht="117" customHeight="1">
      <c r="A199" s="965" t="s">
        <v>6073</v>
      </c>
      <c r="B199" s="2546" t="s">
        <v>15934</v>
      </c>
      <c r="C199" s="2546"/>
      <c r="D199" s="2642" t="s">
        <v>15935</v>
      </c>
      <c r="E199" s="2569"/>
      <c r="F199" s="2683"/>
      <c r="G199" s="2721">
        <v>2302</v>
      </c>
      <c r="H199" s="2721"/>
      <c r="I199" s="2721"/>
      <c r="J199" s="2641" t="s">
        <v>15936</v>
      </c>
      <c r="K199" s="2641"/>
      <c r="L199" s="991" t="s">
        <v>15937</v>
      </c>
      <c r="M199" s="2647" t="s">
        <v>15938</v>
      </c>
      <c r="N199" s="2647"/>
      <c r="O199" s="2683"/>
      <c r="P199" s="2683"/>
      <c r="Q199" s="2683"/>
      <c r="R199" s="2537"/>
      <c r="S199" s="2463"/>
    </row>
    <row r="200" spans="1:179" ht="135.75" customHeight="1">
      <c r="A200" s="965" t="s">
        <v>6078</v>
      </c>
      <c r="B200" s="2546" t="s">
        <v>15939</v>
      </c>
      <c r="C200" s="2546"/>
      <c r="D200" s="2642" t="s">
        <v>15935</v>
      </c>
      <c r="E200" s="2569"/>
      <c r="F200" s="2683"/>
      <c r="G200" s="2721">
        <v>722</v>
      </c>
      <c r="H200" s="2721"/>
      <c r="I200" s="2721"/>
      <c r="J200" s="2641" t="s">
        <v>15940</v>
      </c>
      <c r="K200" s="2641"/>
      <c r="L200" s="991" t="s">
        <v>15463</v>
      </c>
      <c r="M200" s="2647" t="s">
        <v>15941</v>
      </c>
      <c r="N200" s="2647"/>
      <c r="O200" s="2683"/>
      <c r="P200" s="2683"/>
      <c r="Q200" s="2683"/>
      <c r="R200" s="2537"/>
      <c r="S200" s="2463"/>
    </row>
    <row r="201" spans="1:179" ht="193.5" customHeight="1">
      <c r="A201" s="965" t="s">
        <v>6082</v>
      </c>
      <c r="B201" s="2546" t="s">
        <v>15942</v>
      </c>
      <c r="C201" s="2546"/>
      <c r="D201" s="2642" t="s">
        <v>15935</v>
      </c>
      <c r="E201" s="2569"/>
      <c r="F201" s="2683"/>
      <c r="G201" s="2721">
        <v>400</v>
      </c>
      <c r="H201" s="2721"/>
      <c r="I201" s="2721"/>
      <c r="J201" s="2641" t="s">
        <v>15943</v>
      </c>
      <c r="K201" s="2641"/>
      <c r="L201" s="991" t="s">
        <v>15944</v>
      </c>
      <c r="M201" s="2647" t="s">
        <v>15945</v>
      </c>
      <c r="N201" s="2647"/>
      <c r="O201" s="2683"/>
      <c r="P201" s="2683"/>
      <c r="Q201" s="2683"/>
      <c r="R201" s="2537"/>
      <c r="S201" s="2463"/>
    </row>
    <row r="202" spans="1:179" ht="172.5" customHeight="1">
      <c r="A202" s="965" t="s">
        <v>6085</v>
      </c>
      <c r="B202" s="2546" t="s">
        <v>15946</v>
      </c>
      <c r="C202" s="2546"/>
      <c r="D202" s="2642" t="s">
        <v>15935</v>
      </c>
      <c r="E202" s="2569"/>
      <c r="F202" s="2683"/>
      <c r="G202" s="2721">
        <v>4184</v>
      </c>
      <c r="H202" s="2721"/>
      <c r="I202" s="2721"/>
      <c r="J202" s="2641" t="s">
        <v>15947</v>
      </c>
      <c r="K202" s="2641"/>
      <c r="L202" s="991" t="s">
        <v>15948</v>
      </c>
      <c r="M202" s="2647" t="s">
        <v>15949</v>
      </c>
      <c r="N202" s="2647"/>
      <c r="O202" s="2683"/>
      <c r="P202" s="2683"/>
      <c r="Q202" s="2683"/>
      <c r="R202" s="2537"/>
      <c r="S202" s="2463"/>
    </row>
    <row r="203" spans="1:179" ht="114.75" customHeight="1">
      <c r="A203" s="965" t="s">
        <v>6088</v>
      </c>
      <c r="B203" s="2546" t="s">
        <v>15950</v>
      </c>
      <c r="C203" s="2546"/>
      <c r="D203" s="2642" t="s">
        <v>15935</v>
      </c>
      <c r="E203" s="2569"/>
      <c r="F203" s="2683"/>
      <c r="G203" s="2721">
        <v>48</v>
      </c>
      <c r="H203" s="2721"/>
      <c r="I203" s="2721"/>
      <c r="J203" s="2641" t="s">
        <v>15951</v>
      </c>
      <c r="K203" s="2641"/>
      <c r="L203" s="991" t="s">
        <v>15537</v>
      </c>
      <c r="M203" s="2647" t="s">
        <v>15949</v>
      </c>
      <c r="N203" s="2647"/>
      <c r="O203" s="2683"/>
      <c r="P203" s="2683"/>
      <c r="Q203" s="2683"/>
      <c r="R203" s="2537"/>
      <c r="S203" s="2463"/>
    </row>
    <row r="204" spans="1:179" ht="126" customHeight="1">
      <c r="A204" s="965" t="s">
        <v>6092</v>
      </c>
      <c r="B204" s="2546" t="s">
        <v>15952</v>
      </c>
      <c r="C204" s="2546"/>
      <c r="D204" s="2642" t="s">
        <v>15935</v>
      </c>
      <c r="E204" s="2569"/>
      <c r="F204" s="2683"/>
      <c r="G204" s="2721">
        <v>159</v>
      </c>
      <c r="H204" s="2721"/>
      <c r="I204" s="2721"/>
      <c r="J204" s="2641" t="s">
        <v>15953</v>
      </c>
      <c r="K204" s="2641"/>
      <c r="L204" s="991" t="s">
        <v>15537</v>
      </c>
      <c r="M204" s="2647" t="s">
        <v>15954</v>
      </c>
      <c r="N204" s="2647"/>
      <c r="O204" s="2683"/>
      <c r="P204" s="2683"/>
      <c r="Q204" s="2683"/>
      <c r="R204" s="2537"/>
      <c r="S204" s="2463"/>
    </row>
    <row r="205" spans="1:179" ht="114.75" customHeight="1">
      <c r="A205" s="965" t="s">
        <v>6094</v>
      </c>
      <c r="B205" s="2546" t="s">
        <v>15955</v>
      </c>
      <c r="C205" s="2546"/>
      <c r="D205" s="2642" t="s">
        <v>15935</v>
      </c>
      <c r="E205" s="2569"/>
      <c r="F205" s="2683"/>
      <c r="G205" s="2721">
        <v>353</v>
      </c>
      <c r="H205" s="2721"/>
      <c r="I205" s="2721"/>
      <c r="J205" s="2641" t="s">
        <v>15956</v>
      </c>
      <c r="K205" s="2641"/>
      <c r="L205" s="991" t="s">
        <v>15537</v>
      </c>
      <c r="M205" s="2647" t="s">
        <v>15949</v>
      </c>
      <c r="N205" s="2647"/>
      <c r="O205" s="2683"/>
      <c r="P205" s="2683"/>
      <c r="Q205" s="2683"/>
      <c r="R205" s="2537"/>
      <c r="S205" s="2463"/>
    </row>
    <row r="206" spans="1:179" ht="117" customHeight="1">
      <c r="A206" s="965" t="s">
        <v>6096</v>
      </c>
      <c r="B206" s="2546" t="s">
        <v>15957</v>
      </c>
      <c r="C206" s="2546"/>
      <c r="D206" s="2642" t="s">
        <v>15935</v>
      </c>
      <c r="E206" s="2569"/>
      <c r="F206" s="2683"/>
      <c r="G206" s="2721">
        <v>544</v>
      </c>
      <c r="H206" s="2721"/>
      <c r="I206" s="2721"/>
      <c r="J206" s="2641" t="s">
        <v>15958</v>
      </c>
      <c r="K206" s="2641"/>
      <c r="L206" s="991" t="s">
        <v>15537</v>
      </c>
      <c r="M206" s="2647" t="s">
        <v>15959</v>
      </c>
      <c r="N206" s="2647"/>
      <c r="O206" s="2683"/>
      <c r="P206" s="2683"/>
      <c r="Q206" s="2683"/>
      <c r="R206" s="2537"/>
      <c r="S206" s="2463"/>
    </row>
    <row r="207" spans="1:179" ht="145.5" customHeight="1">
      <c r="A207" s="965" t="s">
        <v>6101</v>
      </c>
      <c r="B207" s="2546" t="s">
        <v>15960</v>
      </c>
      <c r="C207" s="2546"/>
      <c r="D207" s="2642" t="s">
        <v>15935</v>
      </c>
      <c r="E207" s="2569"/>
      <c r="F207" s="2683"/>
      <c r="G207" s="2721">
        <v>3117</v>
      </c>
      <c r="H207" s="2721"/>
      <c r="I207" s="2721"/>
      <c r="J207" s="2641" t="s">
        <v>15961</v>
      </c>
      <c r="K207" s="2641"/>
      <c r="L207" s="991" t="s">
        <v>15962</v>
      </c>
      <c r="M207" s="2647" t="s">
        <v>15963</v>
      </c>
      <c r="N207" s="2647"/>
      <c r="O207" s="2683"/>
      <c r="P207" s="2683"/>
      <c r="Q207" s="2683"/>
      <c r="R207" s="2537"/>
      <c r="S207" s="2463"/>
    </row>
    <row r="208" spans="1:179" ht="151.5" customHeight="1">
      <c r="A208" s="965" t="s">
        <v>6104</v>
      </c>
      <c r="B208" s="2546" t="s">
        <v>15964</v>
      </c>
      <c r="C208" s="2546"/>
      <c r="D208" s="2642" t="s">
        <v>15935</v>
      </c>
      <c r="E208" s="2569"/>
      <c r="F208" s="2683"/>
      <c r="G208" s="2721">
        <v>2553</v>
      </c>
      <c r="H208" s="2721"/>
      <c r="I208" s="2721"/>
      <c r="J208" s="2641" t="s">
        <v>15965</v>
      </c>
      <c r="K208" s="2641"/>
      <c r="L208" s="991" t="s">
        <v>15966</v>
      </c>
      <c r="M208" s="2647" t="s">
        <v>15967</v>
      </c>
      <c r="N208" s="2647"/>
      <c r="O208" s="2683"/>
      <c r="P208" s="2683"/>
      <c r="Q208" s="2683"/>
      <c r="R208" s="2537"/>
      <c r="S208" s="2463"/>
    </row>
    <row r="209" spans="1:19" ht="158.25" customHeight="1">
      <c r="A209" s="965" t="s">
        <v>6108</v>
      </c>
      <c r="B209" s="2546" t="s">
        <v>15968</v>
      </c>
      <c r="C209" s="2546"/>
      <c r="D209" s="2642" t="s">
        <v>15935</v>
      </c>
      <c r="E209" s="2569"/>
      <c r="F209" s="2683"/>
      <c r="G209" s="2721">
        <v>1603</v>
      </c>
      <c r="H209" s="2721"/>
      <c r="I209" s="2721"/>
      <c r="J209" s="2641" t="s">
        <v>15969</v>
      </c>
      <c r="K209" s="2641"/>
      <c r="L209" s="991" t="s">
        <v>15970</v>
      </c>
      <c r="M209" s="2647" t="s">
        <v>15971</v>
      </c>
      <c r="N209" s="2647"/>
      <c r="O209" s="2683"/>
      <c r="P209" s="2683"/>
      <c r="Q209" s="2683"/>
      <c r="R209" s="2537"/>
      <c r="S209" s="2463"/>
    </row>
    <row r="210" spans="1:19" ht="126" customHeight="1">
      <c r="A210" s="965" t="s">
        <v>6112</v>
      </c>
      <c r="B210" s="2546" t="s">
        <v>15972</v>
      </c>
      <c r="C210" s="2546"/>
      <c r="D210" s="2642" t="s">
        <v>15935</v>
      </c>
      <c r="E210" s="2569"/>
      <c r="F210" s="2683"/>
      <c r="G210" s="2721">
        <v>3488</v>
      </c>
      <c r="H210" s="2721"/>
      <c r="I210" s="2721"/>
      <c r="J210" s="2641" t="s">
        <v>15973</v>
      </c>
      <c r="K210" s="2641"/>
      <c r="L210" s="991" t="s">
        <v>15974</v>
      </c>
      <c r="M210" s="2647" t="s">
        <v>15941</v>
      </c>
      <c r="N210" s="2647"/>
      <c r="O210" s="2683"/>
      <c r="P210" s="2683"/>
      <c r="Q210" s="2683"/>
      <c r="R210" s="2537"/>
      <c r="S210" s="2463"/>
    </row>
    <row r="211" spans="1:19" ht="129.75" customHeight="1">
      <c r="A211" s="965" t="s">
        <v>6115</v>
      </c>
      <c r="B211" s="2546" t="s">
        <v>15898</v>
      </c>
      <c r="C211" s="2546"/>
      <c r="D211" s="2642" t="s">
        <v>15935</v>
      </c>
      <c r="E211" s="2569"/>
      <c r="F211" s="2683"/>
      <c r="G211" s="2721">
        <v>1251</v>
      </c>
      <c r="H211" s="2721"/>
      <c r="I211" s="2721"/>
      <c r="J211" s="2641" t="s">
        <v>15975</v>
      </c>
      <c r="K211" s="2641"/>
      <c r="L211" s="991" t="s">
        <v>15976</v>
      </c>
      <c r="M211" s="2647" t="s">
        <v>15977</v>
      </c>
      <c r="N211" s="2647"/>
      <c r="O211" s="2683"/>
      <c r="P211" s="2683"/>
      <c r="Q211" s="2683"/>
      <c r="R211" s="2537"/>
      <c r="S211" s="2463"/>
    </row>
    <row r="212" spans="1:19" ht="166.5" customHeight="1">
      <c r="A212" s="965" t="s">
        <v>6118</v>
      </c>
      <c r="B212" s="2546" t="s">
        <v>15758</v>
      </c>
      <c r="C212" s="2546"/>
      <c r="D212" s="2642" t="s">
        <v>15935</v>
      </c>
      <c r="E212" s="2569"/>
      <c r="F212" s="2683"/>
      <c r="G212" s="2721">
        <v>457</v>
      </c>
      <c r="H212" s="2721"/>
      <c r="I212" s="2721"/>
      <c r="J212" s="2641" t="s">
        <v>15978</v>
      </c>
      <c r="K212" s="2641"/>
      <c r="L212" s="991" t="s">
        <v>15979</v>
      </c>
      <c r="M212" s="2647" t="s">
        <v>15949</v>
      </c>
      <c r="N212" s="2647"/>
      <c r="O212" s="2683"/>
      <c r="P212" s="2683"/>
      <c r="Q212" s="2683"/>
      <c r="R212" s="2537"/>
      <c r="S212" s="2463"/>
    </row>
    <row r="213" spans="1:19" ht="95.25" customHeight="1">
      <c r="A213" s="965" t="s">
        <v>6121</v>
      </c>
      <c r="B213" s="2546" t="s">
        <v>15980</v>
      </c>
      <c r="C213" s="2546"/>
      <c r="D213" s="2642" t="s">
        <v>15935</v>
      </c>
      <c r="E213" s="2569"/>
      <c r="F213" s="2683"/>
      <c r="G213" s="2721">
        <v>435</v>
      </c>
      <c r="H213" s="2721"/>
      <c r="I213" s="2721"/>
      <c r="J213" s="2641" t="s">
        <v>15981</v>
      </c>
      <c r="K213" s="2641"/>
      <c r="L213" s="991" t="s">
        <v>15463</v>
      </c>
      <c r="M213" s="2647" t="s">
        <v>15949</v>
      </c>
      <c r="N213" s="2647"/>
      <c r="O213" s="2683"/>
      <c r="P213" s="2683"/>
      <c r="Q213" s="2683"/>
      <c r="R213" s="2537"/>
      <c r="S213" s="2463"/>
    </row>
    <row r="214" spans="1:19" ht="99" customHeight="1">
      <c r="A214" s="965" t="s">
        <v>6126</v>
      </c>
      <c r="B214" s="2546" t="s">
        <v>15982</v>
      </c>
      <c r="C214" s="2546"/>
      <c r="D214" s="2642" t="s">
        <v>15935</v>
      </c>
      <c r="E214" s="2569"/>
      <c r="F214" s="2683"/>
      <c r="G214" s="2721">
        <v>468</v>
      </c>
      <c r="H214" s="2721"/>
      <c r="I214" s="2721"/>
      <c r="J214" s="2641" t="s">
        <v>15983</v>
      </c>
      <c r="K214" s="2641"/>
      <c r="L214" s="991" t="s">
        <v>15463</v>
      </c>
      <c r="M214" s="2647" t="s">
        <v>15949</v>
      </c>
      <c r="N214" s="2647"/>
      <c r="O214" s="2683"/>
      <c r="P214" s="2683"/>
      <c r="Q214" s="2683"/>
      <c r="R214" s="2537"/>
      <c r="S214" s="2463"/>
    </row>
    <row r="215" spans="1:19" ht="153.75" customHeight="1">
      <c r="A215" s="965" t="s">
        <v>6129</v>
      </c>
      <c r="B215" s="2546" t="s">
        <v>15984</v>
      </c>
      <c r="C215" s="2546"/>
      <c r="D215" s="2642" t="s">
        <v>15935</v>
      </c>
      <c r="E215" s="2569"/>
      <c r="F215" s="2683"/>
      <c r="G215" s="2721">
        <v>4814</v>
      </c>
      <c r="H215" s="2721"/>
      <c r="I215" s="2721"/>
      <c r="J215" s="2641" t="s">
        <v>15985</v>
      </c>
      <c r="K215" s="2641"/>
      <c r="L215" s="991" t="s">
        <v>15986</v>
      </c>
      <c r="M215" s="2647" t="s">
        <v>15949</v>
      </c>
      <c r="N215" s="2647"/>
      <c r="O215" s="2683"/>
      <c r="P215" s="2683"/>
      <c r="Q215" s="2683"/>
      <c r="R215" s="2537"/>
      <c r="S215" s="2463"/>
    </row>
    <row r="216" spans="1:19" ht="117.75" customHeight="1">
      <c r="A216" s="965" t="s">
        <v>6132</v>
      </c>
      <c r="B216" s="2546" t="s">
        <v>15987</v>
      </c>
      <c r="C216" s="2546"/>
      <c r="D216" s="2642" t="s">
        <v>15935</v>
      </c>
      <c r="E216" s="2569"/>
      <c r="F216" s="2683"/>
      <c r="G216" s="2721">
        <v>2699</v>
      </c>
      <c r="H216" s="2721"/>
      <c r="I216" s="2721"/>
      <c r="J216" s="2641" t="s">
        <v>15988</v>
      </c>
      <c r="K216" s="2641"/>
      <c r="L216" s="991" t="s">
        <v>15989</v>
      </c>
      <c r="M216" s="2647" t="s">
        <v>15990</v>
      </c>
      <c r="N216" s="2647"/>
      <c r="O216" s="2683"/>
      <c r="P216" s="2683"/>
      <c r="Q216" s="2683"/>
      <c r="R216" s="2537"/>
      <c r="S216" s="2463"/>
    </row>
    <row r="217" spans="1:19" ht="115.5" customHeight="1">
      <c r="A217" s="965" t="s">
        <v>6134</v>
      </c>
      <c r="B217" s="2546" t="s">
        <v>15991</v>
      </c>
      <c r="C217" s="2546"/>
      <c r="D217" s="2642" t="s">
        <v>15935</v>
      </c>
      <c r="E217" s="2569"/>
      <c r="F217" s="2683"/>
      <c r="G217" s="2721">
        <v>2959</v>
      </c>
      <c r="H217" s="2721"/>
      <c r="I217" s="2721"/>
      <c r="J217" s="2641" t="s">
        <v>15992</v>
      </c>
      <c r="K217" s="2641"/>
      <c r="L217" s="991" t="s">
        <v>15993</v>
      </c>
      <c r="M217" s="2647" t="s">
        <v>15994</v>
      </c>
      <c r="N217" s="2647"/>
      <c r="O217" s="2683"/>
      <c r="P217" s="2683"/>
      <c r="Q217" s="2683"/>
      <c r="R217" s="2537"/>
      <c r="S217" s="2463"/>
    </row>
    <row r="218" spans="1:19" ht="152.25" customHeight="1">
      <c r="A218" s="965" t="s">
        <v>6138</v>
      </c>
      <c r="B218" s="2546" t="s">
        <v>15995</v>
      </c>
      <c r="C218" s="2546"/>
      <c r="D218" s="2642" t="s">
        <v>15935</v>
      </c>
      <c r="E218" s="2569"/>
      <c r="F218" s="2683"/>
      <c r="G218" s="2721">
        <v>1052</v>
      </c>
      <c r="H218" s="2721"/>
      <c r="I218" s="2721"/>
      <c r="J218" s="2641" t="s">
        <v>15996</v>
      </c>
      <c r="K218" s="2641"/>
      <c r="L218" s="991" t="s">
        <v>15463</v>
      </c>
      <c r="M218" s="2560" t="s">
        <v>15997</v>
      </c>
      <c r="N218" s="2631"/>
      <c r="O218" s="2683"/>
      <c r="P218" s="2683"/>
      <c r="Q218" s="2683"/>
      <c r="R218" s="2537"/>
      <c r="S218" s="2463"/>
    </row>
    <row r="219" spans="1:19" ht="129" customHeight="1">
      <c r="A219" s="965" t="s">
        <v>6142</v>
      </c>
      <c r="B219" s="2546" t="s">
        <v>15998</v>
      </c>
      <c r="C219" s="2546"/>
      <c r="D219" s="2642" t="s">
        <v>15935</v>
      </c>
      <c r="E219" s="2569"/>
      <c r="F219" s="2683"/>
      <c r="G219" s="2721">
        <v>2384</v>
      </c>
      <c r="H219" s="2721"/>
      <c r="I219" s="2721"/>
      <c r="J219" s="2641" t="s">
        <v>15999</v>
      </c>
      <c r="K219" s="2641"/>
      <c r="L219" s="991" t="s">
        <v>16000</v>
      </c>
      <c r="M219" s="2647" t="s">
        <v>15990</v>
      </c>
      <c r="N219" s="2647"/>
      <c r="O219" s="2683"/>
      <c r="P219" s="2683"/>
      <c r="Q219" s="2683"/>
      <c r="R219" s="2537"/>
      <c r="S219" s="2463"/>
    </row>
    <row r="220" spans="1:19" ht="117" customHeight="1">
      <c r="A220" s="965" t="s">
        <v>6144</v>
      </c>
      <c r="B220" s="2546" t="s">
        <v>16001</v>
      </c>
      <c r="C220" s="2546"/>
      <c r="D220" s="2642" t="s">
        <v>15935</v>
      </c>
      <c r="E220" s="2569"/>
      <c r="F220" s="2683"/>
      <c r="G220" s="2721">
        <v>376</v>
      </c>
      <c r="H220" s="2721"/>
      <c r="I220" s="2721"/>
      <c r="J220" s="2641" t="s">
        <v>16002</v>
      </c>
      <c r="K220" s="2641"/>
      <c r="L220" s="991" t="s">
        <v>15463</v>
      </c>
      <c r="M220" s="2647" t="s">
        <v>15990</v>
      </c>
      <c r="N220" s="2647"/>
      <c r="O220" s="2683"/>
      <c r="P220" s="2683"/>
      <c r="Q220" s="2683"/>
      <c r="R220" s="2537"/>
      <c r="S220" s="2463"/>
    </row>
    <row r="221" spans="1:19" ht="126" customHeight="1">
      <c r="A221" s="965" t="s">
        <v>6146</v>
      </c>
      <c r="B221" s="2546" t="s">
        <v>16003</v>
      </c>
      <c r="C221" s="2546"/>
      <c r="D221" s="2642" t="s">
        <v>15935</v>
      </c>
      <c r="E221" s="2569"/>
      <c r="F221" s="2683"/>
      <c r="G221" s="2721">
        <v>418</v>
      </c>
      <c r="H221" s="2721"/>
      <c r="I221" s="2721"/>
      <c r="J221" s="2641" t="s">
        <v>16004</v>
      </c>
      <c r="K221" s="2641"/>
      <c r="L221" s="991" t="s">
        <v>15463</v>
      </c>
      <c r="M221" s="2647" t="s">
        <v>15949</v>
      </c>
      <c r="N221" s="2647"/>
      <c r="O221" s="2683"/>
      <c r="P221" s="2683"/>
      <c r="Q221" s="2683"/>
      <c r="R221" s="2537"/>
      <c r="S221" s="2463"/>
    </row>
    <row r="222" spans="1:19" ht="130.5" customHeight="1">
      <c r="A222" s="965" t="s">
        <v>6149</v>
      </c>
      <c r="B222" s="2546" t="s">
        <v>16005</v>
      </c>
      <c r="C222" s="2546"/>
      <c r="D222" s="2642" t="s">
        <v>15935</v>
      </c>
      <c r="E222" s="2569"/>
      <c r="F222" s="2683"/>
      <c r="G222" s="2721">
        <v>398</v>
      </c>
      <c r="H222" s="2721"/>
      <c r="I222" s="2721"/>
      <c r="J222" s="2641" t="s">
        <v>16006</v>
      </c>
      <c r="K222" s="2641"/>
      <c r="L222" s="991" t="s">
        <v>15463</v>
      </c>
      <c r="M222" s="2647" t="s">
        <v>15990</v>
      </c>
      <c r="N222" s="2647"/>
      <c r="O222" s="2683"/>
      <c r="P222" s="2683"/>
      <c r="Q222" s="2683"/>
      <c r="R222" s="2537"/>
      <c r="S222" s="2463"/>
    </row>
    <row r="223" spans="1:19" ht="132.75" customHeight="1">
      <c r="A223" s="965" t="s">
        <v>6152</v>
      </c>
      <c r="B223" s="2546" t="s">
        <v>16007</v>
      </c>
      <c r="C223" s="2546"/>
      <c r="D223" s="2642" t="s">
        <v>15935</v>
      </c>
      <c r="E223" s="2569"/>
      <c r="F223" s="2683"/>
      <c r="G223" s="2721">
        <v>3220</v>
      </c>
      <c r="H223" s="2721"/>
      <c r="I223" s="2721"/>
      <c r="J223" s="2641" t="s">
        <v>16008</v>
      </c>
      <c r="K223" s="2641"/>
      <c r="L223" s="991" t="s">
        <v>16009</v>
      </c>
      <c r="M223" s="2647" t="s">
        <v>16010</v>
      </c>
      <c r="N223" s="2647"/>
      <c r="O223" s="2683"/>
      <c r="P223" s="2683"/>
      <c r="Q223" s="2683"/>
      <c r="R223" s="2537"/>
      <c r="S223" s="2463"/>
    </row>
    <row r="224" spans="1:19" ht="123.75" customHeight="1">
      <c r="A224" s="965" t="s">
        <v>6156</v>
      </c>
      <c r="B224" s="2546" t="s">
        <v>16011</v>
      </c>
      <c r="C224" s="2546"/>
      <c r="D224" s="2642" t="s">
        <v>15935</v>
      </c>
      <c r="E224" s="2569"/>
      <c r="F224" s="2683"/>
      <c r="G224" s="2721">
        <v>309</v>
      </c>
      <c r="H224" s="2721"/>
      <c r="I224" s="2721"/>
      <c r="J224" s="2641" t="s">
        <v>16012</v>
      </c>
      <c r="K224" s="2641"/>
      <c r="L224" s="991" t="s">
        <v>15463</v>
      </c>
      <c r="M224" s="2647" t="s">
        <v>15990</v>
      </c>
      <c r="N224" s="2647"/>
      <c r="O224" s="2683"/>
      <c r="P224" s="2683"/>
      <c r="Q224" s="2683"/>
      <c r="R224" s="2537"/>
      <c r="S224" s="2463"/>
    </row>
    <row r="225" spans="1:19" ht="141" customHeight="1">
      <c r="A225" s="965" t="s">
        <v>6160</v>
      </c>
      <c r="B225" s="2546" t="s">
        <v>16013</v>
      </c>
      <c r="C225" s="2546"/>
      <c r="D225" s="2642" t="s">
        <v>15935</v>
      </c>
      <c r="E225" s="2569"/>
      <c r="F225" s="2683"/>
      <c r="G225" s="2721">
        <v>3205</v>
      </c>
      <c r="H225" s="2721"/>
      <c r="I225" s="2721"/>
      <c r="J225" s="2641" t="s">
        <v>16014</v>
      </c>
      <c r="K225" s="2641"/>
      <c r="L225" s="991" t="s">
        <v>16015</v>
      </c>
      <c r="M225" s="2647" t="s">
        <v>15990</v>
      </c>
      <c r="N225" s="2647"/>
      <c r="O225" s="2683"/>
      <c r="P225" s="2683"/>
      <c r="Q225" s="2683"/>
      <c r="R225" s="2537"/>
      <c r="S225" s="2463"/>
    </row>
    <row r="226" spans="1:19" ht="125.25" customHeight="1">
      <c r="A226" s="965" t="s">
        <v>6163</v>
      </c>
      <c r="B226" s="2546" t="s">
        <v>16016</v>
      </c>
      <c r="C226" s="2546"/>
      <c r="D226" s="2642" t="s">
        <v>15935</v>
      </c>
      <c r="E226" s="2569"/>
      <c r="F226" s="2683"/>
      <c r="G226" s="2721">
        <v>178</v>
      </c>
      <c r="H226" s="2721"/>
      <c r="I226" s="2721"/>
      <c r="J226" s="2641" t="s">
        <v>16017</v>
      </c>
      <c r="K226" s="2641"/>
      <c r="L226" s="991" t="s">
        <v>15463</v>
      </c>
      <c r="M226" s="2647" t="s">
        <v>15949</v>
      </c>
      <c r="N226" s="2647"/>
      <c r="O226" s="2683"/>
      <c r="P226" s="2683"/>
      <c r="Q226" s="2683"/>
      <c r="R226" s="2537"/>
      <c r="S226" s="2463"/>
    </row>
    <row r="227" spans="1:19" ht="113.25" customHeight="1">
      <c r="A227" s="965" t="s">
        <v>6166</v>
      </c>
      <c r="B227" s="2546" t="s">
        <v>16018</v>
      </c>
      <c r="C227" s="2546"/>
      <c r="D227" s="2642" t="s">
        <v>15935</v>
      </c>
      <c r="E227" s="2569"/>
      <c r="F227" s="2683"/>
      <c r="G227" s="2721">
        <v>518</v>
      </c>
      <c r="H227" s="2721"/>
      <c r="I227" s="2721"/>
      <c r="J227" s="2641" t="s">
        <v>16019</v>
      </c>
      <c r="K227" s="2641"/>
      <c r="L227" s="991" t="s">
        <v>15463</v>
      </c>
      <c r="M227" s="2647" t="s">
        <v>15949</v>
      </c>
      <c r="N227" s="2647"/>
      <c r="O227" s="2683"/>
      <c r="P227" s="2683"/>
      <c r="Q227" s="2683"/>
      <c r="R227" s="2537"/>
      <c r="S227" s="2463"/>
    </row>
    <row r="228" spans="1:19" ht="149.25" customHeight="1">
      <c r="A228" s="965" t="s">
        <v>6169</v>
      </c>
      <c r="B228" s="2546" t="s">
        <v>16020</v>
      </c>
      <c r="C228" s="2546"/>
      <c r="D228" s="2642" t="s">
        <v>15935</v>
      </c>
      <c r="E228" s="2569"/>
      <c r="F228" s="2683"/>
      <c r="G228" s="2721">
        <v>689</v>
      </c>
      <c r="H228" s="2721"/>
      <c r="I228" s="2721"/>
      <c r="J228" s="2641" t="s">
        <v>16021</v>
      </c>
      <c r="K228" s="2641"/>
      <c r="L228" s="991" t="s">
        <v>15537</v>
      </c>
      <c r="M228" s="2647" t="s">
        <v>15949</v>
      </c>
      <c r="N228" s="2647"/>
      <c r="O228" s="2683"/>
      <c r="P228" s="2683"/>
      <c r="Q228" s="2683"/>
      <c r="R228" s="2537"/>
      <c r="S228" s="2463"/>
    </row>
    <row r="229" spans="1:19" ht="187.5" customHeight="1">
      <c r="A229" s="965" t="s">
        <v>6173</v>
      </c>
      <c r="B229" s="2546" t="s">
        <v>16022</v>
      </c>
      <c r="C229" s="2546"/>
      <c r="D229" s="2642" t="s">
        <v>15935</v>
      </c>
      <c r="E229" s="2569"/>
      <c r="F229" s="2683"/>
      <c r="G229" s="2721">
        <v>2080</v>
      </c>
      <c r="H229" s="2721"/>
      <c r="I229" s="2721"/>
      <c r="J229" s="2641" t="s">
        <v>16023</v>
      </c>
      <c r="K229" s="2641"/>
      <c r="L229" s="991" t="s">
        <v>16024</v>
      </c>
      <c r="M229" s="2647" t="s">
        <v>15949</v>
      </c>
      <c r="N229" s="2647"/>
      <c r="O229" s="2683"/>
      <c r="P229" s="2683"/>
      <c r="Q229" s="2683"/>
      <c r="R229" s="2537"/>
      <c r="S229" s="2463"/>
    </row>
    <row r="230" spans="1:19" ht="60" customHeight="1">
      <c r="A230" s="968"/>
      <c r="B230" s="2712" t="s">
        <v>16025</v>
      </c>
      <c r="C230" s="2713"/>
      <c r="D230" s="2526" t="s">
        <v>4796</v>
      </c>
      <c r="E230" s="2528"/>
      <c r="F230" s="2714"/>
      <c r="G230" s="2715" t="s">
        <v>16026</v>
      </c>
      <c r="H230" s="2529"/>
      <c r="I230" s="2531"/>
      <c r="J230" s="2526" t="s">
        <v>4796</v>
      </c>
      <c r="K230" s="2528"/>
      <c r="L230" s="976" t="s">
        <v>4796</v>
      </c>
      <c r="M230" s="2570" t="s">
        <v>4796</v>
      </c>
      <c r="N230" s="2571"/>
      <c r="O230" s="2673" t="s">
        <v>4796</v>
      </c>
      <c r="P230" s="2673"/>
      <c r="Q230" s="2673"/>
      <c r="R230" s="2626" t="s">
        <v>4796</v>
      </c>
      <c r="S230" s="2482"/>
    </row>
    <row r="231" spans="1:19" ht="18.75" customHeight="1">
      <c r="A231" s="2565" t="s">
        <v>16027</v>
      </c>
      <c r="B231" s="2566"/>
      <c r="C231" s="2566"/>
      <c r="D231" s="2566"/>
      <c r="E231" s="2566"/>
      <c r="F231" s="2566"/>
      <c r="G231" s="2566"/>
      <c r="H231" s="2566"/>
      <c r="I231" s="2566"/>
      <c r="J231" s="2566"/>
      <c r="K231" s="2566"/>
      <c r="L231" s="2566"/>
      <c r="M231" s="2566"/>
      <c r="N231" s="2566"/>
      <c r="O231" s="2566"/>
      <c r="P231" s="2566"/>
      <c r="Q231" s="2566"/>
      <c r="R231" s="2566"/>
      <c r="S231" s="2605"/>
    </row>
    <row r="232" spans="1:19" ht="91.5" customHeight="1">
      <c r="A232" s="965" t="s">
        <v>6073</v>
      </c>
      <c r="B232" s="2546" t="s">
        <v>16028</v>
      </c>
      <c r="C232" s="2546"/>
      <c r="D232" s="2642" t="s">
        <v>16029</v>
      </c>
      <c r="E232" s="2569"/>
      <c r="F232" s="2683"/>
      <c r="G232" s="2721">
        <v>26.5</v>
      </c>
      <c r="H232" s="2721"/>
      <c r="I232" s="2721"/>
      <c r="J232" s="2641" t="s">
        <v>16030</v>
      </c>
      <c r="K232" s="2641"/>
      <c r="L232" s="991" t="s">
        <v>16031</v>
      </c>
      <c r="M232" s="2647" t="s">
        <v>16032</v>
      </c>
      <c r="N232" s="2647"/>
      <c r="O232" s="2722"/>
      <c r="P232" s="2722"/>
      <c r="Q232" s="2722"/>
      <c r="R232" s="2716"/>
      <c r="S232" s="2717"/>
    </row>
    <row r="233" spans="1:19" ht="100.5" customHeight="1">
      <c r="A233" s="965" t="s">
        <v>6078</v>
      </c>
      <c r="B233" s="2546" t="s">
        <v>16033</v>
      </c>
      <c r="C233" s="2546"/>
      <c r="D233" s="2642" t="s">
        <v>13365</v>
      </c>
      <c r="E233" s="2569"/>
      <c r="F233" s="2683"/>
      <c r="G233" s="2721">
        <v>15</v>
      </c>
      <c r="H233" s="2721"/>
      <c r="I233" s="2721"/>
      <c r="J233" s="2641" t="s">
        <v>16034</v>
      </c>
      <c r="K233" s="2641"/>
      <c r="L233" s="991" t="s">
        <v>16035</v>
      </c>
      <c r="M233" s="2647" t="s">
        <v>15674</v>
      </c>
      <c r="N233" s="2647"/>
      <c r="O233" s="2722"/>
      <c r="P233" s="2722"/>
      <c r="Q233" s="2722"/>
      <c r="R233" s="2716"/>
      <c r="S233" s="2717"/>
    </row>
    <row r="234" spans="1:19" ht="51" customHeight="1">
      <c r="A234" s="968"/>
      <c r="B234" s="2712" t="s">
        <v>16036</v>
      </c>
      <c r="C234" s="2713"/>
      <c r="D234" s="2526" t="s">
        <v>4796</v>
      </c>
      <c r="E234" s="2528"/>
      <c r="F234" s="2714"/>
      <c r="G234" s="2715" t="s">
        <v>16037</v>
      </c>
      <c r="H234" s="2529"/>
      <c r="I234" s="2531"/>
      <c r="J234" s="2526" t="s">
        <v>4796</v>
      </c>
      <c r="K234" s="2528"/>
      <c r="L234" s="976" t="s">
        <v>4796</v>
      </c>
      <c r="M234" s="2570" t="s">
        <v>4796</v>
      </c>
      <c r="N234" s="2571"/>
      <c r="O234" s="2673" t="s">
        <v>4796</v>
      </c>
      <c r="P234" s="2673"/>
      <c r="Q234" s="2673"/>
      <c r="R234" s="2626" t="s">
        <v>4796</v>
      </c>
      <c r="S234" s="2482"/>
    </row>
    <row r="235" spans="1:19" ht="47.25" customHeight="1">
      <c r="A235" s="978"/>
      <c r="B235" s="2724" t="s">
        <v>16038</v>
      </c>
      <c r="C235" s="2724"/>
      <c r="D235" s="2725"/>
      <c r="E235" s="2725"/>
      <c r="F235" s="2725"/>
      <c r="G235" s="2726" t="s">
        <v>16039</v>
      </c>
      <c r="H235" s="2727"/>
      <c r="I235" s="2728"/>
      <c r="J235" s="2725"/>
      <c r="K235" s="2725"/>
      <c r="L235" s="997"/>
      <c r="M235" s="2729"/>
      <c r="N235" s="2729"/>
      <c r="O235" s="2723"/>
      <c r="P235" s="2723"/>
      <c r="Q235" s="2723"/>
      <c r="R235" s="2723"/>
      <c r="S235" s="2723"/>
    </row>
    <row r="236" spans="1:19">
      <c r="A236" s="2565" t="s">
        <v>16040</v>
      </c>
      <c r="B236" s="2566"/>
      <c r="C236" s="2566"/>
      <c r="D236" s="2566"/>
      <c r="E236" s="2566"/>
      <c r="F236" s="2566"/>
      <c r="G236" s="2566"/>
      <c r="H236" s="2566"/>
      <c r="I236" s="2566"/>
      <c r="J236" s="2566"/>
      <c r="K236" s="2566"/>
      <c r="L236" s="2566"/>
      <c r="M236" s="2566"/>
      <c r="N236" s="2605"/>
      <c r="O236" s="2688"/>
      <c r="P236" s="2688"/>
      <c r="Q236" s="2688"/>
      <c r="R236" s="2565"/>
      <c r="S236" s="2605"/>
    </row>
    <row r="237" spans="1:19" ht="18.75" customHeight="1">
      <c r="A237" s="2565" t="s">
        <v>16041</v>
      </c>
      <c r="B237" s="2566"/>
      <c r="C237" s="2566"/>
      <c r="D237" s="2566"/>
      <c r="E237" s="2566"/>
      <c r="F237" s="2566"/>
      <c r="G237" s="2566"/>
      <c r="H237" s="2566"/>
      <c r="I237" s="2566"/>
      <c r="J237" s="2566"/>
      <c r="K237" s="2566"/>
      <c r="L237" s="2566"/>
      <c r="M237" s="2566"/>
      <c r="N237" s="2566"/>
      <c r="O237" s="2566"/>
      <c r="P237" s="2566"/>
      <c r="Q237" s="2566"/>
      <c r="R237" s="2566"/>
      <c r="S237" s="2605"/>
    </row>
    <row r="238" spans="1:19" ht="101.25" customHeight="1">
      <c r="A238" s="965" t="s">
        <v>6073</v>
      </c>
      <c r="B238" s="2546" t="s">
        <v>16042</v>
      </c>
      <c r="C238" s="2546"/>
      <c r="D238" s="2642" t="s">
        <v>16043</v>
      </c>
      <c r="E238" s="2569"/>
      <c r="F238" s="2683"/>
      <c r="G238" s="2683"/>
      <c r="H238" s="2690">
        <v>13.3</v>
      </c>
      <c r="I238" s="2690"/>
      <c r="J238" s="2546" t="s">
        <v>16044</v>
      </c>
      <c r="K238" s="2546"/>
      <c r="L238" s="970" t="s">
        <v>15617</v>
      </c>
      <c r="M238" s="2681" t="s">
        <v>15659</v>
      </c>
      <c r="N238" s="2681"/>
      <c r="O238" s="2674"/>
      <c r="P238" s="2674"/>
      <c r="Q238" s="2674"/>
      <c r="R238" s="2537"/>
      <c r="S238" s="2463"/>
    </row>
    <row r="239" spans="1:19" ht="101.25" customHeight="1">
      <c r="A239" s="965" t="s">
        <v>6078</v>
      </c>
      <c r="B239" s="2546" t="s">
        <v>16045</v>
      </c>
      <c r="C239" s="2546"/>
      <c r="D239" s="2642" t="s">
        <v>16043</v>
      </c>
      <c r="E239" s="2569"/>
      <c r="F239" s="2683"/>
      <c r="G239" s="2683"/>
      <c r="H239" s="2690">
        <v>32</v>
      </c>
      <c r="I239" s="2690"/>
      <c r="J239" s="2546" t="s">
        <v>16046</v>
      </c>
      <c r="K239" s="2546"/>
      <c r="L239" s="970" t="s">
        <v>15617</v>
      </c>
      <c r="M239" s="2681" t="s">
        <v>15645</v>
      </c>
      <c r="N239" s="2681"/>
      <c r="O239" s="2674"/>
      <c r="P239" s="2674"/>
      <c r="Q239" s="2674"/>
      <c r="R239" s="2537"/>
      <c r="S239" s="2463"/>
    </row>
    <row r="240" spans="1:19" ht="101.25" customHeight="1">
      <c r="A240" s="965" t="s">
        <v>6082</v>
      </c>
      <c r="B240" s="2546" t="s">
        <v>16047</v>
      </c>
      <c r="C240" s="2546"/>
      <c r="D240" s="2642" t="s">
        <v>16043</v>
      </c>
      <c r="E240" s="2569"/>
      <c r="F240" s="2683"/>
      <c r="G240" s="2683"/>
      <c r="H240" s="2690">
        <v>18</v>
      </c>
      <c r="I240" s="2690"/>
      <c r="J240" s="2546" t="s">
        <v>16048</v>
      </c>
      <c r="K240" s="2546"/>
      <c r="L240" s="970" t="s">
        <v>15617</v>
      </c>
      <c r="M240" s="2681" t="s">
        <v>15645</v>
      </c>
      <c r="N240" s="2681"/>
      <c r="O240" s="2674"/>
      <c r="P240" s="2674"/>
      <c r="Q240" s="2674"/>
      <c r="R240" s="2537"/>
      <c r="S240" s="2463"/>
    </row>
    <row r="241" spans="1:19" ht="138" customHeight="1">
      <c r="A241" s="965" t="s">
        <v>6085</v>
      </c>
      <c r="B241" s="2546" t="s">
        <v>16049</v>
      </c>
      <c r="C241" s="2546"/>
      <c r="D241" s="2642" t="s">
        <v>16043</v>
      </c>
      <c r="E241" s="2569"/>
      <c r="F241" s="2683"/>
      <c r="G241" s="2683"/>
      <c r="H241" s="2690">
        <v>11.1</v>
      </c>
      <c r="I241" s="2690"/>
      <c r="J241" s="2546" t="s">
        <v>16050</v>
      </c>
      <c r="K241" s="2546"/>
      <c r="L241" s="970" t="s">
        <v>15537</v>
      </c>
      <c r="M241" s="2681" t="s">
        <v>15659</v>
      </c>
      <c r="N241" s="2681"/>
      <c r="O241" s="2674"/>
      <c r="P241" s="2674"/>
      <c r="Q241" s="2674"/>
      <c r="R241" s="2537"/>
      <c r="S241" s="2463"/>
    </row>
    <row r="242" spans="1:19" ht="101.25" customHeight="1">
      <c r="A242" s="965" t="s">
        <v>6088</v>
      </c>
      <c r="B242" s="2546" t="s">
        <v>16051</v>
      </c>
      <c r="C242" s="2546"/>
      <c r="D242" s="2642" t="s">
        <v>16043</v>
      </c>
      <c r="E242" s="2569"/>
      <c r="F242" s="2683"/>
      <c r="G242" s="2683"/>
      <c r="H242" s="2690">
        <v>9</v>
      </c>
      <c r="I242" s="2690"/>
      <c r="J242" s="2546" t="s">
        <v>16052</v>
      </c>
      <c r="K242" s="2546"/>
      <c r="L242" s="970" t="s">
        <v>15569</v>
      </c>
      <c r="M242" s="2681" t="s">
        <v>16053</v>
      </c>
      <c r="N242" s="2681"/>
      <c r="O242" s="2674"/>
      <c r="P242" s="2674"/>
      <c r="Q242" s="2674"/>
      <c r="R242" s="2537"/>
      <c r="S242" s="2463"/>
    </row>
    <row r="243" spans="1:19" ht="162.75" customHeight="1">
      <c r="A243" s="965" t="s">
        <v>6092</v>
      </c>
      <c r="B243" s="2546" t="s">
        <v>16054</v>
      </c>
      <c r="C243" s="2546"/>
      <c r="D243" s="2642" t="s">
        <v>16043</v>
      </c>
      <c r="E243" s="2569"/>
      <c r="F243" s="2683"/>
      <c r="G243" s="2683"/>
      <c r="H243" s="2730">
        <v>0.25</v>
      </c>
      <c r="I243" s="2730"/>
      <c r="J243" s="2641" t="s">
        <v>16055</v>
      </c>
      <c r="K243" s="2641"/>
      <c r="L243" s="991" t="s">
        <v>15537</v>
      </c>
      <c r="M243" s="2647" t="s">
        <v>16056</v>
      </c>
      <c r="N243" s="2647"/>
      <c r="O243" s="2683"/>
      <c r="P243" s="2683"/>
      <c r="Q243" s="2683"/>
      <c r="R243" s="2537"/>
      <c r="S243" s="2463"/>
    </row>
    <row r="244" spans="1:19" ht="105.75" customHeight="1">
      <c r="A244" s="965" t="s">
        <v>6094</v>
      </c>
      <c r="B244" s="2546" t="s">
        <v>16057</v>
      </c>
      <c r="C244" s="2546"/>
      <c r="D244" s="2642" t="s">
        <v>16043</v>
      </c>
      <c r="E244" s="2569"/>
      <c r="F244" s="2683"/>
      <c r="G244" s="2683"/>
      <c r="H244" s="953"/>
      <c r="I244" s="998">
        <v>0.1</v>
      </c>
      <c r="J244" s="2641" t="s">
        <v>16058</v>
      </c>
      <c r="K244" s="2641"/>
      <c r="L244" s="991" t="s">
        <v>16059</v>
      </c>
      <c r="M244" s="2647" t="s">
        <v>16056</v>
      </c>
      <c r="N244" s="2647"/>
      <c r="O244" s="2683"/>
      <c r="P244" s="2683"/>
      <c r="Q244" s="2683"/>
      <c r="R244" s="2537"/>
      <c r="S244" s="2463"/>
    </row>
    <row r="245" spans="1:19" ht="133.5" customHeight="1">
      <c r="A245" s="965" t="s">
        <v>6096</v>
      </c>
      <c r="B245" s="2546" t="s">
        <v>16060</v>
      </c>
      <c r="C245" s="2546"/>
      <c r="D245" s="2642" t="s">
        <v>16043</v>
      </c>
      <c r="E245" s="2569"/>
      <c r="F245" s="2683"/>
      <c r="G245" s="2683"/>
      <c r="H245" s="953"/>
      <c r="I245" s="998">
        <v>36.4</v>
      </c>
      <c r="J245" s="2641" t="s">
        <v>16061</v>
      </c>
      <c r="K245" s="2641"/>
      <c r="L245" s="991" t="s">
        <v>15865</v>
      </c>
      <c r="M245" s="2647" t="s">
        <v>16062</v>
      </c>
      <c r="N245" s="2647"/>
      <c r="O245" s="2683"/>
      <c r="P245" s="2683"/>
      <c r="Q245" s="2683"/>
      <c r="R245" s="2537"/>
      <c r="S245" s="2463"/>
    </row>
    <row r="246" spans="1:19" ht="119.25" customHeight="1">
      <c r="A246" s="980" t="s">
        <v>6101</v>
      </c>
      <c r="B246" s="2573" t="s">
        <v>16063</v>
      </c>
      <c r="C246" s="2558"/>
      <c r="D246" s="2642" t="s">
        <v>16043</v>
      </c>
      <c r="E246" s="2569"/>
      <c r="F246" s="2683"/>
      <c r="G246" s="2683"/>
      <c r="H246" s="953"/>
      <c r="I246" s="999">
        <v>3</v>
      </c>
      <c r="J246" s="2641" t="s">
        <v>16064</v>
      </c>
      <c r="K246" s="2641"/>
      <c r="L246" s="991" t="s">
        <v>15537</v>
      </c>
      <c r="M246" s="2647" t="s">
        <v>15859</v>
      </c>
      <c r="N246" s="2647"/>
      <c r="O246" s="2683"/>
      <c r="P246" s="2683"/>
      <c r="Q246" s="2683"/>
      <c r="R246" s="2537"/>
      <c r="S246" s="2463"/>
    </row>
    <row r="247" spans="1:19" ht="173.25" customHeight="1">
      <c r="A247" s="965" t="s">
        <v>15886</v>
      </c>
      <c r="B247" s="2546" t="s">
        <v>16065</v>
      </c>
      <c r="C247" s="2546"/>
      <c r="D247" s="2642" t="s">
        <v>16043</v>
      </c>
      <c r="E247" s="2569"/>
      <c r="F247" s="2683"/>
      <c r="G247" s="2683"/>
      <c r="H247" s="953"/>
      <c r="I247" s="998">
        <v>1.4</v>
      </c>
      <c r="J247" s="2641" t="s">
        <v>16066</v>
      </c>
      <c r="K247" s="2641"/>
      <c r="L247" s="991" t="s">
        <v>15537</v>
      </c>
      <c r="M247" s="2647" t="s">
        <v>15645</v>
      </c>
      <c r="N247" s="2647"/>
      <c r="O247" s="2683"/>
      <c r="P247" s="2683"/>
      <c r="Q247" s="2683"/>
      <c r="R247" s="2537"/>
      <c r="S247" s="2463"/>
    </row>
    <row r="248" spans="1:19" ht="95.25" customHeight="1">
      <c r="A248" s="965" t="s">
        <v>16067</v>
      </c>
      <c r="B248" s="2546" t="s">
        <v>16068</v>
      </c>
      <c r="C248" s="2546"/>
      <c r="D248" s="2642" t="s">
        <v>16043</v>
      </c>
      <c r="E248" s="2569"/>
      <c r="F248" s="2683"/>
      <c r="G248" s="2683"/>
      <c r="H248" s="953">
        <v>17.100000000000001</v>
      </c>
      <c r="I248" s="998">
        <v>17.100000000000001</v>
      </c>
      <c r="J248" s="2641" t="s">
        <v>16069</v>
      </c>
      <c r="K248" s="2641"/>
      <c r="L248" s="991" t="s">
        <v>15912</v>
      </c>
      <c r="M248" s="2647" t="s">
        <v>16056</v>
      </c>
      <c r="N248" s="2647"/>
      <c r="O248" s="2683"/>
      <c r="P248" s="2683"/>
      <c r="Q248" s="2683"/>
      <c r="R248" s="2537"/>
      <c r="S248" s="2463"/>
    </row>
    <row r="249" spans="1:19" ht="96" customHeight="1">
      <c r="A249" s="965" t="s">
        <v>16070</v>
      </c>
      <c r="B249" s="2546" t="s">
        <v>16071</v>
      </c>
      <c r="C249" s="2546"/>
      <c r="D249" s="2642" t="s">
        <v>16043</v>
      </c>
      <c r="E249" s="2569"/>
      <c r="F249" s="2683"/>
      <c r="G249" s="2683"/>
      <c r="H249" s="2732">
        <v>0.15</v>
      </c>
      <c r="I249" s="2733"/>
      <c r="J249" s="2641" t="s">
        <v>16072</v>
      </c>
      <c r="K249" s="2641"/>
      <c r="L249" s="991" t="s">
        <v>15912</v>
      </c>
      <c r="M249" s="2647" t="s">
        <v>16073</v>
      </c>
      <c r="N249" s="2647"/>
      <c r="O249" s="2683"/>
      <c r="P249" s="2683"/>
      <c r="Q249" s="2683"/>
      <c r="R249" s="2537"/>
      <c r="S249" s="2463"/>
    </row>
    <row r="250" spans="1:19" ht="97.5" customHeight="1">
      <c r="A250" s="965" t="s">
        <v>16074</v>
      </c>
      <c r="B250" s="2546" t="s">
        <v>16075</v>
      </c>
      <c r="C250" s="2546"/>
      <c r="D250" s="2642" t="s">
        <v>16043</v>
      </c>
      <c r="E250" s="2569"/>
      <c r="F250" s="2683"/>
      <c r="G250" s="2683"/>
      <c r="H250" s="953">
        <v>10</v>
      </c>
      <c r="I250" s="998">
        <v>10.46</v>
      </c>
      <c r="J250" s="2641" t="s">
        <v>16076</v>
      </c>
      <c r="K250" s="2641"/>
      <c r="L250" s="991" t="s">
        <v>15912</v>
      </c>
      <c r="M250" s="2647" t="s">
        <v>16077</v>
      </c>
      <c r="N250" s="2647"/>
      <c r="O250" s="2683"/>
      <c r="P250" s="2683"/>
      <c r="Q250" s="2683"/>
      <c r="R250" s="2537"/>
      <c r="S250" s="2463"/>
    </row>
    <row r="251" spans="1:19" ht="99" customHeight="1">
      <c r="A251" s="965" t="s">
        <v>16078</v>
      </c>
      <c r="B251" s="2546" t="s">
        <v>16079</v>
      </c>
      <c r="C251" s="2546"/>
      <c r="D251" s="2642" t="s">
        <v>16043</v>
      </c>
      <c r="E251" s="2569"/>
      <c r="F251" s="2683"/>
      <c r="G251" s="2683"/>
      <c r="H251" s="2731" t="s">
        <v>16080</v>
      </c>
      <c r="I251" s="2731"/>
      <c r="J251" s="2641" t="s">
        <v>16081</v>
      </c>
      <c r="K251" s="2641"/>
      <c r="L251" s="991" t="s">
        <v>15915</v>
      </c>
      <c r="M251" s="2647" t="s">
        <v>16056</v>
      </c>
      <c r="N251" s="2647"/>
      <c r="O251" s="2683"/>
      <c r="P251" s="2683"/>
      <c r="Q251" s="2683"/>
      <c r="R251" s="2537"/>
      <c r="S251" s="2463"/>
    </row>
    <row r="252" spans="1:19" ht="94.5" customHeight="1">
      <c r="A252" s="965" t="s">
        <v>6121</v>
      </c>
      <c r="B252" s="2546" t="s">
        <v>16082</v>
      </c>
      <c r="C252" s="2546"/>
      <c r="D252" s="2642" t="s">
        <v>16043</v>
      </c>
      <c r="E252" s="2569"/>
      <c r="F252" s="2683"/>
      <c r="G252" s="2683"/>
      <c r="H252" s="2731" t="s">
        <v>16083</v>
      </c>
      <c r="I252" s="2731"/>
      <c r="J252" s="2641" t="s">
        <v>16084</v>
      </c>
      <c r="K252" s="2641"/>
      <c r="L252" s="991" t="s">
        <v>15527</v>
      </c>
      <c r="M252" s="2647" t="s">
        <v>16073</v>
      </c>
      <c r="N252" s="2647"/>
      <c r="O252" s="2683"/>
      <c r="P252" s="2683"/>
      <c r="Q252" s="2683"/>
      <c r="R252" s="2537"/>
      <c r="S252" s="2463"/>
    </row>
    <row r="253" spans="1:19" ht="93" customHeight="1">
      <c r="A253" s="965" t="s">
        <v>6126</v>
      </c>
      <c r="B253" s="2546" t="s">
        <v>16085</v>
      </c>
      <c r="C253" s="2546"/>
      <c r="D253" s="2642" t="s">
        <v>16043</v>
      </c>
      <c r="E253" s="2569"/>
      <c r="F253" s="2683"/>
      <c r="G253" s="2683"/>
      <c r="H253" s="2731" t="s">
        <v>16086</v>
      </c>
      <c r="I253" s="2731"/>
      <c r="J253" s="2641" t="s">
        <v>16087</v>
      </c>
      <c r="K253" s="2641"/>
      <c r="L253" s="991" t="s">
        <v>16088</v>
      </c>
      <c r="M253" s="2647" t="s">
        <v>15678</v>
      </c>
      <c r="N253" s="2647"/>
      <c r="O253" s="2683"/>
      <c r="P253" s="2683"/>
      <c r="Q253" s="2683"/>
      <c r="R253" s="2537"/>
      <c r="S253" s="2463"/>
    </row>
    <row r="254" spans="1:19" ht="98.25" customHeight="1">
      <c r="A254" s="965" t="s">
        <v>6129</v>
      </c>
      <c r="B254" s="2546" t="s">
        <v>16089</v>
      </c>
      <c r="C254" s="2546"/>
      <c r="D254" s="2642" t="s">
        <v>16043</v>
      </c>
      <c r="E254" s="2569"/>
      <c r="F254" s="2683"/>
      <c r="G254" s="2683"/>
      <c r="H254" s="2731">
        <v>30</v>
      </c>
      <c r="I254" s="2731"/>
      <c r="J254" s="2641" t="s">
        <v>16090</v>
      </c>
      <c r="K254" s="2641"/>
      <c r="L254" s="991" t="s">
        <v>16091</v>
      </c>
      <c r="M254" s="2647" t="s">
        <v>15678</v>
      </c>
      <c r="N254" s="2647"/>
      <c r="O254" s="2683"/>
      <c r="P254" s="2683"/>
      <c r="Q254" s="2683"/>
      <c r="R254" s="2537"/>
      <c r="S254" s="2463"/>
    </row>
    <row r="255" spans="1:19" ht="96.75" customHeight="1">
      <c r="A255" s="965" t="s">
        <v>6132</v>
      </c>
      <c r="B255" s="2546" t="s">
        <v>16092</v>
      </c>
      <c r="C255" s="2546"/>
      <c r="D255" s="2642" t="s">
        <v>16043</v>
      </c>
      <c r="E255" s="2569"/>
      <c r="F255" s="2683"/>
      <c r="G255" s="2683"/>
      <c r="H255" s="953"/>
      <c r="I255" s="998">
        <v>14.8</v>
      </c>
      <c r="J255" s="2641" t="s">
        <v>16093</v>
      </c>
      <c r="K255" s="2641"/>
      <c r="L255" s="991" t="s">
        <v>15912</v>
      </c>
      <c r="M255" s="2647" t="s">
        <v>16094</v>
      </c>
      <c r="N255" s="2647"/>
      <c r="O255" s="2683"/>
      <c r="P255" s="2683"/>
      <c r="Q255" s="2683"/>
      <c r="R255" s="2537"/>
      <c r="S255" s="2463"/>
    </row>
    <row r="256" spans="1:19" ht="66.75" customHeight="1">
      <c r="A256" s="968"/>
      <c r="B256" s="2712" t="s">
        <v>16095</v>
      </c>
      <c r="C256" s="2713"/>
      <c r="D256" s="2526" t="s">
        <v>4796</v>
      </c>
      <c r="E256" s="2528"/>
      <c r="F256" s="2714"/>
      <c r="G256" s="2714"/>
      <c r="H256" s="2529" t="s">
        <v>16096</v>
      </c>
      <c r="I256" s="2531"/>
      <c r="J256" s="2526" t="s">
        <v>4796</v>
      </c>
      <c r="K256" s="2528"/>
      <c r="L256" s="976" t="s">
        <v>4796</v>
      </c>
      <c r="M256" s="2526" t="s">
        <v>4796</v>
      </c>
      <c r="N256" s="2528"/>
      <c r="O256" s="2673" t="s">
        <v>4796</v>
      </c>
      <c r="P256" s="2673"/>
      <c r="Q256" s="2673"/>
      <c r="R256" s="2626" t="s">
        <v>4796</v>
      </c>
      <c r="S256" s="2482"/>
    </row>
    <row r="257" spans="1:19" ht="22.5" customHeight="1">
      <c r="A257" s="2565" t="s">
        <v>15549</v>
      </c>
      <c r="B257" s="2566"/>
      <c r="C257" s="2566"/>
      <c r="D257" s="2566"/>
      <c r="E257" s="2566"/>
      <c r="F257" s="2566"/>
      <c r="G257" s="2566"/>
      <c r="H257" s="2566"/>
      <c r="I257" s="2566"/>
      <c r="J257" s="2566"/>
      <c r="K257" s="2566"/>
      <c r="L257" s="2566"/>
      <c r="M257" s="2566"/>
      <c r="N257" s="2566"/>
      <c r="O257" s="2566"/>
      <c r="P257" s="2566"/>
      <c r="Q257" s="2566"/>
      <c r="R257" s="2566"/>
      <c r="S257" s="2605"/>
    </row>
    <row r="258" spans="1:19" ht="130.5" customHeight="1">
      <c r="A258" s="965" t="s">
        <v>6073</v>
      </c>
      <c r="B258" s="2546" t="s">
        <v>16097</v>
      </c>
      <c r="C258" s="2546"/>
      <c r="D258" s="2674" t="s">
        <v>16098</v>
      </c>
      <c r="E258" s="2674"/>
      <c r="F258" s="2674"/>
      <c r="G258" s="2674"/>
      <c r="H258" s="2734">
        <v>0.1</v>
      </c>
      <c r="I258" s="2734"/>
      <c r="J258" s="2546" t="s">
        <v>16099</v>
      </c>
      <c r="K258" s="2546"/>
      <c r="L258" s="970" t="s">
        <v>15541</v>
      </c>
      <c r="M258" s="2681" t="s">
        <v>16100</v>
      </c>
      <c r="N258" s="2681"/>
      <c r="O258" s="2683"/>
      <c r="P258" s="2683"/>
      <c r="Q258" s="2683"/>
      <c r="R258" s="2537"/>
      <c r="S258" s="2463"/>
    </row>
    <row r="259" spans="1:19" ht="132.75" customHeight="1">
      <c r="A259" s="965" t="s">
        <v>6078</v>
      </c>
      <c r="B259" s="2546" t="s">
        <v>16101</v>
      </c>
      <c r="C259" s="2546"/>
      <c r="D259" s="2674" t="s">
        <v>16098</v>
      </c>
      <c r="E259" s="2674"/>
      <c r="F259" s="2674"/>
      <c r="G259" s="2674"/>
      <c r="H259" s="2734">
        <v>0.1</v>
      </c>
      <c r="I259" s="2734"/>
      <c r="J259" s="2546" t="s">
        <v>16102</v>
      </c>
      <c r="K259" s="2546"/>
      <c r="L259" s="970" t="s">
        <v>15569</v>
      </c>
      <c r="M259" s="2681" t="s">
        <v>16103</v>
      </c>
      <c r="N259" s="2681"/>
      <c r="O259" s="2683"/>
      <c r="P259" s="2683"/>
      <c r="Q259" s="2683"/>
      <c r="R259" s="2537"/>
      <c r="S259" s="2463"/>
    </row>
    <row r="260" spans="1:19" ht="96" customHeight="1">
      <c r="A260" s="965" t="s">
        <v>6082</v>
      </c>
      <c r="B260" s="2546" t="s">
        <v>16104</v>
      </c>
      <c r="C260" s="2546"/>
      <c r="D260" s="2674" t="s">
        <v>16098</v>
      </c>
      <c r="E260" s="2674"/>
      <c r="F260" s="2674"/>
      <c r="G260" s="2674"/>
      <c r="H260" s="2734">
        <v>0.5</v>
      </c>
      <c r="I260" s="2734"/>
      <c r="J260" s="2546" t="s">
        <v>16105</v>
      </c>
      <c r="K260" s="2546"/>
      <c r="L260" s="970" t="s">
        <v>15617</v>
      </c>
      <c r="M260" s="2681" t="s">
        <v>16106</v>
      </c>
      <c r="N260" s="2681"/>
      <c r="O260" s="2683"/>
      <c r="P260" s="2683"/>
      <c r="Q260" s="2683"/>
      <c r="R260" s="2537"/>
      <c r="S260" s="2463"/>
    </row>
    <row r="261" spans="1:19" ht="144.75" customHeight="1">
      <c r="A261" s="965" t="s">
        <v>6085</v>
      </c>
      <c r="B261" s="2546" t="s">
        <v>16107</v>
      </c>
      <c r="C261" s="2546"/>
      <c r="D261" s="2674" t="s">
        <v>16098</v>
      </c>
      <c r="E261" s="2674"/>
      <c r="F261" s="2674"/>
      <c r="G261" s="2674"/>
      <c r="H261" s="2734">
        <v>0.1</v>
      </c>
      <c r="I261" s="2734"/>
      <c r="J261" s="2546" t="s">
        <v>16108</v>
      </c>
      <c r="K261" s="2546"/>
      <c r="L261" s="970" t="s">
        <v>15537</v>
      </c>
      <c r="M261" s="2681" t="s">
        <v>16109</v>
      </c>
      <c r="N261" s="2681"/>
      <c r="O261" s="2683"/>
      <c r="P261" s="2683"/>
      <c r="Q261" s="2683"/>
      <c r="R261" s="2537"/>
      <c r="S261" s="2463"/>
    </row>
    <row r="262" spans="1:19" ht="146.25" customHeight="1">
      <c r="A262" s="965" t="s">
        <v>6088</v>
      </c>
      <c r="B262" s="2546" t="s">
        <v>16110</v>
      </c>
      <c r="C262" s="2546"/>
      <c r="D262" s="2674" t="s">
        <v>16098</v>
      </c>
      <c r="E262" s="2674"/>
      <c r="F262" s="2674"/>
      <c r="G262" s="2674"/>
      <c r="H262" s="2734">
        <v>0.8</v>
      </c>
      <c r="I262" s="2734"/>
      <c r="J262" s="2546" t="s">
        <v>16111</v>
      </c>
      <c r="K262" s="2546"/>
      <c r="L262" s="970" t="s">
        <v>15537</v>
      </c>
      <c r="M262" s="2681" t="s">
        <v>16112</v>
      </c>
      <c r="N262" s="2681"/>
      <c r="O262" s="2683"/>
      <c r="P262" s="2683"/>
      <c r="Q262" s="2683"/>
      <c r="R262" s="2537"/>
      <c r="S262" s="2463"/>
    </row>
    <row r="263" spans="1:19" ht="153" customHeight="1">
      <c r="A263" s="965" t="s">
        <v>6092</v>
      </c>
      <c r="B263" s="2546" t="s">
        <v>16113</v>
      </c>
      <c r="C263" s="2546"/>
      <c r="D263" s="2674" t="s">
        <v>16098</v>
      </c>
      <c r="E263" s="2674"/>
      <c r="F263" s="2674"/>
      <c r="G263" s="2674"/>
      <c r="H263" s="2734">
        <v>2</v>
      </c>
      <c r="I263" s="2734"/>
      <c r="J263" s="2546" t="s">
        <v>16114</v>
      </c>
      <c r="K263" s="2546"/>
      <c r="L263" s="970" t="s">
        <v>15537</v>
      </c>
      <c r="M263" s="2681" t="s">
        <v>16115</v>
      </c>
      <c r="N263" s="2681"/>
      <c r="O263" s="2683"/>
      <c r="P263" s="2683"/>
      <c r="Q263" s="2683"/>
      <c r="R263" s="2537"/>
      <c r="S263" s="2463"/>
    </row>
    <row r="264" spans="1:19" ht="145.5" customHeight="1">
      <c r="A264" s="965" t="s">
        <v>6094</v>
      </c>
      <c r="B264" s="2546" t="s">
        <v>16116</v>
      </c>
      <c r="C264" s="2546"/>
      <c r="D264" s="2674" t="s">
        <v>16098</v>
      </c>
      <c r="E264" s="2674"/>
      <c r="F264" s="2674"/>
      <c r="G264" s="2674"/>
      <c r="H264" s="2734">
        <v>1</v>
      </c>
      <c r="I264" s="2734"/>
      <c r="J264" s="2546" t="s">
        <v>16117</v>
      </c>
      <c r="K264" s="2546"/>
      <c r="L264" s="970" t="s">
        <v>15537</v>
      </c>
      <c r="M264" s="2681" t="s">
        <v>16118</v>
      </c>
      <c r="N264" s="2681"/>
      <c r="O264" s="2683"/>
      <c r="P264" s="2683"/>
      <c r="Q264" s="2683"/>
      <c r="R264" s="2537"/>
      <c r="S264" s="2463"/>
    </row>
    <row r="265" spans="1:19" ht="93.75" customHeight="1">
      <c r="A265" s="965" t="s">
        <v>6096</v>
      </c>
      <c r="B265" s="2546" t="s">
        <v>16119</v>
      </c>
      <c r="C265" s="2546"/>
      <c r="D265" s="2674" t="s">
        <v>16098</v>
      </c>
      <c r="E265" s="2674"/>
      <c r="F265" s="2674"/>
      <c r="G265" s="2674"/>
      <c r="H265" s="2734">
        <v>5</v>
      </c>
      <c r="I265" s="2734"/>
      <c r="J265" s="2546" t="s">
        <v>16120</v>
      </c>
      <c r="K265" s="2546"/>
      <c r="L265" s="970" t="s">
        <v>15837</v>
      </c>
      <c r="M265" s="2681" t="s">
        <v>15757</v>
      </c>
      <c r="N265" s="2681"/>
      <c r="O265" s="2683"/>
      <c r="P265" s="2683"/>
      <c r="Q265" s="2683"/>
      <c r="R265" s="2537"/>
      <c r="S265" s="2463"/>
    </row>
    <row r="266" spans="1:19" ht="91.5" customHeight="1">
      <c r="A266" s="965" t="s">
        <v>6101</v>
      </c>
      <c r="B266" s="2546" t="s">
        <v>16121</v>
      </c>
      <c r="C266" s="2546"/>
      <c r="D266" s="2674" t="s">
        <v>16098</v>
      </c>
      <c r="E266" s="2674"/>
      <c r="F266" s="2674"/>
      <c r="G266" s="2674"/>
      <c r="H266" s="2734">
        <v>0.8</v>
      </c>
      <c r="I266" s="2734"/>
      <c r="J266" s="2546" t="s">
        <v>16122</v>
      </c>
      <c r="K266" s="2546"/>
      <c r="L266" s="970" t="s">
        <v>15499</v>
      </c>
      <c r="M266" s="2681" t="s">
        <v>15674</v>
      </c>
      <c r="N266" s="2681"/>
      <c r="O266" s="2683"/>
      <c r="P266" s="2683"/>
      <c r="Q266" s="2683"/>
      <c r="R266" s="2537"/>
      <c r="S266" s="2463"/>
    </row>
    <row r="267" spans="1:19" ht="76.5" customHeight="1">
      <c r="A267" s="965" t="s">
        <v>6104</v>
      </c>
      <c r="B267" s="2546" t="s">
        <v>16123</v>
      </c>
      <c r="C267" s="2546"/>
      <c r="D267" s="2674" t="s">
        <v>16098</v>
      </c>
      <c r="E267" s="2674"/>
      <c r="F267" s="2674"/>
      <c r="G267" s="2674"/>
      <c r="H267" s="2734">
        <v>0.8</v>
      </c>
      <c r="I267" s="2734"/>
      <c r="J267" s="2546" t="s">
        <v>16124</v>
      </c>
      <c r="K267" s="2546"/>
      <c r="L267" s="970" t="s">
        <v>15499</v>
      </c>
      <c r="M267" s="2681" t="s">
        <v>15674</v>
      </c>
      <c r="N267" s="2681"/>
      <c r="O267" s="2683"/>
      <c r="P267" s="2683"/>
      <c r="Q267" s="2683"/>
      <c r="R267" s="2537"/>
      <c r="S267" s="2463"/>
    </row>
    <row r="268" spans="1:19" ht="139.5" customHeight="1">
      <c r="A268" s="965" t="s">
        <v>6108</v>
      </c>
      <c r="B268" s="2546" t="s">
        <v>16125</v>
      </c>
      <c r="C268" s="2546"/>
      <c r="D268" s="2674" t="s">
        <v>16098</v>
      </c>
      <c r="E268" s="2674"/>
      <c r="F268" s="2674"/>
      <c r="G268" s="2674"/>
      <c r="H268" s="2734">
        <v>5</v>
      </c>
      <c r="I268" s="2734"/>
      <c r="J268" s="2546" t="s">
        <v>16126</v>
      </c>
      <c r="K268" s="2546"/>
      <c r="L268" s="970" t="s">
        <v>15499</v>
      </c>
      <c r="M268" s="2681" t="s">
        <v>16127</v>
      </c>
      <c r="N268" s="2681"/>
      <c r="O268" s="2683"/>
      <c r="P268" s="2683"/>
      <c r="Q268" s="2683"/>
      <c r="R268" s="2537"/>
      <c r="S268" s="2463"/>
    </row>
    <row r="269" spans="1:19" ht="156.75" customHeight="1">
      <c r="A269" s="965" t="s">
        <v>6112</v>
      </c>
      <c r="B269" s="2546" t="s">
        <v>16128</v>
      </c>
      <c r="C269" s="2546"/>
      <c r="D269" s="2674" t="s">
        <v>16098</v>
      </c>
      <c r="E269" s="2674"/>
      <c r="F269" s="2674"/>
      <c r="G269" s="2674"/>
      <c r="H269" s="2734">
        <v>7.4</v>
      </c>
      <c r="I269" s="2734"/>
      <c r="J269" s="2546" t="s">
        <v>16129</v>
      </c>
      <c r="K269" s="2546"/>
      <c r="L269" s="970" t="s">
        <v>16130</v>
      </c>
      <c r="M269" s="2681" t="s">
        <v>16131</v>
      </c>
      <c r="N269" s="2681"/>
      <c r="O269" s="2683"/>
      <c r="P269" s="2683"/>
      <c r="Q269" s="2683"/>
      <c r="R269" s="2537"/>
      <c r="S269" s="2463"/>
    </row>
    <row r="270" spans="1:19" ht="173.25" customHeight="1">
      <c r="A270" s="965" t="s">
        <v>6115</v>
      </c>
      <c r="B270" s="2546" t="s">
        <v>16132</v>
      </c>
      <c r="C270" s="2546"/>
      <c r="D270" s="2674" t="s">
        <v>16098</v>
      </c>
      <c r="E270" s="2674"/>
      <c r="F270" s="2674"/>
      <c r="G270" s="2674"/>
      <c r="H270" s="2734">
        <v>19.2</v>
      </c>
      <c r="I270" s="2734"/>
      <c r="J270" s="2546" t="s">
        <v>16133</v>
      </c>
      <c r="K270" s="2546"/>
      <c r="L270" s="970" t="s">
        <v>16134</v>
      </c>
      <c r="M270" s="2681" t="s">
        <v>16131</v>
      </c>
      <c r="N270" s="2681"/>
      <c r="O270" s="2683"/>
      <c r="P270" s="2683"/>
      <c r="Q270" s="2683"/>
      <c r="R270" s="2537"/>
      <c r="S270" s="2463"/>
    </row>
    <row r="271" spans="1:19" ht="168.75" customHeight="1">
      <c r="A271" s="965" t="s">
        <v>50</v>
      </c>
      <c r="B271" s="2546" t="s">
        <v>16135</v>
      </c>
      <c r="C271" s="2546"/>
      <c r="D271" s="2674" t="s">
        <v>16098</v>
      </c>
      <c r="E271" s="2674"/>
      <c r="F271" s="2674"/>
      <c r="G271" s="2674"/>
      <c r="H271" s="2734">
        <v>5</v>
      </c>
      <c r="I271" s="2734"/>
      <c r="J271" s="2546" t="s">
        <v>16136</v>
      </c>
      <c r="K271" s="2546"/>
      <c r="L271" s="970" t="s">
        <v>16137</v>
      </c>
      <c r="M271" s="2681" t="s">
        <v>16138</v>
      </c>
      <c r="N271" s="2681"/>
      <c r="O271" s="2683"/>
      <c r="P271" s="2683"/>
      <c r="Q271" s="2683"/>
      <c r="R271" s="2537"/>
      <c r="S271" s="2463"/>
    </row>
    <row r="272" spans="1:19" ht="139.5" customHeight="1">
      <c r="A272" s="965" t="s">
        <v>6121</v>
      </c>
      <c r="B272" s="2546" t="s">
        <v>16139</v>
      </c>
      <c r="C272" s="2546"/>
      <c r="D272" s="2674" t="s">
        <v>16098</v>
      </c>
      <c r="E272" s="2674"/>
      <c r="F272" s="2674"/>
      <c r="G272" s="2674"/>
      <c r="H272" s="2734">
        <v>0.25</v>
      </c>
      <c r="I272" s="2734"/>
      <c r="J272" s="2546" t="s">
        <v>16140</v>
      </c>
      <c r="K272" s="2546"/>
      <c r="L272" s="970" t="s">
        <v>16141</v>
      </c>
      <c r="M272" s="2681" t="s">
        <v>16142</v>
      </c>
      <c r="N272" s="2681"/>
      <c r="O272" s="2683"/>
      <c r="P272" s="2683"/>
      <c r="Q272" s="2683"/>
      <c r="R272" s="2537"/>
      <c r="S272" s="2463"/>
    </row>
    <row r="273" spans="1:19" ht="123" customHeight="1">
      <c r="A273" s="965" t="s">
        <v>6126</v>
      </c>
      <c r="B273" s="2546" t="s">
        <v>16143</v>
      </c>
      <c r="C273" s="2546"/>
      <c r="D273" s="2674" t="s">
        <v>16098</v>
      </c>
      <c r="E273" s="2674"/>
      <c r="F273" s="2674"/>
      <c r="G273" s="2674"/>
      <c r="H273" s="2734">
        <v>0.1</v>
      </c>
      <c r="I273" s="2734"/>
      <c r="J273" s="2546" t="s">
        <v>16144</v>
      </c>
      <c r="K273" s="2546"/>
      <c r="L273" s="970" t="s">
        <v>16145</v>
      </c>
      <c r="M273" s="2681" t="s">
        <v>16146</v>
      </c>
      <c r="N273" s="2681"/>
      <c r="O273" s="2683"/>
      <c r="P273" s="2683"/>
      <c r="Q273" s="2683"/>
      <c r="R273" s="2537"/>
      <c r="S273" s="2463"/>
    </row>
    <row r="274" spans="1:19" ht="162" customHeight="1">
      <c r="A274" s="965" t="s">
        <v>6129</v>
      </c>
      <c r="B274" s="2546" t="s">
        <v>16147</v>
      </c>
      <c r="C274" s="2546"/>
      <c r="D274" s="2674" t="s">
        <v>16098</v>
      </c>
      <c r="E274" s="2674"/>
      <c r="F274" s="2674"/>
      <c r="G274" s="2674"/>
      <c r="H274" s="2734">
        <v>1</v>
      </c>
      <c r="I274" s="2734"/>
      <c r="J274" s="2546" t="s">
        <v>16148</v>
      </c>
      <c r="K274" s="2546"/>
      <c r="L274" s="970" t="s">
        <v>15463</v>
      </c>
      <c r="M274" s="2681" t="s">
        <v>16149</v>
      </c>
      <c r="N274" s="2681"/>
      <c r="O274" s="2683"/>
      <c r="P274" s="2683"/>
      <c r="Q274" s="2683"/>
      <c r="R274" s="2537"/>
      <c r="S274" s="2463"/>
    </row>
    <row r="275" spans="1:19" ht="96" customHeight="1">
      <c r="A275" s="965" t="s">
        <v>6132</v>
      </c>
      <c r="B275" s="2546" t="s">
        <v>16150</v>
      </c>
      <c r="C275" s="2546"/>
      <c r="D275" s="2674" t="s">
        <v>16098</v>
      </c>
      <c r="E275" s="2674"/>
      <c r="F275" s="2674"/>
      <c r="G275" s="2674"/>
      <c r="H275" s="2734">
        <v>0.15</v>
      </c>
      <c r="I275" s="2734"/>
      <c r="J275" s="2546" t="s">
        <v>16151</v>
      </c>
      <c r="K275" s="2546"/>
      <c r="L275" s="970" t="s">
        <v>15541</v>
      </c>
      <c r="M275" s="2681" t="s">
        <v>16152</v>
      </c>
      <c r="N275" s="2681"/>
      <c r="O275" s="2683"/>
      <c r="P275" s="2683"/>
      <c r="Q275" s="2683"/>
      <c r="R275" s="2537"/>
      <c r="S275" s="2463"/>
    </row>
    <row r="276" spans="1:19" ht="173.25" customHeight="1">
      <c r="A276" s="965" t="s">
        <v>6132</v>
      </c>
      <c r="B276" s="2546" t="s">
        <v>16153</v>
      </c>
      <c r="C276" s="2546"/>
      <c r="D276" s="2674" t="s">
        <v>16098</v>
      </c>
      <c r="E276" s="2674"/>
      <c r="F276" s="2674"/>
      <c r="G276" s="2674"/>
      <c r="H276" s="2734">
        <v>1</v>
      </c>
      <c r="I276" s="2734"/>
      <c r="J276" s="2546" t="s">
        <v>16154</v>
      </c>
      <c r="K276" s="2546"/>
      <c r="L276" s="970" t="s">
        <v>15463</v>
      </c>
      <c r="M276" s="2681" t="s">
        <v>16155</v>
      </c>
      <c r="N276" s="2681"/>
      <c r="O276" s="2683"/>
      <c r="P276" s="2683"/>
      <c r="Q276" s="2683"/>
      <c r="R276" s="2537"/>
      <c r="S276" s="2463"/>
    </row>
    <row r="277" spans="1:19" ht="97.5" customHeight="1">
      <c r="A277" s="965" t="s">
        <v>6138</v>
      </c>
      <c r="B277" s="2546" t="s">
        <v>16156</v>
      </c>
      <c r="C277" s="2546"/>
      <c r="D277" s="2674" t="s">
        <v>16098</v>
      </c>
      <c r="E277" s="2674"/>
      <c r="F277" s="2674"/>
      <c r="G277" s="2674"/>
      <c r="H277" s="2734">
        <v>0.1</v>
      </c>
      <c r="I277" s="2734"/>
      <c r="J277" s="2546" t="s">
        <v>16157</v>
      </c>
      <c r="K277" s="2546"/>
      <c r="L277" s="970" t="s">
        <v>16158</v>
      </c>
      <c r="M277" s="2681" t="s">
        <v>16159</v>
      </c>
      <c r="N277" s="2681"/>
      <c r="O277" s="2683"/>
      <c r="P277" s="2683"/>
      <c r="Q277" s="2683"/>
      <c r="R277" s="2537"/>
      <c r="S277" s="2463"/>
    </row>
    <row r="278" spans="1:19" ht="99" customHeight="1">
      <c r="A278" s="965" t="s">
        <v>6142</v>
      </c>
      <c r="B278" s="2546" t="s">
        <v>16160</v>
      </c>
      <c r="C278" s="2546"/>
      <c r="D278" s="2674" t="s">
        <v>16098</v>
      </c>
      <c r="E278" s="2674"/>
      <c r="F278" s="2674"/>
      <c r="G278" s="2674"/>
      <c r="H278" s="2734">
        <v>0.5</v>
      </c>
      <c r="I278" s="2734"/>
      <c r="J278" s="2546" t="s">
        <v>16161</v>
      </c>
      <c r="K278" s="2546"/>
      <c r="L278" s="970" t="s">
        <v>16162</v>
      </c>
      <c r="M278" s="2681" t="s">
        <v>16159</v>
      </c>
      <c r="N278" s="2681"/>
      <c r="O278" s="2683"/>
      <c r="P278" s="2683"/>
      <c r="Q278" s="2683"/>
      <c r="R278" s="2537"/>
      <c r="S278" s="2463"/>
    </row>
    <row r="279" spans="1:19" ht="146.25" customHeight="1">
      <c r="A279" s="965" t="s">
        <v>6144</v>
      </c>
      <c r="B279" s="2546" t="s">
        <v>16163</v>
      </c>
      <c r="C279" s="2546"/>
      <c r="D279" s="2674" t="s">
        <v>16098</v>
      </c>
      <c r="E279" s="2674"/>
      <c r="F279" s="2674"/>
      <c r="G279" s="2674"/>
      <c r="H279" s="2734">
        <v>1</v>
      </c>
      <c r="I279" s="2734"/>
      <c r="J279" s="2546" t="s">
        <v>16164</v>
      </c>
      <c r="K279" s="2546"/>
      <c r="L279" s="970" t="s">
        <v>15569</v>
      </c>
      <c r="M279" s="2681" t="s">
        <v>16165</v>
      </c>
      <c r="N279" s="2681"/>
      <c r="O279" s="2683"/>
      <c r="P279" s="2683"/>
      <c r="Q279" s="2683"/>
      <c r="R279" s="2537"/>
      <c r="S279" s="2463"/>
    </row>
    <row r="280" spans="1:19" ht="156" customHeight="1">
      <c r="A280" s="965" t="s">
        <v>6146</v>
      </c>
      <c r="B280" s="2546" t="s">
        <v>16166</v>
      </c>
      <c r="C280" s="2546"/>
      <c r="D280" s="2674" t="s">
        <v>16098</v>
      </c>
      <c r="E280" s="2674"/>
      <c r="F280" s="2674"/>
      <c r="G280" s="2674"/>
      <c r="H280" s="2734">
        <v>2</v>
      </c>
      <c r="I280" s="2734"/>
      <c r="J280" s="2546" t="s">
        <v>16167</v>
      </c>
      <c r="K280" s="2546"/>
      <c r="L280" s="970" t="s">
        <v>15499</v>
      </c>
      <c r="M280" s="2681" t="s">
        <v>16168</v>
      </c>
      <c r="N280" s="2681"/>
      <c r="O280" s="2683"/>
      <c r="P280" s="2683"/>
      <c r="Q280" s="2683"/>
      <c r="R280" s="2537"/>
      <c r="S280" s="2463"/>
    </row>
    <row r="281" spans="1:19" ht="149.25" customHeight="1">
      <c r="A281" s="965" t="s">
        <v>6149</v>
      </c>
      <c r="B281" s="2546" t="s">
        <v>16169</v>
      </c>
      <c r="C281" s="2546"/>
      <c r="D281" s="2674" t="s">
        <v>16098</v>
      </c>
      <c r="E281" s="2674"/>
      <c r="F281" s="2674"/>
      <c r="G281" s="2674"/>
      <c r="H281" s="2734">
        <v>1</v>
      </c>
      <c r="I281" s="2734"/>
      <c r="J281" s="2546" t="s">
        <v>16170</v>
      </c>
      <c r="K281" s="2546"/>
      <c r="L281" s="970" t="s">
        <v>15463</v>
      </c>
      <c r="M281" s="2681" t="s">
        <v>16171</v>
      </c>
      <c r="N281" s="2681"/>
      <c r="O281" s="2683"/>
      <c r="P281" s="2683"/>
      <c r="Q281" s="2683"/>
      <c r="R281" s="2537"/>
      <c r="S281" s="2463"/>
    </row>
    <row r="282" spans="1:19" ht="127.5" customHeight="1">
      <c r="A282" s="965" t="s">
        <v>6152</v>
      </c>
      <c r="B282" s="2546" t="s">
        <v>16172</v>
      </c>
      <c r="C282" s="2546"/>
      <c r="D282" s="2674" t="s">
        <v>16098</v>
      </c>
      <c r="E282" s="2674"/>
      <c r="F282" s="2674"/>
      <c r="G282" s="2674"/>
      <c r="H282" s="2734">
        <v>1.8</v>
      </c>
      <c r="I282" s="2734"/>
      <c r="J282" s="2546" t="s">
        <v>16173</v>
      </c>
      <c r="K282" s="2546"/>
      <c r="L282" s="970" t="s">
        <v>15499</v>
      </c>
      <c r="M282" s="2681" t="s">
        <v>16174</v>
      </c>
      <c r="N282" s="2681"/>
      <c r="O282" s="2683"/>
      <c r="P282" s="2683"/>
      <c r="Q282" s="2683"/>
      <c r="R282" s="2537"/>
      <c r="S282" s="2463"/>
    </row>
    <row r="283" spans="1:19" ht="122.25" customHeight="1">
      <c r="A283" s="965" t="s">
        <v>6156</v>
      </c>
      <c r="B283" s="2546" t="s">
        <v>16175</v>
      </c>
      <c r="C283" s="2546"/>
      <c r="D283" s="2674" t="s">
        <v>16098</v>
      </c>
      <c r="E283" s="2674"/>
      <c r="F283" s="2674"/>
      <c r="G283" s="2674"/>
      <c r="H283" s="2734">
        <v>0.1</v>
      </c>
      <c r="I283" s="2734"/>
      <c r="J283" s="2546" t="s">
        <v>16176</v>
      </c>
      <c r="K283" s="2546"/>
      <c r="L283" s="970" t="s">
        <v>16088</v>
      </c>
      <c r="M283" s="2681" t="s">
        <v>16177</v>
      </c>
      <c r="N283" s="2681"/>
      <c r="O283" s="2683"/>
      <c r="P283" s="2683"/>
      <c r="Q283" s="2683"/>
      <c r="R283" s="2537"/>
      <c r="S283" s="2463"/>
    </row>
    <row r="284" spans="1:19" ht="98.25" customHeight="1">
      <c r="A284" s="965" t="s">
        <v>6160</v>
      </c>
      <c r="B284" s="2546" t="s">
        <v>16178</v>
      </c>
      <c r="C284" s="2546"/>
      <c r="D284" s="2674" t="s">
        <v>16098</v>
      </c>
      <c r="E284" s="2674"/>
      <c r="F284" s="2674"/>
      <c r="G284" s="2674"/>
      <c r="H284" s="2734">
        <v>0.7</v>
      </c>
      <c r="I284" s="2734"/>
      <c r="J284" s="2546" t="s">
        <v>16179</v>
      </c>
      <c r="K284" s="2546"/>
      <c r="L284" s="970" t="s">
        <v>15463</v>
      </c>
      <c r="M284" s="2681" t="s">
        <v>16180</v>
      </c>
      <c r="N284" s="2681"/>
      <c r="O284" s="2683"/>
      <c r="P284" s="2683"/>
      <c r="Q284" s="2683"/>
      <c r="R284" s="2537"/>
      <c r="S284" s="2463"/>
    </row>
    <row r="285" spans="1:19" ht="102.75" customHeight="1">
      <c r="A285" s="965" t="s">
        <v>6163</v>
      </c>
      <c r="B285" s="2546" t="s">
        <v>16181</v>
      </c>
      <c r="C285" s="2546"/>
      <c r="D285" s="2674" t="s">
        <v>16098</v>
      </c>
      <c r="E285" s="2674"/>
      <c r="F285" s="2674"/>
      <c r="G285" s="2674"/>
      <c r="H285" s="2734">
        <v>0.25</v>
      </c>
      <c r="I285" s="2734"/>
      <c r="J285" s="2546" t="s">
        <v>16182</v>
      </c>
      <c r="K285" s="2546"/>
      <c r="L285" s="970" t="s">
        <v>16183</v>
      </c>
      <c r="M285" s="2681" t="s">
        <v>16184</v>
      </c>
      <c r="N285" s="2681"/>
      <c r="O285" s="2683"/>
      <c r="P285" s="2683"/>
      <c r="Q285" s="2683"/>
      <c r="R285" s="2537"/>
      <c r="S285" s="2463"/>
    </row>
    <row r="286" spans="1:19" ht="128.25" customHeight="1">
      <c r="A286" s="965" t="s">
        <v>6166</v>
      </c>
      <c r="B286" s="2546" t="s">
        <v>16185</v>
      </c>
      <c r="C286" s="2546"/>
      <c r="D286" s="2674" t="s">
        <v>16098</v>
      </c>
      <c r="E286" s="2674"/>
      <c r="F286" s="2674"/>
      <c r="G286" s="2674"/>
      <c r="H286" s="2734">
        <v>0.15</v>
      </c>
      <c r="I286" s="2734"/>
      <c r="J286" s="2546" t="s">
        <v>16186</v>
      </c>
      <c r="K286" s="2546"/>
      <c r="L286" s="970" t="s">
        <v>16187</v>
      </c>
      <c r="M286" s="2681" t="s">
        <v>15924</v>
      </c>
      <c r="N286" s="2681"/>
      <c r="O286" s="2683"/>
      <c r="P286" s="2683"/>
      <c r="Q286" s="2683"/>
      <c r="R286" s="2537"/>
      <c r="S286" s="2463"/>
    </row>
    <row r="287" spans="1:19" ht="157.5" customHeight="1">
      <c r="A287" s="965" t="s">
        <v>6169</v>
      </c>
      <c r="B287" s="2546" t="s">
        <v>16188</v>
      </c>
      <c r="C287" s="2546"/>
      <c r="D287" s="2674" t="s">
        <v>16098</v>
      </c>
      <c r="E287" s="2674"/>
      <c r="F287" s="2674"/>
      <c r="G287" s="2674"/>
      <c r="H287" s="2734">
        <v>1</v>
      </c>
      <c r="I287" s="2734"/>
      <c r="J287" s="2546" t="s">
        <v>16189</v>
      </c>
      <c r="K287" s="2546"/>
      <c r="L287" s="970" t="s">
        <v>16190</v>
      </c>
      <c r="M287" s="2681" t="s">
        <v>16191</v>
      </c>
      <c r="N287" s="2681"/>
      <c r="O287" s="2683"/>
      <c r="P287" s="2683"/>
      <c r="Q287" s="2683"/>
      <c r="R287" s="2537"/>
      <c r="S287" s="2463"/>
    </row>
    <row r="288" spans="1:19" ht="144.75" customHeight="1">
      <c r="A288" s="965" t="s">
        <v>6173</v>
      </c>
      <c r="B288" s="2546" t="s">
        <v>16192</v>
      </c>
      <c r="C288" s="2546"/>
      <c r="D288" s="2674" t="s">
        <v>16098</v>
      </c>
      <c r="E288" s="2674"/>
      <c r="F288" s="2674"/>
      <c r="G288" s="2674"/>
      <c r="H288" s="2734">
        <v>0.03</v>
      </c>
      <c r="I288" s="2734"/>
      <c r="J288" s="2546" t="s">
        <v>16193</v>
      </c>
      <c r="K288" s="2546"/>
      <c r="L288" s="970" t="s">
        <v>15617</v>
      </c>
      <c r="M288" s="2681" t="s">
        <v>16194</v>
      </c>
      <c r="N288" s="2681"/>
      <c r="O288" s="2683"/>
      <c r="P288" s="2683"/>
      <c r="Q288" s="2683"/>
      <c r="R288" s="2537"/>
      <c r="S288" s="2463"/>
    </row>
    <row r="289" spans="1:19" ht="146.25" customHeight="1">
      <c r="A289" s="965" t="s">
        <v>6177</v>
      </c>
      <c r="B289" s="2546" t="s">
        <v>16195</v>
      </c>
      <c r="C289" s="2546"/>
      <c r="D289" s="2674" t="s">
        <v>16098</v>
      </c>
      <c r="E289" s="2674"/>
      <c r="F289" s="2674"/>
      <c r="G289" s="2674"/>
      <c r="H289" s="2734">
        <v>0.25</v>
      </c>
      <c r="I289" s="2734"/>
      <c r="J289" s="2546" t="s">
        <v>16196</v>
      </c>
      <c r="K289" s="2546"/>
      <c r="L289" s="970" t="s">
        <v>16197</v>
      </c>
      <c r="M289" s="2681" t="s">
        <v>16198</v>
      </c>
      <c r="N289" s="2681"/>
      <c r="O289" s="2683"/>
      <c r="P289" s="2683"/>
      <c r="Q289" s="2683"/>
      <c r="R289" s="2537"/>
      <c r="S289" s="2463"/>
    </row>
    <row r="290" spans="1:19" ht="121.5" customHeight="1">
      <c r="A290" s="965" t="s">
        <v>6180</v>
      </c>
      <c r="B290" s="2546" t="s">
        <v>16199</v>
      </c>
      <c r="C290" s="2546"/>
      <c r="D290" s="2674" t="s">
        <v>16098</v>
      </c>
      <c r="E290" s="2674"/>
      <c r="F290" s="2674"/>
      <c r="G290" s="2674"/>
      <c r="H290" s="2734">
        <v>1</v>
      </c>
      <c r="I290" s="2734"/>
      <c r="J290" s="2546" t="s">
        <v>16200</v>
      </c>
      <c r="K290" s="2546"/>
      <c r="L290" s="970" t="s">
        <v>16201</v>
      </c>
      <c r="M290" s="2681" t="s">
        <v>16202</v>
      </c>
      <c r="N290" s="2681"/>
      <c r="O290" s="2683"/>
      <c r="P290" s="2683"/>
      <c r="Q290" s="2683"/>
      <c r="R290" s="2537"/>
      <c r="S290" s="2463"/>
    </row>
    <row r="291" spans="1:19" ht="119.25" customHeight="1">
      <c r="A291" s="965" t="s">
        <v>6185</v>
      </c>
      <c r="B291" s="2546" t="s">
        <v>16203</v>
      </c>
      <c r="C291" s="2546"/>
      <c r="D291" s="2674" t="s">
        <v>16098</v>
      </c>
      <c r="E291" s="2674"/>
      <c r="F291" s="2674"/>
      <c r="G291" s="2674"/>
      <c r="H291" s="2734">
        <v>0.1</v>
      </c>
      <c r="I291" s="2734"/>
      <c r="J291" s="2546" t="s">
        <v>16204</v>
      </c>
      <c r="K291" s="2546"/>
      <c r="L291" s="970" t="s">
        <v>16205</v>
      </c>
      <c r="M291" s="2681" t="s">
        <v>16206</v>
      </c>
      <c r="N291" s="2681"/>
      <c r="O291" s="2683"/>
      <c r="P291" s="2683"/>
      <c r="Q291" s="2683"/>
      <c r="R291" s="2537"/>
      <c r="S291" s="2463"/>
    </row>
    <row r="292" spans="1:19" ht="155.25" customHeight="1">
      <c r="A292" s="965" t="s">
        <v>6189</v>
      </c>
      <c r="B292" s="2546" t="s">
        <v>16207</v>
      </c>
      <c r="C292" s="2546"/>
      <c r="D292" s="2674" t="s">
        <v>16098</v>
      </c>
      <c r="E292" s="2674"/>
      <c r="F292" s="2674"/>
      <c r="G292" s="2674"/>
      <c r="H292" s="2734">
        <v>0.1</v>
      </c>
      <c r="I292" s="2734"/>
      <c r="J292" s="2546" t="s">
        <v>16208</v>
      </c>
      <c r="K292" s="2546"/>
      <c r="L292" s="970" t="s">
        <v>16187</v>
      </c>
      <c r="M292" s="2681" t="s">
        <v>16209</v>
      </c>
      <c r="N292" s="2681"/>
      <c r="O292" s="2683"/>
      <c r="P292" s="2683"/>
      <c r="Q292" s="2683"/>
      <c r="R292" s="2537"/>
      <c r="S292" s="2463"/>
    </row>
    <row r="293" spans="1:19" ht="133.5" customHeight="1">
      <c r="A293" s="965" t="s">
        <v>6192</v>
      </c>
      <c r="B293" s="2546" t="s">
        <v>16210</v>
      </c>
      <c r="C293" s="2546"/>
      <c r="D293" s="2674" t="s">
        <v>16098</v>
      </c>
      <c r="E293" s="2674"/>
      <c r="F293" s="2674"/>
      <c r="G293" s="2674"/>
      <c r="H293" s="2734">
        <v>0.1</v>
      </c>
      <c r="I293" s="2734"/>
      <c r="J293" s="2546" t="s">
        <v>16211</v>
      </c>
      <c r="K293" s="2546"/>
      <c r="L293" s="970" t="s">
        <v>15803</v>
      </c>
      <c r="M293" s="2681" t="s">
        <v>16212</v>
      </c>
      <c r="N293" s="2681"/>
      <c r="O293" s="2683"/>
      <c r="P293" s="2683"/>
      <c r="Q293" s="2683"/>
      <c r="R293" s="2537"/>
      <c r="S293" s="2463"/>
    </row>
    <row r="294" spans="1:19" ht="93" customHeight="1">
      <c r="A294" s="965" t="s">
        <v>6194</v>
      </c>
      <c r="B294" s="2546" t="s">
        <v>16213</v>
      </c>
      <c r="C294" s="2546"/>
      <c r="D294" s="2674" t="s">
        <v>16098</v>
      </c>
      <c r="E294" s="2674"/>
      <c r="F294" s="2674"/>
      <c r="G294" s="2674"/>
      <c r="H294" s="2734">
        <v>0.02</v>
      </c>
      <c r="I294" s="2734"/>
      <c r="J294" s="2546" t="s">
        <v>16214</v>
      </c>
      <c r="K294" s="2546"/>
      <c r="L294" s="970" t="s">
        <v>16215</v>
      </c>
      <c r="M294" s="2681" t="s">
        <v>16216</v>
      </c>
      <c r="N294" s="2681"/>
      <c r="O294" s="2683"/>
      <c r="P294" s="2683"/>
      <c r="Q294" s="2683"/>
      <c r="R294" s="2537"/>
      <c r="S294" s="2463"/>
    </row>
    <row r="295" spans="1:19" ht="120.75" customHeight="1">
      <c r="A295" s="965" t="s">
        <v>6198</v>
      </c>
      <c r="B295" s="2546" t="s">
        <v>16217</v>
      </c>
      <c r="C295" s="2546"/>
      <c r="D295" s="2674" t="s">
        <v>16098</v>
      </c>
      <c r="E295" s="2674"/>
      <c r="F295" s="2674"/>
      <c r="G295" s="2674"/>
      <c r="H295" s="2734">
        <v>0.1</v>
      </c>
      <c r="I295" s="2734"/>
      <c r="J295" s="2546" t="s">
        <v>16218</v>
      </c>
      <c r="K295" s="2546"/>
      <c r="L295" s="970" t="s">
        <v>15651</v>
      </c>
      <c r="M295" s="2681" t="s">
        <v>16206</v>
      </c>
      <c r="N295" s="2681"/>
      <c r="O295" s="2683"/>
      <c r="P295" s="2683"/>
      <c r="Q295" s="2683"/>
      <c r="R295" s="2537"/>
      <c r="S295" s="2463"/>
    </row>
    <row r="296" spans="1:19" ht="135.75" customHeight="1">
      <c r="A296" s="965" t="s">
        <v>6201</v>
      </c>
      <c r="B296" s="2546" t="s">
        <v>16219</v>
      </c>
      <c r="C296" s="2546"/>
      <c r="D296" s="2674" t="s">
        <v>16098</v>
      </c>
      <c r="E296" s="2674"/>
      <c r="F296" s="2674"/>
      <c r="G296" s="2674"/>
      <c r="H296" s="2734">
        <v>0.1</v>
      </c>
      <c r="I296" s="2734"/>
      <c r="J296" s="2546" t="s">
        <v>16220</v>
      </c>
      <c r="K296" s="2546"/>
      <c r="L296" s="970" t="s">
        <v>15537</v>
      </c>
      <c r="M296" s="2681" t="s">
        <v>16177</v>
      </c>
      <c r="N296" s="2681"/>
      <c r="O296" s="2683"/>
      <c r="P296" s="2683"/>
      <c r="Q296" s="2683"/>
      <c r="R296" s="2537"/>
      <c r="S296" s="2463"/>
    </row>
    <row r="297" spans="1:19" ht="171" customHeight="1">
      <c r="A297" s="965" t="s">
        <v>6206</v>
      </c>
      <c r="B297" s="2546" t="s">
        <v>16221</v>
      </c>
      <c r="C297" s="2546"/>
      <c r="D297" s="2674" t="s">
        <v>16098</v>
      </c>
      <c r="E297" s="2674"/>
      <c r="F297" s="2674"/>
      <c r="G297" s="2674"/>
      <c r="H297" s="2734">
        <v>0.05</v>
      </c>
      <c r="I297" s="2734"/>
      <c r="J297" s="2546" t="s">
        <v>16222</v>
      </c>
      <c r="K297" s="2546"/>
      <c r="L297" s="970" t="s">
        <v>15537</v>
      </c>
      <c r="M297" s="2681" t="s">
        <v>16206</v>
      </c>
      <c r="N297" s="2681"/>
      <c r="O297" s="2683"/>
      <c r="P297" s="2683"/>
      <c r="Q297" s="2683"/>
      <c r="R297" s="2537"/>
      <c r="S297" s="2463"/>
    </row>
    <row r="298" spans="1:19" ht="153.75" customHeight="1">
      <c r="A298" s="965" t="s">
        <v>6209</v>
      </c>
      <c r="B298" s="2546" t="s">
        <v>16223</v>
      </c>
      <c r="C298" s="2546"/>
      <c r="D298" s="2674" t="s">
        <v>16098</v>
      </c>
      <c r="E298" s="2674"/>
      <c r="F298" s="2674"/>
      <c r="G298" s="2674"/>
      <c r="H298" s="2734">
        <v>1</v>
      </c>
      <c r="I298" s="2734"/>
      <c r="J298" s="2546" t="s">
        <v>16224</v>
      </c>
      <c r="K298" s="2546"/>
      <c r="L298" s="970" t="s">
        <v>15541</v>
      </c>
      <c r="M298" s="2681" t="s">
        <v>16225</v>
      </c>
      <c r="N298" s="2681"/>
      <c r="O298" s="2683"/>
      <c r="P298" s="2683"/>
      <c r="Q298" s="2683"/>
      <c r="R298" s="2537"/>
      <c r="S298" s="2463"/>
    </row>
    <row r="299" spans="1:19" ht="147.75" customHeight="1">
      <c r="A299" s="965" t="s">
        <v>6213</v>
      </c>
      <c r="B299" s="2535" t="s">
        <v>16226</v>
      </c>
      <c r="C299" s="2536"/>
      <c r="D299" s="2674" t="s">
        <v>16098</v>
      </c>
      <c r="E299" s="2674"/>
      <c r="F299" s="2674"/>
      <c r="G299" s="2674"/>
      <c r="H299" s="2734">
        <v>1.5</v>
      </c>
      <c r="I299" s="2734"/>
      <c r="J299" s="2546" t="s">
        <v>16227</v>
      </c>
      <c r="K299" s="2546"/>
      <c r="L299" s="970" t="s">
        <v>15541</v>
      </c>
      <c r="M299" s="2681" t="s">
        <v>16228</v>
      </c>
      <c r="N299" s="2681"/>
      <c r="O299" s="2683"/>
      <c r="P299" s="2683"/>
      <c r="Q299" s="2683"/>
      <c r="R299" s="2537"/>
      <c r="S299" s="2463"/>
    </row>
    <row r="300" spans="1:19" ht="200.25" customHeight="1">
      <c r="A300" s="965" t="s">
        <v>6216</v>
      </c>
      <c r="B300" s="2546" t="s">
        <v>16229</v>
      </c>
      <c r="C300" s="2546"/>
      <c r="D300" s="2674" t="s">
        <v>16098</v>
      </c>
      <c r="E300" s="2674"/>
      <c r="F300" s="2674"/>
      <c r="G300" s="2674"/>
      <c r="H300" s="2734">
        <v>2</v>
      </c>
      <c r="I300" s="2734"/>
      <c r="J300" s="2546" t="s">
        <v>16230</v>
      </c>
      <c r="K300" s="2546"/>
      <c r="L300" s="970" t="s">
        <v>15537</v>
      </c>
      <c r="M300" s="2681" t="s">
        <v>16231</v>
      </c>
      <c r="N300" s="2681"/>
      <c r="O300" s="2683"/>
      <c r="P300" s="2683"/>
      <c r="Q300" s="2683"/>
      <c r="R300" s="2537"/>
      <c r="S300" s="2463"/>
    </row>
    <row r="301" spans="1:19" ht="115.5" customHeight="1">
      <c r="A301" s="965" t="s">
        <v>6220</v>
      </c>
      <c r="B301" s="2546" t="s">
        <v>16232</v>
      </c>
      <c r="C301" s="2546"/>
      <c r="D301" s="2674" t="s">
        <v>16098</v>
      </c>
      <c r="E301" s="2674"/>
      <c r="F301" s="2674"/>
      <c r="G301" s="2674"/>
      <c r="H301" s="2734">
        <v>0.5</v>
      </c>
      <c r="I301" s="2734"/>
      <c r="J301" s="2546" t="s">
        <v>16233</v>
      </c>
      <c r="K301" s="2546"/>
      <c r="L301" s="970" t="s">
        <v>16059</v>
      </c>
      <c r="M301" s="2681" t="s">
        <v>16234</v>
      </c>
      <c r="N301" s="2681"/>
      <c r="O301" s="2683"/>
      <c r="P301" s="2683"/>
      <c r="Q301" s="2683"/>
      <c r="R301" s="2537"/>
      <c r="S301" s="2463"/>
    </row>
    <row r="302" spans="1:19" ht="125.25" customHeight="1">
      <c r="A302" s="965" t="s">
        <v>6224</v>
      </c>
      <c r="B302" s="2546" t="s">
        <v>16235</v>
      </c>
      <c r="C302" s="2546"/>
      <c r="D302" s="2674" t="s">
        <v>16098</v>
      </c>
      <c r="E302" s="2674"/>
      <c r="F302" s="2674"/>
      <c r="G302" s="2674"/>
      <c r="H302" s="2734">
        <v>0.1</v>
      </c>
      <c r="I302" s="2734"/>
      <c r="J302" s="2546" t="s">
        <v>16236</v>
      </c>
      <c r="K302" s="2546"/>
      <c r="L302" s="970" t="s">
        <v>16237</v>
      </c>
      <c r="M302" s="2681" t="s">
        <v>16149</v>
      </c>
      <c r="N302" s="2681"/>
      <c r="O302" s="2683"/>
      <c r="P302" s="2683"/>
      <c r="Q302" s="2683"/>
      <c r="R302" s="2537"/>
      <c r="S302" s="2463"/>
    </row>
    <row r="303" spans="1:19" ht="178.5" customHeight="1">
      <c r="A303" s="965" t="s">
        <v>6226</v>
      </c>
      <c r="B303" s="2546" t="s">
        <v>16238</v>
      </c>
      <c r="C303" s="2546"/>
      <c r="D303" s="2674" t="s">
        <v>16098</v>
      </c>
      <c r="E303" s="2674"/>
      <c r="F303" s="2674"/>
      <c r="G303" s="2674"/>
      <c r="H303" s="2734">
        <v>10.5</v>
      </c>
      <c r="I303" s="2734"/>
      <c r="J303" s="2546" t="s">
        <v>16239</v>
      </c>
      <c r="K303" s="2546"/>
      <c r="L303" s="970" t="s">
        <v>15733</v>
      </c>
      <c r="M303" s="2681" t="s">
        <v>16240</v>
      </c>
      <c r="N303" s="2681"/>
      <c r="O303" s="2683"/>
      <c r="P303" s="2683"/>
      <c r="Q303" s="2683"/>
      <c r="R303" s="2537"/>
      <c r="S303" s="2463"/>
    </row>
    <row r="304" spans="1:19" ht="111" customHeight="1">
      <c r="A304" s="965" t="s">
        <v>6230</v>
      </c>
      <c r="B304" s="2546" t="s">
        <v>16241</v>
      </c>
      <c r="C304" s="2546"/>
      <c r="D304" s="2674" t="s">
        <v>16098</v>
      </c>
      <c r="E304" s="2674"/>
      <c r="F304" s="2674"/>
      <c r="G304" s="2674"/>
      <c r="H304" s="2734">
        <v>4.3</v>
      </c>
      <c r="I304" s="2734"/>
      <c r="J304" s="2546" t="s">
        <v>16242</v>
      </c>
      <c r="K304" s="2546"/>
      <c r="L304" s="970" t="s">
        <v>15733</v>
      </c>
      <c r="M304" s="2681" t="s">
        <v>16243</v>
      </c>
      <c r="N304" s="2681"/>
      <c r="O304" s="2683"/>
      <c r="P304" s="2683"/>
      <c r="Q304" s="2683"/>
      <c r="R304" s="2537"/>
      <c r="S304" s="2463"/>
    </row>
    <row r="305" spans="1:19" ht="125.25" customHeight="1">
      <c r="A305" s="965" t="s">
        <v>6233</v>
      </c>
      <c r="B305" s="2546" t="s">
        <v>16244</v>
      </c>
      <c r="C305" s="2546"/>
      <c r="D305" s="2674" t="s">
        <v>16098</v>
      </c>
      <c r="E305" s="2674"/>
      <c r="F305" s="2674"/>
      <c r="G305" s="2674"/>
      <c r="H305" s="2734">
        <v>0.5</v>
      </c>
      <c r="I305" s="2734"/>
      <c r="J305" s="2546" t="s">
        <v>16245</v>
      </c>
      <c r="K305" s="2546"/>
      <c r="L305" s="970" t="s">
        <v>15651</v>
      </c>
      <c r="M305" s="2681" t="s">
        <v>16246</v>
      </c>
      <c r="N305" s="2681"/>
      <c r="O305" s="2683"/>
      <c r="P305" s="2683"/>
      <c r="Q305" s="2683"/>
      <c r="R305" s="2537"/>
      <c r="S305" s="2463"/>
    </row>
    <row r="306" spans="1:19" ht="148.5" customHeight="1">
      <c r="A306" s="965" t="s">
        <v>6235</v>
      </c>
      <c r="B306" s="2546" t="s">
        <v>16247</v>
      </c>
      <c r="C306" s="2546"/>
      <c r="D306" s="2674" t="s">
        <v>16098</v>
      </c>
      <c r="E306" s="2674"/>
      <c r="F306" s="2674"/>
      <c r="G306" s="2674"/>
      <c r="H306" s="2734">
        <v>1.3</v>
      </c>
      <c r="I306" s="2734"/>
      <c r="J306" s="2546" t="s">
        <v>16248</v>
      </c>
      <c r="K306" s="2546"/>
      <c r="L306" s="970" t="s">
        <v>16249</v>
      </c>
      <c r="M306" s="2681" t="s">
        <v>16250</v>
      </c>
      <c r="N306" s="2681"/>
      <c r="O306" s="2683"/>
      <c r="P306" s="2683"/>
      <c r="Q306" s="2683"/>
      <c r="R306" s="2537"/>
      <c r="S306" s="2463"/>
    </row>
    <row r="307" spans="1:19" ht="153" customHeight="1">
      <c r="A307" s="965" t="s">
        <v>6238</v>
      </c>
      <c r="B307" s="2546" t="s">
        <v>16251</v>
      </c>
      <c r="C307" s="2546"/>
      <c r="D307" s="2674" t="s">
        <v>16098</v>
      </c>
      <c r="E307" s="2674"/>
      <c r="F307" s="2674"/>
      <c r="G307" s="2674"/>
      <c r="H307" s="2734">
        <v>0.15</v>
      </c>
      <c r="I307" s="2734"/>
      <c r="J307" s="2546" t="s">
        <v>16252</v>
      </c>
      <c r="K307" s="2546"/>
      <c r="L307" s="970" t="s">
        <v>16253</v>
      </c>
      <c r="M307" s="2681" t="s">
        <v>16254</v>
      </c>
      <c r="N307" s="2681"/>
      <c r="O307" s="2683"/>
      <c r="P307" s="2683"/>
      <c r="Q307" s="2683"/>
      <c r="R307" s="2537"/>
      <c r="S307" s="2463"/>
    </row>
    <row r="308" spans="1:19" ht="182.25" customHeight="1">
      <c r="A308" s="965" t="s">
        <v>6242</v>
      </c>
      <c r="B308" s="2546" t="s">
        <v>16255</v>
      </c>
      <c r="C308" s="2546"/>
      <c r="D308" s="2674" t="s">
        <v>16098</v>
      </c>
      <c r="E308" s="2674"/>
      <c r="F308" s="2674"/>
      <c r="G308" s="2674"/>
      <c r="H308" s="2734">
        <v>0.15</v>
      </c>
      <c r="I308" s="2734"/>
      <c r="J308" s="2546" t="s">
        <v>16256</v>
      </c>
      <c r="K308" s="2546"/>
      <c r="L308" s="970" t="s">
        <v>16253</v>
      </c>
      <c r="M308" s="2681" t="s">
        <v>16257</v>
      </c>
      <c r="N308" s="2681"/>
      <c r="O308" s="2683"/>
      <c r="P308" s="2683"/>
      <c r="Q308" s="2683"/>
      <c r="R308" s="2537"/>
      <c r="S308" s="2463"/>
    </row>
    <row r="309" spans="1:19" ht="144.75" customHeight="1">
      <c r="A309" s="965" t="s">
        <v>6245</v>
      </c>
      <c r="B309" s="2546" t="s">
        <v>16258</v>
      </c>
      <c r="C309" s="2546"/>
      <c r="D309" s="2674" t="s">
        <v>16098</v>
      </c>
      <c r="E309" s="2674"/>
      <c r="F309" s="2674"/>
      <c r="G309" s="2674"/>
      <c r="H309" s="2734">
        <v>2</v>
      </c>
      <c r="I309" s="2734"/>
      <c r="J309" s="2546" t="s">
        <v>16259</v>
      </c>
      <c r="K309" s="2546"/>
      <c r="L309" s="970" t="s">
        <v>16031</v>
      </c>
      <c r="M309" s="2681" t="s">
        <v>16260</v>
      </c>
      <c r="N309" s="2681"/>
      <c r="O309" s="2683"/>
      <c r="P309" s="2683"/>
      <c r="Q309" s="2683"/>
      <c r="R309" s="2537"/>
      <c r="S309" s="2463"/>
    </row>
    <row r="310" spans="1:19" ht="115.5" customHeight="1">
      <c r="A310" s="965" t="s">
        <v>6249</v>
      </c>
      <c r="B310" s="2546" t="s">
        <v>16261</v>
      </c>
      <c r="C310" s="2546"/>
      <c r="D310" s="2674" t="s">
        <v>16098</v>
      </c>
      <c r="E310" s="2674"/>
      <c r="F310" s="2674"/>
      <c r="G310" s="2674"/>
      <c r="H310" s="2734">
        <v>0.1</v>
      </c>
      <c r="I310" s="2734"/>
      <c r="J310" s="2546" t="s">
        <v>16262</v>
      </c>
      <c r="K310" s="2546"/>
      <c r="L310" s="970" t="s">
        <v>15799</v>
      </c>
      <c r="M310" s="2681" t="s">
        <v>16263</v>
      </c>
      <c r="N310" s="2681"/>
      <c r="O310" s="2683"/>
      <c r="P310" s="2683"/>
      <c r="Q310" s="2683"/>
      <c r="R310" s="2537"/>
      <c r="S310" s="2463"/>
    </row>
    <row r="311" spans="1:19" ht="92.25" customHeight="1">
      <c r="A311" s="965" t="s">
        <v>6253</v>
      </c>
      <c r="B311" s="2546" t="s">
        <v>16264</v>
      </c>
      <c r="C311" s="2546"/>
      <c r="D311" s="2674" t="s">
        <v>16098</v>
      </c>
      <c r="E311" s="2674"/>
      <c r="F311" s="2674"/>
      <c r="G311" s="2674"/>
      <c r="H311" s="2734">
        <v>0.1</v>
      </c>
      <c r="I311" s="2734"/>
      <c r="J311" s="2546" t="s">
        <v>16265</v>
      </c>
      <c r="K311" s="2546"/>
      <c r="L311" s="970" t="s">
        <v>16266</v>
      </c>
      <c r="M311" s="2681" t="s">
        <v>16267</v>
      </c>
      <c r="N311" s="2681"/>
      <c r="O311" s="2683"/>
      <c r="P311" s="2683"/>
      <c r="Q311" s="2683"/>
      <c r="R311" s="2537"/>
      <c r="S311" s="2463"/>
    </row>
    <row r="312" spans="1:19" ht="150" customHeight="1">
      <c r="A312" s="965" t="s">
        <v>6256</v>
      </c>
      <c r="B312" s="2546" t="s">
        <v>16268</v>
      </c>
      <c r="C312" s="2546"/>
      <c r="D312" s="2674" t="s">
        <v>16098</v>
      </c>
      <c r="E312" s="2674"/>
      <c r="F312" s="2674"/>
      <c r="G312" s="2674"/>
      <c r="H312" s="2734">
        <v>0.5</v>
      </c>
      <c r="I312" s="2734"/>
      <c r="J312" s="2546" t="s">
        <v>16269</v>
      </c>
      <c r="K312" s="2546"/>
      <c r="L312" s="970" t="s">
        <v>16270</v>
      </c>
      <c r="M312" s="2681" t="s">
        <v>16271</v>
      </c>
      <c r="N312" s="2681"/>
      <c r="O312" s="2683"/>
      <c r="P312" s="2683"/>
      <c r="Q312" s="2683"/>
      <c r="R312" s="2537"/>
      <c r="S312" s="2463"/>
    </row>
    <row r="313" spans="1:19" ht="99.75" customHeight="1">
      <c r="A313" s="965" t="s">
        <v>6260</v>
      </c>
      <c r="B313" s="2546" t="s">
        <v>16272</v>
      </c>
      <c r="C313" s="2546"/>
      <c r="D313" s="2674" t="s">
        <v>16098</v>
      </c>
      <c r="E313" s="2674"/>
      <c r="F313" s="2674"/>
      <c r="G313" s="2674"/>
      <c r="H313" s="2734">
        <v>0.2</v>
      </c>
      <c r="I313" s="2734"/>
      <c r="J313" s="2546" t="s">
        <v>16273</v>
      </c>
      <c r="K313" s="2546"/>
      <c r="L313" s="970" t="s">
        <v>16274</v>
      </c>
      <c r="M313" s="2681" t="s">
        <v>16275</v>
      </c>
      <c r="N313" s="2681"/>
      <c r="O313" s="2674"/>
      <c r="P313" s="2674"/>
      <c r="Q313" s="2674"/>
      <c r="R313" s="2537"/>
      <c r="S313" s="2463"/>
    </row>
    <row r="314" spans="1:19" ht="98.25" customHeight="1">
      <c r="A314" s="965" t="s">
        <v>6263</v>
      </c>
      <c r="B314" s="2546" t="s">
        <v>16276</v>
      </c>
      <c r="C314" s="2546"/>
      <c r="D314" s="2674" t="s">
        <v>16098</v>
      </c>
      <c r="E314" s="2674"/>
      <c r="F314" s="2674"/>
      <c r="G314" s="2674"/>
      <c r="H314" s="2734">
        <v>0.1</v>
      </c>
      <c r="I314" s="2734"/>
      <c r="J314" s="2546" t="s">
        <v>16277</v>
      </c>
      <c r="K314" s="2546"/>
      <c r="L314" s="970" t="s">
        <v>15537</v>
      </c>
      <c r="M314" s="2681" t="s">
        <v>16278</v>
      </c>
      <c r="N314" s="2681"/>
      <c r="O314" s="2674"/>
      <c r="P314" s="2674"/>
      <c r="Q314" s="2674"/>
      <c r="R314" s="2537"/>
      <c r="S314" s="2463"/>
    </row>
    <row r="315" spans="1:19" ht="152.25" customHeight="1">
      <c r="A315" s="965" t="s">
        <v>6266</v>
      </c>
      <c r="B315" s="2546" t="s">
        <v>16279</v>
      </c>
      <c r="C315" s="2546"/>
      <c r="D315" s="2674" t="s">
        <v>16098</v>
      </c>
      <c r="E315" s="2674"/>
      <c r="F315" s="2674"/>
      <c r="G315" s="2674"/>
      <c r="H315" s="2734">
        <v>0.5</v>
      </c>
      <c r="I315" s="2734"/>
      <c r="J315" s="2546" t="s">
        <v>16280</v>
      </c>
      <c r="K315" s="2546"/>
      <c r="L315" s="970" t="s">
        <v>16091</v>
      </c>
      <c r="M315" s="2681" t="s">
        <v>16281</v>
      </c>
      <c r="N315" s="2681"/>
      <c r="O315" s="2683"/>
      <c r="P315" s="2683"/>
      <c r="Q315" s="2683"/>
      <c r="R315" s="2537"/>
      <c r="S315" s="2463"/>
    </row>
    <row r="316" spans="1:19" ht="151.5" customHeight="1">
      <c r="A316" s="965" t="s">
        <v>6269</v>
      </c>
      <c r="B316" s="2546" t="s">
        <v>16282</v>
      </c>
      <c r="C316" s="2546"/>
      <c r="D316" s="2674" t="s">
        <v>16098</v>
      </c>
      <c r="E316" s="2674"/>
      <c r="F316" s="2674"/>
      <c r="G316" s="2674"/>
      <c r="H316" s="2734">
        <v>0.1</v>
      </c>
      <c r="I316" s="2734"/>
      <c r="J316" s="2546" t="s">
        <v>16283</v>
      </c>
      <c r="K316" s="2546"/>
      <c r="L316" s="970" t="s">
        <v>16284</v>
      </c>
      <c r="M316" s="2681" t="s">
        <v>16285</v>
      </c>
      <c r="N316" s="2681"/>
      <c r="O316" s="2683"/>
      <c r="P316" s="2683"/>
      <c r="Q316" s="2683"/>
      <c r="R316" s="2537"/>
      <c r="S316" s="2463"/>
    </row>
    <row r="317" spans="1:19" ht="153.75" customHeight="1">
      <c r="A317" s="965" t="s">
        <v>6273</v>
      </c>
      <c r="B317" s="2546" t="s">
        <v>16286</v>
      </c>
      <c r="C317" s="2546"/>
      <c r="D317" s="2674" t="s">
        <v>16098</v>
      </c>
      <c r="E317" s="2674"/>
      <c r="F317" s="2674"/>
      <c r="G317" s="2674"/>
      <c r="H317" s="2734">
        <v>0.5</v>
      </c>
      <c r="I317" s="2734"/>
      <c r="J317" s="2546" t="s">
        <v>16287</v>
      </c>
      <c r="K317" s="2546"/>
      <c r="L317" s="970" t="s">
        <v>16284</v>
      </c>
      <c r="M317" s="2681" t="s">
        <v>16288</v>
      </c>
      <c r="N317" s="2681"/>
      <c r="O317" s="2683"/>
      <c r="P317" s="2683"/>
      <c r="Q317" s="2683"/>
      <c r="R317" s="2537"/>
      <c r="S317" s="2463"/>
    </row>
    <row r="318" spans="1:19" ht="148.5" customHeight="1">
      <c r="A318" s="965" t="s">
        <v>6277</v>
      </c>
      <c r="B318" s="2546" t="s">
        <v>16289</v>
      </c>
      <c r="C318" s="2546"/>
      <c r="D318" s="2674" t="s">
        <v>16098</v>
      </c>
      <c r="E318" s="2674"/>
      <c r="F318" s="2674"/>
      <c r="G318" s="2674"/>
      <c r="H318" s="2734">
        <v>0.05</v>
      </c>
      <c r="I318" s="2734"/>
      <c r="J318" s="2546" t="s">
        <v>16290</v>
      </c>
      <c r="K318" s="2546"/>
      <c r="L318" s="970" t="s">
        <v>15569</v>
      </c>
      <c r="M318" s="2681" t="s">
        <v>16291</v>
      </c>
      <c r="N318" s="2681"/>
      <c r="O318" s="2683"/>
      <c r="P318" s="2683"/>
      <c r="Q318" s="2683"/>
      <c r="R318" s="2537"/>
      <c r="S318" s="2463"/>
    </row>
    <row r="319" spans="1:19" ht="94.5" customHeight="1">
      <c r="A319" s="965" t="s">
        <v>6280</v>
      </c>
      <c r="B319" s="2546" t="s">
        <v>16292</v>
      </c>
      <c r="C319" s="2546"/>
      <c r="D319" s="2674" t="s">
        <v>16098</v>
      </c>
      <c r="E319" s="2674"/>
      <c r="F319" s="2674"/>
      <c r="G319" s="2674"/>
      <c r="H319" s="2734">
        <v>0.5</v>
      </c>
      <c r="I319" s="2734"/>
      <c r="J319" s="2546" t="s">
        <v>16293</v>
      </c>
      <c r="K319" s="2546"/>
      <c r="L319" s="970" t="s">
        <v>15569</v>
      </c>
      <c r="M319" s="2681" t="s">
        <v>16294</v>
      </c>
      <c r="N319" s="2681"/>
      <c r="O319" s="2674"/>
      <c r="P319" s="2674"/>
      <c r="Q319" s="2674"/>
      <c r="R319" s="2537"/>
      <c r="S319" s="2463"/>
    </row>
    <row r="320" spans="1:19" ht="160.5" customHeight="1">
      <c r="A320" s="965" t="s">
        <v>6283</v>
      </c>
      <c r="B320" s="2546" t="s">
        <v>16295</v>
      </c>
      <c r="C320" s="2546"/>
      <c r="D320" s="2674" t="s">
        <v>16098</v>
      </c>
      <c r="E320" s="2674"/>
      <c r="F320" s="2674"/>
      <c r="G320" s="2674"/>
      <c r="H320" s="2735">
        <v>1</v>
      </c>
      <c r="I320" s="2736"/>
      <c r="J320" s="2546" t="s">
        <v>16296</v>
      </c>
      <c r="K320" s="2546"/>
      <c r="L320" s="970" t="s">
        <v>16297</v>
      </c>
      <c r="M320" s="2681" t="s">
        <v>16298</v>
      </c>
      <c r="N320" s="2681"/>
      <c r="O320" s="2683"/>
      <c r="P320" s="2683"/>
      <c r="Q320" s="2683"/>
      <c r="R320" s="2537"/>
      <c r="S320" s="2463"/>
    </row>
    <row r="321" spans="1:19" ht="128.25" customHeight="1">
      <c r="A321" s="965" t="s">
        <v>6287</v>
      </c>
      <c r="B321" s="2546" t="s">
        <v>16299</v>
      </c>
      <c r="C321" s="2546"/>
      <c r="D321" s="2674" t="s">
        <v>16098</v>
      </c>
      <c r="E321" s="2674"/>
      <c r="F321" s="2674"/>
      <c r="G321" s="2674"/>
      <c r="H321" s="2734">
        <v>0.5</v>
      </c>
      <c r="I321" s="2734"/>
      <c r="J321" s="2546" t="s">
        <v>16300</v>
      </c>
      <c r="K321" s="2546"/>
      <c r="L321" s="970" t="s">
        <v>16297</v>
      </c>
      <c r="M321" s="2681" t="s">
        <v>16301</v>
      </c>
      <c r="N321" s="2681"/>
      <c r="O321" s="2683"/>
      <c r="P321" s="2683"/>
      <c r="Q321" s="2683"/>
      <c r="R321" s="2537"/>
      <c r="S321" s="2463"/>
    </row>
    <row r="322" spans="1:19" ht="165" customHeight="1">
      <c r="A322" s="965" t="s">
        <v>6290</v>
      </c>
      <c r="B322" s="2546" t="s">
        <v>16302</v>
      </c>
      <c r="C322" s="2546"/>
      <c r="D322" s="2674" t="s">
        <v>16098</v>
      </c>
      <c r="E322" s="2674"/>
      <c r="F322" s="2674"/>
      <c r="G322" s="2674"/>
      <c r="H322" s="2734">
        <v>1</v>
      </c>
      <c r="I322" s="2734"/>
      <c r="J322" s="2546" t="s">
        <v>16303</v>
      </c>
      <c r="K322" s="2546"/>
      <c r="L322" s="970" t="s">
        <v>16059</v>
      </c>
      <c r="M322" s="2681" t="s">
        <v>16304</v>
      </c>
      <c r="N322" s="2681"/>
      <c r="O322" s="2683"/>
      <c r="P322" s="2683"/>
      <c r="Q322" s="2683"/>
      <c r="R322" s="2537"/>
      <c r="S322" s="2463"/>
    </row>
    <row r="323" spans="1:19" ht="150" customHeight="1">
      <c r="A323" s="965" t="s">
        <v>6293</v>
      </c>
      <c r="B323" s="2546" t="s">
        <v>16305</v>
      </c>
      <c r="C323" s="2546"/>
      <c r="D323" s="2674" t="s">
        <v>16098</v>
      </c>
      <c r="E323" s="2674"/>
      <c r="F323" s="2674"/>
      <c r="G323" s="2674"/>
      <c r="H323" s="2734">
        <v>0.01</v>
      </c>
      <c r="I323" s="2734"/>
      <c r="J323" s="2546" t="s">
        <v>16306</v>
      </c>
      <c r="K323" s="2546"/>
      <c r="L323" s="970" t="s">
        <v>15537</v>
      </c>
      <c r="M323" s="2681" t="s">
        <v>16307</v>
      </c>
      <c r="N323" s="2681"/>
      <c r="O323" s="2683"/>
      <c r="P323" s="2683"/>
      <c r="Q323" s="2683"/>
      <c r="R323" s="2537"/>
      <c r="S323" s="2463"/>
    </row>
    <row r="324" spans="1:19" ht="173.25" customHeight="1">
      <c r="A324" s="965" t="s">
        <v>6295</v>
      </c>
      <c r="B324" s="2546" t="s">
        <v>16308</v>
      </c>
      <c r="C324" s="2546"/>
      <c r="D324" s="2674" t="s">
        <v>16098</v>
      </c>
      <c r="E324" s="2674"/>
      <c r="F324" s="2674"/>
      <c r="G324" s="2674"/>
      <c r="H324" s="2734">
        <v>0.5</v>
      </c>
      <c r="I324" s="2734"/>
      <c r="J324" s="2546" t="s">
        <v>16309</v>
      </c>
      <c r="K324" s="2546"/>
      <c r="L324" s="970" t="s">
        <v>15837</v>
      </c>
      <c r="M324" s="2681" t="s">
        <v>16310</v>
      </c>
      <c r="N324" s="2681"/>
      <c r="O324" s="2683"/>
      <c r="P324" s="2683"/>
      <c r="Q324" s="2683"/>
      <c r="R324" s="2537"/>
      <c r="S324" s="2463"/>
    </row>
    <row r="325" spans="1:19" ht="174.75" customHeight="1">
      <c r="A325" s="965" t="s">
        <v>6299</v>
      </c>
      <c r="B325" s="2546" t="s">
        <v>16311</v>
      </c>
      <c r="C325" s="2546"/>
      <c r="D325" s="2674" t="s">
        <v>16098</v>
      </c>
      <c r="E325" s="2674"/>
      <c r="F325" s="2674"/>
      <c r="G325" s="2674"/>
      <c r="H325" s="2734">
        <v>1.3</v>
      </c>
      <c r="I325" s="2734"/>
      <c r="J325" s="2546" t="s">
        <v>16312</v>
      </c>
      <c r="K325" s="2546"/>
      <c r="L325" s="970" t="s">
        <v>15537</v>
      </c>
      <c r="M325" s="2681" t="s">
        <v>16313</v>
      </c>
      <c r="N325" s="2681"/>
      <c r="O325" s="2683"/>
      <c r="P325" s="2683"/>
      <c r="Q325" s="2683"/>
      <c r="R325" s="2537"/>
      <c r="S325" s="2463"/>
    </row>
    <row r="326" spans="1:19" ht="154.5" customHeight="1">
      <c r="A326" s="965" t="s">
        <v>6302</v>
      </c>
      <c r="B326" s="2546" t="s">
        <v>16314</v>
      </c>
      <c r="C326" s="2546"/>
      <c r="D326" s="2674" t="s">
        <v>16098</v>
      </c>
      <c r="E326" s="2674"/>
      <c r="F326" s="2674"/>
      <c r="G326" s="2674"/>
      <c r="H326" s="2734">
        <v>1</v>
      </c>
      <c r="I326" s="2734"/>
      <c r="J326" s="2546" t="s">
        <v>16315</v>
      </c>
      <c r="K326" s="2546"/>
      <c r="L326" s="970" t="s">
        <v>15499</v>
      </c>
      <c r="M326" s="2681" t="s">
        <v>16316</v>
      </c>
      <c r="N326" s="2681"/>
      <c r="O326" s="2683"/>
      <c r="P326" s="2683"/>
      <c r="Q326" s="2683"/>
      <c r="R326" s="2537"/>
      <c r="S326" s="2463"/>
    </row>
    <row r="327" spans="1:19" ht="179.25" customHeight="1">
      <c r="A327" s="965" t="s">
        <v>6306</v>
      </c>
      <c r="B327" s="2546" t="s">
        <v>16317</v>
      </c>
      <c r="C327" s="2546"/>
      <c r="D327" s="2674" t="s">
        <v>16098</v>
      </c>
      <c r="E327" s="2674"/>
      <c r="F327" s="2674"/>
      <c r="G327" s="2674"/>
      <c r="H327" s="2734">
        <v>0.1</v>
      </c>
      <c r="I327" s="2734"/>
      <c r="J327" s="2546" t="s">
        <v>16318</v>
      </c>
      <c r="K327" s="2546"/>
      <c r="L327" s="970" t="s">
        <v>15499</v>
      </c>
      <c r="M327" s="2560" t="s">
        <v>16319</v>
      </c>
      <c r="N327" s="2631"/>
      <c r="O327" s="2683"/>
      <c r="P327" s="2683"/>
      <c r="Q327" s="2683"/>
      <c r="R327" s="2537"/>
      <c r="S327" s="2463"/>
    </row>
    <row r="328" spans="1:19" ht="153.75" customHeight="1">
      <c r="A328" s="965" t="s">
        <v>6310</v>
      </c>
      <c r="B328" s="2546" t="s">
        <v>16320</v>
      </c>
      <c r="C328" s="2546"/>
      <c r="D328" s="2674" t="s">
        <v>16098</v>
      </c>
      <c r="E328" s="2674"/>
      <c r="F328" s="2674"/>
      <c r="G328" s="2674"/>
      <c r="H328" s="2734">
        <v>0.1</v>
      </c>
      <c r="I328" s="2734"/>
      <c r="J328" s="2546" t="s">
        <v>16321</v>
      </c>
      <c r="K328" s="2546"/>
      <c r="L328" s="970" t="s">
        <v>15499</v>
      </c>
      <c r="M328" s="2681" t="s">
        <v>16322</v>
      </c>
      <c r="N328" s="2681"/>
      <c r="O328" s="2683"/>
      <c r="P328" s="2683"/>
      <c r="Q328" s="2683"/>
      <c r="R328" s="2537"/>
      <c r="S328" s="2463"/>
    </row>
    <row r="329" spans="1:19" ht="105.75" customHeight="1">
      <c r="A329" s="965" t="s">
        <v>6313</v>
      </c>
      <c r="B329" s="2546" t="s">
        <v>16092</v>
      </c>
      <c r="C329" s="2546"/>
      <c r="D329" s="2674" t="s">
        <v>16098</v>
      </c>
      <c r="E329" s="2674"/>
      <c r="F329" s="2674"/>
      <c r="G329" s="2674"/>
      <c r="H329" s="2734">
        <v>0.5</v>
      </c>
      <c r="I329" s="2734"/>
      <c r="J329" s="2546" t="s">
        <v>16323</v>
      </c>
      <c r="K329" s="2546"/>
      <c r="L329" s="970" t="s">
        <v>15463</v>
      </c>
      <c r="M329" s="2681" t="s">
        <v>16324</v>
      </c>
      <c r="N329" s="2681"/>
      <c r="O329" s="2683"/>
      <c r="P329" s="2683"/>
      <c r="Q329" s="2683"/>
      <c r="R329" s="2537"/>
      <c r="S329" s="2463"/>
    </row>
    <row r="330" spans="1:19" s="1000" customFormat="1" ht="111.75" customHeight="1">
      <c r="A330" s="965" t="s">
        <v>6315</v>
      </c>
      <c r="B330" s="2546" t="s">
        <v>16325</v>
      </c>
      <c r="C330" s="2546"/>
      <c r="D330" s="2674" t="s">
        <v>16098</v>
      </c>
      <c r="E330" s="2674"/>
      <c r="F330" s="2674"/>
      <c r="G330" s="2674"/>
      <c r="H330" s="2737">
        <v>1</v>
      </c>
      <c r="I330" s="2737"/>
      <c r="J330" s="2546" t="s">
        <v>16326</v>
      </c>
      <c r="K330" s="2546"/>
      <c r="L330" s="970" t="s">
        <v>15489</v>
      </c>
      <c r="M330" s="2681" t="s">
        <v>16327</v>
      </c>
      <c r="N330" s="2681"/>
      <c r="O330" s="2683"/>
      <c r="P330" s="2683"/>
      <c r="Q330" s="2683"/>
      <c r="R330" s="2537"/>
      <c r="S330" s="2463"/>
    </row>
    <row r="331" spans="1:19" ht="156" customHeight="1">
      <c r="A331" s="965" t="s">
        <v>6318</v>
      </c>
      <c r="B331" s="2546" t="s">
        <v>16328</v>
      </c>
      <c r="C331" s="2546"/>
      <c r="D331" s="2674" t="s">
        <v>16098</v>
      </c>
      <c r="E331" s="2674"/>
      <c r="F331" s="2674"/>
      <c r="G331" s="2674"/>
      <c r="H331" s="2734">
        <v>9.8000000000000007</v>
      </c>
      <c r="I331" s="2734"/>
      <c r="J331" s="2546" t="s">
        <v>16329</v>
      </c>
      <c r="K331" s="2546"/>
      <c r="L331" s="970" t="s">
        <v>15463</v>
      </c>
      <c r="M331" s="2681" t="s">
        <v>16298</v>
      </c>
      <c r="N331" s="2681"/>
      <c r="O331" s="2683"/>
      <c r="P331" s="2683"/>
      <c r="Q331" s="2683"/>
      <c r="R331" s="2537"/>
      <c r="S331" s="2463"/>
    </row>
    <row r="332" spans="1:19" ht="147" customHeight="1">
      <c r="A332" s="965" t="s">
        <v>6321</v>
      </c>
      <c r="B332" s="2546" t="s">
        <v>16330</v>
      </c>
      <c r="C332" s="2546"/>
      <c r="D332" s="2674" t="s">
        <v>16098</v>
      </c>
      <c r="E332" s="2674"/>
      <c r="F332" s="2674"/>
      <c r="G332" s="2674"/>
      <c r="H332" s="2734">
        <v>11.2</v>
      </c>
      <c r="I332" s="2734"/>
      <c r="J332" s="2546" t="s">
        <v>16331</v>
      </c>
      <c r="K332" s="2546"/>
      <c r="L332" s="970" t="s">
        <v>15463</v>
      </c>
      <c r="M332" s="2681" t="s">
        <v>16298</v>
      </c>
      <c r="N332" s="2681"/>
      <c r="O332" s="2683"/>
      <c r="P332" s="2683"/>
      <c r="Q332" s="2683"/>
      <c r="R332" s="2537"/>
      <c r="S332" s="2463"/>
    </row>
    <row r="333" spans="1:19" ht="156.75" customHeight="1">
      <c r="A333" s="965" t="s">
        <v>6324</v>
      </c>
      <c r="B333" s="2546" t="s">
        <v>16332</v>
      </c>
      <c r="C333" s="2546"/>
      <c r="D333" s="2674" t="s">
        <v>16098</v>
      </c>
      <c r="E333" s="2674"/>
      <c r="F333" s="2674"/>
      <c r="G333" s="2674"/>
      <c r="H333" s="2734">
        <v>2</v>
      </c>
      <c r="I333" s="2734"/>
      <c r="J333" s="2546" t="s">
        <v>16333</v>
      </c>
      <c r="K333" s="2546"/>
      <c r="L333" s="970" t="s">
        <v>15463</v>
      </c>
      <c r="M333" s="2681" t="s">
        <v>16298</v>
      </c>
      <c r="N333" s="2681"/>
      <c r="O333" s="2683"/>
      <c r="P333" s="2683"/>
      <c r="Q333" s="2683"/>
      <c r="R333" s="2537"/>
      <c r="S333" s="2463"/>
    </row>
    <row r="334" spans="1:19" ht="158.25" customHeight="1">
      <c r="A334" s="965" t="s">
        <v>6328</v>
      </c>
      <c r="B334" s="2546" t="s">
        <v>16334</v>
      </c>
      <c r="C334" s="2546"/>
      <c r="D334" s="2674" t="s">
        <v>16098</v>
      </c>
      <c r="E334" s="2674"/>
      <c r="F334" s="2674"/>
      <c r="G334" s="2674"/>
      <c r="H334" s="2690">
        <v>6.3</v>
      </c>
      <c r="I334" s="2690"/>
      <c r="J334" s="2546" t="s">
        <v>16335</v>
      </c>
      <c r="K334" s="2546"/>
      <c r="L334" s="970" t="s">
        <v>15463</v>
      </c>
      <c r="M334" s="2681" t="s">
        <v>16336</v>
      </c>
      <c r="N334" s="2681"/>
      <c r="O334" s="2683"/>
      <c r="P334" s="2683"/>
      <c r="Q334" s="2683"/>
      <c r="R334" s="2537"/>
      <c r="S334" s="2463"/>
    </row>
    <row r="335" spans="1:19" ht="66.75" customHeight="1">
      <c r="A335" s="968"/>
      <c r="B335" s="2529" t="s">
        <v>16337</v>
      </c>
      <c r="C335" s="2531"/>
      <c r="D335" s="2526" t="s">
        <v>4796</v>
      </c>
      <c r="E335" s="2528"/>
      <c r="F335" s="2714"/>
      <c r="G335" s="2714"/>
      <c r="H335" s="2529" t="s">
        <v>16338</v>
      </c>
      <c r="I335" s="2531"/>
      <c r="J335" s="2526" t="s">
        <v>4796</v>
      </c>
      <c r="K335" s="2528"/>
      <c r="L335" s="976" t="s">
        <v>4796</v>
      </c>
      <c r="M335" s="2570" t="s">
        <v>4796</v>
      </c>
      <c r="N335" s="2571"/>
      <c r="O335" s="2673" t="s">
        <v>4796</v>
      </c>
      <c r="P335" s="2673"/>
      <c r="Q335" s="2673"/>
      <c r="R335" s="2626" t="s">
        <v>4796</v>
      </c>
      <c r="S335" s="2482"/>
    </row>
    <row r="336" spans="1:19" ht="18.75" customHeight="1">
      <c r="A336" s="2565" t="s">
        <v>15512</v>
      </c>
      <c r="B336" s="2566"/>
      <c r="C336" s="2566"/>
      <c r="D336" s="2566"/>
      <c r="E336" s="2566"/>
      <c r="F336" s="2566"/>
      <c r="G336" s="2566"/>
      <c r="H336" s="2566"/>
      <c r="I336" s="2566"/>
      <c r="J336" s="2566"/>
      <c r="K336" s="2566"/>
      <c r="L336" s="2566"/>
      <c r="M336" s="2566"/>
      <c r="N336" s="2566"/>
      <c r="O336" s="2566"/>
      <c r="P336" s="2566"/>
      <c r="Q336" s="2566"/>
      <c r="R336" s="2566"/>
      <c r="S336" s="2605"/>
    </row>
    <row r="337" spans="1:19" ht="156.75" customHeight="1">
      <c r="A337" s="965" t="s">
        <v>6073</v>
      </c>
      <c r="B337" s="2546" t="s">
        <v>16339</v>
      </c>
      <c r="C337" s="2546"/>
      <c r="D337" s="2674" t="s">
        <v>16340</v>
      </c>
      <c r="E337" s="2674"/>
      <c r="F337" s="2674"/>
      <c r="G337" s="2674"/>
      <c r="H337" s="2690">
        <v>0.7</v>
      </c>
      <c r="I337" s="2690"/>
      <c r="J337" s="2546" t="s">
        <v>16341</v>
      </c>
      <c r="K337" s="2546"/>
      <c r="L337" s="970" t="s">
        <v>15837</v>
      </c>
      <c r="M337" s="2681" t="s">
        <v>16342</v>
      </c>
      <c r="N337" s="2681"/>
      <c r="O337" s="2683"/>
      <c r="P337" s="2683"/>
      <c r="Q337" s="2683"/>
      <c r="R337" s="2537"/>
      <c r="S337" s="2463"/>
    </row>
    <row r="338" spans="1:19" ht="173.25" customHeight="1">
      <c r="A338" s="965" t="s">
        <v>6078</v>
      </c>
      <c r="B338" s="2546" t="s">
        <v>16343</v>
      </c>
      <c r="C338" s="2546"/>
      <c r="D338" s="2674" t="s">
        <v>16340</v>
      </c>
      <c r="E338" s="2674"/>
      <c r="F338" s="2674"/>
      <c r="G338" s="2674"/>
      <c r="H338" s="2690">
        <v>2</v>
      </c>
      <c r="I338" s="2690"/>
      <c r="J338" s="2546" t="s">
        <v>16344</v>
      </c>
      <c r="K338" s="2546"/>
      <c r="L338" s="970" t="s">
        <v>15537</v>
      </c>
      <c r="M338" s="2681" t="s">
        <v>16345</v>
      </c>
      <c r="N338" s="2681"/>
      <c r="O338" s="2683"/>
      <c r="P338" s="2683"/>
      <c r="Q338" s="2683"/>
      <c r="R338" s="2537"/>
      <c r="S338" s="2463"/>
    </row>
    <row r="339" spans="1:19" ht="151.5" customHeight="1">
      <c r="A339" s="965" t="s">
        <v>6082</v>
      </c>
      <c r="B339" s="2546" t="s">
        <v>16346</v>
      </c>
      <c r="C339" s="2546"/>
      <c r="D339" s="2674" t="s">
        <v>16340</v>
      </c>
      <c r="E339" s="2674"/>
      <c r="F339" s="2674"/>
      <c r="G339" s="2674"/>
      <c r="H339" s="2690">
        <v>1</v>
      </c>
      <c r="I339" s="2690"/>
      <c r="J339" s="2546" t="s">
        <v>16347</v>
      </c>
      <c r="K339" s="2546"/>
      <c r="L339" s="970" t="s">
        <v>15537</v>
      </c>
      <c r="M339" s="2681" t="s">
        <v>16348</v>
      </c>
      <c r="N339" s="2681"/>
      <c r="O339" s="2683"/>
      <c r="P339" s="2683"/>
      <c r="Q339" s="2683"/>
      <c r="R339" s="2537"/>
      <c r="S339" s="2463"/>
    </row>
    <row r="340" spans="1:19" ht="181.5" customHeight="1">
      <c r="A340" s="965" t="s">
        <v>6085</v>
      </c>
      <c r="B340" s="2546" t="s">
        <v>16349</v>
      </c>
      <c r="C340" s="2546"/>
      <c r="D340" s="2674" t="s">
        <v>16340</v>
      </c>
      <c r="E340" s="2674"/>
      <c r="F340" s="2674"/>
      <c r="G340" s="2674"/>
      <c r="H340" s="2690">
        <v>1</v>
      </c>
      <c r="I340" s="2690"/>
      <c r="J340" s="2546" t="s">
        <v>16350</v>
      </c>
      <c r="K340" s="2546"/>
      <c r="L340" s="970" t="s">
        <v>16059</v>
      </c>
      <c r="M340" s="2681" t="s">
        <v>16351</v>
      </c>
      <c r="N340" s="2681"/>
      <c r="O340" s="2683"/>
      <c r="P340" s="2683"/>
      <c r="Q340" s="2683"/>
      <c r="R340" s="2537"/>
      <c r="S340" s="2463"/>
    </row>
    <row r="341" spans="1:19" ht="149.25" customHeight="1">
      <c r="A341" s="965" t="s">
        <v>6088</v>
      </c>
      <c r="B341" s="2546" t="s">
        <v>16352</v>
      </c>
      <c r="C341" s="2546"/>
      <c r="D341" s="2674" t="s">
        <v>16340</v>
      </c>
      <c r="E341" s="2674"/>
      <c r="F341" s="2674"/>
      <c r="G341" s="2674"/>
      <c r="H341" s="2690">
        <v>0.15</v>
      </c>
      <c r="I341" s="2690"/>
      <c r="J341" s="2546" t="s">
        <v>16353</v>
      </c>
      <c r="K341" s="2546"/>
      <c r="L341" s="970" t="s">
        <v>15658</v>
      </c>
      <c r="M341" s="2681" t="s">
        <v>16354</v>
      </c>
      <c r="N341" s="2681"/>
      <c r="O341" s="2683"/>
      <c r="P341" s="2683"/>
      <c r="Q341" s="2683"/>
      <c r="R341" s="2537"/>
      <c r="S341" s="2463"/>
    </row>
    <row r="342" spans="1:19" ht="168.75" customHeight="1">
      <c r="A342" s="965" t="s">
        <v>6092</v>
      </c>
      <c r="B342" s="2546" t="s">
        <v>16355</v>
      </c>
      <c r="C342" s="2546"/>
      <c r="D342" s="2674" t="s">
        <v>16340</v>
      </c>
      <c r="E342" s="2674"/>
      <c r="F342" s="2674"/>
      <c r="G342" s="2674"/>
      <c r="H342" s="2690">
        <v>1</v>
      </c>
      <c r="I342" s="2690"/>
      <c r="J342" s="2546" t="s">
        <v>16356</v>
      </c>
      <c r="K342" s="2546"/>
      <c r="L342" s="970" t="s">
        <v>15803</v>
      </c>
      <c r="M342" s="2681" t="s">
        <v>16357</v>
      </c>
      <c r="N342" s="2681"/>
      <c r="O342" s="2683"/>
      <c r="P342" s="2683"/>
      <c r="Q342" s="2683"/>
      <c r="R342" s="2537"/>
      <c r="S342" s="2463"/>
    </row>
    <row r="343" spans="1:19" ht="157.5" customHeight="1">
      <c r="A343" s="965" t="s">
        <v>6094</v>
      </c>
      <c r="B343" s="2546" t="s">
        <v>16358</v>
      </c>
      <c r="C343" s="2546"/>
      <c r="D343" s="2674" t="s">
        <v>16340</v>
      </c>
      <c r="E343" s="2674"/>
      <c r="F343" s="2674"/>
      <c r="G343" s="2674"/>
      <c r="H343" s="2690">
        <v>3.4</v>
      </c>
      <c r="I343" s="2690"/>
      <c r="J343" s="2546" t="s">
        <v>16359</v>
      </c>
      <c r="K343" s="2546"/>
      <c r="L343" s="970" t="s">
        <v>15877</v>
      </c>
      <c r="M343" s="2681" t="s">
        <v>16360</v>
      </c>
      <c r="N343" s="2681"/>
      <c r="O343" s="2683"/>
      <c r="P343" s="2683"/>
      <c r="Q343" s="2683"/>
      <c r="R343" s="2537"/>
      <c r="S343" s="2463"/>
    </row>
    <row r="344" spans="1:19" ht="95.25" customHeight="1">
      <c r="A344" s="965" t="s">
        <v>6096</v>
      </c>
      <c r="B344" s="2546" t="s">
        <v>16361</v>
      </c>
      <c r="C344" s="2546"/>
      <c r="D344" s="2674" t="s">
        <v>16340</v>
      </c>
      <c r="E344" s="2674"/>
      <c r="F344" s="2674"/>
      <c r="G344" s="2674"/>
      <c r="H344" s="2690">
        <v>0.2</v>
      </c>
      <c r="I344" s="2690"/>
      <c r="J344" s="2546" t="s">
        <v>16362</v>
      </c>
      <c r="K344" s="2546"/>
      <c r="L344" s="970" t="s">
        <v>15742</v>
      </c>
      <c r="M344" s="2681" t="s">
        <v>16363</v>
      </c>
      <c r="N344" s="2681"/>
      <c r="O344" s="2683"/>
      <c r="P344" s="2683"/>
      <c r="Q344" s="2683"/>
      <c r="R344" s="2537"/>
      <c r="S344" s="2463"/>
    </row>
    <row r="345" spans="1:19" ht="96" customHeight="1">
      <c r="A345" s="965" t="s">
        <v>6101</v>
      </c>
      <c r="B345" s="2546" t="s">
        <v>16364</v>
      </c>
      <c r="C345" s="2546"/>
      <c r="D345" s="2674" t="s">
        <v>16340</v>
      </c>
      <c r="E345" s="2674"/>
      <c r="F345" s="2674"/>
      <c r="G345" s="2674"/>
      <c r="H345" s="2690">
        <v>0.01</v>
      </c>
      <c r="I345" s="2690"/>
      <c r="J345" s="2546" t="s">
        <v>16365</v>
      </c>
      <c r="K345" s="2546"/>
      <c r="L345" s="970" t="s">
        <v>15662</v>
      </c>
      <c r="M345" s="2681" t="s">
        <v>16366</v>
      </c>
      <c r="N345" s="2681"/>
      <c r="O345" s="2683"/>
      <c r="P345" s="2683"/>
      <c r="Q345" s="2683"/>
      <c r="R345" s="2537"/>
      <c r="S345" s="2463"/>
    </row>
    <row r="346" spans="1:19" ht="102.75" customHeight="1">
      <c r="A346" s="965" t="s">
        <v>6104</v>
      </c>
      <c r="B346" s="2546" t="s">
        <v>16367</v>
      </c>
      <c r="C346" s="2546"/>
      <c r="D346" s="2674" t="s">
        <v>16340</v>
      </c>
      <c r="E346" s="2674"/>
      <c r="F346" s="2674"/>
      <c r="G346" s="2674"/>
      <c r="H346" s="2690">
        <v>1</v>
      </c>
      <c r="I346" s="2690"/>
      <c r="J346" s="2546" t="s">
        <v>16368</v>
      </c>
      <c r="K346" s="2546"/>
      <c r="L346" s="970" t="s">
        <v>15537</v>
      </c>
      <c r="M346" s="2681" t="s">
        <v>16369</v>
      </c>
      <c r="N346" s="2681"/>
      <c r="O346" s="2683"/>
      <c r="P346" s="2683"/>
      <c r="Q346" s="2683"/>
      <c r="R346" s="2537"/>
      <c r="S346" s="2463"/>
    </row>
    <row r="347" spans="1:19" ht="99" customHeight="1">
      <c r="A347" s="965" t="s">
        <v>6108</v>
      </c>
      <c r="B347" s="2546" t="s">
        <v>16370</v>
      </c>
      <c r="C347" s="2546"/>
      <c r="D347" s="2674" t="s">
        <v>16340</v>
      </c>
      <c r="E347" s="2674"/>
      <c r="F347" s="2674"/>
      <c r="G347" s="2674"/>
      <c r="H347" s="2690">
        <v>1.5790999999999999</v>
      </c>
      <c r="I347" s="2690"/>
      <c r="J347" s="2546" t="s">
        <v>16371</v>
      </c>
      <c r="K347" s="2546"/>
      <c r="L347" s="970" t="s">
        <v>16372</v>
      </c>
      <c r="M347" s="2681" t="s">
        <v>16373</v>
      </c>
      <c r="N347" s="2681"/>
      <c r="O347" s="2683"/>
      <c r="P347" s="2683"/>
      <c r="Q347" s="2683"/>
      <c r="R347" s="2537"/>
      <c r="S347" s="2463"/>
    </row>
    <row r="348" spans="1:19" ht="96.75" customHeight="1">
      <c r="A348" s="965" t="s">
        <v>6112</v>
      </c>
      <c r="B348" s="2546" t="s">
        <v>16374</v>
      </c>
      <c r="C348" s="2546"/>
      <c r="D348" s="2674" t="s">
        <v>16340</v>
      </c>
      <c r="E348" s="2674"/>
      <c r="F348" s="2674"/>
      <c r="G348" s="2674"/>
      <c r="H348" s="2690">
        <v>0.5</v>
      </c>
      <c r="I348" s="2690"/>
      <c r="J348" s="2546" t="s">
        <v>16375</v>
      </c>
      <c r="K348" s="2546"/>
      <c r="L348" s="970" t="s">
        <v>15742</v>
      </c>
      <c r="M348" s="2681" t="s">
        <v>16376</v>
      </c>
      <c r="N348" s="2681"/>
      <c r="O348" s="2683"/>
      <c r="P348" s="2683"/>
      <c r="Q348" s="2683"/>
      <c r="R348" s="2537"/>
      <c r="S348" s="2463"/>
    </row>
    <row r="349" spans="1:19" ht="95.25" customHeight="1">
      <c r="A349" s="965" t="s">
        <v>6115</v>
      </c>
      <c r="B349" s="2546" t="s">
        <v>16377</v>
      </c>
      <c r="C349" s="2546"/>
      <c r="D349" s="2674" t="s">
        <v>16340</v>
      </c>
      <c r="E349" s="2674"/>
      <c r="F349" s="2674"/>
      <c r="G349" s="2674"/>
      <c r="H349" s="2690">
        <v>0.2</v>
      </c>
      <c r="I349" s="2690"/>
      <c r="J349" s="2546" t="s">
        <v>16378</v>
      </c>
      <c r="K349" s="2546"/>
      <c r="L349" s="970" t="s">
        <v>15742</v>
      </c>
      <c r="M349" s="2681" t="s">
        <v>16376</v>
      </c>
      <c r="N349" s="2681"/>
      <c r="O349" s="2683"/>
      <c r="P349" s="2683"/>
      <c r="Q349" s="2683"/>
      <c r="R349" s="2537"/>
      <c r="S349" s="2463"/>
    </row>
    <row r="350" spans="1:19" ht="123" customHeight="1">
      <c r="A350" s="965" t="s">
        <v>6118</v>
      </c>
      <c r="B350" s="2546" t="s">
        <v>16379</v>
      </c>
      <c r="C350" s="2546"/>
      <c r="D350" s="2674" t="s">
        <v>16340</v>
      </c>
      <c r="E350" s="2674"/>
      <c r="F350" s="2674"/>
      <c r="G350" s="2674"/>
      <c r="H350" s="2690">
        <v>0.5</v>
      </c>
      <c r="I350" s="2690"/>
      <c r="J350" s="2546" t="s">
        <v>16380</v>
      </c>
      <c r="K350" s="2546"/>
      <c r="L350" s="970" t="s">
        <v>15463</v>
      </c>
      <c r="M350" s="2681" t="s">
        <v>16376</v>
      </c>
      <c r="N350" s="2681"/>
      <c r="O350" s="2683"/>
      <c r="P350" s="2683"/>
      <c r="Q350" s="2683"/>
      <c r="R350" s="2537"/>
      <c r="S350" s="2463"/>
    </row>
    <row r="351" spans="1:19" ht="94.5" customHeight="1">
      <c r="A351" s="965" t="s">
        <v>6121</v>
      </c>
      <c r="B351" s="2546" t="s">
        <v>16381</v>
      </c>
      <c r="C351" s="2546"/>
      <c r="D351" s="2674" t="s">
        <v>16340</v>
      </c>
      <c r="E351" s="2674"/>
      <c r="F351" s="2674"/>
      <c r="G351" s="2674"/>
      <c r="H351" s="2690">
        <v>3</v>
      </c>
      <c r="I351" s="2690"/>
      <c r="J351" s="2546" t="s">
        <v>16382</v>
      </c>
      <c r="K351" s="2546"/>
      <c r="L351" s="970" t="s">
        <v>15703</v>
      </c>
      <c r="M351" s="2681" t="s">
        <v>16383</v>
      </c>
      <c r="N351" s="2681"/>
      <c r="O351" s="2683"/>
      <c r="P351" s="2683"/>
      <c r="Q351" s="2683"/>
      <c r="R351" s="2537"/>
      <c r="S351" s="2463"/>
    </row>
    <row r="352" spans="1:19" ht="98.25" customHeight="1">
      <c r="A352" s="965" t="s">
        <v>6126</v>
      </c>
      <c r="B352" s="2546" t="s">
        <v>16384</v>
      </c>
      <c r="C352" s="2546"/>
      <c r="D352" s="2674" t="s">
        <v>16340</v>
      </c>
      <c r="E352" s="2674"/>
      <c r="F352" s="2674"/>
      <c r="G352" s="2674"/>
      <c r="H352" s="2690">
        <v>1.5</v>
      </c>
      <c r="I352" s="2690"/>
      <c r="J352" s="2546" t="s">
        <v>16385</v>
      </c>
      <c r="K352" s="2546"/>
      <c r="L352" s="970" t="s">
        <v>15703</v>
      </c>
      <c r="M352" s="2681" t="s">
        <v>16383</v>
      </c>
      <c r="N352" s="2681"/>
      <c r="O352" s="2683"/>
      <c r="P352" s="2683"/>
      <c r="Q352" s="2683"/>
      <c r="R352" s="2537"/>
      <c r="S352" s="2463"/>
    </row>
    <row r="353" spans="1:19" ht="153.75" customHeight="1">
      <c r="A353" s="965" t="s">
        <v>6129</v>
      </c>
      <c r="B353" s="2546" t="s">
        <v>16386</v>
      </c>
      <c r="C353" s="2546"/>
      <c r="D353" s="2674" t="s">
        <v>16340</v>
      </c>
      <c r="E353" s="2674"/>
      <c r="F353" s="2674"/>
      <c r="G353" s="2674"/>
      <c r="H353" s="2690">
        <v>6</v>
      </c>
      <c r="I353" s="2690"/>
      <c r="J353" s="2546" t="s">
        <v>16387</v>
      </c>
      <c r="K353" s="2546"/>
      <c r="L353" s="970" t="s">
        <v>16388</v>
      </c>
      <c r="M353" s="2681" t="s">
        <v>16383</v>
      </c>
      <c r="N353" s="2681"/>
      <c r="O353" s="2683"/>
      <c r="P353" s="2683"/>
      <c r="Q353" s="2683"/>
      <c r="R353" s="2537"/>
      <c r="S353" s="2463"/>
    </row>
    <row r="354" spans="1:19" ht="117" customHeight="1">
      <c r="A354" s="965" t="s">
        <v>6132</v>
      </c>
      <c r="B354" s="2546" t="s">
        <v>16389</v>
      </c>
      <c r="C354" s="2546"/>
      <c r="D354" s="2674" t="s">
        <v>16340</v>
      </c>
      <c r="E354" s="2674"/>
      <c r="F354" s="2674"/>
      <c r="G354" s="2674"/>
      <c r="H354" s="2690">
        <v>2</v>
      </c>
      <c r="I354" s="2690"/>
      <c r="J354" s="2546" t="s">
        <v>16390</v>
      </c>
      <c r="K354" s="2546"/>
      <c r="L354" s="970" t="s">
        <v>15463</v>
      </c>
      <c r="M354" s="2681" t="s">
        <v>16383</v>
      </c>
      <c r="N354" s="2681"/>
      <c r="O354" s="2683"/>
      <c r="P354" s="2683"/>
      <c r="Q354" s="2683"/>
      <c r="R354" s="2537"/>
      <c r="S354" s="2463"/>
    </row>
    <row r="355" spans="1:19" ht="93.75" customHeight="1">
      <c r="A355" s="965" t="s">
        <v>6134</v>
      </c>
      <c r="B355" s="2546" t="s">
        <v>16391</v>
      </c>
      <c r="C355" s="2546"/>
      <c r="D355" s="2674" t="s">
        <v>16340</v>
      </c>
      <c r="E355" s="2674"/>
      <c r="F355" s="2674"/>
      <c r="G355" s="2674"/>
      <c r="H355" s="2690">
        <v>1</v>
      </c>
      <c r="I355" s="2690"/>
      <c r="J355" s="2546" t="s">
        <v>16392</v>
      </c>
      <c r="K355" s="2546"/>
      <c r="L355" s="970" t="s">
        <v>15703</v>
      </c>
      <c r="M355" s="2681" t="s">
        <v>16376</v>
      </c>
      <c r="N355" s="2681"/>
      <c r="O355" s="2683"/>
      <c r="P355" s="2683"/>
      <c r="Q355" s="2683"/>
      <c r="R355" s="2537"/>
      <c r="S355" s="2463"/>
    </row>
    <row r="356" spans="1:19" ht="154.5" customHeight="1">
      <c r="A356" s="965" t="s">
        <v>6138</v>
      </c>
      <c r="B356" s="2546" t="s">
        <v>16393</v>
      </c>
      <c r="C356" s="2546"/>
      <c r="D356" s="2674" t="s">
        <v>16340</v>
      </c>
      <c r="E356" s="2674"/>
      <c r="F356" s="2674"/>
      <c r="G356" s="2674"/>
      <c r="H356" s="2690">
        <v>0.01</v>
      </c>
      <c r="I356" s="2690"/>
      <c r="J356" s="2546" t="s">
        <v>16394</v>
      </c>
      <c r="K356" s="2546"/>
      <c r="L356" s="970" t="s">
        <v>16395</v>
      </c>
      <c r="M356" s="2681" t="s">
        <v>16396</v>
      </c>
      <c r="N356" s="2681"/>
      <c r="O356" s="2683"/>
      <c r="P356" s="2683"/>
      <c r="Q356" s="2683"/>
      <c r="R356" s="2537"/>
      <c r="S356" s="2463"/>
    </row>
    <row r="357" spans="1:19" ht="147" customHeight="1">
      <c r="A357" s="965" t="s">
        <v>6142</v>
      </c>
      <c r="B357" s="2546" t="s">
        <v>16397</v>
      </c>
      <c r="C357" s="2546"/>
      <c r="D357" s="2674" t="s">
        <v>16340</v>
      </c>
      <c r="E357" s="2674"/>
      <c r="F357" s="2674"/>
      <c r="G357" s="2674"/>
      <c r="H357" s="2690">
        <v>0.01</v>
      </c>
      <c r="I357" s="2690"/>
      <c r="J357" s="2546" t="s">
        <v>16398</v>
      </c>
      <c r="K357" s="2546"/>
      <c r="L357" s="970" t="s">
        <v>16399</v>
      </c>
      <c r="M357" s="2681" t="s">
        <v>16400</v>
      </c>
      <c r="N357" s="2681"/>
      <c r="O357" s="2683"/>
      <c r="P357" s="2683"/>
      <c r="Q357" s="2683"/>
      <c r="R357" s="2537"/>
      <c r="S357" s="2463"/>
    </row>
    <row r="358" spans="1:19" ht="135" customHeight="1">
      <c r="A358" s="965" t="s">
        <v>6144</v>
      </c>
      <c r="B358" s="2546" t="s">
        <v>16401</v>
      </c>
      <c r="C358" s="2546"/>
      <c r="D358" s="2674" t="s">
        <v>16340</v>
      </c>
      <c r="E358" s="2674"/>
      <c r="F358" s="2674"/>
      <c r="G358" s="2674"/>
      <c r="H358" s="2690">
        <v>0.01</v>
      </c>
      <c r="I358" s="2690"/>
      <c r="J358" s="2546" t="s">
        <v>16402</v>
      </c>
      <c r="K358" s="2546"/>
      <c r="L358" s="970" t="s">
        <v>16158</v>
      </c>
      <c r="M358" s="2681" t="s">
        <v>16403</v>
      </c>
      <c r="N358" s="2681"/>
      <c r="O358" s="2683"/>
      <c r="P358" s="2683"/>
      <c r="Q358" s="2683"/>
      <c r="R358" s="2537"/>
      <c r="S358" s="2463"/>
    </row>
    <row r="359" spans="1:19" ht="136.5" customHeight="1">
      <c r="A359" s="965" t="s">
        <v>6146</v>
      </c>
      <c r="B359" s="2546" t="s">
        <v>16404</v>
      </c>
      <c r="C359" s="2546"/>
      <c r="D359" s="2674" t="s">
        <v>16340</v>
      </c>
      <c r="E359" s="2674"/>
      <c r="F359" s="2674"/>
      <c r="G359" s="2674"/>
      <c r="H359" s="2690">
        <v>0.01</v>
      </c>
      <c r="I359" s="2690"/>
      <c r="J359" s="2546" t="s">
        <v>16405</v>
      </c>
      <c r="K359" s="2546"/>
      <c r="L359" s="970" t="s">
        <v>15541</v>
      </c>
      <c r="M359" s="2681" t="s">
        <v>16406</v>
      </c>
      <c r="N359" s="2681"/>
      <c r="O359" s="2683"/>
      <c r="P359" s="2683"/>
      <c r="Q359" s="2683"/>
      <c r="R359" s="2537"/>
      <c r="S359" s="2463"/>
    </row>
    <row r="360" spans="1:19" ht="97.5" customHeight="1">
      <c r="A360" s="965" t="s">
        <v>6149</v>
      </c>
      <c r="B360" s="2546" t="s">
        <v>16407</v>
      </c>
      <c r="C360" s="2546"/>
      <c r="D360" s="2674" t="s">
        <v>16340</v>
      </c>
      <c r="E360" s="2674"/>
      <c r="F360" s="2674"/>
      <c r="G360" s="2674"/>
      <c r="H360" s="2690">
        <v>0.05</v>
      </c>
      <c r="I360" s="2690"/>
      <c r="J360" s="2546" t="s">
        <v>16408</v>
      </c>
      <c r="K360" s="2546"/>
      <c r="L360" s="970" t="s">
        <v>16059</v>
      </c>
      <c r="M360" s="2681" t="s">
        <v>16409</v>
      </c>
      <c r="N360" s="2681"/>
      <c r="O360" s="2674"/>
      <c r="P360" s="2674"/>
      <c r="Q360" s="2674"/>
      <c r="R360" s="2537"/>
      <c r="S360" s="2463"/>
    </row>
    <row r="361" spans="1:19" ht="105" customHeight="1">
      <c r="A361" s="965" t="s">
        <v>276</v>
      </c>
      <c r="B361" s="2535" t="s">
        <v>16410</v>
      </c>
      <c r="C361" s="2536"/>
      <c r="D361" s="2537" t="s">
        <v>16411</v>
      </c>
      <c r="E361" s="2463"/>
      <c r="F361" s="2711"/>
      <c r="G361" s="2708"/>
      <c r="H361" s="2538">
        <v>0.02</v>
      </c>
      <c r="I361" s="2540"/>
      <c r="J361" s="2535" t="s">
        <v>16412</v>
      </c>
      <c r="K361" s="2536"/>
      <c r="L361" s="970" t="s">
        <v>16158</v>
      </c>
      <c r="M361" s="2560" t="s">
        <v>16413</v>
      </c>
      <c r="N361" s="2631"/>
      <c r="O361" s="2537"/>
      <c r="P361" s="2711"/>
      <c r="Q361" s="2708"/>
      <c r="R361" s="2537"/>
      <c r="S361" s="2463"/>
    </row>
    <row r="362" spans="1:19" ht="90" customHeight="1">
      <c r="A362" s="965" t="s">
        <v>278</v>
      </c>
      <c r="B362" s="2546" t="s">
        <v>16414</v>
      </c>
      <c r="C362" s="2546"/>
      <c r="D362" s="2674" t="s">
        <v>16340</v>
      </c>
      <c r="E362" s="2674"/>
      <c r="F362" s="2674"/>
      <c r="G362" s="2674"/>
      <c r="H362" s="2690">
        <v>0.39</v>
      </c>
      <c r="I362" s="2690"/>
      <c r="J362" s="2546" t="s">
        <v>16415</v>
      </c>
      <c r="K362" s="2546"/>
      <c r="L362" s="970" t="s">
        <v>16059</v>
      </c>
      <c r="M362" s="2681" t="s">
        <v>16416</v>
      </c>
      <c r="N362" s="2681"/>
      <c r="O362" s="2674"/>
      <c r="P362" s="2674"/>
      <c r="Q362" s="2674"/>
      <c r="R362" s="2537"/>
      <c r="S362" s="2463"/>
    </row>
    <row r="363" spans="1:19" ht="93" customHeight="1">
      <c r="A363" s="965" t="s">
        <v>280</v>
      </c>
      <c r="B363" s="2546" t="s">
        <v>16417</v>
      </c>
      <c r="C363" s="2546"/>
      <c r="D363" s="2674" t="s">
        <v>16340</v>
      </c>
      <c r="E363" s="2674"/>
      <c r="F363" s="2674"/>
      <c r="G363" s="2674"/>
      <c r="H363" s="2690">
        <v>0.03</v>
      </c>
      <c r="I363" s="2690"/>
      <c r="J363" s="2546" t="s">
        <v>16418</v>
      </c>
      <c r="K363" s="2546"/>
      <c r="L363" s="970" t="s">
        <v>16419</v>
      </c>
      <c r="M363" s="2681" t="s">
        <v>16420</v>
      </c>
      <c r="N363" s="2681"/>
      <c r="O363" s="2683"/>
      <c r="P363" s="2683"/>
      <c r="Q363" s="2683"/>
      <c r="R363" s="2537"/>
      <c r="S363" s="2463"/>
    </row>
    <row r="364" spans="1:19" ht="178.5" customHeight="1">
      <c r="A364" s="980" t="s">
        <v>282</v>
      </c>
      <c r="B364" s="2546" t="s">
        <v>16421</v>
      </c>
      <c r="C364" s="2546"/>
      <c r="D364" s="2674" t="s">
        <v>16340</v>
      </c>
      <c r="E364" s="2674"/>
      <c r="F364" s="2674"/>
      <c r="G364" s="2674"/>
      <c r="H364" s="2690">
        <v>0.01</v>
      </c>
      <c r="I364" s="2690"/>
      <c r="J364" s="2546" t="s">
        <v>16422</v>
      </c>
      <c r="K364" s="2546"/>
      <c r="L364" s="991" t="s">
        <v>16162</v>
      </c>
      <c r="M364" s="2681" t="s">
        <v>16423</v>
      </c>
      <c r="N364" s="2681"/>
      <c r="O364" s="2683"/>
      <c r="P364" s="2683"/>
      <c r="Q364" s="2683"/>
      <c r="R364" s="2642"/>
      <c r="S364" s="2569"/>
    </row>
    <row r="365" spans="1:19" ht="99" customHeight="1">
      <c r="A365" s="965">
        <v>29</v>
      </c>
      <c r="B365" s="2546" t="s">
        <v>16424</v>
      </c>
      <c r="C365" s="2546"/>
      <c r="D365" s="2674" t="s">
        <v>16340</v>
      </c>
      <c r="E365" s="2674"/>
      <c r="F365" s="2674"/>
      <c r="G365" s="2674"/>
      <c r="H365" s="2690">
        <v>0.02</v>
      </c>
      <c r="I365" s="2690"/>
      <c r="J365" s="2546" t="s">
        <v>16425</v>
      </c>
      <c r="K365" s="2546"/>
      <c r="L365" s="970" t="s">
        <v>15499</v>
      </c>
      <c r="M365" s="2681" t="s">
        <v>16426</v>
      </c>
      <c r="N365" s="2681"/>
      <c r="O365" s="2683"/>
      <c r="P365" s="2683"/>
      <c r="Q365" s="2683"/>
      <c r="R365" s="2537"/>
      <c r="S365" s="2463"/>
    </row>
    <row r="366" spans="1:19" ht="182.25" customHeight="1">
      <c r="A366" s="965" t="s">
        <v>287</v>
      </c>
      <c r="B366" s="2546" t="s">
        <v>16427</v>
      </c>
      <c r="C366" s="2546"/>
      <c r="D366" s="2674" t="s">
        <v>16340</v>
      </c>
      <c r="E366" s="2674"/>
      <c r="F366" s="2674"/>
      <c r="G366" s="2674"/>
      <c r="H366" s="2690">
        <v>0.01</v>
      </c>
      <c r="I366" s="2690"/>
      <c r="J366" s="2546" t="s">
        <v>16428</v>
      </c>
      <c r="K366" s="2546"/>
      <c r="L366" s="970" t="s">
        <v>15865</v>
      </c>
      <c r="M366" s="2681" t="s">
        <v>16429</v>
      </c>
      <c r="N366" s="2681"/>
      <c r="O366" s="2683"/>
      <c r="P366" s="2683"/>
      <c r="Q366" s="2683"/>
      <c r="R366" s="2642"/>
      <c r="S366" s="2569"/>
    </row>
    <row r="367" spans="1:19" ht="98.25" customHeight="1">
      <c r="A367" s="965" t="s">
        <v>289</v>
      </c>
      <c r="B367" s="2546" t="s">
        <v>16430</v>
      </c>
      <c r="C367" s="2546"/>
      <c r="D367" s="2674" t="s">
        <v>16340</v>
      </c>
      <c r="E367" s="2674"/>
      <c r="F367" s="2674"/>
      <c r="G367" s="2674"/>
      <c r="H367" s="2690">
        <v>0.1</v>
      </c>
      <c r="I367" s="2690"/>
      <c r="J367" s="2546" t="s">
        <v>16431</v>
      </c>
      <c r="K367" s="2546"/>
      <c r="L367" s="970" t="s">
        <v>15658</v>
      </c>
      <c r="M367" s="2681" t="s">
        <v>16056</v>
      </c>
      <c r="N367" s="2681"/>
      <c r="O367" s="2674"/>
      <c r="P367" s="2674"/>
      <c r="Q367" s="2674"/>
      <c r="R367" s="2537"/>
      <c r="S367" s="2463"/>
    </row>
    <row r="368" spans="1:19" ht="93.75" customHeight="1">
      <c r="A368" s="965" t="s">
        <v>291</v>
      </c>
      <c r="B368" s="2535" t="s">
        <v>16432</v>
      </c>
      <c r="C368" s="2536"/>
      <c r="D368" s="2537" t="s">
        <v>16411</v>
      </c>
      <c r="E368" s="2463"/>
      <c r="F368" s="2674"/>
      <c r="G368" s="2674"/>
      <c r="H368" s="2538">
        <v>0.08</v>
      </c>
      <c r="I368" s="2540"/>
      <c r="J368" s="2535" t="s">
        <v>16433</v>
      </c>
      <c r="K368" s="2536"/>
      <c r="L368" s="970" t="s">
        <v>16434</v>
      </c>
      <c r="M368" s="2560" t="s">
        <v>15663</v>
      </c>
      <c r="N368" s="2631"/>
      <c r="O368" s="2674"/>
      <c r="P368" s="2674"/>
      <c r="Q368" s="2674"/>
      <c r="R368" s="2537"/>
      <c r="S368" s="2463"/>
    </row>
    <row r="369" spans="1:19" ht="92.25" customHeight="1">
      <c r="A369" s="965" t="s">
        <v>293</v>
      </c>
      <c r="B369" s="2546" t="s">
        <v>16435</v>
      </c>
      <c r="C369" s="2546"/>
      <c r="D369" s="2674" t="s">
        <v>16340</v>
      </c>
      <c r="E369" s="2674"/>
      <c r="F369" s="2674"/>
      <c r="G369" s="2674"/>
      <c r="H369" s="2690">
        <v>3.5</v>
      </c>
      <c r="I369" s="2690"/>
      <c r="J369" s="2546" t="s">
        <v>16436</v>
      </c>
      <c r="K369" s="2546"/>
      <c r="L369" s="970" t="s">
        <v>16437</v>
      </c>
      <c r="M369" s="2681" t="s">
        <v>16438</v>
      </c>
      <c r="N369" s="2681"/>
      <c r="O369" s="2683"/>
      <c r="P369" s="2683"/>
      <c r="Q369" s="2683"/>
      <c r="R369" s="2537"/>
      <c r="S369" s="2463"/>
    </row>
    <row r="370" spans="1:19" ht="177" customHeight="1">
      <c r="A370" s="965" t="s">
        <v>295</v>
      </c>
      <c r="B370" s="2546" t="s">
        <v>16439</v>
      </c>
      <c r="C370" s="2546"/>
      <c r="D370" s="2674" t="s">
        <v>16340</v>
      </c>
      <c r="E370" s="2674"/>
      <c r="F370" s="2674"/>
      <c r="G370" s="2674"/>
      <c r="H370" s="2690">
        <v>0.05</v>
      </c>
      <c r="I370" s="2690"/>
      <c r="J370" s="2546" t="s">
        <v>16440</v>
      </c>
      <c r="K370" s="2546"/>
      <c r="L370" s="970" t="s">
        <v>16437</v>
      </c>
      <c r="M370" s="2681" t="s">
        <v>16441</v>
      </c>
      <c r="N370" s="2681"/>
      <c r="O370" s="2683"/>
      <c r="P370" s="2683"/>
      <c r="Q370" s="2683"/>
      <c r="R370" s="2537"/>
      <c r="S370" s="2463"/>
    </row>
    <row r="371" spans="1:19" ht="99.75" customHeight="1">
      <c r="A371" s="965" t="s">
        <v>297</v>
      </c>
      <c r="B371" s="2546" t="s">
        <v>16442</v>
      </c>
      <c r="C371" s="2546"/>
      <c r="D371" s="2674" t="s">
        <v>16340</v>
      </c>
      <c r="E371" s="2674"/>
      <c r="F371" s="2674"/>
      <c r="G371" s="2674"/>
      <c r="H371" s="2690">
        <v>0.25</v>
      </c>
      <c r="I371" s="2690"/>
      <c r="J371" s="2546" t="s">
        <v>16443</v>
      </c>
      <c r="K371" s="2546"/>
      <c r="L371" s="970" t="s">
        <v>15799</v>
      </c>
      <c r="M371" s="2681" t="s">
        <v>16444</v>
      </c>
      <c r="N371" s="2681"/>
      <c r="O371" s="2674"/>
      <c r="P371" s="2674"/>
      <c r="Q371" s="2674"/>
      <c r="R371" s="2537"/>
      <c r="S371" s="2463"/>
    </row>
    <row r="372" spans="1:19" ht="100.5" customHeight="1">
      <c r="A372" s="965" t="s">
        <v>299</v>
      </c>
      <c r="B372" s="2546" t="s">
        <v>16445</v>
      </c>
      <c r="C372" s="2546"/>
      <c r="D372" s="2674" t="s">
        <v>16340</v>
      </c>
      <c r="E372" s="2674"/>
      <c r="F372" s="2674"/>
      <c r="G372" s="2674"/>
      <c r="H372" s="2690">
        <v>0.25</v>
      </c>
      <c r="I372" s="2690"/>
      <c r="J372" s="2546" t="s">
        <v>16446</v>
      </c>
      <c r="K372" s="2546"/>
      <c r="L372" s="970" t="s">
        <v>15799</v>
      </c>
      <c r="M372" s="2681" t="s">
        <v>16447</v>
      </c>
      <c r="N372" s="2681"/>
      <c r="O372" s="2674"/>
      <c r="P372" s="2674"/>
      <c r="Q372" s="2674"/>
      <c r="R372" s="2642"/>
      <c r="S372" s="2569"/>
    </row>
    <row r="373" spans="1:19" ht="98.25" customHeight="1">
      <c r="A373" s="965" t="s">
        <v>301</v>
      </c>
      <c r="B373" s="2546" t="s">
        <v>16448</v>
      </c>
      <c r="C373" s="2546"/>
      <c r="D373" s="2674" t="s">
        <v>16340</v>
      </c>
      <c r="E373" s="2674"/>
      <c r="F373" s="2674"/>
      <c r="G373" s="2674"/>
      <c r="H373" s="2690">
        <v>0.02</v>
      </c>
      <c r="I373" s="2690"/>
      <c r="J373" s="2546" t="s">
        <v>16449</v>
      </c>
      <c r="K373" s="2546"/>
      <c r="L373" s="970" t="s">
        <v>16450</v>
      </c>
      <c r="M373" s="2681" t="s">
        <v>16376</v>
      </c>
      <c r="N373" s="2681"/>
      <c r="O373" s="2683"/>
      <c r="P373" s="2683"/>
      <c r="Q373" s="2683"/>
      <c r="R373" s="2537"/>
      <c r="S373" s="2463"/>
    </row>
    <row r="374" spans="1:19" ht="100.5" customHeight="1">
      <c r="A374" s="965" t="s">
        <v>189</v>
      </c>
      <c r="B374" s="2546" t="s">
        <v>16451</v>
      </c>
      <c r="C374" s="2546"/>
      <c r="D374" s="2674" t="s">
        <v>16340</v>
      </c>
      <c r="E374" s="2674"/>
      <c r="F374" s="2674"/>
      <c r="G374" s="2674"/>
      <c r="H374" s="2690">
        <v>0.02</v>
      </c>
      <c r="I374" s="2690"/>
      <c r="J374" s="2546" t="s">
        <v>16452</v>
      </c>
      <c r="K374" s="2546"/>
      <c r="L374" s="970" t="s">
        <v>15803</v>
      </c>
      <c r="M374" s="2681" t="s">
        <v>16447</v>
      </c>
      <c r="N374" s="2681"/>
      <c r="O374" s="2674"/>
      <c r="P374" s="2674"/>
      <c r="Q374" s="2674"/>
      <c r="R374" s="2537"/>
      <c r="S374" s="2463"/>
    </row>
    <row r="375" spans="1:19" ht="117" customHeight="1">
      <c r="A375" s="965" t="s">
        <v>192</v>
      </c>
      <c r="B375" s="2546" t="s">
        <v>16453</v>
      </c>
      <c r="C375" s="2546"/>
      <c r="D375" s="2674" t="s">
        <v>16340</v>
      </c>
      <c r="E375" s="2674"/>
      <c r="F375" s="2674"/>
      <c r="G375" s="2674"/>
      <c r="H375" s="2690">
        <v>0.01</v>
      </c>
      <c r="I375" s="2690"/>
      <c r="J375" s="2546" t="s">
        <v>16454</v>
      </c>
      <c r="K375" s="2546"/>
      <c r="L375" s="970" t="s">
        <v>15537</v>
      </c>
      <c r="M375" s="2681" t="s">
        <v>16455</v>
      </c>
      <c r="N375" s="2681"/>
      <c r="O375" s="2683"/>
      <c r="P375" s="2683"/>
      <c r="Q375" s="2683"/>
      <c r="R375" s="2537"/>
      <c r="S375" s="2463"/>
    </row>
    <row r="376" spans="1:19" ht="97.5" customHeight="1">
      <c r="A376" s="980" t="s">
        <v>194</v>
      </c>
      <c r="B376" s="2546" t="s">
        <v>16456</v>
      </c>
      <c r="C376" s="2546"/>
      <c r="D376" s="2674" t="s">
        <v>16340</v>
      </c>
      <c r="E376" s="2674"/>
      <c r="F376" s="2674"/>
      <c r="G376" s="2674"/>
      <c r="H376" s="2690">
        <v>0.01</v>
      </c>
      <c r="I376" s="2690"/>
      <c r="J376" s="2546" t="s">
        <v>16457</v>
      </c>
      <c r="K376" s="2546"/>
      <c r="L376" s="991" t="s">
        <v>16458</v>
      </c>
      <c r="M376" s="2681" t="s">
        <v>16459</v>
      </c>
      <c r="N376" s="2681"/>
      <c r="O376" s="2683"/>
      <c r="P376" s="2683"/>
      <c r="Q376" s="2683"/>
      <c r="R376" s="2642"/>
      <c r="S376" s="2569"/>
    </row>
    <row r="377" spans="1:19" ht="98.25" customHeight="1">
      <c r="A377" s="965" t="s">
        <v>197</v>
      </c>
      <c r="B377" s="2546" t="s">
        <v>16460</v>
      </c>
      <c r="C377" s="2546"/>
      <c r="D377" s="2674" t="s">
        <v>16340</v>
      </c>
      <c r="E377" s="2674"/>
      <c r="F377" s="2674"/>
      <c r="G377" s="2674"/>
      <c r="H377" s="2690">
        <v>0.08</v>
      </c>
      <c r="I377" s="2690"/>
      <c r="J377" s="2546" t="s">
        <v>16461</v>
      </c>
      <c r="K377" s="2546"/>
      <c r="L377" s="970" t="s">
        <v>15505</v>
      </c>
      <c r="M377" s="2681" t="s">
        <v>16462</v>
      </c>
      <c r="N377" s="2681"/>
      <c r="O377" s="2683"/>
      <c r="P377" s="2683"/>
      <c r="Q377" s="2683"/>
      <c r="R377" s="2642"/>
      <c r="S377" s="2569"/>
    </row>
    <row r="378" spans="1:19" ht="97.5" customHeight="1">
      <c r="A378" s="965" t="s">
        <v>199</v>
      </c>
      <c r="B378" s="2546" t="s">
        <v>16463</v>
      </c>
      <c r="C378" s="2546"/>
      <c r="D378" s="2674" t="s">
        <v>16340</v>
      </c>
      <c r="E378" s="2674"/>
      <c r="F378" s="2674"/>
      <c r="G378" s="2674"/>
      <c r="H378" s="2690">
        <v>0.01</v>
      </c>
      <c r="I378" s="2690"/>
      <c r="J378" s="2546" t="s">
        <v>16464</v>
      </c>
      <c r="K378" s="2546"/>
      <c r="L378" s="970" t="s">
        <v>16465</v>
      </c>
      <c r="M378" s="2681" t="s">
        <v>16438</v>
      </c>
      <c r="N378" s="2681"/>
      <c r="O378" s="2683"/>
      <c r="P378" s="2683"/>
      <c r="Q378" s="2683"/>
      <c r="R378" s="2537"/>
      <c r="S378" s="2463"/>
    </row>
    <row r="379" spans="1:19" ht="97.5" customHeight="1">
      <c r="A379" s="965" t="s">
        <v>201</v>
      </c>
      <c r="B379" s="2546" t="s">
        <v>16466</v>
      </c>
      <c r="C379" s="2546"/>
      <c r="D379" s="2674" t="s">
        <v>16340</v>
      </c>
      <c r="E379" s="2674"/>
      <c r="F379" s="2674"/>
      <c r="G379" s="2674"/>
      <c r="H379" s="2690">
        <v>0.02</v>
      </c>
      <c r="I379" s="2690"/>
      <c r="J379" s="2546" t="s">
        <v>16467</v>
      </c>
      <c r="K379" s="2546"/>
      <c r="L379" s="970" t="s">
        <v>16468</v>
      </c>
      <c r="M379" s="2681" t="s">
        <v>16376</v>
      </c>
      <c r="N379" s="2681"/>
      <c r="O379" s="2683"/>
      <c r="P379" s="2683"/>
      <c r="Q379" s="2683"/>
      <c r="R379" s="2537"/>
      <c r="S379" s="2463"/>
    </row>
    <row r="380" spans="1:19" ht="99.75" customHeight="1">
      <c r="A380" s="965" t="s">
        <v>204</v>
      </c>
      <c r="B380" s="2546" t="s">
        <v>16469</v>
      </c>
      <c r="C380" s="2546"/>
      <c r="D380" s="2674" t="s">
        <v>16340</v>
      </c>
      <c r="E380" s="2674"/>
      <c r="F380" s="2674"/>
      <c r="G380" s="2674"/>
      <c r="H380" s="2690">
        <v>1</v>
      </c>
      <c r="I380" s="2690"/>
      <c r="J380" s="2546" t="s">
        <v>16470</v>
      </c>
      <c r="K380" s="2546"/>
      <c r="L380" s="970" t="s">
        <v>16471</v>
      </c>
      <c r="M380" s="2681" t="s">
        <v>16472</v>
      </c>
      <c r="N380" s="2681"/>
      <c r="O380" s="2683"/>
      <c r="P380" s="2683"/>
      <c r="Q380" s="2683"/>
      <c r="R380" s="2537"/>
      <c r="S380" s="2463"/>
    </row>
    <row r="381" spans="1:19" ht="106.5" customHeight="1">
      <c r="A381" s="965" t="s">
        <v>206</v>
      </c>
      <c r="B381" s="2546" t="s">
        <v>16473</v>
      </c>
      <c r="C381" s="2546"/>
      <c r="D381" s="2674" t="s">
        <v>16340</v>
      </c>
      <c r="E381" s="2674"/>
      <c r="F381" s="2674"/>
      <c r="G381" s="2674"/>
      <c r="H381" s="2690">
        <v>0.02</v>
      </c>
      <c r="I381" s="2690"/>
      <c r="J381" s="2546" t="s">
        <v>16474</v>
      </c>
      <c r="K381" s="2546"/>
      <c r="L381" s="970" t="s">
        <v>16475</v>
      </c>
      <c r="M381" s="2681" t="s">
        <v>16472</v>
      </c>
      <c r="N381" s="2681"/>
      <c r="O381" s="2683"/>
      <c r="P381" s="2683"/>
      <c r="Q381" s="2683"/>
      <c r="R381" s="2537"/>
      <c r="S381" s="2463"/>
    </row>
    <row r="382" spans="1:19" ht="96.75" customHeight="1">
      <c r="A382" s="965" t="s">
        <v>208</v>
      </c>
      <c r="B382" s="2546" t="s">
        <v>16476</v>
      </c>
      <c r="C382" s="2546"/>
      <c r="D382" s="2674" t="s">
        <v>16340</v>
      </c>
      <c r="E382" s="2674"/>
      <c r="F382" s="2674"/>
      <c r="G382" s="2674"/>
      <c r="H382" s="2690">
        <v>0.02</v>
      </c>
      <c r="I382" s="2690"/>
      <c r="J382" s="2546" t="s">
        <v>16477</v>
      </c>
      <c r="K382" s="2546"/>
      <c r="L382" s="970" t="s">
        <v>15463</v>
      </c>
      <c r="M382" s="2681" t="s">
        <v>16472</v>
      </c>
      <c r="N382" s="2681"/>
      <c r="O382" s="2683"/>
      <c r="P382" s="2683"/>
      <c r="Q382" s="2683"/>
      <c r="R382" s="2537"/>
      <c r="S382" s="2463"/>
    </row>
    <row r="383" spans="1:19" ht="104.25" customHeight="1">
      <c r="A383" s="965" t="s">
        <v>210</v>
      </c>
      <c r="B383" s="2546" t="s">
        <v>16478</v>
      </c>
      <c r="C383" s="2546"/>
      <c r="D383" s="2674" t="s">
        <v>16340</v>
      </c>
      <c r="E383" s="2674"/>
      <c r="F383" s="2674"/>
      <c r="G383" s="2674"/>
      <c r="H383" s="2690">
        <v>0.02</v>
      </c>
      <c r="I383" s="2690"/>
      <c r="J383" s="2546" t="s">
        <v>16479</v>
      </c>
      <c r="K383" s="2546"/>
      <c r="L383" s="970" t="s">
        <v>16480</v>
      </c>
      <c r="M383" s="2681" t="s">
        <v>16056</v>
      </c>
      <c r="N383" s="2681"/>
      <c r="O383" s="2674"/>
      <c r="P383" s="2674"/>
      <c r="Q383" s="2674"/>
      <c r="R383" s="2537"/>
      <c r="S383" s="2463"/>
    </row>
    <row r="384" spans="1:19" ht="93.75" customHeight="1">
      <c r="A384" s="965" t="s">
        <v>212</v>
      </c>
      <c r="B384" s="2546" t="s">
        <v>16481</v>
      </c>
      <c r="C384" s="2546"/>
      <c r="D384" s="2674" t="s">
        <v>16340</v>
      </c>
      <c r="E384" s="2674"/>
      <c r="F384" s="2674"/>
      <c r="G384" s="2674"/>
      <c r="H384" s="2690">
        <v>0.28000000000000003</v>
      </c>
      <c r="I384" s="2690"/>
      <c r="J384" s="2546" t="s">
        <v>16482</v>
      </c>
      <c r="K384" s="2546"/>
      <c r="L384" s="970" t="s">
        <v>16483</v>
      </c>
      <c r="M384" s="2681" t="s">
        <v>16472</v>
      </c>
      <c r="N384" s="2681"/>
      <c r="O384" s="2683"/>
      <c r="P384" s="2683"/>
      <c r="Q384" s="2683"/>
      <c r="R384" s="2537"/>
      <c r="S384" s="2463"/>
    </row>
    <row r="385" spans="1:19" ht="99.75" customHeight="1">
      <c r="A385" s="965" t="s">
        <v>214</v>
      </c>
      <c r="B385" s="2546" t="s">
        <v>16484</v>
      </c>
      <c r="C385" s="2546"/>
      <c r="D385" s="2674" t="s">
        <v>16340</v>
      </c>
      <c r="E385" s="2674"/>
      <c r="F385" s="2674"/>
      <c r="G385" s="2674"/>
      <c r="H385" s="2690">
        <v>0.12</v>
      </c>
      <c r="I385" s="2690"/>
      <c r="J385" s="2546" t="s">
        <v>16485</v>
      </c>
      <c r="K385" s="2546"/>
      <c r="L385" s="970" t="s">
        <v>16486</v>
      </c>
      <c r="M385" s="2681" t="s">
        <v>16472</v>
      </c>
      <c r="N385" s="2681"/>
      <c r="O385" s="2683"/>
      <c r="P385" s="2683"/>
      <c r="Q385" s="2683"/>
      <c r="R385" s="2537"/>
      <c r="S385" s="2463"/>
    </row>
    <row r="386" spans="1:19" ht="102" customHeight="1">
      <c r="A386" s="965" t="s">
        <v>216</v>
      </c>
      <c r="B386" s="2546" t="s">
        <v>16487</v>
      </c>
      <c r="C386" s="2546"/>
      <c r="D386" s="2674" t="s">
        <v>16340</v>
      </c>
      <c r="E386" s="2674"/>
      <c r="F386" s="2674"/>
      <c r="G386" s="2674"/>
      <c r="H386" s="2690">
        <v>0.2</v>
      </c>
      <c r="I386" s="2690"/>
      <c r="J386" s="2546" t="s">
        <v>16488</v>
      </c>
      <c r="K386" s="2546"/>
      <c r="L386" s="970" t="s">
        <v>15855</v>
      </c>
      <c r="M386" s="2681" t="s">
        <v>16489</v>
      </c>
      <c r="N386" s="2681"/>
      <c r="O386" s="2674"/>
      <c r="P386" s="2674"/>
      <c r="Q386" s="2674"/>
      <c r="R386" s="2537"/>
      <c r="S386" s="2463"/>
    </row>
    <row r="387" spans="1:19" ht="99.75" customHeight="1">
      <c r="A387" s="965">
        <v>51</v>
      </c>
      <c r="B387" s="2546" t="s">
        <v>16490</v>
      </c>
      <c r="C387" s="2546"/>
      <c r="D387" s="2674" t="s">
        <v>16340</v>
      </c>
      <c r="E387" s="2674"/>
      <c r="F387" s="2674"/>
      <c r="G387" s="2674"/>
      <c r="H387" s="2690">
        <v>0.03</v>
      </c>
      <c r="I387" s="2690"/>
      <c r="J387" s="2546" t="s">
        <v>16491</v>
      </c>
      <c r="K387" s="2546"/>
      <c r="L387" s="970" t="s">
        <v>16492</v>
      </c>
      <c r="M387" s="2681" t="s">
        <v>16493</v>
      </c>
      <c r="N387" s="2681"/>
      <c r="O387" s="2674"/>
      <c r="P387" s="2674"/>
      <c r="Q387" s="2674"/>
      <c r="R387" s="2537"/>
      <c r="S387" s="2463"/>
    </row>
    <row r="388" spans="1:19" ht="101.25" customHeight="1">
      <c r="A388" s="965" t="s">
        <v>320</v>
      </c>
      <c r="B388" s="2546" t="s">
        <v>16494</v>
      </c>
      <c r="C388" s="2546"/>
      <c r="D388" s="2674" t="s">
        <v>16340</v>
      </c>
      <c r="E388" s="2674"/>
      <c r="F388" s="2674"/>
      <c r="G388" s="2674"/>
      <c r="H388" s="2690">
        <v>2.5000000000000001E-2</v>
      </c>
      <c r="I388" s="2690"/>
      <c r="J388" s="2546" t="s">
        <v>16495</v>
      </c>
      <c r="K388" s="2546"/>
      <c r="L388" s="970" t="s">
        <v>16496</v>
      </c>
      <c r="M388" s="2681" t="s">
        <v>16497</v>
      </c>
      <c r="N388" s="2681"/>
      <c r="O388" s="2674"/>
      <c r="P388" s="2674"/>
      <c r="Q388" s="2674"/>
      <c r="R388" s="2537"/>
      <c r="S388" s="2463"/>
    </row>
    <row r="389" spans="1:19" ht="101.25" customHeight="1">
      <c r="A389" s="965" t="s">
        <v>322</v>
      </c>
      <c r="B389" s="2546" t="s">
        <v>16498</v>
      </c>
      <c r="C389" s="2546"/>
      <c r="D389" s="2674" t="s">
        <v>16340</v>
      </c>
      <c r="E389" s="2674"/>
      <c r="F389" s="2674"/>
      <c r="G389" s="2674"/>
      <c r="H389" s="2690">
        <v>0.02</v>
      </c>
      <c r="I389" s="2690"/>
      <c r="J389" s="2546" t="s">
        <v>16499</v>
      </c>
      <c r="K389" s="2546"/>
      <c r="L389" s="970" t="s">
        <v>15855</v>
      </c>
      <c r="M389" s="2681" t="s">
        <v>16497</v>
      </c>
      <c r="N389" s="2681"/>
      <c r="O389" s="2674"/>
      <c r="P389" s="2674"/>
      <c r="Q389" s="2674"/>
      <c r="R389" s="2537"/>
      <c r="S389" s="2463"/>
    </row>
    <row r="390" spans="1:19" ht="102" customHeight="1">
      <c r="A390" s="965" t="s">
        <v>325</v>
      </c>
      <c r="B390" s="2546" t="s">
        <v>16500</v>
      </c>
      <c r="C390" s="2546"/>
      <c r="D390" s="2674" t="s">
        <v>16340</v>
      </c>
      <c r="E390" s="2674"/>
      <c r="F390" s="2674"/>
      <c r="G390" s="2674"/>
      <c r="H390" s="2690">
        <v>0.04</v>
      </c>
      <c r="I390" s="2690"/>
      <c r="J390" s="2546" t="s">
        <v>16501</v>
      </c>
      <c r="K390" s="2546"/>
      <c r="L390" s="970" t="s">
        <v>15855</v>
      </c>
      <c r="M390" s="2681" t="s">
        <v>16502</v>
      </c>
      <c r="N390" s="2681"/>
      <c r="O390" s="2674"/>
      <c r="P390" s="2674"/>
      <c r="Q390" s="2674"/>
      <c r="R390" s="2537"/>
      <c r="S390" s="2463"/>
    </row>
    <row r="391" spans="1:19" ht="98.25" customHeight="1">
      <c r="A391" s="965" t="s">
        <v>328</v>
      </c>
      <c r="B391" s="2546" t="s">
        <v>16503</v>
      </c>
      <c r="C391" s="2546"/>
      <c r="D391" s="2674" t="s">
        <v>16340</v>
      </c>
      <c r="E391" s="2674"/>
      <c r="F391" s="2674"/>
      <c r="G391" s="2674"/>
      <c r="H391" s="2690">
        <v>0.01</v>
      </c>
      <c r="I391" s="2690"/>
      <c r="J391" s="2546" t="s">
        <v>16504</v>
      </c>
      <c r="K391" s="2546"/>
      <c r="L391" s="970" t="s">
        <v>15855</v>
      </c>
      <c r="M391" s="2681" t="s">
        <v>15856</v>
      </c>
      <c r="N391" s="2681"/>
      <c r="O391" s="2674"/>
      <c r="P391" s="2674"/>
      <c r="Q391" s="2674"/>
      <c r="R391" s="2537"/>
      <c r="S391" s="2463"/>
    </row>
    <row r="392" spans="1:19" ht="104.25" customHeight="1">
      <c r="A392" s="965" t="s">
        <v>331</v>
      </c>
      <c r="B392" s="2546" t="s">
        <v>16505</v>
      </c>
      <c r="C392" s="2546"/>
      <c r="D392" s="2674" t="s">
        <v>16340</v>
      </c>
      <c r="E392" s="2674"/>
      <c r="F392" s="2674"/>
      <c r="G392" s="2674"/>
      <c r="H392" s="2690">
        <v>0.01</v>
      </c>
      <c r="I392" s="2690"/>
      <c r="J392" s="2546" t="s">
        <v>16506</v>
      </c>
      <c r="K392" s="2546"/>
      <c r="L392" s="970" t="s">
        <v>16507</v>
      </c>
      <c r="M392" s="2681" t="s">
        <v>16447</v>
      </c>
      <c r="N392" s="2681"/>
      <c r="O392" s="2674"/>
      <c r="P392" s="2674"/>
      <c r="Q392" s="2674"/>
      <c r="R392" s="2537"/>
      <c r="S392" s="2463"/>
    </row>
    <row r="393" spans="1:19" ht="96.75" customHeight="1">
      <c r="A393" s="965" t="s">
        <v>1005</v>
      </c>
      <c r="B393" s="2546" t="s">
        <v>16508</v>
      </c>
      <c r="C393" s="2546"/>
      <c r="D393" s="2674" t="s">
        <v>16411</v>
      </c>
      <c r="E393" s="2674"/>
      <c r="F393" s="2674"/>
      <c r="G393" s="2674"/>
      <c r="H393" s="2690">
        <v>0.23</v>
      </c>
      <c r="I393" s="2690"/>
      <c r="J393" s="2546" t="s">
        <v>16509</v>
      </c>
      <c r="K393" s="2546"/>
      <c r="L393" s="970" t="s">
        <v>16483</v>
      </c>
      <c r="M393" s="2681" t="s">
        <v>16510</v>
      </c>
      <c r="N393" s="2681"/>
      <c r="O393" s="2674"/>
      <c r="P393" s="2674"/>
      <c r="Q393" s="2674"/>
      <c r="R393" s="2537"/>
      <c r="S393" s="2463"/>
    </row>
    <row r="394" spans="1:19" ht="96" customHeight="1">
      <c r="A394" s="980" t="s">
        <v>1006</v>
      </c>
      <c r="B394" s="2573" t="s">
        <v>16511</v>
      </c>
      <c r="C394" s="2558"/>
      <c r="D394" s="2674" t="s">
        <v>16411</v>
      </c>
      <c r="E394" s="2674"/>
      <c r="F394" s="2674"/>
      <c r="G394" s="2674"/>
      <c r="H394" s="2690">
        <v>0.03</v>
      </c>
      <c r="I394" s="2690"/>
      <c r="J394" s="2546" t="s">
        <v>16512</v>
      </c>
      <c r="K394" s="2546"/>
      <c r="L394" s="991" t="s">
        <v>16483</v>
      </c>
      <c r="M394" s="2681" t="s">
        <v>16513</v>
      </c>
      <c r="N394" s="2681"/>
      <c r="O394" s="2674"/>
      <c r="P394" s="2674"/>
      <c r="Q394" s="2674"/>
      <c r="R394" s="2537"/>
      <c r="S394" s="2463"/>
    </row>
    <row r="395" spans="1:19" ht="99" customHeight="1">
      <c r="A395" s="965" t="s">
        <v>1007</v>
      </c>
      <c r="B395" s="2546" t="s">
        <v>16514</v>
      </c>
      <c r="C395" s="2546"/>
      <c r="D395" s="2674" t="s">
        <v>16411</v>
      </c>
      <c r="E395" s="2674"/>
      <c r="F395" s="2674"/>
      <c r="G395" s="2674"/>
      <c r="H395" s="2690">
        <v>0.01</v>
      </c>
      <c r="I395" s="2690"/>
      <c r="J395" s="2546" t="s">
        <v>16515</v>
      </c>
      <c r="K395" s="2546"/>
      <c r="L395" s="970" t="s">
        <v>16516</v>
      </c>
      <c r="M395" s="2681" t="s">
        <v>16517</v>
      </c>
      <c r="N395" s="2681"/>
      <c r="O395" s="2674"/>
      <c r="P395" s="2674"/>
      <c r="Q395" s="2674"/>
      <c r="R395" s="2537"/>
      <c r="S395" s="2463"/>
    </row>
    <row r="396" spans="1:19" ht="100.5" customHeight="1">
      <c r="A396" s="965" t="s">
        <v>7468</v>
      </c>
      <c r="B396" s="2546" t="s">
        <v>16518</v>
      </c>
      <c r="C396" s="2546"/>
      <c r="D396" s="2674" t="s">
        <v>16340</v>
      </c>
      <c r="E396" s="2674"/>
      <c r="F396" s="2674"/>
      <c r="G396" s="2674"/>
      <c r="H396" s="2690">
        <v>0.1</v>
      </c>
      <c r="I396" s="2690"/>
      <c r="J396" s="2546" t="s">
        <v>16519</v>
      </c>
      <c r="K396" s="2546"/>
      <c r="L396" s="970" t="s">
        <v>16520</v>
      </c>
      <c r="M396" s="2681" t="s">
        <v>16472</v>
      </c>
      <c r="N396" s="2681"/>
      <c r="O396" s="2683"/>
      <c r="P396" s="2683"/>
      <c r="Q396" s="2683"/>
      <c r="R396" s="2537"/>
      <c r="S396" s="2463"/>
    </row>
    <row r="397" spans="1:19" ht="133.5" customHeight="1">
      <c r="A397" s="965" t="s">
        <v>7471</v>
      </c>
      <c r="B397" s="2546" t="s">
        <v>16521</v>
      </c>
      <c r="C397" s="2546"/>
      <c r="D397" s="2674" t="s">
        <v>16340</v>
      </c>
      <c r="E397" s="2674"/>
      <c r="F397" s="2674"/>
      <c r="G397" s="2674"/>
      <c r="H397" s="2690">
        <v>0.01</v>
      </c>
      <c r="I397" s="2690"/>
      <c r="J397" s="2546" t="s">
        <v>16522</v>
      </c>
      <c r="K397" s="2546"/>
      <c r="L397" s="970" t="s">
        <v>16523</v>
      </c>
      <c r="M397" s="2681" t="s">
        <v>16524</v>
      </c>
      <c r="N397" s="2681"/>
      <c r="O397" s="2683"/>
      <c r="P397" s="2683"/>
      <c r="Q397" s="2683"/>
      <c r="R397" s="2537"/>
      <c r="S397" s="2463"/>
    </row>
    <row r="398" spans="1:19" ht="102" customHeight="1">
      <c r="A398" s="965" t="s">
        <v>7474</v>
      </c>
      <c r="B398" s="2546" t="s">
        <v>16525</v>
      </c>
      <c r="C398" s="2546"/>
      <c r="D398" s="2674" t="s">
        <v>16340</v>
      </c>
      <c r="E398" s="2674"/>
      <c r="F398" s="2674"/>
      <c r="G398" s="2674"/>
      <c r="H398" s="2690">
        <v>0.05</v>
      </c>
      <c r="I398" s="2690"/>
      <c r="J398" s="2546" t="s">
        <v>16526</v>
      </c>
      <c r="K398" s="2546"/>
      <c r="L398" s="970" t="s">
        <v>16145</v>
      </c>
      <c r="M398" s="2681" t="s">
        <v>16527</v>
      </c>
      <c r="N398" s="2681"/>
      <c r="O398" s="2674"/>
      <c r="P398" s="2674"/>
      <c r="Q398" s="2674"/>
      <c r="R398" s="2537"/>
      <c r="S398" s="2463"/>
    </row>
    <row r="399" spans="1:19" ht="98.25" customHeight="1">
      <c r="A399" s="965" t="s">
        <v>7477</v>
      </c>
      <c r="B399" s="2546" t="s">
        <v>16528</v>
      </c>
      <c r="C399" s="2546"/>
      <c r="D399" s="2674" t="s">
        <v>16340</v>
      </c>
      <c r="E399" s="2674"/>
      <c r="F399" s="2674"/>
      <c r="G399" s="2674"/>
      <c r="H399" s="2690">
        <v>0.05</v>
      </c>
      <c r="I399" s="2690"/>
      <c r="J399" s="2546" t="s">
        <v>16529</v>
      </c>
      <c r="K399" s="2546"/>
      <c r="L399" s="970" t="s">
        <v>16088</v>
      </c>
      <c r="M399" s="2681" t="s">
        <v>16527</v>
      </c>
      <c r="N399" s="2681"/>
      <c r="O399" s="2674"/>
      <c r="P399" s="2674"/>
      <c r="Q399" s="2674"/>
      <c r="R399" s="2537"/>
      <c r="S399" s="2463"/>
    </row>
    <row r="400" spans="1:19" ht="100.5" customHeight="1">
      <c r="A400" s="965" t="s">
        <v>7480</v>
      </c>
      <c r="B400" s="2546" t="s">
        <v>16530</v>
      </c>
      <c r="C400" s="2546"/>
      <c r="D400" s="2674" t="s">
        <v>16340</v>
      </c>
      <c r="E400" s="2674"/>
      <c r="F400" s="2674"/>
      <c r="G400" s="2674"/>
      <c r="H400" s="2690">
        <v>0.42</v>
      </c>
      <c r="I400" s="2690"/>
      <c r="J400" s="2546" t="s">
        <v>16531</v>
      </c>
      <c r="K400" s="2546"/>
      <c r="L400" s="970" t="s">
        <v>16532</v>
      </c>
      <c r="M400" s="2681" t="s">
        <v>16462</v>
      </c>
      <c r="N400" s="2681"/>
      <c r="O400" s="2674"/>
      <c r="P400" s="2674"/>
      <c r="Q400" s="2674"/>
      <c r="R400" s="2537"/>
      <c r="S400" s="2463"/>
    </row>
    <row r="401" spans="1:19" ht="95.25" customHeight="1">
      <c r="A401" s="965" t="s">
        <v>7483</v>
      </c>
      <c r="B401" s="2546" t="s">
        <v>16533</v>
      </c>
      <c r="C401" s="2546"/>
      <c r="D401" s="2674" t="s">
        <v>16340</v>
      </c>
      <c r="E401" s="2674"/>
      <c r="F401" s="2674"/>
      <c r="G401" s="2674"/>
      <c r="H401" s="2690">
        <v>0.1</v>
      </c>
      <c r="I401" s="2690"/>
      <c r="J401" s="2546" t="s">
        <v>16534</v>
      </c>
      <c r="K401" s="2546"/>
      <c r="L401" s="970" t="s">
        <v>16532</v>
      </c>
      <c r="M401" s="2681" t="s">
        <v>16409</v>
      </c>
      <c r="N401" s="2681"/>
      <c r="O401" s="2674"/>
      <c r="P401" s="2674"/>
      <c r="Q401" s="2674"/>
      <c r="R401" s="2537"/>
      <c r="S401" s="2463"/>
    </row>
    <row r="402" spans="1:19" ht="97.5" customHeight="1">
      <c r="A402" s="965" t="s">
        <v>7486</v>
      </c>
      <c r="B402" s="2546" t="s">
        <v>16535</v>
      </c>
      <c r="C402" s="2546"/>
      <c r="D402" s="2674" t="s">
        <v>16340</v>
      </c>
      <c r="E402" s="2674"/>
      <c r="F402" s="2674"/>
      <c r="G402" s="2674"/>
      <c r="H402" s="2690">
        <v>0.1</v>
      </c>
      <c r="I402" s="2690"/>
      <c r="J402" s="2546" t="s">
        <v>16536</v>
      </c>
      <c r="K402" s="2546"/>
      <c r="L402" s="970" t="s">
        <v>16537</v>
      </c>
      <c r="M402" s="2681" t="s">
        <v>16409</v>
      </c>
      <c r="N402" s="2681"/>
      <c r="O402" s="2674"/>
      <c r="P402" s="2674"/>
      <c r="Q402" s="2674"/>
      <c r="R402" s="2537"/>
      <c r="S402" s="2463"/>
    </row>
    <row r="403" spans="1:19" ht="97.5" customHeight="1">
      <c r="A403" s="965" t="s">
        <v>7488</v>
      </c>
      <c r="B403" s="2535" t="s">
        <v>16538</v>
      </c>
      <c r="C403" s="2536"/>
      <c r="D403" s="2537" t="s">
        <v>16411</v>
      </c>
      <c r="E403" s="2462"/>
      <c r="F403" s="2462"/>
      <c r="G403" s="2463"/>
      <c r="H403" s="2538">
        <v>0.09</v>
      </c>
      <c r="I403" s="2540"/>
      <c r="J403" s="2535" t="s">
        <v>16539</v>
      </c>
      <c r="K403" s="2536"/>
      <c r="L403" s="970" t="s">
        <v>16532</v>
      </c>
      <c r="M403" s="2560" t="s">
        <v>16540</v>
      </c>
      <c r="N403" s="2631"/>
      <c r="O403" s="2674"/>
      <c r="P403" s="2674"/>
      <c r="Q403" s="2674"/>
      <c r="R403" s="2537"/>
      <c r="S403" s="2463"/>
    </row>
    <row r="404" spans="1:19" ht="104.25" customHeight="1">
      <c r="A404" s="965" t="s">
        <v>7490</v>
      </c>
      <c r="B404" s="2546" t="s">
        <v>16541</v>
      </c>
      <c r="C404" s="2546"/>
      <c r="D404" s="2674" t="s">
        <v>16340</v>
      </c>
      <c r="E404" s="2674"/>
      <c r="F404" s="2674"/>
      <c r="G404" s="2674"/>
      <c r="H404" s="2690">
        <v>14.1</v>
      </c>
      <c r="I404" s="2690"/>
      <c r="J404" s="2546" t="s">
        <v>16542</v>
      </c>
      <c r="K404" s="2546"/>
      <c r="L404" s="970" t="s">
        <v>16059</v>
      </c>
      <c r="M404" s="2681" t="s">
        <v>16543</v>
      </c>
      <c r="N404" s="2681"/>
      <c r="O404" s="2674"/>
      <c r="P404" s="2674"/>
      <c r="Q404" s="2674"/>
      <c r="R404" s="2537"/>
      <c r="S404" s="2463"/>
    </row>
    <row r="405" spans="1:19" ht="155.25" customHeight="1">
      <c r="A405" s="965" t="s">
        <v>7492</v>
      </c>
      <c r="B405" s="2546" t="s">
        <v>16544</v>
      </c>
      <c r="C405" s="2546"/>
      <c r="D405" s="2674" t="s">
        <v>16340</v>
      </c>
      <c r="E405" s="2674"/>
      <c r="F405" s="2674"/>
      <c r="G405" s="2674"/>
      <c r="H405" s="2690">
        <v>0.02</v>
      </c>
      <c r="I405" s="2690"/>
      <c r="J405" s="2546" t="s">
        <v>16545</v>
      </c>
      <c r="K405" s="2546"/>
      <c r="L405" s="970" t="s">
        <v>16546</v>
      </c>
      <c r="M405" s="2681" t="s">
        <v>16547</v>
      </c>
      <c r="N405" s="2681"/>
      <c r="O405" s="2683"/>
      <c r="P405" s="2683"/>
      <c r="Q405" s="2683"/>
      <c r="R405" s="2537"/>
      <c r="S405" s="2463"/>
    </row>
    <row r="406" spans="1:19" ht="145.5" customHeight="1">
      <c r="A406" s="965">
        <v>70</v>
      </c>
      <c r="B406" s="2546" t="s">
        <v>16548</v>
      </c>
      <c r="C406" s="2546"/>
      <c r="D406" s="2674" t="s">
        <v>16340</v>
      </c>
      <c r="E406" s="2674"/>
      <c r="F406" s="2674"/>
      <c r="G406" s="2674"/>
      <c r="H406" s="2690">
        <v>5</v>
      </c>
      <c r="I406" s="2690"/>
      <c r="J406" s="2546" t="s">
        <v>16549</v>
      </c>
      <c r="K406" s="2546"/>
      <c r="L406" s="970" t="s">
        <v>15569</v>
      </c>
      <c r="M406" s="2681" t="s">
        <v>16550</v>
      </c>
      <c r="N406" s="2681"/>
      <c r="O406" s="2683"/>
      <c r="P406" s="2683"/>
      <c r="Q406" s="2683"/>
      <c r="R406" s="2537"/>
      <c r="S406" s="2463"/>
    </row>
    <row r="407" spans="1:19" ht="91.5" customHeight="1">
      <c r="A407" s="965" t="s">
        <v>7497</v>
      </c>
      <c r="B407" s="2546" t="s">
        <v>16551</v>
      </c>
      <c r="C407" s="2546"/>
      <c r="D407" s="2674" t="s">
        <v>16340</v>
      </c>
      <c r="E407" s="2674"/>
      <c r="F407" s="2674"/>
      <c r="G407" s="2674"/>
      <c r="H407" s="2690">
        <v>4.7</v>
      </c>
      <c r="I407" s="2690"/>
      <c r="J407" s="2546" t="s">
        <v>16552</v>
      </c>
      <c r="K407" s="2546"/>
      <c r="L407" s="970" t="s">
        <v>16130</v>
      </c>
      <c r="M407" s="2681" t="s">
        <v>16462</v>
      </c>
      <c r="N407" s="2681"/>
      <c r="O407" s="2683"/>
      <c r="P407" s="2683"/>
      <c r="Q407" s="2683"/>
      <c r="R407" s="2537"/>
      <c r="S407" s="2463"/>
    </row>
    <row r="408" spans="1:19" ht="96.75" customHeight="1">
      <c r="A408" s="965" t="s">
        <v>7501</v>
      </c>
      <c r="B408" s="2546" t="s">
        <v>16553</v>
      </c>
      <c r="C408" s="2546"/>
      <c r="D408" s="2674" t="s">
        <v>16340</v>
      </c>
      <c r="E408" s="2674"/>
      <c r="F408" s="2674"/>
      <c r="G408" s="2674"/>
      <c r="H408" s="2690">
        <v>0.33</v>
      </c>
      <c r="I408" s="2690"/>
      <c r="J408" s="2546" t="s">
        <v>16554</v>
      </c>
      <c r="K408" s="2546"/>
      <c r="L408" s="970" t="s">
        <v>16483</v>
      </c>
      <c r="M408" s="2681" t="s">
        <v>16555</v>
      </c>
      <c r="N408" s="2681"/>
      <c r="O408" s="2683"/>
      <c r="P408" s="2683"/>
      <c r="Q408" s="2683"/>
      <c r="R408" s="2537"/>
      <c r="S408" s="2463"/>
    </row>
    <row r="409" spans="1:19" ht="156" customHeight="1">
      <c r="A409" s="965" t="s">
        <v>7504</v>
      </c>
      <c r="B409" s="2546" t="s">
        <v>16556</v>
      </c>
      <c r="C409" s="2546"/>
      <c r="D409" s="2674" t="s">
        <v>16340</v>
      </c>
      <c r="E409" s="2674"/>
      <c r="F409" s="2674"/>
      <c r="G409" s="2674"/>
      <c r="H409" s="2690">
        <v>1</v>
      </c>
      <c r="I409" s="2690"/>
      <c r="J409" s="2546" t="s">
        <v>16557</v>
      </c>
      <c r="K409" s="2546"/>
      <c r="L409" s="970" t="s">
        <v>16558</v>
      </c>
      <c r="M409" s="2681" t="s">
        <v>16559</v>
      </c>
      <c r="N409" s="2681"/>
      <c r="O409" s="2683"/>
      <c r="P409" s="2683"/>
      <c r="Q409" s="2683"/>
      <c r="R409" s="2537"/>
      <c r="S409" s="2463"/>
    </row>
    <row r="410" spans="1:19" ht="125.25" customHeight="1">
      <c r="A410" s="965" t="s">
        <v>7506</v>
      </c>
      <c r="B410" s="2546" t="s">
        <v>16560</v>
      </c>
      <c r="C410" s="2546"/>
      <c r="D410" s="2674" t="s">
        <v>16340</v>
      </c>
      <c r="E410" s="2674"/>
      <c r="F410" s="2674"/>
      <c r="G410" s="2674"/>
      <c r="H410" s="2690">
        <v>11.1</v>
      </c>
      <c r="I410" s="2690"/>
      <c r="J410" s="2546" t="s">
        <v>16561</v>
      </c>
      <c r="K410" s="2546"/>
      <c r="L410" s="970" t="s">
        <v>15877</v>
      </c>
      <c r="M410" s="2681" t="s">
        <v>16562</v>
      </c>
      <c r="N410" s="2681"/>
      <c r="O410" s="2683"/>
      <c r="P410" s="2683"/>
      <c r="Q410" s="2683"/>
      <c r="R410" s="2537"/>
      <c r="S410" s="2463"/>
    </row>
    <row r="411" spans="1:19" ht="62.25" customHeight="1">
      <c r="A411" s="968"/>
      <c r="B411" s="2712" t="s">
        <v>16563</v>
      </c>
      <c r="C411" s="2713"/>
      <c r="D411" s="2526" t="s">
        <v>4796</v>
      </c>
      <c r="E411" s="2528"/>
      <c r="F411" s="2714"/>
      <c r="G411" s="2714"/>
      <c r="H411" s="2529" t="s">
        <v>16564</v>
      </c>
      <c r="I411" s="2531"/>
      <c r="J411" s="2526" t="s">
        <v>4796</v>
      </c>
      <c r="K411" s="2528"/>
      <c r="L411" s="976" t="s">
        <v>4796</v>
      </c>
      <c r="M411" s="2526" t="s">
        <v>4796</v>
      </c>
      <c r="N411" s="2528"/>
      <c r="O411" s="2673" t="s">
        <v>4796</v>
      </c>
      <c r="P411" s="2673"/>
      <c r="Q411" s="2673"/>
      <c r="R411" s="2626" t="s">
        <v>4796</v>
      </c>
      <c r="S411" s="2482"/>
    </row>
    <row r="412" spans="1:19" ht="18.75" customHeight="1">
      <c r="A412" s="2565" t="s">
        <v>15533</v>
      </c>
      <c r="B412" s="2566"/>
      <c r="C412" s="2566"/>
      <c r="D412" s="2566"/>
      <c r="E412" s="2566"/>
      <c r="F412" s="2566"/>
      <c r="G412" s="2566"/>
      <c r="H412" s="2566"/>
      <c r="I412" s="2566"/>
      <c r="J412" s="2566"/>
      <c r="K412" s="2566"/>
      <c r="L412" s="2566"/>
      <c r="M412" s="2566"/>
      <c r="N412" s="2566"/>
      <c r="O412" s="2566"/>
      <c r="P412" s="2566"/>
      <c r="Q412" s="2566"/>
      <c r="R412" s="2566"/>
      <c r="S412" s="2605"/>
    </row>
    <row r="413" spans="1:19" ht="115.5" customHeight="1">
      <c r="A413" s="965" t="s">
        <v>6073</v>
      </c>
      <c r="B413" s="2546" t="s">
        <v>16565</v>
      </c>
      <c r="C413" s="2546"/>
      <c r="D413" s="2674" t="s">
        <v>16566</v>
      </c>
      <c r="E413" s="2674"/>
      <c r="F413" s="2674"/>
      <c r="G413" s="2674"/>
      <c r="H413" s="2690">
        <v>12.9</v>
      </c>
      <c r="I413" s="2690"/>
      <c r="J413" s="2546" t="s">
        <v>16567</v>
      </c>
      <c r="K413" s="2546"/>
      <c r="L413" s="970" t="s">
        <v>15463</v>
      </c>
      <c r="M413" s="2681" t="s">
        <v>16568</v>
      </c>
      <c r="N413" s="2681"/>
      <c r="O413" s="2683"/>
      <c r="P413" s="2683"/>
      <c r="Q413" s="2683"/>
      <c r="R413" s="2537"/>
      <c r="S413" s="2463"/>
    </row>
    <row r="414" spans="1:19" ht="133.5" customHeight="1">
      <c r="A414" s="965" t="s">
        <v>6078</v>
      </c>
      <c r="B414" s="2546" t="s">
        <v>16569</v>
      </c>
      <c r="C414" s="2546"/>
      <c r="D414" s="2674" t="s">
        <v>16566</v>
      </c>
      <c r="E414" s="2674"/>
      <c r="F414" s="2674"/>
      <c r="G414" s="2674"/>
      <c r="H414" s="2690">
        <v>0.2</v>
      </c>
      <c r="I414" s="2690"/>
      <c r="J414" s="2546" t="s">
        <v>16570</v>
      </c>
      <c r="K414" s="2546"/>
      <c r="L414" s="970" t="s">
        <v>15463</v>
      </c>
      <c r="M414" s="2681" t="s">
        <v>16571</v>
      </c>
      <c r="N414" s="2681"/>
      <c r="O414" s="2683"/>
      <c r="P414" s="2683"/>
      <c r="Q414" s="2683"/>
      <c r="R414" s="2537"/>
      <c r="S414" s="2463"/>
    </row>
    <row r="415" spans="1:19" ht="101.25" customHeight="1">
      <c r="A415" s="965" t="s">
        <v>6082</v>
      </c>
      <c r="B415" s="2546" t="s">
        <v>16572</v>
      </c>
      <c r="C415" s="2546"/>
      <c r="D415" s="2674" t="s">
        <v>16566</v>
      </c>
      <c r="E415" s="2674"/>
      <c r="F415" s="2674"/>
      <c r="G415" s="2674"/>
      <c r="H415" s="2690">
        <v>4.7</v>
      </c>
      <c r="I415" s="2690"/>
      <c r="J415" s="2546" t="s">
        <v>16573</v>
      </c>
      <c r="K415" s="2546"/>
      <c r="L415" s="970" t="s">
        <v>15463</v>
      </c>
      <c r="M415" s="2681" t="s">
        <v>16574</v>
      </c>
      <c r="N415" s="2681"/>
      <c r="O415" s="2683"/>
      <c r="P415" s="2683"/>
      <c r="Q415" s="2683"/>
      <c r="R415" s="2537"/>
      <c r="S415" s="2463"/>
    </row>
    <row r="416" spans="1:19" ht="160.5" customHeight="1">
      <c r="A416" s="965" t="s">
        <v>6085</v>
      </c>
      <c r="B416" s="2546" t="s">
        <v>16575</v>
      </c>
      <c r="C416" s="2546"/>
      <c r="D416" s="2674" t="s">
        <v>16566</v>
      </c>
      <c r="E416" s="2674"/>
      <c r="F416" s="2674"/>
      <c r="G416" s="2674"/>
      <c r="H416" s="2690">
        <v>1</v>
      </c>
      <c r="I416" s="2690"/>
      <c r="J416" s="2535" t="s">
        <v>16573</v>
      </c>
      <c r="K416" s="2536"/>
      <c r="L416" s="970" t="s">
        <v>15463</v>
      </c>
      <c r="M416" s="2681" t="s">
        <v>16576</v>
      </c>
      <c r="N416" s="2681"/>
      <c r="O416" s="2683"/>
      <c r="P416" s="2683"/>
      <c r="Q416" s="2683"/>
      <c r="R416" s="2537"/>
      <c r="S416" s="2463"/>
    </row>
    <row r="417" spans="1:19" ht="150" customHeight="1">
      <c r="A417" s="965" t="s">
        <v>6088</v>
      </c>
      <c r="B417" s="2546" t="s">
        <v>16577</v>
      </c>
      <c r="C417" s="2546"/>
      <c r="D417" s="2674" t="s">
        <v>16566</v>
      </c>
      <c r="E417" s="2674"/>
      <c r="F417" s="2674"/>
      <c r="G417" s="2674"/>
      <c r="H417" s="2690">
        <v>4.5</v>
      </c>
      <c r="I417" s="2690"/>
      <c r="J417" s="2535" t="s">
        <v>16578</v>
      </c>
      <c r="K417" s="2536"/>
      <c r="L417" s="970" t="s">
        <v>15463</v>
      </c>
      <c r="M417" s="2681" t="s">
        <v>16579</v>
      </c>
      <c r="N417" s="2681"/>
      <c r="O417" s="2683"/>
      <c r="P417" s="2683"/>
      <c r="Q417" s="2683"/>
      <c r="R417" s="2537"/>
      <c r="S417" s="2463"/>
    </row>
    <row r="418" spans="1:19" ht="124.5" customHeight="1">
      <c r="A418" s="965" t="s">
        <v>6092</v>
      </c>
      <c r="B418" s="2546" t="s">
        <v>16580</v>
      </c>
      <c r="C418" s="2546"/>
      <c r="D418" s="2674" t="s">
        <v>16566</v>
      </c>
      <c r="E418" s="2674"/>
      <c r="F418" s="2674"/>
      <c r="G418" s="2674"/>
      <c r="H418" s="2690">
        <v>18.5</v>
      </c>
      <c r="I418" s="2690"/>
      <c r="J418" s="2535" t="s">
        <v>16581</v>
      </c>
      <c r="K418" s="2536"/>
      <c r="L418" s="970" t="s">
        <v>15463</v>
      </c>
      <c r="M418" s="2681" t="s">
        <v>16582</v>
      </c>
      <c r="N418" s="2681"/>
      <c r="O418" s="2683"/>
      <c r="P418" s="2683"/>
      <c r="Q418" s="2683"/>
      <c r="R418" s="2537"/>
      <c r="S418" s="2463"/>
    </row>
    <row r="419" spans="1:19" ht="97.5" customHeight="1">
      <c r="A419" s="965" t="s">
        <v>6094</v>
      </c>
      <c r="B419" s="2546" t="s">
        <v>16583</v>
      </c>
      <c r="C419" s="2546"/>
      <c r="D419" s="2674" t="s">
        <v>16566</v>
      </c>
      <c r="E419" s="2674"/>
      <c r="F419" s="2674"/>
      <c r="G419" s="2674"/>
      <c r="H419" s="2690">
        <v>2</v>
      </c>
      <c r="I419" s="2690"/>
      <c r="J419" s="2546" t="s">
        <v>16584</v>
      </c>
      <c r="K419" s="2546"/>
      <c r="L419" s="970" t="s">
        <v>15463</v>
      </c>
      <c r="M419" s="2681" t="s">
        <v>15674</v>
      </c>
      <c r="N419" s="2681"/>
      <c r="O419" s="2683"/>
      <c r="P419" s="2683"/>
      <c r="Q419" s="2683"/>
      <c r="R419" s="2537"/>
      <c r="S419" s="2463"/>
    </row>
    <row r="420" spans="1:19" ht="161.25" customHeight="1">
      <c r="A420" s="965" t="s">
        <v>6096</v>
      </c>
      <c r="B420" s="2573" t="s">
        <v>16585</v>
      </c>
      <c r="C420" s="2558"/>
      <c r="D420" s="2674" t="s">
        <v>16566</v>
      </c>
      <c r="E420" s="2674"/>
      <c r="F420" s="2674"/>
      <c r="G420" s="2674"/>
      <c r="H420" s="2721">
        <v>7.3</v>
      </c>
      <c r="I420" s="2721"/>
      <c r="J420" s="2641" t="s">
        <v>16586</v>
      </c>
      <c r="K420" s="2641"/>
      <c r="L420" s="991" t="s">
        <v>15463</v>
      </c>
      <c r="M420" s="2647" t="s">
        <v>16587</v>
      </c>
      <c r="N420" s="2647"/>
      <c r="O420" s="2683"/>
      <c r="P420" s="2683"/>
      <c r="Q420" s="2683"/>
      <c r="R420" s="2537"/>
      <c r="S420" s="2463"/>
    </row>
    <row r="421" spans="1:19" ht="132" customHeight="1">
      <c r="A421" s="965" t="s">
        <v>6101</v>
      </c>
      <c r="B421" s="2573" t="s">
        <v>16588</v>
      </c>
      <c r="C421" s="2558"/>
      <c r="D421" s="2674" t="s">
        <v>16566</v>
      </c>
      <c r="E421" s="2674"/>
      <c r="F421" s="2674"/>
      <c r="G421" s="2674"/>
      <c r="H421" s="2721">
        <v>9.1999999999999993</v>
      </c>
      <c r="I421" s="2721"/>
      <c r="J421" s="2641" t="s">
        <v>16589</v>
      </c>
      <c r="K421" s="2641"/>
      <c r="L421" s="991" t="s">
        <v>15463</v>
      </c>
      <c r="M421" s="2647" t="s">
        <v>15716</v>
      </c>
      <c r="N421" s="2647"/>
      <c r="O421" s="2683"/>
      <c r="P421" s="2683"/>
      <c r="Q421" s="2683"/>
      <c r="R421" s="2537"/>
      <c r="S421" s="2463"/>
    </row>
    <row r="422" spans="1:19" ht="135" customHeight="1">
      <c r="A422" s="965" t="s">
        <v>6104</v>
      </c>
      <c r="B422" s="2546" t="s">
        <v>16590</v>
      </c>
      <c r="C422" s="2546"/>
      <c r="D422" s="2674" t="s">
        <v>16566</v>
      </c>
      <c r="E422" s="2674"/>
      <c r="F422" s="2674"/>
      <c r="G422" s="2674"/>
      <c r="H422" s="2690">
        <v>9.6999999999999993</v>
      </c>
      <c r="I422" s="2690"/>
      <c r="J422" s="2546" t="s">
        <v>16591</v>
      </c>
      <c r="K422" s="2546"/>
      <c r="L422" s="970" t="s">
        <v>15463</v>
      </c>
      <c r="M422" s="2681" t="s">
        <v>16592</v>
      </c>
      <c r="N422" s="2681"/>
      <c r="O422" s="2683"/>
      <c r="P422" s="2683"/>
      <c r="Q422" s="2683"/>
      <c r="R422" s="2537"/>
      <c r="S422" s="2463"/>
    </row>
    <row r="423" spans="1:19" ht="150" customHeight="1">
      <c r="A423" s="965" t="s">
        <v>6108</v>
      </c>
      <c r="B423" s="2546" t="s">
        <v>16593</v>
      </c>
      <c r="C423" s="2546"/>
      <c r="D423" s="2674" t="s">
        <v>16566</v>
      </c>
      <c r="E423" s="2674"/>
      <c r="F423" s="2674"/>
      <c r="G423" s="2674"/>
      <c r="H423" s="2690">
        <v>20</v>
      </c>
      <c r="I423" s="2690"/>
      <c r="J423" s="2546" t="s">
        <v>16594</v>
      </c>
      <c r="K423" s="2546"/>
      <c r="L423" s="970" t="s">
        <v>15463</v>
      </c>
      <c r="M423" s="2681" t="s">
        <v>16595</v>
      </c>
      <c r="N423" s="2681"/>
      <c r="O423" s="2683"/>
      <c r="P423" s="2683"/>
      <c r="Q423" s="2683"/>
      <c r="R423" s="2537"/>
      <c r="S423" s="2463"/>
    </row>
    <row r="424" spans="1:19" ht="96" customHeight="1">
      <c r="A424" s="965" t="s">
        <v>6112</v>
      </c>
      <c r="B424" s="2546" t="s">
        <v>16596</v>
      </c>
      <c r="C424" s="2546"/>
      <c r="D424" s="2674" t="s">
        <v>16566</v>
      </c>
      <c r="E424" s="2674"/>
      <c r="F424" s="2674"/>
      <c r="G424" s="2674"/>
      <c r="H424" s="2690">
        <v>18</v>
      </c>
      <c r="I424" s="2690"/>
      <c r="J424" s="2546" t="s">
        <v>16597</v>
      </c>
      <c r="K424" s="2546"/>
      <c r="L424" s="970" t="s">
        <v>15537</v>
      </c>
      <c r="M424" s="2681" t="s">
        <v>16598</v>
      </c>
      <c r="N424" s="2681"/>
      <c r="O424" s="2674"/>
      <c r="P424" s="2674"/>
      <c r="Q424" s="2674"/>
      <c r="R424" s="2537"/>
      <c r="S424" s="2463"/>
    </row>
    <row r="425" spans="1:19" ht="93" customHeight="1">
      <c r="A425" s="965" t="s">
        <v>6115</v>
      </c>
      <c r="B425" s="2546" t="s">
        <v>16599</v>
      </c>
      <c r="C425" s="2546"/>
      <c r="D425" s="2674" t="s">
        <v>16566</v>
      </c>
      <c r="E425" s="2674"/>
      <c r="F425" s="2674"/>
      <c r="G425" s="2674"/>
      <c r="H425" s="2690">
        <v>8.8000000000000007</v>
      </c>
      <c r="I425" s="2690"/>
      <c r="J425" s="2546" t="s">
        <v>16600</v>
      </c>
      <c r="K425" s="2546"/>
      <c r="L425" s="970" t="s">
        <v>15463</v>
      </c>
      <c r="M425" s="2681" t="s">
        <v>15716</v>
      </c>
      <c r="N425" s="2681"/>
      <c r="O425" s="2683"/>
      <c r="P425" s="2683"/>
      <c r="Q425" s="2683"/>
      <c r="R425" s="2537"/>
      <c r="S425" s="2463"/>
    </row>
    <row r="426" spans="1:19" ht="105" customHeight="1">
      <c r="A426" s="965" t="s">
        <v>6118</v>
      </c>
      <c r="B426" s="2546" t="s">
        <v>16601</v>
      </c>
      <c r="C426" s="2546"/>
      <c r="D426" s="2674" t="s">
        <v>16566</v>
      </c>
      <c r="E426" s="2674"/>
      <c r="F426" s="2674"/>
      <c r="G426" s="2674"/>
      <c r="H426" s="2690">
        <v>6.3</v>
      </c>
      <c r="I426" s="2690"/>
      <c r="J426" s="2546" t="s">
        <v>16602</v>
      </c>
      <c r="K426" s="2546"/>
      <c r="L426" s="970" t="s">
        <v>15463</v>
      </c>
      <c r="M426" s="2681" t="s">
        <v>15757</v>
      </c>
      <c r="N426" s="2681"/>
      <c r="O426" s="2683"/>
      <c r="P426" s="2683"/>
      <c r="Q426" s="2683"/>
      <c r="R426" s="2537"/>
      <c r="S426" s="2463"/>
    </row>
    <row r="427" spans="1:19" ht="101.25" customHeight="1">
      <c r="A427" s="965" t="s">
        <v>6121</v>
      </c>
      <c r="B427" s="2546" t="s">
        <v>16603</v>
      </c>
      <c r="C427" s="2546"/>
      <c r="D427" s="2674" t="s">
        <v>16566</v>
      </c>
      <c r="E427" s="2674"/>
      <c r="F427" s="2674"/>
      <c r="G427" s="2674"/>
      <c r="H427" s="2690">
        <v>1.3</v>
      </c>
      <c r="I427" s="2690"/>
      <c r="J427" s="2546" t="s">
        <v>16604</v>
      </c>
      <c r="K427" s="2546"/>
      <c r="L427" s="970" t="s">
        <v>15463</v>
      </c>
      <c r="M427" s="2681" t="s">
        <v>15716</v>
      </c>
      <c r="N427" s="2681"/>
      <c r="O427" s="2683"/>
      <c r="P427" s="2683"/>
      <c r="Q427" s="2683"/>
      <c r="R427" s="2537"/>
      <c r="S427" s="2463"/>
    </row>
    <row r="428" spans="1:19" ht="145.5" customHeight="1">
      <c r="A428" s="965" t="s">
        <v>6126</v>
      </c>
      <c r="B428" s="2546" t="s">
        <v>16605</v>
      </c>
      <c r="C428" s="2546"/>
      <c r="D428" s="2674" t="s">
        <v>16566</v>
      </c>
      <c r="E428" s="2674"/>
      <c r="F428" s="2674"/>
      <c r="G428" s="2674"/>
      <c r="H428" s="2690">
        <v>4.5</v>
      </c>
      <c r="I428" s="2690"/>
      <c r="J428" s="2546" t="s">
        <v>16606</v>
      </c>
      <c r="K428" s="2546"/>
      <c r="L428" s="970" t="s">
        <v>15463</v>
      </c>
      <c r="M428" s="2681" t="s">
        <v>16607</v>
      </c>
      <c r="N428" s="2681"/>
      <c r="O428" s="2683"/>
      <c r="P428" s="2683"/>
      <c r="Q428" s="2683"/>
      <c r="R428" s="2537"/>
      <c r="S428" s="2463"/>
    </row>
    <row r="429" spans="1:19" ht="126" customHeight="1">
      <c r="A429" s="965" t="s">
        <v>6129</v>
      </c>
      <c r="B429" s="2546" t="s">
        <v>16608</v>
      </c>
      <c r="C429" s="2546"/>
      <c r="D429" s="2674" t="s">
        <v>16566</v>
      </c>
      <c r="E429" s="2674"/>
      <c r="F429" s="2674"/>
      <c r="G429" s="2674"/>
      <c r="H429" s="2690">
        <v>21</v>
      </c>
      <c r="I429" s="2690"/>
      <c r="J429" s="2546" t="s">
        <v>16609</v>
      </c>
      <c r="K429" s="2546"/>
      <c r="L429" s="970" t="s">
        <v>16284</v>
      </c>
      <c r="M429" s="2681" t="s">
        <v>16206</v>
      </c>
      <c r="N429" s="2681"/>
      <c r="O429" s="2683"/>
      <c r="P429" s="2683"/>
      <c r="Q429" s="2683"/>
      <c r="R429" s="2537"/>
      <c r="S429" s="2463"/>
    </row>
    <row r="430" spans="1:19" ht="126" customHeight="1">
      <c r="A430" s="965" t="s">
        <v>6132</v>
      </c>
      <c r="B430" s="2546" t="s">
        <v>16610</v>
      </c>
      <c r="C430" s="2546"/>
      <c r="D430" s="2674" t="s">
        <v>16566</v>
      </c>
      <c r="E430" s="2674"/>
      <c r="F430" s="2674"/>
      <c r="G430" s="2674"/>
      <c r="H430" s="2690">
        <v>2</v>
      </c>
      <c r="I430" s="2690"/>
      <c r="J430" s="2546" t="s">
        <v>16611</v>
      </c>
      <c r="K430" s="2546"/>
      <c r="L430" s="970" t="s">
        <v>16284</v>
      </c>
      <c r="M430" s="2681" t="s">
        <v>16612</v>
      </c>
      <c r="N430" s="2681"/>
      <c r="O430" s="2683"/>
      <c r="P430" s="2683"/>
      <c r="Q430" s="2683"/>
      <c r="R430" s="2537"/>
      <c r="S430" s="2463"/>
    </row>
    <row r="431" spans="1:19" ht="135" customHeight="1">
      <c r="A431" s="965" t="s">
        <v>6134</v>
      </c>
      <c r="B431" s="2546" t="s">
        <v>16613</v>
      </c>
      <c r="C431" s="2546"/>
      <c r="D431" s="2674" t="s">
        <v>16566</v>
      </c>
      <c r="E431" s="2674"/>
      <c r="F431" s="2674"/>
      <c r="G431" s="2674"/>
      <c r="H431" s="2690">
        <v>5</v>
      </c>
      <c r="I431" s="2690"/>
      <c r="J431" s="2546" t="s">
        <v>16614</v>
      </c>
      <c r="K431" s="2546"/>
      <c r="L431" s="970" t="s">
        <v>15463</v>
      </c>
      <c r="M431" s="2681" t="s">
        <v>16615</v>
      </c>
      <c r="N431" s="2681"/>
      <c r="O431" s="2683"/>
      <c r="P431" s="2683"/>
      <c r="Q431" s="2683"/>
      <c r="R431" s="2537"/>
      <c r="S431" s="2463"/>
    </row>
    <row r="432" spans="1:19" ht="115.5" customHeight="1">
      <c r="A432" s="965" t="s">
        <v>6138</v>
      </c>
      <c r="B432" s="2546" t="s">
        <v>16616</v>
      </c>
      <c r="C432" s="2546"/>
      <c r="D432" s="2674" t="s">
        <v>16566</v>
      </c>
      <c r="E432" s="2674"/>
      <c r="F432" s="2674"/>
      <c r="G432" s="2674"/>
      <c r="H432" s="2690">
        <v>14.8</v>
      </c>
      <c r="I432" s="2690"/>
      <c r="J432" s="2546" t="s">
        <v>16617</v>
      </c>
      <c r="K432" s="2546"/>
      <c r="L432" s="970" t="s">
        <v>15463</v>
      </c>
      <c r="M432" s="2681" t="s">
        <v>15909</v>
      </c>
      <c r="N432" s="2681"/>
      <c r="O432" s="2683"/>
      <c r="P432" s="2683"/>
      <c r="Q432" s="2683"/>
      <c r="R432" s="2537"/>
      <c r="S432" s="2463"/>
    </row>
    <row r="433" spans="1:19" ht="147" customHeight="1">
      <c r="A433" s="965" t="s">
        <v>6142</v>
      </c>
      <c r="B433" s="2546" t="s">
        <v>16618</v>
      </c>
      <c r="C433" s="2546"/>
      <c r="D433" s="2674" t="s">
        <v>16566</v>
      </c>
      <c r="E433" s="2674"/>
      <c r="F433" s="2674"/>
      <c r="G433" s="2674"/>
      <c r="H433" s="2690">
        <v>8</v>
      </c>
      <c r="I433" s="2690"/>
      <c r="J433" s="2546" t="s">
        <v>16619</v>
      </c>
      <c r="K433" s="2546"/>
      <c r="L433" s="970" t="s">
        <v>15463</v>
      </c>
      <c r="M433" s="2681" t="s">
        <v>16620</v>
      </c>
      <c r="N433" s="2681"/>
      <c r="O433" s="2683"/>
      <c r="P433" s="2683"/>
      <c r="Q433" s="2683"/>
      <c r="R433" s="2537"/>
      <c r="S433" s="2463"/>
    </row>
    <row r="434" spans="1:19" ht="171.75" customHeight="1">
      <c r="A434" s="965" t="s">
        <v>6144</v>
      </c>
      <c r="B434" s="2546" t="s">
        <v>16621</v>
      </c>
      <c r="C434" s="2546"/>
      <c r="D434" s="2674" t="s">
        <v>16566</v>
      </c>
      <c r="E434" s="2674"/>
      <c r="F434" s="2674"/>
      <c r="G434" s="2674"/>
      <c r="H434" s="2690">
        <v>19</v>
      </c>
      <c r="I434" s="2690"/>
      <c r="J434" s="2546" t="s">
        <v>16622</v>
      </c>
      <c r="K434" s="2546"/>
      <c r="L434" s="970" t="s">
        <v>15463</v>
      </c>
      <c r="M434" s="2681" t="s">
        <v>16623</v>
      </c>
      <c r="N434" s="2681"/>
      <c r="O434" s="2683"/>
      <c r="P434" s="2683"/>
      <c r="Q434" s="2683"/>
      <c r="R434" s="2537"/>
      <c r="S434" s="2463"/>
    </row>
    <row r="435" spans="1:19" ht="132" customHeight="1">
      <c r="A435" s="965" t="s">
        <v>6146</v>
      </c>
      <c r="B435" s="2546" t="s">
        <v>16624</v>
      </c>
      <c r="C435" s="2546"/>
      <c r="D435" s="2674" t="s">
        <v>16566</v>
      </c>
      <c r="E435" s="2674"/>
      <c r="F435" s="2674"/>
      <c r="G435" s="2674"/>
      <c r="H435" s="2690">
        <v>1.1000000000000001</v>
      </c>
      <c r="I435" s="2690"/>
      <c r="J435" s="2546" t="s">
        <v>16625</v>
      </c>
      <c r="K435" s="2546"/>
      <c r="L435" s="970" t="s">
        <v>15463</v>
      </c>
      <c r="M435" s="2681" t="s">
        <v>16626</v>
      </c>
      <c r="N435" s="2681"/>
      <c r="O435" s="2683"/>
      <c r="P435" s="2683"/>
      <c r="Q435" s="2683"/>
      <c r="R435" s="2537"/>
      <c r="S435" s="2463"/>
    </row>
    <row r="436" spans="1:19" ht="126.75" customHeight="1">
      <c r="A436" s="965" t="s">
        <v>6149</v>
      </c>
      <c r="B436" s="2546" t="s">
        <v>16627</v>
      </c>
      <c r="C436" s="2546"/>
      <c r="D436" s="2674" t="s">
        <v>16566</v>
      </c>
      <c r="E436" s="2674"/>
      <c r="F436" s="2674"/>
      <c r="G436" s="2674"/>
      <c r="H436" s="2690">
        <v>7.3</v>
      </c>
      <c r="I436" s="2690"/>
      <c r="J436" s="2546" t="s">
        <v>16628</v>
      </c>
      <c r="K436" s="2546"/>
      <c r="L436" s="970" t="s">
        <v>15463</v>
      </c>
      <c r="M436" s="2681" t="s">
        <v>16629</v>
      </c>
      <c r="N436" s="2681"/>
      <c r="O436" s="2683"/>
      <c r="P436" s="2683"/>
      <c r="Q436" s="2683"/>
      <c r="R436" s="2537"/>
      <c r="S436" s="2463"/>
    </row>
    <row r="437" spans="1:19" ht="145.5" customHeight="1">
      <c r="A437" s="965" t="s">
        <v>6152</v>
      </c>
      <c r="B437" s="2546" t="s">
        <v>16630</v>
      </c>
      <c r="C437" s="2546"/>
      <c r="D437" s="2674" t="s">
        <v>16566</v>
      </c>
      <c r="E437" s="2674"/>
      <c r="F437" s="2674"/>
      <c r="G437" s="2674"/>
      <c r="H437" s="2690">
        <v>5.8</v>
      </c>
      <c r="I437" s="2690"/>
      <c r="J437" s="2546" t="s">
        <v>16631</v>
      </c>
      <c r="K437" s="2546"/>
      <c r="L437" s="970" t="s">
        <v>15463</v>
      </c>
      <c r="M437" s="2681" t="s">
        <v>16632</v>
      </c>
      <c r="N437" s="2681"/>
      <c r="O437" s="2683"/>
      <c r="P437" s="2683"/>
      <c r="Q437" s="2683"/>
      <c r="R437" s="2537"/>
      <c r="S437" s="2463"/>
    </row>
    <row r="438" spans="1:19" ht="138" customHeight="1">
      <c r="A438" s="965" t="s">
        <v>6156</v>
      </c>
      <c r="B438" s="2546" t="s">
        <v>16633</v>
      </c>
      <c r="C438" s="2546"/>
      <c r="D438" s="2674" t="s">
        <v>16566</v>
      </c>
      <c r="E438" s="2674"/>
      <c r="F438" s="2674"/>
      <c r="G438" s="2674"/>
      <c r="H438" s="2690">
        <v>1.9</v>
      </c>
      <c r="I438" s="2690"/>
      <c r="J438" s="2546" t="s">
        <v>16634</v>
      </c>
      <c r="K438" s="2546"/>
      <c r="L438" s="970" t="s">
        <v>15463</v>
      </c>
      <c r="M438" s="2681" t="s">
        <v>16635</v>
      </c>
      <c r="N438" s="2681"/>
      <c r="O438" s="2683"/>
      <c r="P438" s="2683"/>
      <c r="Q438" s="2683"/>
      <c r="R438" s="2537"/>
      <c r="S438" s="2463"/>
    </row>
    <row r="439" spans="1:19" ht="176.25" customHeight="1">
      <c r="A439" s="965" t="s">
        <v>6160</v>
      </c>
      <c r="B439" s="2546" t="s">
        <v>16636</v>
      </c>
      <c r="C439" s="2546"/>
      <c r="D439" s="2674" t="s">
        <v>16566</v>
      </c>
      <c r="E439" s="2674"/>
      <c r="F439" s="2674"/>
      <c r="G439" s="2674"/>
      <c r="H439" s="2690">
        <v>0.8</v>
      </c>
      <c r="I439" s="2690"/>
      <c r="J439" s="2546" t="s">
        <v>16637</v>
      </c>
      <c r="K439" s="2546"/>
      <c r="L439" s="970" t="s">
        <v>15489</v>
      </c>
      <c r="M439" s="2681" t="s">
        <v>16638</v>
      </c>
      <c r="N439" s="2681"/>
      <c r="O439" s="2683"/>
      <c r="P439" s="2683"/>
      <c r="Q439" s="2683"/>
      <c r="R439" s="2537"/>
      <c r="S439" s="2463"/>
    </row>
    <row r="440" spans="1:19" ht="129.75" customHeight="1">
      <c r="A440" s="965" t="s">
        <v>6163</v>
      </c>
      <c r="B440" s="2546" t="s">
        <v>16639</v>
      </c>
      <c r="C440" s="2546"/>
      <c r="D440" s="2674" t="s">
        <v>16566</v>
      </c>
      <c r="E440" s="2674"/>
      <c r="F440" s="2674"/>
      <c r="G440" s="2674"/>
      <c r="H440" s="2690">
        <v>6.8</v>
      </c>
      <c r="I440" s="2690"/>
      <c r="J440" s="2546" t="s">
        <v>16640</v>
      </c>
      <c r="K440" s="2546"/>
      <c r="L440" s="970" t="s">
        <v>15489</v>
      </c>
      <c r="M440" s="2681" t="s">
        <v>16641</v>
      </c>
      <c r="N440" s="2681"/>
      <c r="O440" s="2683"/>
      <c r="P440" s="2683"/>
      <c r="Q440" s="2683"/>
      <c r="R440" s="2537"/>
      <c r="S440" s="2463"/>
    </row>
    <row r="441" spans="1:19" ht="126.75" customHeight="1">
      <c r="A441" s="965" t="s">
        <v>6166</v>
      </c>
      <c r="B441" s="2546" t="s">
        <v>16642</v>
      </c>
      <c r="C441" s="2546"/>
      <c r="D441" s="2674" t="s">
        <v>16566</v>
      </c>
      <c r="E441" s="2674"/>
      <c r="F441" s="2674"/>
      <c r="G441" s="2674"/>
      <c r="H441" s="2690">
        <v>4</v>
      </c>
      <c r="I441" s="2690"/>
      <c r="J441" s="2546" t="s">
        <v>16643</v>
      </c>
      <c r="K441" s="2546"/>
      <c r="L441" s="970" t="s">
        <v>15463</v>
      </c>
      <c r="M441" s="2681" t="s">
        <v>16644</v>
      </c>
      <c r="N441" s="2681"/>
      <c r="O441" s="2683"/>
      <c r="P441" s="2683"/>
      <c r="Q441" s="2683"/>
      <c r="R441" s="2537"/>
      <c r="S441" s="2463"/>
    </row>
    <row r="442" spans="1:19" ht="154.5" customHeight="1">
      <c r="A442" s="965" t="s">
        <v>6169</v>
      </c>
      <c r="B442" s="2546" t="s">
        <v>16645</v>
      </c>
      <c r="C442" s="2546"/>
      <c r="D442" s="2674" t="s">
        <v>16566</v>
      </c>
      <c r="E442" s="2674"/>
      <c r="F442" s="2674"/>
      <c r="G442" s="2674"/>
      <c r="H442" s="2690">
        <v>0.08</v>
      </c>
      <c r="I442" s="2690"/>
      <c r="J442" s="2546" t="s">
        <v>16646</v>
      </c>
      <c r="K442" s="2546"/>
      <c r="L442" s="970" t="s">
        <v>15803</v>
      </c>
      <c r="M442" s="2681" t="s">
        <v>16647</v>
      </c>
      <c r="N442" s="2681"/>
      <c r="O442" s="2683"/>
      <c r="P442" s="2683"/>
      <c r="Q442" s="2683"/>
      <c r="R442" s="2537"/>
      <c r="S442" s="2463"/>
    </row>
    <row r="443" spans="1:19" ht="161.25" customHeight="1">
      <c r="A443" s="965" t="s">
        <v>6173</v>
      </c>
      <c r="B443" s="2546" t="s">
        <v>16648</v>
      </c>
      <c r="C443" s="2546"/>
      <c r="D443" s="2674" t="s">
        <v>16566</v>
      </c>
      <c r="E443" s="2674"/>
      <c r="F443" s="2674"/>
      <c r="G443" s="2674"/>
      <c r="H443" s="2690">
        <v>26</v>
      </c>
      <c r="I443" s="2690"/>
      <c r="J443" s="2546" t="s">
        <v>16649</v>
      </c>
      <c r="K443" s="2546"/>
      <c r="L443" s="970" t="s">
        <v>15463</v>
      </c>
      <c r="M443" s="2681" t="s">
        <v>16650</v>
      </c>
      <c r="N443" s="2681"/>
      <c r="O443" s="2683"/>
      <c r="P443" s="2683"/>
      <c r="Q443" s="2683"/>
      <c r="R443" s="2537"/>
      <c r="S443" s="2463"/>
    </row>
    <row r="444" spans="1:19" ht="154.5" customHeight="1">
      <c r="A444" s="965" t="s">
        <v>6177</v>
      </c>
      <c r="B444" s="2546" t="s">
        <v>16651</v>
      </c>
      <c r="C444" s="2546"/>
      <c r="D444" s="2674" t="s">
        <v>16566</v>
      </c>
      <c r="E444" s="2674"/>
      <c r="F444" s="2674"/>
      <c r="G444" s="2674"/>
      <c r="H444" s="2690">
        <v>27.6</v>
      </c>
      <c r="I444" s="2690"/>
      <c r="J444" s="2546" t="s">
        <v>16652</v>
      </c>
      <c r="K444" s="2546"/>
      <c r="L444" s="970" t="s">
        <v>15463</v>
      </c>
      <c r="M444" s="2681" t="s">
        <v>16653</v>
      </c>
      <c r="N444" s="2681"/>
      <c r="O444" s="2683"/>
      <c r="P444" s="2683"/>
      <c r="Q444" s="2683"/>
      <c r="R444" s="2537"/>
      <c r="S444" s="2463"/>
    </row>
    <row r="445" spans="1:19" ht="168.75" customHeight="1">
      <c r="A445" s="965" t="s">
        <v>6180</v>
      </c>
      <c r="B445" s="2546" t="s">
        <v>16654</v>
      </c>
      <c r="C445" s="2546"/>
      <c r="D445" s="2674" t="s">
        <v>16566</v>
      </c>
      <c r="E445" s="2674"/>
      <c r="F445" s="2674"/>
      <c r="G445" s="2674"/>
      <c r="H445" s="2690">
        <v>11</v>
      </c>
      <c r="I445" s="2690"/>
      <c r="J445" s="2546" t="s">
        <v>16655</v>
      </c>
      <c r="K445" s="2546"/>
      <c r="L445" s="970" t="s">
        <v>15463</v>
      </c>
      <c r="M445" s="2681" t="s">
        <v>16656</v>
      </c>
      <c r="N445" s="2681"/>
      <c r="O445" s="2683"/>
      <c r="P445" s="2683"/>
      <c r="Q445" s="2683"/>
      <c r="R445" s="2537"/>
      <c r="S445" s="2463"/>
    </row>
    <row r="446" spans="1:19" ht="128.25" customHeight="1">
      <c r="A446" s="965" t="s">
        <v>6185</v>
      </c>
      <c r="B446" s="2546" t="s">
        <v>16657</v>
      </c>
      <c r="C446" s="2546"/>
      <c r="D446" s="2674" t="s">
        <v>16566</v>
      </c>
      <c r="E446" s="2674"/>
      <c r="F446" s="2674"/>
      <c r="G446" s="2674"/>
      <c r="H446" s="2690">
        <v>3.4</v>
      </c>
      <c r="I446" s="2690"/>
      <c r="J446" s="2546" t="s">
        <v>16658</v>
      </c>
      <c r="K446" s="2546"/>
      <c r="L446" s="970" t="s">
        <v>15463</v>
      </c>
      <c r="M446" s="2681" t="s">
        <v>16659</v>
      </c>
      <c r="N446" s="2681"/>
      <c r="O446" s="2683"/>
      <c r="P446" s="2683"/>
      <c r="Q446" s="2683"/>
      <c r="R446" s="2537"/>
      <c r="S446" s="2463"/>
    </row>
    <row r="447" spans="1:19" ht="130.5" customHeight="1">
      <c r="A447" s="965" t="s">
        <v>6189</v>
      </c>
      <c r="B447" s="2546" t="s">
        <v>16660</v>
      </c>
      <c r="C447" s="2546"/>
      <c r="D447" s="2674" t="s">
        <v>16566</v>
      </c>
      <c r="E447" s="2674"/>
      <c r="F447" s="2674"/>
      <c r="G447" s="2674"/>
      <c r="H447" s="2690">
        <v>3.8</v>
      </c>
      <c r="I447" s="2690"/>
      <c r="J447" s="2546" t="s">
        <v>16661</v>
      </c>
      <c r="K447" s="2546"/>
      <c r="L447" s="970" t="s">
        <v>15463</v>
      </c>
      <c r="M447" s="2681" t="s">
        <v>16662</v>
      </c>
      <c r="N447" s="2681"/>
      <c r="O447" s="2683"/>
      <c r="P447" s="2683"/>
      <c r="Q447" s="2683"/>
      <c r="R447" s="2537"/>
      <c r="S447" s="2463"/>
    </row>
    <row r="448" spans="1:19" ht="119.25" customHeight="1">
      <c r="A448" s="965" t="s">
        <v>6192</v>
      </c>
      <c r="B448" s="2546" t="s">
        <v>16663</v>
      </c>
      <c r="C448" s="2546"/>
      <c r="D448" s="2674" t="s">
        <v>16566</v>
      </c>
      <c r="E448" s="2674"/>
      <c r="F448" s="2674"/>
      <c r="G448" s="2674"/>
      <c r="H448" s="2690">
        <v>9</v>
      </c>
      <c r="I448" s="2690"/>
      <c r="J448" s="2546" t="s">
        <v>16664</v>
      </c>
      <c r="K448" s="2546"/>
      <c r="L448" s="970" t="s">
        <v>15463</v>
      </c>
      <c r="M448" s="2681" t="s">
        <v>15748</v>
      </c>
      <c r="N448" s="2681"/>
      <c r="O448" s="2683"/>
      <c r="P448" s="2683"/>
      <c r="Q448" s="2683"/>
      <c r="R448" s="2537"/>
      <c r="S448" s="2463"/>
    </row>
    <row r="449" spans="1:19" ht="120" customHeight="1">
      <c r="A449" s="965" t="s">
        <v>6194</v>
      </c>
      <c r="B449" s="2546" t="s">
        <v>16665</v>
      </c>
      <c r="C449" s="2546"/>
      <c r="D449" s="2674" t="s">
        <v>16566</v>
      </c>
      <c r="E449" s="2674"/>
      <c r="F449" s="2674"/>
      <c r="G449" s="2674"/>
      <c r="H449" s="2690">
        <v>22</v>
      </c>
      <c r="I449" s="2690"/>
      <c r="J449" s="2546" t="s">
        <v>16666</v>
      </c>
      <c r="K449" s="2546"/>
      <c r="L449" s="970" t="s">
        <v>15463</v>
      </c>
      <c r="M449" s="2681" t="s">
        <v>15674</v>
      </c>
      <c r="N449" s="2681"/>
      <c r="O449" s="2683"/>
      <c r="P449" s="2683"/>
      <c r="Q449" s="2683"/>
      <c r="R449" s="2537"/>
      <c r="S449" s="2463"/>
    </row>
    <row r="450" spans="1:19" ht="202.5" customHeight="1">
      <c r="A450" s="965" t="s">
        <v>6198</v>
      </c>
      <c r="B450" s="2546" t="s">
        <v>16667</v>
      </c>
      <c r="C450" s="2546"/>
      <c r="D450" s="2674" t="s">
        <v>16566</v>
      </c>
      <c r="E450" s="2674"/>
      <c r="F450" s="2674"/>
      <c r="G450" s="2674"/>
      <c r="H450" s="2690">
        <v>4.4000000000000004</v>
      </c>
      <c r="I450" s="2690"/>
      <c r="J450" s="2546" t="s">
        <v>16668</v>
      </c>
      <c r="K450" s="2546"/>
      <c r="L450" s="970" t="s">
        <v>15463</v>
      </c>
      <c r="M450" s="2681" t="s">
        <v>16669</v>
      </c>
      <c r="N450" s="2681"/>
      <c r="O450" s="2683"/>
      <c r="P450" s="2683"/>
      <c r="Q450" s="2683"/>
      <c r="R450" s="2537"/>
      <c r="S450" s="2463"/>
    </row>
    <row r="451" spans="1:19" ht="133.5" customHeight="1">
      <c r="A451" s="965" t="s">
        <v>6201</v>
      </c>
      <c r="B451" s="2546" t="s">
        <v>16670</v>
      </c>
      <c r="C451" s="2546"/>
      <c r="D451" s="2674" t="s">
        <v>16566</v>
      </c>
      <c r="E451" s="2674"/>
      <c r="F451" s="2674"/>
      <c r="G451" s="2674"/>
      <c r="H451" s="2690">
        <v>22</v>
      </c>
      <c r="I451" s="2690"/>
      <c r="J451" s="2546" t="s">
        <v>16671</v>
      </c>
      <c r="K451" s="2546"/>
      <c r="L451" s="970" t="s">
        <v>15463</v>
      </c>
      <c r="M451" s="2681" t="s">
        <v>15716</v>
      </c>
      <c r="N451" s="2681"/>
      <c r="O451" s="2683"/>
      <c r="P451" s="2683"/>
      <c r="Q451" s="2683"/>
      <c r="R451" s="2537"/>
      <c r="S451" s="2463"/>
    </row>
    <row r="452" spans="1:19" ht="126" customHeight="1">
      <c r="A452" s="965" t="s">
        <v>6206</v>
      </c>
      <c r="B452" s="2546" t="s">
        <v>16672</v>
      </c>
      <c r="C452" s="2546"/>
      <c r="D452" s="2674" t="s">
        <v>16566</v>
      </c>
      <c r="E452" s="2674"/>
      <c r="F452" s="2674"/>
      <c r="G452" s="2674"/>
      <c r="H452" s="2690">
        <v>4.2</v>
      </c>
      <c r="I452" s="2690"/>
      <c r="J452" s="2546" t="s">
        <v>16673</v>
      </c>
      <c r="K452" s="2546"/>
      <c r="L452" s="970" t="s">
        <v>15463</v>
      </c>
      <c r="M452" s="2681" t="s">
        <v>16674</v>
      </c>
      <c r="N452" s="2681"/>
      <c r="O452" s="2683"/>
      <c r="P452" s="2683"/>
      <c r="Q452" s="2683"/>
      <c r="R452" s="2537"/>
      <c r="S452" s="2463"/>
    </row>
    <row r="453" spans="1:19" ht="133.5" customHeight="1">
      <c r="A453" s="965" t="s">
        <v>6209</v>
      </c>
      <c r="B453" s="2546" t="s">
        <v>16675</v>
      </c>
      <c r="C453" s="2546"/>
      <c r="D453" s="2674" t="s">
        <v>16566</v>
      </c>
      <c r="E453" s="2674"/>
      <c r="F453" s="2674"/>
      <c r="G453" s="2674"/>
      <c r="H453" s="2690">
        <v>49</v>
      </c>
      <c r="I453" s="2690"/>
      <c r="J453" s="2546" t="s">
        <v>16676</v>
      </c>
      <c r="K453" s="2546"/>
      <c r="L453" s="970" t="s">
        <v>15463</v>
      </c>
      <c r="M453" s="2681" t="s">
        <v>15748</v>
      </c>
      <c r="N453" s="2681"/>
      <c r="O453" s="2683"/>
      <c r="P453" s="2683"/>
      <c r="Q453" s="2683"/>
      <c r="R453" s="2537"/>
      <c r="S453" s="2463"/>
    </row>
    <row r="454" spans="1:19" ht="116.25" customHeight="1">
      <c r="A454" s="965" t="s">
        <v>6213</v>
      </c>
      <c r="B454" s="2546" t="s">
        <v>16677</v>
      </c>
      <c r="C454" s="2546"/>
      <c r="D454" s="2674" t="s">
        <v>16566</v>
      </c>
      <c r="E454" s="2674"/>
      <c r="F454" s="2674"/>
      <c r="G454" s="2674"/>
      <c r="H454" s="2690">
        <v>15</v>
      </c>
      <c r="I454" s="2690"/>
      <c r="J454" s="2546" t="s">
        <v>16678</v>
      </c>
      <c r="K454" s="2546"/>
      <c r="L454" s="970" t="s">
        <v>15463</v>
      </c>
      <c r="M454" s="2681" t="s">
        <v>16674</v>
      </c>
      <c r="N454" s="2681"/>
      <c r="O454" s="2674"/>
      <c r="P454" s="2674"/>
      <c r="Q454" s="2674"/>
      <c r="R454" s="2537"/>
      <c r="S454" s="2463"/>
    </row>
    <row r="455" spans="1:19" s="1000" customFormat="1" ht="114" customHeight="1">
      <c r="A455" s="965" t="s">
        <v>6216</v>
      </c>
      <c r="B455" s="2546" t="s">
        <v>16679</v>
      </c>
      <c r="C455" s="2546"/>
      <c r="D455" s="2674" t="s">
        <v>16566</v>
      </c>
      <c r="E455" s="2674"/>
      <c r="F455" s="2674"/>
      <c r="G455" s="2674"/>
      <c r="H455" s="2690">
        <v>9.6999999999999993</v>
      </c>
      <c r="I455" s="2690"/>
      <c r="J455" s="2546" t="s">
        <v>16680</v>
      </c>
      <c r="K455" s="2546"/>
      <c r="L455" s="970" t="s">
        <v>15489</v>
      </c>
      <c r="M455" s="2681" t="s">
        <v>15674</v>
      </c>
      <c r="N455" s="2681"/>
      <c r="O455" s="2683"/>
      <c r="P455" s="2683"/>
      <c r="Q455" s="2683"/>
      <c r="R455" s="2537"/>
      <c r="S455" s="2463"/>
    </row>
    <row r="456" spans="1:19" s="1000" customFormat="1" ht="111" customHeight="1">
      <c r="A456" s="965" t="s">
        <v>6220</v>
      </c>
      <c r="B456" s="2546" t="s">
        <v>16681</v>
      </c>
      <c r="C456" s="2546"/>
      <c r="D456" s="2674" t="s">
        <v>16566</v>
      </c>
      <c r="E456" s="2674"/>
      <c r="F456" s="2674"/>
      <c r="G456" s="2674"/>
      <c r="H456" s="2690">
        <v>7.6</v>
      </c>
      <c r="I456" s="2690"/>
      <c r="J456" s="2546" t="s">
        <v>16682</v>
      </c>
      <c r="K456" s="2546"/>
      <c r="L456" s="970" t="s">
        <v>15489</v>
      </c>
      <c r="M456" s="2681" t="s">
        <v>15674</v>
      </c>
      <c r="N456" s="2681"/>
      <c r="O456" s="2683"/>
      <c r="P456" s="2683"/>
      <c r="Q456" s="2683"/>
      <c r="R456" s="2537"/>
      <c r="S456" s="2463"/>
    </row>
    <row r="457" spans="1:19" ht="148.5" customHeight="1">
      <c r="A457" s="965" t="s">
        <v>6224</v>
      </c>
      <c r="B457" s="2546" t="s">
        <v>16683</v>
      </c>
      <c r="C457" s="2546"/>
      <c r="D457" s="2674" t="s">
        <v>16566</v>
      </c>
      <c r="E457" s="2674"/>
      <c r="F457" s="2674"/>
      <c r="G457" s="2674"/>
      <c r="H457" s="2690">
        <v>3.7</v>
      </c>
      <c r="I457" s="2690"/>
      <c r="J457" s="2546" t="s">
        <v>16684</v>
      </c>
      <c r="K457" s="2546"/>
      <c r="L457" s="970" t="s">
        <v>15463</v>
      </c>
      <c r="M457" s="2681" t="s">
        <v>16612</v>
      </c>
      <c r="N457" s="2681"/>
      <c r="O457" s="2683"/>
      <c r="P457" s="2683"/>
      <c r="Q457" s="2683"/>
      <c r="R457" s="2537"/>
      <c r="S457" s="2463"/>
    </row>
    <row r="458" spans="1:19" ht="123.75" customHeight="1">
      <c r="A458" s="965" t="s">
        <v>6226</v>
      </c>
      <c r="B458" s="2546" t="s">
        <v>16685</v>
      </c>
      <c r="C458" s="2546"/>
      <c r="D458" s="2674" t="s">
        <v>16566</v>
      </c>
      <c r="E458" s="2674"/>
      <c r="F458" s="2674"/>
      <c r="G458" s="2674"/>
      <c r="H458" s="2690">
        <v>10.3</v>
      </c>
      <c r="I458" s="2690"/>
      <c r="J458" s="2546" t="s">
        <v>16686</v>
      </c>
      <c r="K458" s="2546"/>
      <c r="L458" s="970" t="s">
        <v>15463</v>
      </c>
      <c r="M458" s="2681" t="s">
        <v>16687</v>
      </c>
      <c r="N458" s="2681"/>
      <c r="O458" s="2674"/>
      <c r="P458" s="2674"/>
      <c r="Q458" s="2674"/>
      <c r="R458" s="2537"/>
      <c r="S458" s="2463"/>
    </row>
    <row r="459" spans="1:19" ht="150" customHeight="1">
      <c r="A459" s="965" t="s">
        <v>6230</v>
      </c>
      <c r="B459" s="2546" t="s">
        <v>16688</v>
      </c>
      <c r="C459" s="2546"/>
      <c r="D459" s="2674" t="s">
        <v>16566</v>
      </c>
      <c r="E459" s="2674"/>
      <c r="F459" s="2674"/>
      <c r="G459" s="2674"/>
      <c r="H459" s="2690">
        <v>0.8</v>
      </c>
      <c r="I459" s="2690"/>
      <c r="J459" s="2546" t="s">
        <v>16689</v>
      </c>
      <c r="K459" s="2546"/>
      <c r="L459" s="970" t="s">
        <v>15463</v>
      </c>
      <c r="M459" s="2681" t="s">
        <v>16690</v>
      </c>
      <c r="N459" s="2681"/>
      <c r="O459" s="2683"/>
      <c r="P459" s="2683"/>
      <c r="Q459" s="2683"/>
      <c r="R459" s="2537"/>
      <c r="S459" s="2463"/>
    </row>
    <row r="460" spans="1:19" ht="150.75" customHeight="1">
      <c r="A460" s="965" t="s">
        <v>6233</v>
      </c>
      <c r="B460" s="2546" t="s">
        <v>16691</v>
      </c>
      <c r="C460" s="2546"/>
      <c r="D460" s="2674" t="s">
        <v>16566</v>
      </c>
      <c r="E460" s="2674"/>
      <c r="F460" s="2674"/>
      <c r="G460" s="2674"/>
      <c r="H460" s="2690">
        <v>3.8</v>
      </c>
      <c r="I460" s="2690"/>
      <c r="J460" s="2546" t="s">
        <v>16692</v>
      </c>
      <c r="K460" s="2546"/>
      <c r="L460" s="970" t="s">
        <v>15489</v>
      </c>
      <c r="M460" s="2681" t="s">
        <v>16693</v>
      </c>
      <c r="N460" s="2681"/>
      <c r="O460" s="2683"/>
      <c r="P460" s="2683"/>
      <c r="Q460" s="2683"/>
      <c r="R460" s="2537"/>
      <c r="S460" s="2463"/>
    </row>
    <row r="461" spans="1:19" ht="156" customHeight="1">
      <c r="A461" s="965" t="s">
        <v>6235</v>
      </c>
      <c r="B461" s="2546" t="s">
        <v>16694</v>
      </c>
      <c r="C461" s="2546"/>
      <c r="D461" s="2674" t="s">
        <v>16566</v>
      </c>
      <c r="E461" s="2674"/>
      <c r="F461" s="2674"/>
      <c r="G461" s="2674"/>
      <c r="H461" s="2690">
        <v>1.6</v>
      </c>
      <c r="I461" s="2690"/>
      <c r="J461" s="2546" t="s">
        <v>16695</v>
      </c>
      <c r="K461" s="2546"/>
      <c r="L461" s="970" t="s">
        <v>15463</v>
      </c>
      <c r="M461" s="2681" t="s">
        <v>16696</v>
      </c>
      <c r="N461" s="2681"/>
      <c r="O461" s="2683"/>
      <c r="P461" s="2683"/>
      <c r="Q461" s="2683"/>
      <c r="R461" s="2537"/>
      <c r="S461" s="2463"/>
    </row>
    <row r="462" spans="1:19" ht="105" customHeight="1">
      <c r="A462" s="965" t="s">
        <v>6238</v>
      </c>
      <c r="B462" s="2546" t="s">
        <v>16697</v>
      </c>
      <c r="C462" s="2546"/>
      <c r="D462" s="2674" t="s">
        <v>16566</v>
      </c>
      <c r="E462" s="2674"/>
      <c r="F462" s="2674"/>
      <c r="G462" s="2674"/>
      <c r="H462" s="2690">
        <v>6.7</v>
      </c>
      <c r="I462" s="2690"/>
      <c r="J462" s="2546" t="s">
        <v>16698</v>
      </c>
      <c r="K462" s="2546"/>
      <c r="L462" s="970" t="s">
        <v>15463</v>
      </c>
      <c r="M462" s="2681" t="s">
        <v>16699</v>
      </c>
      <c r="N462" s="2681"/>
      <c r="O462" s="2683"/>
      <c r="P462" s="2683"/>
      <c r="Q462" s="2683"/>
      <c r="R462" s="2537"/>
      <c r="S462" s="2463"/>
    </row>
    <row r="463" spans="1:19" ht="121.5" customHeight="1">
      <c r="A463" s="965" t="s">
        <v>6242</v>
      </c>
      <c r="B463" s="2546" t="s">
        <v>16700</v>
      </c>
      <c r="C463" s="2546"/>
      <c r="D463" s="2674" t="s">
        <v>16566</v>
      </c>
      <c r="E463" s="2674"/>
      <c r="F463" s="2674"/>
      <c r="G463" s="2674"/>
      <c r="H463" s="2690">
        <v>2.1</v>
      </c>
      <c r="I463" s="2690"/>
      <c r="J463" s="2546" t="s">
        <v>16701</v>
      </c>
      <c r="K463" s="2546"/>
      <c r="L463" s="970" t="s">
        <v>15463</v>
      </c>
      <c r="M463" s="2681" t="s">
        <v>16702</v>
      </c>
      <c r="N463" s="2681"/>
      <c r="O463" s="2683"/>
      <c r="P463" s="2683"/>
      <c r="Q463" s="2683"/>
      <c r="R463" s="2537"/>
      <c r="S463" s="2463"/>
    </row>
    <row r="464" spans="1:19" ht="100.5" customHeight="1">
      <c r="A464" s="965" t="s">
        <v>6245</v>
      </c>
      <c r="B464" s="2546" t="s">
        <v>16703</v>
      </c>
      <c r="C464" s="2546"/>
      <c r="D464" s="2674" t="s">
        <v>16566</v>
      </c>
      <c r="E464" s="2674"/>
      <c r="F464" s="2674"/>
      <c r="G464" s="2674"/>
      <c r="H464" s="2690">
        <v>0.9</v>
      </c>
      <c r="I464" s="2690"/>
      <c r="J464" s="2546" t="s">
        <v>16704</v>
      </c>
      <c r="K464" s="2546"/>
      <c r="L464" s="970" t="s">
        <v>15463</v>
      </c>
      <c r="M464" s="2681" t="s">
        <v>16612</v>
      </c>
      <c r="N464" s="2681"/>
      <c r="O464" s="2683"/>
      <c r="P464" s="2683"/>
      <c r="Q464" s="2683"/>
      <c r="R464" s="2537"/>
      <c r="S464" s="2463"/>
    </row>
    <row r="465" spans="1:19" ht="99.75" customHeight="1">
      <c r="A465" s="980" t="s">
        <v>6249</v>
      </c>
      <c r="B465" s="2546" t="s">
        <v>16705</v>
      </c>
      <c r="C465" s="2546"/>
      <c r="D465" s="2674" t="s">
        <v>16566</v>
      </c>
      <c r="E465" s="2674"/>
      <c r="F465" s="2674"/>
      <c r="G465" s="2674"/>
      <c r="H465" s="2690">
        <v>1.5</v>
      </c>
      <c r="I465" s="2690"/>
      <c r="J465" s="2546" t="s">
        <v>16706</v>
      </c>
      <c r="K465" s="2546"/>
      <c r="L465" s="991" t="s">
        <v>15463</v>
      </c>
      <c r="M465" s="2681" t="s">
        <v>16707</v>
      </c>
      <c r="N465" s="2681"/>
      <c r="O465" s="2683"/>
      <c r="P465" s="2683"/>
      <c r="Q465" s="2683"/>
      <c r="R465" s="2537"/>
      <c r="S465" s="2463"/>
    </row>
    <row r="466" spans="1:19" ht="102" customHeight="1">
      <c r="A466" s="965" t="s">
        <v>6253</v>
      </c>
      <c r="B466" s="2546" t="s">
        <v>16708</v>
      </c>
      <c r="C466" s="2546"/>
      <c r="D466" s="2674" t="s">
        <v>16566</v>
      </c>
      <c r="E466" s="2674"/>
      <c r="F466" s="2674"/>
      <c r="G466" s="2674"/>
      <c r="H466" s="2690">
        <v>2.5</v>
      </c>
      <c r="I466" s="2690"/>
      <c r="J466" s="2546" t="s">
        <v>16709</v>
      </c>
      <c r="K466" s="2546"/>
      <c r="L466" s="970" t="s">
        <v>15463</v>
      </c>
      <c r="M466" s="2681" t="s">
        <v>15757</v>
      </c>
      <c r="N466" s="2681"/>
      <c r="O466" s="2683"/>
      <c r="P466" s="2683"/>
      <c r="Q466" s="2683"/>
      <c r="R466" s="2537"/>
      <c r="S466" s="2463"/>
    </row>
    <row r="467" spans="1:19" ht="180" customHeight="1">
      <c r="A467" s="965" t="s">
        <v>6256</v>
      </c>
      <c r="B467" s="2546" t="s">
        <v>16710</v>
      </c>
      <c r="C467" s="2546"/>
      <c r="D467" s="2674" t="s">
        <v>16566</v>
      </c>
      <c r="E467" s="2674"/>
      <c r="F467" s="2674"/>
      <c r="G467" s="2674"/>
      <c r="H467" s="2690">
        <v>0.2</v>
      </c>
      <c r="I467" s="2690"/>
      <c r="J467" s="2546" t="s">
        <v>16711</v>
      </c>
      <c r="K467" s="2546"/>
      <c r="L467" s="970" t="s">
        <v>15463</v>
      </c>
      <c r="M467" s="2681" t="s">
        <v>16712</v>
      </c>
      <c r="N467" s="2681"/>
      <c r="O467" s="2683"/>
      <c r="P467" s="2683"/>
      <c r="Q467" s="2683"/>
      <c r="R467" s="2537"/>
      <c r="S467" s="2463"/>
    </row>
    <row r="468" spans="1:19" ht="182.25" customHeight="1">
      <c r="A468" s="965" t="s">
        <v>6260</v>
      </c>
      <c r="B468" s="2546" t="s">
        <v>16713</v>
      </c>
      <c r="C468" s="2546"/>
      <c r="D468" s="2674" t="s">
        <v>16566</v>
      </c>
      <c r="E468" s="2674"/>
      <c r="F468" s="2674"/>
      <c r="G468" s="2674"/>
      <c r="H468" s="2690">
        <v>1</v>
      </c>
      <c r="I468" s="2690"/>
      <c r="J468" s="2546" t="s">
        <v>16714</v>
      </c>
      <c r="K468" s="2546"/>
      <c r="L468" s="970" t="s">
        <v>15463</v>
      </c>
      <c r="M468" s="2681" t="s">
        <v>16715</v>
      </c>
      <c r="N468" s="2681"/>
      <c r="O468" s="2683"/>
      <c r="P468" s="2683"/>
      <c r="Q468" s="2683"/>
      <c r="R468" s="2537"/>
      <c r="S468" s="2463"/>
    </row>
    <row r="469" spans="1:19" ht="154.5" customHeight="1">
      <c r="A469" s="965" t="s">
        <v>6263</v>
      </c>
      <c r="B469" s="2546" t="s">
        <v>16716</v>
      </c>
      <c r="C469" s="2546"/>
      <c r="D469" s="2674" t="s">
        <v>16566</v>
      </c>
      <c r="E469" s="2674"/>
      <c r="F469" s="2674"/>
      <c r="G469" s="2674"/>
      <c r="H469" s="2690">
        <v>13.8</v>
      </c>
      <c r="I469" s="2690"/>
      <c r="J469" s="2546" t="s">
        <v>16717</v>
      </c>
      <c r="K469" s="2546"/>
      <c r="L469" s="970" t="s">
        <v>15463</v>
      </c>
      <c r="M469" s="2681" t="s">
        <v>16718</v>
      </c>
      <c r="N469" s="2681"/>
      <c r="O469" s="2683"/>
      <c r="P469" s="2683"/>
      <c r="Q469" s="2683"/>
      <c r="R469" s="2537"/>
      <c r="S469" s="2463"/>
    </row>
    <row r="470" spans="1:19" ht="154.5" customHeight="1">
      <c r="A470" s="965" t="s">
        <v>6266</v>
      </c>
      <c r="B470" s="2546" t="s">
        <v>16719</v>
      </c>
      <c r="C470" s="2546"/>
      <c r="D470" s="2674" t="s">
        <v>16566</v>
      </c>
      <c r="E470" s="2674"/>
      <c r="F470" s="2674"/>
      <c r="G470" s="2674"/>
      <c r="H470" s="2690">
        <v>17</v>
      </c>
      <c r="I470" s="2690"/>
      <c r="J470" s="2546" t="s">
        <v>16720</v>
      </c>
      <c r="K470" s="2546"/>
      <c r="L470" s="970" t="s">
        <v>15463</v>
      </c>
      <c r="M470" s="2681" t="s">
        <v>16721</v>
      </c>
      <c r="N470" s="2681"/>
      <c r="O470" s="2683"/>
      <c r="P470" s="2683"/>
      <c r="Q470" s="2683"/>
      <c r="R470" s="2537"/>
      <c r="S470" s="2463"/>
    </row>
    <row r="471" spans="1:19" ht="161.25" customHeight="1">
      <c r="A471" s="965" t="s">
        <v>6269</v>
      </c>
      <c r="B471" s="2546" t="s">
        <v>16722</v>
      </c>
      <c r="C471" s="2546"/>
      <c r="D471" s="2674" t="s">
        <v>16566</v>
      </c>
      <c r="E471" s="2674"/>
      <c r="F471" s="2674"/>
      <c r="G471" s="2674"/>
      <c r="H471" s="2690">
        <v>1.3</v>
      </c>
      <c r="I471" s="2690"/>
      <c r="J471" s="2546" t="s">
        <v>16723</v>
      </c>
      <c r="K471" s="2546"/>
      <c r="L471" s="970" t="s">
        <v>15463</v>
      </c>
      <c r="M471" s="2681" t="s">
        <v>16724</v>
      </c>
      <c r="N471" s="2681"/>
      <c r="O471" s="2683"/>
      <c r="P471" s="2683"/>
      <c r="Q471" s="2683"/>
      <c r="R471" s="2537"/>
      <c r="S471" s="2463"/>
    </row>
    <row r="472" spans="1:19" ht="168" customHeight="1">
      <c r="A472" s="965" t="s">
        <v>6273</v>
      </c>
      <c r="B472" s="2546" t="s">
        <v>16725</v>
      </c>
      <c r="C472" s="2546"/>
      <c r="D472" s="2674" t="s">
        <v>16566</v>
      </c>
      <c r="E472" s="2674"/>
      <c r="F472" s="2674"/>
      <c r="G472" s="2674"/>
      <c r="H472" s="2690">
        <v>9</v>
      </c>
      <c r="I472" s="2690"/>
      <c r="J472" s="2546" t="s">
        <v>16726</v>
      </c>
      <c r="K472" s="2546"/>
      <c r="L472" s="970" t="s">
        <v>15463</v>
      </c>
      <c r="M472" s="2681" t="s">
        <v>16727</v>
      </c>
      <c r="N472" s="2681"/>
      <c r="O472" s="2683"/>
      <c r="P472" s="2683"/>
      <c r="Q472" s="2683"/>
      <c r="R472" s="2537"/>
      <c r="S472" s="2463"/>
    </row>
    <row r="473" spans="1:19" ht="126.75" customHeight="1">
      <c r="A473" s="965" t="s">
        <v>6277</v>
      </c>
      <c r="B473" s="2546" t="s">
        <v>16728</v>
      </c>
      <c r="C473" s="2546"/>
      <c r="D473" s="2674" t="s">
        <v>16566</v>
      </c>
      <c r="E473" s="2674"/>
      <c r="F473" s="2674"/>
      <c r="G473" s="2674"/>
      <c r="H473" s="2690">
        <v>9.3000000000000007</v>
      </c>
      <c r="I473" s="2690"/>
      <c r="J473" s="2546" t="s">
        <v>16729</v>
      </c>
      <c r="K473" s="2546"/>
      <c r="L473" s="970" t="s">
        <v>15463</v>
      </c>
      <c r="M473" s="2681" t="s">
        <v>16730</v>
      </c>
      <c r="N473" s="2681"/>
      <c r="O473" s="2683"/>
      <c r="P473" s="2683"/>
      <c r="Q473" s="2683"/>
      <c r="R473" s="2537"/>
      <c r="S473" s="2463"/>
    </row>
    <row r="474" spans="1:19" ht="173.25" customHeight="1">
      <c r="A474" s="965" t="s">
        <v>6280</v>
      </c>
      <c r="B474" s="2546" t="s">
        <v>16731</v>
      </c>
      <c r="C474" s="2546"/>
      <c r="D474" s="2674" t="s">
        <v>16566</v>
      </c>
      <c r="E474" s="2674"/>
      <c r="F474" s="2674"/>
      <c r="G474" s="2674"/>
      <c r="H474" s="2690">
        <v>5</v>
      </c>
      <c r="I474" s="2690"/>
      <c r="J474" s="2546" t="s">
        <v>16732</v>
      </c>
      <c r="K474" s="2546"/>
      <c r="L474" s="970" t="s">
        <v>16733</v>
      </c>
      <c r="M474" s="2681" t="s">
        <v>16734</v>
      </c>
      <c r="N474" s="2681"/>
      <c r="O474" s="2683"/>
      <c r="P474" s="2683"/>
      <c r="Q474" s="2683"/>
      <c r="R474" s="2537"/>
      <c r="S474" s="2463"/>
    </row>
    <row r="475" spans="1:19" ht="132.75" customHeight="1">
      <c r="A475" s="965" t="s">
        <v>6283</v>
      </c>
      <c r="B475" s="2546" t="s">
        <v>16735</v>
      </c>
      <c r="C475" s="2546"/>
      <c r="D475" s="2674" t="s">
        <v>16566</v>
      </c>
      <c r="E475" s="2674"/>
      <c r="F475" s="2674"/>
      <c r="G475" s="2674"/>
      <c r="H475" s="2690">
        <v>2.2999999999999998</v>
      </c>
      <c r="I475" s="2690"/>
      <c r="J475" s="2546" t="s">
        <v>16736</v>
      </c>
      <c r="K475" s="2546"/>
      <c r="L475" s="970" t="s">
        <v>15463</v>
      </c>
      <c r="M475" s="2681" t="s">
        <v>16737</v>
      </c>
      <c r="N475" s="2681"/>
      <c r="O475" s="2683"/>
      <c r="P475" s="2683"/>
      <c r="Q475" s="2683"/>
      <c r="R475" s="2537"/>
      <c r="S475" s="2463"/>
    </row>
    <row r="476" spans="1:19" ht="97.5" customHeight="1">
      <c r="A476" s="965" t="s">
        <v>6287</v>
      </c>
      <c r="B476" s="2546" t="s">
        <v>16738</v>
      </c>
      <c r="C476" s="2546"/>
      <c r="D476" s="2674" t="s">
        <v>16566</v>
      </c>
      <c r="E476" s="2674"/>
      <c r="F476" s="2674"/>
      <c r="G476" s="2674"/>
      <c r="H476" s="2690">
        <v>0.8</v>
      </c>
      <c r="I476" s="2690"/>
      <c r="J476" s="2546" t="s">
        <v>16739</v>
      </c>
      <c r="K476" s="2546"/>
      <c r="L476" s="970" t="s">
        <v>15463</v>
      </c>
      <c r="M476" s="2681" t="s">
        <v>16740</v>
      </c>
      <c r="N476" s="2681"/>
      <c r="O476" s="2683"/>
      <c r="P476" s="2683"/>
      <c r="Q476" s="2683"/>
      <c r="R476" s="2537"/>
      <c r="S476" s="2463"/>
    </row>
    <row r="477" spans="1:19" ht="139.5" customHeight="1">
      <c r="A477" s="965" t="s">
        <v>6290</v>
      </c>
      <c r="B477" s="2546" t="s">
        <v>16741</v>
      </c>
      <c r="C477" s="2546"/>
      <c r="D477" s="2674" t="s">
        <v>16566</v>
      </c>
      <c r="E477" s="2674"/>
      <c r="F477" s="2674"/>
      <c r="G477" s="2674"/>
      <c r="H477" s="2690">
        <v>23</v>
      </c>
      <c r="I477" s="2690"/>
      <c r="J477" s="2546" t="s">
        <v>16742</v>
      </c>
      <c r="K477" s="2546"/>
      <c r="L477" s="970" t="s">
        <v>15463</v>
      </c>
      <c r="M477" s="2681" t="s">
        <v>16743</v>
      </c>
      <c r="N477" s="2681"/>
      <c r="O477" s="2683"/>
      <c r="P477" s="2683"/>
      <c r="Q477" s="2683"/>
      <c r="R477" s="2537"/>
      <c r="S477" s="2463"/>
    </row>
    <row r="478" spans="1:19" ht="116.25" customHeight="1">
      <c r="A478" s="965" t="s">
        <v>6293</v>
      </c>
      <c r="B478" s="2546" t="s">
        <v>16744</v>
      </c>
      <c r="C478" s="2546"/>
      <c r="D478" s="2674" t="s">
        <v>16566</v>
      </c>
      <c r="E478" s="2674"/>
      <c r="F478" s="2674"/>
      <c r="G478" s="2674"/>
      <c r="H478" s="2690">
        <v>13</v>
      </c>
      <c r="I478" s="2690"/>
      <c r="J478" s="2546" t="s">
        <v>16745</v>
      </c>
      <c r="K478" s="2546"/>
      <c r="L478" s="970" t="s">
        <v>15463</v>
      </c>
      <c r="M478" s="2681" t="s">
        <v>15674</v>
      </c>
      <c r="N478" s="2681"/>
      <c r="O478" s="2683"/>
      <c r="P478" s="2683"/>
      <c r="Q478" s="2683"/>
      <c r="R478" s="2537"/>
      <c r="S478" s="2463"/>
    </row>
    <row r="479" spans="1:19" ht="168" customHeight="1">
      <c r="A479" s="965" t="s">
        <v>6295</v>
      </c>
      <c r="B479" s="2546" t="s">
        <v>16746</v>
      </c>
      <c r="C479" s="2546"/>
      <c r="D479" s="2674" t="s">
        <v>16566</v>
      </c>
      <c r="E479" s="2674"/>
      <c r="F479" s="2674"/>
      <c r="G479" s="2674"/>
      <c r="H479" s="2690">
        <v>0.1</v>
      </c>
      <c r="I479" s="2690"/>
      <c r="J479" s="2546" t="s">
        <v>16747</v>
      </c>
      <c r="K479" s="2546"/>
      <c r="L479" s="970" t="s">
        <v>15463</v>
      </c>
      <c r="M479" s="2681" t="s">
        <v>16748</v>
      </c>
      <c r="N479" s="2681"/>
      <c r="O479" s="2683"/>
      <c r="P479" s="2683"/>
      <c r="Q479" s="2683"/>
      <c r="R479" s="2537"/>
      <c r="S479" s="2463"/>
    </row>
    <row r="480" spans="1:19" ht="56.25" customHeight="1">
      <c r="A480" s="2738" t="s">
        <v>16749</v>
      </c>
      <c r="B480" s="2738"/>
      <c r="C480" s="2738"/>
      <c r="D480" s="2739" t="s">
        <v>4796</v>
      </c>
      <c r="E480" s="2740"/>
      <c r="F480" s="2741"/>
      <c r="G480" s="2741"/>
      <c r="H480" s="2742" t="s">
        <v>16750</v>
      </c>
      <c r="I480" s="2743"/>
      <c r="J480" s="2739" t="s">
        <v>4796</v>
      </c>
      <c r="K480" s="2740"/>
      <c r="L480" s="1001" t="s">
        <v>4796</v>
      </c>
      <c r="M480" s="2744" t="s">
        <v>4796</v>
      </c>
      <c r="N480" s="2745"/>
      <c r="O480" s="2673" t="s">
        <v>4796</v>
      </c>
      <c r="P480" s="2673"/>
      <c r="Q480" s="2673"/>
      <c r="R480" s="2626" t="s">
        <v>4796</v>
      </c>
      <c r="S480" s="2482"/>
    </row>
    <row r="481" spans="1:19" ht="202.5" customHeight="1">
      <c r="A481" s="965" t="s">
        <v>6073</v>
      </c>
      <c r="B481" s="2573" t="s">
        <v>16751</v>
      </c>
      <c r="C481" s="2558"/>
      <c r="D481" s="2674" t="s">
        <v>16566</v>
      </c>
      <c r="E481" s="2674"/>
      <c r="F481" s="2674"/>
      <c r="G481" s="2674"/>
      <c r="H481" s="2721">
        <v>0.01</v>
      </c>
      <c r="I481" s="2721"/>
      <c r="J481" s="2641" t="s">
        <v>16752</v>
      </c>
      <c r="K481" s="2641"/>
      <c r="L481" s="991" t="s">
        <v>15463</v>
      </c>
      <c r="M481" s="2647" t="s">
        <v>16753</v>
      </c>
      <c r="N481" s="2647"/>
      <c r="O481" s="2683"/>
      <c r="P481" s="2683"/>
      <c r="Q481" s="2683"/>
      <c r="R481" s="2537"/>
      <c r="S481" s="2463"/>
    </row>
    <row r="482" spans="1:19" ht="125.25" customHeight="1">
      <c r="A482" s="965" t="s">
        <v>6078</v>
      </c>
      <c r="B482" s="2573" t="s">
        <v>16754</v>
      </c>
      <c r="C482" s="2558"/>
      <c r="D482" s="2674" t="s">
        <v>16566</v>
      </c>
      <c r="E482" s="2674"/>
      <c r="F482" s="2674"/>
      <c r="G482" s="2674"/>
      <c r="H482" s="2721">
        <v>0.01</v>
      </c>
      <c r="I482" s="2721"/>
      <c r="J482" s="2641" t="s">
        <v>16755</v>
      </c>
      <c r="K482" s="2641"/>
      <c r="L482" s="991" t="s">
        <v>15463</v>
      </c>
      <c r="M482" s="2647" t="s">
        <v>16756</v>
      </c>
      <c r="N482" s="2647"/>
      <c r="O482" s="2683"/>
      <c r="P482" s="2683"/>
      <c r="Q482" s="2683"/>
      <c r="R482" s="2537"/>
      <c r="S482" s="2463"/>
    </row>
    <row r="483" spans="1:19" ht="117" customHeight="1">
      <c r="A483" s="965" t="s">
        <v>6082</v>
      </c>
      <c r="B483" s="2573" t="s">
        <v>16757</v>
      </c>
      <c r="C483" s="2558"/>
      <c r="D483" s="2674" t="s">
        <v>16566</v>
      </c>
      <c r="E483" s="2674"/>
      <c r="F483" s="2674"/>
      <c r="G483" s="2674"/>
      <c r="H483" s="2721">
        <v>0.03</v>
      </c>
      <c r="I483" s="2721"/>
      <c r="J483" s="2641" t="s">
        <v>16755</v>
      </c>
      <c r="K483" s="2641"/>
      <c r="L483" s="991" t="s">
        <v>15463</v>
      </c>
      <c r="M483" s="2647" t="s">
        <v>16758</v>
      </c>
      <c r="N483" s="2647"/>
      <c r="O483" s="2683"/>
      <c r="P483" s="2683"/>
      <c r="Q483" s="2683"/>
      <c r="R483" s="2537"/>
      <c r="S483" s="2463"/>
    </row>
    <row r="484" spans="1:19" ht="113.25" customHeight="1">
      <c r="A484" s="965" t="s">
        <v>6085</v>
      </c>
      <c r="B484" s="2573" t="s">
        <v>16759</v>
      </c>
      <c r="C484" s="2558"/>
      <c r="D484" s="2674" t="s">
        <v>16566</v>
      </c>
      <c r="E484" s="2674"/>
      <c r="F484" s="2674"/>
      <c r="G484" s="2674"/>
      <c r="H484" s="2721">
        <v>0.01</v>
      </c>
      <c r="I484" s="2721"/>
      <c r="J484" s="2641" t="s">
        <v>16760</v>
      </c>
      <c r="K484" s="2641"/>
      <c r="L484" s="991" t="s">
        <v>15463</v>
      </c>
      <c r="M484" s="2647" t="s">
        <v>16756</v>
      </c>
      <c r="N484" s="2647"/>
      <c r="O484" s="2683"/>
      <c r="P484" s="2683"/>
      <c r="Q484" s="2683"/>
      <c r="R484" s="2537"/>
      <c r="S484" s="2463"/>
    </row>
    <row r="485" spans="1:19" ht="98.25" customHeight="1">
      <c r="A485" s="980" t="s">
        <v>6088</v>
      </c>
      <c r="B485" s="2573" t="s">
        <v>16761</v>
      </c>
      <c r="C485" s="2558"/>
      <c r="D485" s="2674" t="s">
        <v>16566</v>
      </c>
      <c r="E485" s="2674"/>
      <c r="F485" s="2674"/>
      <c r="G485" s="2674"/>
      <c r="H485" s="2721">
        <v>0.01</v>
      </c>
      <c r="I485" s="2721"/>
      <c r="J485" s="2641" t="s">
        <v>16762</v>
      </c>
      <c r="K485" s="2641"/>
      <c r="L485" s="991" t="s">
        <v>15463</v>
      </c>
      <c r="M485" s="2647" t="s">
        <v>15674</v>
      </c>
      <c r="N485" s="2647"/>
      <c r="O485" s="2683"/>
      <c r="P485" s="2683"/>
      <c r="Q485" s="2683"/>
      <c r="R485" s="2537"/>
      <c r="S485" s="2463"/>
    </row>
    <row r="486" spans="1:19" ht="93.75" customHeight="1">
      <c r="A486" s="965" t="s">
        <v>6092</v>
      </c>
      <c r="B486" s="2573" t="s">
        <v>16763</v>
      </c>
      <c r="C486" s="2558"/>
      <c r="D486" s="2674" t="s">
        <v>16566</v>
      </c>
      <c r="E486" s="2674"/>
      <c r="F486" s="2674"/>
      <c r="G486" s="2674"/>
      <c r="H486" s="2721">
        <v>0.01</v>
      </c>
      <c r="I486" s="2721"/>
      <c r="J486" s="2641" t="s">
        <v>16764</v>
      </c>
      <c r="K486" s="2641"/>
      <c r="L486" s="991" t="s">
        <v>15463</v>
      </c>
      <c r="M486" s="2647" t="s">
        <v>15674</v>
      </c>
      <c r="N486" s="2647"/>
      <c r="O486" s="2683"/>
      <c r="P486" s="2683"/>
      <c r="Q486" s="2683"/>
      <c r="R486" s="2537"/>
      <c r="S486" s="2463"/>
    </row>
    <row r="487" spans="1:19" ht="101.25" customHeight="1">
      <c r="A487" s="965" t="s">
        <v>6094</v>
      </c>
      <c r="B487" s="2573" t="s">
        <v>16765</v>
      </c>
      <c r="C487" s="2558"/>
      <c r="D487" s="2674" t="s">
        <v>16566</v>
      </c>
      <c r="E487" s="2674"/>
      <c r="F487" s="2674"/>
      <c r="G487" s="2674"/>
      <c r="H487" s="2721">
        <v>0.1</v>
      </c>
      <c r="I487" s="2721"/>
      <c r="J487" s="2641" t="s">
        <v>16766</v>
      </c>
      <c r="K487" s="2641"/>
      <c r="L487" s="991" t="s">
        <v>15463</v>
      </c>
      <c r="M487" s="2647" t="s">
        <v>15674</v>
      </c>
      <c r="N487" s="2647"/>
      <c r="O487" s="2683"/>
      <c r="P487" s="2683"/>
      <c r="Q487" s="2683"/>
      <c r="R487" s="2537"/>
      <c r="S487" s="2463"/>
    </row>
    <row r="488" spans="1:19" ht="133.5" customHeight="1">
      <c r="A488" s="965" t="s">
        <v>6096</v>
      </c>
      <c r="B488" s="2573" t="s">
        <v>16767</v>
      </c>
      <c r="C488" s="2558"/>
      <c r="D488" s="2674" t="s">
        <v>16566</v>
      </c>
      <c r="E488" s="2674"/>
      <c r="F488" s="2674"/>
      <c r="G488" s="2674"/>
      <c r="H488" s="2721">
        <v>0.03</v>
      </c>
      <c r="I488" s="2721"/>
      <c r="J488" s="2641" t="s">
        <v>16768</v>
      </c>
      <c r="K488" s="2641"/>
      <c r="L488" s="991" t="s">
        <v>15463</v>
      </c>
      <c r="M488" s="2647" t="s">
        <v>16769</v>
      </c>
      <c r="N488" s="2647"/>
      <c r="O488" s="2683"/>
      <c r="P488" s="2683"/>
      <c r="Q488" s="2683"/>
      <c r="R488" s="2537"/>
      <c r="S488" s="2463"/>
    </row>
    <row r="489" spans="1:19" ht="138" customHeight="1">
      <c r="A489" s="965" t="s">
        <v>6101</v>
      </c>
      <c r="B489" s="2573" t="s">
        <v>16770</v>
      </c>
      <c r="C489" s="2558"/>
      <c r="D489" s="2674" t="s">
        <v>16566</v>
      </c>
      <c r="E489" s="2674"/>
      <c r="F489" s="2674"/>
      <c r="G489" s="2674"/>
      <c r="H489" s="2721">
        <v>0.01</v>
      </c>
      <c r="I489" s="2721"/>
      <c r="J489" s="2641" t="s">
        <v>16771</v>
      </c>
      <c r="K489" s="2641"/>
      <c r="L489" s="991" t="s">
        <v>15463</v>
      </c>
      <c r="M489" s="2647" t="s">
        <v>15674</v>
      </c>
      <c r="N489" s="2647"/>
      <c r="O489" s="2683"/>
      <c r="P489" s="2683"/>
      <c r="Q489" s="2683"/>
      <c r="R489" s="2537"/>
      <c r="S489" s="2463"/>
    </row>
    <row r="490" spans="1:19" ht="131.25" customHeight="1">
      <c r="A490" s="965" t="s">
        <v>6104</v>
      </c>
      <c r="B490" s="2573" t="s">
        <v>16759</v>
      </c>
      <c r="C490" s="2558"/>
      <c r="D490" s="2674" t="s">
        <v>16566</v>
      </c>
      <c r="E490" s="2674"/>
      <c r="F490" s="2674"/>
      <c r="G490" s="2674"/>
      <c r="H490" s="2721">
        <v>0.01</v>
      </c>
      <c r="I490" s="2721"/>
      <c r="J490" s="2641" t="s">
        <v>16772</v>
      </c>
      <c r="K490" s="2641"/>
      <c r="L490" s="991" t="s">
        <v>15463</v>
      </c>
      <c r="M490" s="2647" t="s">
        <v>15674</v>
      </c>
      <c r="N490" s="2647"/>
      <c r="O490" s="2683"/>
      <c r="P490" s="2683"/>
      <c r="Q490" s="2683"/>
      <c r="R490" s="2537"/>
      <c r="S490" s="2463"/>
    </row>
    <row r="491" spans="1:19" ht="130.5" customHeight="1">
      <c r="A491" s="965" t="s">
        <v>6108</v>
      </c>
      <c r="B491" s="2573" t="s">
        <v>16761</v>
      </c>
      <c r="C491" s="2558"/>
      <c r="D491" s="2674" t="s">
        <v>16566</v>
      </c>
      <c r="E491" s="2674"/>
      <c r="F491" s="2674"/>
      <c r="G491" s="2674"/>
      <c r="H491" s="2721">
        <v>0.01</v>
      </c>
      <c r="I491" s="2721"/>
      <c r="J491" s="2641" t="s">
        <v>16773</v>
      </c>
      <c r="K491" s="2641"/>
      <c r="L491" s="991" t="s">
        <v>15463</v>
      </c>
      <c r="M491" s="2647" t="s">
        <v>15674</v>
      </c>
      <c r="N491" s="2647"/>
      <c r="O491" s="2683"/>
      <c r="P491" s="2683"/>
      <c r="Q491" s="2683"/>
      <c r="R491" s="2537"/>
      <c r="S491" s="2463"/>
    </row>
    <row r="492" spans="1:19" ht="135" customHeight="1">
      <c r="A492" s="965" t="s">
        <v>6112</v>
      </c>
      <c r="B492" s="2573" t="s">
        <v>16774</v>
      </c>
      <c r="C492" s="2558"/>
      <c r="D492" s="2674" t="s">
        <v>16566</v>
      </c>
      <c r="E492" s="2674"/>
      <c r="F492" s="2674"/>
      <c r="G492" s="2674"/>
      <c r="H492" s="2721">
        <v>0.01</v>
      </c>
      <c r="I492" s="2721"/>
      <c r="J492" s="2641" t="s">
        <v>16775</v>
      </c>
      <c r="K492" s="2641"/>
      <c r="L492" s="991" t="s">
        <v>15463</v>
      </c>
      <c r="M492" s="2647" t="s">
        <v>15674</v>
      </c>
      <c r="N492" s="2647"/>
      <c r="O492" s="2683"/>
      <c r="P492" s="2683"/>
      <c r="Q492" s="2683"/>
      <c r="R492" s="2537"/>
      <c r="S492" s="2463"/>
    </row>
    <row r="493" spans="1:19" ht="140.25" customHeight="1">
      <c r="A493" s="965" t="s">
        <v>6115</v>
      </c>
      <c r="B493" s="2573" t="s">
        <v>16776</v>
      </c>
      <c r="C493" s="2558"/>
      <c r="D493" s="2674" t="s">
        <v>16566</v>
      </c>
      <c r="E493" s="2674"/>
      <c r="F493" s="2674"/>
      <c r="G493" s="2674"/>
      <c r="H493" s="2721">
        <v>0.01</v>
      </c>
      <c r="I493" s="2721"/>
      <c r="J493" s="2641" t="s">
        <v>16777</v>
      </c>
      <c r="K493" s="2641"/>
      <c r="L493" s="991" t="s">
        <v>15463</v>
      </c>
      <c r="M493" s="2647" t="s">
        <v>15674</v>
      </c>
      <c r="N493" s="2647"/>
      <c r="O493" s="2683"/>
      <c r="P493" s="2683"/>
      <c r="Q493" s="2683"/>
      <c r="R493" s="2537"/>
      <c r="S493" s="2463"/>
    </row>
    <row r="494" spans="1:19" ht="144.75" customHeight="1">
      <c r="A494" s="965" t="s">
        <v>6118</v>
      </c>
      <c r="B494" s="2573" t="s">
        <v>16778</v>
      </c>
      <c r="C494" s="2558"/>
      <c r="D494" s="2674" t="s">
        <v>16566</v>
      </c>
      <c r="E494" s="2674"/>
      <c r="F494" s="2674"/>
      <c r="G494" s="2674"/>
      <c r="H494" s="2721">
        <v>0.06</v>
      </c>
      <c r="I494" s="2721"/>
      <c r="J494" s="2641" t="s">
        <v>16779</v>
      </c>
      <c r="K494" s="2641"/>
      <c r="L494" s="991" t="s">
        <v>15463</v>
      </c>
      <c r="M494" s="2647" t="s">
        <v>15674</v>
      </c>
      <c r="N494" s="2647"/>
      <c r="O494" s="2683"/>
      <c r="P494" s="2683"/>
      <c r="Q494" s="2683"/>
      <c r="R494" s="2537"/>
      <c r="S494" s="2463"/>
    </row>
    <row r="495" spans="1:19" ht="147" customHeight="1">
      <c r="A495" s="965" t="s">
        <v>6121</v>
      </c>
      <c r="B495" s="2573" t="s">
        <v>16759</v>
      </c>
      <c r="C495" s="2558"/>
      <c r="D495" s="2674" t="s">
        <v>16566</v>
      </c>
      <c r="E495" s="2674"/>
      <c r="F495" s="2674"/>
      <c r="G495" s="2674"/>
      <c r="H495" s="2721">
        <v>0.01</v>
      </c>
      <c r="I495" s="2721"/>
      <c r="J495" s="2641" t="s">
        <v>16780</v>
      </c>
      <c r="K495" s="2641"/>
      <c r="L495" s="991" t="s">
        <v>15463</v>
      </c>
      <c r="M495" s="2647" t="s">
        <v>15674</v>
      </c>
      <c r="N495" s="2647"/>
      <c r="O495" s="2683"/>
      <c r="P495" s="2683"/>
      <c r="Q495" s="2683"/>
      <c r="R495" s="2537"/>
      <c r="S495" s="2463"/>
    </row>
    <row r="496" spans="1:19" ht="131.25" customHeight="1">
      <c r="A496" s="965" t="s">
        <v>6126</v>
      </c>
      <c r="B496" s="2573" t="s">
        <v>16781</v>
      </c>
      <c r="C496" s="2558"/>
      <c r="D496" s="2674" t="s">
        <v>16566</v>
      </c>
      <c r="E496" s="2674"/>
      <c r="F496" s="2674"/>
      <c r="G496" s="2674"/>
      <c r="H496" s="2721">
        <v>0.02</v>
      </c>
      <c r="I496" s="2721"/>
      <c r="J496" s="2641" t="s">
        <v>16782</v>
      </c>
      <c r="K496" s="2641"/>
      <c r="L496" s="991" t="s">
        <v>15463</v>
      </c>
      <c r="M496" s="2647" t="s">
        <v>15674</v>
      </c>
      <c r="N496" s="2647"/>
      <c r="O496" s="2683"/>
      <c r="P496" s="2683"/>
      <c r="Q496" s="2683"/>
      <c r="R496" s="2537"/>
      <c r="S496" s="2463"/>
    </row>
    <row r="497" spans="1:19" ht="153" customHeight="1">
      <c r="A497" s="965" t="s">
        <v>6129</v>
      </c>
      <c r="B497" s="2573" t="s">
        <v>16774</v>
      </c>
      <c r="C497" s="2558"/>
      <c r="D497" s="2674" t="s">
        <v>16566</v>
      </c>
      <c r="E497" s="2674"/>
      <c r="F497" s="2674"/>
      <c r="G497" s="2674"/>
      <c r="H497" s="2721">
        <v>0.01</v>
      </c>
      <c r="I497" s="2721"/>
      <c r="J497" s="2641" t="s">
        <v>16783</v>
      </c>
      <c r="K497" s="2641"/>
      <c r="L497" s="991" t="s">
        <v>15463</v>
      </c>
      <c r="M497" s="2647" t="s">
        <v>15674</v>
      </c>
      <c r="N497" s="2647"/>
      <c r="O497" s="2683"/>
      <c r="P497" s="2683"/>
      <c r="Q497" s="2683"/>
      <c r="R497" s="2537"/>
      <c r="S497" s="2463"/>
    </row>
    <row r="498" spans="1:19" ht="157.5" customHeight="1">
      <c r="A498" s="965" t="s">
        <v>6132</v>
      </c>
      <c r="B498" s="2573" t="s">
        <v>16774</v>
      </c>
      <c r="C498" s="2558"/>
      <c r="D498" s="2674" t="s">
        <v>16566</v>
      </c>
      <c r="E498" s="2674"/>
      <c r="F498" s="2674"/>
      <c r="G498" s="2674"/>
      <c r="H498" s="2721">
        <v>0.01</v>
      </c>
      <c r="I498" s="2721"/>
      <c r="J498" s="2641" t="s">
        <v>16784</v>
      </c>
      <c r="K498" s="2641"/>
      <c r="L498" s="991" t="s">
        <v>15463</v>
      </c>
      <c r="M498" s="2647" t="s">
        <v>15674</v>
      </c>
      <c r="N498" s="2647"/>
      <c r="O498" s="2683"/>
      <c r="P498" s="2683"/>
      <c r="Q498" s="2683"/>
      <c r="R498" s="2537"/>
      <c r="S498" s="2463"/>
    </row>
    <row r="499" spans="1:19" ht="143.25" customHeight="1">
      <c r="A499" s="965" t="s">
        <v>6134</v>
      </c>
      <c r="B499" s="2573" t="s">
        <v>16785</v>
      </c>
      <c r="C499" s="2558"/>
      <c r="D499" s="2674" t="s">
        <v>16566</v>
      </c>
      <c r="E499" s="2674"/>
      <c r="F499" s="2674"/>
      <c r="G499" s="2674"/>
      <c r="H499" s="2721">
        <v>0.01</v>
      </c>
      <c r="I499" s="2721"/>
      <c r="J499" s="2641" t="s">
        <v>16786</v>
      </c>
      <c r="K499" s="2641"/>
      <c r="L499" s="991" t="s">
        <v>15463</v>
      </c>
      <c r="M499" s="2647" t="s">
        <v>15674</v>
      </c>
      <c r="N499" s="2647"/>
      <c r="O499" s="2683"/>
      <c r="P499" s="2683"/>
      <c r="Q499" s="2683"/>
      <c r="R499" s="2537"/>
      <c r="S499" s="2463"/>
    </row>
    <row r="500" spans="1:19" ht="157.5" customHeight="1">
      <c r="A500" s="965" t="s">
        <v>6138</v>
      </c>
      <c r="B500" s="2573" t="s">
        <v>16787</v>
      </c>
      <c r="C500" s="2558"/>
      <c r="D500" s="2674" t="s">
        <v>16566</v>
      </c>
      <c r="E500" s="2674"/>
      <c r="F500" s="2674"/>
      <c r="G500" s="2674"/>
      <c r="H500" s="2721">
        <v>0.01</v>
      </c>
      <c r="I500" s="2721"/>
      <c r="J500" s="2641" t="s">
        <v>16788</v>
      </c>
      <c r="K500" s="2641"/>
      <c r="L500" s="991" t="s">
        <v>15463</v>
      </c>
      <c r="M500" s="2647" t="s">
        <v>15674</v>
      </c>
      <c r="N500" s="2647"/>
      <c r="O500" s="2683"/>
      <c r="P500" s="2683"/>
      <c r="Q500" s="2683"/>
      <c r="R500" s="2537"/>
      <c r="S500" s="2463"/>
    </row>
    <row r="501" spans="1:19" ht="97.5" customHeight="1">
      <c r="A501" s="965" t="s">
        <v>6142</v>
      </c>
      <c r="B501" s="2573" t="s">
        <v>16789</v>
      </c>
      <c r="C501" s="2558"/>
      <c r="D501" s="2674" t="s">
        <v>16566</v>
      </c>
      <c r="E501" s="2674"/>
      <c r="F501" s="2674"/>
      <c r="G501" s="2674"/>
      <c r="H501" s="2721">
        <v>0.01</v>
      </c>
      <c r="I501" s="2721"/>
      <c r="J501" s="2641" t="s">
        <v>16790</v>
      </c>
      <c r="K501" s="2641"/>
      <c r="L501" s="991" t="s">
        <v>15463</v>
      </c>
      <c r="M501" s="2647" t="s">
        <v>15674</v>
      </c>
      <c r="N501" s="2647"/>
      <c r="O501" s="2683"/>
      <c r="P501" s="2683"/>
      <c r="Q501" s="2683"/>
      <c r="R501" s="2537"/>
      <c r="S501" s="2463"/>
    </row>
    <row r="502" spans="1:19" ht="96" customHeight="1">
      <c r="A502" s="965" t="s">
        <v>6144</v>
      </c>
      <c r="B502" s="2573" t="s">
        <v>16791</v>
      </c>
      <c r="C502" s="2558"/>
      <c r="D502" s="2674" t="s">
        <v>16566</v>
      </c>
      <c r="E502" s="2674"/>
      <c r="F502" s="2674"/>
      <c r="G502" s="2674"/>
      <c r="H502" s="2721">
        <v>0.05</v>
      </c>
      <c r="I502" s="2721"/>
      <c r="J502" s="2641" t="s">
        <v>16792</v>
      </c>
      <c r="K502" s="2641"/>
      <c r="L502" s="991" t="s">
        <v>15463</v>
      </c>
      <c r="M502" s="2647" t="s">
        <v>15674</v>
      </c>
      <c r="N502" s="2647"/>
      <c r="O502" s="2683"/>
      <c r="P502" s="2683"/>
      <c r="Q502" s="2683"/>
      <c r="R502" s="2537"/>
      <c r="S502" s="2463"/>
    </row>
    <row r="503" spans="1:19" ht="143.25" customHeight="1">
      <c r="A503" s="965" t="s">
        <v>6146</v>
      </c>
      <c r="B503" s="2573" t="s">
        <v>16793</v>
      </c>
      <c r="C503" s="2558"/>
      <c r="D503" s="2674" t="s">
        <v>16566</v>
      </c>
      <c r="E503" s="2674"/>
      <c r="F503" s="2674"/>
      <c r="G503" s="2674"/>
      <c r="H503" s="2721">
        <v>0.01</v>
      </c>
      <c r="I503" s="2721"/>
      <c r="J503" s="2641" t="s">
        <v>16794</v>
      </c>
      <c r="K503" s="2641"/>
      <c r="L503" s="991" t="s">
        <v>15463</v>
      </c>
      <c r="M503" s="2647" t="s">
        <v>15674</v>
      </c>
      <c r="N503" s="2647"/>
      <c r="O503" s="2683"/>
      <c r="P503" s="2683"/>
      <c r="Q503" s="2683"/>
      <c r="R503" s="2537"/>
      <c r="S503" s="2463"/>
    </row>
    <row r="504" spans="1:19" ht="130.5" customHeight="1">
      <c r="A504" s="965" t="s">
        <v>6149</v>
      </c>
      <c r="B504" s="2573" t="s">
        <v>16793</v>
      </c>
      <c r="C504" s="2558"/>
      <c r="D504" s="2674" t="s">
        <v>16566</v>
      </c>
      <c r="E504" s="2674"/>
      <c r="F504" s="2674"/>
      <c r="G504" s="2674"/>
      <c r="H504" s="2721">
        <v>0.01</v>
      </c>
      <c r="I504" s="2721"/>
      <c r="J504" s="2641" t="s">
        <v>16795</v>
      </c>
      <c r="K504" s="2641"/>
      <c r="L504" s="991" t="s">
        <v>15463</v>
      </c>
      <c r="M504" s="2647" t="s">
        <v>16796</v>
      </c>
      <c r="N504" s="2647"/>
      <c r="O504" s="2683"/>
      <c r="P504" s="2683"/>
      <c r="Q504" s="2683"/>
      <c r="R504" s="2537"/>
      <c r="S504" s="2463"/>
    </row>
    <row r="505" spans="1:19" ht="135" customHeight="1">
      <c r="A505" s="965" t="s">
        <v>6152</v>
      </c>
      <c r="B505" s="2573" t="s">
        <v>16797</v>
      </c>
      <c r="C505" s="2558"/>
      <c r="D505" s="2674" t="s">
        <v>16566</v>
      </c>
      <c r="E505" s="2674"/>
      <c r="F505" s="2674"/>
      <c r="G505" s="2674"/>
      <c r="H505" s="2721">
        <v>0.01</v>
      </c>
      <c r="I505" s="2721"/>
      <c r="J505" s="2641" t="s">
        <v>16798</v>
      </c>
      <c r="K505" s="2641"/>
      <c r="L505" s="991" t="s">
        <v>15463</v>
      </c>
      <c r="M505" s="2647" t="s">
        <v>15674</v>
      </c>
      <c r="N505" s="2647"/>
      <c r="O505" s="2683"/>
      <c r="P505" s="2683"/>
      <c r="Q505" s="2683"/>
      <c r="R505" s="2537"/>
      <c r="S505" s="2463"/>
    </row>
    <row r="506" spans="1:19" ht="99.75" customHeight="1">
      <c r="A506" s="965" t="s">
        <v>6156</v>
      </c>
      <c r="B506" s="2641" t="s">
        <v>16799</v>
      </c>
      <c r="C506" s="2641"/>
      <c r="D506" s="2674" t="s">
        <v>16566</v>
      </c>
      <c r="E506" s="2674"/>
      <c r="F506" s="2674"/>
      <c r="G506" s="2674"/>
      <c r="H506" s="2721">
        <v>0.06</v>
      </c>
      <c r="I506" s="2721"/>
      <c r="J506" s="2641" t="s">
        <v>16800</v>
      </c>
      <c r="K506" s="2641"/>
      <c r="L506" s="991" t="s">
        <v>15463</v>
      </c>
      <c r="M506" s="2647" t="s">
        <v>15674</v>
      </c>
      <c r="N506" s="2647"/>
      <c r="O506" s="2683"/>
      <c r="P506" s="2683"/>
      <c r="Q506" s="2683"/>
      <c r="R506" s="2537"/>
      <c r="S506" s="2463"/>
    </row>
    <row r="507" spans="1:19" ht="156.75" customHeight="1">
      <c r="A507" s="965" t="s">
        <v>6160</v>
      </c>
      <c r="B507" s="2546" t="s">
        <v>16801</v>
      </c>
      <c r="C507" s="2546"/>
      <c r="D507" s="2674" t="s">
        <v>16566</v>
      </c>
      <c r="E507" s="2674"/>
      <c r="F507" s="2674"/>
      <c r="G507" s="2674"/>
      <c r="H507" s="2690">
        <v>0.04</v>
      </c>
      <c r="I507" s="2690"/>
      <c r="J507" s="2546" t="s">
        <v>16802</v>
      </c>
      <c r="K507" s="2546"/>
      <c r="L507" s="970" t="s">
        <v>15463</v>
      </c>
      <c r="M507" s="2681" t="s">
        <v>15757</v>
      </c>
      <c r="N507" s="2681"/>
      <c r="O507" s="2683"/>
      <c r="P507" s="2683"/>
      <c r="Q507" s="2683"/>
      <c r="R507" s="2537"/>
      <c r="S507" s="2463"/>
    </row>
    <row r="508" spans="1:19" ht="41.25" customHeight="1">
      <c r="A508" s="2748" t="s">
        <v>16803</v>
      </c>
      <c r="B508" s="2748"/>
      <c r="C508" s="2748"/>
      <c r="D508" s="2739"/>
      <c r="E508" s="2740"/>
      <c r="F508" s="2741"/>
      <c r="G508" s="2741"/>
      <c r="H508" s="2742" t="s">
        <v>16804</v>
      </c>
      <c r="I508" s="2743"/>
      <c r="J508" s="2739" t="s">
        <v>4796</v>
      </c>
      <c r="K508" s="2740"/>
      <c r="L508" s="1001" t="s">
        <v>4796</v>
      </c>
      <c r="M508" s="2739" t="s">
        <v>4796</v>
      </c>
      <c r="N508" s="2740"/>
      <c r="O508" s="2673"/>
      <c r="P508" s="2673"/>
      <c r="Q508" s="2673"/>
      <c r="R508" s="2626"/>
      <c r="S508" s="2482"/>
    </row>
    <row r="509" spans="1:19" ht="150.75" customHeight="1">
      <c r="A509" s="970" t="s">
        <v>6073</v>
      </c>
      <c r="B509" s="2546" t="s">
        <v>16805</v>
      </c>
      <c r="C509" s="2546"/>
      <c r="D509" s="2674" t="s">
        <v>16566</v>
      </c>
      <c r="E509" s="2674"/>
      <c r="F509" s="2674"/>
      <c r="G509" s="2674"/>
      <c r="H509" s="2746">
        <v>0.04</v>
      </c>
      <c r="I509" s="2747"/>
      <c r="J509" s="2546" t="s">
        <v>16806</v>
      </c>
      <c r="K509" s="2546"/>
      <c r="L509" s="970" t="s">
        <v>15463</v>
      </c>
      <c r="M509" s="2681" t="s">
        <v>16615</v>
      </c>
      <c r="N509" s="2681"/>
      <c r="O509" s="2683"/>
      <c r="P509" s="2683"/>
      <c r="Q509" s="2683"/>
      <c r="R509" s="2537"/>
      <c r="S509" s="2463"/>
    </row>
    <row r="510" spans="1:19" ht="131.25" customHeight="1">
      <c r="A510" s="965" t="s">
        <v>6078</v>
      </c>
      <c r="B510" s="2546" t="s">
        <v>16807</v>
      </c>
      <c r="C510" s="2546"/>
      <c r="D510" s="2674" t="s">
        <v>16566</v>
      </c>
      <c r="E510" s="2674"/>
      <c r="F510" s="2674"/>
      <c r="G510" s="2674"/>
      <c r="H510" s="2749">
        <v>0.02</v>
      </c>
      <c r="I510" s="2749"/>
      <c r="J510" s="2546" t="s">
        <v>16806</v>
      </c>
      <c r="K510" s="2546"/>
      <c r="L510" s="970" t="s">
        <v>15463</v>
      </c>
      <c r="M510" s="2681" t="s">
        <v>16808</v>
      </c>
      <c r="N510" s="2681"/>
      <c r="O510" s="2683"/>
      <c r="P510" s="2683"/>
      <c r="Q510" s="2683"/>
      <c r="R510" s="2537"/>
      <c r="S510" s="2463"/>
    </row>
    <row r="511" spans="1:19" ht="133.5" customHeight="1">
      <c r="A511" s="965" t="s">
        <v>6082</v>
      </c>
      <c r="B511" s="2546" t="s">
        <v>16809</v>
      </c>
      <c r="C511" s="2546"/>
      <c r="D511" s="2674" t="s">
        <v>16566</v>
      </c>
      <c r="E511" s="2674"/>
      <c r="F511" s="2674"/>
      <c r="G511" s="2674"/>
      <c r="H511" s="2749">
        <v>0.03</v>
      </c>
      <c r="I511" s="2749"/>
      <c r="J511" s="2546" t="s">
        <v>16806</v>
      </c>
      <c r="K511" s="2546"/>
      <c r="L511" s="970" t="s">
        <v>15463</v>
      </c>
      <c r="M511" s="2681" t="s">
        <v>16810</v>
      </c>
      <c r="N511" s="2681"/>
      <c r="O511" s="2683"/>
      <c r="P511" s="2683"/>
      <c r="Q511" s="2683"/>
      <c r="R511" s="2537"/>
      <c r="S511" s="2463"/>
    </row>
    <row r="512" spans="1:19" ht="152.25" customHeight="1">
      <c r="A512" s="965" t="s">
        <v>6085</v>
      </c>
      <c r="B512" s="2546" t="s">
        <v>16811</v>
      </c>
      <c r="C512" s="2546"/>
      <c r="D512" s="2674" t="s">
        <v>16566</v>
      </c>
      <c r="E512" s="2674"/>
      <c r="F512" s="2674"/>
      <c r="G512" s="2674"/>
      <c r="H512" s="2749">
        <v>0.02</v>
      </c>
      <c r="I512" s="2749"/>
      <c r="J512" s="2546" t="s">
        <v>16812</v>
      </c>
      <c r="K512" s="2546"/>
      <c r="L512" s="970" t="s">
        <v>15463</v>
      </c>
      <c r="M512" s="2681" t="s">
        <v>16813</v>
      </c>
      <c r="N512" s="2681"/>
      <c r="O512" s="2683"/>
      <c r="P512" s="2683"/>
      <c r="Q512" s="2683"/>
      <c r="R512" s="2537"/>
      <c r="S512" s="2463"/>
    </row>
    <row r="513" spans="1:19" ht="130.5" customHeight="1">
      <c r="A513" s="965" t="s">
        <v>6088</v>
      </c>
      <c r="B513" s="2546" t="s">
        <v>16814</v>
      </c>
      <c r="C513" s="2546"/>
      <c r="D513" s="2674" t="s">
        <v>16566</v>
      </c>
      <c r="E513" s="2674"/>
      <c r="F513" s="2674"/>
      <c r="G513" s="2674"/>
      <c r="H513" s="2749">
        <v>0.03</v>
      </c>
      <c r="I513" s="2749"/>
      <c r="J513" s="2546" t="s">
        <v>16815</v>
      </c>
      <c r="K513" s="2546"/>
      <c r="L513" s="970" t="s">
        <v>15463</v>
      </c>
      <c r="M513" s="2681" t="s">
        <v>16816</v>
      </c>
      <c r="N513" s="2681"/>
      <c r="O513" s="2683"/>
      <c r="P513" s="2683"/>
      <c r="Q513" s="2683"/>
      <c r="R513" s="2537"/>
      <c r="S513" s="2463"/>
    </row>
    <row r="514" spans="1:19" ht="173.25" customHeight="1">
      <c r="A514" s="965" t="s">
        <v>6092</v>
      </c>
      <c r="B514" s="2546" t="s">
        <v>16817</v>
      </c>
      <c r="C514" s="2546"/>
      <c r="D514" s="2674" t="s">
        <v>16566</v>
      </c>
      <c r="E514" s="2674"/>
      <c r="F514" s="2674"/>
      <c r="G514" s="2674"/>
      <c r="H514" s="2749">
        <v>0.02</v>
      </c>
      <c r="I514" s="2749"/>
      <c r="J514" s="2546" t="s">
        <v>16818</v>
      </c>
      <c r="K514" s="2546"/>
      <c r="L514" s="970" t="s">
        <v>15463</v>
      </c>
      <c r="M514" s="2681" t="s">
        <v>16819</v>
      </c>
      <c r="N514" s="2681"/>
      <c r="O514" s="2683"/>
      <c r="P514" s="2683"/>
      <c r="Q514" s="2683"/>
      <c r="R514" s="2537"/>
      <c r="S514" s="2463"/>
    </row>
    <row r="515" spans="1:19" ht="168.75" customHeight="1">
      <c r="A515" s="965" t="s">
        <v>6094</v>
      </c>
      <c r="B515" s="2546" t="s">
        <v>16820</v>
      </c>
      <c r="C515" s="2546"/>
      <c r="D515" s="2674" t="s">
        <v>16566</v>
      </c>
      <c r="E515" s="2674"/>
      <c r="F515" s="2674"/>
      <c r="G515" s="2674"/>
      <c r="H515" s="2749">
        <v>0.02</v>
      </c>
      <c r="I515" s="2749"/>
      <c r="J515" s="2546" t="s">
        <v>16821</v>
      </c>
      <c r="K515" s="2546"/>
      <c r="L515" s="970" t="s">
        <v>15463</v>
      </c>
      <c r="M515" s="2681" t="s">
        <v>16822</v>
      </c>
      <c r="N515" s="2681"/>
      <c r="O515" s="2683"/>
      <c r="P515" s="2683"/>
      <c r="Q515" s="2683"/>
      <c r="R515" s="2537"/>
      <c r="S515" s="2463"/>
    </row>
    <row r="516" spans="1:19" ht="147.75" customHeight="1">
      <c r="A516" s="965" t="s">
        <v>6096</v>
      </c>
      <c r="B516" s="2546" t="s">
        <v>16823</v>
      </c>
      <c r="C516" s="2546"/>
      <c r="D516" s="2674" t="s">
        <v>16566</v>
      </c>
      <c r="E516" s="2674"/>
      <c r="F516" s="2674"/>
      <c r="G516" s="2674"/>
      <c r="H516" s="2749">
        <v>0.03</v>
      </c>
      <c r="I516" s="2749"/>
      <c r="J516" s="2546" t="s">
        <v>16824</v>
      </c>
      <c r="K516" s="2546"/>
      <c r="L516" s="970" t="s">
        <v>15541</v>
      </c>
      <c r="M516" s="2681" t="s">
        <v>16825</v>
      </c>
      <c r="N516" s="2681"/>
      <c r="O516" s="2683"/>
      <c r="P516" s="2683"/>
      <c r="Q516" s="2683"/>
      <c r="R516" s="2537"/>
      <c r="S516" s="2463"/>
    </row>
    <row r="517" spans="1:19" ht="135" customHeight="1">
      <c r="A517" s="965" t="s">
        <v>6101</v>
      </c>
      <c r="B517" s="2546" t="s">
        <v>16826</v>
      </c>
      <c r="C517" s="2546"/>
      <c r="D517" s="2674" t="s">
        <v>16566</v>
      </c>
      <c r="E517" s="2674"/>
      <c r="F517" s="2674"/>
      <c r="G517" s="2674"/>
      <c r="H517" s="2749">
        <v>0.08</v>
      </c>
      <c r="I517" s="2749"/>
      <c r="J517" s="2546" t="s">
        <v>16827</v>
      </c>
      <c r="K517" s="2546"/>
      <c r="L517" s="970" t="s">
        <v>16828</v>
      </c>
      <c r="M517" s="2681" t="s">
        <v>15716</v>
      </c>
      <c r="N517" s="2681"/>
      <c r="O517" s="2683"/>
      <c r="P517" s="2683"/>
      <c r="Q517" s="2683"/>
      <c r="R517" s="2537"/>
      <c r="S517" s="2463"/>
    </row>
    <row r="518" spans="1:19" ht="117" customHeight="1">
      <c r="A518" s="965" t="s">
        <v>6104</v>
      </c>
      <c r="B518" s="2546" t="s">
        <v>16829</v>
      </c>
      <c r="C518" s="2546"/>
      <c r="D518" s="2674" t="s">
        <v>16566</v>
      </c>
      <c r="E518" s="2674"/>
      <c r="F518" s="2674"/>
      <c r="G518" s="2674"/>
      <c r="H518" s="2749">
        <v>0.02</v>
      </c>
      <c r="I518" s="2749"/>
      <c r="J518" s="2546" t="s">
        <v>16830</v>
      </c>
      <c r="K518" s="2546"/>
      <c r="L518" s="970" t="s">
        <v>15463</v>
      </c>
      <c r="M518" s="2681" t="s">
        <v>16831</v>
      </c>
      <c r="N518" s="2681"/>
      <c r="O518" s="2537"/>
      <c r="P518" s="2462"/>
      <c r="Q518" s="2463"/>
      <c r="R518" s="2537"/>
      <c r="S518" s="2463"/>
    </row>
    <row r="519" spans="1:19" ht="160.5" customHeight="1">
      <c r="A519" s="965" t="s">
        <v>6108</v>
      </c>
      <c r="B519" s="2546" t="s">
        <v>16832</v>
      </c>
      <c r="C519" s="2546"/>
      <c r="D519" s="2674" t="s">
        <v>16566</v>
      </c>
      <c r="E519" s="2674"/>
      <c r="F519" s="2674"/>
      <c r="G519" s="2674"/>
      <c r="H519" s="2749">
        <v>0.06</v>
      </c>
      <c r="I519" s="2749"/>
      <c r="J519" s="2546" t="s">
        <v>16833</v>
      </c>
      <c r="K519" s="2546"/>
      <c r="L519" s="970" t="s">
        <v>15463</v>
      </c>
      <c r="M519" s="2681" t="s">
        <v>16834</v>
      </c>
      <c r="N519" s="2681"/>
      <c r="O519" s="2537"/>
      <c r="P519" s="2462"/>
      <c r="Q519" s="2463"/>
      <c r="R519" s="2537"/>
      <c r="S519" s="2463"/>
    </row>
    <row r="520" spans="1:19" ht="97.5" customHeight="1">
      <c r="A520" s="965" t="s">
        <v>46</v>
      </c>
      <c r="B520" s="2535" t="s">
        <v>16835</v>
      </c>
      <c r="C520" s="2536"/>
      <c r="D520" s="2674" t="s">
        <v>16566</v>
      </c>
      <c r="E520" s="2674"/>
      <c r="F520" s="2674"/>
      <c r="G520" s="2674"/>
      <c r="H520" s="2746">
        <v>0.05</v>
      </c>
      <c r="I520" s="2747"/>
      <c r="J520" s="2535" t="s">
        <v>16836</v>
      </c>
      <c r="K520" s="2536"/>
      <c r="L520" s="970" t="s">
        <v>16837</v>
      </c>
      <c r="M520" s="2560" t="s">
        <v>15670</v>
      </c>
      <c r="N520" s="2631"/>
      <c r="O520" s="2537"/>
      <c r="P520" s="2462"/>
      <c r="Q520" s="2463"/>
      <c r="R520" s="2537"/>
      <c r="S520" s="2463"/>
    </row>
    <row r="521" spans="1:19" ht="176.25" customHeight="1">
      <c r="A521" s="965" t="s">
        <v>48</v>
      </c>
      <c r="B521" s="2546" t="s">
        <v>16838</v>
      </c>
      <c r="C521" s="2546"/>
      <c r="D521" s="2674" t="s">
        <v>16566</v>
      </c>
      <c r="E521" s="2674"/>
      <c r="F521" s="2674"/>
      <c r="G521" s="2674"/>
      <c r="H521" s="2749">
        <v>0.02</v>
      </c>
      <c r="I521" s="2749"/>
      <c r="J521" s="2546" t="s">
        <v>16839</v>
      </c>
      <c r="K521" s="2546"/>
      <c r="L521" s="970" t="s">
        <v>15463</v>
      </c>
      <c r="M521" s="2681" t="s">
        <v>16840</v>
      </c>
      <c r="N521" s="2681"/>
      <c r="O521" s="2537"/>
      <c r="P521" s="2462"/>
      <c r="Q521" s="2463"/>
      <c r="R521" s="2537"/>
      <c r="S521" s="2463"/>
    </row>
    <row r="522" spans="1:19" ht="118.5" customHeight="1">
      <c r="A522" s="965" t="s">
        <v>50</v>
      </c>
      <c r="B522" s="2546" t="s">
        <v>16841</v>
      </c>
      <c r="C522" s="2546"/>
      <c r="D522" s="2674" t="s">
        <v>16566</v>
      </c>
      <c r="E522" s="2674"/>
      <c r="F522" s="2674"/>
      <c r="G522" s="2674"/>
      <c r="H522" s="2749">
        <v>0.01</v>
      </c>
      <c r="I522" s="2749"/>
      <c r="J522" s="2546" t="s">
        <v>16842</v>
      </c>
      <c r="K522" s="2546"/>
      <c r="L522" s="970" t="s">
        <v>16843</v>
      </c>
      <c r="M522" s="2681" t="s">
        <v>16844</v>
      </c>
      <c r="N522" s="2681"/>
      <c r="O522" s="2537"/>
      <c r="P522" s="2462"/>
      <c r="Q522" s="2463"/>
      <c r="R522" s="2537"/>
      <c r="S522" s="2463"/>
    </row>
    <row r="523" spans="1:19" ht="163.5" customHeight="1">
      <c r="A523" s="965" t="s">
        <v>253</v>
      </c>
      <c r="B523" s="2546" t="s">
        <v>16845</v>
      </c>
      <c r="C523" s="2546"/>
      <c r="D523" s="2674" t="s">
        <v>16566</v>
      </c>
      <c r="E523" s="2674"/>
      <c r="F523" s="2674"/>
      <c r="G523" s="2674"/>
      <c r="H523" s="2749">
        <v>0.02</v>
      </c>
      <c r="I523" s="2749"/>
      <c r="J523" s="2546" t="s">
        <v>16846</v>
      </c>
      <c r="K523" s="2546"/>
      <c r="L523" s="970" t="s">
        <v>15463</v>
      </c>
      <c r="M523" s="2681" t="s">
        <v>16847</v>
      </c>
      <c r="N523" s="2681"/>
      <c r="O523" s="2537"/>
      <c r="P523" s="2462"/>
      <c r="Q523" s="2463"/>
      <c r="R523" s="2537"/>
      <c r="S523" s="2463"/>
    </row>
    <row r="524" spans="1:19" ht="171.75" customHeight="1">
      <c r="A524" s="965" t="s">
        <v>255</v>
      </c>
      <c r="B524" s="2546" t="s">
        <v>16848</v>
      </c>
      <c r="C524" s="2546"/>
      <c r="D524" s="2674" t="s">
        <v>16566</v>
      </c>
      <c r="E524" s="2674"/>
      <c r="F524" s="2674"/>
      <c r="G524" s="2674"/>
      <c r="H524" s="2749">
        <v>0.02</v>
      </c>
      <c r="I524" s="2749"/>
      <c r="J524" s="2546" t="s">
        <v>16849</v>
      </c>
      <c r="K524" s="2546"/>
      <c r="L524" s="970" t="s">
        <v>15463</v>
      </c>
      <c r="M524" s="2681" t="s">
        <v>16850</v>
      </c>
      <c r="N524" s="2681"/>
      <c r="O524" s="2537"/>
      <c r="P524" s="2462"/>
      <c r="Q524" s="2463"/>
      <c r="R524" s="2537"/>
      <c r="S524" s="2463"/>
    </row>
    <row r="525" spans="1:19" ht="122.25" customHeight="1">
      <c r="A525" s="965" t="s">
        <v>257</v>
      </c>
      <c r="B525" s="2546" t="s">
        <v>16851</v>
      </c>
      <c r="C525" s="2546"/>
      <c r="D525" s="2674" t="s">
        <v>16566</v>
      </c>
      <c r="E525" s="2674"/>
      <c r="F525" s="2674"/>
      <c r="G525" s="2674"/>
      <c r="H525" s="2749">
        <v>0.05</v>
      </c>
      <c r="I525" s="2749"/>
      <c r="J525" s="2546" t="s">
        <v>16852</v>
      </c>
      <c r="K525" s="2546"/>
      <c r="L525" s="970" t="s">
        <v>15463</v>
      </c>
      <c r="M525" s="2681" t="s">
        <v>16740</v>
      </c>
      <c r="N525" s="2681"/>
      <c r="O525" s="2537"/>
      <c r="P525" s="2462"/>
      <c r="Q525" s="2463"/>
      <c r="R525" s="2537"/>
      <c r="S525" s="2463"/>
    </row>
    <row r="526" spans="1:19" ht="137.25" customHeight="1">
      <c r="A526" s="965" t="s">
        <v>259</v>
      </c>
      <c r="B526" s="2546" t="s">
        <v>16853</v>
      </c>
      <c r="C526" s="2546"/>
      <c r="D526" s="2674" t="s">
        <v>16566</v>
      </c>
      <c r="E526" s="2674"/>
      <c r="F526" s="2674"/>
      <c r="G526" s="2674"/>
      <c r="H526" s="2750">
        <v>0.04</v>
      </c>
      <c r="I526" s="2750"/>
      <c r="J526" s="2546" t="s">
        <v>16854</v>
      </c>
      <c r="K526" s="2546"/>
      <c r="L526" s="970" t="s">
        <v>15463</v>
      </c>
      <c r="M526" s="2681" t="s">
        <v>15862</v>
      </c>
      <c r="N526" s="2681"/>
      <c r="O526" s="2674"/>
      <c r="P526" s="2674"/>
      <c r="Q526" s="2674"/>
      <c r="R526" s="2537"/>
      <c r="S526" s="2463"/>
    </row>
    <row r="527" spans="1:19" ht="103.5" customHeight="1">
      <c r="A527" s="965" t="s">
        <v>262</v>
      </c>
      <c r="B527" s="2546" t="s">
        <v>16855</v>
      </c>
      <c r="C527" s="2546"/>
      <c r="D527" s="2674" t="s">
        <v>16566</v>
      </c>
      <c r="E527" s="2674"/>
      <c r="F527" s="2674"/>
      <c r="G527" s="2674"/>
      <c r="H527" s="2749">
        <v>0.04</v>
      </c>
      <c r="I527" s="2749"/>
      <c r="J527" s="2546" t="s">
        <v>16856</v>
      </c>
      <c r="K527" s="2546"/>
      <c r="L527" s="970" t="s">
        <v>16059</v>
      </c>
      <c r="M527" s="2681" t="s">
        <v>15862</v>
      </c>
      <c r="N527" s="2681"/>
      <c r="O527" s="2674"/>
      <c r="P527" s="2674"/>
      <c r="Q527" s="2674"/>
      <c r="R527" s="2537"/>
      <c r="S527" s="2463"/>
    </row>
    <row r="528" spans="1:19" ht="172.5" customHeight="1">
      <c r="A528" s="965" t="s">
        <v>265</v>
      </c>
      <c r="B528" s="2546" t="s">
        <v>16857</v>
      </c>
      <c r="C528" s="2546"/>
      <c r="D528" s="2674" t="s">
        <v>16566</v>
      </c>
      <c r="E528" s="2674"/>
      <c r="F528" s="2674"/>
      <c r="G528" s="2674"/>
      <c r="H528" s="2749">
        <v>0.03</v>
      </c>
      <c r="I528" s="2749"/>
      <c r="J528" s="2546" t="s">
        <v>16858</v>
      </c>
      <c r="K528" s="2546"/>
      <c r="L528" s="970" t="s">
        <v>15463</v>
      </c>
      <c r="M528" s="2681" t="s">
        <v>16859</v>
      </c>
      <c r="N528" s="2681"/>
      <c r="O528" s="2537"/>
      <c r="P528" s="2462"/>
      <c r="Q528" s="2463"/>
      <c r="R528" s="2537"/>
      <c r="S528" s="2463"/>
    </row>
    <row r="529" spans="1:19" ht="156.75" customHeight="1">
      <c r="A529" s="965" t="s">
        <v>268</v>
      </c>
      <c r="B529" s="2546" t="s">
        <v>16860</v>
      </c>
      <c r="C529" s="2546"/>
      <c r="D529" s="2674" t="s">
        <v>16566</v>
      </c>
      <c r="E529" s="2674"/>
      <c r="F529" s="2674"/>
      <c r="G529" s="2674"/>
      <c r="H529" s="2749">
        <v>0.03</v>
      </c>
      <c r="I529" s="2749"/>
      <c r="J529" s="2546" t="s">
        <v>16861</v>
      </c>
      <c r="K529" s="2546"/>
      <c r="L529" s="970" t="s">
        <v>16862</v>
      </c>
      <c r="M529" s="2681" t="s">
        <v>16863</v>
      </c>
      <c r="N529" s="2681"/>
      <c r="O529" s="2537"/>
      <c r="P529" s="2462"/>
      <c r="Q529" s="2463"/>
      <c r="R529" s="2537"/>
      <c r="S529" s="2463"/>
    </row>
    <row r="530" spans="1:19" ht="133.5" customHeight="1">
      <c r="A530" s="965" t="s">
        <v>270</v>
      </c>
      <c r="B530" s="2546" t="s">
        <v>16864</v>
      </c>
      <c r="C530" s="2546"/>
      <c r="D530" s="2674" t="s">
        <v>16566</v>
      </c>
      <c r="E530" s="2674"/>
      <c r="F530" s="2674"/>
      <c r="G530" s="2674"/>
      <c r="H530" s="2749">
        <v>0.22</v>
      </c>
      <c r="I530" s="2749"/>
      <c r="J530" s="2546" t="s">
        <v>16865</v>
      </c>
      <c r="K530" s="2546"/>
      <c r="L530" s="970" t="s">
        <v>16866</v>
      </c>
      <c r="M530" s="2681" t="s">
        <v>16867</v>
      </c>
      <c r="N530" s="2681"/>
      <c r="O530" s="2537"/>
      <c r="P530" s="2462"/>
      <c r="Q530" s="2463"/>
      <c r="R530" s="2537"/>
      <c r="S530" s="2463"/>
    </row>
    <row r="531" spans="1:19" ht="96.75" customHeight="1">
      <c r="A531" s="965" t="s">
        <v>273</v>
      </c>
      <c r="B531" s="2546" t="s">
        <v>16868</v>
      </c>
      <c r="C531" s="2546"/>
      <c r="D531" s="2674" t="s">
        <v>16566</v>
      </c>
      <c r="E531" s="2674"/>
      <c r="F531" s="2674"/>
      <c r="G531" s="2674"/>
      <c r="H531" s="2749">
        <v>0.18</v>
      </c>
      <c r="I531" s="2749"/>
      <c r="J531" s="2546" t="s">
        <v>16869</v>
      </c>
      <c r="K531" s="2546"/>
      <c r="L531" s="970" t="s">
        <v>15463</v>
      </c>
      <c r="M531" s="2681" t="s">
        <v>16324</v>
      </c>
      <c r="N531" s="2681"/>
      <c r="O531" s="2537"/>
      <c r="P531" s="2462"/>
      <c r="Q531" s="2463"/>
      <c r="R531" s="2537"/>
      <c r="S531" s="2463"/>
    </row>
    <row r="532" spans="1:19" ht="153.75" customHeight="1">
      <c r="A532" s="965" t="s">
        <v>274</v>
      </c>
      <c r="B532" s="2546" t="s">
        <v>16870</v>
      </c>
      <c r="C532" s="2546"/>
      <c r="D532" s="2674" t="s">
        <v>16566</v>
      </c>
      <c r="E532" s="2674"/>
      <c r="F532" s="2674"/>
      <c r="G532" s="2674"/>
      <c r="H532" s="2749">
        <v>0.03</v>
      </c>
      <c r="I532" s="2749"/>
      <c r="J532" s="2546" t="s">
        <v>16871</v>
      </c>
      <c r="K532" s="2546"/>
      <c r="L532" s="970" t="s">
        <v>15463</v>
      </c>
      <c r="M532" s="2681" t="s">
        <v>16872</v>
      </c>
      <c r="N532" s="2681"/>
      <c r="O532" s="2537"/>
      <c r="P532" s="2462"/>
      <c r="Q532" s="2463"/>
      <c r="R532" s="2537"/>
      <c r="S532" s="2463"/>
    </row>
    <row r="533" spans="1:19" ht="176.25" customHeight="1">
      <c r="A533" s="965" t="s">
        <v>276</v>
      </c>
      <c r="B533" s="2546" t="s">
        <v>16873</v>
      </c>
      <c r="C533" s="2546"/>
      <c r="D533" s="2674" t="s">
        <v>16566</v>
      </c>
      <c r="E533" s="2674"/>
      <c r="F533" s="2674"/>
      <c r="G533" s="2674"/>
      <c r="H533" s="2749">
        <v>0.03</v>
      </c>
      <c r="I533" s="2749"/>
      <c r="J533" s="2546" t="s">
        <v>16874</v>
      </c>
      <c r="K533" s="2546"/>
      <c r="L533" s="970" t="s">
        <v>15837</v>
      </c>
      <c r="M533" s="2681" t="s">
        <v>16875</v>
      </c>
      <c r="N533" s="2681"/>
      <c r="O533" s="2537"/>
      <c r="P533" s="2462"/>
      <c r="Q533" s="2463"/>
      <c r="R533" s="2537"/>
      <c r="S533" s="2463"/>
    </row>
    <row r="534" spans="1:19" ht="146.25" customHeight="1">
      <c r="A534" s="965" t="s">
        <v>278</v>
      </c>
      <c r="B534" s="2546" t="s">
        <v>16876</v>
      </c>
      <c r="C534" s="2546"/>
      <c r="D534" s="2674" t="s">
        <v>16566</v>
      </c>
      <c r="E534" s="2674"/>
      <c r="F534" s="2674"/>
      <c r="G534" s="2674"/>
      <c r="H534" s="2749">
        <v>0.08</v>
      </c>
      <c r="I534" s="2749"/>
      <c r="J534" s="2546" t="s">
        <v>16877</v>
      </c>
      <c r="K534" s="2546"/>
      <c r="L534" s="970" t="s">
        <v>15463</v>
      </c>
      <c r="M534" s="2681" t="s">
        <v>16878</v>
      </c>
      <c r="N534" s="2681"/>
      <c r="O534" s="2537"/>
      <c r="P534" s="2462"/>
      <c r="Q534" s="2463"/>
      <c r="R534" s="2537"/>
      <c r="S534" s="2463"/>
    </row>
    <row r="535" spans="1:19" ht="129.75" customHeight="1">
      <c r="A535" s="965" t="s">
        <v>280</v>
      </c>
      <c r="B535" s="2546" t="s">
        <v>16879</v>
      </c>
      <c r="C535" s="2546"/>
      <c r="D535" s="2674" t="s">
        <v>16566</v>
      </c>
      <c r="E535" s="2674"/>
      <c r="F535" s="2674"/>
      <c r="G535" s="2674"/>
      <c r="H535" s="2749">
        <v>0.03</v>
      </c>
      <c r="I535" s="2749"/>
      <c r="J535" s="2546" t="s">
        <v>16880</v>
      </c>
      <c r="K535" s="2546"/>
      <c r="L535" s="970" t="s">
        <v>15463</v>
      </c>
      <c r="M535" s="2681" t="s">
        <v>16878</v>
      </c>
      <c r="N535" s="2681"/>
      <c r="O535" s="2537"/>
      <c r="P535" s="2462"/>
      <c r="Q535" s="2463"/>
      <c r="R535" s="2537"/>
      <c r="S535" s="2463"/>
    </row>
    <row r="536" spans="1:19" ht="149.25" customHeight="1">
      <c r="A536" s="965" t="s">
        <v>282</v>
      </c>
      <c r="B536" s="2546" t="s">
        <v>16881</v>
      </c>
      <c r="C536" s="2546"/>
      <c r="D536" s="2674" t="s">
        <v>16566</v>
      </c>
      <c r="E536" s="2674"/>
      <c r="F536" s="2674"/>
      <c r="G536" s="2674"/>
      <c r="H536" s="2749">
        <v>0.04</v>
      </c>
      <c r="I536" s="2749"/>
      <c r="J536" s="2546" t="s">
        <v>16882</v>
      </c>
      <c r="K536" s="2546"/>
      <c r="L536" s="970" t="s">
        <v>16237</v>
      </c>
      <c r="M536" s="2681" t="s">
        <v>16883</v>
      </c>
      <c r="N536" s="2681"/>
      <c r="O536" s="2537"/>
      <c r="P536" s="2462"/>
      <c r="Q536" s="2463"/>
      <c r="R536" s="2537"/>
      <c r="S536" s="2463"/>
    </row>
    <row r="537" spans="1:19" ht="132" customHeight="1">
      <c r="A537" s="965" t="s">
        <v>284</v>
      </c>
      <c r="B537" s="2546" t="s">
        <v>16884</v>
      </c>
      <c r="C537" s="2546"/>
      <c r="D537" s="2674" t="s">
        <v>16566</v>
      </c>
      <c r="E537" s="2674"/>
      <c r="F537" s="2674"/>
      <c r="G537" s="2674"/>
      <c r="H537" s="2749">
        <v>0.01</v>
      </c>
      <c r="I537" s="2749"/>
      <c r="J537" s="2546" t="s">
        <v>16885</v>
      </c>
      <c r="K537" s="2546"/>
      <c r="L537" s="970" t="s">
        <v>15837</v>
      </c>
      <c r="M537" s="2681" t="s">
        <v>16886</v>
      </c>
      <c r="N537" s="2681"/>
      <c r="O537" s="2537"/>
      <c r="P537" s="2462"/>
      <c r="Q537" s="2463"/>
      <c r="R537" s="2537"/>
      <c r="S537" s="2463"/>
    </row>
    <row r="538" spans="1:19" ht="152.25" customHeight="1">
      <c r="A538" s="965" t="s">
        <v>287</v>
      </c>
      <c r="B538" s="2546" t="s">
        <v>16887</v>
      </c>
      <c r="C538" s="2546"/>
      <c r="D538" s="2674" t="s">
        <v>16566</v>
      </c>
      <c r="E538" s="2674"/>
      <c r="F538" s="2674"/>
      <c r="G538" s="2674"/>
      <c r="H538" s="2749">
        <v>0.9</v>
      </c>
      <c r="I538" s="2749"/>
      <c r="J538" s="2573" t="s">
        <v>16888</v>
      </c>
      <c r="K538" s="2558"/>
      <c r="L538" s="991" t="s">
        <v>15463</v>
      </c>
      <c r="M538" s="2647" t="s">
        <v>16056</v>
      </c>
      <c r="N538" s="2647"/>
      <c r="O538" s="2683"/>
      <c r="P538" s="2683"/>
      <c r="Q538" s="2683"/>
      <c r="R538" s="2537"/>
      <c r="S538" s="2463"/>
    </row>
    <row r="539" spans="1:19" ht="79.5" customHeight="1">
      <c r="A539" s="965" t="s">
        <v>289</v>
      </c>
      <c r="B539" s="2546" t="s">
        <v>16889</v>
      </c>
      <c r="C539" s="2546"/>
      <c r="D539" s="2674" t="s">
        <v>16566</v>
      </c>
      <c r="E539" s="2674"/>
      <c r="F539" s="2674"/>
      <c r="G539" s="2674"/>
      <c r="H539" s="2749">
        <v>7.0000000000000007E-2</v>
      </c>
      <c r="I539" s="2749"/>
      <c r="J539" s="2546" t="s">
        <v>16890</v>
      </c>
      <c r="K539" s="2546"/>
      <c r="L539" s="970" t="s">
        <v>15499</v>
      </c>
      <c r="M539" s="2681" t="s">
        <v>16891</v>
      </c>
      <c r="N539" s="2681"/>
      <c r="O539" s="2674"/>
      <c r="P539" s="2674"/>
      <c r="Q539" s="2674"/>
      <c r="R539" s="2537"/>
      <c r="S539" s="2463"/>
    </row>
    <row r="540" spans="1:19" ht="141" customHeight="1">
      <c r="A540" s="965" t="s">
        <v>291</v>
      </c>
      <c r="B540" s="2546" t="s">
        <v>16892</v>
      </c>
      <c r="C540" s="2546"/>
      <c r="D540" s="2674" t="s">
        <v>16566</v>
      </c>
      <c r="E540" s="2674"/>
      <c r="F540" s="2674"/>
      <c r="G540" s="2674"/>
      <c r="H540" s="2749">
        <v>0.04</v>
      </c>
      <c r="I540" s="2749"/>
      <c r="J540" s="2546" t="s">
        <v>16893</v>
      </c>
      <c r="K540" s="2546"/>
      <c r="L540" s="970" t="s">
        <v>15651</v>
      </c>
      <c r="M540" s="2681" t="s">
        <v>16894</v>
      </c>
      <c r="N540" s="2681"/>
      <c r="O540" s="2674"/>
      <c r="P540" s="2674"/>
      <c r="Q540" s="2674"/>
      <c r="R540" s="2537"/>
      <c r="S540" s="2463"/>
    </row>
    <row r="541" spans="1:19" ht="175.5" customHeight="1">
      <c r="A541" s="965" t="s">
        <v>293</v>
      </c>
      <c r="B541" s="2546" t="s">
        <v>16895</v>
      </c>
      <c r="C541" s="2546"/>
      <c r="D541" s="2674" t="s">
        <v>16566</v>
      </c>
      <c r="E541" s="2674"/>
      <c r="F541" s="2674"/>
      <c r="G541" s="2674"/>
      <c r="H541" s="2749">
        <v>0.2</v>
      </c>
      <c r="I541" s="2749"/>
      <c r="J541" s="2546" t="s">
        <v>16896</v>
      </c>
      <c r="K541" s="2546"/>
      <c r="L541" s="970" t="s">
        <v>15463</v>
      </c>
      <c r="M541" s="2681" t="s">
        <v>16897</v>
      </c>
      <c r="N541" s="2681"/>
      <c r="O541" s="2537"/>
      <c r="P541" s="2462"/>
      <c r="Q541" s="2463"/>
      <c r="R541" s="2537"/>
      <c r="S541" s="2463"/>
    </row>
    <row r="542" spans="1:19" ht="94.5" customHeight="1">
      <c r="A542" s="965" t="s">
        <v>295</v>
      </c>
      <c r="B542" s="2546" t="s">
        <v>16898</v>
      </c>
      <c r="C542" s="2546"/>
      <c r="D542" s="2674" t="s">
        <v>16566</v>
      </c>
      <c r="E542" s="2674"/>
      <c r="F542" s="2674"/>
      <c r="G542" s="2674"/>
      <c r="H542" s="2749">
        <v>0.02</v>
      </c>
      <c r="I542" s="2749"/>
      <c r="J542" s="2546" t="s">
        <v>16899</v>
      </c>
      <c r="K542" s="2546"/>
      <c r="L542" s="970" t="s">
        <v>15463</v>
      </c>
      <c r="M542" s="2681" t="s">
        <v>16900</v>
      </c>
      <c r="N542" s="2681"/>
      <c r="O542" s="2674"/>
      <c r="P542" s="2674"/>
      <c r="Q542" s="2674"/>
      <c r="R542" s="2537"/>
      <c r="S542" s="2463"/>
    </row>
    <row r="543" spans="1:19" ht="100.5" customHeight="1">
      <c r="A543" s="965" t="s">
        <v>297</v>
      </c>
      <c r="B543" s="2546" t="s">
        <v>16901</v>
      </c>
      <c r="C543" s="2546"/>
      <c r="D543" s="2674" t="s">
        <v>16566</v>
      </c>
      <c r="E543" s="2674"/>
      <c r="F543" s="2674"/>
      <c r="G543" s="2674"/>
      <c r="H543" s="2749">
        <v>0.03</v>
      </c>
      <c r="I543" s="2749"/>
      <c r="J543" s="2546" t="s">
        <v>16902</v>
      </c>
      <c r="K543" s="2546"/>
      <c r="L543" s="970" t="s">
        <v>15463</v>
      </c>
      <c r="M543" s="2681" t="s">
        <v>16903</v>
      </c>
      <c r="N543" s="2681"/>
      <c r="O543" s="2537"/>
      <c r="P543" s="2462"/>
      <c r="Q543" s="2463"/>
      <c r="R543" s="2537"/>
      <c r="S543" s="2463"/>
    </row>
    <row r="544" spans="1:19" ht="113.25" customHeight="1">
      <c r="A544" s="965" t="s">
        <v>299</v>
      </c>
      <c r="B544" s="2546" t="s">
        <v>16904</v>
      </c>
      <c r="C544" s="2546"/>
      <c r="D544" s="2674" t="s">
        <v>16566</v>
      </c>
      <c r="E544" s="2674"/>
      <c r="F544" s="2674"/>
      <c r="G544" s="2674"/>
      <c r="H544" s="2749">
        <v>0.03</v>
      </c>
      <c r="I544" s="2749"/>
      <c r="J544" s="2546" t="s">
        <v>16905</v>
      </c>
      <c r="K544" s="2546"/>
      <c r="L544" s="970" t="s">
        <v>15463</v>
      </c>
      <c r="M544" s="2681" t="s">
        <v>16246</v>
      </c>
      <c r="N544" s="2681"/>
      <c r="O544" s="2537"/>
      <c r="P544" s="2462"/>
      <c r="Q544" s="2463"/>
      <c r="R544" s="2537"/>
      <c r="S544" s="2463"/>
    </row>
    <row r="545" spans="1:19" ht="117.75" customHeight="1">
      <c r="A545" s="965" t="s">
        <v>301</v>
      </c>
      <c r="B545" s="2546" t="s">
        <v>16906</v>
      </c>
      <c r="C545" s="2546"/>
      <c r="D545" s="2674" t="s">
        <v>16566</v>
      </c>
      <c r="E545" s="2674"/>
      <c r="F545" s="2674"/>
      <c r="G545" s="2674"/>
      <c r="H545" s="2749">
        <v>0.03</v>
      </c>
      <c r="I545" s="2749"/>
      <c r="J545" s="2546" t="s">
        <v>16907</v>
      </c>
      <c r="K545" s="2546"/>
      <c r="L545" s="970" t="s">
        <v>15463</v>
      </c>
      <c r="M545" s="2681" t="s">
        <v>16246</v>
      </c>
      <c r="N545" s="2681"/>
      <c r="O545" s="2537"/>
      <c r="P545" s="2462"/>
      <c r="Q545" s="2463"/>
      <c r="R545" s="2537"/>
      <c r="S545" s="2463"/>
    </row>
    <row r="546" spans="1:19" ht="105.75" customHeight="1">
      <c r="A546" s="965" t="s">
        <v>189</v>
      </c>
      <c r="B546" s="2546" t="s">
        <v>16908</v>
      </c>
      <c r="C546" s="2546"/>
      <c r="D546" s="2674" t="s">
        <v>16566</v>
      </c>
      <c r="E546" s="2674"/>
      <c r="F546" s="2674"/>
      <c r="G546" s="2674"/>
      <c r="H546" s="2749">
        <v>0.01</v>
      </c>
      <c r="I546" s="2749"/>
      <c r="J546" s="2546" t="s">
        <v>16909</v>
      </c>
      <c r="K546" s="2546"/>
      <c r="L546" s="970" t="s">
        <v>15658</v>
      </c>
      <c r="M546" s="2681" t="s">
        <v>15655</v>
      </c>
      <c r="N546" s="2681"/>
      <c r="O546" s="2674"/>
      <c r="P546" s="2674"/>
      <c r="Q546" s="2674"/>
      <c r="R546" s="2537"/>
      <c r="S546" s="2463"/>
    </row>
    <row r="547" spans="1:19" ht="150" customHeight="1">
      <c r="A547" s="965" t="s">
        <v>192</v>
      </c>
      <c r="B547" s="2546" t="s">
        <v>16910</v>
      </c>
      <c r="C547" s="2546"/>
      <c r="D547" s="2674" t="s">
        <v>16566</v>
      </c>
      <c r="E547" s="2674"/>
      <c r="F547" s="2674"/>
      <c r="G547" s="2674"/>
      <c r="H547" s="2749">
        <v>0.04</v>
      </c>
      <c r="I547" s="2749"/>
      <c r="J547" s="2546" t="s">
        <v>16911</v>
      </c>
      <c r="K547" s="2546"/>
      <c r="L547" s="970" t="s">
        <v>15463</v>
      </c>
      <c r="M547" s="2681" t="s">
        <v>16912</v>
      </c>
      <c r="N547" s="2681"/>
      <c r="O547" s="2674"/>
      <c r="P547" s="2674"/>
      <c r="Q547" s="2674"/>
      <c r="R547" s="2537"/>
      <c r="S547" s="2463"/>
    </row>
    <row r="548" spans="1:19" ht="166.5" customHeight="1">
      <c r="A548" s="965" t="s">
        <v>194</v>
      </c>
      <c r="B548" s="2546" t="s">
        <v>16913</v>
      </c>
      <c r="C548" s="2546"/>
      <c r="D548" s="2674" t="s">
        <v>16566</v>
      </c>
      <c r="E548" s="2674"/>
      <c r="F548" s="2674"/>
      <c r="G548" s="2674"/>
      <c r="H548" s="2749">
        <v>0.02</v>
      </c>
      <c r="I548" s="2749"/>
      <c r="J548" s="2546" t="s">
        <v>16914</v>
      </c>
      <c r="K548" s="2546"/>
      <c r="L548" s="970" t="s">
        <v>15463</v>
      </c>
      <c r="M548" s="2681" t="s">
        <v>16915</v>
      </c>
      <c r="N548" s="2681"/>
      <c r="O548" s="2537"/>
      <c r="P548" s="2462"/>
      <c r="Q548" s="2463"/>
      <c r="R548" s="2537"/>
      <c r="S548" s="2463"/>
    </row>
    <row r="549" spans="1:19" ht="120" customHeight="1">
      <c r="A549" s="965" t="s">
        <v>197</v>
      </c>
      <c r="B549" s="2546" t="s">
        <v>16916</v>
      </c>
      <c r="C549" s="2546"/>
      <c r="D549" s="2674" t="s">
        <v>16566</v>
      </c>
      <c r="E549" s="2674"/>
      <c r="F549" s="2674"/>
      <c r="G549" s="2674"/>
      <c r="H549" s="2749" t="s">
        <v>16917</v>
      </c>
      <c r="I549" s="2749"/>
      <c r="J549" s="2751" t="s">
        <v>16918</v>
      </c>
      <c r="K549" s="2751"/>
      <c r="L549" s="970" t="s">
        <v>15855</v>
      </c>
      <c r="M549" s="2681" t="s">
        <v>16919</v>
      </c>
      <c r="N549" s="2681"/>
      <c r="O549" s="2537"/>
      <c r="P549" s="2462"/>
      <c r="Q549" s="2463"/>
      <c r="R549" s="2537"/>
      <c r="S549" s="2463"/>
    </row>
    <row r="550" spans="1:19" ht="104.25" customHeight="1">
      <c r="A550" s="965" t="s">
        <v>199</v>
      </c>
      <c r="B550" s="2546" t="s">
        <v>16920</v>
      </c>
      <c r="C550" s="2546"/>
      <c r="D550" s="2674" t="s">
        <v>16566</v>
      </c>
      <c r="E550" s="2674"/>
      <c r="F550" s="2674"/>
      <c r="G550" s="2674"/>
      <c r="H550" s="2749">
        <v>0.02</v>
      </c>
      <c r="I550" s="2749"/>
      <c r="J550" s="2546" t="s">
        <v>16921</v>
      </c>
      <c r="K550" s="2546"/>
      <c r="L550" s="970" t="s">
        <v>16922</v>
      </c>
      <c r="M550" s="2681" t="s">
        <v>15757</v>
      </c>
      <c r="N550" s="2681"/>
      <c r="O550" s="2537"/>
      <c r="P550" s="2462"/>
      <c r="Q550" s="2463"/>
      <c r="R550" s="2537"/>
      <c r="S550" s="2463"/>
    </row>
    <row r="551" spans="1:19" ht="169.5" customHeight="1">
      <c r="A551" s="965" t="s">
        <v>201</v>
      </c>
      <c r="B551" s="2546" t="s">
        <v>16923</v>
      </c>
      <c r="C551" s="2546"/>
      <c r="D551" s="2674" t="s">
        <v>16566</v>
      </c>
      <c r="E551" s="2674"/>
      <c r="F551" s="2674"/>
      <c r="G551" s="2674"/>
      <c r="H551" s="2749">
        <v>0.03</v>
      </c>
      <c r="I551" s="2749"/>
      <c r="J551" s="2546" t="s">
        <v>16924</v>
      </c>
      <c r="K551" s="2546"/>
      <c r="L551" s="970" t="s">
        <v>15463</v>
      </c>
      <c r="M551" s="2681" t="s">
        <v>16925</v>
      </c>
      <c r="N551" s="2681"/>
      <c r="O551" s="2537"/>
      <c r="P551" s="2462"/>
      <c r="Q551" s="2463"/>
      <c r="R551" s="2537"/>
      <c r="S551" s="2463"/>
    </row>
    <row r="552" spans="1:19" ht="171.75" customHeight="1">
      <c r="A552" s="965" t="s">
        <v>204</v>
      </c>
      <c r="B552" s="2546" t="s">
        <v>16926</v>
      </c>
      <c r="C552" s="2546"/>
      <c r="D552" s="2674" t="s">
        <v>16566</v>
      </c>
      <c r="E552" s="2674"/>
      <c r="F552" s="2674"/>
      <c r="G552" s="2674"/>
      <c r="H552" s="2749">
        <v>0.05</v>
      </c>
      <c r="I552" s="2749"/>
      <c r="J552" s="2546" t="s">
        <v>16927</v>
      </c>
      <c r="K552" s="2546"/>
      <c r="L552" s="970" t="s">
        <v>15463</v>
      </c>
      <c r="M552" s="2681" t="s">
        <v>16928</v>
      </c>
      <c r="N552" s="2681"/>
      <c r="O552" s="2537"/>
      <c r="P552" s="2462"/>
      <c r="Q552" s="2463"/>
      <c r="R552" s="2537"/>
      <c r="S552" s="2463"/>
    </row>
    <row r="553" spans="1:19" ht="108.75" customHeight="1">
      <c r="A553" s="965" t="s">
        <v>206</v>
      </c>
      <c r="B553" s="2546" t="s">
        <v>16929</v>
      </c>
      <c r="C553" s="2546"/>
      <c r="D553" s="2674" t="s">
        <v>16566</v>
      </c>
      <c r="E553" s="2674"/>
      <c r="F553" s="2674"/>
      <c r="G553" s="2674"/>
      <c r="H553" s="2749">
        <v>0.02</v>
      </c>
      <c r="I553" s="2749"/>
      <c r="J553" s="2546" t="s">
        <v>16930</v>
      </c>
      <c r="K553" s="2546"/>
      <c r="L553" s="970" t="s">
        <v>16931</v>
      </c>
      <c r="M553" s="2681" t="s">
        <v>15856</v>
      </c>
      <c r="N553" s="2681"/>
      <c r="O553" s="2674"/>
      <c r="P553" s="2674"/>
      <c r="Q553" s="2674"/>
      <c r="R553" s="2537"/>
      <c r="S553" s="2463"/>
    </row>
    <row r="554" spans="1:19" ht="111" customHeight="1">
      <c r="A554" s="965" t="s">
        <v>208</v>
      </c>
      <c r="B554" s="2546" t="s">
        <v>16932</v>
      </c>
      <c r="C554" s="2546"/>
      <c r="D554" s="2674" t="s">
        <v>16566</v>
      </c>
      <c r="E554" s="2674"/>
      <c r="F554" s="2674"/>
      <c r="G554" s="2674"/>
      <c r="H554" s="2749">
        <v>0.02</v>
      </c>
      <c r="I554" s="2749"/>
      <c r="J554" s="2546" t="s">
        <v>16933</v>
      </c>
      <c r="K554" s="2546"/>
      <c r="L554" s="970" t="s">
        <v>16934</v>
      </c>
      <c r="M554" s="2681" t="s">
        <v>15757</v>
      </c>
      <c r="N554" s="2681"/>
      <c r="O554" s="2537"/>
      <c r="P554" s="2462"/>
      <c r="Q554" s="2463"/>
      <c r="R554" s="2537"/>
      <c r="S554" s="2463"/>
    </row>
    <row r="555" spans="1:19" ht="138.75" customHeight="1">
      <c r="A555" s="965" t="s">
        <v>210</v>
      </c>
      <c r="B555" s="2546" t="s">
        <v>16935</v>
      </c>
      <c r="C555" s="2546"/>
      <c r="D555" s="2674" t="s">
        <v>16566</v>
      </c>
      <c r="E555" s="2674"/>
      <c r="F555" s="2674"/>
      <c r="G555" s="2674"/>
      <c r="H555" s="2749">
        <v>0.02</v>
      </c>
      <c r="I555" s="2749"/>
      <c r="J555" s="2546" t="s">
        <v>16936</v>
      </c>
      <c r="K555" s="2546"/>
      <c r="L555" s="970" t="s">
        <v>15463</v>
      </c>
      <c r="M555" s="2681" t="s">
        <v>16937</v>
      </c>
      <c r="N555" s="2681"/>
      <c r="O555" s="2537"/>
      <c r="P555" s="2462"/>
      <c r="Q555" s="2463"/>
      <c r="R555" s="2537"/>
      <c r="S555" s="2463"/>
    </row>
    <row r="556" spans="1:19" ht="174" customHeight="1">
      <c r="A556" s="965" t="s">
        <v>212</v>
      </c>
      <c r="B556" s="2546" t="s">
        <v>16938</v>
      </c>
      <c r="C556" s="2546"/>
      <c r="D556" s="2674" t="s">
        <v>16566</v>
      </c>
      <c r="E556" s="2674"/>
      <c r="F556" s="2674"/>
      <c r="G556" s="2674"/>
      <c r="H556" s="2749">
        <v>0.02</v>
      </c>
      <c r="I556" s="2749"/>
      <c r="J556" s="2546" t="s">
        <v>16939</v>
      </c>
      <c r="K556" s="2546"/>
      <c r="L556" s="970" t="s">
        <v>15463</v>
      </c>
      <c r="M556" s="2681" t="s">
        <v>16940</v>
      </c>
      <c r="N556" s="2681"/>
      <c r="O556" s="2537"/>
      <c r="P556" s="2462"/>
      <c r="Q556" s="2463"/>
      <c r="R556" s="2537"/>
      <c r="S556" s="2463"/>
    </row>
    <row r="557" spans="1:19" ht="144.75" customHeight="1">
      <c r="A557" s="965" t="s">
        <v>214</v>
      </c>
      <c r="B557" s="2546" t="s">
        <v>16941</v>
      </c>
      <c r="C557" s="2546"/>
      <c r="D557" s="2674" t="s">
        <v>16566</v>
      </c>
      <c r="E557" s="2674"/>
      <c r="F557" s="2674"/>
      <c r="G557" s="2674"/>
      <c r="H557" s="2749">
        <v>0.01</v>
      </c>
      <c r="I557" s="2749"/>
      <c r="J557" s="2546" t="s">
        <v>16942</v>
      </c>
      <c r="K557" s="2546"/>
      <c r="L557" s="970" t="s">
        <v>16943</v>
      </c>
      <c r="M557" s="2681" t="s">
        <v>16944</v>
      </c>
      <c r="N557" s="2681"/>
      <c r="O557" s="2537"/>
      <c r="P557" s="2462"/>
      <c r="Q557" s="2463"/>
      <c r="R557" s="2537"/>
      <c r="S557" s="2463"/>
    </row>
    <row r="558" spans="1:19" ht="107.25" customHeight="1">
      <c r="A558" s="965" t="s">
        <v>216</v>
      </c>
      <c r="B558" s="2546" t="s">
        <v>16945</v>
      </c>
      <c r="C558" s="2546"/>
      <c r="D558" s="2674" t="s">
        <v>16566</v>
      </c>
      <c r="E558" s="2674"/>
      <c r="F558" s="2674"/>
      <c r="G558" s="2674"/>
      <c r="H558" s="2749">
        <v>0.01</v>
      </c>
      <c r="I558" s="2749"/>
      <c r="J558" s="2546" t="s">
        <v>16946</v>
      </c>
      <c r="K558" s="2546"/>
      <c r="L558" s="970" t="s">
        <v>16088</v>
      </c>
      <c r="M558" s="2681" t="s">
        <v>16947</v>
      </c>
      <c r="N558" s="2681"/>
      <c r="O558" s="2674"/>
      <c r="P558" s="2674"/>
      <c r="Q558" s="2674"/>
      <c r="R558" s="2537"/>
      <c r="S558" s="2463"/>
    </row>
    <row r="559" spans="1:19" ht="149.25" customHeight="1">
      <c r="A559" s="965" t="s">
        <v>317</v>
      </c>
      <c r="B559" s="2546" t="s">
        <v>16948</v>
      </c>
      <c r="C559" s="2546"/>
      <c r="D559" s="2674" t="s">
        <v>16566</v>
      </c>
      <c r="E559" s="2674"/>
      <c r="F559" s="2674"/>
      <c r="G559" s="2674"/>
      <c r="H559" s="2749">
        <v>2.8</v>
      </c>
      <c r="I559" s="2749"/>
      <c r="J559" s="2546" t="s">
        <v>16949</v>
      </c>
      <c r="K559" s="2546"/>
      <c r="L559" s="970" t="s">
        <v>15463</v>
      </c>
      <c r="M559" s="2681" t="s">
        <v>16950</v>
      </c>
      <c r="N559" s="2681"/>
      <c r="O559" s="2537"/>
      <c r="P559" s="2462"/>
      <c r="Q559" s="2463"/>
      <c r="R559" s="2537"/>
      <c r="S559" s="2463"/>
    </row>
    <row r="560" spans="1:19" ht="151.5" customHeight="1">
      <c r="A560" s="965" t="s">
        <v>320</v>
      </c>
      <c r="B560" s="2546" t="s">
        <v>16951</v>
      </c>
      <c r="C560" s="2546"/>
      <c r="D560" s="2674" t="s">
        <v>16566</v>
      </c>
      <c r="E560" s="2674"/>
      <c r="F560" s="2674"/>
      <c r="G560" s="2674"/>
      <c r="H560" s="2749">
        <v>0.02</v>
      </c>
      <c r="I560" s="2749"/>
      <c r="J560" s="2546" t="s">
        <v>16952</v>
      </c>
      <c r="K560" s="2546"/>
      <c r="L560" s="970" t="s">
        <v>15463</v>
      </c>
      <c r="M560" s="2681" t="s">
        <v>16953</v>
      </c>
      <c r="N560" s="2681"/>
      <c r="O560" s="2537"/>
      <c r="P560" s="2462"/>
      <c r="Q560" s="2463"/>
      <c r="R560" s="2537"/>
      <c r="S560" s="2463"/>
    </row>
    <row r="561" spans="1:19" ht="134.25" customHeight="1">
      <c r="A561" s="965" t="s">
        <v>322</v>
      </c>
      <c r="B561" s="2546" t="s">
        <v>16954</v>
      </c>
      <c r="C561" s="2546"/>
      <c r="D561" s="2674" t="s">
        <v>16566</v>
      </c>
      <c r="E561" s="2674"/>
      <c r="F561" s="2674"/>
      <c r="G561" s="2674"/>
      <c r="H561" s="2749">
        <v>1</v>
      </c>
      <c r="I561" s="2749"/>
      <c r="J561" s="2546" t="s">
        <v>16955</v>
      </c>
      <c r="K561" s="2546"/>
      <c r="L561" s="970" t="s">
        <v>15463</v>
      </c>
      <c r="M561" s="2681" t="s">
        <v>16956</v>
      </c>
      <c r="N561" s="2681"/>
      <c r="O561" s="2537"/>
      <c r="P561" s="2462"/>
      <c r="Q561" s="2463"/>
      <c r="R561" s="2537"/>
      <c r="S561" s="2463"/>
    </row>
    <row r="562" spans="1:19" ht="162.75" customHeight="1">
      <c r="A562" s="965" t="s">
        <v>325</v>
      </c>
      <c r="B562" s="2546" t="s">
        <v>7682</v>
      </c>
      <c r="C562" s="2546"/>
      <c r="D562" s="2674" t="s">
        <v>16566</v>
      </c>
      <c r="E562" s="2674"/>
      <c r="F562" s="2674"/>
      <c r="G562" s="2674"/>
      <c r="H562" s="2749">
        <v>0.01</v>
      </c>
      <c r="I562" s="2749"/>
      <c r="J562" s="2546" t="s">
        <v>16957</v>
      </c>
      <c r="K562" s="2546"/>
      <c r="L562" s="970" t="s">
        <v>16546</v>
      </c>
      <c r="M562" s="2681" t="s">
        <v>16748</v>
      </c>
      <c r="N562" s="2681"/>
      <c r="O562" s="2537"/>
      <c r="P562" s="2462"/>
      <c r="Q562" s="2463"/>
      <c r="R562" s="2537"/>
      <c r="S562" s="2463"/>
    </row>
    <row r="563" spans="1:19" ht="147.75" customHeight="1">
      <c r="A563" s="965" t="s">
        <v>328</v>
      </c>
      <c r="B563" s="2546" t="s">
        <v>7682</v>
      </c>
      <c r="C563" s="2546"/>
      <c r="D563" s="2674" t="s">
        <v>16566</v>
      </c>
      <c r="E563" s="2674"/>
      <c r="F563" s="2674"/>
      <c r="G563" s="2674"/>
      <c r="H563" s="2749">
        <v>0.01</v>
      </c>
      <c r="I563" s="2749"/>
      <c r="J563" s="2546" t="s">
        <v>16958</v>
      </c>
      <c r="K563" s="2546"/>
      <c r="L563" s="970" t="s">
        <v>16959</v>
      </c>
      <c r="M563" s="2681" t="s">
        <v>16960</v>
      </c>
      <c r="N563" s="2681"/>
      <c r="O563" s="2537"/>
      <c r="P563" s="2462"/>
      <c r="Q563" s="2463"/>
      <c r="R563" s="2537"/>
      <c r="S563" s="2463"/>
    </row>
    <row r="564" spans="1:19" ht="99.75" customHeight="1">
      <c r="A564" s="965" t="s">
        <v>331</v>
      </c>
      <c r="B564" s="2546" t="s">
        <v>16961</v>
      </c>
      <c r="C564" s="2546"/>
      <c r="D564" s="2674" t="s">
        <v>16566</v>
      </c>
      <c r="E564" s="2674"/>
      <c r="F564" s="2674"/>
      <c r="G564" s="2674"/>
      <c r="H564" s="2749">
        <v>0.2</v>
      </c>
      <c r="I564" s="2749"/>
      <c r="J564" s="2546" t="s">
        <v>16962</v>
      </c>
      <c r="K564" s="2546"/>
      <c r="L564" s="970" t="s">
        <v>15463</v>
      </c>
      <c r="M564" s="2681" t="s">
        <v>15674</v>
      </c>
      <c r="N564" s="2681"/>
      <c r="O564" s="2537"/>
      <c r="P564" s="2462"/>
      <c r="Q564" s="2463"/>
      <c r="R564" s="2537"/>
      <c r="S564" s="2463"/>
    </row>
    <row r="565" spans="1:19" ht="148.5" customHeight="1">
      <c r="A565" s="965" t="s">
        <v>1005</v>
      </c>
      <c r="B565" s="2546" t="s">
        <v>16963</v>
      </c>
      <c r="C565" s="2546"/>
      <c r="D565" s="2674" t="s">
        <v>16566</v>
      </c>
      <c r="E565" s="2674"/>
      <c r="F565" s="2674"/>
      <c r="G565" s="2674"/>
      <c r="H565" s="2749">
        <v>0.03</v>
      </c>
      <c r="I565" s="2749"/>
      <c r="J565" s="2546" t="s">
        <v>16964</v>
      </c>
      <c r="K565" s="2546"/>
      <c r="L565" s="970" t="s">
        <v>16965</v>
      </c>
      <c r="M565" s="2681" t="s">
        <v>16966</v>
      </c>
      <c r="N565" s="2681"/>
      <c r="O565" s="2537"/>
      <c r="P565" s="2462"/>
      <c r="Q565" s="2463"/>
      <c r="R565" s="2537"/>
      <c r="S565" s="2463"/>
    </row>
    <row r="566" spans="1:19" ht="140.25" customHeight="1">
      <c r="A566" s="965" t="s">
        <v>1006</v>
      </c>
      <c r="B566" s="2546" t="s">
        <v>7682</v>
      </c>
      <c r="C566" s="2546"/>
      <c r="D566" s="2674" t="s">
        <v>16566</v>
      </c>
      <c r="E566" s="2674"/>
      <c r="F566" s="2674"/>
      <c r="G566" s="2674"/>
      <c r="H566" s="2749">
        <v>0.01</v>
      </c>
      <c r="I566" s="2749"/>
      <c r="J566" s="2546" t="s">
        <v>16967</v>
      </c>
      <c r="K566" s="2546"/>
      <c r="L566" s="970" t="s">
        <v>15799</v>
      </c>
      <c r="M566" s="2681" t="s">
        <v>16968</v>
      </c>
      <c r="N566" s="2681"/>
      <c r="O566" s="2537"/>
      <c r="P566" s="2462"/>
      <c r="Q566" s="2463"/>
      <c r="R566" s="2537"/>
      <c r="S566" s="2463"/>
    </row>
    <row r="567" spans="1:19" ht="135" customHeight="1">
      <c r="A567" s="965" t="s">
        <v>1007</v>
      </c>
      <c r="B567" s="2546" t="s">
        <v>16969</v>
      </c>
      <c r="C567" s="2546"/>
      <c r="D567" s="2674" t="s">
        <v>16566</v>
      </c>
      <c r="E567" s="2674"/>
      <c r="F567" s="2674"/>
      <c r="G567" s="2674"/>
      <c r="H567" s="2749">
        <v>0.5</v>
      </c>
      <c r="I567" s="2749"/>
      <c r="J567" s="2546" t="s">
        <v>16970</v>
      </c>
      <c r="K567" s="2546"/>
      <c r="L567" s="970" t="s">
        <v>15463</v>
      </c>
      <c r="M567" s="2681" t="s">
        <v>16177</v>
      </c>
      <c r="N567" s="2681"/>
      <c r="O567" s="2537"/>
      <c r="P567" s="2462"/>
      <c r="Q567" s="2463"/>
      <c r="R567" s="2537"/>
      <c r="S567" s="2463"/>
    </row>
    <row r="568" spans="1:19" ht="142.5" customHeight="1">
      <c r="A568" s="965" t="s">
        <v>7468</v>
      </c>
      <c r="B568" s="2546" t="s">
        <v>16971</v>
      </c>
      <c r="C568" s="2546"/>
      <c r="D568" s="2674" t="s">
        <v>16566</v>
      </c>
      <c r="E568" s="2674"/>
      <c r="F568" s="2674"/>
      <c r="G568" s="2674"/>
      <c r="H568" s="2749">
        <v>0.1</v>
      </c>
      <c r="I568" s="2749"/>
      <c r="J568" s="2546" t="s">
        <v>16972</v>
      </c>
      <c r="K568" s="2546"/>
      <c r="L568" s="970" t="s">
        <v>15463</v>
      </c>
      <c r="M568" s="2681" t="s">
        <v>15757</v>
      </c>
      <c r="N568" s="2681"/>
      <c r="O568" s="2537"/>
      <c r="P568" s="2462"/>
      <c r="Q568" s="2463"/>
      <c r="R568" s="2537"/>
      <c r="S568" s="2463"/>
    </row>
    <row r="569" spans="1:19" ht="112.5" customHeight="1">
      <c r="A569" s="965" t="s">
        <v>7471</v>
      </c>
      <c r="B569" s="2546" t="s">
        <v>16973</v>
      </c>
      <c r="C569" s="2546"/>
      <c r="D569" s="2674" t="s">
        <v>16566</v>
      </c>
      <c r="E569" s="2674"/>
      <c r="F569" s="2674"/>
      <c r="G569" s="2674"/>
      <c r="H569" s="2749">
        <v>0.5</v>
      </c>
      <c r="I569" s="2749"/>
      <c r="J569" s="2546" t="s">
        <v>16974</v>
      </c>
      <c r="K569" s="2546"/>
      <c r="L569" s="970" t="s">
        <v>15463</v>
      </c>
      <c r="M569" s="2681" t="s">
        <v>15757</v>
      </c>
      <c r="N569" s="2681"/>
      <c r="O569" s="2537"/>
      <c r="P569" s="2462"/>
      <c r="Q569" s="2463"/>
      <c r="R569" s="2537"/>
      <c r="S569" s="2463"/>
    </row>
    <row r="570" spans="1:19" ht="117" customHeight="1">
      <c r="A570" s="965" t="s">
        <v>7474</v>
      </c>
      <c r="B570" s="2546" t="s">
        <v>16975</v>
      </c>
      <c r="C570" s="2546"/>
      <c r="D570" s="2674" t="s">
        <v>16566</v>
      </c>
      <c r="E570" s="2674"/>
      <c r="F570" s="2674"/>
      <c r="G570" s="2674"/>
      <c r="H570" s="2749">
        <v>0.03</v>
      </c>
      <c r="I570" s="2749"/>
      <c r="J570" s="2546" t="s">
        <v>16976</v>
      </c>
      <c r="K570" s="2546"/>
      <c r="L570" s="970" t="s">
        <v>15742</v>
      </c>
      <c r="M570" s="2681" t="s">
        <v>15725</v>
      </c>
      <c r="N570" s="2681"/>
      <c r="O570" s="2537"/>
      <c r="P570" s="2462"/>
      <c r="Q570" s="2463"/>
      <c r="R570" s="2537"/>
      <c r="S570" s="2463"/>
    </row>
    <row r="571" spans="1:19" ht="157.5" customHeight="1">
      <c r="A571" s="965" t="s">
        <v>7477</v>
      </c>
      <c r="B571" s="2546" t="s">
        <v>16977</v>
      </c>
      <c r="C571" s="2546"/>
      <c r="D571" s="2674" t="s">
        <v>16566</v>
      </c>
      <c r="E571" s="2674"/>
      <c r="F571" s="2674"/>
      <c r="G571" s="2674"/>
      <c r="H571" s="2749">
        <v>0.02</v>
      </c>
      <c r="I571" s="2749"/>
      <c r="J571" s="2546" t="s">
        <v>16978</v>
      </c>
      <c r="K571" s="2546"/>
      <c r="L571" s="970" t="s">
        <v>16158</v>
      </c>
      <c r="M571" s="2681" t="s">
        <v>16979</v>
      </c>
      <c r="N571" s="2681"/>
      <c r="O571" s="2537"/>
      <c r="P571" s="2462"/>
      <c r="Q571" s="2463"/>
      <c r="R571" s="2537"/>
      <c r="S571" s="2463"/>
    </row>
    <row r="572" spans="1:19" ht="100.5" customHeight="1">
      <c r="A572" s="965" t="s">
        <v>7480</v>
      </c>
      <c r="B572" s="2546" t="s">
        <v>16980</v>
      </c>
      <c r="C572" s="2546"/>
      <c r="D572" s="2674" t="s">
        <v>16566</v>
      </c>
      <c r="E572" s="2674"/>
      <c r="F572" s="2674"/>
      <c r="G572" s="2674"/>
      <c r="H572" s="2749">
        <v>0.2</v>
      </c>
      <c r="I572" s="2749"/>
      <c r="J572" s="2546" t="s">
        <v>16981</v>
      </c>
      <c r="K572" s="2546"/>
      <c r="L572" s="970" t="s">
        <v>16237</v>
      </c>
      <c r="M572" s="2681" t="s">
        <v>16612</v>
      </c>
      <c r="N572" s="2681"/>
      <c r="O572" s="2537"/>
      <c r="P572" s="2462"/>
      <c r="Q572" s="2463"/>
      <c r="R572" s="2537"/>
      <c r="S572" s="2463"/>
    </row>
    <row r="573" spans="1:19" ht="153" customHeight="1">
      <c r="A573" s="965" t="s">
        <v>7483</v>
      </c>
      <c r="B573" s="2546" t="s">
        <v>16982</v>
      </c>
      <c r="C573" s="2546"/>
      <c r="D573" s="2674" t="s">
        <v>16566</v>
      </c>
      <c r="E573" s="2674"/>
      <c r="F573" s="2674"/>
      <c r="G573" s="2674"/>
      <c r="H573" s="2749">
        <v>0.02</v>
      </c>
      <c r="I573" s="2749"/>
      <c r="J573" s="2546" t="s">
        <v>16983</v>
      </c>
      <c r="K573" s="2546"/>
      <c r="L573" s="970" t="s">
        <v>15463</v>
      </c>
      <c r="M573" s="2681" t="s">
        <v>16984</v>
      </c>
      <c r="N573" s="2681"/>
      <c r="O573" s="2537"/>
      <c r="P573" s="2462"/>
      <c r="Q573" s="2463"/>
      <c r="R573" s="2537"/>
      <c r="S573" s="2463"/>
    </row>
    <row r="574" spans="1:19" ht="154.5" customHeight="1">
      <c r="A574" s="965" t="s">
        <v>7486</v>
      </c>
      <c r="B574" s="2546" t="s">
        <v>16985</v>
      </c>
      <c r="C574" s="2546"/>
      <c r="D574" s="2674" t="s">
        <v>16566</v>
      </c>
      <c r="E574" s="2674"/>
      <c r="F574" s="2674"/>
      <c r="G574" s="2674"/>
      <c r="H574" s="2749">
        <v>0.02</v>
      </c>
      <c r="I574" s="2749"/>
      <c r="J574" s="2546" t="s">
        <v>16986</v>
      </c>
      <c r="K574" s="2546"/>
      <c r="L574" s="970" t="s">
        <v>16987</v>
      </c>
      <c r="M574" s="2681" t="s">
        <v>16988</v>
      </c>
      <c r="N574" s="2681"/>
      <c r="O574" s="2537"/>
      <c r="P574" s="2462"/>
      <c r="Q574" s="2463"/>
      <c r="R574" s="2537"/>
      <c r="S574" s="2463"/>
    </row>
    <row r="575" spans="1:19" ht="125.25" customHeight="1">
      <c r="A575" s="965" t="s">
        <v>7488</v>
      </c>
      <c r="B575" s="2546" t="s">
        <v>16989</v>
      </c>
      <c r="C575" s="2546"/>
      <c r="D575" s="2674" t="s">
        <v>16566</v>
      </c>
      <c r="E575" s="2674"/>
      <c r="F575" s="2674"/>
      <c r="G575" s="2674"/>
      <c r="H575" s="2749">
        <v>0.04</v>
      </c>
      <c r="I575" s="2749"/>
      <c r="J575" s="2546" t="s">
        <v>16990</v>
      </c>
      <c r="K575" s="2546"/>
      <c r="L575" s="970" t="s">
        <v>16059</v>
      </c>
      <c r="M575" s="2681" t="s">
        <v>16177</v>
      </c>
      <c r="N575" s="2681"/>
      <c r="O575" s="2537"/>
      <c r="P575" s="2462"/>
      <c r="Q575" s="2463"/>
      <c r="R575" s="2537"/>
      <c r="S575" s="2463"/>
    </row>
    <row r="576" spans="1:19" ht="128.25" customHeight="1">
      <c r="A576" s="965" t="s">
        <v>7490</v>
      </c>
      <c r="B576" s="2546" t="s">
        <v>16991</v>
      </c>
      <c r="C576" s="2546"/>
      <c r="D576" s="2674" t="s">
        <v>16566</v>
      </c>
      <c r="E576" s="2674"/>
      <c r="F576" s="2674"/>
      <c r="G576" s="2674"/>
      <c r="H576" s="2749">
        <v>0.04</v>
      </c>
      <c r="I576" s="2749"/>
      <c r="J576" s="2546" t="s">
        <v>16990</v>
      </c>
      <c r="K576" s="2546"/>
      <c r="L576" s="970" t="s">
        <v>16059</v>
      </c>
      <c r="M576" s="2681" t="s">
        <v>16992</v>
      </c>
      <c r="N576" s="2681"/>
      <c r="O576" s="2537"/>
      <c r="P576" s="2462"/>
      <c r="Q576" s="2463"/>
      <c r="R576" s="2537"/>
      <c r="S576" s="2463"/>
    </row>
    <row r="577" spans="1:19" ht="120" customHeight="1">
      <c r="A577" s="965" t="s">
        <v>7492</v>
      </c>
      <c r="B577" s="2546" t="s">
        <v>16993</v>
      </c>
      <c r="C577" s="2546"/>
      <c r="D577" s="2674" t="s">
        <v>16566</v>
      </c>
      <c r="E577" s="2674"/>
      <c r="F577" s="2674"/>
      <c r="G577" s="2674"/>
      <c r="H577" s="2749">
        <v>0.04</v>
      </c>
      <c r="I577" s="2749"/>
      <c r="J577" s="2546" t="s">
        <v>16994</v>
      </c>
      <c r="K577" s="2546"/>
      <c r="L577" s="970" t="s">
        <v>15463</v>
      </c>
      <c r="M577" s="2681" t="s">
        <v>15748</v>
      </c>
      <c r="N577" s="2681"/>
      <c r="O577" s="2537"/>
      <c r="P577" s="2462"/>
      <c r="Q577" s="2463"/>
      <c r="R577" s="2537"/>
      <c r="S577" s="2463"/>
    </row>
    <row r="578" spans="1:19" ht="152.25" customHeight="1">
      <c r="A578" s="965" t="s">
        <v>7495</v>
      </c>
      <c r="B578" s="2546" t="s">
        <v>16995</v>
      </c>
      <c r="C578" s="2546"/>
      <c r="D578" s="2674" t="s">
        <v>16566</v>
      </c>
      <c r="E578" s="2674"/>
      <c r="F578" s="2674"/>
      <c r="G578" s="2674"/>
      <c r="H578" s="2749">
        <v>0.03</v>
      </c>
      <c r="I578" s="2749"/>
      <c r="J578" s="2546" t="s">
        <v>16996</v>
      </c>
      <c r="K578" s="2546"/>
      <c r="L578" s="970" t="s">
        <v>16997</v>
      </c>
      <c r="M578" s="2681" t="s">
        <v>16155</v>
      </c>
      <c r="N578" s="2681"/>
      <c r="O578" s="2537"/>
      <c r="P578" s="2462"/>
      <c r="Q578" s="2463"/>
      <c r="R578" s="2537"/>
      <c r="S578" s="2463"/>
    </row>
    <row r="579" spans="1:19" ht="99.75" customHeight="1">
      <c r="A579" s="965" t="s">
        <v>7497</v>
      </c>
      <c r="B579" s="2546" t="s">
        <v>16998</v>
      </c>
      <c r="C579" s="2546"/>
      <c r="D579" s="2674" t="s">
        <v>16566</v>
      </c>
      <c r="E579" s="2674"/>
      <c r="F579" s="2674"/>
      <c r="G579" s="2674"/>
      <c r="H579" s="2749">
        <v>0.04</v>
      </c>
      <c r="I579" s="2749"/>
      <c r="J579" s="2546" t="s">
        <v>16999</v>
      </c>
      <c r="K579" s="2546"/>
      <c r="L579" s="970" t="s">
        <v>15499</v>
      </c>
      <c r="M579" s="2681" t="s">
        <v>15757</v>
      </c>
      <c r="N579" s="2681"/>
      <c r="O579" s="2537"/>
      <c r="P579" s="2462"/>
      <c r="Q579" s="2463"/>
      <c r="R579" s="2537"/>
      <c r="S579" s="2463"/>
    </row>
    <row r="580" spans="1:19" ht="99" customHeight="1">
      <c r="A580" s="965" t="s">
        <v>7501</v>
      </c>
      <c r="B580" s="2546" t="s">
        <v>17000</v>
      </c>
      <c r="C580" s="2546"/>
      <c r="D580" s="2674" t="s">
        <v>16566</v>
      </c>
      <c r="E580" s="2674"/>
      <c r="F580" s="2674"/>
      <c r="G580" s="2674"/>
      <c r="H580" s="2749">
        <v>0.1</v>
      </c>
      <c r="I580" s="2749"/>
      <c r="J580" s="2546" t="s">
        <v>17001</v>
      </c>
      <c r="K580" s="2546"/>
      <c r="L580" s="970" t="s">
        <v>15651</v>
      </c>
      <c r="M580" s="2681" t="s">
        <v>16056</v>
      </c>
      <c r="N580" s="2681"/>
      <c r="O580" s="2674"/>
      <c r="P580" s="2674"/>
      <c r="Q580" s="2674"/>
      <c r="R580" s="2537"/>
      <c r="S580" s="2463"/>
    </row>
    <row r="581" spans="1:19" ht="103.5" customHeight="1">
      <c r="A581" s="965" t="s">
        <v>7504</v>
      </c>
      <c r="B581" s="2546" t="s">
        <v>17002</v>
      </c>
      <c r="C581" s="2546"/>
      <c r="D581" s="2674" t="s">
        <v>16566</v>
      </c>
      <c r="E581" s="2674"/>
      <c r="F581" s="2674"/>
      <c r="G581" s="2674"/>
      <c r="H581" s="2749">
        <v>4.4999999999999998E-2</v>
      </c>
      <c r="I581" s="2749"/>
      <c r="J581" s="2546" t="s">
        <v>17003</v>
      </c>
      <c r="K581" s="2546"/>
      <c r="L581" s="970" t="s">
        <v>15651</v>
      </c>
      <c r="M581" s="2681" t="s">
        <v>16543</v>
      </c>
      <c r="N581" s="2681"/>
      <c r="O581" s="2674"/>
      <c r="P581" s="2674"/>
      <c r="Q581" s="2674"/>
      <c r="R581" s="2537"/>
      <c r="S581" s="2463"/>
    </row>
    <row r="582" spans="1:19" ht="102.75" customHeight="1">
      <c r="A582" s="965" t="s">
        <v>7506</v>
      </c>
      <c r="B582" s="2546" t="s">
        <v>17004</v>
      </c>
      <c r="C582" s="2546"/>
      <c r="D582" s="2674" t="s">
        <v>16566</v>
      </c>
      <c r="E582" s="2674"/>
      <c r="F582" s="2674"/>
      <c r="G582" s="2674"/>
      <c r="H582" s="2749">
        <v>0.01</v>
      </c>
      <c r="I582" s="2749"/>
      <c r="J582" s="2546" t="s">
        <v>17005</v>
      </c>
      <c r="K582" s="2546"/>
      <c r="L582" s="970" t="s">
        <v>15651</v>
      </c>
      <c r="M582" s="2681" t="s">
        <v>17006</v>
      </c>
      <c r="N582" s="2681"/>
      <c r="O582" s="2674"/>
      <c r="P582" s="2674"/>
      <c r="Q582" s="2674"/>
      <c r="R582" s="2537"/>
      <c r="S582" s="2463"/>
    </row>
    <row r="583" spans="1:19" ht="98.25" customHeight="1">
      <c r="A583" s="965" t="s">
        <v>7509</v>
      </c>
      <c r="B583" s="2546" t="s">
        <v>17007</v>
      </c>
      <c r="C583" s="2546"/>
      <c r="D583" s="2674" t="s">
        <v>16566</v>
      </c>
      <c r="E583" s="2674"/>
      <c r="F583" s="2674"/>
      <c r="G583" s="2674"/>
      <c r="H583" s="2749">
        <v>0.04</v>
      </c>
      <c r="I583" s="2749"/>
      <c r="J583" s="2546" t="s">
        <v>17008</v>
      </c>
      <c r="K583" s="2546"/>
      <c r="L583" s="970" t="s">
        <v>15658</v>
      </c>
      <c r="M583" s="2681" t="s">
        <v>16878</v>
      </c>
      <c r="N583" s="2681"/>
      <c r="O583" s="2537"/>
      <c r="P583" s="2462"/>
      <c r="Q583" s="2463"/>
      <c r="R583" s="2537"/>
      <c r="S583" s="2463"/>
    </row>
    <row r="584" spans="1:19" ht="97.5" customHeight="1">
      <c r="A584" s="965" t="s">
        <v>7512</v>
      </c>
      <c r="B584" s="2546" t="s">
        <v>17009</v>
      </c>
      <c r="C584" s="2546"/>
      <c r="D584" s="2674" t="s">
        <v>16566</v>
      </c>
      <c r="E584" s="2674"/>
      <c r="F584" s="2674"/>
      <c r="G584" s="2674"/>
      <c r="H584" s="2749">
        <v>0.03</v>
      </c>
      <c r="I584" s="2749"/>
      <c r="J584" s="2546" t="s">
        <v>17010</v>
      </c>
      <c r="K584" s="2546"/>
      <c r="L584" s="970" t="s">
        <v>17011</v>
      </c>
      <c r="M584" s="2681" t="s">
        <v>17012</v>
      </c>
      <c r="N584" s="2681"/>
      <c r="O584" s="2674"/>
      <c r="P584" s="2674"/>
      <c r="Q584" s="2674"/>
      <c r="R584" s="2537"/>
      <c r="S584" s="2463"/>
    </row>
    <row r="585" spans="1:19" ht="102" customHeight="1">
      <c r="A585" s="965" t="s">
        <v>7515</v>
      </c>
      <c r="B585" s="2546" t="s">
        <v>17013</v>
      </c>
      <c r="C585" s="2546"/>
      <c r="D585" s="2674" t="s">
        <v>16566</v>
      </c>
      <c r="E585" s="2674"/>
      <c r="F585" s="2674"/>
      <c r="G585" s="2674"/>
      <c r="H585" s="2749">
        <v>0.02</v>
      </c>
      <c r="I585" s="2749"/>
      <c r="J585" s="2546" t="s">
        <v>17014</v>
      </c>
      <c r="K585" s="2546"/>
      <c r="L585" s="970" t="s">
        <v>15865</v>
      </c>
      <c r="M585" s="2681" t="s">
        <v>17015</v>
      </c>
      <c r="N585" s="2681"/>
      <c r="O585" s="2674"/>
      <c r="P585" s="2674"/>
      <c r="Q585" s="2674"/>
      <c r="R585" s="2537"/>
      <c r="S585" s="2463"/>
    </row>
    <row r="586" spans="1:19" ht="101.25" customHeight="1">
      <c r="A586" s="965" t="s">
        <v>7518</v>
      </c>
      <c r="B586" s="2546" t="s">
        <v>17016</v>
      </c>
      <c r="C586" s="2546"/>
      <c r="D586" s="2674" t="s">
        <v>16566</v>
      </c>
      <c r="E586" s="2674"/>
      <c r="F586" s="2674"/>
      <c r="G586" s="2674"/>
      <c r="H586" s="2749">
        <v>0.02</v>
      </c>
      <c r="I586" s="2749"/>
      <c r="J586" s="2546" t="s">
        <v>17017</v>
      </c>
      <c r="K586" s="2546"/>
      <c r="L586" s="970" t="s">
        <v>15658</v>
      </c>
      <c r="M586" s="2681" t="s">
        <v>17015</v>
      </c>
      <c r="N586" s="2681"/>
      <c r="O586" s="2674"/>
      <c r="P586" s="2674"/>
      <c r="Q586" s="2674"/>
      <c r="R586" s="2537"/>
      <c r="S586" s="2463"/>
    </row>
    <row r="587" spans="1:19" ht="98.25" customHeight="1">
      <c r="A587" s="965" t="s">
        <v>7521</v>
      </c>
      <c r="B587" s="2546" t="s">
        <v>17018</v>
      </c>
      <c r="C587" s="2546"/>
      <c r="D587" s="2674" t="s">
        <v>16566</v>
      </c>
      <c r="E587" s="2674"/>
      <c r="F587" s="2674"/>
      <c r="G587" s="2674"/>
      <c r="H587" s="2749">
        <v>0.01</v>
      </c>
      <c r="I587" s="2749"/>
      <c r="J587" s="2546" t="s">
        <v>17019</v>
      </c>
      <c r="K587" s="2546"/>
      <c r="L587" s="970" t="s">
        <v>17020</v>
      </c>
      <c r="M587" s="2681" t="s">
        <v>16056</v>
      </c>
      <c r="N587" s="2681"/>
      <c r="O587" s="2674"/>
      <c r="P587" s="2674"/>
      <c r="Q587" s="2674"/>
      <c r="R587" s="2537"/>
      <c r="S587" s="2463"/>
    </row>
    <row r="588" spans="1:19" ht="96" customHeight="1">
      <c r="A588" s="965" t="s">
        <v>7524</v>
      </c>
      <c r="B588" s="2546" t="s">
        <v>17021</v>
      </c>
      <c r="C588" s="2546"/>
      <c r="D588" s="2674" t="s">
        <v>16566</v>
      </c>
      <c r="E588" s="2674"/>
      <c r="F588" s="2674"/>
      <c r="G588" s="2674"/>
      <c r="H588" s="2749">
        <v>0.06</v>
      </c>
      <c r="I588" s="2749"/>
      <c r="J588" s="2546" t="s">
        <v>17022</v>
      </c>
      <c r="K588" s="2546"/>
      <c r="L588" s="970" t="s">
        <v>15658</v>
      </c>
      <c r="M588" s="2681" t="s">
        <v>16056</v>
      </c>
      <c r="N588" s="2681"/>
      <c r="O588" s="2674"/>
      <c r="P588" s="2674"/>
      <c r="Q588" s="2674"/>
      <c r="R588" s="2537"/>
      <c r="S588" s="2463"/>
    </row>
    <row r="589" spans="1:19" ht="96.75" customHeight="1">
      <c r="A589" s="965" t="s">
        <v>7527</v>
      </c>
      <c r="B589" s="2546" t="s">
        <v>17023</v>
      </c>
      <c r="C589" s="2546"/>
      <c r="D589" s="2674" t="s">
        <v>16566</v>
      </c>
      <c r="E589" s="2674"/>
      <c r="F589" s="2674"/>
      <c r="G589" s="2674"/>
      <c r="H589" s="2749">
        <v>0.02</v>
      </c>
      <c r="I589" s="2749"/>
      <c r="J589" s="2546" t="s">
        <v>17024</v>
      </c>
      <c r="K589" s="2546"/>
      <c r="L589" s="970" t="s">
        <v>15865</v>
      </c>
      <c r="M589" s="2681" t="s">
        <v>17025</v>
      </c>
      <c r="N589" s="2681"/>
      <c r="O589" s="2674"/>
      <c r="P589" s="2674"/>
      <c r="Q589" s="2674"/>
      <c r="R589" s="2537"/>
      <c r="S589" s="2463"/>
    </row>
    <row r="590" spans="1:19" ht="102.75" customHeight="1">
      <c r="A590" s="965" t="s">
        <v>7529</v>
      </c>
      <c r="B590" s="2546" t="s">
        <v>17026</v>
      </c>
      <c r="C590" s="2546"/>
      <c r="D590" s="2674" t="s">
        <v>16566</v>
      </c>
      <c r="E590" s="2674"/>
      <c r="F590" s="2674"/>
      <c r="G590" s="2674"/>
      <c r="H590" s="2749">
        <v>0.04</v>
      </c>
      <c r="I590" s="2749"/>
      <c r="J590" s="2546" t="s">
        <v>17027</v>
      </c>
      <c r="K590" s="2546"/>
      <c r="L590" s="970" t="s">
        <v>15865</v>
      </c>
      <c r="M590" s="2681" t="s">
        <v>17028</v>
      </c>
      <c r="N590" s="2681"/>
      <c r="O590" s="2674"/>
      <c r="P590" s="2674"/>
      <c r="Q590" s="2674"/>
      <c r="R590" s="2537"/>
      <c r="S590" s="2463"/>
    </row>
    <row r="591" spans="1:19" ht="99.75" customHeight="1">
      <c r="A591" s="965" t="s">
        <v>7531</v>
      </c>
      <c r="B591" s="2546" t="s">
        <v>17029</v>
      </c>
      <c r="C591" s="2546"/>
      <c r="D591" s="2674" t="s">
        <v>16566</v>
      </c>
      <c r="E591" s="2674"/>
      <c r="F591" s="2674"/>
      <c r="G591" s="2674"/>
      <c r="H591" s="2749">
        <v>0.03</v>
      </c>
      <c r="I591" s="2749"/>
      <c r="J591" s="2546" t="s">
        <v>17030</v>
      </c>
      <c r="K591" s="2546"/>
      <c r="L591" s="970" t="s">
        <v>15865</v>
      </c>
      <c r="M591" s="2681" t="s">
        <v>17028</v>
      </c>
      <c r="N591" s="2681"/>
      <c r="O591" s="2674"/>
      <c r="P591" s="2674"/>
      <c r="Q591" s="2674"/>
      <c r="R591" s="2537"/>
      <c r="S591" s="2463"/>
    </row>
    <row r="592" spans="1:19" ht="95.25" customHeight="1">
      <c r="A592" s="965" t="s">
        <v>7533</v>
      </c>
      <c r="B592" s="2546" t="s">
        <v>17031</v>
      </c>
      <c r="C592" s="2546"/>
      <c r="D592" s="2674" t="s">
        <v>16566</v>
      </c>
      <c r="E592" s="2674"/>
      <c r="F592" s="2674"/>
      <c r="G592" s="2674"/>
      <c r="H592" s="2749">
        <v>0.03</v>
      </c>
      <c r="I592" s="2749"/>
      <c r="J592" s="2546" t="s">
        <v>17032</v>
      </c>
      <c r="K592" s="2546"/>
      <c r="L592" s="970" t="s">
        <v>16434</v>
      </c>
      <c r="M592" s="2681" t="s">
        <v>17033</v>
      </c>
      <c r="N592" s="2681"/>
      <c r="O592" s="2674"/>
      <c r="P592" s="2674"/>
      <c r="Q592" s="2674"/>
      <c r="R592" s="2537"/>
      <c r="S592" s="2463"/>
    </row>
    <row r="593" spans="1:19" ht="3.75" customHeight="1">
      <c r="A593" s="2674" t="s">
        <v>7536</v>
      </c>
      <c r="B593" s="2546" t="s">
        <v>17004</v>
      </c>
      <c r="C593" s="2546"/>
      <c r="D593" s="2674" t="s">
        <v>16566</v>
      </c>
      <c r="E593" s="2674"/>
      <c r="F593" s="2674"/>
      <c r="G593" s="2674"/>
      <c r="H593" s="2749">
        <v>0.03</v>
      </c>
      <c r="I593" s="2749"/>
      <c r="J593" s="2546" t="s">
        <v>17034</v>
      </c>
      <c r="K593" s="2546"/>
      <c r="L593" s="2681" t="s">
        <v>15463</v>
      </c>
      <c r="M593" s="2681" t="s">
        <v>16354</v>
      </c>
      <c r="N593" s="2681"/>
      <c r="O593" s="2683"/>
      <c r="P593" s="2683"/>
      <c r="Q593" s="2683"/>
      <c r="R593" s="2642"/>
      <c r="S593" s="2569"/>
    </row>
    <row r="594" spans="1:19" ht="153.75" customHeight="1">
      <c r="A594" s="2674"/>
      <c r="B594" s="2546"/>
      <c r="C594" s="2546"/>
      <c r="D594" s="2674" t="s">
        <v>16566</v>
      </c>
      <c r="E594" s="2674"/>
      <c r="F594" s="2674"/>
      <c r="G594" s="2674"/>
      <c r="H594" s="2749"/>
      <c r="I594" s="2749"/>
      <c r="J594" s="2546"/>
      <c r="K594" s="2546"/>
      <c r="L594" s="2681"/>
      <c r="M594" s="2681"/>
      <c r="N594" s="2681"/>
      <c r="O594" s="2537"/>
      <c r="P594" s="2462"/>
      <c r="Q594" s="2463"/>
      <c r="R594" s="2537"/>
      <c r="S594" s="2463"/>
    </row>
    <row r="595" spans="1:19" ht="141" customHeight="1">
      <c r="A595" s="965" t="s">
        <v>7539</v>
      </c>
      <c r="B595" s="2546" t="s">
        <v>7660</v>
      </c>
      <c r="C595" s="2546"/>
      <c r="D595" s="2674" t="s">
        <v>16566</v>
      </c>
      <c r="E595" s="2674"/>
      <c r="F595" s="2674"/>
      <c r="G595" s="2674"/>
      <c r="H595" s="2749">
        <v>0.6</v>
      </c>
      <c r="I595" s="2749"/>
      <c r="J595" s="2546" t="s">
        <v>17035</v>
      </c>
      <c r="K595" s="2546"/>
      <c r="L595" s="970" t="s">
        <v>17036</v>
      </c>
      <c r="M595" s="2681" t="s">
        <v>17037</v>
      </c>
      <c r="N595" s="2681"/>
      <c r="O595" s="2537"/>
      <c r="P595" s="2462"/>
      <c r="Q595" s="2463"/>
      <c r="R595" s="2537"/>
      <c r="S595" s="2463"/>
    </row>
    <row r="596" spans="1:19" ht="156.75" customHeight="1">
      <c r="A596" s="965" t="s">
        <v>7541</v>
      </c>
      <c r="B596" s="2546" t="s">
        <v>17038</v>
      </c>
      <c r="C596" s="2546"/>
      <c r="D596" s="2674" t="s">
        <v>16566</v>
      </c>
      <c r="E596" s="2674"/>
      <c r="F596" s="2674"/>
      <c r="G596" s="2674"/>
      <c r="H596" s="2749">
        <v>0.02</v>
      </c>
      <c r="I596" s="2749"/>
      <c r="J596" s="2546" t="s">
        <v>17039</v>
      </c>
      <c r="K596" s="2546"/>
      <c r="L596" s="970" t="s">
        <v>17036</v>
      </c>
      <c r="M596" s="2681" t="s">
        <v>17040</v>
      </c>
      <c r="N596" s="2681"/>
      <c r="O596" s="2537"/>
      <c r="P596" s="2462"/>
      <c r="Q596" s="2463"/>
      <c r="R596" s="2537"/>
      <c r="S596" s="2463"/>
    </row>
    <row r="597" spans="1:19" ht="150.75" customHeight="1">
      <c r="A597" s="965" t="s">
        <v>510</v>
      </c>
      <c r="B597" s="2546" t="s">
        <v>17041</v>
      </c>
      <c r="C597" s="2546"/>
      <c r="D597" s="2674" t="s">
        <v>16566</v>
      </c>
      <c r="E597" s="2674"/>
      <c r="F597" s="2674"/>
      <c r="G597" s="2674"/>
      <c r="H597" s="2749">
        <v>0.03</v>
      </c>
      <c r="I597" s="2749"/>
      <c r="J597" s="2546" t="s">
        <v>17042</v>
      </c>
      <c r="K597" s="2546"/>
      <c r="L597" s="970" t="s">
        <v>15799</v>
      </c>
      <c r="M597" s="2681" t="s">
        <v>17043</v>
      </c>
      <c r="N597" s="2681"/>
      <c r="O597" s="2537"/>
      <c r="P597" s="2462"/>
      <c r="Q597" s="2463"/>
      <c r="R597" s="2537"/>
      <c r="S597" s="2463"/>
    </row>
    <row r="598" spans="1:19" ht="103.5" customHeight="1">
      <c r="A598" s="965" t="s">
        <v>7546</v>
      </c>
      <c r="B598" s="2546" t="s">
        <v>17044</v>
      </c>
      <c r="C598" s="2546"/>
      <c r="D598" s="2674" t="s">
        <v>16566</v>
      </c>
      <c r="E598" s="2674"/>
      <c r="F598" s="2674"/>
      <c r="G598" s="2674"/>
      <c r="H598" s="2749">
        <v>0.05</v>
      </c>
      <c r="I598" s="2749"/>
      <c r="J598" s="2546" t="s">
        <v>17045</v>
      </c>
      <c r="K598" s="2546"/>
      <c r="L598" s="970" t="s">
        <v>15799</v>
      </c>
      <c r="M598" s="2681" t="s">
        <v>17046</v>
      </c>
      <c r="N598" s="2681"/>
      <c r="O598" s="2674"/>
      <c r="P598" s="2674"/>
      <c r="Q598" s="2674"/>
      <c r="R598" s="2537"/>
      <c r="S598" s="2463"/>
    </row>
    <row r="599" spans="1:19" ht="101.25" customHeight="1">
      <c r="A599" s="965" t="s">
        <v>7549</v>
      </c>
      <c r="B599" s="2546" t="s">
        <v>17047</v>
      </c>
      <c r="C599" s="2546"/>
      <c r="D599" s="2674" t="s">
        <v>16566</v>
      </c>
      <c r="E599" s="2674"/>
      <c r="F599" s="2674"/>
      <c r="G599" s="2674"/>
      <c r="H599" s="2749">
        <v>0.01</v>
      </c>
      <c r="I599" s="2749"/>
      <c r="J599" s="2546" t="s">
        <v>17048</v>
      </c>
      <c r="K599" s="2546"/>
      <c r="L599" s="970" t="s">
        <v>17049</v>
      </c>
      <c r="M599" s="2681" t="s">
        <v>16543</v>
      </c>
      <c r="N599" s="2681"/>
      <c r="O599" s="2537"/>
      <c r="P599" s="2462"/>
      <c r="Q599" s="2463"/>
      <c r="R599" s="2537"/>
      <c r="S599" s="2463"/>
    </row>
    <row r="600" spans="1:19" ht="100.5" customHeight="1">
      <c r="A600" s="965" t="s">
        <v>7553</v>
      </c>
      <c r="B600" s="2546" t="s">
        <v>17050</v>
      </c>
      <c r="C600" s="2546"/>
      <c r="D600" s="2674" t="s">
        <v>16566</v>
      </c>
      <c r="E600" s="2674"/>
      <c r="F600" s="2674"/>
      <c r="G600" s="2674"/>
      <c r="H600" s="2749">
        <v>0.02</v>
      </c>
      <c r="I600" s="2749"/>
      <c r="J600" s="2546" t="s">
        <v>17051</v>
      </c>
      <c r="K600" s="2546"/>
      <c r="L600" s="970" t="s">
        <v>16480</v>
      </c>
      <c r="M600" s="2681" t="s">
        <v>17052</v>
      </c>
      <c r="N600" s="2681"/>
      <c r="O600" s="2537"/>
      <c r="P600" s="2462"/>
      <c r="Q600" s="2463"/>
      <c r="R600" s="2537"/>
      <c r="S600" s="2463"/>
    </row>
    <row r="601" spans="1:19" ht="103.5" customHeight="1">
      <c r="A601" s="965" t="s">
        <v>7556</v>
      </c>
      <c r="B601" s="2546" t="s">
        <v>17053</v>
      </c>
      <c r="C601" s="2546"/>
      <c r="D601" s="2674" t="s">
        <v>16566</v>
      </c>
      <c r="E601" s="2674"/>
      <c r="F601" s="2674"/>
      <c r="G601" s="2674"/>
      <c r="H601" s="2749">
        <v>0.03</v>
      </c>
      <c r="I601" s="2749"/>
      <c r="J601" s="2546" t="s">
        <v>17054</v>
      </c>
      <c r="K601" s="2546"/>
      <c r="L601" s="970" t="s">
        <v>15677</v>
      </c>
      <c r="M601" s="2681" t="s">
        <v>17055</v>
      </c>
      <c r="N601" s="2681"/>
      <c r="O601" s="2683"/>
      <c r="P601" s="2683"/>
      <c r="Q601" s="2683"/>
      <c r="R601" s="2537"/>
      <c r="S601" s="2463"/>
    </row>
    <row r="602" spans="1:19" ht="111" customHeight="1">
      <c r="A602" s="965" t="s">
        <v>526</v>
      </c>
      <c r="B602" s="2546" t="s">
        <v>17056</v>
      </c>
      <c r="C602" s="2546"/>
      <c r="D602" s="2674" t="s">
        <v>16566</v>
      </c>
      <c r="E602" s="2674"/>
      <c r="F602" s="2674"/>
      <c r="G602" s="2674"/>
      <c r="H602" s="2749">
        <v>0.02</v>
      </c>
      <c r="I602" s="2749"/>
      <c r="J602" s="2546" t="s">
        <v>17057</v>
      </c>
      <c r="K602" s="2546"/>
      <c r="L602" s="970" t="s">
        <v>16922</v>
      </c>
      <c r="M602" s="2681" t="s">
        <v>17058</v>
      </c>
      <c r="N602" s="2681"/>
      <c r="O602" s="2683"/>
      <c r="P602" s="2683"/>
      <c r="Q602" s="2683"/>
      <c r="R602" s="2537"/>
      <c r="S602" s="2463"/>
    </row>
    <row r="603" spans="1:19" ht="153.75" customHeight="1">
      <c r="A603" s="965" t="s">
        <v>527</v>
      </c>
      <c r="B603" s="2546" t="s">
        <v>17059</v>
      </c>
      <c r="C603" s="2546"/>
      <c r="D603" s="2674" t="s">
        <v>16566</v>
      </c>
      <c r="E603" s="2674"/>
      <c r="F603" s="2674"/>
      <c r="G603" s="2674"/>
      <c r="H603" s="2749">
        <v>0.01</v>
      </c>
      <c r="I603" s="2749"/>
      <c r="J603" s="2546" t="s">
        <v>17060</v>
      </c>
      <c r="K603" s="2546"/>
      <c r="L603" s="970" t="s">
        <v>17061</v>
      </c>
      <c r="M603" s="2681" t="s">
        <v>17062</v>
      </c>
      <c r="N603" s="2681"/>
      <c r="O603" s="2537"/>
      <c r="P603" s="2462"/>
      <c r="Q603" s="2463"/>
      <c r="R603" s="2537"/>
      <c r="S603" s="2463"/>
    </row>
    <row r="604" spans="1:19" ht="96" customHeight="1">
      <c r="A604" s="965" t="s">
        <v>529</v>
      </c>
      <c r="B604" s="2546" t="s">
        <v>17063</v>
      </c>
      <c r="C604" s="2546"/>
      <c r="D604" s="2537" t="s">
        <v>16566</v>
      </c>
      <c r="E604" s="2702"/>
      <c r="F604" s="2702"/>
      <c r="G604" s="2703"/>
      <c r="H604" s="1002"/>
      <c r="I604" s="1002">
        <v>0.03</v>
      </c>
      <c r="J604" s="2535" t="s">
        <v>17064</v>
      </c>
      <c r="K604" s="2706"/>
      <c r="L604" s="895" t="s">
        <v>17065</v>
      </c>
      <c r="M604" s="2560" t="s">
        <v>17066</v>
      </c>
      <c r="N604" s="2707"/>
      <c r="O604" s="2537"/>
      <c r="P604" s="2702"/>
      <c r="Q604" s="2703"/>
      <c r="R604" s="2537"/>
      <c r="S604" s="2463"/>
    </row>
    <row r="605" spans="1:19" ht="104.25" customHeight="1">
      <c r="A605" s="965" t="s">
        <v>531</v>
      </c>
      <c r="B605" s="2546" t="s">
        <v>17067</v>
      </c>
      <c r="C605" s="2546"/>
      <c r="D605" s="2537" t="s">
        <v>16566</v>
      </c>
      <c r="E605" s="2702"/>
      <c r="F605" s="2702"/>
      <c r="G605" s="2703"/>
      <c r="H605" s="1002"/>
      <c r="I605" s="1002">
        <v>0.01</v>
      </c>
      <c r="J605" s="2535" t="s">
        <v>17068</v>
      </c>
      <c r="K605" s="2706"/>
      <c r="L605" s="895" t="s">
        <v>17069</v>
      </c>
      <c r="M605" s="2560" t="s">
        <v>17070</v>
      </c>
      <c r="N605" s="2707"/>
      <c r="O605" s="2537"/>
      <c r="P605" s="2702"/>
      <c r="Q605" s="2703"/>
      <c r="R605" s="2537"/>
      <c r="S605" s="2463"/>
    </row>
    <row r="606" spans="1:19" ht="97.5" customHeight="1">
      <c r="A606" s="965" t="s">
        <v>534</v>
      </c>
      <c r="B606" s="2546" t="s">
        <v>17071</v>
      </c>
      <c r="C606" s="2546"/>
      <c r="D606" s="2674" t="s">
        <v>16566</v>
      </c>
      <c r="E606" s="2674"/>
      <c r="F606" s="2674"/>
      <c r="G606" s="2674"/>
      <c r="H606" s="2749">
        <v>0.03</v>
      </c>
      <c r="I606" s="2749"/>
      <c r="J606" s="2546" t="s">
        <v>17072</v>
      </c>
      <c r="K606" s="2546"/>
      <c r="L606" s="970" t="s">
        <v>15617</v>
      </c>
      <c r="M606" s="2681" t="s">
        <v>15773</v>
      </c>
      <c r="N606" s="2681"/>
      <c r="O606" s="2674"/>
      <c r="P606" s="2674"/>
      <c r="Q606" s="2674"/>
      <c r="R606" s="2537"/>
      <c r="S606" s="2463"/>
    </row>
    <row r="607" spans="1:19" ht="123.75" customHeight="1">
      <c r="A607" s="965" t="s">
        <v>537</v>
      </c>
      <c r="B607" s="2546" t="s">
        <v>17073</v>
      </c>
      <c r="C607" s="2546"/>
      <c r="D607" s="2674" t="s">
        <v>16566</v>
      </c>
      <c r="E607" s="2674"/>
      <c r="F607" s="2674"/>
      <c r="G607" s="2674"/>
      <c r="H607" s="2749">
        <v>0.02</v>
      </c>
      <c r="I607" s="2749"/>
      <c r="J607" s="2546" t="s">
        <v>17074</v>
      </c>
      <c r="K607" s="2546"/>
      <c r="L607" s="970" t="s">
        <v>15463</v>
      </c>
      <c r="M607" s="2681" t="s">
        <v>15757</v>
      </c>
      <c r="N607" s="2681"/>
      <c r="O607" s="2537"/>
      <c r="P607" s="2462"/>
      <c r="Q607" s="2463"/>
      <c r="R607" s="2537"/>
      <c r="S607" s="2463"/>
    </row>
    <row r="608" spans="1:19" ht="103.5" customHeight="1">
      <c r="A608" s="965" t="s">
        <v>539</v>
      </c>
      <c r="B608" s="2546" t="s">
        <v>17075</v>
      </c>
      <c r="C608" s="2546"/>
      <c r="D608" s="2674" t="s">
        <v>16566</v>
      </c>
      <c r="E608" s="2674"/>
      <c r="F608" s="2674"/>
      <c r="G608" s="2674"/>
      <c r="H608" s="2749">
        <v>0.02</v>
      </c>
      <c r="I608" s="2749"/>
      <c r="J608" s="2546" t="s">
        <v>17076</v>
      </c>
      <c r="K608" s="2546"/>
      <c r="L608" s="970" t="s">
        <v>15799</v>
      </c>
      <c r="M608" s="2681" t="s">
        <v>15716</v>
      </c>
      <c r="N608" s="2681"/>
      <c r="O608" s="2537"/>
      <c r="P608" s="2462"/>
      <c r="Q608" s="2463"/>
      <c r="R608" s="2537"/>
      <c r="S608" s="2463"/>
    </row>
    <row r="609" spans="1:19" ht="125.25" customHeight="1">
      <c r="A609" s="965" t="s">
        <v>541</v>
      </c>
      <c r="B609" s="2546" t="s">
        <v>17077</v>
      </c>
      <c r="C609" s="2546"/>
      <c r="D609" s="2674" t="s">
        <v>16566</v>
      </c>
      <c r="E609" s="2674"/>
      <c r="F609" s="2674"/>
      <c r="G609" s="2674"/>
      <c r="H609" s="2749">
        <v>0.02</v>
      </c>
      <c r="I609" s="2749"/>
      <c r="J609" s="2546" t="s">
        <v>17078</v>
      </c>
      <c r="K609" s="2546"/>
      <c r="L609" s="970" t="s">
        <v>15463</v>
      </c>
      <c r="M609" s="2681" t="s">
        <v>15674</v>
      </c>
      <c r="N609" s="2681"/>
      <c r="O609" s="2537"/>
      <c r="P609" s="2462"/>
      <c r="Q609" s="2463"/>
      <c r="R609" s="2537"/>
      <c r="S609" s="2463"/>
    </row>
    <row r="610" spans="1:19" ht="156" customHeight="1">
      <c r="A610" s="965" t="s">
        <v>7574</v>
      </c>
      <c r="B610" s="2546" t="s">
        <v>17079</v>
      </c>
      <c r="C610" s="2546"/>
      <c r="D610" s="2674" t="s">
        <v>16566</v>
      </c>
      <c r="E610" s="2674"/>
      <c r="F610" s="2674"/>
      <c r="G610" s="2674"/>
      <c r="H610" s="2749">
        <v>0.05</v>
      </c>
      <c r="I610" s="2749"/>
      <c r="J610" s="2546" t="s">
        <v>17080</v>
      </c>
      <c r="K610" s="2546"/>
      <c r="L610" s="970" t="s">
        <v>15463</v>
      </c>
      <c r="M610" s="2681" t="s">
        <v>17081</v>
      </c>
      <c r="N610" s="2681"/>
      <c r="O610" s="2537"/>
      <c r="P610" s="2462"/>
      <c r="Q610" s="2463"/>
      <c r="R610" s="2537"/>
      <c r="S610" s="2463"/>
    </row>
    <row r="611" spans="1:19" ht="183.75" customHeight="1">
      <c r="A611" s="965" t="s">
        <v>546</v>
      </c>
      <c r="B611" s="2546" t="s">
        <v>17082</v>
      </c>
      <c r="C611" s="2546"/>
      <c r="D611" s="2674" t="s">
        <v>16566</v>
      </c>
      <c r="E611" s="2674"/>
      <c r="F611" s="2674"/>
      <c r="G611" s="2674"/>
      <c r="H611" s="2749">
        <v>0.01</v>
      </c>
      <c r="I611" s="2749"/>
      <c r="J611" s="2546" t="s">
        <v>17083</v>
      </c>
      <c r="K611" s="2546"/>
      <c r="L611" s="970" t="s">
        <v>15463</v>
      </c>
      <c r="M611" s="2681" t="s">
        <v>17084</v>
      </c>
      <c r="N611" s="2681"/>
      <c r="O611" s="2537"/>
      <c r="P611" s="2462"/>
      <c r="Q611" s="2463"/>
      <c r="R611" s="2537"/>
      <c r="S611" s="2463"/>
    </row>
    <row r="612" spans="1:19" ht="96" customHeight="1">
      <c r="A612" s="965" t="s">
        <v>549</v>
      </c>
      <c r="B612" s="2546" t="s">
        <v>17085</v>
      </c>
      <c r="C612" s="2546"/>
      <c r="D612" s="2674" t="s">
        <v>16566</v>
      </c>
      <c r="E612" s="2674"/>
      <c r="F612" s="2674"/>
      <c r="G612" s="2674"/>
      <c r="H612" s="2749">
        <v>0.04</v>
      </c>
      <c r="I612" s="2749"/>
      <c r="J612" s="2546" t="s">
        <v>17086</v>
      </c>
      <c r="K612" s="2546"/>
      <c r="L612" s="970" t="s">
        <v>16437</v>
      </c>
      <c r="M612" s="2681" t="s">
        <v>16891</v>
      </c>
      <c r="N612" s="2681"/>
      <c r="O612" s="2674"/>
      <c r="P612" s="2674"/>
      <c r="Q612" s="2674"/>
      <c r="R612" s="2537"/>
      <c r="S612" s="2463"/>
    </row>
    <row r="613" spans="1:19" ht="121.5" customHeight="1">
      <c r="A613" s="965" t="s">
        <v>1401</v>
      </c>
      <c r="B613" s="2546" t="s">
        <v>17087</v>
      </c>
      <c r="C613" s="2546"/>
      <c r="D613" s="2674" t="s">
        <v>16566</v>
      </c>
      <c r="E613" s="2674"/>
      <c r="F613" s="2674"/>
      <c r="G613" s="2674"/>
      <c r="H613" s="2749">
        <v>0.03</v>
      </c>
      <c r="I613" s="2749"/>
      <c r="J613" s="2546" t="s">
        <v>17088</v>
      </c>
      <c r="K613" s="2546"/>
      <c r="L613" s="970" t="s">
        <v>16059</v>
      </c>
      <c r="M613" s="2681" t="s">
        <v>16149</v>
      </c>
      <c r="N613" s="2681"/>
      <c r="O613" s="2537"/>
      <c r="P613" s="2462"/>
      <c r="Q613" s="2463"/>
      <c r="R613" s="2537"/>
      <c r="S613" s="2463"/>
    </row>
    <row r="614" spans="1:19" ht="156" customHeight="1">
      <c r="A614" s="965" t="s">
        <v>7582</v>
      </c>
      <c r="B614" s="2546" t="s">
        <v>17089</v>
      </c>
      <c r="C614" s="2546"/>
      <c r="D614" s="2674" t="s">
        <v>16566</v>
      </c>
      <c r="E614" s="2674"/>
      <c r="F614" s="2674"/>
      <c r="G614" s="2674"/>
      <c r="H614" s="2749">
        <v>0.02</v>
      </c>
      <c r="I614" s="2749"/>
      <c r="J614" s="2546" t="s">
        <v>17090</v>
      </c>
      <c r="K614" s="2546"/>
      <c r="L614" s="970" t="s">
        <v>15463</v>
      </c>
      <c r="M614" s="2681" t="s">
        <v>17091</v>
      </c>
      <c r="N614" s="2681"/>
      <c r="O614" s="2537"/>
      <c r="P614" s="2462"/>
      <c r="Q614" s="2463"/>
      <c r="R614" s="2537"/>
      <c r="S614" s="2463"/>
    </row>
    <row r="615" spans="1:19" ht="107.25" customHeight="1">
      <c r="A615" s="965" t="s">
        <v>7586</v>
      </c>
      <c r="B615" s="2546" t="s">
        <v>17092</v>
      </c>
      <c r="C615" s="2546"/>
      <c r="D615" s="2674" t="s">
        <v>16566</v>
      </c>
      <c r="E615" s="2674"/>
      <c r="F615" s="2674"/>
      <c r="G615" s="2674"/>
      <c r="H615" s="2749">
        <v>0.04</v>
      </c>
      <c r="I615" s="2749"/>
      <c r="J615" s="2546" t="s">
        <v>17093</v>
      </c>
      <c r="K615" s="2546"/>
      <c r="L615" s="970" t="s">
        <v>15541</v>
      </c>
      <c r="M615" s="2681" t="s">
        <v>16912</v>
      </c>
      <c r="N615" s="2681"/>
      <c r="O615" s="2674"/>
      <c r="P615" s="2674"/>
      <c r="Q615" s="2674"/>
      <c r="R615" s="2537"/>
      <c r="S615" s="2463"/>
    </row>
    <row r="616" spans="1:19" ht="108" customHeight="1">
      <c r="A616" s="965" t="s">
        <v>7588</v>
      </c>
      <c r="B616" s="2546" t="s">
        <v>17094</v>
      </c>
      <c r="C616" s="2546"/>
      <c r="D616" s="2674" t="s">
        <v>16566</v>
      </c>
      <c r="E616" s="2674"/>
      <c r="F616" s="2674"/>
      <c r="G616" s="2674"/>
      <c r="H616" s="2749">
        <v>0.01</v>
      </c>
      <c r="I616" s="2749"/>
      <c r="J616" s="2546" t="s">
        <v>17095</v>
      </c>
      <c r="K616" s="2546"/>
      <c r="L616" s="970" t="s">
        <v>16546</v>
      </c>
      <c r="M616" s="2681" t="s">
        <v>16112</v>
      </c>
      <c r="N616" s="2681"/>
      <c r="O616" s="2537"/>
      <c r="P616" s="2462"/>
      <c r="Q616" s="2463"/>
      <c r="R616" s="2537"/>
      <c r="S616" s="2463"/>
    </row>
    <row r="617" spans="1:19" ht="131.25" customHeight="1">
      <c r="A617" s="965" t="s">
        <v>7592</v>
      </c>
      <c r="B617" s="2546" t="s">
        <v>17096</v>
      </c>
      <c r="C617" s="2546"/>
      <c r="D617" s="2674" t="s">
        <v>16566</v>
      </c>
      <c r="E617" s="2674"/>
      <c r="F617" s="2674"/>
      <c r="G617" s="2674"/>
      <c r="H617" s="2749">
        <v>0.01</v>
      </c>
      <c r="I617" s="2749"/>
      <c r="J617" s="2546" t="s">
        <v>17097</v>
      </c>
      <c r="K617" s="2546"/>
      <c r="L617" s="970" t="s">
        <v>17098</v>
      </c>
      <c r="M617" s="2681" t="s">
        <v>15655</v>
      </c>
      <c r="N617" s="2681"/>
      <c r="O617" s="2674"/>
      <c r="P617" s="2674"/>
      <c r="Q617" s="2674"/>
      <c r="R617" s="2537"/>
      <c r="S617" s="2463"/>
    </row>
    <row r="618" spans="1:19" ht="105" customHeight="1">
      <c r="A618" s="965" t="s">
        <v>7595</v>
      </c>
      <c r="B618" s="2546" t="s">
        <v>17099</v>
      </c>
      <c r="C618" s="2546"/>
      <c r="D618" s="2674" t="s">
        <v>16566</v>
      </c>
      <c r="E618" s="2674"/>
      <c r="F618" s="2674"/>
      <c r="G618" s="2674"/>
      <c r="H618" s="2749">
        <v>0.02</v>
      </c>
      <c r="I618" s="2749"/>
      <c r="J618" s="2546" t="s">
        <v>17100</v>
      </c>
      <c r="K618" s="2546"/>
      <c r="L618" s="970" t="s">
        <v>16437</v>
      </c>
      <c r="M618" s="2681" t="s">
        <v>15859</v>
      </c>
      <c r="N618" s="2681"/>
      <c r="O618" s="2674"/>
      <c r="P618" s="2674"/>
      <c r="Q618" s="2674"/>
      <c r="R618" s="2537"/>
      <c r="S618" s="2463"/>
    </row>
    <row r="619" spans="1:19" ht="158.25" customHeight="1">
      <c r="A619" s="965" t="s">
        <v>7598</v>
      </c>
      <c r="B619" s="2546" t="s">
        <v>17101</v>
      </c>
      <c r="C619" s="2546"/>
      <c r="D619" s="2674" t="s">
        <v>16566</v>
      </c>
      <c r="E619" s="2674"/>
      <c r="F619" s="2674"/>
      <c r="G619" s="2674"/>
      <c r="H619" s="2749">
        <v>0.02</v>
      </c>
      <c r="I619" s="2749"/>
      <c r="J619" s="2546" t="s">
        <v>17102</v>
      </c>
      <c r="K619" s="2546"/>
      <c r="L619" s="970" t="s">
        <v>17103</v>
      </c>
      <c r="M619" s="2681" t="s">
        <v>17104</v>
      </c>
      <c r="N619" s="2681"/>
      <c r="O619" s="2537"/>
      <c r="P619" s="2462"/>
      <c r="Q619" s="2463"/>
      <c r="R619" s="2642"/>
      <c r="S619" s="2569"/>
    </row>
    <row r="620" spans="1:19" ht="101.25" customHeight="1">
      <c r="A620" s="965" t="s">
        <v>7603</v>
      </c>
      <c r="B620" s="2546" t="s">
        <v>17105</v>
      </c>
      <c r="C620" s="2546"/>
      <c r="D620" s="2674" t="s">
        <v>16566</v>
      </c>
      <c r="E620" s="2674"/>
      <c r="F620" s="2674"/>
      <c r="G620" s="2674"/>
      <c r="H620" s="2749">
        <v>0.02</v>
      </c>
      <c r="I620" s="2749"/>
      <c r="J620" s="2546" t="s">
        <v>17106</v>
      </c>
      <c r="K620" s="2546"/>
      <c r="L620" s="970" t="s">
        <v>17107</v>
      </c>
      <c r="M620" s="2681" t="s">
        <v>16555</v>
      </c>
      <c r="N620" s="2681"/>
      <c r="O620" s="2537"/>
      <c r="P620" s="2462"/>
      <c r="Q620" s="2463"/>
      <c r="R620" s="2537"/>
      <c r="S620" s="2463"/>
    </row>
    <row r="621" spans="1:19" ht="162.75" customHeight="1">
      <c r="A621" s="965">
        <v>112</v>
      </c>
      <c r="B621" s="2546" t="s">
        <v>17108</v>
      </c>
      <c r="C621" s="2546"/>
      <c r="D621" s="2674" t="s">
        <v>16566</v>
      </c>
      <c r="E621" s="2674"/>
      <c r="F621" s="2674"/>
      <c r="G621" s="2674"/>
      <c r="H621" s="2749">
        <v>0.04</v>
      </c>
      <c r="I621" s="2749"/>
      <c r="J621" s="2546" t="s">
        <v>17109</v>
      </c>
      <c r="K621" s="2546"/>
      <c r="L621" s="970" t="s">
        <v>15499</v>
      </c>
      <c r="M621" s="2681" t="s">
        <v>17110</v>
      </c>
      <c r="N621" s="2681"/>
      <c r="O621" s="2537"/>
      <c r="P621" s="2462"/>
      <c r="Q621" s="2463"/>
      <c r="R621" s="2537"/>
      <c r="S621" s="2463"/>
    </row>
    <row r="622" spans="1:19" ht="172.5" customHeight="1">
      <c r="A622" s="965" t="s">
        <v>7610</v>
      </c>
      <c r="B622" s="2546" t="s">
        <v>17111</v>
      </c>
      <c r="C622" s="2546"/>
      <c r="D622" s="2674" t="s">
        <v>16566</v>
      </c>
      <c r="E622" s="2674"/>
      <c r="F622" s="2674"/>
      <c r="G622" s="2674"/>
      <c r="H622" s="2749">
        <v>0.02</v>
      </c>
      <c r="I622" s="2749"/>
      <c r="J622" s="2546" t="s">
        <v>17112</v>
      </c>
      <c r="K622" s="2546"/>
      <c r="L622" s="970" t="s">
        <v>15799</v>
      </c>
      <c r="M622" s="2681" t="s">
        <v>17113</v>
      </c>
      <c r="N622" s="2681"/>
      <c r="O622" s="2537"/>
      <c r="P622" s="2462"/>
      <c r="Q622" s="2463"/>
      <c r="R622" s="2537"/>
      <c r="S622" s="2463"/>
    </row>
    <row r="623" spans="1:19" ht="50.25" customHeight="1">
      <c r="A623" s="2738" t="s">
        <v>17114</v>
      </c>
      <c r="B623" s="2738"/>
      <c r="C623" s="2738"/>
      <c r="D623" s="2739" t="s">
        <v>4796</v>
      </c>
      <c r="E623" s="2740"/>
      <c r="F623" s="2741"/>
      <c r="G623" s="2741"/>
      <c r="H623" s="2742" t="s">
        <v>17115</v>
      </c>
      <c r="I623" s="2743"/>
      <c r="J623" s="2739" t="s">
        <v>4796</v>
      </c>
      <c r="K623" s="2740"/>
      <c r="L623" s="1001" t="s">
        <v>4796</v>
      </c>
      <c r="M623" s="2739" t="s">
        <v>4796</v>
      </c>
      <c r="N623" s="2740"/>
      <c r="O623" s="2673"/>
      <c r="P623" s="2673"/>
      <c r="Q623" s="2673"/>
      <c r="R623" s="2626"/>
      <c r="S623" s="2482"/>
    </row>
    <row r="624" spans="1:19" ht="150.75" customHeight="1">
      <c r="A624" s="965" t="s">
        <v>6073</v>
      </c>
      <c r="B624" s="2546" t="s">
        <v>7686</v>
      </c>
      <c r="C624" s="2546"/>
      <c r="D624" s="2674" t="s">
        <v>16566</v>
      </c>
      <c r="E624" s="2674"/>
      <c r="F624" s="2674"/>
      <c r="G624" s="2674"/>
      <c r="H624" s="2690">
        <v>0.02</v>
      </c>
      <c r="I624" s="2690"/>
      <c r="J624" s="2546" t="s">
        <v>17116</v>
      </c>
      <c r="K624" s="2546"/>
      <c r="L624" s="970" t="s">
        <v>17117</v>
      </c>
      <c r="M624" s="2681" t="s">
        <v>16304</v>
      </c>
      <c r="N624" s="2681"/>
      <c r="O624" s="2537"/>
      <c r="P624" s="2462"/>
      <c r="Q624" s="2463"/>
      <c r="R624" s="2642"/>
      <c r="S624" s="2569"/>
    </row>
    <row r="625" spans="1:19" ht="99.75" customHeight="1">
      <c r="A625" s="965" t="s">
        <v>6078</v>
      </c>
      <c r="B625" s="2546" t="s">
        <v>17481</v>
      </c>
      <c r="C625" s="2546"/>
      <c r="D625" s="2674" t="s">
        <v>16566</v>
      </c>
      <c r="E625" s="2674"/>
      <c r="F625" s="2674"/>
      <c r="G625" s="2674"/>
      <c r="H625" s="2690">
        <v>0.04</v>
      </c>
      <c r="I625" s="2690"/>
      <c r="J625" s="2546" t="s">
        <v>16890</v>
      </c>
      <c r="K625" s="2546"/>
      <c r="L625" s="970" t="s">
        <v>15499</v>
      </c>
      <c r="M625" s="2681" t="s">
        <v>17118</v>
      </c>
      <c r="N625" s="2681"/>
      <c r="O625" s="2683"/>
      <c r="P625" s="2683"/>
      <c r="Q625" s="2683"/>
      <c r="R625" s="2642"/>
      <c r="S625" s="2569"/>
    </row>
    <row r="626" spans="1:19" ht="102.75" customHeight="1">
      <c r="A626" s="965" t="s">
        <v>6082</v>
      </c>
      <c r="B626" s="2546" t="s">
        <v>17119</v>
      </c>
      <c r="C626" s="2546"/>
      <c r="D626" s="2674" t="s">
        <v>16566</v>
      </c>
      <c r="E626" s="2674"/>
      <c r="F626" s="2674"/>
      <c r="G626" s="2674"/>
      <c r="H626" s="2690">
        <v>0.03</v>
      </c>
      <c r="I626" s="2690"/>
      <c r="J626" s="2546" t="s">
        <v>16890</v>
      </c>
      <c r="K626" s="2546"/>
      <c r="L626" s="970" t="s">
        <v>15499</v>
      </c>
      <c r="M626" s="2681" t="s">
        <v>17120</v>
      </c>
      <c r="N626" s="2681"/>
      <c r="O626" s="2683"/>
      <c r="P626" s="2683"/>
      <c r="Q626" s="2683"/>
      <c r="R626" s="2642"/>
      <c r="S626" s="2569"/>
    </row>
    <row r="627" spans="1:19" ht="152.25" customHeight="1">
      <c r="A627" s="965" t="s">
        <v>6085</v>
      </c>
      <c r="B627" s="2546" t="s">
        <v>17121</v>
      </c>
      <c r="C627" s="2546"/>
      <c r="D627" s="2674" t="s">
        <v>16566</v>
      </c>
      <c r="E627" s="2674"/>
      <c r="F627" s="2674"/>
      <c r="G627" s="2674"/>
      <c r="H627" s="2690">
        <v>0.01</v>
      </c>
      <c r="I627" s="2690"/>
      <c r="J627" s="2546" t="s">
        <v>17122</v>
      </c>
      <c r="K627" s="2546"/>
      <c r="L627" s="970" t="s">
        <v>17123</v>
      </c>
      <c r="M627" s="2681" t="s">
        <v>17124</v>
      </c>
      <c r="N627" s="2681"/>
      <c r="O627" s="2537"/>
      <c r="P627" s="2462"/>
      <c r="Q627" s="2463"/>
      <c r="R627" s="2642"/>
      <c r="S627" s="2569"/>
    </row>
    <row r="628" spans="1:19" ht="180.75" customHeight="1">
      <c r="A628" s="965" t="s">
        <v>6088</v>
      </c>
      <c r="B628" s="2546" t="s">
        <v>17125</v>
      </c>
      <c r="C628" s="2546"/>
      <c r="D628" s="2674" t="s">
        <v>16566</v>
      </c>
      <c r="E628" s="2674"/>
      <c r="F628" s="2674"/>
      <c r="G628" s="2674"/>
      <c r="H628" s="2690">
        <v>0.01</v>
      </c>
      <c r="I628" s="2690"/>
      <c r="J628" s="2546" t="s">
        <v>17126</v>
      </c>
      <c r="K628" s="2546"/>
      <c r="L628" s="970" t="s">
        <v>17123</v>
      </c>
      <c r="M628" s="2681" t="s">
        <v>17127</v>
      </c>
      <c r="N628" s="2681"/>
      <c r="O628" s="2537"/>
      <c r="P628" s="2462"/>
      <c r="Q628" s="2463"/>
      <c r="R628" s="2642"/>
      <c r="S628" s="2569"/>
    </row>
    <row r="629" spans="1:19" ht="96" customHeight="1">
      <c r="A629" s="965" t="s">
        <v>6092</v>
      </c>
      <c r="B629" s="2546" t="s">
        <v>17128</v>
      </c>
      <c r="C629" s="2546"/>
      <c r="D629" s="2674" t="s">
        <v>16566</v>
      </c>
      <c r="E629" s="2674"/>
      <c r="F629" s="2674"/>
      <c r="G629" s="2674"/>
      <c r="H629" s="2690">
        <v>0.01</v>
      </c>
      <c r="I629" s="2690"/>
      <c r="J629" s="2546" t="s">
        <v>17129</v>
      </c>
      <c r="K629" s="2546"/>
      <c r="L629" s="970" t="s">
        <v>15463</v>
      </c>
      <c r="M629" s="2681" t="s">
        <v>17130</v>
      </c>
      <c r="N629" s="2681"/>
      <c r="O629" s="2674"/>
      <c r="P629" s="2674"/>
      <c r="Q629" s="2674"/>
      <c r="R629" s="2537"/>
      <c r="S629" s="2463"/>
    </row>
    <row r="630" spans="1:19" ht="141" customHeight="1">
      <c r="A630" s="965" t="s">
        <v>6094</v>
      </c>
      <c r="B630" s="2546" t="s">
        <v>17131</v>
      </c>
      <c r="C630" s="2546"/>
      <c r="D630" s="2674" t="s">
        <v>16566</v>
      </c>
      <c r="E630" s="2674"/>
      <c r="F630" s="2674"/>
      <c r="G630" s="2674"/>
      <c r="H630" s="2690">
        <v>0.02</v>
      </c>
      <c r="I630" s="2690"/>
      <c r="J630" s="2546" t="s">
        <v>17132</v>
      </c>
      <c r="K630" s="2546"/>
      <c r="L630" s="970" t="s">
        <v>17133</v>
      </c>
      <c r="M630" s="2681" t="s">
        <v>17134</v>
      </c>
      <c r="N630" s="2681"/>
      <c r="O630" s="2683"/>
      <c r="P630" s="2683"/>
      <c r="Q630" s="2683"/>
      <c r="R630" s="2537"/>
      <c r="S630" s="2463"/>
    </row>
    <row r="631" spans="1:19" ht="160.5" customHeight="1">
      <c r="A631" s="965" t="s">
        <v>6096</v>
      </c>
      <c r="B631" s="2546" t="s">
        <v>7386</v>
      </c>
      <c r="C631" s="2546"/>
      <c r="D631" s="2674" t="s">
        <v>16566</v>
      </c>
      <c r="E631" s="2674"/>
      <c r="F631" s="2674"/>
      <c r="G631" s="2674"/>
      <c r="H631" s="2690">
        <v>0.04</v>
      </c>
      <c r="I631" s="2690"/>
      <c r="J631" s="2546" t="s">
        <v>17135</v>
      </c>
      <c r="K631" s="2546"/>
      <c r="L631" s="970" t="s">
        <v>15463</v>
      </c>
      <c r="M631" s="2681" t="s">
        <v>17136</v>
      </c>
      <c r="N631" s="2681"/>
      <c r="O631" s="2537"/>
      <c r="P631" s="2462"/>
      <c r="Q631" s="2463"/>
      <c r="R631" s="2537"/>
      <c r="S631" s="2463"/>
    </row>
    <row r="632" spans="1:19" ht="99.75" customHeight="1">
      <c r="A632" s="965" t="s">
        <v>6101</v>
      </c>
      <c r="B632" s="2546" t="s">
        <v>7386</v>
      </c>
      <c r="C632" s="2546"/>
      <c r="D632" s="2674" t="s">
        <v>16566</v>
      </c>
      <c r="E632" s="2674"/>
      <c r="F632" s="2674"/>
      <c r="G632" s="2674"/>
      <c r="H632" s="2690">
        <v>0.02</v>
      </c>
      <c r="I632" s="2690"/>
      <c r="J632" s="2546" t="s">
        <v>16933</v>
      </c>
      <c r="K632" s="2546"/>
      <c r="L632" s="970" t="s">
        <v>16088</v>
      </c>
      <c r="M632" s="2681" t="s">
        <v>15674</v>
      </c>
      <c r="N632" s="2681"/>
      <c r="O632" s="2537"/>
      <c r="P632" s="2462"/>
      <c r="Q632" s="2463"/>
      <c r="R632" s="2537"/>
      <c r="S632" s="2463"/>
    </row>
    <row r="633" spans="1:19" ht="102" customHeight="1">
      <c r="A633" s="980" t="s">
        <v>6104</v>
      </c>
      <c r="B633" s="2546" t="s">
        <v>7386</v>
      </c>
      <c r="C633" s="2546"/>
      <c r="D633" s="2674" t="s">
        <v>16566</v>
      </c>
      <c r="E633" s="2674"/>
      <c r="F633" s="2674"/>
      <c r="G633" s="2674"/>
      <c r="H633" s="2690">
        <v>0.01</v>
      </c>
      <c r="I633" s="2690"/>
      <c r="J633" s="2546" t="s">
        <v>17137</v>
      </c>
      <c r="K633" s="2546"/>
      <c r="L633" s="991" t="s">
        <v>16088</v>
      </c>
      <c r="M633" s="2681" t="s">
        <v>16947</v>
      </c>
      <c r="N633" s="2681"/>
      <c r="O633" s="2674"/>
      <c r="P633" s="2674"/>
      <c r="Q633" s="2674"/>
      <c r="R633" s="2537"/>
      <c r="S633" s="2463"/>
    </row>
    <row r="634" spans="1:19" ht="153.75" customHeight="1">
      <c r="A634" s="965" t="s">
        <v>6108</v>
      </c>
      <c r="B634" s="2546" t="s">
        <v>17138</v>
      </c>
      <c r="C634" s="2546"/>
      <c r="D634" s="2674" t="s">
        <v>16566</v>
      </c>
      <c r="E634" s="2674"/>
      <c r="F634" s="2674"/>
      <c r="G634" s="2674"/>
      <c r="H634" s="2690">
        <v>0.01</v>
      </c>
      <c r="I634" s="2690"/>
      <c r="J634" s="2546" t="s">
        <v>17139</v>
      </c>
      <c r="K634" s="2546"/>
      <c r="L634" s="970" t="s">
        <v>16480</v>
      </c>
      <c r="M634" s="2681" t="s">
        <v>17140</v>
      </c>
      <c r="N634" s="2681"/>
      <c r="O634" s="2537"/>
      <c r="P634" s="2462"/>
      <c r="Q634" s="2463"/>
      <c r="R634" s="2537"/>
      <c r="S634" s="2463"/>
    </row>
    <row r="635" spans="1:19" ht="101.25" customHeight="1">
      <c r="A635" s="965" t="s">
        <v>6112</v>
      </c>
      <c r="B635" s="2546" t="s">
        <v>17141</v>
      </c>
      <c r="C635" s="2546"/>
      <c r="D635" s="2674" t="s">
        <v>16566</v>
      </c>
      <c r="E635" s="2674"/>
      <c r="F635" s="2674"/>
      <c r="G635" s="2674"/>
      <c r="H635" s="2690">
        <v>0.01</v>
      </c>
      <c r="I635" s="2690"/>
      <c r="J635" s="2546" t="s">
        <v>17142</v>
      </c>
      <c r="K635" s="2546"/>
      <c r="L635" s="970" t="s">
        <v>15799</v>
      </c>
      <c r="M635" s="2681" t="s">
        <v>15773</v>
      </c>
      <c r="N635" s="2681"/>
      <c r="O635" s="2674"/>
      <c r="P635" s="2674"/>
      <c r="Q635" s="2674"/>
      <c r="R635" s="2537"/>
      <c r="S635" s="2463"/>
    </row>
    <row r="636" spans="1:19" ht="156" customHeight="1">
      <c r="A636" s="965" t="s">
        <v>6115</v>
      </c>
      <c r="B636" s="2546" t="s">
        <v>17143</v>
      </c>
      <c r="C636" s="2546"/>
      <c r="D636" s="2674" t="s">
        <v>16566</v>
      </c>
      <c r="E636" s="2674"/>
      <c r="F636" s="2674"/>
      <c r="G636" s="2674"/>
      <c r="H636" s="2690">
        <v>0.01</v>
      </c>
      <c r="I636" s="2690"/>
      <c r="J636" s="2546" t="s">
        <v>17144</v>
      </c>
      <c r="K636" s="2546"/>
      <c r="L636" s="970" t="s">
        <v>17145</v>
      </c>
      <c r="M636" s="2681" t="s">
        <v>17146</v>
      </c>
      <c r="N636" s="2681"/>
      <c r="O636" s="2537"/>
      <c r="P636" s="2462"/>
      <c r="Q636" s="2463"/>
      <c r="R636" s="2537"/>
      <c r="S636" s="2463"/>
    </row>
    <row r="637" spans="1:19" ht="100.5" customHeight="1">
      <c r="A637" s="965" t="s">
        <v>6118</v>
      </c>
      <c r="B637" s="2546" t="s">
        <v>17147</v>
      </c>
      <c r="C637" s="2546"/>
      <c r="D637" s="2674" t="s">
        <v>16566</v>
      </c>
      <c r="E637" s="2674"/>
      <c r="F637" s="2674"/>
      <c r="G637" s="2674"/>
      <c r="H637" s="2690">
        <v>0.01</v>
      </c>
      <c r="I637" s="2690"/>
      <c r="J637" s="2546" t="s">
        <v>17148</v>
      </c>
      <c r="K637" s="2546"/>
      <c r="L637" s="970" t="s">
        <v>16088</v>
      </c>
      <c r="M637" s="2681" t="s">
        <v>17149</v>
      </c>
      <c r="N637" s="2681"/>
      <c r="O637" s="2674"/>
      <c r="P637" s="2674"/>
      <c r="Q637" s="2674"/>
      <c r="R637" s="2537"/>
      <c r="S637" s="2463"/>
    </row>
    <row r="638" spans="1:19" ht="102" customHeight="1">
      <c r="A638" s="965" t="s">
        <v>6121</v>
      </c>
      <c r="B638" s="2546" t="s">
        <v>17150</v>
      </c>
      <c r="C638" s="2546"/>
      <c r="D638" s="2674" t="s">
        <v>16566</v>
      </c>
      <c r="E638" s="2674"/>
      <c r="F638" s="2674"/>
      <c r="G638" s="2674"/>
      <c r="H638" s="2690">
        <v>0.03</v>
      </c>
      <c r="I638" s="2690"/>
      <c r="J638" s="2546" t="s">
        <v>17151</v>
      </c>
      <c r="K638" s="2546"/>
      <c r="L638" s="970" t="s">
        <v>16480</v>
      </c>
      <c r="M638" s="2681" t="s">
        <v>17152</v>
      </c>
      <c r="N638" s="2681"/>
      <c r="O638" s="2537"/>
      <c r="P638" s="2462"/>
      <c r="Q638" s="2463"/>
      <c r="R638" s="2537"/>
      <c r="S638" s="2463"/>
    </row>
    <row r="639" spans="1:19" ht="164.25" customHeight="1">
      <c r="A639" s="965" t="s">
        <v>6126</v>
      </c>
      <c r="B639" s="2546" t="s">
        <v>17153</v>
      </c>
      <c r="C639" s="2546"/>
      <c r="D639" s="2674" t="s">
        <v>16566</v>
      </c>
      <c r="E639" s="2674"/>
      <c r="F639" s="2674"/>
      <c r="G639" s="2674"/>
      <c r="H639" s="2690">
        <v>0.02</v>
      </c>
      <c r="I639" s="2690"/>
      <c r="J639" s="2546" t="s">
        <v>17154</v>
      </c>
      <c r="K639" s="2546"/>
      <c r="L639" s="970" t="s">
        <v>15463</v>
      </c>
      <c r="M639" s="2681" t="s">
        <v>17155</v>
      </c>
      <c r="N639" s="2681"/>
      <c r="O639" s="2537"/>
      <c r="P639" s="2462"/>
      <c r="Q639" s="2463"/>
      <c r="R639" s="2537"/>
      <c r="S639" s="2463"/>
    </row>
    <row r="640" spans="1:19" ht="155.25" customHeight="1">
      <c r="A640" s="965" t="s">
        <v>6129</v>
      </c>
      <c r="B640" s="2546" t="s">
        <v>17156</v>
      </c>
      <c r="C640" s="2546"/>
      <c r="D640" s="2674" t="s">
        <v>16566</v>
      </c>
      <c r="E640" s="2674"/>
      <c r="F640" s="2674"/>
      <c r="G640" s="2674"/>
      <c r="H640" s="2690">
        <v>0.03</v>
      </c>
      <c r="I640" s="2690"/>
      <c r="J640" s="2546" t="s">
        <v>17157</v>
      </c>
      <c r="K640" s="2546"/>
      <c r="L640" s="970" t="s">
        <v>16031</v>
      </c>
      <c r="M640" s="2681" t="s">
        <v>17043</v>
      </c>
      <c r="N640" s="2681"/>
      <c r="O640" s="2537"/>
      <c r="P640" s="2462"/>
      <c r="Q640" s="2463"/>
      <c r="R640" s="2537"/>
      <c r="S640" s="2463"/>
    </row>
    <row r="641" spans="1:19" ht="99" customHeight="1">
      <c r="A641" s="965" t="s">
        <v>6132</v>
      </c>
      <c r="B641" s="2546" t="s">
        <v>17158</v>
      </c>
      <c r="C641" s="2546"/>
      <c r="D641" s="2674" t="s">
        <v>16566</v>
      </c>
      <c r="E641" s="2674"/>
      <c r="F641" s="2674"/>
      <c r="G641" s="2674"/>
      <c r="H641" s="2690">
        <v>0.02</v>
      </c>
      <c r="I641" s="2690"/>
      <c r="J641" s="2546" t="s">
        <v>17159</v>
      </c>
      <c r="K641" s="2546"/>
      <c r="L641" s="970" t="s">
        <v>15505</v>
      </c>
      <c r="M641" s="2681" t="s">
        <v>15716</v>
      </c>
      <c r="N641" s="2681"/>
      <c r="O641" s="2537"/>
      <c r="P641" s="2462"/>
      <c r="Q641" s="2463"/>
      <c r="R641" s="2537"/>
      <c r="S641" s="2463"/>
    </row>
    <row r="642" spans="1:19" ht="104.25" customHeight="1">
      <c r="A642" s="965" t="s">
        <v>6134</v>
      </c>
      <c r="B642" s="2546" t="s">
        <v>17160</v>
      </c>
      <c r="C642" s="2546"/>
      <c r="D642" s="2674" t="s">
        <v>16566</v>
      </c>
      <c r="E642" s="2674"/>
      <c r="F642" s="2674"/>
      <c r="G642" s="2674"/>
      <c r="H642" s="2690">
        <v>0.01</v>
      </c>
      <c r="I642" s="2690"/>
      <c r="J642" s="2546" t="s">
        <v>17161</v>
      </c>
      <c r="K642" s="2546"/>
      <c r="L642" s="970" t="s">
        <v>17162</v>
      </c>
      <c r="M642" s="2681" t="s">
        <v>16056</v>
      </c>
      <c r="N642" s="2681"/>
      <c r="O642" s="2683"/>
      <c r="P642" s="2683"/>
      <c r="Q642" s="2683"/>
      <c r="R642" s="2537"/>
      <c r="S642" s="2463"/>
    </row>
    <row r="643" spans="1:19" ht="104.25" customHeight="1">
      <c r="A643" s="965" t="s">
        <v>6138</v>
      </c>
      <c r="B643" s="2546" t="s">
        <v>17163</v>
      </c>
      <c r="C643" s="2546"/>
      <c r="D643" s="2674" t="s">
        <v>16566</v>
      </c>
      <c r="E643" s="2674"/>
      <c r="F643" s="2674"/>
      <c r="G643" s="2674"/>
      <c r="H643" s="2690">
        <v>0.02</v>
      </c>
      <c r="I643" s="2690"/>
      <c r="J643" s="2546" t="s">
        <v>17164</v>
      </c>
      <c r="K643" s="2546"/>
      <c r="L643" s="970" t="s">
        <v>17165</v>
      </c>
      <c r="M643" s="2681" t="s">
        <v>15856</v>
      </c>
      <c r="N643" s="2681"/>
      <c r="O643" s="2674"/>
      <c r="P643" s="2674"/>
      <c r="Q643" s="2674"/>
      <c r="R643" s="2537"/>
      <c r="S643" s="2463"/>
    </row>
    <row r="644" spans="1:19" ht="96.75" customHeight="1">
      <c r="A644" s="965" t="s">
        <v>6142</v>
      </c>
      <c r="B644" s="2546" t="s">
        <v>17166</v>
      </c>
      <c r="C644" s="2546"/>
      <c r="D644" s="2674" t="s">
        <v>16566</v>
      </c>
      <c r="E644" s="2674"/>
      <c r="F644" s="2674"/>
      <c r="G644" s="2674"/>
      <c r="H644" s="2690">
        <v>0.01</v>
      </c>
      <c r="I644" s="2690"/>
      <c r="J644" s="2546" t="s">
        <v>17167</v>
      </c>
      <c r="K644" s="2546"/>
      <c r="L644" s="970" t="s">
        <v>17168</v>
      </c>
      <c r="M644" s="2681" t="s">
        <v>15652</v>
      </c>
      <c r="N644" s="2681"/>
      <c r="O644" s="2674"/>
      <c r="P644" s="2674"/>
      <c r="Q644" s="2674"/>
      <c r="R644" s="2537"/>
      <c r="S644" s="2463"/>
    </row>
    <row r="645" spans="1:19" ht="174" customHeight="1">
      <c r="A645" s="965" t="s">
        <v>6144</v>
      </c>
      <c r="B645" s="2546" t="s">
        <v>17169</v>
      </c>
      <c r="C645" s="2546"/>
      <c r="D645" s="2674" t="s">
        <v>16566</v>
      </c>
      <c r="E645" s="2674"/>
      <c r="F645" s="2674"/>
      <c r="G645" s="2674"/>
      <c r="H645" s="2690">
        <v>0.03</v>
      </c>
      <c r="I645" s="2690"/>
      <c r="J645" s="2546" t="s">
        <v>17170</v>
      </c>
      <c r="K645" s="2546"/>
      <c r="L645" s="970" t="s">
        <v>17171</v>
      </c>
      <c r="M645" s="2681" t="s">
        <v>17172</v>
      </c>
      <c r="N645" s="2681"/>
      <c r="O645" s="2537"/>
      <c r="P645" s="2462"/>
      <c r="Q645" s="2463"/>
      <c r="R645" s="2537"/>
      <c r="S645" s="2463"/>
    </row>
    <row r="646" spans="1:19" ht="172.5" customHeight="1">
      <c r="A646" s="965" t="s">
        <v>6146</v>
      </c>
      <c r="B646" s="2546" t="s">
        <v>17173</v>
      </c>
      <c r="C646" s="2546"/>
      <c r="D646" s="2674" t="s">
        <v>16566</v>
      </c>
      <c r="E646" s="2674"/>
      <c r="F646" s="2674"/>
      <c r="G646" s="2674"/>
      <c r="H646" s="2690">
        <v>0.02</v>
      </c>
      <c r="I646" s="2690"/>
      <c r="J646" s="2546" t="s">
        <v>17174</v>
      </c>
      <c r="K646" s="2546"/>
      <c r="L646" s="970" t="s">
        <v>15463</v>
      </c>
      <c r="M646" s="2681" t="s">
        <v>17175</v>
      </c>
      <c r="N646" s="2681"/>
      <c r="O646" s="2537"/>
      <c r="P646" s="2462"/>
      <c r="Q646" s="2463"/>
      <c r="R646" s="2537"/>
      <c r="S646" s="2463"/>
    </row>
    <row r="647" spans="1:19" ht="171.75" customHeight="1">
      <c r="A647" s="965" t="s">
        <v>6149</v>
      </c>
      <c r="B647" s="2546" t="s">
        <v>17176</v>
      </c>
      <c r="C647" s="2546"/>
      <c r="D647" s="2674" t="s">
        <v>16566</v>
      </c>
      <c r="E647" s="2674"/>
      <c r="F647" s="2674"/>
      <c r="G647" s="2674"/>
      <c r="H647" s="2690">
        <v>0.02</v>
      </c>
      <c r="I647" s="2690"/>
      <c r="J647" s="2546" t="s">
        <v>17177</v>
      </c>
      <c r="K647" s="2546"/>
      <c r="L647" s="970" t="s">
        <v>17178</v>
      </c>
      <c r="M647" s="2681" t="s">
        <v>17179</v>
      </c>
      <c r="N647" s="2681"/>
      <c r="O647" s="2537"/>
      <c r="P647" s="2462"/>
      <c r="Q647" s="2463"/>
      <c r="R647" s="2537"/>
      <c r="S647" s="2463"/>
    </row>
    <row r="648" spans="1:19" ht="190.5" customHeight="1">
      <c r="A648" s="965" t="s">
        <v>6152</v>
      </c>
      <c r="B648" s="2546" t="s">
        <v>17180</v>
      </c>
      <c r="C648" s="2546"/>
      <c r="D648" s="2674" t="s">
        <v>16566</v>
      </c>
      <c r="E648" s="2674"/>
      <c r="F648" s="2674"/>
      <c r="G648" s="2674"/>
      <c r="H648" s="2690">
        <v>0.05</v>
      </c>
      <c r="I648" s="2690"/>
      <c r="J648" s="2546" t="s">
        <v>17181</v>
      </c>
      <c r="K648" s="2546"/>
      <c r="L648" s="970" t="s">
        <v>15463</v>
      </c>
      <c r="M648" s="2681" t="s">
        <v>17182</v>
      </c>
      <c r="N648" s="2681"/>
      <c r="O648" s="2537"/>
      <c r="P648" s="2462"/>
      <c r="Q648" s="2463"/>
      <c r="R648" s="2537"/>
      <c r="S648" s="2463"/>
    </row>
    <row r="649" spans="1:19" ht="115.5" customHeight="1">
      <c r="A649" s="965" t="s">
        <v>6156</v>
      </c>
      <c r="B649" s="2546" t="s">
        <v>17183</v>
      </c>
      <c r="C649" s="2546"/>
      <c r="D649" s="2674" t="s">
        <v>16566</v>
      </c>
      <c r="E649" s="2674"/>
      <c r="F649" s="2674"/>
      <c r="G649" s="2674"/>
      <c r="H649" s="2690">
        <v>0.02</v>
      </c>
      <c r="I649" s="2690"/>
      <c r="J649" s="2546" t="s">
        <v>17184</v>
      </c>
      <c r="K649" s="2546"/>
      <c r="L649" s="970" t="s">
        <v>17185</v>
      </c>
      <c r="M649" s="2635" t="s">
        <v>17186</v>
      </c>
      <c r="N649" s="2656"/>
      <c r="O649" s="2537"/>
      <c r="P649" s="2462"/>
      <c r="Q649" s="2463"/>
      <c r="R649" s="2537"/>
      <c r="S649" s="2463"/>
    </row>
    <row r="650" spans="1:19" ht="116.25" customHeight="1">
      <c r="A650" s="965" t="s">
        <v>6160</v>
      </c>
      <c r="B650" s="2546" t="s">
        <v>17187</v>
      </c>
      <c r="C650" s="2546"/>
      <c r="D650" s="2674" t="s">
        <v>16566</v>
      </c>
      <c r="E650" s="2674"/>
      <c r="F650" s="2674"/>
      <c r="G650" s="2674"/>
      <c r="H650" s="2690">
        <v>0.06</v>
      </c>
      <c r="I650" s="2690"/>
      <c r="J650" s="2546" t="s">
        <v>17188</v>
      </c>
      <c r="K650" s="2546"/>
      <c r="L650" s="970" t="s">
        <v>15463</v>
      </c>
      <c r="M650" s="2681" t="s">
        <v>17189</v>
      </c>
      <c r="N650" s="2681"/>
      <c r="O650" s="2537"/>
      <c r="P650" s="2462"/>
      <c r="Q650" s="2463"/>
      <c r="R650" s="2537"/>
      <c r="S650" s="2463"/>
    </row>
    <row r="651" spans="1:19" ht="166.5" customHeight="1">
      <c r="A651" s="965" t="s">
        <v>6163</v>
      </c>
      <c r="B651" s="2546" t="s">
        <v>17190</v>
      </c>
      <c r="C651" s="2546"/>
      <c r="D651" s="2674" t="s">
        <v>16566</v>
      </c>
      <c r="E651" s="2674"/>
      <c r="F651" s="2674"/>
      <c r="G651" s="2674"/>
      <c r="H651" s="2690">
        <v>0.04</v>
      </c>
      <c r="I651" s="2690"/>
      <c r="J651" s="2546" t="s">
        <v>17191</v>
      </c>
      <c r="K651" s="2546"/>
      <c r="L651" s="970" t="s">
        <v>15505</v>
      </c>
      <c r="M651" s="2681" t="s">
        <v>17192</v>
      </c>
      <c r="N651" s="2681"/>
      <c r="O651" s="2537"/>
      <c r="P651" s="2462"/>
      <c r="Q651" s="2463"/>
      <c r="R651" s="2537"/>
      <c r="S651" s="2463"/>
    </row>
    <row r="652" spans="1:19" ht="93" customHeight="1">
      <c r="A652" s="965" t="s">
        <v>6201</v>
      </c>
      <c r="B652" s="2546" t="s">
        <v>17193</v>
      </c>
      <c r="C652" s="2546"/>
      <c r="D652" s="2674" t="s">
        <v>16566</v>
      </c>
      <c r="E652" s="2674"/>
      <c r="F652" s="2674"/>
      <c r="G652" s="2674"/>
      <c r="H652" s="2690">
        <v>0.4</v>
      </c>
      <c r="I652" s="2690"/>
      <c r="J652" s="2546" t="s">
        <v>17194</v>
      </c>
      <c r="K652" s="2546"/>
      <c r="L652" s="970" t="s">
        <v>16088</v>
      </c>
      <c r="M652" s="2681" t="s">
        <v>15856</v>
      </c>
      <c r="N652" s="2681"/>
      <c r="O652" s="2674"/>
      <c r="P652" s="2674"/>
      <c r="Q652" s="2674"/>
      <c r="R652" s="2537"/>
      <c r="S652" s="2463"/>
    </row>
    <row r="653" spans="1:19" ht="120.75" customHeight="1">
      <c r="A653" s="965" t="s">
        <v>6169</v>
      </c>
      <c r="B653" s="2546" t="s">
        <v>17195</v>
      </c>
      <c r="C653" s="2546"/>
      <c r="D653" s="2674" t="s">
        <v>16566</v>
      </c>
      <c r="E653" s="2674"/>
      <c r="F653" s="2674"/>
      <c r="G653" s="2674"/>
      <c r="H653" s="2690">
        <v>5</v>
      </c>
      <c r="I653" s="2690"/>
      <c r="J653" s="2546" t="s">
        <v>17196</v>
      </c>
      <c r="K653" s="2546"/>
      <c r="L653" s="970" t="s">
        <v>15463</v>
      </c>
      <c r="M653" s="2681" t="s">
        <v>16062</v>
      </c>
      <c r="N653" s="2681"/>
      <c r="O653" s="2674"/>
      <c r="P653" s="2674"/>
      <c r="Q653" s="2674"/>
      <c r="R653" s="2537"/>
      <c r="S653" s="2463"/>
    </row>
    <row r="654" spans="1:19" ht="97.5" customHeight="1">
      <c r="A654" s="965" t="s">
        <v>6173</v>
      </c>
      <c r="B654" s="2546" t="s">
        <v>17197</v>
      </c>
      <c r="C654" s="2546"/>
      <c r="D654" s="2674" t="s">
        <v>16566</v>
      </c>
      <c r="E654" s="2674"/>
      <c r="F654" s="2674"/>
      <c r="G654" s="2674"/>
      <c r="H654" s="2690">
        <v>0.02</v>
      </c>
      <c r="I654" s="2690"/>
      <c r="J654" s="2546" t="s">
        <v>17198</v>
      </c>
      <c r="K654" s="2546"/>
      <c r="L654" s="970" t="s">
        <v>17199</v>
      </c>
      <c r="M654" s="2681" t="s">
        <v>15663</v>
      </c>
      <c r="N654" s="2681"/>
      <c r="O654" s="2674"/>
      <c r="P654" s="2674"/>
      <c r="Q654" s="2674"/>
      <c r="R654" s="2537"/>
      <c r="S654" s="2463"/>
    </row>
    <row r="655" spans="1:19" ht="119.25" customHeight="1">
      <c r="A655" s="965" t="s">
        <v>6177</v>
      </c>
      <c r="B655" s="2546" t="s">
        <v>17200</v>
      </c>
      <c r="C655" s="2546"/>
      <c r="D655" s="2674" t="s">
        <v>16566</v>
      </c>
      <c r="E655" s="2674"/>
      <c r="F655" s="2674"/>
      <c r="G655" s="2674"/>
      <c r="H655" s="2690">
        <v>2.9000000000000001E-2</v>
      </c>
      <c r="I655" s="2690"/>
      <c r="J655" s="2546" t="s">
        <v>17201</v>
      </c>
      <c r="K655" s="2546"/>
      <c r="L655" s="970" t="s">
        <v>17202</v>
      </c>
      <c r="M655" s="2681" t="s">
        <v>17203</v>
      </c>
      <c r="N655" s="2681"/>
      <c r="O655" s="2683"/>
      <c r="P655" s="2683"/>
      <c r="Q655" s="2683"/>
      <c r="R655" s="2537"/>
      <c r="S655" s="2463"/>
    </row>
    <row r="656" spans="1:19" ht="38.25" customHeight="1">
      <c r="A656" s="2752" t="s">
        <v>17204</v>
      </c>
      <c r="B656" s="2752"/>
      <c r="C656" s="2752"/>
      <c r="D656" s="2739"/>
      <c r="E656" s="2740"/>
      <c r="F656" s="2741"/>
      <c r="G656" s="2741"/>
      <c r="H656" s="2753" t="s">
        <v>17205</v>
      </c>
      <c r="I656" s="2754"/>
      <c r="J656" s="2739" t="s">
        <v>4796</v>
      </c>
      <c r="K656" s="2740"/>
      <c r="L656" s="1001" t="s">
        <v>4796</v>
      </c>
      <c r="M656" s="2744" t="s">
        <v>4796</v>
      </c>
      <c r="N656" s="2745"/>
      <c r="O656" s="2673"/>
      <c r="P656" s="2673"/>
      <c r="Q656" s="2673"/>
      <c r="R656" s="2626"/>
      <c r="S656" s="2482"/>
    </row>
    <row r="657" spans="1:19" ht="120" customHeight="1">
      <c r="A657" s="965" t="s">
        <v>6073</v>
      </c>
      <c r="B657" s="2546" t="s">
        <v>17206</v>
      </c>
      <c r="C657" s="2546"/>
      <c r="D657" s="2674" t="s">
        <v>16566</v>
      </c>
      <c r="E657" s="2674"/>
      <c r="F657" s="2674"/>
      <c r="G657" s="2674"/>
      <c r="H657" s="2690">
        <v>2.7</v>
      </c>
      <c r="I657" s="2690"/>
      <c r="J657" s="2546" t="s">
        <v>17207</v>
      </c>
      <c r="K657" s="2546"/>
      <c r="L657" s="970" t="s">
        <v>15463</v>
      </c>
      <c r="M657" s="2681" t="s">
        <v>17208</v>
      </c>
      <c r="N657" s="2681"/>
      <c r="O657" s="2674"/>
      <c r="P657" s="2674"/>
      <c r="Q657" s="2674"/>
      <c r="R657" s="2537"/>
      <c r="S657" s="2463"/>
    </row>
    <row r="658" spans="1:19" ht="157.5" customHeight="1">
      <c r="A658" s="965" t="s">
        <v>6078</v>
      </c>
      <c r="B658" s="2546" t="s">
        <v>17209</v>
      </c>
      <c r="C658" s="2546"/>
      <c r="D658" s="2674" t="s">
        <v>16566</v>
      </c>
      <c r="E658" s="2674"/>
      <c r="F658" s="2674"/>
      <c r="G658" s="2674"/>
      <c r="H658" s="2690">
        <v>0.5</v>
      </c>
      <c r="I658" s="2690"/>
      <c r="J658" s="2546" t="s">
        <v>17210</v>
      </c>
      <c r="K658" s="2546"/>
      <c r="L658" s="970" t="s">
        <v>15463</v>
      </c>
      <c r="M658" s="2681" t="s">
        <v>17062</v>
      </c>
      <c r="N658" s="2681"/>
      <c r="O658" s="2683"/>
      <c r="P658" s="2683"/>
      <c r="Q658" s="2683"/>
      <c r="R658" s="2537"/>
      <c r="S658" s="2463"/>
    </row>
    <row r="659" spans="1:19" ht="110.25" customHeight="1">
      <c r="A659" s="965" t="s">
        <v>6082</v>
      </c>
      <c r="B659" s="2546" t="s">
        <v>17211</v>
      </c>
      <c r="C659" s="2546"/>
      <c r="D659" s="2674" t="s">
        <v>16566</v>
      </c>
      <c r="E659" s="2674"/>
      <c r="F659" s="2674"/>
      <c r="G659" s="2674"/>
      <c r="H659" s="2690">
        <v>12.5</v>
      </c>
      <c r="I659" s="2690"/>
      <c r="J659" s="2546" t="s">
        <v>17212</v>
      </c>
      <c r="K659" s="2546"/>
      <c r="L659" s="970" t="s">
        <v>15463</v>
      </c>
      <c r="M659" s="2681" t="s">
        <v>16062</v>
      </c>
      <c r="N659" s="2681"/>
      <c r="O659" s="2683"/>
      <c r="P659" s="2683"/>
      <c r="Q659" s="2683"/>
      <c r="R659" s="2537"/>
      <c r="S659" s="2463"/>
    </row>
    <row r="660" spans="1:19" ht="97.5" customHeight="1">
      <c r="A660" s="965" t="s">
        <v>6085</v>
      </c>
      <c r="B660" s="2546" t="s">
        <v>17213</v>
      </c>
      <c r="C660" s="2546"/>
      <c r="D660" s="2674" t="s">
        <v>16566</v>
      </c>
      <c r="E660" s="2674"/>
      <c r="F660" s="2674"/>
      <c r="G660" s="2674"/>
      <c r="H660" s="2690">
        <v>6.8</v>
      </c>
      <c r="I660" s="2690"/>
      <c r="J660" s="2546" t="s">
        <v>17214</v>
      </c>
      <c r="K660" s="2546"/>
      <c r="L660" s="970" t="s">
        <v>15463</v>
      </c>
      <c r="M660" s="2681" t="s">
        <v>16062</v>
      </c>
      <c r="N660" s="2681"/>
      <c r="O660" s="2674"/>
      <c r="P660" s="2674"/>
      <c r="Q660" s="2674"/>
      <c r="R660" s="2537"/>
      <c r="S660" s="2463"/>
    </row>
    <row r="661" spans="1:19" ht="99.75" customHeight="1">
      <c r="A661" s="965" t="s">
        <v>6088</v>
      </c>
      <c r="B661" s="2546" t="s">
        <v>17215</v>
      </c>
      <c r="C661" s="2546"/>
      <c r="D661" s="2674" t="s">
        <v>16566</v>
      </c>
      <c r="E661" s="2674"/>
      <c r="F661" s="2674"/>
      <c r="G661" s="2674"/>
      <c r="H661" s="2690">
        <v>1</v>
      </c>
      <c r="I661" s="2690"/>
      <c r="J661" s="2546" t="s">
        <v>17216</v>
      </c>
      <c r="K661" s="2546"/>
      <c r="L661" s="970" t="s">
        <v>15463</v>
      </c>
      <c r="M661" s="2681" t="s">
        <v>17217</v>
      </c>
      <c r="N661" s="2681"/>
      <c r="O661" s="2537"/>
      <c r="P661" s="2462"/>
      <c r="Q661" s="2463"/>
      <c r="R661" s="2537"/>
      <c r="S661" s="2463"/>
    </row>
    <row r="662" spans="1:19" ht="117.75" customHeight="1">
      <c r="A662" s="965" t="s">
        <v>6092</v>
      </c>
      <c r="B662" s="2546" t="s">
        <v>17218</v>
      </c>
      <c r="C662" s="2546"/>
      <c r="D662" s="2674" t="s">
        <v>16566</v>
      </c>
      <c r="E662" s="2674"/>
      <c r="F662" s="2674"/>
      <c r="G662" s="2674"/>
      <c r="H662" s="2690">
        <v>0.9</v>
      </c>
      <c r="I662" s="2690"/>
      <c r="J662" s="2546" t="s">
        <v>17219</v>
      </c>
      <c r="K662" s="2546"/>
      <c r="L662" s="970" t="s">
        <v>17220</v>
      </c>
      <c r="M662" s="2681" t="s">
        <v>16056</v>
      </c>
      <c r="N662" s="2681"/>
      <c r="O662" s="2674"/>
      <c r="P662" s="2674"/>
      <c r="Q662" s="2674"/>
      <c r="R662" s="2537"/>
      <c r="S662" s="2463"/>
    </row>
    <row r="663" spans="1:19" ht="110.25" customHeight="1">
      <c r="A663" s="965" t="s">
        <v>6094</v>
      </c>
      <c r="B663" s="2546" t="s">
        <v>17221</v>
      </c>
      <c r="C663" s="2546"/>
      <c r="D663" s="2674" t="s">
        <v>16566</v>
      </c>
      <c r="E663" s="2674"/>
      <c r="F663" s="2674"/>
      <c r="G663" s="2674"/>
      <c r="H663" s="2690">
        <v>4.5999999999999996</v>
      </c>
      <c r="I663" s="2690"/>
      <c r="J663" s="2546" t="s">
        <v>17222</v>
      </c>
      <c r="K663" s="2546"/>
      <c r="L663" s="970" t="s">
        <v>15463</v>
      </c>
      <c r="M663" s="2681" t="s">
        <v>15716</v>
      </c>
      <c r="N663" s="2681"/>
      <c r="O663" s="2537"/>
      <c r="P663" s="2462"/>
      <c r="Q663" s="2463"/>
      <c r="R663" s="2537"/>
      <c r="S663" s="2463"/>
    </row>
    <row r="664" spans="1:19" ht="51" customHeight="1">
      <c r="A664" s="2755" t="s">
        <v>17223</v>
      </c>
      <c r="B664" s="2755"/>
      <c r="C664" s="2755"/>
      <c r="D664" s="2753" t="s">
        <v>4796</v>
      </c>
      <c r="E664" s="2754"/>
      <c r="F664" s="2756"/>
      <c r="G664" s="2756"/>
      <c r="H664" s="2742" t="s">
        <v>17224</v>
      </c>
      <c r="I664" s="2743"/>
      <c r="J664" s="2739" t="s">
        <v>4796</v>
      </c>
      <c r="K664" s="2740"/>
      <c r="L664" s="1001" t="s">
        <v>4796</v>
      </c>
      <c r="M664" s="2739" t="s">
        <v>4796</v>
      </c>
      <c r="N664" s="2740"/>
      <c r="O664" s="2673"/>
      <c r="P664" s="2673"/>
      <c r="Q664" s="2673"/>
      <c r="R664" s="2626"/>
      <c r="S664" s="2482"/>
    </row>
    <row r="665" spans="1:19" ht="94.5" customHeight="1">
      <c r="A665" s="965" t="s">
        <v>6073</v>
      </c>
      <c r="B665" s="2546" t="s">
        <v>17225</v>
      </c>
      <c r="C665" s="2546"/>
      <c r="D665" s="2674" t="s">
        <v>16566</v>
      </c>
      <c r="E665" s="2674"/>
      <c r="F665" s="2674"/>
      <c r="G665" s="2674"/>
      <c r="H665" s="2690">
        <v>18</v>
      </c>
      <c r="I665" s="2690"/>
      <c r="J665" s="2546" t="s">
        <v>17226</v>
      </c>
      <c r="K665" s="2546"/>
      <c r="L665" s="970" t="s">
        <v>15742</v>
      </c>
      <c r="M665" s="2681" t="s">
        <v>17227</v>
      </c>
      <c r="N665" s="2681"/>
      <c r="O665" s="2674"/>
      <c r="P665" s="2674"/>
      <c r="Q665" s="2674"/>
      <c r="R665" s="2537"/>
      <c r="S665" s="2463"/>
    </row>
    <row r="666" spans="1:19" ht="99" customHeight="1">
      <c r="A666" s="965" t="s">
        <v>6078</v>
      </c>
      <c r="B666" s="2546" t="s">
        <v>17228</v>
      </c>
      <c r="C666" s="2546"/>
      <c r="D666" s="2674" t="s">
        <v>16566</v>
      </c>
      <c r="E666" s="2674"/>
      <c r="F666" s="2674"/>
      <c r="G666" s="2674"/>
      <c r="H666" s="2690">
        <v>10</v>
      </c>
      <c r="I666" s="2690"/>
      <c r="J666" s="2546" t="s">
        <v>17229</v>
      </c>
      <c r="K666" s="2546"/>
      <c r="L666" s="970" t="s">
        <v>15703</v>
      </c>
      <c r="M666" s="2681" t="s">
        <v>17227</v>
      </c>
      <c r="N666" s="2681"/>
      <c r="O666" s="2674"/>
      <c r="P666" s="2674"/>
      <c r="Q666" s="2674"/>
      <c r="R666" s="2537"/>
      <c r="S666" s="2463"/>
    </row>
    <row r="667" spans="1:19" ht="156.75" customHeight="1">
      <c r="A667" s="965" t="s">
        <v>6082</v>
      </c>
      <c r="B667" s="2546" t="s">
        <v>17230</v>
      </c>
      <c r="C667" s="2546"/>
      <c r="D667" s="2674" t="s">
        <v>16566</v>
      </c>
      <c r="E667" s="2674"/>
      <c r="F667" s="2674"/>
      <c r="G667" s="2674"/>
      <c r="H667" s="2690">
        <v>1</v>
      </c>
      <c r="I667" s="2690"/>
      <c r="J667" s="2546" t="s">
        <v>17231</v>
      </c>
      <c r="K667" s="2546"/>
      <c r="L667" s="970" t="s">
        <v>15463</v>
      </c>
      <c r="M667" s="2681" t="s">
        <v>17232</v>
      </c>
      <c r="N667" s="2681"/>
      <c r="O667" s="2537"/>
      <c r="P667" s="2462"/>
      <c r="Q667" s="2463"/>
      <c r="R667" s="2537"/>
      <c r="S667" s="2463"/>
    </row>
    <row r="668" spans="1:19" ht="173.25" customHeight="1">
      <c r="A668" s="965" t="s">
        <v>6085</v>
      </c>
      <c r="B668" s="2546" t="s">
        <v>17233</v>
      </c>
      <c r="C668" s="2546"/>
      <c r="D668" s="2674" t="s">
        <v>16566</v>
      </c>
      <c r="E668" s="2674"/>
      <c r="F668" s="2674"/>
      <c r="G668" s="2674"/>
      <c r="H668" s="2690">
        <v>8.6</v>
      </c>
      <c r="I668" s="2690"/>
      <c r="J668" s="2546" t="s">
        <v>17234</v>
      </c>
      <c r="K668" s="2546"/>
      <c r="L668" s="970" t="s">
        <v>15569</v>
      </c>
      <c r="M668" s="2681" t="s">
        <v>17235</v>
      </c>
      <c r="N668" s="2681"/>
      <c r="O668" s="2537"/>
      <c r="P668" s="2462"/>
      <c r="Q668" s="2463"/>
      <c r="R668" s="2537"/>
      <c r="S668" s="2463"/>
    </row>
    <row r="669" spans="1:19" ht="186" customHeight="1">
      <c r="A669" s="965" t="s">
        <v>6088</v>
      </c>
      <c r="B669" s="2546" t="s">
        <v>17236</v>
      </c>
      <c r="C669" s="2546"/>
      <c r="D669" s="2674" t="s">
        <v>16566</v>
      </c>
      <c r="E669" s="2674"/>
      <c r="F669" s="2674"/>
      <c r="G669" s="2674"/>
      <c r="H669" s="2690">
        <v>3</v>
      </c>
      <c r="I669" s="2690"/>
      <c r="J669" s="2546" t="s">
        <v>17237</v>
      </c>
      <c r="K669" s="2546"/>
      <c r="L669" s="970" t="s">
        <v>15463</v>
      </c>
      <c r="M669" s="2681" t="s">
        <v>17238</v>
      </c>
      <c r="N669" s="2681"/>
      <c r="O669" s="2537"/>
      <c r="P669" s="2462"/>
      <c r="Q669" s="2463"/>
      <c r="R669" s="2537"/>
      <c r="S669" s="2463"/>
    </row>
    <row r="670" spans="1:19" ht="96" customHeight="1">
      <c r="A670" s="965" t="s">
        <v>6092</v>
      </c>
      <c r="B670" s="2546" t="s">
        <v>17239</v>
      </c>
      <c r="C670" s="2546"/>
      <c r="D670" s="2674" t="s">
        <v>16566</v>
      </c>
      <c r="E670" s="2674"/>
      <c r="F670" s="2674"/>
      <c r="G670" s="2674"/>
      <c r="H670" s="2690">
        <v>2</v>
      </c>
      <c r="I670" s="2690"/>
      <c r="J670" s="2546" t="s">
        <v>17240</v>
      </c>
      <c r="K670" s="2546"/>
      <c r="L670" s="970" t="s">
        <v>17241</v>
      </c>
      <c r="M670" s="2681" t="s">
        <v>15773</v>
      </c>
      <c r="N670" s="2681"/>
      <c r="O670" s="2674"/>
      <c r="P670" s="2674"/>
      <c r="Q670" s="2674"/>
      <c r="R670" s="2537"/>
      <c r="S670" s="2463"/>
    </row>
    <row r="671" spans="1:19" ht="175.5" customHeight="1">
      <c r="A671" s="965" t="s">
        <v>6094</v>
      </c>
      <c r="B671" s="2546" t="s">
        <v>17242</v>
      </c>
      <c r="C671" s="2546"/>
      <c r="D671" s="2674" t="s">
        <v>16566</v>
      </c>
      <c r="E671" s="2674"/>
      <c r="F671" s="2674"/>
      <c r="G671" s="2674"/>
      <c r="H671" s="2690">
        <v>5</v>
      </c>
      <c r="I671" s="2690"/>
      <c r="J671" s="2546" t="s">
        <v>17243</v>
      </c>
      <c r="K671" s="2546"/>
      <c r="L671" s="970" t="s">
        <v>15463</v>
      </c>
      <c r="M671" s="2681" t="s">
        <v>16748</v>
      </c>
      <c r="N671" s="2681"/>
      <c r="O671" s="2537"/>
      <c r="P671" s="2462"/>
      <c r="Q671" s="2463"/>
      <c r="R671" s="2537"/>
      <c r="S671" s="2463"/>
    </row>
    <row r="672" spans="1:19" ht="150" customHeight="1">
      <c r="A672" s="965" t="s">
        <v>6096</v>
      </c>
      <c r="B672" s="2546" t="s">
        <v>17244</v>
      </c>
      <c r="C672" s="2546"/>
      <c r="D672" s="2674" t="s">
        <v>16566</v>
      </c>
      <c r="E672" s="2674"/>
      <c r="F672" s="2674"/>
      <c r="G672" s="2674"/>
      <c r="H672" s="2690">
        <v>1.5</v>
      </c>
      <c r="I672" s="2690"/>
      <c r="J672" s="2546" t="s">
        <v>17245</v>
      </c>
      <c r="K672" s="2546"/>
      <c r="L672" s="970" t="s">
        <v>17246</v>
      </c>
      <c r="M672" s="2681" t="s">
        <v>17247</v>
      </c>
      <c r="N672" s="2681"/>
      <c r="O672" s="2537"/>
      <c r="P672" s="2462"/>
      <c r="Q672" s="2463"/>
      <c r="R672" s="2537"/>
      <c r="S672" s="2463"/>
    </row>
    <row r="673" spans="1:19" ht="123.75" customHeight="1">
      <c r="A673" s="965" t="s">
        <v>6101</v>
      </c>
      <c r="B673" s="2546" t="s">
        <v>17248</v>
      </c>
      <c r="C673" s="2546"/>
      <c r="D673" s="2674" t="s">
        <v>16566</v>
      </c>
      <c r="E673" s="2674"/>
      <c r="F673" s="2674"/>
      <c r="G673" s="2674"/>
      <c r="H673" s="2690">
        <v>1.5</v>
      </c>
      <c r="I673" s="2690"/>
      <c r="J673" s="2546" t="s">
        <v>17249</v>
      </c>
      <c r="K673" s="2546"/>
      <c r="L673" s="970" t="s">
        <v>17246</v>
      </c>
      <c r="M673" s="2681" t="s">
        <v>17250</v>
      </c>
      <c r="N673" s="2681"/>
      <c r="O673" s="2674"/>
      <c r="P673" s="2674"/>
      <c r="Q673" s="2674"/>
      <c r="R673" s="2537"/>
      <c r="S673" s="2463"/>
    </row>
    <row r="674" spans="1:19" ht="151.5" customHeight="1">
      <c r="A674" s="965" t="s">
        <v>6104</v>
      </c>
      <c r="B674" s="2546" t="s">
        <v>17251</v>
      </c>
      <c r="C674" s="2546"/>
      <c r="D674" s="2674" t="s">
        <v>16566</v>
      </c>
      <c r="E674" s="2674"/>
      <c r="F674" s="2674"/>
      <c r="G674" s="2674"/>
      <c r="H674" s="2690">
        <v>0.5</v>
      </c>
      <c r="I674" s="2690"/>
      <c r="J674" s="2546" t="s">
        <v>17252</v>
      </c>
      <c r="K674" s="2546"/>
      <c r="L674" s="970" t="s">
        <v>15617</v>
      </c>
      <c r="M674" s="2681" t="s">
        <v>17253</v>
      </c>
      <c r="N674" s="2681"/>
      <c r="O674" s="2537"/>
      <c r="P674" s="2462"/>
      <c r="Q674" s="2463"/>
      <c r="R674" s="2537"/>
      <c r="S674" s="2463"/>
    </row>
    <row r="675" spans="1:19" ht="156.75" customHeight="1">
      <c r="A675" s="965" t="s">
        <v>6108</v>
      </c>
      <c r="B675" s="2546" t="s">
        <v>17254</v>
      </c>
      <c r="C675" s="2546"/>
      <c r="D675" s="2674" t="s">
        <v>16566</v>
      </c>
      <c r="E675" s="2674"/>
      <c r="F675" s="2674"/>
      <c r="G675" s="2674"/>
      <c r="H675" s="2690">
        <v>0.5</v>
      </c>
      <c r="I675" s="2690"/>
      <c r="J675" s="2546" t="s">
        <v>17255</v>
      </c>
      <c r="K675" s="2546"/>
      <c r="L675" s="970" t="s">
        <v>15617</v>
      </c>
      <c r="M675" s="2681" t="s">
        <v>17256</v>
      </c>
      <c r="N675" s="2681"/>
      <c r="O675" s="2537"/>
      <c r="P675" s="2462"/>
      <c r="Q675" s="2463"/>
      <c r="R675" s="2537"/>
      <c r="S675" s="2463"/>
    </row>
    <row r="676" spans="1:19" ht="100.5" customHeight="1">
      <c r="A676" s="965" t="s">
        <v>6112</v>
      </c>
      <c r="B676" s="2546" t="s">
        <v>17257</v>
      </c>
      <c r="C676" s="2546"/>
      <c r="D676" s="2674" t="s">
        <v>16566</v>
      </c>
      <c r="E676" s="2674"/>
      <c r="F676" s="2674"/>
      <c r="G676" s="2674"/>
      <c r="H676" s="2690">
        <v>3</v>
      </c>
      <c r="I676" s="2690"/>
      <c r="J676" s="2546" t="s">
        <v>17258</v>
      </c>
      <c r="K676" s="2546"/>
      <c r="L676" s="970" t="s">
        <v>15742</v>
      </c>
      <c r="M676" s="2681" t="s">
        <v>15674</v>
      </c>
      <c r="N676" s="2681"/>
      <c r="O676" s="2537"/>
      <c r="P676" s="2462"/>
      <c r="Q676" s="2463"/>
      <c r="R676" s="2537"/>
      <c r="S676" s="2463"/>
    </row>
    <row r="677" spans="1:19" ht="178.5" customHeight="1">
      <c r="A677" s="965" t="s">
        <v>6115</v>
      </c>
      <c r="B677" s="2546" t="s">
        <v>17259</v>
      </c>
      <c r="C677" s="2546"/>
      <c r="D677" s="2674" t="s">
        <v>16566</v>
      </c>
      <c r="E677" s="2674"/>
      <c r="F677" s="2674"/>
      <c r="G677" s="2674"/>
      <c r="H677" s="2690">
        <v>18</v>
      </c>
      <c r="I677" s="2690"/>
      <c r="J677" s="2546" t="s">
        <v>17260</v>
      </c>
      <c r="K677" s="2546"/>
      <c r="L677" s="970" t="s">
        <v>16059</v>
      </c>
      <c r="M677" s="2635" t="s">
        <v>17261</v>
      </c>
      <c r="N677" s="2656"/>
      <c r="O677" s="2537"/>
      <c r="P677" s="2462"/>
      <c r="Q677" s="2463"/>
      <c r="R677" s="2537"/>
      <c r="S677" s="2463"/>
    </row>
    <row r="678" spans="1:19" ht="181.5" customHeight="1">
      <c r="A678" s="965" t="s">
        <v>6118</v>
      </c>
      <c r="B678" s="2546" t="s">
        <v>17262</v>
      </c>
      <c r="C678" s="2546"/>
      <c r="D678" s="2674" t="s">
        <v>16566</v>
      </c>
      <c r="E678" s="2674"/>
      <c r="F678" s="2674"/>
      <c r="G678" s="2674"/>
      <c r="H678" s="2690">
        <v>2.7</v>
      </c>
      <c r="I678" s="2690"/>
      <c r="J678" s="2546" t="s">
        <v>17263</v>
      </c>
      <c r="K678" s="2546"/>
      <c r="L678" s="970" t="s">
        <v>16546</v>
      </c>
      <c r="M678" s="2681" t="s">
        <v>17264</v>
      </c>
      <c r="N678" s="2681"/>
      <c r="O678" s="2537"/>
      <c r="P678" s="2462"/>
      <c r="Q678" s="2463"/>
      <c r="R678" s="2537"/>
      <c r="S678" s="2463"/>
    </row>
    <row r="679" spans="1:19" ht="100.5" customHeight="1">
      <c r="A679" s="965" t="s">
        <v>6121</v>
      </c>
      <c r="B679" s="2546" t="s">
        <v>17265</v>
      </c>
      <c r="C679" s="2546"/>
      <c r="D679" s="2674" t="s">
        <v>16566</v>
      </c>
      <c r="E679" s="2674"/>
      <c r="F679" s="2674"/>
      <c r="G679" s="2674"/>
      <c r="H679" s="2690">
        <v>4.7</v>
      </c>
      <c r="I679" s="2690"/>
      <c r="J679" s="2546" t="s">
        <v>17266</v>
      </c>
      <c r="K679" s="2546"/>
      <c r="L679" s="970" t="s">
        <v>17267</v>
      </c>
      <c r="M679" s="2681" t="s">
        <v>17268</v>
      </c>
      <c r="N679" s="2681"/>
      <c r="O679" s="2537"/>
      <c r="P679" s="2462"/>
      <c r="Q679" s="2463"/>
      <c r="R679" s="2537"/>
      <c r="S679" s="2463"/>
    </row>
    <row r="680" spans="1:19" ht="102.75" customHeight="1">
      <c r="A680" s="965" t="s">
        <v>6126</v>
      </c>
      <c r="B680" s="2546" t="s">
        <v>17269</v>
      </c>
      <c r="C680" s="2546"/>
      <c r="D680" s="2674" t="s">
        <v>16566</v>
      </c>
      <c r="E680" s="2674"/>
      <c r="F680" s="2674"/>
      <c r="G680" s="2674"/>
      <c r="H680" s="2690">
        <v>9.1999999999999993</v>
      </c>
      <c r="I680" s="2690"/>
      <c r="J680" s="2546" t="s">
        <v>17270</v>
      </c>
      <c r="K680" s="2546"/>
      <c r="L680" s="970" t="s">
        <v>15499</v>
      </c>
      <c r="M680" s="2681" t="s">
        <v>15773</v>
      </c>
      <c r="N680" s="2681"/>
      <c r="O680" s="2537"/>
      <c r="P680" s="2462"/>
      <c r="Q680" s="2463"/>
      <c r="R680" s="2537"/>
      <c r="S680" s="2463"/>
    </row>
    <row r="681" spans="1:19" ht="198.75" customHeight="1">
      <c r="A681" s="965" t="s">
        <v>6129</v>
      </c>
      <c r="B681" s="2546" t="s">
        <v>17271</v>
      </c>
      <c r="C681" s="2546"/>
      <c r="D681" s="2674" t="s">
        <v>16566</v>
      </c>
      <c r="E681" s="2674"/>
      <c r="F681" s="2674"/>
      <c r="G681" s="2674"/>
      <c r="H681" s="2690">
        <v>7.76</v>
      </c>
      <c r="I681" s="2690"/>
      <c r="J681" s="2546" t="s">
        <v>17272</v>
      </c>
      <c r="K681" s="2546"/>
      <c r="L681" s="970" t="s">
        <v>15499</v>
      </c>
      <c r="M681" s="2681" t="s">
        <v>17273</v>
      </c>
      <c r="N681" s="2681"/>
      <c r="O681" s="2537"/>
      <c r="P681" s="2462"/>
      <c r="Q681" s="2463"/>
      <c r="R681" s="2537"/>
      <c r="S681" s="2463"/>
    </row>
    <row r="682" spans="1:19" ht="191.25" customHeight="1">
      <c r="A682" s="965" t="s">
        <v>6132</v>
      </c>
      <c r="B682" s="2546" t="s">
        <v>17274</v>
      </c>
      <c r="C682" s="2546"/>
      <c r="D682" s="2674" t="s">
        <v>16566</v>
      </c>
      <c r="E682" s="2674"/>
      <c r="F682" s="2674"/>
      <c r="G682" s="2674"/>
      <c r="H682" s="2690">
        <v>2.4</v>
      </c>
      <c r="I682" s="2690"/>
      <c r="J682" s="2546" t="s">
        <v>17275</v>
      </c>
      <c r="K682" s="2546"/>
      <c r="L682" s="970" t="s">
        <v>15499</v>
      </c>
      <c r="M682" s="2681" t="s">
        <v>17276</v>
      </c>
      <c r="N682" s="2681"/>
      <c r="O682" s="2537"/>
      <c r="P682" s="2462"/>
      <c r="Q682" s="2463"/>
      <c r="R682" s="2537"/>
      <c r="S682" s="2463"/>
    </row>
    <row r="683" spans="1:19" ht="159.75" customHeight="1">
      <c r="A683" s="965" t="s">
        <v>6134</v>
      </c>
      <c r="B683" s="2546" t="s">
        <v>17277</v>
      </c>
      <c r="C683" s="2546"/>
      <c r="D683" s="2674" t="s">
        <v>16566</v>
      </c>
      <c r="E683" s="2674"/>
      <c r="F683" s="2674"/>
      <c r="G683" s="2674"/>
      <c r="H683" s="2690">
        <v>1</v>
      </c>
      <c r="I683" s="2690"/>
      <c r="J683" s="2546" t="s">
        <v>17278</v>
      </c>
      <c r="K683" s="2546"/>
      <c r="L683" s="970" t="s">
        <v>15463</v>
      </c>
      <c r="M683" s="2681" t="s">
        <v>17279</v>
      </c>
      <c r="N683" s="2681"/>
      <c r="O683" s="2537"/>
      <c r="P683" s="2462"/>
      <c r="Q683" s="2463"/>
      <c r="R683" s="2537"/>
      <c r="S683" s="2463"/>
    </row>
    <row r="684" spans="1:19" ht="104.25" customHeight="1">
      <c r="A684" s="965" t="s">
        <v>6138</v>
      </c>
      <c r="B684" s="2546" t="s">
        <v>17280</v>
      </c>
      <c r="C684" s="2546"/>
      <c r="D684" s="2674" t="s">
        <v>16566</v>
      </c>
      <c r="E684" s="2674"/>
      <c r="F684" s="2674"/>
      <c r="G684" s="2674"/>
      <c r="H684" s="2690">
        <v>11.4</v>
      </c>
      <c r="I684" s="2690"/>
      <c r="J684" s="2546" t="s">
        <v>17281</v>
      </c>
      <c r="K684" s="2546"/>
      <c r="L684" s="970" t="s">
        <v>15499</v>
      </c>
      <c r="M684" s="2681" t="s">
        <v>15773</v>
      </c>
      <c r="N684" s="2681"/>
      <c r="O684" s="2683"/>
      <c r="P684" s="2683"/>
      <c r="Q684" s="2683"/>
      <c r="R684" s="2537"/>
      <c r="S684" s="2463"/>
    </row>
    <row r="685" spans="1:19" ht="135" customHeight="1">
      <c r="A685" s="965" t="s">
        <v>6142</v>
      </c>
      <c r="B685" s="2546" t="s">
        <v>17282</v>
      </c>
      <c r="C685" s="2546"/>
      <c r="D685" s="2674" t="s">
        <v>16566</v>
      </c>
      <c r="E685" s="2674"/>
      <c r="F685" s="2674"/>
      <c r="G685" s="2674"/>
      <c r="H685" s="2690">
        <v>6</v>
      </c>
      <c r="I685" s="2690"/>
      <c r="J685" s="2546" t="s">
        <v>17283</v>
      </c>
      <c r="K685" s="2546"/>
      <c r="L685" s="970" t="s">
        <v>15463</v>
      </c>
      <c r="M685" s="2681" t="s">
        <v>17284</v>
      </c>
      <c r="N685" s="2681"/>
      <c r="O685" s="2537"/>
      <c r="P685" s="2462"/>
      <c r="Q685" s="2463"/>
      <c r="R685" s="2537"/>
      <c r="S685" s="2463"/>
    </row>
    <row r="686" spans="1:19" ht="141" customHeight="1">
      <c r="A686" s="965" t="s">
        <v>6144</v>
      </c>
      <c r="B686" s="2546" t="s">
        <v>17285</v>
      </c>
      <c r="C686" s="2546"/>
      <c r="D686" s="2674" t="s">
        <v>16566</v>
      </c>
      <c r="E686" s="2674"/>
      <c r="F686" s="2674"/>
      <c r="G686" s="2674"/>
      <c r="H686" s="2690">
        <v>5</v>
      </c>
      <c r="I686" s="2690"/>
      <c r="J686" s="2546" t="s">
        <v>17286</v>
      </c>
      <c r="K686" s="2546"/>
      <c r="L686" s="970" t="s">
        <v>15463</v>
      </c>
      <c r="M686" s="2681" t="s">
        <v>16953</v>
      </c>
      <c r="N686" s="2681"/>
      <c r="O686" s="2537"/>
      <c r="P686" s="2462"/>
      <c r="Q686" s="2463"/>
      <c r="R686" s="2537"/>
      <c r="S686" s="2463"/>
    </row>
    <row r="687" spans="1:19" ht="163.5" customHeight="1">
      <c r="A687" s="965" t="s">
        <v>6146</v>
      </c>
      <c r="B687" s="2546" t="s">
        <v>17287</v>
      </c>
      <c r="C687" s="2546"/>
      <c r="D687" s="2674" t="s">
        <v>16566</v>
      </c>
      <c r="E687" s="2674"/>
      <c r="F687" s="2674"/>
      <c r="G687" s="2674"/>
      <c r="H687" s="2690">
        <v>1.1000000000000001</v>
      </c>
      <c r="I687" s="2690"/>
      <c r="J687" s="2546" t="s">
        <v>17288</v>
      </c>
      <c r="K687" s="2546"/>
      <c r="L687" s="970" t="s">
        <v>15463</v>
      </c>
      <c r="M687" s="2681" t="s">
        <v>16968</v>
      </c>
      <c r="N687" s="2681"/>
      <c r="O687" s="2537"/>
      <c r="P687" s="2462"/>
      <c r="Q687" s="2463"/>
      <c r="R687" s="2537"/>
      <c r="S687" s="2463"/>
    </row>
    <row r="688" spans="1:19" ht="130.5" customHeight="1">
      <c r="A688" s="965" t="s">
        <v>6149</v>
      </c>
      <c r="B688" s="2546" t="s">
        <v>17289</v>
      </c>
      <c r="C688" s="2546"/>
      <c r="D688" s="2674" t="s">
        <v>16566</v>
      </c>
      <c r="E688" s="2674"/>
      <c r="F688" s="2674"/>
      <c r="G688" s="2674"/>
      <c r="H688" s="2690">
        <v>6</v>
      </c>
      <c r="I688" s="2690"/>
      <c r="J688" s="2546" t="s">
        <v>17290</v>
      </c>
      <c r="K688" s="2546"/>
      <c r="L688" s="970" t="s">
        <v>15463</v>
      </c>
      <c r="M688" s="2681" t="s">
        <v>17291</v>
      </c>
      <c r="N688" s="2681"/>
      <c r="O688" s="2537"/>
      <c r="P688" s="2462"/>
      <c r="Q688" s="2463"/>
      <c r="R688" s="2537"/>
      <c r="S688" s="2463"/>
    </row>
    <row r="689" spans="1:19" ht="94.5" customHeight="1">
      <c r="A689" s="965" t="s">
        <v>6152</v>
      </c>
      <c r="B689" s="2546" t="s">
        <v>17292</v>
      </c>
      <c r="C689" s="2546"/>
      <c r="D689" s="2674" t="s">
        <v>16566</v>
      </c>
      <c r="E689" s="2674"/>
      <c r="F689" s="2674"/>
      <c r="G689" s="2674"/>
      <c r="H689" s="2690">
        <v>1.5</v>
      </c>
      <c r="I689" s="2690"/>
      <c r="J689" s="2546" t="s">
        <v>17293</v>
      </c>
      <c r="K689" s="2546"/>
      <c r="L689" s="970" t="s">
        <v>17294</v>
      </c>
      <c r="M689" s="2681" t="s">
        <v>15909</v>
      </c>
      <c r="N689" s="2681"/>
      <c r="O689" s="2537"/>
      <c r="P689" s="2462"/>
      <c r="Q689" s="2463"/>
      <c r="R689" s="2537"/>
      <c r="S689" s="2463"/>
    </row>
    <row r="690" spans="1:19" ht="120.75" customHeight="1">
      <c r="A690" s="965" t="s">
        <v>6156</v>
      </c>
      <c r="B690" s="2546" t="s">
        <v>17295</v>
      </c>
      <c r="C690" s="2546"/>
      <c r="D690" s="2674" t="s">
        <v>16566</v>
      </c>
      <c r="E690" s="2674"/>
      <c r="F690" s="2674"/>
      <c r="G690" s="2674"/>
      <c r="H690" s="2690">
        <v>7.4</v>
      </c>
      <c r="I690" s="2690"/>
      <c r="J690" s="2546" t="s">
        <v>17296</v>
      </c>
      <c r="K690" s="2546"/>
      <c r="L690" s="970" t="s">
        <v>15855</v>
      </c>
      <c r="M690" s="2681" t="s">
        <v>17297</v>
      </c>
      <c r="N690" s="2681"/>
      <c r="O690" s="2537"/>
      <c r="P690" s="2462"/>
      <c r="Q690" s="2463"/>
      <c r="R690" s="2537"/>
      <c r="S690" s="2463"/>
    </row>
    <row r="691" spans="1:19" ht="99.75" customHeight="1">
      <c r="A691" s="965" t="s">
        <v>6160</v>
      </c>
      <c r="B691" s="2546" t="s">
        <v>17298</v>
      </c>
      <c r="C691" s="2546"/>
      <c r="D691" s="2674" t="s">
        <v>16566</v>
      </c>
      <c r="E691" s="2674"/>
      <c r="F691" s="2674"/>
      <c r="G691" s="2674"/>
      <c r="H691" s="2690">
        <v>1</v>
      </c>
      <c r="I691" s="2690"/>
      <c r="J691" s="2546" t="s">
        <v>17299</v>
      </c>
      <c r="K691" s="2546"/>
      <c r="L691" s="970" t="s">
        <v>15651</v>
      </c>
      <c r="M691" s="2681" t="s">
        <v>15674</v>
      </c>
      <c r="N691" s="2681"/>
      <c r="O691" s="2537"/>
      <c r="P691" s="2462"/>
      <c r="Q691" s="2463"/>
      <c r="R691" s="2537"/>
      <c r="S691" s="2463"/>
    </row>
    <row r="692" spans="1:19" ht="131.25" customHeight="1">
      <c r="A692" s="965" t="s">
        <v>6163</v>
      </c>
      <c r="B692" s="2546" t="s">
        <v>17300</v>
      </c>
      <c r="C692" s="2546"/>
      <c r="D692" s="2674" t="s">
        <v>16566</v>
      </c>
      <c r="E692" s="2674"/>
      <c r="F692" s="2674"/>
      <c r="G692" s="2674"/>
      <c r="H692" s="2690">
        <v>3.3</v>
      </c>
      <c r="I692" s="2690"/>
      <c r="J692" s="2546" t="s">
        <v>17301</v>
      </c>
      <c r="K692" s="2546"/>
      <c r="L692" s="970" t="s">
        <v>16437</v>
      </c>
      <c r="M692" s="2681" t="s">
        <v>17302</v>
      </c>
      <c r="N692" s="2681"/>
      <c r="O692" s="2537"/>
      <c r="P692" s="2462"/>
      <c r="Q692" s="2463"/>
      <c r="R692" s="2537"/>
      <c r="S692" s="2463"/>
    </row>
    <row r="693" spans="1:19" ht="107.25" customHeight="1">
      <c r="A693" s="965" t="s">
        <v>6166</v>
      </c>
      <c r="B693" s="2546" t="s">
        <v>17303</v>
      </c>
      <c r="C693" s="2546"/>
      <c r="D693" s="2674" t="s">
        <v>16566</v>
      </c>
      <c r="E693" s="2674"/>
      <c r="F693" s="2674"/>
      <c r="G693" s="2674"/>
      <c r="H693" s="2690">
        <v>8.3000000000000007</v>
      </c>
      <c r="I693" s="2690"/>
      <c r="J693" s="2546" t="s">
        <v>17304</v>
      </c>
      <c r="K693" s="2546"/>
      <c r="L693" s="970" t="s">
        <v>16437</v>
      </c>
      <c r="M693" s="2681" t="s">
        <v>17227</v>
      </c>
      <c r="N693" s="2681"/>
      <c r="O693" s="2674"/>
      <c r="P693" s="2674"/>
      <c r="Q693" s="2674"/>
      <c r="R693" s="2537"/>
      <c r="S693" s="2463"/>
    </row>
    <row r="694" spans="1:19" ht="103.5" customHeight="1">
      <c r="A694" s="965" t="s">
        <v>6169</v>
      </c>
      <c r="B694" s="2546" t="s">
        <v>17305</v>
      </c>
      <c r="C694" s="2546"/>
      <c r="D694" s="2674" t="s">
        <v>16566</v>
      </c>
      <c r="E694" s="2674"/>
      <c r="F694" s="2674"/>
      <c r="G694" s="2674"/>
      <c r="H694" s="2690">
        <v>1.5</v>
      </c>
      <c r="I694" s="2690"/>
      <c r="J694" s="2546" t="s">
        <v>17306</v>
      </c>
      <c r="K694" s="2546"/>
      <c r="L694" s="970" t="s">
        <v>15799</v>
      </c>
      <c r="M694" s="2681" t="s">
        <v>17058</v>
      </c>
      <c r="N694" s="2681"/>
      <c r="O694" s="2674"/>
      <c r="P694" s="2674"/>
      <c r="Q694" s="2674"/>
      <c r="R694" s="2537"/>
      <c r="S694" s="2463"/>
    </row>
    <row r="695" spans="1:19" ht="120.75" customHeight="1">
      <c r="A695" s="965" t="s">
        <v>6173</v>
      </c>
      <c r="B695" s="2546" t="s">
        <v>17307</v>
      </c>
      <c r="C695" s="2546"/>
      <c r="D695" s="2674" t="s">
        <v>16566</v>
      </c>
      <c r="E695" s="2674"/>
      <c r="F695" s="2674"/>
      <c r="G695" s="2674"/>
      <c r="H695" s="2690">
        <v>2.9</v>
      </c>
      <c r="I695" s="2690"/>
      <c r="J695" s="2546" t="s">
        <v>17308</v>
      </c>
      <c r="K695" s="2546"/>
      <c r="L695" s="970" t="s">
        <v>17309</v>
      </c>
      <c r="M695" s="2681" t="s">
        <v>17302</v>
      </c>
      <c r="N695" s="2681"/>
      <c r="O695" s="2537"/>
      <c r="P695" s="2462"/>
      <c r="Q695" s="2463"/>
      <c r="R695" s="2537"/>
      <c r="S695" s="2463"/>
    </row>
    <row r="696" spans="1:19" ht="174.75" customHeight="1">
      <c r="A696" s="965" t="s">
        <v>6177</v>
      </c>
      <c r="B696" s="2546" t="s">
        <v>17310</v>
      </c>
      <c r="C696" s="2546"/>
      <c r="D696" s="2674" t="s">
        <v>16566</v>
      </c>
      <c r="E696" s="2674"/>
      <c r="F696" s="2674"/>
      <c r="G696" s="2674"/>
      <c r="H696" s="2690">
        <v>0.5</v>
      </c>
      <c r="I696" s="2690"/>
      <c r="J696" s="2546" t="s">
        <v>17311</v>
      </c>
      <c r="K696" s="2546"/>
      <c r="L696" s="970" t="s">
        <v>15463</v>
      </c>
      <c r="M696" s="2681" t="s">
        <v>17312</v>
      </c>
      <c r="N696" s="2681"/>
      <c r="O696" s="2537"/>
      <c r="P696" s="2462"/>
      <c r="Q696" s="2463"/>
      <c r="R696" s="2537"/>
      <c r="S696" s="2463"/>
    </row>
    <row r="697" spans="1:19" ht="133.5" customHeight="1">
      <c r="A697" s="965" t="s">
        <v>6180</v>
      </c>
      <c r="B697" s="2546" t="s">
        <v>17313</v>
      </c>
      <c r="C697" s="2546"/>
      <c r="D697" s="2674" t="s">
        <v>16566</v>
      </c>
      <c r="E697" s="2674"/>
      <c r="F697" s="2674"/>
      <c r="G697" s="2674"/>
      <c r="H697" s="2690">
        <v>0.6</v>
      </c>
      <c r="I697" s="2690"/>
      <c r="J697" s="2546" t="s">
        <v>17314</v>
      </c>
      <c r="K697" s="2546"/>
      <c r="L697" s="970" t="s">
        <v>17315</v>
      </c>
      <c r="M697" s="2681" t="s">
        <v>17316</v>
      </c>
      <c r="N697" s="2681"/>
      <c r="O697" s="2537"/>
      <c r="P697" s="2462"/>
      <c r="Q697" s="2463"/>
      <c r="R697" s="2537"/>
      <c r="S697" s="2463"/>
    </row>
    <row r="698" spans="1:19" ht="125.25" customHeight="1">
      <c r="A698" s="965" t="s">
        <v>6185</v>
      </c>
      <c r="B698" s="2546" t="s">
        <v>17317</v>
      </c>
      <c r="C698" s="2546"/>
      <c r="D698" s="2674" t="s">
        <v>16566</v>
      </c>
      <c r="E698" s="2674"/>
      <c r="F698" s="2674"/>
      <c r="G698" s="2674"/>
      <c r="H698" s="2690">
        <v>2</v>
      </c>
      <c r="I698" s="2690"/>
      <c r="J698" s="2546" t="s">
        <v>17318</v>
      </c>
      <c r="K698" s="2546"/>
      <c r="L698" s="970" t="s">
        <v>17319</v>
      </c>
      <c r="M698" s="2681" t="s">
        <v>16177</v>
      </c>
      <c r="N698" s="2681"/>
      <c r="O698" s="2537"/>
      <c r="P698" s="2462"/>
      <c r="Q698" s="2463"/>
      <c r="R698" s="2537"/>
      <c r="S698" s="2463"/>
    </row>
    <row r="699" spans="1:19" ht="105.75" customHeight="1">
      <c r="A699" s="965" t="s">
        <v>6189</v>
      </c>
      <c r="B699" s="2546" t="s">
        <v>17320</v>
      </c>
      <c r="C699" s="2546"/>
      <c r="D699" s="2674" t="s">
        <v>16566</v>
      </c>
      <c r="E699" s="2674"/>
      <c r="F699" s="2674"/>
      <c r="G699" s="2674"/>
      <c r="H699" s="2690">
        <v>2</v>
      </c>
      <c r="I699" s="2690"/>
      <c r="J699" s="2546" t="s">
        <v>17321</v>
      </c>
      <c r="K699" s="2546"/>
      <c r="L699" s="970" t="s">
        <v>16480</v>
      </c>
      <c r="M699" s="2681" t="s">
        <v>17322</v>
      </c>
      <c r="N699" s="2681"/>
      <c r="O699" s="2537"/>
      <c r="P699" s="2462"/>
      <c r="Q699" s="2463"/>
      <c r="R699" s="2537"/>
      <c r="S699" s="2463"/>
    </row>
    <row r="700" spans="1:19" ht="98.25" customHeight="1">
      <c r="A700" s="965" t="s">
        <v>6192</v>
      </c>
      <c r="B700" s="2546" t="s">
        <v>17323</v>
      </c>
      <c r="C700" s="2546"/>
      <c r="D700" s="2674" t="s">
        <v>16566</v>
      </c>
      <c r="E700" s="2674"/>
      <c r="F700" s="2674"/>
      <c r="G700" s="2674"/>
      <c r="H700" s="2690">
        <v>6</v>
      </c>
      <c r="I700" s="2690"/>
      <c r="J700" s="2546" t="s">
        <v>17324</v>
      </c>
      <c r="K700" s="2546"/>
      <c r="L700" s="970" t="s">
        <v>16558</v>
      </c>
      <c r="M700" s="2681" t="s">
        <v>17227</v>
      </c>
      <c r="N700" s="2681"/>
      <c r="O700" s="2674"/>
      <c r="P700" s="2674"/>
      <c r="Q700" s="2674"/>
      <c r="R700" s="2537"/>
      <c r="S700" s="2463"/>
    </row>
    <row r="701" spans="1:19" ht="107.25" customHeight="1">
      <c r="A701" s="965" t="s">
        <v>6194</v>
      </c>
      <c r="B701" s="2546" t="s">
        <v>17325</v>
      </c>
      <c r="C701" s="2546"/>
      <c r="D701" s="2674" t="s">
        <v>16566</v>
      </c>
      <c r="E701" s="2674"/>
      <c r="F701" s="2674"/>
      <c r="G701" s="2674"/>
      <c r="H701" s="2690">
        <v>9.6</v>
      </c>
      <c r="I701" s="2690"/>
      <c r="J701" s="2546" t="s">
        <v>17326</v>
      </c>
      <c r="K701" s="2546"/>
      <c r="L701" s="970" t="s">
        <v>16480</v>
      </c>
      <c r="M701" s="2681" t="s">
        <v>17227</v>
      </c>
      <c r="N701" s="2681"/>
      <c r="O701" s="2674"/>
      <c r="P701" s="2674"/>
      <c r="Q701" s="2674"/>
      <c r="R701" s="2537"/>
      <c r="S701" s="2463"/>
    </row>
    <row r="702" spans="1:19" ht="110.25" customHeight="1">
      <c r="A702" s="965" t="s">
        <v>6198</v>
      </c>
      <c r="B702" s="2546" t="s">
        <v>6931</v>
      </c>
      <c r="C702" s="2546"/>
      <c r="D702" s="2674" t="s">
        <v>16566</v>
      </c>
      <c r="E702" s="2674"/>
      <c r="F702" s="2674"/>
      <c r="G702" s="2674"/>
      <c r="H702" s="2690">
        <v>1.3</v>
      </c>
      <c r="I702" s="2690"/>
      <c r="J702" s="2546" t="s">
        <v>17327</v>
      </c>
      <c r="K702" s="2546"/>
      <c r="L702" s="970" t="s">
        <v>16496</v>
      </c>
      <c r="M702" s="2681" t="s">
        <v>17015</v>
      </c>
      <c r="N702" s="2681"/>
      <c r="O702" s="2674"/>
      <c r="P702" s="2674"/>
      <c r="Q702" s="2674"/>
      <c r="R702" s="2537"/>
      <c r="S702" s="2463"/>
    </row>
    <row r="703" spans="1:19" ht="99" customHeight="1">
      <c r="A703" s="965" t="s">
        <v>6201</v>
      </c>
      <c r="B703" s="2546" t="s">
        <v>17328</v>
      </c>
      <c r="C703" s="2546"/>
      <c r="D703" s="2674" t="s">
        <v>16566</v>
      </c>
      <c r="E703" s="2674"/>
      <c r="F703" s="2674"/>
      <c r="G703" s="2674"/>
      <c r="H703" s="2690">
        <v>7.11</v>
      </c>
      <c r="I703" s="2690"/>
      <c r="J703" s="2546" t="s">
        <v>17329</v>
      </c>
      <c r="K703" s="2546"/>
      <c r="L703" s="970" t="s">
        <v>17330</v>
      </c>
      <c r="M703" s="2681" t="s">
        <v>15678</v>
      </c>
      <c r="N703" s="2681"/>
      <c r="O703" s="2674"/>
      <c r="P703" s="2674"/>
      <c r="Q703" s="2674"/>
      <c r="R703" s="2537"/>
      <c r="S703" s="2463"/>
    </row>
    <row r="704" spans="1:19" ht="68.25" customHeight="1">
      <c r="A704" s="2738" t="s">
        <v>17331</v>
      </c>
      <c r="B704" s="2738"/>
      <c r="C704" s="2738"/>
      <c r="D704" s="2739" t="s">
        <v>4796</v>
      </c>
      <c r="E704" s="2740"/>
      <c r="F704" s="2741"/>
      <c r="G704" s="2741"/>
      <c r="H704" s="2742" t="s">
        <v>17332</v>
      </c>
      <c r="I704" s="2743"/>
      <c r="J704" s="2739" t="s">
        <v>4796</v>
      </c>
      <c r="K704" s="2740"/>
      <c r="L704" s="1001" t="s">
        <v>4796</v>
      </c>
      <c r="M704" s="2739" t="s">
        <v>4796</v>
      </c>
      <c r="N704" s="2740"/>
      <c r="O704" s="2673"/>
      <c r="P704" s="2673"/>
      <c r="Q704" s="2673"/>
      <c r="R704" s="2757"/>
      <c r="S704" s="2758"/>
    </row>
    <row r="705" spans="1:19" ht="92.25" customHeight="1">
      <c r="A705" s="965" t="s">
        <v>6073</v>
      </c>
      <c r="B705" s="2546" t="s">
        <v>17333</v>
      </c>
      <c r="C705" s="2546"/>
      <c r="D705" s="2674" t="s">
        <v>16566</v>
      </c>
      <c r="E705" s="2674"/>
      <c r="F705" s="2674"/>
      <c r="G705" s="2674"/>
      <c r="H705" s="2690">
        <v>0.5</v>
      </c>
      <c r="I705" s="2690"/>
      <c r="J705" s="2546" t="s">
        <v>17334</v>
      </c>
      <c r="K705" s="2546"/>
      <c r="L705" s="970" t="s">
        <v>15742</v>
      </c>
      <c r="M705" s="2681" t="s">
        <v>15674</v>
      </c>
      <c r="N705" s="2681"/>
      <c r="O705" s="2537"/>
      <c r="P705" s="2462"/>
      <c r="Q705" s="2463"/>
      <c r="R705" s="2537"/>
      <c r="S705" s="2463"/>
    </row>
    <row r="706" spans="1:19" ht="190.5" customHeight="1">
      <c r="A706" s="965" t="s">
        <v>6078</v>
      </c>
      <c r="B706" s="2546" t="s">
        <v>17335</v>
      </c>
      <c r="C706" s="2546"/>
      <c r="D706" s="2674" t="s">
        <v>16566</v>
      </c>
      <c r="E706" s="2674"/>
      <c r="F706" s="2674"/>
      <c r="G706" s="2674"/>
      <c r="H706" s="2690">
        <v>15.9</v>
      </c>
      <c r="I706" s="2690"/>
      <c r="J706" s="2546" t="s">
        <v>17336</v>
      </c>
      <c r="K706" s="2546"/>
      <c r="L706" s="970" t="s">
        <v>15733</v>
      </c>
      <c r="M706" s="2681" t="s">
        <v>17337</v>
      </c>
      <c r="N706" s="2681"/>
      <c r="O706" s="2537"/>
      <c r="P706" s="2462"/>
      <c r="Q706" s="2463"/>
      <c r="R706" s="2537"/>
      <c r="S706" s="2463"/>
    </row>
    <row r="707" spans="1:19" ht="105" customHeight="1">
      <c r="A707" s="965" t="s">
        <v>6082</v>
      </c>
      <c r="B707" s="2546" t="s">
        <v>17338</v>
      </c>
      <c r="C707" s="2546"/>
      <c r="D707" s="2674" t="s">
        <v>16566</v>
      </c>
      <c r="E707" s="2674"/>
      <c r="F707" s="2674"/>
      <c r="G707" s="2674"/>
      <c r="H707" s="2759">
        <v>7.8</v>
      </c>
      <c r="I707" s="2759"/>
      <c r="J707" s="2546" t="s">
        <v>17339</v>
      </c>
      <c r="K707" s="2546"/>
      <c r="L707" s="970" t="s">
        <v>15651</v>
      </c>
      <c r="M707" s="2681" t="s">
        <v>17340</v>
      </c>
      <c r="N707" s="2681"/>
      <c r="O707" s="2537"/>
      <c r="P707" s="2462"/>
      <c r="Q707" s="2463"/>
      <c r="R707" s="2537"/>
      <c r="S707" s="2463"/>
    </row>
    <row r="708" spans="1:19" ht="96" customHeight="1">
      <c r="A708" s="965" t="s">
        <v>6085</v>
      </c>
      <c r="B708" s="2546" t="s">
        <v>17341</v>
      </c>
      <c r="C708" s="2546"/>
      <c r="D708" s="2674" t="s">
        <v>16566</v>
      </c>
      <c r="E708" s="2674"/>
      <c r="F708" s="2674"/>
      <c r="G708" s="2674"/>
      <c r="H708" s="2690">
        <v>2.5</v>
      </c>
      <c r="I708" s="2690"/>
      <c r="J708" s="2546" t="s">
        <v>17342</v>
      </c>
      <c r="K708" s="2546"/>
      <c r="L708" s="970" t="s">
        <v>17020</v>
      </c>
      <c r="M708" s="2681" t="s">
        <v>17343</v>
      </c>
      <c r="N708" s="2681"/>
      <c r="O708" s="2674"/>
      <c r="P708" s="2674"/>
      <c r="Q708" s="2674"/>
      <c r="R708" s="2537"/>
      <c r="S708" s="2463"/>
    </row>
    <row r="709" spans="1:19" ht="102" customHeight="1">
      <c r="A709" s="965" t="s">
        <v>6088</v>
      </c>
      <c r="B709" s="2546" t="s">
        <v>17344</v>
      </c>
      <c r="C709" s="2546"/>
      <c r="D709" s="2674" t="s">
        <v>16566</v>
      </c>
      <c r="E709" s="2674"/>
      <c r="F709" s="2674"/>
      <c r="G709" s="2674"/>
      <c r="H709" s="2690">
        <v>2</v>
      </c>
      <c r="I709" s="2690"/>
      <c r="J709" s="2546" t="s">
        <v>17345</v>
      </c>
      <c r="K709" s="2546"/>
      <c r="L709" s="970" t="s">
        <v>15527</v>
      </c>
      <c r="M709" s="2681" t="s">
        <v>15707</v>
      </c>
      <c r="N709" s="2681"/>
      <c r="O709" s="2674"/>
      <c r="P709" s="2674"/>
      <c r="Q709" s="2674"/>
      <c r="R709" s="2537"/>
      <c r="S709" s="2463"/>
    </row>
    <row r="710" spans="1:19" ht="98.25" customHeight="1">
      <c r="A710" s="965" t="s">
        <v>6092</v>
      </c>
      <c r="B710" s="2546" t="s">
        <v>17346</v>
      </c>
      <c r="C710" s="2546"/>
      <c r="D710" s="2674" t="s">
        <v>16566</v>
      </c>
      <c r="E710" s="2674"/>
      <c r="F710" s="2674"/>
      <c r="G710" s="2674"/>
      <c r="H710" s="2690">
        <v>0.8</v>
      </c>
      <c r="I710" s="2690"/>
      <c r="J710" s="2546" t="s">
        <v>17347</v>
      </c>
      <c r="K710" s="2546"/>
      <c r="L710" s="970" t="s">
        <v>15527</v>
      </c>
      <c r="M710" s="2681" t="s">
        <v>15707</v>
      </c>
      <c r="N710" s="2681"/>
      <c r="O710" s="2674"/>
      <c r="P710" s="2674"/>
      <c r="Q710" s="2674"/>
      <c r="R710" s="2537"/>
      <c r="S710" s="2463"/>
    </row>
    <row r="711" spans="1:19" ht="173.25" customHeight="1">
      <c r="A711" s="965" t="s">
        <v>6094</v>
      </c>
      <c r="B711" s="2546" t="s">
        <v>17348</v>
      </c>
      <c r="C711" s="2546"/>
      <c r="D711" s="2674" t="s">
        <v>16566</v>
      </c>
      <c r="E711" s="2674"/>
      <c r="F711" s="2674"/>
      <c r="G711" s="2674"/>
      <c r="H711" s="2690">
        <v>2</v>
      </c>
      <c r="I711" s="2690"/>
      <c r="J711" s="2546" t="s">
        <v>17349</v>
      </c>
      <c r="K711" s="2546"/>
      <c r="L711" s="970" t="s">
        <v>15806</v>
      </c>
      <c r="M711" s="2681" t="s">
        <v>17350</v>
      </c>
      <c r="N711" s="2681"/>
      <c r="O711" s="2537"/>
      <c r="P711" s="2462"/>
      <c r="Q711" s="2463"/>
      <c r="R711" s="2537"/>
      <c r="S711" s="2463"/>
    </row>
    <row r="712" spans="1:19" ht="95.25" customHeight="1">
      <c r="A712" s="965" t="s">
        <v>6096</v>
      </c>
      <c r="B712" s="2546" t="s">
        <v>17351</v>
      </c>
      <c r="C712" s="2546"/>
      <c r="D712" s="2674" t="s">
        <v>16566</v>
      </c>
      <c r="E712" s="2674"/>
      <c r="F712" s="2674"/>
      <c r="G712" s="2674"/>
      <c r="H712" s="2690">
        <v>10.8</v>
      </c>
      <c r="I712" s="2690"/>
      <c r="J712" s="2546" t="s">
        <v>17352</v>
      </c>
      <c r="K712" s="2546"/>
      <c r="L712" s="970" t="s">
        <v>15806</v>
      </c>
      <c r="M712" s="2681" t="s">
        <v>17353</v>
      </c>
      <c r="N712" s="2681"/>
      <c r="O712" s="2674"/>
      <c r="P712" s="2674"/>
      <c r="Q712" s="2674"/>
      <c r="R712" s="2537"/>
      <c r="S712" s="2463"/>
    </row>
    <row r="713" spans="1:19" ht="63" customHeight="1">
      <c r="A713" s="2738" t="s">
        <v>17354</v>
      </c>
      <c r="B713" s="2738"/>
      <c r="C713" s="2738"/>
      <c r="D713" s="2739" t="s">
        <v>4796</v>
      </c>
      <c r="E713" s="2740"/>
      <c r="F713" s="2741"/>
      <c r="G713" s="2741"/>
      <c r="H713" s="2742" t="s">
        <v>17355</v>
      </c>
      <c r="I713" s="2743"/>
      <c r="J713" s="2739" t="s">
        <v>4796</v>
      </c>
      <c r="K713" s="2740"/>
      <c r="L713" s="1001" t="s">
        <v>4796</v>
      </c>
      <c r="M713" s="2744" t="s">
        <v>4796</v>
      </c>
      <c r="N713" s="2745"/>
      <c r="O713" s="2673" t="s">
        <v>4796</v>
      </c>
      <c r="P713" s="2673"/>
      <c r="Q713" s="2673"/>
      <c r="R713" s="2626" t="s">
        <v>4796</v>
      </c>
      <c r="S713" s="2482"/>
    </row>
    <row r="714" spans="1:19" ht="45" customHeight="1">
      <c r="A714" s="968"/>
      <c r="B714" s="2762" t="s">
        <v>17356</v>
      </c>
      <c r="C714" s="2762"/>
      <c r="D714" s="2714" t="s">
        <v>4796</v>
      </c>
      <c r="E714" s="2714"/>
      <c r="F714" s="2714"/>
      <c r="G714" s="2714"/>
      <c r="H714" s="2529" t="s">
        <v>17357</v>
      </c>
      <c r="I714" s="2531"/>
      <c r="J714" s="2714" t="s">
        <v>4796</v>
      </c>
      <c r="K714" s="2714"/>
      <c r="L714" s="976" t="s">
        <v>4796</v>
      </c>
      <c r="M714" s="2763" t="s">
        <v>4796</v>
      </c>
      <c r="N714" s="2763"/>
      <c r="O714" s="2673" t="s">
        <v>4796</v>
      </c>
      <c r="P714" s="2673"/>
      <c r="Q714" s="2673"/>
      <c r="R714" s="2760" t="s">
        <v>4796</v>
      </c>
      <c r="S714" s="2761"/>
    </row>
    <row r="715" spans="1:19" ht="18.75" customHeight="1">
      <c r="A715" s="2565" t="s">
        <v>16027</v>
      </c>
      <c r="B715" s="2566"/>
      <c r="C715" s="2566"/>
      <c r="D715" s="2566"/>
      <c r="E715" s="2566"/>
      <c r="F715" s="2566"/>
      <c r="G715" s="2566"/>
      <c r="H715" s="2566"/>
      <c r="I715" s="2566"/>
      <c r="J715" s="2566"/>
      <c r="K715" s="2566"/>
      <c r="L715" s="2566"/>
      <c r="M715" s="2566"/>
      <c r="N715" s="2566"/>
      <c r="O715" s="2566"/>
      <c r="P715" s="2566"/>
      <c r="Q715" s="2566"/>
      <c r="R715" s="2566"/>
      <c r="S715" s="2605"/>
    </row>
    <row r="716" spans="1:19" ht="153.75" customHeight="1">
      <c r="A716" s="965" t="s">
        <v>6073</v>
      </c>
      <c r="B716" s="2546" t="s">
        <v>17358</v>
      </c>
      <c r="C716" s="2546"/>
      <c r="D716" s="2674" t="s">
        <v>17359</v>
      </c>
      <c r="E716" s="2674"/>
      <c r="F716" s="2674"/>
      <c r="G716" s="2674"/>
      <c r="H716" s="2690">
        <v>10.5</v>
      </c>
      <c r="I716" s="2690"/>
      <c r="J716" s="2546" t="s">
        <v>17360</v>
      </c>
      <c r="K716" s="2546"/>
      <c r="L716" s="970" t="s">
        <v>15463</v>
      </c>
      <c r="M716" s="2681" t="s">
        <v>17361</v>
      </c>
      <c r="N716" s="2681"/>
      <c r="O716" s="2537"/>
      <c r="P716" s="2462"/>
      <c r="Q716" s="2463"/>
      <c r="R716" s="2537"/>
      <c r="S716" s="2463"/>
    </row>
    <row r="717" spans="1:19" ht="147.75" customHeight="1">
      <c r="A717" s="965" t="s">
        <v>6078</v>
      </c>
      <c r="B717" s="2546" t="s">
        <v>17362</v>
      </c>
      <c r="C717" s="2546"/>
      <c r="D717" s="2674" t="s">
        <v>17359</v>
      </c>
      <c r="E717" s="2674"/>
      <c r="F717" s="2674"/>
      <c r="G717" s="2674"/>
      <c r="H717" s="2690">
        <v>7</v>
      </c>
      <c r="I717" s="2690"/>
      <c r="J717" s="2546" t="s">
        <v>17363</v>
      </c>
      <c r="K717" s="2546"/>
      <c r="L717" s="970" t="s">
        <v>15463</v>
      </c>
      <c r="M717" s="2681" t="s">
        <v>16748</v>
      </c>
      <c r="N717" s="2681"/>
      <c r="O717" s="2537"/>
      <c r="P717" s="2462"/>
      <c r="Q717" s="2463"/>
      <c r="R717" s="2537"/>
      <c r="S717" s="2463"/>
    </row>
    <row r="718" spans="1:19" ht="120.75" customHeight="1">
      <c r="A718" s="965" t="s">
        <v>6082</v>
      </c>
      <c r="B718" s="2546" t="s">
        <v>17364</v>
      </c>
      <c r="C718" s="2546"/>
      <c r="D718" s="2674" t="s">
        <v>17359</v>
      </c>
      <c r="E718" s="2674"/>
      <c r="F718" s="2674"/>
      <c r="G718" s="2674"/>
      <c r="H718" s="2690">
        <v>4.2</v>
      </c>
      <c r="I718" s="2690"/>
      <c r="J718" s="2546" t="s">
        <v>17365</v>
      </c>
      <c r="K718" s="2546"/>
      <c r="L718" s="970" t="s">
        <v>15463</v>
      </c>
      <c r="M718" s="2681" t="s">
        <v>17217</v>
      </c>
      <c r="N718" s="2681"/>
      <c r="O718" s="2537"/>
      <c r="P718" s="2462"/>
      <c r="Q718" s="2463"/>
      <c r="R718" s="2537"/>
      <c r="S718" s="2463"/>
    </row>
    <row r="719" spans="1:19" ht="55.5" customHeight="1">
      <c r="A719" s="968"/>
      <c r="B719" s="2712" t="s">
        <v>17366</v>
      </c>
      <c r="C719" s="2713"/>
      <c r="D719" s="2526" t="s">
        <v>4796</v>
      </c>
      <c r="E719" s="2528"/>
      <c r="F719" s="2714"/>
      <c r="G719" s="2714"/>
      <c r="H719" s="2529" t="s">
        <v>17367</v>
      </c>
      <c r="I719" s="2531"/>
      <c r="J719" s="2526" t="s">
        <v>4796</v>
      </c>
      <c r="K719" s="2528"/>
      <c r="L719" s="976" t="s">
        <v>4796</v>
      </c>
      <c r="M719" s="2570" t="s">
        <v>4796</v>
      </c>
      <c r="N719" s="2571"/>
      <c r="O719" s="2673" t="s">
        <v>4796</v>
      </c>
      <c r="P719" s="2673"/>
      <c r="Q719" s="2673"/>
      <c r="R719" s="2626" t="s">
        <v>4796</v>
      </c>
      <c r="S719" s="2482"/>
    </row>
    <row r="720" spans="1:19" ht="51.75" customHeight="1">
      <c r="A720" s="978"/>
      <c r="B720" s="2724" t="s">
        <v>17368</v>
      </c>
      <c r="C720" s="2724"/>
      <c r="D720" s="2764" t="s">
        <v>15586</v>
      </c>
      <c r="E720" s="2764"/>
      <c r="F720" s="2764"/>
      <c r="G720" s="2764"/>
      <c r="H720" s="2583" t="s">
        <v>17369</v>
      </c>
      <c r="I720" s="2585"/>
      <c r="J720" s="2764" t="s">
        <v>15586</v>
      </c>
      <c r="K720" s="2764"/>
      <c r="L720" s="989" t="s">
        <v>15586</v>
      </c>
      <c r="M720" s="2764" t="s">
        <v>15584</v>
      </c>
      <c r="N720" s="2764"/>
      <c r="O720" s="2673" t="s">
        <v>4796</v>
      </c>
      <c r="P720" s="2673"/>
      <c r="Q720" s="2673"/>
      <c r="R720" s="2760" t="s">
        <v>4796</v>
      </c>
      <c r="S720" s="2761"/>
    </row>
    <row r="721" spans="1:19" ht="18.75" customHeight="1">
      <c r="A721" s="2565" t="s">
        <v>17370</v>
      </c>
      <c r="B721" s="2566"/>
      <c r="C721" s="2566"/>
      <c r="D721" s="2566"/>
      <c r="E721" s="2566"/>
      <c r="F721" s="2566"/>
      <c r="G721" s="2566"/>
      <c r="H721" s="2566"/>
      <c r="I721" s="2566"/>
      <c r="J721" s="2566"/>
      <c r="K721" s="2566"/>
      <c r="L721" s="2566"/>
      <c r="M721" s="2566"/>
      <c r="N721" s="2566"/>
      <c r="O721" s="2456"/>
      <c r="P721" s="2456"/>
      <c r="Q721" s="2456"/>
      <c r="R721" s="2566"/>
      <c r="S721" s="2605"/>
    </row>
    <row r="722" spans="1:19" ht="101.25" customHeight="1">
      <c r="A722" s="965" t="s">
        <v>6073</v>
      </c>
      <c r="B722" s="2546" t="s">
        <v>17371</v>
      </c>
      <c r="C722" s="2546"/>
      <c r="D722" s="2674" t="s">
        <v>17372</v>
      </c>
      <c r="E722" s="2674"/>
      <c r="F722" s="2674"/>
      <c r="G722" s="2674"/>
      <c r="H722" s="2690">
        <v>394</v>
      </c>
      <c r="I722" s="2690"/>
      <c r="J722" s="2546" t="s">
        <v>17373</v>
      </c>
      <c r="K722" s="2546"/>
      <c r="L722" s="970" t="s">
        <v>15463</v>
      </c>
      <c r="M722" s="2560" t="s">
        <v>17374</v>
      </c>
      <c r="N722" s="2561"/>
      <c r="O722" s="2459"/>
      <c r="P722" s="2459"/>
      <c r="Q722" s="2459"/>
      <c r="R722" s="2462"/>
      <c r="S722" s="2463"/>
    </row>
    <row r="723" spans="1:19" ht="165" customHeight="1">
      <c r="A723" s="965" t="s">
        <v>6078</v>
      </c>
      <c r="B723" s="2546" t="s">
        <v>17375</v>
      </c>
      <c r="C723" s="2546"/>
      <c r="D723" s="2674" t="s">
        <v>17372</v>
      </c>
      <c r="E723" s="2674"/>
      <c r="F723" s="2674"/>
      <c r="G723" s="2674"/>
      <c r="H723" s="2690">
        <v>18</v>
      </c>
      <c r="I723" s="2690"/>
      <c r="J723" s="2546" t="s">
        <v>17376</v>
      </c>
      <c r="K723" s="2546"/>
      <c r="L723" s="970" t="s">
        <v>15803</v>
      </c>
      <c r="M723" s="2635" t="s">
        <v>17377</v>
      </c>
      <c r="N723" s="2636"/>
      <c r="O723" s="2459"/>
      <c r="P723" s="2459"/>
      <c r="Q723" s="2459"/>
      <c r="R723" s="2462"/>
      <c r="S723" s="2463"/>
    </row>
    <row r="724" spans="1:19" ht="156" customHeight="1">
      <c r="A724" s="965" t="s">
        <v>6082</v>
      </c>
      <c r="B724" s="2546" t="s">
        <v>17378</v>
      </c>
      <c r="C724" s="2546"/>
      <c r="D724" s="2674" t="s">
        <v>17372</v>
      </c>
      <c r="E724" s="2674"/>
      <c r="F724" s="2674"/>
      <c r="G724" s="2674"/>
      <c r="H724" s="2690">
        <v>21.2</v>
      </c>
      <c r="I724" s="2690"/>
      <c r="J724" s="2546" t="s">
        <v>17379</v>
      </c>
      <c r="K724" s="2546"/>
      <c r="L724" s="970" t="s">
        <v>17380</v>
      </c>
      <c r="M724" s="2635" t="s">
        <v>17350</v>
      </c>
      <c r="N724" s="2636"/>
      <c r="O724" s="2459"/>
      <c r="P724" s="2459"/>
      <c r="Q724" s="2459"/>
      <c r="R724" s="2462"/>
      <c r="S724" s="2463"/>
    </row>
    <row r="725" spans="1:19" ht="93.75" customHeight="1">
      <c r="A725" s="965" t="s">
        <v>6085</v>
      </c>
      <c r="B725" s="2546" t="s">
        <v>17381</v>
      </c>
      <c r="C725" s="2546"/>
      <c r="D725" s="2674" t="s">
        <v>17372</v>
      </c>
      <c r="E725" s="2674"/>
      <c r="F725" s="2674"/>
      <c r="G725" s="2674"/>
      <c r="H725" s="2690">
        <v>12</v>
      </c>
      <c r="I725" s="2690"/>
      <c r="J725" s="2546" t="s">
        <v>17382</v>
      </c>
      <c r="K725" s="2546"/>
      <c r="L725" s="970" t="s">
        <v>15658</v>
      </c>
      <c r="M725" s="2635" t="s">
        <v>17383</v>
      </c>
      <c r="N725" s="2636"/>
      <c r="O725" s="2459"/>
      <c r="P725" s="2459"/>
      <c r="Q725" s="2459"/>
      <c r="R725" s="2462"/>
      <c r="S725" s="2463"/>
    </row>
    <row r="726" spans="1:19" ht="153.75" customHeight="1">
      <c r="A726" s="965" t="s">
        <v>6088</v>
      </c>
      <c r="B726" s="2546" t="s">
        <v>17384</v>
      </c>
      <c r="C726" s="2546"/>
      <c r="D726" s="2674" t="s">
        <v>17372</v>
      </c>
      <c r="E726" s="2674"/>
      <c r="F726" s="2674"/>
      <c r="G726" s="2674"/>
      <c r="H726" s="2690">
        <v>47</v>
      </c>
      <c r="I726" s="2690"/>
      <c r="J726" s="2546" t="s">
        <v>17385</v>
      </c>
      <c r="K726" s="2546"/>
      <c r="L726" s="970" t="s">
        <v>17386</v>
      </c>
      <c r="M726" s="2635" t="s">
        <v>17387</v>
      </c>
      <c r="N726" s="2636"/>
      <c r="O726" s="2459"/>
      <c r="P726" s="2459"/>
      <c r="Q726" s="2459"/>
      <c r="R726" s="2462"/>
      <c r="S726" s="2463"/>
    </row>
    <row r="727" spans="1:19" ht="42" customHeight="1">
      <c r="A727" s="978"/>
      <c r="B727" s="2632" t="s">
        <v>17388</v>
      </c>
      <c r="C727" s="2669"/>
      <c r="D727" s="2580" t="s">
        <v>4796</v>
      </c>
      <c r="E727" s="2582"/>
      <c r="F727" s="2764"/>
      <c r="G727" s="2764"/>
      <c r="H727" s="2583" t="s">
        <v>17389</v>
      </c>
      <c r="I727" s="2585"/>
      <c r="J727" s="2580" t="s">
        <v>4796</v>
      </c>
      <c r="K727" s="2582"/>
      <c r="L727" s="989" t="s">
        <v>4796</v>
      </c>
      <c r="M727" s="2624" t="s">
        <v>4796</v>
      </c>
      <c r="N727" s="2765"/>
      <c r="O727" s="1922" t="s">
        <v>4796</v>
      </c>
      <c r="P727" s="1922"/>
      <c r="Q727" s="1922"/>
      <c r="R727" s="2627" t="s">
        <v>4796</v>
      </c>
      <c r="S727" s="2482"/>
    </row>
    <row r="728" spans="1:19" ht="18.75" customHeight="1">
      <c r="A728" s="2544" t="s">
        <v>17390</v>
      </c>
      <c r="B728" s="2545"/>
      <c r="C728" s="2545"/>
      <c r="D728" s="2545"/>
      <c r="E728" s="2545"/>
      <c r="F728" s="2545"/>
      <c r="G728" s="2545"/>
      <c r="H728" s="2545"/>
      <c r="I728" s="2545"/>
      <c r="J728" s="2545"/>
      <c r="K728" s="2545"/>
      <c r="L728" s="2545"/>
      <c r="M728" s="2545"/>
      <c r="N728" s="2545"/>
      <c r="O728" s="2484"/>
      <c r="P728" s="2484"/>
      <c r="Q728" s="2484"/>
      <c r="R728" s="2484"/>
      <c r="S728" s="2485"/>
    </row>
    <row r="729" spans="1:19" ht="115.5" customHeight="1">
      <c r="A729" s="965" t="s">
        <v>6073</v>
      </c>
      <c r="B729" s="2546" t="s">
        <v>17391</v>
      </c>
      <c r="C729" s="2546"/>
      <c r="D729" s="2674" t="s">
        <v>15589</v>
      </c>
      <c r="E729" s="2674"/>
      <c r="F729" s="2674"/>
      <c r="G729" s="2674"/>
      <c r="H729" s="2690">
        <v>28.3</v>
      </c>
      <c r="I729" s="2690"/>
      <c r="J729" s="2546" t="s">
        <v>17392</v>
      </c>
      <c r="K729" s="2546"/>
      <c r="L729" s="970" t="s">
        <v>17393</v>
      </c>
      <c r="M729" s="2635" t="s">
        <v>17394</v>
      </c>
      <c r="N729" s="2636"/>
      <c r="O729" s="2459"/>
      <c r="P729" s="2459"/>
      <c r="Q729" s="2459"/>
      <c r="R729" s="2459"/>
      <c r="S729" s="2459"/>
    </row>
    <row r="730" spans="1:19" ht="99" customHeight="1">
      <c r="A730" s="965" t="s">
        <v>6078</v>
      </c>
      <c r="B730" s="2546" t="s">
        <v>17395</v>
      </c>
      <c r="C730" s="2546"/>
      <c r="D730" s="2674" t="s">
        <v>15589</v>
      </c>
      <c r="E730" s="2674"/>
      <c r="F730" s="2674"/>
      <c r="G730" s="2674"/>
      <c r="H730" s="2690">
        <v>4.5599999999999996</v>
      </c>
      <c r="I730" s="2690"/>
      <c r="J730" s="2546" t="s">
        <v>17396</v>
      </c>
      <c r="K730" s="2546"/>
      <c r="L730" s="970" t="s">
        <v>17393</v>
      </c>
      <c r="M730" s="2560" t="s">
        <v>15707</v>
      </c>
      <c r="N730" s="2631"/>
      <c r="O730" s="2495"/>
      <c r="P730" s="2495"/>
      <c r="Q730" s="2766"/>
      <c r="R730" s="2459"/>
      <c r="S730" s="2459"/>
    </row>
    <row r="731" spans="1:19" ht="47.25" customHeight="1">
      <c r="A731" s="978"/>
      <c r="B731" s="2632" t="s">
        <v>17397</v>
      </c>
      <c r="C731" s="2669"/>
      <c r="D731" s="2580" t="s">
        <v>4796</v>
      </c>
      <c r="E731" s="2582"/>
      <c r="F731" s="2764"/>
      <c r="G731" s="2764"/>
      <c r="H731" s="2583" t="s">
        <v>17398</v>
      </c>
      <c r="I731" s="2585"/>
      <c r="J731" s="2580" t="s">
        <v>4796</v>
      </c>
      <c r="K731" s="2582"/>
      <c r="L731" s="989" t="s">
        <v>4796</v>
      </c>
      <c r="M731" s="2624" t="s">
        <v>4796</v>
      </c>
      <c r="N731" s="2765"/>
      <c r="O731" s="1922" t="s">
        <v>4796</v>
      </c>
      <c r="P731" s="1922"/>
      <c r="Q731" s="1922"/>
      <c r="R731" s="2627" t="s">
        <v>4796</v>
      </c>
      <c r="S731" s="2482"/>
    </row>
    <row r="732" spans="1:19" ht="18.75" customHeight="1">
      <c r="A732" s="2544" t="s">
        <v>17482</v>
      </c>
      <c r="B732" s="2545"/>
      <c r="C732" s="2545"/>
      <c r="D732" s="2545"/>
      <c r="E732" s="2545"/>
      <c r="F732" s="2545"/>
      <c r="G732" s="2545"/>
      <c r="H732" s="2545"/>
      <c r="I732" s="2545"/>
      <c r="J732" s="2545"/>
      <c r="K732" s="2545"/>
      <c r="L732" s="2545"/>
      <c r="M732" s="2484"/>
      <c r="N732" s="2484"/>
      <c r="O732" s="2545"/>
      <c r="P732" s="2545"/>
      <c r="Q732" s="2545"/>
      <c r="R732" s="2484"/>
      <c r="S732" s="2485"/>
    </row>
    <row r="733" spans="1:19" ht="135.75" customHeight="1">
      <c r="A733" s="965" t="s">
        <v>6073</v>
      </c>
      <c r="B733" s="2546" t="s">
        <v>17399</v>
      </c>
      <c r="C733" s="2546"/>
      <c r="D733" s="2674" t="s">
        <v>17400</v>
      </c>
      <c r="E733" s="2674"/>
      <c r="F733" s="2674"/>
      <c r="G733" s="2674"/>
      <c r="H733" s="2690">
        <v>10</v>
      </c>
      <c r="I733" s="2690"/>
      <c r="J733" s="2546" t="s">
        <v>17401</v>
      </c>
      <c r="K733" s="2546"/>
      <c r="L733" s="977" t="s">
        <v>15803</v>
      </c>
      <c r="M733" s="1857" t="s">
        <v>16112</v>
      </c>
      <c r="N733" s="1857"/>
      <c r="O733" s="2459"/>
      <c r="P733" s="2459"/>
      <c r="Q733" s="2459"/>
      <c r="R733" s="2459"/>
      <c r="S733" s="2459"/>
    </row>
    <row r="734" spans="1:19" ht="60" customHeight="1">
      <c r="A734" s="978"/>
      <c r="B734" s="2583" t="s">
        <v>17402</v>
      </c>
      <c r="C734" s="2585"/>
      <c r="D734" s="2580" t="s">
        <v>4796</v>
      </c>
      <c r="E734" s="2582"/>
      <c r="F734" s="2764"/>
      <c r="G734" s="2764"/>
      <c r="H734" s="2583" t="s">
        <v>17403</v>
      </c>
      <c r="I734" s="2585"/>
      <c r="J734" s="2580" t="s">
        <v>4796</v>
      </c>
      <c r="K734" s="2582"/>
      <c r="L734" s="989" t="s">
        <v>4796</v>
      </c>
      <c r="M734" s="2611" t="s">
        <v>4796</v>
      </c>
      <c r="N734" s="2767"/>
      <c r="O734" s="2577" t="s">
        <v>4796</v>
      </c>
      <c r="P734" s="2533"/>
      <c r="Q734" s="2534"/>
      <c r="R734" s="2572" t="s">
        <v>4796</v>
      </c>
      <c r="S734" s="2534"/>
    </row>
    <row r="735" spans="1:19" ht="18.75" customHeight="1">
      <c r="A735" s="2565" t="s">
        <v>17404</v>
      </c>
      <c r="B735" s="2566"/>
      <c r="C735" s="2566"/>
      <c r="D735" s="2566"/>
      <c r="E735" s="2566"/>
      <c r="F735" s="2566"/>
      <c r="G735" s="2566"/>
      <c r="H735" s="2566"/>
      <c r="I735" s="2566"/>
      <c r="J735" s="2566"/>
      <c r="K735" s="2566"/>
      <c r="L735" s="2566"/>
      <c r="M735" s="2566"/>
      <c r="N735" s="2566"/>
      <c r="O735" s="2545"/>
      <c r="P735" s="2545"/>
      <c r="Q735" s="2545"/>
      <c r="R735" s="2545"/>
      <c r="S735" s="2559"/>
    </row>
    <row r="736" spans="1:19" ht="172.5" customHeight="1">
      <c r="A736" s="965" t="s">
        <v>6073</v>
      </c>
      <c r="B736" s="2546" t="s">
        <v>17405</v>
      </c>
      <c r="C736" s="2546"/>
      <c r="D736" s="2674" t="s">
        <v>15597</v>
      </c>
      <c r="E736" s="2674"/>
      <c r="F736" s="2674"/>
      <c r="G736" s="2674"/>
      <c r="H736" s="2690">
        <v>4.7</v>
      </c>
      <c r="I736" s="2690"/>
      <c r="J736" s="2546" t="s">
        <v>17406</v>
      </c>
      <c r="K736" s="2546"/>
      <c r="L736" s="970" t="s">
        <v>15463</v>
      </c>
      <c r="M736" s="2635" t="s">
        <v>17407</v>
      </c>
      <c r="N736" s="2636"/>
      <c r="O736" s="2459"/>
      <c r="P736" s="2459"/>
      <c r="Q736" s="2459"/>
      <c r="R736" s="2459"/>
      <c r="S736" s="2459"/>
    </row>
    <row r="737" spans="1:19" ht="154.5" customHeight="1">
      <c r="A737" s="965" t="s">
        <v>6078</v>
      </c>
      <c r="B737" s="2546" t="s">
        <v>15758</v>
      </c>
      <c r="C737" s="2546"/>
      <c r="D737" s="2674" t="s">
        <v>15597</v>
      </c>
      <c r="E737" s="2674"/>
      <c r="F737" s="2674"/>
      <c r="G737" s="2674"/>
      <c r="H737" s="2690">
        <v>16</v>
      </c>
      <c r="I737" s="2690"/>
      <c r="J737" s="2546" t="s">
        <v>17408</v>
      </c>
      <c r="K737" s="2546"/>
      <c r="L737" s="970" t="s">
        <v>17409</v>
      </c>
      <c r="M737" s="2635" t="s">
        <v>17410</v>
      </c>
      <c r="N737" s="2636"/>
      <c r="O737" s="2459"/>
      <c r="P737" s="2459"/>
      <c r="Q737" s="2459"/>
      <c r="R737" s="2459"/>
      <c r="S737" s="2459"/>
    </row>
    <row r="738" spans="1:19" ht="150.75" customHeight="1">
      <c r="A738" s="965" t="s">
        <v>6082</v>
      </c>
      <c r="B738" s="2546" t="s">
        <v>17411</v>
      </c>
      <c r="C738" s="2546"/>
      <c r="D738" s="2674" t="s">
        <v>15597</v>
      </c>
      <c r="E738" s="2674"/>
      <c r="F738" s="2674"/>
      <c r="G738" s="2674"/>
      <c r="H738" s="2690">
        <v>3</v>
      </c>
      <c r="I738" s="2690"/>
      <c r="J738" s="2546" t="s">
        <v>17412</v>
      </c>
      <c r="K738" s="2546"/>
      <c r="L738" s="970" t="s">
        <v>15463</v>
      </c>
      <c r="M738" s="2635" t="s">
        <v>17413</v>
      </c>
      <c r="N738" s="2636"/>
      <c r="O738" s="2459"/>
      <c r="P738" s="2459"/>
      <c r="Q738" s="2459"/>
      <c r="R738" s="2459"/>
      <c r="S738" s="2459"/>
    </row>
    <row r="739" spans="1:19" ht="156.75" customHeight="1">
      <c r="A739" s="965" t="s">
        <v>6085</v>
      </c>
      <c r="B739" s="2546" t="s">
        <v>17414</v>
      </c>
      <c r="C739" s="2546"/>
      <c r="D739" s="2674" t="s">
        <v>15597</v>
      </c>
      <c r="E739" s="2674"/>
      <c r="F739" s="2674"/>
      <c r="G739" s="2674"/>
      <c r="H739" s="2690">
        <v>5</v>
      </c>
      <c r="I739" s="2690"/>
      <c r="J739" s="2546" t="s">
        <v>17415</v>
      </c>
      <c r="K739" s="2546"/>
      <c r="L739" s="970" t="s">
        <v>17416</v>
      </c>
      <c r="M739" s="2635" t="s">
        <v>16615</v>
      </c>
      <c r="N739" s="2636"/>
      <c r="O739" s="2459"/>
      <c r="P739" s="2459"/>
      <c r="Q739" s="2459"/>
      <c r="R739" s="2459"/>
      <c r="S739" s="2459"/>
    </row>
    <row r="740" spans="1:19" ht="99.75" customHeight="1">
      <c r="A740" s="965" t="s">
        <v>6088</v>
      </c>
      <c r="B740" s="2546" t="s">
        <v>17417</v>
      </c>
      <c r="C740" s="2546"/>
      <c r="D740" s="2674" t="s">
        <v>15597</v>
      </c>
      <c r="E740" s="2674"/>
      <c r="F740" s="2674"/>
      <c r="G740" s="2674"/>
      <c r="H740" s="2690">
        <v>2</v>
      </c>
      <c r="I740" s="2690"/>
      <c r="J740" s="2546" t="s">
        <v>17418</v>
      </c>
      <c r="K740" s="2546"/>
      <c r="L740" s="970" t="s">
        <v>17419</v>
      </c>
      <c r="M740" s="2635" t="s">
        <v>17420</v>
      </c>
      <c r="N740" s="2636"/>
      <c r="O740" s="2459"/>
      <c r="P740" s="2459"/>
      <c r="Q740" s="2459"/>
      <c r="R740" s="2459"/>
      <c r="S740" s="2459"/>
    </row>
    <row r="741" spans="1:19" ht="129.75" customHeight="1">
      <c r="A741" s="965" t="s">
        <v>6092</v>
      </c>
      <c r="B741" s="2546" t="s">
        <v>17421</v>
      </c>
      <c r="C741" s="2546"/>
      <c r="D741" s="2674" t="s">
        <v>15597</v>
      </c>
      <c r="E741" s="2674"/>
      <c r="F741" s="2674"/>
      <c r="G741" s="2674"/>
      <c r="H741" s="2690">
        <v>2</v>
      </c>
      <c r="I741" s="2690"/>
      <c r="J741" s="2546" t="s">
        <v>17422</v>
      </c>
      <c r="K741" s="2546"/>
      <c r="L741" s="970" t="s">
        <v>17423</v>
      </c>
      <c r="M741" s="2635" t="s">
        <v>17424</v>
      </c>
      <c r="N741" s="2636"/>
      <c r="O741" s="2459"/>
      <c r="P741" s="2459"/>
      <c r="Q741" s="2459"/>
      <c r="R741" s="2459"/>
      <c r="S741" s="2459"/>
    </row>
    <row r="742" spans="1:19" ht="181.5" customHeight="1">
      <c r="A742" s="965" t="s">
        <v>6094</v>
      </c>
      <c r="B742" s="2546" t="s">
        <v>17425</v>
      </c>
      <c r="C742" s="2546"/>
      <c r="D742" s="2674" t="s">
        <v>15597</v>
      </c>
      <c r="E742" s="2674"/>
      <c r="F742" s="2674"/>
      <c r="G742" s="2674"/>
      <c r="H742" s="2690">
        <v>3</v>
      </c>
      <c r="I742" s="2690"/>
      <c r="J742" s="2546" t="s">
        <v>17426</v>
      </c>
      <c r="K742" s="2546"/>
      <c r="L742" s="970" t="s">
        <v>17427</v>
      </c>
      <c r="M742" s="2635" t="s">
        <v>17428</v>
      </c>
      <c r="N742" s="2636"/>
      <c r="O742" s="2459"/>
      <c r="P742" s="2459"/>
      <c r="Q742" s="2459"/>
      <c r="R742" s="2459"/>
      <c r="S742" s="2459"/>
    </row>
    <row r="743" spans="1:19" ht="62.25" customHeight="1">
      <c r="A743" s="978"/>
      <c r="B743" s="2724" t="s">
        <v>17429</v>
      </c>
      <c r="C743" s="2724"/>
      <c r="D743" s="2764" t="s">
        <v>4796</v>
      </c>
      <c r="E743" s="2764"/>
      <c r="F743" s="2764"/>
      <c r="G743" s="2764"/>
      <c r="H743" s="2768" t="s">
        <v>17430</v>
      </c>
      <c r="I743" s="2768"/>
      <c r="J743" s="2764" t="s">
        <v>4796</v>
      </c>
      <c r="K743" s="2764"/>
      <c r="L743" s="989" t="s">
        <v>4796</v>
      </c>
      <c r="M743" s="2580" t="s">
        <v>4796</v>
      </c>
      <c r="N743" s="2581"/>
      <c r="O743" s="1922" t="s">
        <v>4796</v>
      </c>
      <c r="P743" s="1922"/>
      <c r="Q743" s="1922"/>
      <c r="R743" s="2577"/>
      <c r="S743" s="2534"/>
    </row>
    <row r="744" spans="1:19" ht="18.75" customHeight="1">
      <c r="A744" s="2544" t="s">
        <v>17431</v>
      </c>
      <c r="B744" s="2545"/>
      <c r="C744" s="2545"/>
      <c r="D744" s="2545"/>
      <c r="E744" s="2545"/>
      <c r="F744" s="2545"/>
      <c r="G744" s="2545"/>
      <c r="H744" s="2545"/>
      <c r="I744" s="2545"/>
      <c r="J744" s="2545"/>
      <c r="K744" s="2545"/>
      <c r="L744" s="2545"/>
      <c r="M744" s="2484"/>
      <c r="N744" s="2484"/>
      <c r="O744" s="2484"/>
      <c r="P744" s="2484"/>
      <c r="Q744" s="2484"/>
      <c r="R744" s="2484"/>
      <c r="S744" s="2485"/>
    </row>
    <row r="745" spans="1:19" ht="135.75" customHeight="1">
      <c r="A745" s="965" t="s">
        <v>6073</v>
      </c>
      <c r="B745" s="2546" t="s">
        <v>17432</v>
      </c>
      <c r="C745" s="2546"/>
      <c r="D745" s="2674" t="s">
        <v>17433</v>
      </c>
      <c r="E745" s="2674"/>
      <c r="F745" s="2674"/>
      <c r="G745" s="2674"/>
      <c r="H745" s="2690">
        <v>7.52</v>
      </c>
      <c r="I745" s="2690"/>
      <c r="J745" s="2546" t="s">
        <v>17434</v>
      </c>
      <c r="K745" s="2546"/>
      <c r="L745" s="977" t="s">
        <v>17435</v>
      </c>
      <c r="M745" s="1857" t="s">
        <v>17436</v>
      </c>
      <c r="N745" s="1857"/>
      <c r="O745" s="2459"/>
      <c r="P745" s="2459"/>
      <c r="Q745" s="2459"/>
      <c r="R745" s="2459"/>
      <c r="S745" s="2459"/>
    </row>
    <row r="746" spans="1:19" ht="159.75" customHeight="1">
      <c r="A746" s="965" t="s">
        <v>6078</v>
      </c>
      <c r="B746" s="2546" t="s">
        <v>17437</v>
      </c>
      <c r="C746" s="2546"/>
      <c r="D746" s="2674" t="s">
        <v>17433</v>
      </c>
      <c r="E746" s="2674"/>
      <c r="F746" s="2674"/>
      <c r="G746" s="2674"/>
      <c r="H746" s="2690">
        <v>13</v>
      </c>
      <c r="I746" s="2690"/>
      <c r="J746" s="2546" t="s">
        <v>17438</v>
      </c>
      <c r="K746" s="2546"/>
      <c r="L746" s="970" t="s">
        <v>17439</v>
      </c>
      <c r="M746" s="2769" t="s">
        <v>17440</v>
      </c>
      <c r="N746" s="2770"/>
      <c r="O746" s="2459"/>
      <c r="P746" s="2459"/>
      <c r="Q746" s="2459"/>
      <c r="R746" s="2459"/>
      <c r="S746" s="2459"/>
    </row>
    <row r="747" spans="1:19" ht="193.5" customHeight="1">
      <c r="A747" s="965" t="s">
        <v>6082</v>
      </c>
      <c r="B747" s="2546" t="s">
        <v>17441</v>
      </c>
      <c r="C747" s="2546"/>
      <c r="D747" s="2674" t="s">
        <v>17433</v>
      </c>
      <c r="E747" s="2674"/>
      <c r="F747" s="2674"/>
      <c r="G747" s="2674"/>
      <c r="H747" s="2690">
        <v>5</v>
      </c>
      <c r="I747" s="2690"/>
      <c r="J747" s="2546" t="s">
        <v>17442</v>
      </c>
      <c r="K747" s="2546"/>
      <c r="L747" s="970" t="s">
        <v>15499</v>
      </c>
      <c r="M747" s="2635" t="s">
        <v>17443</v>
      </c>
      <c r="N747" s="2636"/>
      <c r="O747" s="2459"/>
      <c r="P747" s="2459"/>
      <c r="Q747" s="2459"/>
      <c r="R747" s="2459"/>
      <c r="S747" s="2459"/>
    </row>
    <row r="748" spans="1:19" ht="190.5" customHeight="1">
      <c r="A748" s="965" t="s">
        <v>6085</v>
      </c>
      <c r="B748" s="2546" t="s">
        <v>17444</v>
      </c>
      <c r="C748" s="2546"/>
      <c r="D748" s="2674" t="s">
        <v>17433</v>
      </c>
      <c r="E748" s="2674"/>
      <c r="F748" s="2674"/>
      <c r="G748" s="2674"/>
      <c r="H748" s="2690">
        <v>6</v>
      </c>
      <c r="I748" s="2690"/>
      <c r="J748" s="2546" t="s">
        <v>17445</v>
      </c>
      <c r="K748" s="2546"/>
      <c r="L748" s="970" t="s">
        <v>17446</v>
      </c>
      <c r="M748" s="2635" t="s">
        <v>17447</v>
      </c>
      <c r="N748" s="2636"/>
      <c r="O748" s="2459"/>
      <c r="P748" s="2459"/>
      <c r="Q748" s="2459"/>
      <c r="R748" s="2459"/>
      <c r="S748" s="2459"/>
    </row>
    <row r="749" spans="1:19" ht="125.25" customHeight="1">
      <c r="A749" s="965" t="s">
        <v>6088</v>
      </c>
      <c r="B749" s="2546" t="s">
        <v>17448</v>
      </c>
      <c r="C749" s="2546"/>
      <c r="D749" s="2674" t="s">
        <v>17433</v>
      </c>
      <c r="E749" s="2674"/>
      <c r="F749" s="2674"/>
      <c r="G749" s="2674"/>
      <c r="H749" s="2690">
        <v>7.8468</v>
      </c>
      <c r="I749" s="2690"/>
      <c r="J749" s="2573" t="s">
        <v>17449</v>
      </c>
      <c r="K749" s="2558"/>
      <c r="L749" s="970" t="s">
        <v>17450</v>
      </c>
      <c r="M749" s="2635" t="s">
        <v>17451</v>
      </c>
      <c r="N749" s="2636"/>
      <c r="O749" s="2459"/>
      <c r="P749" s="2459"/>
      <c r="Q749" s="2459"/>
      <c r="R749" s="2459"/>
      <c r="S749" s="2459"/>
    </row>
    <row r="750" spans="1:19" ht="106.5" customHeight="1">
      <c r="A750" s="965" t="s">
        <v>6092</v>
      </c>
      <c r="B750" s="2546" t="s">
        <v>17452</v>
      </c>
      <c r="C750" s="2546"/>
      <c r="D750" s="2674" t="s">
        <v>17433</v>
      </c>
      <c r="E750" s="2674"/>
      <c r="F750" s="2674"/>
      <c r="G750" s="2674"/>
      <c r="H750" s="2690">
        <v>0.5</v>
      </c>
      <c r="I750" s="2690"/>
      <c r="J750" s="2546" t="s">
        <v>17453</v>
      </c>
      <c r="K750" s="2546"/>
      <c r="L750" s="970" t="s">
        <v>17454</v>
      </c>
      <c r="M750" s="2635" t="s">
        <v>17455</v>
      </c>
      <c r="N750" s="2636"/>
      <c r="O750" s="2459"/>
      <c r="P750" s="2459"/>
      <c r="Q750" s="2459"/>
      <c r="R750" s="2459"/>
      <c r="S750" s="2459"/>
    </row>
    <row r="751" spans="1:19" ht="120.75" customHeight="1">
      <c r="A751" s="965" t="s">
        <v>6094</v>
      </c>
      <c r="B751" s="2546" t="s">
        <v>17456</v>
      </c>
      <c r="C751" s="2546"/>
      <c r="D751" s="2674" t="s">
        <v>17433</v>
      </c>
      <c r="E751" s="2674"/>
      <c r="F751" s="2674"/>
      <c r="G751" s="2674"/>
      <c r="H751" s="2690">
        <v>7.6</v>
      </c>
      <c r="I751" s="2690"/>
      <c r="J751" s="2546" t="s">
        <v>17457</v>
      </c>
      <c r="K751" s="2546"/>
      <c r="L751" s="970" t="s">
        <v>16480</v>
      </c>
      <c r="M751" s="2635" t="s">
        <v>17458</v>
      </c>
      <c r="N751" s="2636"/>
      <c r="O751" s="2459"/>
      <c r="P751" s="2459"/>
      <c r="Q751" s="2459"/>
      <c r="R751" s="2459"/>
      <c r="S751" s="2459"/>
    </row>
    <row r="752" spans="1:19" ht="165" customHeight="1">
      <c r="A752" s="965" t="s">
        <v>6096</v>
      </c>
      <c r="B752" s="2546" t="s">
        <v>17459</v>
      </c>
      <c r="C752" s="2546"/>
      <c r="D752" s="2674" t="s">
        <v>17433</v>
      </c>
      <c r="E752" s="2674"/>
      <c r="F752" s="2674"/>
      <c r="G752" s="2674"/>
      <c r="H752" s="2690">
        <v>6.4</v>
      </c>
      <c r="I752" s="2690"/>
      <c r="J752" s="2546" t="s">
        <v>17460</v>
      </c>
      <c r="K752" s="2546"/>
      <c r="L752" s="970" t="s">
        <v>17461</v>
      </c>
      <c r="M752" s="2635" t="s">
        <v>17462</v>
      </c>
      <c r="N752" s="2636"/>
      <c r="O752" s="2459"/>
      <c r="P752" s="2459"/>
      <c r="Q752" s="2459"/>
      <c r="R752" s="2459"/>
      <c r="S752" s="2459"/>
    </row>
    <row r="753" spans="1:19" ht="163.5" customHeight="1">
      <c r="A753" s="965" t="s">
        <v>6101</v>
      </c>
      <c r="B753" s="2546" t="s">
        <v>17463</v>
      </c>
      <c r="C753" s="2546"/>
      <c r="D753" s="2674" t="s">
        <v>17433</v>
      </c>
      <c r="E753" s="2674"/>
      <c r="F753" s="2674"/>
      <c r="G753" s="2674"/>
      <c r="H753" s="2690">
        <v>1</v>
      </c>
      <c r="I753" s="2690"/>
      <c r="J753" s="2546" t="s">
        <v>17464</v>
      </c>
      <c r="K753" s="2546"/>
      <c r="L753" s="970" t="s">
        <v>17202</v>
      </c>
      <c r="M753" s="2635" t="s">
        <v>17465</v>
      </c>
      <c r="N753" s="2636"/>
      <c r="O753" s="2459"/>
      <c r="P753" s="2459"/>
      <c r="Q753" s="2459"/>
      <c r="R753" s="2459"/>
      <c r="S753" s="2459"/>
    </row>
    <row r="754" spans="1:19" ht="157.5" customHeight="1">
      <c r="A754" s="965" t="s">
        <v>6104</v>
      </c>
      <c r="B754" s="2546" t="s">
        <v>17466</v>
      </c>
      <c r="C754" s="2546"/>
      <c r="D754" s="2674" t="s">
        <v>17433</v>
      </c>
      <c r="E754" s="2674"/>
      <c r="F754" s="2674"/>
      <c r="G754" s="2674"/>
      <c r="H754" s="2690">
        <v>0.5</v>
      </c>
      <c r="I754" s="2690"/>
      <c r="J754" s="2573" t="s">
        <v>17467</v>
      </c>
      <c r="K754" s="2558"/>
      <c r="L754" s="991" t="s">
        <v>17202</v>
      </c>
      <c r="M754" s="2635" t="s">
        <v>17468</v>
      </c>
      <c r="N754" s="2636"/>
      <c r="O754" s="2459"/>
      <c r="P754" s="2459"/>
      <c r="Q754" s="2459"/>
      <c r="R754" s="2459"/>
      <c r="S754" s="2459"/>
    </row>
    <row r="755" spans="1:19" ht="111.75" customHeight="1">
      <c r="A755" s="965" t="s">
        <v>6108</v>
      </c>
      <c r="B755" s="2546" t="s">
        <v>17469</v>
      </c>
      <c r="C755" s="2546"/>
      <c r="D755" s="2674" t="s">
        <v>17433</v>
      </c>
      <c r="E755" s="2674"/>
      <c r="F755" s="2674"/>
      <c r="G755" s="2674"/>
      <c r="H755" s="2690">
        <v>0.32</v>
      </c>
      <c r="I755" s="2690"/>
      <c r="J755" s="2641" t="s">
        <v>17470</v>
      </c>
      <c r="K755" s="2641"/>
      <c r="L755" s="966" t="s">
        <v>17202</v>
      </c>
      <c r="M755" s="1857" t="s">
        <v>17471</v>
      </c>
      <c r="N755" s="1857"/>
      <c r="O755" s="2568"/>
      <c r="P755" s="2568"/>
      <c r="Q755" s="2568"/>
      <c r="R755" s="2459"/>
      <c r="S755" s="2459"/>
    </row>
    <row r="756" spans="1:19" ht="86.25" customHeight="1">
      <c r="A756" s="978"/>
      <c r="B756" s="2632" t="s">
        <v>17472</v>
      </c>
      <c r="C756" s="2669"/>
      <c r="D756" s="2580" t="s">
        <v>4796</v>
      </c>
      <c r="E756" s="2582"/>
      <c r="F756" s="2764"/>
      <c r="G756" s="2764"/>
      <c r="H756" s="2583" t="s">
        <v>17473</v>
      </c>
      <c r="I756" s="2585"/>
      <c r="J756" s="2580" t="s">
        <v>4796</v>
      </c>
      <c r="K756" s="2582"/>
      <c r="L756" s="1003" t="s">
        <v>4796</v>
      </c>
      <c r="M756" s="2782" t="s">
        <v>4796</v>
      </c>
      <c r="N756" s="2783"/>
      <c r="O756" s="2784" t="s">
        <v>4796</v>
      </c>
      <c r="P756" s="2784"/>
      <c r="Q756" s="2784"/>
      <c r="R756" s="2577" t="s">
        <v>4796</v>
      </c>
      <c r="S756" s="2534"/>
    </row>
    <row r="757" spans="1:19" ht="66" customHeight="1">
      <c r="A757" s="1004"/>
      <c r="B757" s="2774" t="s">
        <v>17474</v>
      </c>
      <c r="C757" s="2775"/>
      <c r="D757" s="2776" t="s">
        <v>4796</v>
      </c>
      <c r="E757" s="2777"/>
      <c r="F757" s="2778"/>
      <c r="G757" s="2778"/>
      <c r="H757" s="2776" t="s">
        <v>17475</v>
      </c>
      <c r="I757" s="2777"/>
      <c r="J757" s="2776" t="s">
        <v>4796</v>
      </c>
      <c r="K757" s="2777"/>
      <c r="L757" s="1005" t="s">
        <v>4796</v>
      </c>
      <c r="M757" s="2779" t="s">
        <v>4796</v>
      </c>
      <c r="N757" s="2779"/>
      <c r="O757" s="1921" t="s">
        <v>4796</v>
      </c>
      <c r="P757" s="1921"/>
      <c r="Q757" s="1921"/>
      <c r="R757" s="2780"/>
      <c r="S757" s="2781"/>
    </row>
    <row r="759" spans="1:19">
      <c r="A759" s="954"/>
      <c r="B759" s="955"/>
      <c r="C759" s="954"/>
      <c r="D759" s="1006"/>
      <c r="E759" s="957"/>
      <c r="F759" s="957"/>
      <c r="G759" s="957"/>
      <c r="H759" s="958"/>
      <c r="I759" s="958"/>
    </row>
    <row r="760" spans="1:19" ht="39" customHeight="1">
      <c r="A760" s="2771" t="s">
        <v>17476</v>
      </c>
      <c r="B760" s="2771"/>
      <c r="C760" s="2771"/>
      <c r="D760" s="2771"/>
      <c r="E760" s="2771"/>
      <c r="F760" s="2771"/>
      <c r="G760" s="2771"/>
      <c r="H760" s="2771"/>
      <c r="I760" s="2771"/>
      <c r="J760" s="2771"/>
      <c r="K760" s="2771"/>
      <c r="L760" s="2771"/>
      <c r="M760" s="2771"/>
      <c r="N760" s="2771"/>
      <c r="O760" s="2771"/>
      <c r="P760" s="2771"/>
      <c r="Q760" s="2771"/>
      <c r="R760" s="2771"/>
      <c r="S760" s="2771"/>
    </row>
    <row r="761" spans="1:19" ht="27" customHeight="1">
      <c r="A761" s="1007"/>
      <c r="B761" s="1007"/>
      <c r="C761" s="1007"/>
      <c r="D761" s="1007"/>
      <c r="E761" s="1007"/>
      <c r="F761" s="1007"/>
      <c r="G761" s="1007"/>
      <c r="H761" s="1007"/>
      <c r="I761" s="1008"/>
      <c r="J761" s="1007"/>
      <c r="K761" s="1007"/>
      <c r="L761" s="1007"/>
      <c r="M761" s="1007"/>
      <c r="N761" s="1007"/>
      <c r="O761" s="1007"/>
      <c r="P761" s="1007"/>
      <c r="Q761" s="1007"/>
      <c r="R761" s="1007"/>
      <c r="S761" s="1007"/>
    </row>
    <row r="762" spans="1:19" ht="60" customHeight="1">
      <c r="A762" s="1007"/>
      <c r="B762" s="1007"/>
      <c r="C762" s="1007"/>
      <c r="D762" s="1007"/>
      <c r="E762" s="1007"/>
      <c r="F762" s="1007"/>
      <c r="G762" s="1007"/>
      <c r="H762" s="1007"/>
      <c r="I762" s="1008"/>
      <c r="J762" s="1007"/>
      <c r="K762" s="1007"/>
      <c r="L762" s="1007"/>
      <c r="M762" s="1007"/>
      <c r="N762" s="1007"/>
      <c r="O762" s="1007"/>
      <c r="P762" s="1007"/>
      <c r="Q762" s="1007"/>
      <c r="R762" s="1007"/>
      <c r="S762" s="1007"/>
    </row>
    <row r="766" spans="1:19" ht="26.25" customHeight="1">
      <c r="A766" s="2772"/>
      <c r="B766" s="2772"/>
      <c r="C766" s="2772"/>
      <c r="D766" s="2773"/>
      <c r="E766" s="1009"/>
      <c r="F766" s="1009"/>
      <c r="G766" s="1009"/>
    </row>
  </sheetData>
  <mergeCells count="4973">
    <mergeCell ref="A760:S760"/>
    <mergeCell ref="A766:D766"/>
    <mergeCell ref="R756:S756"/>
    <mergeCell ref="B757:C757"/>
    <mergeCell ref="D757:G757"/>
    <mergeCell ref="H757:I757"/>
    <mergeCell ref="J757:K757"/>
    <mergeCell ref="M757:N757"/>
    <mergeCell ref="O757:Q757"/>
    <mergeCell ref="R757:S757"/>
    <mergeCell ref="B756:C756"/>
    <mergeCell ref="D756:G756"/>
    <mergeCell ref="H756:I756"/>
    <mergeCell ref="J756:K756"/>
    <mergeCell ref="M756:N756"/>
    <mergeCell ref="O756:Q756"/>
    <mergeCell ref="R754:S754"/>
    <mergeCell ref="B755:C755"/>
    <mergeCell ref="D755:G755"/>
    <mergeCell ref="H755:I755"/>
    <mergeCell ref="J755:K755"/>
    <mergeCell ref="M755:N755"/>
    <mergeCell ref="O755:Q755"/>
    <mergeCell ref="R755:S755"/>
    <mergeCell ref="B754:C754"/>
    <mergeCell ref="D754:G754"/>
    <mergeCell ref="H754:I754"/>
    <mergeCell ref="J754:K754"/>
    <mergeCell ref="M754:N754"/>
    <mergeCell ref="O754:Q754"/>
    <mergeCell ref="R752:S752"/>
    <mergeCell ref="B753:C753"/>
    <mergeCell ref="D753:G753"/>
    <mergeCell ref="H753:I753"/>
    <mergeCell ref="J753:K753"/>
    <mergeCell ref="M753:N753"/>
    <mergeCell ref="O753:Q753"/>
    <mergeCell ref="R753:S753"/>
    <mergeCell ref="B752:C752"/>
    <mergeCell ref="D752:G752"/>
    <mergeCell ref="H752:I752"/>
    <mergeCell ref="J752:K752"/>
    <mergeCell ref="M752:N752"/>
    <mergeCell ref="O752:Q752"/>
    <mergeCell ref="R750:S750"/>
    <mergeCell ref="B751:C751"/>
    <mergeCell ref="D751:G751"/>
    <mergeCell ref="H751:I751"/>
    <mergeCell ref="J751:K751"/>
    <mergeCell ref="M751:N751"/>
    <mergeCell ref="O751:Q751"/>
    <mergeCell ref="R751:S751"/>
    <mergeCell ref="B750:C750"/>
    <mergeCell ref="D750:G750"/>
    <mergeCell ref="H750:I750"/>
    <mergeCell ref="J750:K750"/>
    <mergeCell ref="M750:N750"/>
    <mergeCell ref="O750:Q750"/>
    <mergeCell ref="R748:S748"/>
    <mergeCell ref="B749:C749"/>
    <mergeCell ref="D749:G749"/>
    <mergeCell ref="H749:I749"/>
    <mergeCell ref="J749:K749"/>
    <mergeCell ref="M749:N749"/>
    <mergeCell ref="O749:Q749"/>
    <mergeCell ref="R749:S749"/>
    <mergeCell ref="B748:C748"/>
    <mergeCell ref="D748:G748"/>
    <mergeCell ref="H748:I748"/>
    <mergeCell ref="J748:K748"/>
    <mergeCell ref="M748:N748"/>
    <mergeCell ref="O748:Q748"/>
    <mergeCell ref="R746:S746"/>
    <mergeCell ref="B747:C747"/>
    <mergeCell ref="D747:G747"/>
    <mergeCell ref="H747:I747"/>
    <mergeCell ref="J747:K747"/>
    <mergeCell ref="M747:N747"/>
    <mergeCell ref="O747:Q747"/>
    <mergeCell ref="R747:S747"/>
    <mergeCell ref="B746:C746"/>
    <mergeCell ref="D746:G746"/>
    <mergeCell ref="H746:I746"/>
    <mergeCell ref="J746:K746"/>
    <mergeCell ref="M746:N746"/>
    <mergeCell ref="O746:Q746"/>
    <mergeCell ref="R743:S743"/>
    <mergeCell ref="A744:S744"/>
    <mergeCell ref="B745:C745"/>
    <mergeCell ref="D745:G745"/>
    <mergeCell ref="H745:I745"/>
    <mergeCell ref="J745:K745"/>
    <mergeCell ref="M745:N745"/>
    <mergeCell ref="O745:Q745"/>
    <mergeCell ref="R745:S745"/>
    <mergeCell ref="B743:C743"/>
    <mergeCell ref="D743:G743"/>
    <mergeCell ref="H743:I743"/>
    <mergeCell ref="J743:K743"/>
    <mergeCell ref="M743:N743"/>
    <mergeCell ref="O743:Q743"/>
    <mergeCell ref="R741:S741"/>
    <mergeCell ref="B742:C742"/>
    <mergeCell ref="D742:G742"/>
    <mergeCell ref="H742:I742"/>
    <mergeCell ref="J742:K742"/>
    <mergeCell ref="M742:N742"/>
    <mergeCell ref="O742:Q742"/>
    <mergeCell ref="R742:S742"/>
    <mergeCell ref="B741:C741"/>
    <mergeCell ref="D741:G741"/>
    <mergeCell ref="H741:I741"/>
    <mergeCell ref="J741:K741"/>
    <mergeCell ref="M741:N741"/>
    <mergeCell ref="O741:Q741"/>
    <mergeCell ref="R739:S739"/>
    <mergeCell ref="B740:C740"/>
    <mergeCell ref="D740:G740"/>
    <mergeCell ref="H740:I740"/>
    <mergeCell ref="J740:K740"/>
    <mergeCell ref="M740:N740"/>
    <mergeCell ref="O740:Q740"/>
    <mergeCell ref="R740:S740"/>
    <mergeCell ref="B739:C739"/>
    <mergeCell ref="D739:G739"/>
    <mergeCell ref="H739:I739"/>
    <mergeCell ref="J739:K739"/>
    <mergeCell ref="M739:N739"/>
    <mergeCell ref="O739:Q739"/>
    <mergeCell ref="R737:S737"/>
    <mergeCell ref="B738:C738"/>
    <mergeCell ref="D738:G738"/>
    <mergeCell ref="H738:I738"/>
    <mergeCell ref="J738:K738"/>
    <mergeCell ref="M738:N738"/>
    <mergeCell ref="O738:Q738"/>
    <mergeCell ref="R738:S738"/>
    <mergeCell ref="B737:C737"/>
    <mergeCell ref="D737:G737"/>
    <mergeCell ref="H737:I737"/>
    <mergeCell ref="J737:K737"/>
    <mergeCell ref="M737:N737"/>
    <mergeCell ref="O737:Q737"/>
    <mergeCell ref="R734:S734"/>
    <mergeCell ref="A735:S735"/>
    <mergeCell ref="B736:C736"/>
    <mergeCell ref="D736:G736"/>
    <mergeCell ref="H736:I736"/>
    <mergeCell ref="J736:K736"/>
    <mergeCell ref="M736:N736"/>
    <mergeCell ref="O736:Q736"/>
    <mergeCell ref="R736:S736"/>
    <mergeCell ref="B734:C734"/>
    <mergeCell ref="D734:G734"/>
    <mergeCell ref="H734:I734"/>
    <mergeCell ref="J734:K734"/>
    <mergeCell ref="M734:N734"/>
    <mergeCell ref="O734:Q734"/>
    <mergeCell ref="A732:S732"/>
    <mergeCell ref="B733:C733"/>
    <mergeCell ref="D733:G733"/>
    <mergeCell ref="H733:I733"/>
    <mergeCell ref="J733:K733"/>
    <mergeCell ref="M733:N733"/>
    <mergeCell ref="O733:Q733"/>
    <mergeCell ref="R733:S733"/>
    <mergeCell ref="R730:S730"/>
    <mergeCell ref="B731:C731"/>
    <mergeCell ref="D731:G731"/>
    <mergeCell ref="H731:I731"/>
    <mergeCell ref="J731:K731"/>
    <mergeCell ref="M731:N731"/>
    <mergeCell ref="O731:Q731"/>
    <mergeCell ref="R731:S731"/>
    <mergeCell ref="B730:C730"/>
    <mergeCell ref="D730:G730"/>
    <mergeCell ref="H730:I730"/>
    <mergeCell ref="J730:K730"/>
    <mergeCell ref="M730:N730"/>
    <mergeCell ref="O730:Q730"/>
    <mergeCell ref="R727:S727"/>
    <mergeCell ref="A728:S728"/>
    <mergeCell ref="B729:C729"/>
    <mergeCell ref="D729:G729"/>
    <mergeCell ref="H729:I729"/>
    <mergeCell ref="J729:K729"/>
    <mergeCell ref="M729:N729"/>
    <mergeCell ref="O729:Q729"/>
    <mergeCell ref="R729:S729"/>
    <mergeCell ref="B727:C727"/>
    <mergeCell ref="D727:G727"/>
    <mergeCell ref="H727:I727"/>
    <mergeCell ref="J727:K727"/>
    <mergeCell ref="M727:N727"/>
    <mergeCell ref="O727:Q727"/>
    <mergeCell ref="R725:S725"/>
    <mergeCell ref="B726:C726"/>
    <mergeCell ref="D726:G726"/>
    <mergeCell ref="H726:I726"/>
    <mergeCell ref="J726:K726"/>
    <mergeCell ref="M726:N726"/>
    <mergeCell ref="O726:Q726"/>
    <mergeCell ref="R726:S726"/>
    <mergeCell ref="B725:C725"/>
    <mergeCell ref="D725:G725"/>
    <mergeCell ref="H725:I725"/>
    <mergeCell ref="J725:K725"/>
    <mergeCell ref="M725:N725"/>
    <mergeCell ref="O725:Q725"/>
    <mergeCell ref="R723:S723"/>
    <mergeCell ref="B724:C724"/>
    <mergeCell ref="D724:G724"/>
    <mergeCell ref="H724:I724"/>
    <mergeCell ref="J724:K724"/>
    <mergeCell ref="M724:N724"/>
    <mergeCell ref="O724:Q724"/>
    <mergeCell ref="R724:S724"/>
    <mergeCell ref="B723:C723"/>
    <mergeCell ref="D723:G723"/>
    <mergeCell ref="H723:I723"/>
    <mergeCell ref="J723:K723"/>
    <mergeCell ref="M723:N723"/>
    <mergeCell ref="O723:Q723"/>
    <mergeCell ref="A721:S721"/>
    <mergeCell ref="B722:C722"/>
    <mergeCell ref="D722:G722"/>
    <mergeCell ref="H722:I722"/>
    <mergeCell ref="J722:K722"/>
    <mergeCell ref="M722:N722"/>
    <mergeCell ref="O722:Q722"/>
    <mergeCell ref="R722:S722"/>
    <mergeCell ref="R719:S719"/>
    <mergeCell ref="B720:C720"/>
    <mergeCell ref="D720:G720"/>
    <mergeCell ref="H720:I720"/>
    <mergeCell ref="J720:K720"/>
    <mergeCell ref="M720:N720"/>
    <mergeCell ref="O720:Q720"/>
    <mergeCell ref="R720:S720"/>
    <mergeCell ref="B719:C719"/>
    <mergeCell ref="D719:G719"/>
    <mergeCell ref="H719:I719"/>
    <mergeCell ref="J719:K719"/>
    <mergeCell ref="M719:N719"/>
    <mergeCell ref="O719:Q719"/>
    <mergeCell ref="R717:S717"/>
    <mergeCell ref="B718:C718"/>
    <mergeCell ref="D718:G718"/>
    <mergeCell ref="H718:I718"/>
    <mergeCell ref="J718:K718"/>
    <mergeCell ref="M718:N718"/>
    <mergeCell ref="O718:Q718"/>
    <mergeCell ref="R718:S718"/>
    <mergeCell ref="B717:C717"/>
    <mergeCell ref="D717:G717"/>
    <mergeCell ref="H717:I717"/>
    <mergeCell ref="J717:K717"/>
    <mergeCell ref="M717:N717"/>
    <mergeCell ref="O717:Q717"/>
    <mergeCell ref="R714:S714"/>
    <mergeCell ref="A715:S715"/>
    <mergeCell ref="B716:C716"/>
    <mergeCell ref="D716:G716"/>
    <mergeCell ref="H716:I716"/>
    <mergeCell ref="J716:K716"/>
    <mergeCell ref="M716:N716"/>
    <mergeCell ref="O716:Q716"/>
    <mergeCell ref="R716:S716"/>
    <mergeCell ref="B714:C714"/>
    <mergeCell ref="D714:G714"/>
    <mergeCell ref="H714:I714"/>
    <mergeCell ref="J714:K714"/>
    <mergeCell ref="M714:N714"/>
    <mergeCell ref="O714:Q714"/>
    <mergeCell ref="R712:S712"/>
    <mergeCell ref="A713:C713"/>
    <mergeCell ref="D713:G713"/>
    <mergeCell ref="H713:I713"/>
    <mergeCell ref="J713:K713"/>
    <mergeCell ref="M713:N713"/>
    <mergeCell ref="O713:Q713"/>
    <mergeCell ref="R713:S713"/>
    <mergeCell ref="B712:C712"/>
    <mergeCell ref="D712:G712"/>
    <mergeCell ref="H712:I712"/>
    <mergeCell ref="J712:K712"/>
    <mergeCell ref="M712:N712"/>
    <mergeCell ref="O712:Q712"/>
    <mergeCell ref="R710:S710"/>
    <mergeCell ref="B711:C711"/>
    <mergeCell ref="D711:G711"/>
    <mergeCell ref="H711:I711"/>
    <mergeCell ref="J711:K711"/>
    <mergeCell ref="M711:N711"/>
    <mergeCell ref="O711:Q711"/>
    <mergeCell ref="R711:S711"/>
    <mergeCell ref="B710:C710"/>
    <mergeCell ref="D710:G710"/>
    <mergeCell ref="H710:I710"/>
    <mergeCell ref="J710:K710"/>
    <mergeCell ref="M710:N710"/>
    <mergeCell ref="O710:Q710"/>
    <mergeCell ref="R708:S708"/>
    <mergeCell ref="B709:C709"/>
    <mergeCell ref="D709:G709"/>
    <mergeCell ref="H709:I709"/>
    <mergeCell ref="J709:K709"/>
    <mergeCell ref="M709:N709"/>
    <mergeCell ref="O709:Q709"/>
    <mergeCell ref="R709:S709"/>
    <mergeCell ref="B708:C708"/>
    <mergeCell ref="D708:G708"/>
    <mergeCell ref="H708:I708"/>
    <mergeCell ref="J708:K708"/>
    <mergeCell ref="M708:N708"/>
    <mergeCell ref="O708:Q708"/>
    <mergeCell ref="R706:S706"/>
    <mergeCell ref="B707:C707"/>
    <mergeCell ref="D707:G707"/>
    <mergeCell ref="H707:I707"/>
    <mergeCell ref="J707:K707"/>
    <mergeCell ref="M707:N707"/>
    <mergeCell ref="O707:Q707"/>
    <mergeCell ref="R707:S707"/>
    <mergeCell ref="B706:C706"/>
    <mergeCell ref="D706:G706"/>
    <mergeCell ref="H706:I706"/>
    <mergeCell ref="J706:K706"/>
    <mergeCell ref="M706:N706"/>
    <mergeCell ref="O706:Q706"/>
    <mergeCell ref="R704:S704"/>
    <mergeCell ref="B705:C705"/>
    <mergeCell ref="D705:G705"/>
    <mergeCell ref="H705:I705"/>
    <mergeCell ref="J705:K705"/>
    <mergeCell ref="M705:N705"/>
    <mergeCell ref="O705:Q705"/>
    <mergeCell ref="R705:S705"/>
    <mergeCell ref="A704:C704"/>
    <mergeCell ref="D704:G704"/>
    <mergeCell ref="H704:I704"/>
    <mergeCell ref="J704:K704"/>
    <mergeCell ref="M704:N704"/>
    <mergeCell ref="O704:Q704"/>
    <mergeCell ref="R702:S702"/>
    <mergeCell ref="B703:C703"/>
    <mergeCell ref="D703:G703"/>
    <mergeCell ref="H703:I703"/>
    <mergeCell ref="J703:K703"/>
    <mergeCell ref="M703:N703"/>
    <mergeCell ref="O703:Q703"/>
    <mergeCell ref="R703:S703"/>
    <mergeCell ref="B702:C702"/>
    <mergeCell ref="D702:G702"/>
    <mergeCell ref="H702:I702"/>
    <mergeCell ref="J702:K702"/>
    <mergeCell ref="M702:N702"/>
    <mergeCell ref="O702:Q702"/>
    <mergeCell ref="R700:S700"/>
    <mergeCell ref="B701:C701"/>
    <mergeCell ref="D701:G701"/>
    <mergeCell ref="H701:I701"/>
    <mergeCell ref="J701:K701"/>
    <mergeCell ref="M701:N701"/>
    <mergeCell ref="O701:Q701"/>
    <mergeCell ref="R701:S701"/>
    <mergeCell ref="B700:C700"/>
    <mergeCell ref="D700:G700"/>
    <mergeCell ref="H700:I700"/>
    <mergeCell ref="J700:K700"/>
    <mergeCell ref="M700:N700"/>
    <mergeCell ref="O700:Q700"/>
    <mergeCell ref="R698:S698"/>
    <mergeCell ref="B699:C699"/>
    <mergeCell ref="D699:G699"/>
    <mergeCell ref="H699:I699"/>
    <mergeCell ref="J699:K699"/>
    <mergeCell ref="M699:N699"/>
    <mergeCell ref="O699:Q699"/>
    <mergeCell ref="R699:S699"/>
    <mergeCell ref="B698:C698"/>
    <mergeCell ref="D698:G698"/>
    <mergeCell ref="H698:I698"/>
    <mergeCell ref="J698:K698"/>
    <mergeCell ref="M698:N698"/>
    <mergeCell ref="O698:Q698"/>
    <mergeCell ref="R696:S696"/>
    <mergeCell ref="B697:C697"/>
    <mergeCell ref="D697:G697"/>
    <mergeCell ref="H697:I697"/>
    <mergeCell ref="J697:K697"/>
    <mergeCell ref="M697:N697"/>
    <mergeCell ref="O697:Q697"/>
    <mergeCell ref="R697:S697"/>
    <mergeCell ref="B696:C696"/>
    <mergeCell ref="D696:G696"/>
    <mergeCell ref="H696:I696"/>
    <mergeCell ref="J696:K696"/>
    <mergeCell ref="M696:N696"/>
    <mergeCell ref="O696:Q696"/>
    <mergeCell ref="R694:S694"/>
    <mergeCell ref="B695:C695"/>
    <mergeCell ref="D695:G695"/>
    <mergeCell ref="H695:I695"/>
    <mergeCell ref="J695:K695"/>
    <mergeCell ref="M695:N695"/>
    <mergeCell ref="O695:Q695"/>
    <mergeCell ref="R695:S695"/>
    <mergeCell ref="B694:C694"/>
    <mergeCell ref="D694:G694"/>
    <mergeCell ref="H694:I694"/>
    <mergeCell ref="J694:K694"/>
    <mergeCell ref="M694:N694"/>
    <mergeCell ref="O694:Q694"/>
    <mergeCell ref="R692:S692"/>
    <mergeCell ref="B693:C693"/>
    <mergeCell ref="D693:G693"/>
    <mergeCell ref="H693:I693"/>
    <mergeCell ref="J693:K693"/>
    <mergeCell ref="M693:N693"/>
    <mergeCell ref="O693:Q693"/>
    <mergeCell ref="R693:S693"/>
    <mergeCell ref="B692:C692"/>
    <mergeCell ref="D692:G692"/>
    <mergeCell ref="H692:I692"/>
    <mergeCell ref="J692:K692"/>
    <mergeCell ref="M692:N692"/>
    <mergeCell ref="O692:Q692"/>
    <mergeCell ref="R690:S690"/>
    <mergeCell ref="B691:C691"/>
    <mergeCell ref="D691:G691"/>
    <mergeCell ref="H691:I691"/>
    <mergeCell ref="J691:K691"/>
    <mergeCell ref="M691:N691"/>
    <mergeCell ref="O691:Q691"/>
    <mergeCell ref="R691:S691"/>
    <mergeCell ref="B690:C690"/>
    <mergeCell ref="D690:G690"/>
    <mergeCell ref="H690:I690"/>
    <mergeCell ref="J690:K690"/>
    <mergeCell ref="M690:N690"/>
    <mergeCell ref="O690:Q690"/>
    <mergeCell ref="R688:S688"/>
    <mergeCell ref="B689:C689"/>
    <mergeCell ref="D689:G689"/>
    <mergeCell ref="H689:I689"/>
    <mergeCell ref="J689:K689"/>
    <mergeCell ref="M689:N689"/>
    <mergeCell ref="O689:Q689"/>
    <mergeCell ref="R689:S689"/>
    <mergeCell ref="B688:C688"/>
    <mergeCell ref="D688:G688"/>
    <mergeCell ref="H688:I688"/>
    <mergeCell ref="J688:K688"/>
    <mergeCell ref="M688:N688"/>
    <mergeCell ref="O688:Q688"/>
    <mergeCell ref="R686:S686"/>
    <mergeCell ref="B687:C687"/>
    <mergeCell ref="D687:G687"/>
    <mergeCell ref="H687:I687"/>
    <mergeCell ref="J687:K687"/>
    <mergeCell ref="M687:N687"/>
    <mergeCell ref="O687:Q687"/>
    <mergeCell ref="R687:S687"/>
    <mergeCell ref="B686:C686"/>
    <mergeCell ref="D686:G686"/>
    <mergeCell ref="H686:I686"/>
    <mergeCell ref="J686:K686"/>
    <mergeCell ref="M686:N686"/>
    <mergeCell ref="O686:Q686"/>
    <mergeCell ref="R684:S684"/>
    <mergeCell ref="B685:C685"/>
    <mergeCell ref="D685:G685"/>
    <mergeCell ref="H685:I685"/>
    <mergeCell ref="J685:K685"/>
    <mergeCell ref="M685:N685"/>
    <mergeCell ref="O685:Q685"/>
    <mergeCell ref="R685:S685"/>
    <mergeCell ref="B684:C684"/>
    <mergeCell ref="D684:G684"/>
    <mergeCell ref="H684:I684"/>
    <mergeCell ref="J684:K684"/>
    <mergeCell ref="M684:N684"/>
    <mergeCell ref="O684:Q684"/>
    <mergeCell ref="R682:S682"/>
    <mergeCell ref="B683:C683"/>
    <mergeCell ref="D683:G683"/>
    <mergeCell ref="H683:I683"/>
    <mergeCell ref="J683:K683"/>
    <mergeCell ref="M683:N683"/>
    <mergeCell ref="O683:Q683"/>
    <mergeCell ref="R683:S683"/>
    <mergeCell ref="B682:C682"/>
    <mergeCell ref="D682:G682"/>
    <mergeCell ref="H682:I682"/>
    <mergeCell ref="J682:K682"/>
    <mergeCell ref="M682:N682"/>
    <mergeCell ref="O682:Q682"/>
    <mergeCell ref="R680:S680"/>
    <mergeCell ref="B681:C681"/>
    <mergeCell ref="D681:G681"/>
    <mergeCell ref="H681:I681"/>
    <mergeCell ref="J681:K681"/>
    <mergeCell ref="M681:N681"/>
    <mergeCell ref="O681:Q681"/>
    <mergeCell ref="R681:S681"/>
    <mergeCell ref="B680:C680"/>
    <mergeCell ref="D680:G680"/>
    <mergeCell ref="H680:I680"/>
    <mergeCell ref="J680:K680"/>
    <mergeCell ref="M680:N680"/>
    <mergeCell ref="O680:Q680"/>
    <mergeCell ref="R678:S678"/>
    <mergeCell ref="B679:C679"/>
    <mergeCell ref="D679:G679"/>
    <mergeCell ref="H679:I679"/>
    <mergeCell ref="J679:K679"/>
    <mergeCell ref="M679:N679"/>
    <mergeCell ref="O679:Q679"/>
    <mergeCell ref="R679:S679"/>
    <mergeCell ref="B678:C678"/>
    <mergeCell ref="D678:G678"/>
    <mergeCell ref="H678:I678"/>
    <mergeCell ref="J678:K678"/>
    <mergeCell ref="M678:N678"/>
    <mergeCell ref="O678:Q678"/>
    <mergeCell ref="R676:S676"/>
    <mergeCell ref="B677:C677"/>
    <mergeCell ref="D677:G677"/>
    <mergeCell ref="H677:I677"/>
    <mergeCell ref="J677:K677"/>
    <mergeCell ref="M677:N677"/>
    <mergeCell ref="O677:Q677"/>
    <mergeCell ref="R677:S677"/>
    <mergeCell ref="B676:C676"/>
    <mergeCell ref="D676:G676"/>
    <mergeCell ref="H676:I676"/>
    <mergeCell ref="J676:K676"/>
    <mergeCell ref="M676:N676"/>
    <mergeCell ref="O676:Q676"/>
    <mergeCell ref="R674:S674"/>
    <mergeCell ref="B675:C675"/>
    <mergeCell ref="D675:G675"/>
    <mergeCell ref="H675:I675"/>
    <mergeCell ref="J675:K675"/>
    <mergeCell ref="M675:N675"/>
    <mergeCell ref="O675:Q675"/>
    <mergeCell ref="R675:S675"/>
    <mergeCell ref="B674:C674"/>
    <mergeCell ref="D674:G674"/>
    <mergeCell ref="H674:I674"/>
    <mergeCell ref="J674:K674"/>
    <mergeCell ref="M674:N674"/>
    <mergeCell ref="O674:Q674"/>
    <mergeCell ref="R672:S672"/>
    <mergeCell ref="B673:C673"/>
    <mergeCell ref="D673:G673"/>
    <mergeCell ref="H673:I673"/>
    <mergeCell ref="J673:K673"/>
    <mergeCell ref="M673:N673"/>
    <mergeCell ref="O673:Q673"/>
    <mergeCell ref="R673:S673"/>
    <mergeCell ref="B672:C672"/>
    <mergeCell ref="D672:G672"/>
    <mergeCell ref="H672:I672"/>
    <mergeCell ref="J672:K672"/>
    <mergeCell ref="M672:N672"/>
    <mergeCell ref="O672:Q672"/>
    <mergeCell ref="R670:S670"/>
    <mergeCell ref="B671:C671"/>
    <mergeCell ref="D671:G671"/>
    <mergeCell ref="H671:I671"/>
    <mergeCell ref="J671:K671"/>
    <mergeCell ref="M671:N671"/>
    <mergeCell ref="O671:Q671"/>
    <mergeCell ref="R671:S671"/>
    <mergeCell ref="B670:C670"/>
    <mergeCell ref="D670:G670"/>
    <mergeCell ref="H670:I670"/>
    <mergeCell ref="J670:K670"/>
    <mergeCell ref="M670:N670"/>
    <mergeCell ref="O670:Q670"/>
    <mergeCell ref="R668:S668"/>
    <mergeCell ref="B669:C669"/>
    <mergeCell ref="D669:G669"/>
    <mergeCell ref="H669:I669"/>
    <mergeCell ref="J669:K669"/>
    <mergeCell ref="M669:N669"/>
    <mergeCell ref="O669:Q669"/>
    <mergeCell ref="R669:S669"/>
    <mergeCell ref="B668:C668"/>
    <mergeCell ref="D668:G668"/>
    <mergeCell ref="H668:I668"/>
    <mergeCell ref="J668:K668"/>
    <mergeCell ref="M668:N668"/>
    <mergeCell ref="O668:Q668"/>
    <mergeCell ref="R666:S666"/>
    <mergeCell ref="B667:C667"/>
    <mergeCell ref="D667:G667"/>
    <mergeCell ref="H667:I667"/>
    <mergeCell ref="J667:K667"/>
    <mergeCell ref="M667:N667"/>
    <mergeCell ref="O667:Q667"/>
    <mergeCell ref="R667:S667"/>
    <mergeCell ref="B666:C666"/>
    <mergeCell ref="D666:G666"/>
    <mergeCell ref="H666:I666"/>
    <mergeCell ref="J666:K666"/>
    <mergeCell ref="M666:N666"/>
    <mergeCell ref="O666:Q666"/>
    <mergeCell ref="R664:S664"/>
    <mergeCell ref="B665:C665"/>
    <mergeCell ref="D665:G665"/>
    <mergeCell ref="H665:I665"/>
    <mergeCell ref="J665:K665"/>
    <mergeCell ref="M665:N665"/>
    <mergeCell ref="O665:Q665"/>
    <mergeCell ref="R665:S665"/>
    <mergeCell ref="A664:C664"/>
    <mergeCell ref="D664:G664"/>
    <mergeCell ref="H664:I664"/>
    <mergeCell ref="J664:K664"/>
    <mergeCell ref="M664:N664"/>
    <mergeCell ref="O664:Q664"/>
    <mergeCell ref="R662:S662"/>
    <mergeCell ref="B663:C663"/>
    <mergeCell ref="D663:G663"/>
    <mergeCell ref="H663:I663"/>
    <mergeCell ref="J663:K663"/>
    <mergeCell ref="M663:N663"/>
    <mergeCell ref="O663:Q663"/>
    <mergeCell ref="R663:S663"/>
    <mergeCell ref="B662:C662"/>
    <mergeCell ref="D662:G662"/>
    <mergeCell ref="H662:I662"/>
    <mergeCell ref="J662:K662"/>
    <mergeCell ref="M662:N662"/>
    <mergeCell ref="O662:Q662"/>
    <mergeCell ref="R660:S660"/>
    <mergeCell ref="B661:C661"/>
    <mergeCell ref="D661:G661"/>
    <mergeCell ref="H661:I661"/>
    <mergeCell ref="J661:K661"/>
    <mergeCell ref="M661:N661"/>
    <mergeCell ref="O661:Q661"/>
    <mergeCell ref="R661:S661"/>
    <mergeCell ref="B660:C660"/>
    <mergeCell ref="D660:G660"/>
    <mergeCell ref="H660:I660"/>
    <mergeCell ref="J660:K660"/>
    <mergeCell ref="M660:N660"/>
    <mergeCell ref="O660:Q660"/>
    <mergeCell ref="R658:S658"/>
    <mergeCell ref="B659:C659"/>
    <mergeCell ref="D659:G659"/>
    <mergeCell ref="H659:I659"/>
    <mergeCell ref="J659:K659"/>
    <mergeCell ref="M659:N659"/>
    <mergeCell ref="O659:Q659"/>
    <mergeCell ref="R659:S659"/>
    <mergeCell ref="B658:C658"/>
    <mergeCell ref="D658:G658"/>
    <mergeCell ref="H658:I658"/>
    <mergeCell ref="J658:K658"/>
    <mergeCell ref="M658:N658"/>
    <mergeCell ref="O658:Q658"/>
    <mergeCell ref="R656:S656"/>
    <mergeCell ref="B657:C657"/>
    <mergeCell ref="D657:G657"/>
    <mergeCell ref="H657:I657"/>
    <mergeCell ref="J657:K657"/>
    <mergeCell ref="M657:N657"/>
    <mergeCell ref="O657:Q657"/>
    <mergeCell ref="R657:S657"/>
    <mergeCell ref="A656:C656"/>
    <mergeCell ref="D656:G656"/>
    <mergeCell ref="H656:I656"/>
    <mergeCell ref="J656:K656"/>
    <mergeCell ref="M656:N656"/>
    <mergeCell ref="O656:Q656"/>
    <mergeCell ref="R654:S654"/>
    <mergeCell ref="B655:C655"/>
    <mergeCell ref="D655:G655"/>
    <mergeCell ref="H655:I655"/>
    <mergeCell ref="J655:K655"/>
    <mergeCell ref="M655:N655"/>
    <mergeCell ref="O655:Q655"/>
    <mergeCell ref="R655:S655"/>
    <mergeCell ref="B654:C654"/>
    <mergeCell ref="D654:G654"/>
    <mergeCell ref="H654:I654"/>
    <mergeCell ref="J654:K654"/>
    <mergeCell ref="M654:N654"/>
    <mergeCell ref="O654:Q654"/>
    <mergeCell ref="R652:S652"/>
    <mergeCell ref="B653:C653"/>
    <mergeCell ref="D653:G653"/>
    <mergeCell ref="H653:I653"/>
    <mergeCell ref="J653:K653"/>
    <mergeCell ref="M653:N653"/>
    <mergeCell ref="O653:Q653"/>
    <mergeCell ref="R653:S653"/>
    <mergeCell ref="B652:C652"/>
    <mergeCell ref="D652:G652"/>
    <mergeCell ref="H652:I652"/>
    <mergeCell ref="J652:K652"/>
    <mergeCell ref="M652:N652"/>
    <mergeCell ref="O652:Q652"/>
    <mergeCell ref="R650:S650"/>
    <mergeCell ref="B651:C651"/>
    <mergeCell ref="D651:G651"/>
    <mergeCell ref="H651:I651"/>
    <mergeCell ref="J651:K651"/>
    <mergeCell ref="M651:N651"/>
    <mergeCell ref="O651:Q651"/>
    <mergeCell ref="R651:S651"/>
    <mergeCell ref="B650:C650"/>
    <mergeCell ref="D650:G650"/>
    <mergeCell ref="H650:I650"/>
    <mergeCell ref="J650:K650"/>
    <mergeCell ref="M650:N650"/>
    <mergeCell ref="O650:Q650"/>
    <mergeCell ref="R648:S648"/>
    <mergeCell ref="B649:C649"/>
    <mergeCell ref="D649:G649"/>
    <mergeCell ref="H649:I649"/>
    <mergeCell ref="J649:K649"/>
    <mergeCell ref="M649:N649"/>
    <mergeCell ref="O649:Q649"/>
    <mergeCell ref="R649:S649"/>
    <mergeCell ref="B648:C648"/>
    <mergeCell ref="D648:G648"/>
    <mergeCell ref="H648:I648"/>
    <mergeCell ref="J648:K648"/>
    <mergeCell ref="M648:N648"/>
    <mergeCell ref="O648:Q648"/>
    <mergeCell ref="R646:S646"/>
    <mergeCell ref="B647:C647"/>
    <mergeCell ref="D647:G647"/>
    <mergeCell ref="H647:I647"/>
    <mergeCell ref="J647:K647"/>
    <mergeCell ref="M647:N647"/>
    <mergeCell ref="O647:Q647"/>
    <mergeCell ref="R647:S647"/>
    <mergeCell ref="B646:C646"/>
    <mergeCell ref="D646:G646"/>
    <mergeCell ref="H646:I646"/>
    <mergeCell ref="J646:K646"/>
    <mergeCell ref="M646:N646"/>
    <mergeCell ref="O646:Q646"/>
    <mergeCell ref="R644:S644"/>
    <mergeCell ref="B645:C645"/>
    <mergeCell ref="D645:G645"/>
    <mergeCell ref="H645:I645"/>
    <mergeCell ref="J645:K645"/>
    <mergeCell ref="M645:N645"/>
    <mergeCell ref="O645:Q645"/>
    <mergeCell ref="R645:S645"/>
    <mergeCell ref="B644:C644"/>
    <mergeCell ref="D644:G644"/>
    <mergeCell ref="H644:I644"/>
    <mergeCell ref="J644:K644"/>
    <mergeCell ref="M644:N644"/>
    <mergeCell ref="O644:Q644"/>
    <mergeCell ref="R642:S642"/>
    <mergeCell ref="B643:C643"/>
    <mergeCell ref="D643:G643"/>
    <mergeCell ref="H643:I643"/>
    <mergeCell ref="J643:K643"/>
    <mergeCell ref="M643:N643"/>
    <mergeCell ref="O643:Q643"/>
    <mergeCell ref="R643:S643"/>
    <mergeCell ref="B642:C642"/>
    <mergeCell ref="D642:G642"/>
    <mergeCell ref="H642:I642"/>
    <mergeCell ref="J642:K642"/>
    <mergeCell ref="M642:N642"/>
    <mergeCell ref="O642:Q642"/>
    <mergeCell ref="R640:S640"/>
    <mergeCell ref="B641:C641"/>
    <mergeCell ref="D641:G641"/>
    <mergeCell ref="H641:I641"/>
    <mergeCell ref="J641:K641"/>
    <mergeCell ref="M641:N641"/>
    <mergeCell ref="O641:Q641"/>
    <mergeCell ref="R641:S641"/>
    <mergeCell ref="B640:C640"/>
    <mergeCell ref="D640:G640"/>
    <mergeCell ref="H640:I640"/>
    <mergeCell ref="J640:K640"/>
    <mergeCell ref="M640:N640"/>
    <mergeCell ref="O640:Q640"/>
    <mergeCell ref="R638:S638"/>
    <mergeCell ref="B639:C639"/>
    <mergeCell ref="D639:G639"/>
    <mergeCell ref="H639:I639"/>
    <mergeCell ref="J639:K639"/>
    <mergeCell ref="M639:N639"/>
    <mergeCell ref="O639:Q639"/>
    <mergeCell ref="R639:S639"/>
    <mergeCell ref="B638:C638"/>
    <mergeCell ref="D638:G638"/>
    <mergeCell ref="H638:I638"/>
    <mergeCell ref="J638:K638"/>
    <mergeCell ref="M638:N638"/>
    <mergeCell ref="O638:Q638"/>
    <mergeCell ref="R636:S636"/>
    <mergeCell ref="B637:C637"/>
    <mergeCell ref="D637:G637"/>
    <mergeCell ref="H637:I637"/>
    <mergeCell ref="J637:K637"/>
    <mergeCell ref="M637:N637"/>
    <mergeCell ref="O637:Q637"/>
    <mergeCell ref="R637:S637"/>
    <mergeCell ref="B636:C636"/>
    <mergeCell ref="D636:G636"/>
    <mergeCell ref="H636:I636"/>
    <mergeCell ref="J636:K636"/>
    <mergeCell ref="M636:N636"/>
    <mergeCell ref="O636:Q636"/>
    <mergeCell ref="R634:S634"/>
    <mergeCell ref="B635:C635"/>
    <mergeCell ref="D635:G635"/>
    <mergeCell ref="H635:I635"/>
    <mergeCell ref="J635:K635"/>
    <mergeCell ref="M635:N635"/>
    <mergeCell ref="O635:Q635"/>
    <mergeCell ref="R635:S635"/>
    <mergeCell ref="B634:C634"/>
    <mergeCell ref="D634:G634"/>
    <mergeCell ref="H634:I634"/>
    <mergeCell ref="J634:K634"/>
    <mergeCell ref="M634:N634"/>
    <mergeCell ref="O634:Q634"/>
    <mergeCell ref="R632:S632"/>
    <mergeCell ref="B633:C633"/>
    <mergeCell ref="D633:G633"/>
    <mergeCell ref="H633:I633"/>
    <mergeCell ref="J633:K633"/>
    <mergeCell ref="M633:N633"/>
    <mergeCell ref="O633:Q633"/>
    <mergeCell ref="R633:S633"/>
    <mergeCell ref="B632:C632"/>
    <mergeCell ref="D632:G632"/>
    <mergeCell ref="H632:I632"/>
    <mergeCell ref="J632:K632"/>
    <mergeCell ref="M632:N632"/>
    <mergeCell ref="O632:Q632"/>
    <mergeCell ref="R630:S630"/>
    <mergeCell ref="B631:C631"/>
    <mergeCell ref="D631:G631"/>
    <mergeCell ref="H631:I631"/>
    <mergeCell ref="J631:K631"/>
    <mergeCell ref="M631:N631"/>
    <mergeCell ref="O631:Q631"/>
    <mergeCell ref="R631:S631"/>
    <mergeCell ref="B630:C630"/>
    <mergeCell ref="D630:G630"/>
    <mergeCell ref="H630:I630"/>
    <mergeCell ref="J630:K630"/>
    <mergeCell ref="M630:N630"/>
    <mergeCell ref="O630:Q630"/>
    <mergeCell ref="R628:S628"/>
    <mergeCell ref="B629:C629"/>
    <mergeCell ref="D629:G629"/>
    <mergeCell ref="H629:I629"/>
    <mergeCell ref="J629:K629"/>
    <mergeCell ref="M629:N629"/>
    <mergeCell ref="O629:Q629"/>
    <mergeCell ref="R629:S629"/>
    <mergeCell ref="B628:C628"/>
    <mergeCell ref="D628:G628"/>
    <mergeCell ref="H628:I628"/>
    <mergeCell ref="J628:K628"/>
    <mergeCell ref="M628:N628"/>
    <mergeCell ref="O628:Q628"/>
    <mergeCell ref="R626:S626"/>
    <mergeCell ref="B627:C627"/>
    <mergeCell ref="D627:G627"/>
    <mergeCell ref="H627:I627"/>
    <mergeCell ref="J627:K627"/>
    <mergeCell ref="M627:N627"/>
    <mergeCell ref="O627:Q627"/>
    <mergeCell ref="R627:S627"/>
    <mergeCell ref="B626:C626"/>
    <mergeCell ref="D626:G626"/>
    <mergeCell ref="H626:I626"/>
    <mergeCell ref="J626:K626"/>
    <mergeCell ref="M626:N626"/>
    <mergeCell ref="O626:Q626"/>
    <mergeCell ref="R624:S624"/>
    <mergeCell ref="B625:C625"/>
    <mergeCell ref="D625:G625"/>
    <mergeCell ref="H625:I625"/>
    <mergeCell ref="J625:K625"/>
    <mergeCell ref="M625:N625"/>
    <mergeCell ref="O625:Q625"/>
    <mergeCell ref="R625:S625"/>
    <mergeCell ref="B624:C624"/>
    <mergeCell ref="D624:G624"/>
    <mergeCell ref="H624:I624"/>
    <mergeCell ref="J624:K624"/>
    <mergeCell ref="M624:N624"/>
    <mergeCell ref="O624:Q624"/>
    <mergeCell ref="R622:S622"/>
    <mergeCell ref="A623:C623"/>
    <mergeCell ref="D623:G623"/>
    <mergeCell ref="H623:I623"/>
    <mergeCell ref="J623:K623"/>
    <mergeCell ref="M623:N623"/>
    <mergeCell ref="O623:Q623"/>
    <mergeCell ref="R623:S623"/>
    <mergeCell ref="B622:C622"/>
    <mergeCell ref="D622:G622"/>
    <mergeCell ref="H622:I622"/>
    <mergeCell ref="J622:K622"/>
    <mergeCell ref="M622:N622"/>
    <mergeCell ref="O622:Q622"/>
    <mergeCell ref="R620:S620"/>
    <mergeCell ref="B621:C621"/>
    <mergeCell ref="D621:G621"/>
    <mergeCell ref="H621:I621"/>
    <mergeCell ref="J621:K621"/>
    <mergeCell ref="M621:N621"/>
    <mergeCell ref="O621:Q621"/>
    <mergeCell ref="R621:S621"/>
    <mergeCell ref="B620:C620"/>
    <mergeCell ref="D620:G620"/>
    <mergeCell ref="H620:I620"/>
    <mergeCell ref="J620:K620"/>
    <mergeCell ref="M620:N620"/>
    <mergeCell ref="O620:Q620"/>
    <mergeCell ref="R618:S618"/>
    <mergeCell ref="B619:C619"/>
    <mergeCell ref="D619:G619"/>
    <mergeCell ref="H619:I619"/>
    <mergeCell ref="J619:K619"/>
    <mergeCell ref="M619:N619"/>
    <mergeCell ref="O619:Q619"/>
    <mergeCell ref="R619:S619"/>
    <mergeCell ref="B618:C618"/>
    <mergeCell ref="D618:G618"/>
    <mergeCell ref="H618:I618"/>
    <mergeCell ref="J618:K618"/>
    <mergeCell ref="M618:N618"/>
    <mergeCell ref="O618:Q618"/>
    <mergeCell ref="R616:S616"/>
    <mergeCell ref="B617:C617"/>
    <mergeCell ref="D617:G617"/>
    <mergeCell ref="H617:I617"/>
    <mergeCell ref="J617:K617"/>
    <mergeCell ref="M617:N617"/>
    <mergeCell ref="O617:Q617"/>
    <mergeCell ref="R617:S617"/>
    <mergeCell ref="B616:C616"/>
    <mergeCell ref="D616:G616"/>
    <mergeCell ref="H616:I616"/>
    <mergeCell ref="J616:K616"/>
    <mergeCell ref="M616:N616"/>
    <mergeCell ref="O616:Q616"/>
    <mergeCell ref="R614:S614"/>
    <mergeCell ref="B615:C615"/>
    <mergeCell ref="D615:G615"/>
    <mergeCell ref="H615:I615"/>
    <mergeCell ref="J615:K615"/>
    <mergeCell ref="M615:N615"/>
    <mergeCell ref="O615:Q615"/>
    <mergeCell ref="R615:S615"/>
    <mergeCell ref="B614:C614"/>
    <mergeCell ref="D614:G614"/>
    <mergeCell ref="H614:I614"/>
    <mergeCell ref="J614:K614"/>
    <mergeCell ref="M614:N614"/>
    <mergeCell ref="O614:Q614"/>
    <mergeCell ref="R612:S612"/>
    <mergeCell ref="B613:C613"/>
    <mergeCell ref="D613:G613"/>
    <mergeCell ref="H613:I613"/>
    <mergeCell ref="J613:K613"/>
    <mergeCell ref="M613:N613"/>
    <mergeCell ref="O613:Q613"/>
    <mergeCell ref="R613:S613"/>
    <mergeCell ref="B612:C612"/>
    <mergeCell ref="D612:G612"/>
    <mergeCell ref="H612:I612"/>
    <mergeCell ref="J612:K612"/>
    <mergeCell ref="M612:N612"/>
    <mergeCell ref="O612:Q612"/>
    <mergeCell ref="R610:S610"/>
    <mergeCell ref="B611:C611"/>
    <mergeCell ref="D611:G611"/>
    <mergeCell ref="H611:I611"/>
    <mergeCell ref="J611:K611"/>
    <mergeCell ref="M611:N611"/>
    <mergeCell ref="O611:Q611"/>
    <mergeCell ref="R611:S611"/>
    <mergeCell ref="B610:C610"/>
    <mergeCell ref="D610:G610"/>
    <mergeCell ref="H610:I610"/>
    <mergeCell ref="J610:K610"/>
    <mergeCell ref="M610:N610"/>
    <mergeCell ref="O610:Q610"/>
    <mergeCell ref="R608:S608"/>
    <mergeCell ref="B609:C609"/>
    <mergeCell ref="D609:G609"/>
    <mergeCell ref="H609:I609"/>
    <mergeCell ref="J609:K609"/>
    <mergeCell ref="M609:N609"/>
    <mergeCell ref="O609:Q609"/>
    <mergeCell ref="R609:S609"/>
    <mergeCell ref="B608:C608"/>
    <mergeCell ref="D608:G608"/>
    <mergeCell ref="H608:I608"/>
    <mergeCell ref="J608:K608"/>
    <mergeCell ref="M608:N608"/>
    <mergeCell ref="O608:Q608"/>
    <mergeCell ref="R606:S606"/>
    <mergeCell ref="B607:C607"/>
    <mergeCell ref="D607:G607"/>
    <mergeCell ref="H607:I607"/>
    <mergeCell ref="J607:K607"/>
    <mergeCell ref="M607:N607"/>
    <mergeCell ref="O607:Q607"/>
    <mergeCell ref="R607:S607"/>
    <mergeCell ref="B606:C606"/>
    <mergeCell ref="D606:G606"/>
    <mergeCell ref="H606:I606"/>
    <mergeCell ref="J606:K606"/>
    <mergeCell ref="M606:N606"/>
    <mergeCell ref="O606:Q606"/>
    <mergeCell ref="B605:C605"/>
    <mergeCell ref="D605:G605"/>
    <mergeCell ref="J605:K605"/>
    <mergeCell ref="M605:N605"/>
    <mergeCell ref="O605:Q605"/>
    <mergeCell ref="R605:S605"/>
    <mergeCell ref="B604:C604"/>
    <mergeCell ref="D604:G604"/>
    <mergeCell ref="J604:K604"/>
    <mergeCell ref="M604:N604"/>
    <mergeCell ref="O604:Q604"/>
    <mergeCell ref="R604:S604"/>
    <mergeCell ref="R602:S602"/>
    <mergeCell ref="B603:C603"/>
    <mergeCell ref="D603:G603"/>
    <mergeCell ref="H603:I603"/>
    <mergeCell ref="J603:K603"/>
    <mergeCell ref="M603:N603"/>
    <mergeCell ref="O603:Q603"/>
    <mergeCell ref="R603:S603"/>
    <mergeCell ref="B602:C602"/>
    <mergeCell ref="D602:G602"/>
    <mergeCell ref="H602:I602"/>
    <mergeCell ref="J602:K602"/>
    <mergeCell ref="M602:N602"/>
    <mergeCell ref="O602:Q602"/>
    <mergeCell ref="R600:S600"/>
    <mergeCell ref="B601:C601"/>
    <mergeCell ref="D601:G601"/>
    <mergeCell ref="H601:I601"/>
    <mergeCell ref="J601:K601"/>
    <mergeCell ref="M601:N601"/>
    <mergeCell ref="O601:Q601"/>
    <mergeCell ref="R601:S601"/>
    <mergeCell ref="B600:C600"/>
    <mergeCell ref="D600:G600"/>
    <mergeCell ref="H600:I600"/>
    <mergeCell ref="J600:K600"/>
    <mergeCell ref="M600:N600"/>
    <mergeCell ref="O600:Q600"/>
    <mergeCell ref="R598:S598"/>
    <mergeCell ref="B599:C599"/>
    <mergeCell ref="D599:G599"/>
    <mergeCell ref="H599:I599"/>
    <mergeCell ref="J599:K599"/>
    <mergeCell ref="M599:N599"/>
    <mergeCell ref="O599:Q599"/>
    <mergeCell ref="R599:S599"/>
    <mergeCell ref="B598:C598"/>
    <mergeCell ref="D598:G598"/>
    <mergeCell ref="H598:I598"/>
    <mergeCell ref="J598:K598"/>
    <mergeCell ref="M598:N598"/>
    <mergeCell ref="O598:Q598"/>
    <mergeCell ref="R596:S596"/>
    <mergeCell ref="B597:C597"/>
    <mergeCell ref="D597:G597"/>
    <mergeCell ref="H597:I597"/>
    <mergeCell ref="J597:K597"/>
    <mergeCell ref="M597:N597"/>
    <mergeCell ref="O597:Q597"/>
    <mergeCell ref="R597:S597"/>
    <mergeCell ref="B596:C596"/>
    <mergeCell ref="D596:G596"/>
    <mergeCell ref="H596:I596"/>
    <mergeCell ref="J596:K596"/>
    <mergeCell ref="M596:N596"/>
    <mergeCell ref="O596:Q596"/>
    <mergeCell ref="D594:G594"/>
    <mergeCell ref="O594:Q594"/>
    <mergeCell ref="R594:S594"/>
    <mergeCell ref="B595:C595"/>
    <mergeCell ref="D595:G595"/>
    <mergeCell ref="H595:I595"/>
    <mergeCell ref="J595:K595"/>
    <mergeCell ref="M595:N595"/>
    <mergeCell ref="O595:Q595"/>
    <mergeCell ref="R595:S595"/>
    <mergeCell ref="R592:S592"/>
    <mergeCell ref="A593:A594"/>
    <mergeCell ref="B593:C594"/>
    <mergeCell ref="D593:G593"/>
    <mergeCell ref="H593:I594"/>
    <mergeCell ref="J593:K594"/>
    <mergeCell ref="L593:L594"/>
    <mergeCell ref="M593:N594"/>
    <mergeCell ref="O593:Q593"/>
    <mergeCell ref="R593:S593"/>
    <mergeCell ref="B592:C592"/>
    <mergeCell ref="D592:G592"/>
    <mergeCell ref="H592:I592"/>
    <mergeCell ref="J592:K592"/>
    <mergeCell ref="M592:N592"/>
    <mergeCell ref="O592:Q592"/>
    <mergeCell ref="R590:S590"/>
    <mergeCell ref="B591:C591"/>
    <mergeCell ref="D591:G591"/>
    <mergeCell ref="H591:I591"/>
    <mergeCell ref="J591:K591"/>
    <mergeCell ref="M591:N591"/>
    <mergeCell ref="O591:Q591"/>
    <mergeCell ref="R591:S591"/>
    <mergeCell ref="B590:C590"/>
    <mergeCell ref="D590:G590"/>
    <mergeCell ref="H590:I590"/>
    <mergeCell ref="J590:K590"/>
    <mergeCell ref="M590:N590"/>
    <mergeCell ref="O590:Q590"/>
    <mergeCell ref="R588:S588"/>
    <mergeCell ref="B589:C589"/>
    <mergeCell ref="D589:G589"/>
    <mergeCell ref="H589:I589"/>
    <mergeCell ref="J589:K589"/>
    <mergeCell ref="M589:N589"/>
    <mergeCell ref="O589:Q589"/>
    <mergeCell ref="R589:S589"/>
    <mergeCell ref="B588:C588"/>
    <mergeCell ref="D588:G588"/>
    <mergeCell ref="H588:I588"/>
    <mergeCell ref="J588:K588"/>
    <mergeCell ref="M588:N588"/>
    <mergeCell ref="O588:Q588"/>
    <mergeCell ref="R586:S586"/>
    <mergeCell ref="B587:C587"/>
    <mergeCell ref="D587:G587"/>
    <mergeCell ref="H587:I587"/>
    <mergeCell ref="J587:K587"/>
    <mergeCell ref="M587:N587"/>
    <mergeCell ref="O587:Q587"/>
    <mergeCell ref="R587:S587"/>
    <mergeCell ref="B586:C586"/>
    <mergeCell ref="D586:G586"/>
    <mergeCell ref="H586:I586"/>
    <mergeCell ref="J586:K586"/>
    <mergeCell ref="M586:N586"/>
    <mergeCell ref="O586:Q586"/>
    <mergeCell ref="R584:S584"/>
    <mergeCell ref="B585:C585"/>
    <mergeCell ref="D585:G585"/>
    <mergeCell ref="H585:I585"/>
    <mergeCell ref="J585:K585"/>
    <mergeCell ref="M585:N585"/>
    <mergeCell ref="O585:Q585"/>
    <mergeCell ref="R585:S585"/>
    <mergeCell ref="B584:C584"/>
    <mergeCell ref="D584:G584"/>
    <mergeCell ref="H584:I584"/>
    <mergeCell ref="J584:K584"/>
    <mergeCell ref="M584:N584"/>
    <mergeCell ref="O584:Q584"/>
    <mergeCell ref="R582:S582"/>
    <mergeCell ref="B583:C583"/>
    <mergeCell ref="D583:G583"/>
    <mergeCell ref="H583:I583"/>
    <mergeCell ref="J583:K583"/>
    <mergeCell ref="M583:N583"/>
    <mergeCell ref="O583:Q583"/>
    <mergeCell ref="R583:S583"/>
    <mergeCell ref="B582:C582"/>
    <mergeCell ref="D582:G582"/>
    <mergeCell ref="H582:I582"/>
    <mergeCell ref="J582:K582"/>
    <mergeCell ref="M582:N582"/>
    <mergeCell ref="O582:Q582"/>
    <mergeCell ref="R580:S580"/>
    <mergeCell ref="B581:C581"/>
    <mergeCell ref="D581:G581"/>
    <mergeCell ref="H581:I581"/>
    <mergeCell ref="J581:K581"/>
    <mergeCell ref="M581:N581"/>
    <mergeCell ref="O581:Q581"/>
    <mergeCell ref="R581:S581"/>
    <mergeCell ref="B580:C580"/>
    <mergeCell ref="D580:G580"/>
    <mergeCell ref="H580:I580"/>
    <mergeCell ref="J580:K580"/>
    <mergeCell ref="M580:N580"/>
    <mergeCell ref="O580:Q580"/>
    <mergeCell ref="R578:S578"/>
    <mergeCell ref="B579:C579"/>
    <mergeCell ref="D579:G579"/>
    <mergeCell ref="H579:I579"/>
    <mergeCell ref="J579:K579"/>
    <mergeCell ref="M579:N579"/>
    <mergeCell ref="O579:Q579"/>
    <mergeCell ref="R579:S579"/>
    <mergeCell ref="B578:C578"/>
    <mergeCell ref="D578:G578"/>
    <mergeCell ref="H578:I578"/>
    <mergeCell ref="J578:K578"/>
    <mergeCell ref="M578:N578"/>
    <mergeCell ref="O578:Q578"/>
    <mergeCell ref="R576:S576"/>
    <mergeCell ref="B577:C577"/>
    <mergeCell ref="D577:G577"/>
    <mergeCell ref="H577:I577"/>
    <mergeCell ref="J577:K577"/>
    <mergeCell ref="M577:N577"/>
    <mergeCell ref="O577:Q577"/>
    <mergeCell ref="R577:S577"/>
    <mergeCell ref="B576:C576"/>
    <mergeCell ref="D576:G576"/>
    <mergeCell ref="H576:I576"/>
    <mergeCell ref="J576:K576"/>
    <mergeCell ref="M576:N576"/>
    <mergeCell ref="O576:Q576"/>
    <mergeCell ref="R574:S574"/>
    <mergeCell ref="B575:C575"/>
    <mergeCell ref="D575:G575"/>
    <mergeCell ref="H575:I575"/>
    <mergeCell ref="J575:K575"/>
    <mergeCell ref="M575:N575"/>
    <mergeCell ref="O575:Q575"/>
    <mergeCell ref="R575:S575"/>
    <mergeCell ref="B574:C574"/>
    <mergeCell ref="D574:G574"/>
    <mergeCell ref="H574:I574"/>
    <mergeCell ref="J574:K574"/>
    <mergeCell ref="M574:N574"/>
    <mergeCell ref="O574:Q574"/>
    <mergeCell ref="R572:S572"/>
    <mergeCell ref="B573:C573"/>
    <mergeCell ref="D573:G573"/>
    <mergeCell ref="H573:I573"/>
    <mergeCell ref="J573:K573"/>
    <mergeCell ref="M573:N573"/>
    <mergeCell ref="O573:Q573"/>
    <mergeCell ref="R573:S573"/>
    <mergeCell ref="B572:C572"/>
    <mergeCell ref="D572:G572"/>
    <mergeCell ref="H572:I572"/>
    <mergeCell ref="J572:K572"/>
    <mergeCell ref="M572:N572"/>
    <mergeCell ref="O572:Q572"/>
    <mergeCell ref="R570:S570"/>
    <mergeCell ref="B571:C571"/>
    <mergeCell ref="D571:G571"/>
    <mergeCell ref="H571:I571"/>
    <mergeCell ref="J571:K571"/>
    <mergeCell ref="M571:N571"/>
    <mergeCell ref="O571:Q571"/>
    <mergeCell ref="R571:S571"/>
    <mergeCell ref="B570:C570"/>
    <mergeCell ref="D570:G570"/>
    <mergeCell ref="H570:I570"/>
    <mergeCell ref="J570:K570"/>
    <mergeCell ref="M570:N570"/>
    <mergeCell ref="O570:Q570"/>
    <mergeCell ref="R568:S568"/>
    <mergeCell ref="B569:C569"/>
    <mergeCell ref="D569:G569"/>
    <mergeCell ref="H569:I569"/>
    <mergeCell ref="J569:K569"/>
    <mergeCell ref="M569:N569"/>
    <mergeCell ref="O569:Q569"/>
    <mergeCell ref="R569:S569"/>
    <mergeCell ref="B568:C568"/>
    <mergeCell ref="D568:G568"/>
    <mergeCell ref="H568:I568"/>
    <mergeCell ref="J568:K568"/>
    <mergeCell ref="M568:N568"/>
    <mergeCell ref="O568:Q568"/>
    <mergeCell ref="R566:S566"/>
    <mergeCell ref="B567:C567"/>
    <mergeCell ref="D567:G567"/>
    <mergeCell ref="H567:I567"/>
    <mergeCell ref="J567:K567"/>
    <mergeCell ref="M567:N567"/>
    <mergeCell ref="O567:Q567"/>
    <mergeCell ref="R567:S567"/>
    <mergeCell ref="B566:C566"/>
    <mergeCell ref="D566:G566"/>
    <mergeCell ref="H566:I566"/>
    <mergeCell ref="J566:K566"/>
    <mergeCell ref="M566:N566"/>
    <mergeCell ref="O566:Q566"/>
    <mergeCell ref="R564:S564"/>
    <mergeCell ref="B565:C565"/>
    <mergeCell ref="D565:G565"/>
    <mergeCell ref="H565:I565"/>
    <mergeCell ref="J565:K565"/>
    <mergeCell ref="M565:N565"/>
    <mergeCell ref="O565:Q565"/>
    <mergeCell ref="R565:S565"/>
    <mergeCell ref="B564:C564"/>
    <mergeCell ref="D564:G564"/>
    <mergeCell ref="H564:I564"/>
    <mergeCell ref="J564:K564"/>
    <mergeCell ref="M564:N564"/>
    <mergeCell ref="O564:Q564"/>
    <mergeCell ref="R562:S562"/>
    <mergeCell ref="B563:C563"/>
    <mergeCell ref="D563:G563"/>
    <mergeCell ref="H563:I563"/>
    <mergeCell ref="J563:K563"/>
    <mergeCell ref="M563:N563"/>
    <mergeCell ref="O563:Q563"/>
    <mergeCell ref="R563:S563"/>
    <mergeCell ref="B562:C562"/>
    <mergeCell ref="D562:G562"/>
    <mergeCell ref="H562:I562"/>
    <mergeCell ref="J562:K562"/>
    <mergeCell ref="M562:N562"/>
    <mergeCell ref="O562:Q562"/>
    <mergeCell ref="R560:S560"/>
    <mergeCell ref="B561:C561"/>
    <mergeCell ref="D561:G561"/>
    <mergeCell ref="H561:I561"/>
    <mergeCell ref="J561:K561"/>
    <mergeCell ref="M561:N561"/>
    <mergeCell ref="O561:Q561"/>
    <mergeCell ref="R561:S561"/>
    <mergeCell ref="B560:C560"/>
    <mergeCell ref="D560:G560"/>
    <mergeCell ref="H560:I560"/>
    <mergeCell ref="J560:K560"/>
    <mergeCell ref="M560:N560"/>
    <mergeCell ref="O560:Q560"/>
    <mergeCell ref="R558:S558"/>
    <mergeCell ref="B559:C559"/>
    <mergeCell ref="D559:G559"/>
    <mergeCell ref="H559:I559"/>
    <mergeCell ref="J559:K559"/>
    <mergeCell ref="M559:N559"/>
    <mergeCell ref="O559:Q559"/>
    <mergeCell ref="R559:S559"/>
    <mergeCell ref="B558:C558"/>
    <mergeCell ref="D558:G558"/>
    <mergeCell ref="H558:I558"/>
    <mergeCell ref="J558:K558"/>
    <mergeCell ref="M558:N558"/>
    <mergeCell ref="O558:Q558"/>
    <mergeCell ref="R556:S556"/>
    <mergeCell ref="B557:C557"/>
    <mergeCell ref="D557:G557"/>
    <mergeCell ref="H557:I557"/>
    <mergeCell ref="J557:K557"/>
    <mergeCell ref="M557:N557"/>
    <mergeCell ref="O557:Q557"/>
    <mergeCell ref="R557:S557"/>
    <mergeCell ref="B556:C556"/>
    <mergeCell ref="D556:G556"/>
    <mergeCell ref="H556:I556"/>
    <mergeCell ref="J556:K556"/>
    <mergeCell ref="M556:N556"/>
    <mergeCell ref="O556:Q556"/>
    <mergeCell ref="R554:S554"/>
    <mergeCell ref="B555:C555"/>
    <mergeCell ref="D555:G555"/>
    <mergeCell ref="H555:I555"/>
    <mergeCell ref="J555:K555"/>
    <mergeCell ref="M555:N555"/>
    <mergeCell ref="O555:Q555"/>
    <mergeCell ref="R555:S555"/>
    <mergeCell ref="B554:C554"/>
    <mergeCell ref="D554:G554"/>
    <mergeCell ref="H554:I554"/>
    <mergeCell ref="J554:K554"/>
    <mergeCell ref="M554:N554"/>
    <mergeCell ref="O554:Q554"/>
    <mergeCell ref="R552:S552"/>
    <mergeCell ref="B553:C553"/>
    <mergeCell ref="D553:G553"/>
    <mergeCell ref="H553:I553"/>
    <mergeCell ref="J553:K553"/>
    <mergeCell ref="M553:N553"/>
    <mergeCell ref="O553:Q553"/>
    <mergeCell ref="R553:S553"/>
    <mergeCell ref="B552:C552"/>
    <mergeCell ref="D552:G552"/>
    <mergeCell ref="H552:I552"/>
    <mergeCell ref="J552:K552"/>
    <mergeCell ref="M552:N552"/>
    <mergeCell ref="O552:Q552"/>
    <mergeCell ref="R550:S550"/>
    <mergeCell ref="B551:C551"/>
    <mergeCell ref="D551:G551"/>
    <mergeCell ref="H551:I551"/>
    <mergeCell ref="J551:K551"/>
    <mergeCell ref="M551:N551"/>
    <mergeCell ref="O551:Q551"/>
    <mergeCell ref="R551:S551"/>
    <mergeCell ref="B550:C550"/>
    <mergeCell ref="D550:G550"/>
    <mergeCell ref="H550:I550"/>
    <mergeCell ref="J550:K550"/>
    <mergeCell ref="M550:N550"/>
    <mergeCell ref="O550:Q550"/>
    <mergeCell ref="R548:S548"/>
    <mergeCell ref="B549:C549"/>
    <mergeCell ref="D549:G549"/>
    <mergeCell ref="H549:I549"/>
    <mergeCell ref="J549:K549"/>
    <mergeCell ref="M549:N549"/>
    <mergeCell ref="O549:Q549"/>
    <mergeCell ref="R549:S549"/>
    <mergeCell ref="B548:C548"/>
    <mergeCell ref="D548:G548"/>
    <mergeCell ref="H548:I548"/>
    <mergeCell ref="J548:K548"/>
    <mergeCell ref="M548:N548"/>
    <mergeCell ref="O548:Q548"/>
    <mergeCell ref="R546:S546"/>
    <mergeCell ref="B547:C547"/>
    <mergeCell ref="D547:G547"/>
    <mergeCell ref="H547:I547"/>
    <mergeCell ref="J547:K547"/>
    <mergeCell ref="M547:N547"/>
    <mergeCell ref="O547:Q547"/>
    <mergeCell ref="R547:S547"/>
    <mergeCell ref="B546:C546"/>
    <mergeCell ref="D546:G546"/>
    <mergeCell ref="H546:I546"/>
    <mergeCell ref="J546:K546"/>
    <mergeCell ref="M546:N546"/>
    <mergeCell ref="O546:Q546"/>
    <mergeCell ref="R544:S544"/>
    <mergeCell ref="B545:C545"/>
    <mergeCell ref="D545:G545"/>
    <mergeCell ref="H545:I545"/>
    <mergeCell ref="J545:K545"/>
    <mergeCell ref="M545:N545"/>
    <mergeCell ref="O545:Q545"/>
    <mergeCell ref="R545:S545"/>
    <mergeCell ref="B544:C544"/>
    <mergeCell ref="D544:G544"/>
    <mergeCell ref="H544:I544"/>
    <mergeCell ref="J544:K544"/>
    <mergeCell ref="M544:N544"/>
    <mergeCell ref="O544:Q544"/>
    <mergeCell ref="R542:S542"/>
    <mergeCell ref="B543:C543"/>
    <mergeCell ref="D543:G543"/>
    <mergeCell ref="H543:I543"/>
    <mergeCell ref="J543:K543"/>
    <mergeCell ref="M543:N543"/>
    <mergeCell ref="O543:Q543"/>
    <mergeCell ref="R543:S543"/>
    <mergeCell ref="B542:C542"/>
    <mergeCell ref="D542:G542"/>
    <mergeCell ref="H542:I542"/>
    <mergeCell ref="J542:K542"/>
    <mergeCell ref="M542:N542"/>
    <mergeCell ref="O542:Q542"/>
    <mergeCell ref="R540:S540"/>
    <mergeCell ref="B541:C541"/>
    <mergeCell ref="D541:G541"/>
    <mergeCell ref="H541:I541"/>
    <mergeCell ref="J541:K541"/>
    <mergeCell ref="M541:N541"/>
    <mergeCell ref="O541:Q541"/>
    <mergeCell ref="R541:S541"/>
    <mergeCell ref="B540:C540"/>
    <mergeCell ref="D540:G540"/>
    <mergeCell ref="H540:I540"/>
    <mergeCell ref="J540:K540"/>
    <mergeCell ref="M540:N540"/>
    <mergeCell ref="O540:Q540"/>
    <mergeCell ref="R538:S538"/>
    <mergeCell ref="B539:C539"/>
    <mergeCell ref="D539:G539"/>
    <mergeCell ref="H539:I539"/>
    <mergeCell ref="J539:K539"/>
    <mergeCell ref="M539:N539"/>
    <mergeCell ref="O539:Q539"/>
    <mergeCell ref="R539:S539"/>
    <mergeCell ref="B538:C538"/>
    <mergeCell ref="D538:G538"/>
    <mergeCell ref="H538:I538"/>
    <mergeCell ref="J538:K538"/>
    <mergeCell ref="M538:N538"/>
    <mergeCell ref="O538:Q538"/>
    <mergeCell ref="R536:S536"/>
    <mergeCell ref="B537:C537"/>
    <mergeCell ref="D537:G537"/>
    <mergeCell ref="H537:I537"/>
    <mergeCell ref="J537:K537"/>
    <mergeCell ref="M537:N537"/>
    <mergeCell ref="O537:Q537"/>
    <mergeCell ref="R537:S537"/>
    <mergeCell ref="B536:C536"/>
    <mergeCell ref="D536:G536"/>
    <mergeCell ref="H536:I536"/>
    <mergeCell ref="J536:K536"/>
    <mergeCell ref="M536:N536"/>
    <mergeCell ref="O536:Q536"/>
    <mergeCell ref="R534:S534"/>
    <mergeCell ref="B535:C535"/>
    <mergeCell ref="D535:G535"/>
    <mergeCell ref="H535:I535"/>
    <mergeCell ref="J535:K535"/>
    <mergeCell ref="M535:N535"/>
    <mergeCell ref="O535:Q535"/>
    <mergeCell ref="R535:S535"/>
    <mergeCell ref="B534:C534"/>
    <mergeCell ref="D534:G534"/>
    <mergeCell ref="H534:I534"/>
    <mergeCell ref="J534:K534"/>
    <mergeCell ref="M534:N534"/>
    <mergeCell ref="O534:Q534"/>
    <mergeCell ref="R532:S532"/>
    <mergeCell ref="B533:C533"/>
    <mergeCell ref="D533:G533"/>
    <mergeCell ref="H533:I533"/>
    <mergeCell ref="J533:K533"/>
    <mergeCell ref="M533:N533"/>
    <mergeCell ref="O533:Q533"/>
    <mergeCell ref="R533:S533"/>
    <mergeCell ref="B532:C532"/>
    <mergeCell ref="D532:G532"/>
    <mergeCell ref="H532:I532"/>
    <mergeCell ref="J532:K532"/>
    <mergeCell ref="M532:N532"/>
    <mergeCell ref="O532:Q532"/>
    <mergeCell ref="R530:S530"/>
    <mergeCell ref="B531:C531"/>
    <mergeCell ref="D531:G531"/>
    <mergeCell ref="H531:I531"/>
    <mergeCell ref="J531:K531"/>
    <mergeCell ref="M531:N531"/>
    <mergeCell ref="O531:Q531"/>
    <mergeCell ref="R531:S531"/>
    <mergeCell ref="B530:C530"/>
    <mergeCell ref="D530:G530"/>
    <mergeCell ref="H530:I530"/>
    <mergeCell ref="J530:K530"/>
    <mergeCell ref="M530:N530"/>
    <mergeCell ref="O530:Q530"/>
    <mergeCell ref="R528:S528"/>
    <mergeCell ref="B529:C529"/>
    <mergeCell ref="D529:G529"/>
    <mergeCell ref="H529:I529"/>
    <mergeCell ref="J529:K529"/>
    <mergeCell ref="M529:N529"/>
    <mergeCell ref="O529:Q529"/>
    <mergeCell ref="R529:S529"/>
    <mergeCell ref="B528:C528"/>
    <mergeCell ref="D528:G528"/>
    <mergeCell ref="H528:I528"/>
    <mergeCell ref="J528:K528"/>
    <mergeCell ref="M528:N528"/>
    <mergeCell ref="O528:Q528"/>
    <mergeCell ref="R526:S526"/>
    <mergeCell ref="B527:C527"/>
    <mergeCell ref="D527:G527"/>
    <mergeCell ref="H527:I527"/>
    <mergeCell ref="J527:K527"/>
    <mergeCell ref="M527:N527"/>
    <mergeCell ref="O527:Q527"/>
    <mergeCell ref="R527:S527"/>
    <mergeCell ref="B526:C526"/>
    <mergeCell ref="D526:G526"/>
    <mergeCell ref="H526:I526"/>
    <mergeCell ref="J526:K526"/>
    <mergeCell ref="M526:N526"/>
    <mergeCell ref="O526:Q526"/>
    <mergeCell ref="R524:S524"/>
    <mergeCell ref="B525:C525"/>
    <mergeCell ref="D525:G525"/>
    <mergeCell ref="H525:I525"/>
    <mergeCell ref="J525:K525"/>
    <mergeCell ref="M525:N525"/>
    <mergeCell ref="O525:Q525"/>
    <mergeCell ref="R525:S525"/>
    <mergeCell ref="B524:C524"/>
    <mergeCell ref="D524:G524"/>
    <mergeCell ref="H524:I524"/>
    <mergeCell ref="J524:K524"/>
    <mergeCell ref="M524:N524"/>
    <mergeCell ref="O524:Q524"/>
    <mergeCell ref="R522:S522"/>
    <mergeCell ref="B523:C523"/>
    <mergeCell ref="D523:G523"/>
    <mergeCell ref="H523:I523"/>
    <mergeCell ref="J523:K523"/>
    <mergeCell ref="M523:N523"/>
    <mergeCell ref="O523:Q523"/>
    <mergeCell ref="R523:S523"/>
    <mergeCell ref="B522:C522"/>
    <mergeCell ref="D522:G522"/>
    <mergeCell ref="H522:I522"/>
    <mergeCell ref="J522:K522"/>
    <mergeCell ref="M522:N522"/>
    <mergeCell ref="O522:Q522"/>
    <mergeCell ref="R520:S520"/>
    <mergeCell ref="B521:C521"/>
    <mergeCell ref="D521:G521"/>
    <mergeCell ref="H521:I521"/>
    <mergeCell ref="J521:K521"/>
    <mergeCell ref="M521:N521"/>
    <mergeCell ref="O521:Q521"/>
    <mergeCell ref="R521:S521"/>
    <mergeCell ref="B520:C520"/>
    <mergeCell ref="D520:G520"/>
    <mergeCell ref="H520:I520"/>
    <mergeCell ref="J520:K520"/>
    <mergeCell ref="M520:N520"/>
    <mergeCell ref="O520:Q520"/>
    <mergeCell ref="R518:S518"/>
    <mergeCell ref="B519:C519"/>
    <mergeCell ref="D519:G519"/>
    <mergeCell ref="H519:I519"/>
    <mergeCell ref="J519:K519"/>
    <mergeCell ref="M519:N519"/>
    <mergeCell ref="O519:Q519"/>
    <mergeCell ref="R519:S519"/>
    <mergeCell ref="B518:C518"/>
    <mergeCell ref="D518:G518"/>
    <mergeCell ref="H518:I518"/>
    <mergeCell ref="J518:K518"/>
    <mergeCell ref="M518:N518"/>
    <mergeCell ref="O518:Q518"/>
    <mergeCell ref="R516:S516"/>
    <mergeCell ref="B517:C517"/>
    <mergeCell ref="D517:G517"/>
    <mergeCell ref="H517:I517"/>
    <mergeCell ref="J517:K517"/>
    <mergeCell ref="M517:N517"/>
    <mergeCell ref="O517:Q517"/>
    <mergeCell ref="R517:S517"/>
    <mergeCell ref="B516:C516"/>
    <mergeCell ref="D516:G516"/>
    <mergeCell ref="H516:I516"/>
    <mergeCell ref="J516:K516"/>
    <mergeCell ref="M516:N516"/>
    <mergeCell ref="O516:Q516"/>
    <mergeCell ref="R514:S514"/>
    <mergeCell ref="B515:C515"/>
    <mergeCell ref="D515:G515"/>
    <mergeCell ref="H515:I515"/>
    <mergeCell ref="J515:K515"/>
    <mergeCell ref="M515:N515"/>
    <mergeCell ref="O515:Q515"/>
    <mergeCell ref="R515:S515"/>
    <mergeCell ref="B514:C514"/>
    <mergeCell ref="D514:G514"/>
    <mergeCell ref="H514:I514"/>
    <mergeCell ref="J514:K514"/>
    <mergeCell ref="M514:N514"/>
    <mergeCell ref="O514:Q514"/>
    <mergeCell ref="R512:S512"/>
    <mergeCell ref="B513:C513"/>
    <mergeCell ref="D513:G513"/>
    <mergeCell ref="H513:I513"/>
    <mergeCell ref="J513:K513"/>
    <mergeCell ref="M513:N513"/>
    <mergeCell ref="O513:Q513"/>
    <mergeCell ref="R513:S513"/>
    <mergeCell ref="B512:C512"/>
    <mergeCell ref="D512:G512"/>
    <mergeCell ref="H512:I512"/>
    <mergeCell ref="J512:K512"/>
    <mergeCell ref="M512:N512"/>
    <mergeCell ref="O512:Q512"/>
    <mergeCell ref="R510:S510"/>
    <mergeCell ref="B511:C511"/>
    <mergeCell ref="D511:G511"/>
    <mergeCell ref="H511:I511"/>
    <mergeCell ref="J511:K511"/>
    <mergeCell ref="M511:N511"/>
    <mergeCell ref="O511:Q511"/>
    <mergeCell ref="R511:S511"/>
    <mergeCell ref="B510:C510"/>
    <mergeCell ref="D510:G510"/>
    <mergeCell ref="H510:I510"/>
    <mergeCell ref="J510:K510"/>
    <mergeCell ref="M510:N510"/>
    <mergeCell ref="O510:Q510"/>
    <mergeCell ref="R508:S508"/>
    <mergeCell ref="B509:C509"/>
    <mergeCell ref="D509:G509"/>
    <mergeCell ref="H509:I509"/>
    <mergeCell ref="J509:K509"/>
    <mergeCell ref="M509:N509"/>
    <mergeCell ref="O509:Q509"/>
    <mergeCell ref="R509:S509"/>
    <mergeCell ref="A508:C508"/>
    <mergeCell ref="D508:G508"/>
    <mergeCell ref="H508:I508"/>
    <mergeCell ref="J508:K508"/>
    <mergeCell ref="M508:N508"/>
    <mergeCell ref="O508:Q508"/>
    <mergeCell ref="R506:S506"/>
    <mergeCell ref="B507:C507"/>
    <mergeCell ref="D507:G507"/>
    <mergeCell ref="H507:I507"/>
    <mergeCell ref="J507:K507"/>
    <mergeCell ref="M507:N507"/>
    <mergeCell ref="O507:Q507"/>
    <mergeCell ref="R507:S507"/>
    <mergeCell ref="B506:C506"/>
    <mergeCell ref="D506:G506"/>
    <mergeCell ref="H506:I506"/>
    <mergeCell ref="J506:K506"/>
    <mergeCell ref="M506:N506"/>
    <mergeCell ref="O506:Q506"/>
    <mergeCell ref="R504:S504"/>
    <mergeCell ref="B505:C505"/>
    <mergeCell ref="D505:G505"/>
    <mergeCell ref="H505:I505"/>
    <mergeCell ref="J505:K505"/>
    <mergeCell ref="M505:N505"/>
    <mergeCell ref="O505:Q505"/>
    <mergeCell ref="R505:S505"/>
    <mergeCell ref="B504:C504"/>
    <mergeCell ref="D504:G504"/>
    <mergeCell ref="H504:I504"/>
    <mergeCell ref="J504:K504"/>
    <mergeCell ref="M504:N504"/>
    <mergeCell ref="O504:Q504"/>
    <mergeCell ref="R502:S502"/>
    <mergeCell ref="B503:C503"/>
    <mergeCell ref="D503:G503"/>
    <mergeCell ref="H503:I503"/>
    <mergeCell ref="J503:K503"/>
    <mergeCell ref="M503:N503"/>
    <mergeCell ref="O503:Q503"/>
    <mergeCell ref="R503:S503"/>
    <mergeCell ref="B502:C502"/>
    <mergeCell ref="D502:G502"/>
    <mergeCell ref="H502:I502"/>
    <mergeCell ref="J502:K502"/>
    <mergeCell ref="M502:N502"/>
    <mergeCell ref="O502:Q502"/>
    <mergeCell ref="R500:S500"/>
    <mergeCell ref="B501:C501"/>
    <mergeCell ref="D501:G501"/>
    <mergeCell ref="H501:I501"/>
    <mergeCell ref="J501:K501"/>
    <mergeCell ref="M501:N501"/>
    <mergeCell ref="O501:Q501"/>
    <mergeCell ref="R501:S501"/>
    <mergeCell ref="B500:C500"/>
    <mergeCell ref="D500:G500"/>
    <mergeCell ref="H500:I500"/>
    <mergeCell ref="J500:K500"/>
    <mergeCell ref="M500:N500"/>
    <mergeCell ref="O500:Q500"/>
    <mergeCell ref="R498:S498"/>
    <mergeCell ref="B499:C499"/>
    <mergeCell ref="D499:G499"/>
    <mergeCell ref="H499:I499"/>
    <mergeCell ref="J499:K499"/>
    <mergeCell ref="M499:N499"/>
    <mergeCell ref="O499:Q499"/>
    <mergeCell ref="R499:S499"/>
    <mergeCell ref="B498:C498"/>
    <mergeCell ref="D498:G498"/>
    <mergeCell ref="H498:I498"/>
    <mergeCell ref="J498:K498"/>
    <mergeCell ref="M498:N498"/>
    <mergeCell ref="O498:Q498"/>
    <mergeCell ref="R496:S496"/>
    <mergeCell ref="B497:C497"/>
    <mergeCell ref="D497:G497"/>
    <mergeCell ref="H497:I497"/>
    <mergeCell ref="J497:K497"/>
    <mergeCell ref="M497:N497"/>
    <mergeCell ref="O497:Q497"/>
    <mergeCell ref="R497:S497"/>
    <mergeCell ref="B496:C496"/>
    <mergeCell ref="D496:G496"/>
    <mergeCell ref="H496:I496"/>
    <mergeCell ref="J496:K496"/>
    <mergeCell ref="M496:N496"/>
    <mergeCell ref="O496:Q496"/>
    <mergeCell ref="R494:S494"/>
    <mergeCell ref="B495:C495"/>
    <mergeCell ref="D495:G495"/>
    <mergeCell ref="H495:I495"/>
    <mergeCell ref="J495:K495"/>
    <mergeCell ref="M495:N495"/>
    <mergeCell ref="O495:Q495"/>
    <mergeCell ref="R495:S495"/>
    <mergeCell ref="B494:C494"/>
    <mergeCell ref="D494:G494"/>
    <mergeCell ref="H494:I494"/>
    <mergeCell ref="J494:K494"/>
    <mergeCell ref="M494:N494"/>
    <mergeCell ref="O494:Q494"/>
    <mergeCell ref="R492:S492"/>
    <mergeCell ref="B493:C493"/>
    <mergeCell ref="D493:G493"/>
    <mergeCell ref="H493:I493"/>
    <mergeCell ref="J493:K493"/>
    <mergeCell ref="M493:N493"/>
    <mergeCell ref="O493:Q493"/>
    <mergeCell ref="R493:S493"/>
    <mergeCell ref="B492:C492"/>
    <mergeCell ref="D492:G492"/>
    <mergeCell ref="H492:I492"/>
    <mergeCell ref="J492:K492"/>
    <mergeCell ref="M492:N492"/>
    <mergeCell ref="O492:Q492"/>
    <mergeCell ref="R490:S490"/>
    <mergeCell ref="B491:C491"/>
    <mergeCell ref="D491:G491"/>
    <mergeCell ref="H491:I491"/>
    <mergeCell ref="J491:K491"/>
    <mergeCell ref="M491:N491"/>
    <mergeCell ref="O491:Q491"/>
    <mergeCell ref="R491:S491"/>
    <mergeCell ref="B490:C490"/>
    <mergeCell ref="D490:G490"/>
    <mergeCell ref="H490:I490"/>
    <mergeCell ref="J490:K490"/>
    <mergeCell ref="M490:N490"/>
    <mergeCell ref="O490:Q490"/>
    <mergeCell ref="R488:S488"/>
    <mergeCell ref="B489:C489"/>
    <mergeCell ref="D489:G489"/>
    <mergeCell ref="H489:I489"/>
    <mergeCell ref="J489:K489"/>
    <mergeCell ref="M489:N489"/>
    <mergeCell ref="O489:Q489"/>
    <mergeCell ref="R489:S489"/>
    <mergeCell ref="B488:C488"/>
    <mergeCell ref="D488:G488"/>
    <mergeCell ref="H488:I488"/>
    <mergeCell ref="J488:K488"/>
    <mergeCell ref="M488:N488"/>
    <mergeCell ref="O488:Q488"/>
    <mergeCell ref="R486:S486"/>
    <mergeCell ref="B487:C487"/>
    <mergeCell ref="D487:G487"/>
    <mergeCell ref="H487:I487"/>
    <mergeCell ref="J487:K487"/>
    <mergeCell ref="M487:N487"/>
    <mergeCell ref="O487:Q487"/>
    <mergeCell ref="R487:S487"/>
    <mergeCell ref="B486:C486"/>
    <mergeCell ref="D486:G486"/>
    <mergeCell ref="H486:I486"/>
    <mergeCell ref="J486:K486"/>
    <mergeCell ref="M486:N486"/>
    <mergeCell ref="O486:Q486"/>
    <mergeCell ref="R484:S484"/>
    <mergeCell ref="B485:C485"/>
    <mergeCell ref="D485:G485"/>
    <mergeCell ref="H485:I485"/>
    <mergeCell ref="J485:K485"/>
    <mergeCell ref="M485:N485"/>
    <mergeCell ref="O485:Q485"/>
    <mergeCell ref="R485:S485"/>
    <mergeCell ref="B484:C484"/>
    <mergeCell ref="D484:G484"/>
    <mergeCell ref="H484:I484"/>
    <mergeCell ref="J484:K484"/>
    <mergeCell ref="M484:N484"/>
    <mergeCell ref="O484:Q484"/>
    <mergeCell ref="R482:S482"/>
    <mergeCell ref="B483:C483"/>
    <mergeCell ref="D483:G483"/>
    <mergeCell ref="H483:I483"/>
    <mergeCell ref="J483:K483"/>
    <mergeCell ref="M483:N483"/>
    <mergeCell ref="O483:Q483"/>
    <mergeCell ref="R483:S483"/>
    <mergeCell ref="B482:C482"/>
    <mergeCell ref="D482:G482"/>
    <mergeCell ref="H482:I482"/>
    <mergeCell ref="J482:K482"/>
    <mergeCell ref="M482:N482"/>
    <mergeCell ref="O482:Q482"/>
    <mergeCell ref="R480:S480"/>
    <mergeCell ref="B481:C481"/>
    <mergeCell ref="D481:G481"/>
    <mergeCell ref="H481:I481"/>
    <mergeCell ref="J481:K481"/>
    <mergeCell ref="M481:N481"/>
    <mergeCell ref="O481:Q481"/>
    <mergeCell ref="R481:S481"/>
    <mergeCell ref="A480:C480"/>
    <mergeCell ref="D480:G480"/>
    <mergeCell ref="H480:I480"/>
    <mergeCell ref="J480:K480"/>
    <mergeCell ref="M480:N480"/>
    <mergeCell ref="O480:Q480"/>
    <mergeCell ref="R478:S478"/>
    <mergeCell ref="B479:C479"/>
    <mergeCell ref="D479:G479"/>
    <mergeCell ref="H479:I479"/>
    <mergeCell ref="J479:K479"/>
    <mergeCell ref="M479:N479"/>
    <mergeCell ref="O479:Q479"/>
    <mergeCell ref="R479:S479"/>
    <mergeCell ref="B478:C478"/>
    <mergeCell ref="D478:G478"/>
    <mergeCell ref="H478:I478"/>
    <mergeCell ref="J478:K478"/>
    <mergeCell ref="M478:N478"/>
    <mergeCell ref="O478:Q478"/>
    <mergeCell ref="R476:S476"/>
    <mergeCell ref="B477:C477"/>
    <mergeCell ref="D477:G477"/>
    <mergeCell ref="H477:I477"/>
    <mergeCell ref="J477:K477"/>
    <mergeCell ref="M477:N477"/>
    <mergeCell ref="O477:Q477"/>
    <mergeCell ref="R477:S477"/>
    <mergeCell ref="B476:C476"/>
    <mergeCell ref="D476:G476"/>
    <mergeCell ref="H476:I476"/>
    <mergeCell ref="J476:K476"/>
    <mergeCell ref="M476:N476"/>
    <mergeCell ref="O476:Q476"/>
    <mergeCell ref="R474:S474"/>
    <mergeCell ref="B475:C475"/>
    <mergeCell ref="D475:G475"/>
    <mergeCell ref="H475:I475"/>
    <mergeCell ref="J475:K475"/>
    <mergeCell ref="M475:N475"/>
    <mergeCell ref="O475:Q475"/>
    <mergeCell ref="R475:S475"/>
    <mergeCell ref="B474:C474"/>
    <mergeCell ref="D474:G474"/>
    <mergeCell ref="H474:I474"/>
    <mergeCell ref="J474:K474"/>
    <mergeCell ref="M474:N474"/>
    <mergeCell ref="O474:Q474"/>
    <mergeCell ref="R472:S472"/>
    <mergeCell ref="B473:C473"/>
    <mergeCell ref="D473:G473"/>
    <mergeCell ref="H473:I473"/>
    <mergeCell ref="J473:K473"/>
    <mergeCell ref="M473:N473"/>
    <mergeCell ref="O473:Q473"/>
    <mergeCell ref="R473:S473"/>
    <mergeCell ref="B472:C472"/>
    <mergeCell ref="D472:G472"/>
    <mergeCell ref="H472:I472"/>
    <mergeCell ref="J472:K472"/>
    <mergeCell ref="M472:N472"/>
    <mergeCell ref="O472:Q472"/>
    <mergeCell ref="R470:S470"/>
    <mergeCell ref="B471:C471"/>
    <mergeCell ref="D471:G471"/>
    <mergeCell ref="H471:I471"/>
    <mergeCell ref="J471:K471"/>
    <mergeCell ref="M471:N471"/>
    <mergeCell ref="O471:Q471"/>
    <mergeCell ref="R471:S471"/>
    <mergeCell ref="B470:C470"/>
    <mergeCell ref="D470:G470"/>
    <mergeCell ref="H470:I470"/>
    <mergeCell ref="J470:K470"/>
    <mergeCell ref="M470:N470"/>
    <mergeCell ref="O470:Q470"/>
    <mergeCell ref="R468:S468"/>
    <mergeCell ref="B469:C469"/>
    <mergeCell ref="D469:G469"/>
    <mergeCell ref="H469:I469"/>
    <mergeCell ref="J469:K469"/>
    <mergeCell ref="M469:N469"/>
    <mergeCell ref="O469:Q469"/>
    <mergeCell ref="R469:S469"/>
    <mergeCell ref="B468:C468"/>
    <mergeCell ref="D468:G468"/>
    <mergeCell ref="H468:I468"/>
    <mergeCell ref="J468:K468"/>
    <mergeCell ref="M468:N468"/>
    <mergeCell ref="O468:Q468"/>
    <mergeCell ref="R466:S466"/>
    <mergeCell ref="B467:C467"/>
    <mergeCell ref="D467:G467"/>
    <mergeCell ref="H467:I467"/>
    <mergeCell ref="J467:K467"/>
    <mergeCell ref="M467:N467"/>
    <mergeCell ref="O467:Q467"/>
    <mergeCell ref="R467:S467"/>
    <mergeCell ref="B466:C466"/>
    <mergeCell ref="D466:G466"/>
    <mergeCell ref="H466:I466"/>
    <mergeCell ref="J466:K466"/>
    <mergeCell ref="M466:N466"/>
    <mergeCell ref="O466:Q466"/>
    <mergeCell ref="R464:S464"/>
    <mergeCell ref="B465:C465"/>
    <mergeCell ref="D465:G465"/>
    <mergeCell ref="H465:I465"/>
    <mergeCell ref="J465:K465"/>
    <mergeCell ref="M465:N465"/>
    <mergeCell ref="O465:Q465"/>
    <mergeCell ref="R465:S465"/>
    <mergeCell ref="B464:C464"/>
    <mergeCell ref="D464:G464"/>
    <mergeCell ref="H464:I464"/>
    <mergeCell ref="J464:K464"/>
    <mergeCell ref="M464:N464"/>
    <mergeCell ref="O464:Q464"/>
    <mergeCell ref="R462:S462"/>
    <mergeCell ref="B463:C463"/>
    <mergeCell ref="D463:G463"/>
    <mergeCell ref="H463:I463"/>
    <mergeCell ref="J463:K463"/>
    <mergeCell ref="M463:N463"/>
    <mergeCell ref="O463:Q463"/>
    <mergeCell ref="R463:S463"/>
    <mergeCell ref="B462:C462"/>
    <mergeCell ref="D462:G462"/>
    <mergeCell ref="H462:I462"/>
    <mergeCell ref="J462:K462"/>
    <mergeCell ref="M462:N462"/>
    <mergeCell ref="O462:Q462"/>
    <mergeCell ref="R460:S460"/>
    <mergeCell ref="B461:C461"/>
    <mergeCell ref="D461:G461"/>
    <mergeCell ref="H461:I461"/>
    <mergeCell ref="J461:K461"/>
    <mergeCell ref="M461:N461"/>
    <mergeCell ref="O461:Q461"/>
    <mergeCell ref="R461:S461"/>
    <mergeCell ref="B460:C460"/>
    <mergeCell ref="D460:G460"/>
    <mergeCell ref="H460:I460"/>
    <mergeCell ref="J460:K460"/>
    <mergeCell ref="M460:N460"/>
    <mergeCell ref="O460:Q460"/>
    <mergeCell ref="R458:S458"/>
    <mergeCell ref="B459:C459"/>
    <mergeCell ref="D459:G459"/>
    <mergeCell ref="H459:I459"/>
    <mergeCell ref="J459:K459"/>
    <mergeCell ref="M459:N459"/>
    <mergeCell ref="O459:Q459"/>
    <mergeCell ref="R459:S459"/>
    <mergeCell ref="B458:C458"/>
    <mergeCell ref="D458:G458"/>
    <mergeCell ref="H458:I458"/>
    <mergeCell ref="J458:K458"/>
    <mergeCell ref="M458:N458"/>
    <mergeCell ref="O458:Q458"/>
    <mergeCell ref="R456:S456"/>
    <mergeCell ref="B457:C457"/>
    <mergeCell ref="D457:G457"/>
    <mergeCell ref="H457:I457"/>
    <mergeCell ref="J457:K457"/>
    <mergeCell ref="M457:N457"/>
    <mergeCell ref="O457:Q457"/>
    <mergeCell ref="R457:S457"/>
    <mergeCell ref="B456:C456"/>
    <mergeCell ref="D456:G456"/>
    <mergeCell ref="H456:I456"/>
    <mergeCell ref="J456:K456"/>
    <mergeCell ref="M456:N456"/>
    <mergeCell ref="O456:Q456"/>
    <mergeCell ref="R454:S454"/>
    <mergeCell ref="B455:C455"/>
    <mergeCell ref="D455:G455"/>
    <mergeCell ref="H455:I455"/>
    <mergeCell ref="J455:K455"/>
    <mergeCell ref="M455:N455"/>
    <mergeCell ref="O455:Q455"/>
    <mergeCell ref="R455:S455"/>
    <mergeCell ref="B454:C454"/>
    <mergeCell ref="D454:G454"/>
    <mergeCell ref="H454:I454"/>
    <mergeCell ref="J454:K454"/>
    <mergeCell ref="M454:N454"/>
    <mergeCell ref="O454:Q454"/>
    <mergeCell ref="R452:S452"/>
    <mergeCell ref="B453:C453"/>
    <mergeCell ref="D453:G453"/>
    <mergeCell ref="H453:I453"/>
    <mergeCell ref="J453:K453"/>
    <mergeCell ref="M453:N453"/>
    <mergeCell ref="O453:Q453"/>
    <mergeCell ref="R453:S453"/>
    <mergeCell ref="B452:C452"/>
    <mergeCell ref="D452:G452"/>
    <mergeCell ref="H452:I452"/>
    <mergeCell ref="J452:K452"/>
    <mergeCell ref="M452:N452"/>
    <mergeCell ref="O452:Q452"/>
    <mergeCell ref="R450:S450"/>
    <mergeCell ref="B451:C451"/>
    <mergeCell ref="D451:G451"/>
    <mergeCell ref="H451:I451"/>
    <mergeCell ref="J451:K451"/>
    <mergeCell ref="M451:N451"/>
    <mergeCell ref="O451:Q451"/>
    <mergeCell ref="R451:S451"/>
    <mergeCell ref="B450:C450"/>
    <mergeCell ref="D450:G450"/>
    <mergeCell ref="H450:I450"/>
    <mergeCell ref="J450:K450"/>
    <mergeCell ref="M450:N450"/>
    <mergeCell ref="O450:Q450"/>
    <mergeCell ref="R448:S448"/>
    <mergeCell ref="B449:C449"/>
    <mergeCell ref="D449:G449"/>
    <mergeCell ref="H449:I449"/>
    <mergeCell ref="J449:K449"/>
    <mergeCell ref="M449:N449"/>
    <mergeCell ref="O449:Q449"/>
    <mergeCell ref="R449:S449"/>
    <mergeCell ref="B448:C448"/>
    <mergeCell ref="D448:G448"/>
    <mergeCell ref="H448:I448"/>
    <mergeCell ref="J448:K448"/>
    <mergeCell ref="M448:N448"/>
    <mergeCell ref="O448:Q448"/>
    <mergeCell ref="R446:S446"/>
    <mergeCell ref="B447:C447"/>
    <mergeCell ref="D447:G447"/>
    <mergeCell ref="H447:I447"/>
    <mergeCell ref="J447:K447"/>
    <mergeCell ref="M447:N447"/>
    <mergeCell ref="O447:Q447"/>
    <mergeCell ref="R447:S447"/>
    <mergeCell ref="B446:C446"/>
    <mergeCell ref="D446:G446"/>
    <mergeCell ref="H446:I446"/>
    <mergeCell ref="J446:K446"/>
    <mergeCell ref="M446:N446"/>
    <mergeCell ref="O446:Q446"/>
    <mergeCell ref="R444:S444"/>
    <mergeCell ref="B445:C445"/>
    <mergeCell ref="D445:G445"/>
    <mergeCell ref="H445:I445"/>
    <mergeCell ref="J445:K445"/>
    <mergeCell ref="M445:N445"/>
    <mergeCell ref="O445:Q445"/>
    <mergeCell ref="R445:S445"/>
    <mergeCell ref="B444:C444"/>
    <mergeCell ref="D444:G444"/>
    <mergeCell ref="H444:I444"/>
    <mergeCell ref="J444:K444"/>
    <mergeCell ref="M444:N444"/>
    <mergeCell ref="O444:Q444"/>
    <mergeCell ref="R442:S442"/>
    <mergeCell ref="B443:C443"/>
    <mergeCell ref="D443:G443"/>
    <mergeCell ref="H443:I443"/>
    <mergeCell ref="J443:K443"/>
    <mergeCell ref="M443:N443"/>
    <mergeCell ref="O443:Q443"/>
    <mergeCell ref="R443:S443"/>
    <mergeCell ref="B442:C442"/>
    <mergeCell ref="D442:G442"/>
    <mergeCell ref="H442:I442"/>
    <mergeCell ref="J442:K442"/>
    <mergeCell ref="M442:N442"/>
    <mergeCell ref="O442:Q442"/>
    <mergeCell ref="R440:S440"/>
    <mergeCell ref="B441:C441"/>
    <mergeCell ref="D441:G441"/>
    <mergeCell ref="H441:I441"/>
    <mergeCell ref="J441:K441"/>
    <mergeCell ref="M441:N441"/>
    <mergeCell ref="O441:Q441"/>
    <mergeCell ref="R441:S441"/>
    <mergeCell ref="B440:C440"/>
    <mergeCell ref="D440:G440"/>
    <mergeCell ref="H440:I440"/>
    <mergeCell ref="J440:K440"/>
    <mergeCell ref="M440:N440"/>
    <mergeCell ref="O440:Q440"/>
    <mergeCell ref="R438:S438"/>
    <mergeCell ref="B439:C439"/>
    <mergeCell ref="D439:G439"/>
    <mergeCell ref="H439:I439"/>
    <mergeCell ref="J439:K439"/>
    <mergeCell ref="M439:N439"/>
    <mergeCell ref="O439:Q439"/>
    <mergeCell ref="R439:S439"/>
    <mergeCell ref="B438:C438"/>
    <mergeCell ref="D438:G438"/>
    <mergeCell ref="H438:I438"/>
    <mergeCell ref="J438:K438"/>
    <mergeCell ref="M438:N438"/>
    <mergeCell ref="O438:Q438"/>
    <mergeCell ref="R436:S436"/>
    <mergeCell ref="B437:C437"/>
    <mergeCell ref="D437:G437"/>
    <mergeCell ref="H437:I437"/>
    <mergeCell ref="J437:K437"/>
    <mergeCell ref="M437:N437"/>
    <mergeCell ref="O437:Q437"/>
    <mergeCell ref="R437:S437"/>
    <mergeCell ref="B436:C436"/>
    <mergeCell ref="D436:G436"/>
    <mergeCell ref="H436:I436"/>
    <mergeCell ref="J436:K436"/>
    <mergeCell ref="M436:N436"/>
    <mergeCell ref="O436:Q436"/>
    <mergeCell ref="R434:S434"/>
    <mergeCell ref="B435:C435"/>
    <mergeCell ref="D435:G435"/>
    <mergeCell ref="H435:I435"/>
    <mergeCell ref="J435:K435"/>
    <mergeCell ref="M435:N435"/>
    <mergeCell ref="O435:Q435"/>
    <mergeCell ref="R435:S435"/>
    <mergeCell ref="B434:C434"/>
    <mergeCell ref="D434:G434"/>
    <mergeCell ref="H434:I434"/>
    <mergeCell ref="J434:K434"/>
    <mergeCell ref="M434:N434"/>
    <mergeCell ref="O434:Q434"/>
    <mergeCell ref="R432:S432"/>
    <mergeCell ref="B433:C433"/>
    <mergeCell ref="D433:G433"/>
    <mergeCell ref="H433:I433"/>
    <mergeCell ref="J433:K433"/>
    <mergeCell ref="M433:N433"/>
    <mergeCell ref="O433:Q433"/>
    <mergeCell ref="R433:S433"/>
    <mergeCell ref="B432:C432"/>
    <mergeCell ref="D432:G432"/>
    <mergeCell ref="H432:I432"/>
    <mergeCell ref="J432:K432"/>
    <mergeCell ref="M432:N432"/>
    <mergeCell ref="O432:Q432"/>
    <mergeCell ref="R430:S430"/>
    <mergeCell ref="B431:C431"/>
    <mergeCell ref="D431:G431"/>
    <mergeCell ref="H431:I431"/>
    <mergeCell ref="J431:K431"/>
    <mergeCell ref="M431:N431"/>
    <mergeCell ref="O431:Q431"/>
    <mergeCell ref="R431:S431"/>
    <mergeCell ref="B430:C430"/>
    <mergeCell ref="D430:G430"/>
    <mergeCell ref="H430:I430"/>
    <mergeCell ref="J430:K430"/>
    <mergeCell ref="M430:N430"/>
    <mergeCell ref="O430:Q430"/>
    <mergeCell ref="R428:S428"/>
    <mergeCell ref="B429:C429"/>
    <mergeCell ref="D429:G429"/>
    <mergeCell ref="H429:I429"/>
    <mergeCell ref="J429:K429"/>
    <mergeCell ref="M429:N429"/>
    <mergeCell ref="O429:Q429"/>
    <mergeCell ref="R429:S429"/>
    <mergeCell ref="B428:C428"/>
    <mergeCell ref="D428:G428"/>
    <mergeCell ref="H428:I428"/>
    <mergeCell ref="J428:K428"/>
    <mergeCell ref="M428:N428"/>
    <mergeCell ref="O428:Q428"/>
    <mergeCell ref="R426:S426"/>
    <mergeCell ref="B427:C427"/>
    <mergeCell ref="D427:G427"/>
    <mergeCell ref="H427:I427"/>
    <mergeCell ref="J427:K427"/>
    <mergeCell ref="M427:N427"/>
    <mergeCell ref="O427:Q427"/>
    <mergeCell ref="R427:S427"/>
    <mergeCell ref="B426:C426"/>
    <mergeCell ref="D426:G426"/>
    <mergeCell ref="H426:I426"/>
    <mergeCell ref="J426:K426"/>
    <mergeCell ref="M426:N426"/>
    <mergeCell ref="O426:Q426"/>
    <mergeCell ref="R424:S424"/>
    <mergeCell ref="B425:C425"/>
    <mergeCell ref="D425:G425"/>
    <mergeCell ref="H425:I425"/>
    <mergeCell ref="J425:K425"/>
    <mergeCell ref="M425:N425"/>
    <mergeCell ref="O425:Q425"/>
    <mergeCell ref="R425:S425"/>
    <mergeCell ref="B424:C424"/>
    <mergeCell ref="D424:G424"/>
    <mergeCell ref="H424:I424"/>
    <mergeCell ref="J424:K424"/>
    <mergeCell ref="M424:N424"/>
    <mergeCell ref="O424:Q424"/>
    <mergeCell ref="R422:S422"/>
    <mergeCell ref="B423:C423"/>
    <mergeCell ref="D423:G423"/>
    <mergeCell ref="H423:I423"/>
    <mergeCell ref="J423:K423"/>
    <mergeCell ref="M423:N423"/>
    <mergeCell ref="O423:Q423"/>
    <mergeCell ref="R423:S423"/>
    <mergeCell ref="B422:C422"/>
    <mergeCell ref="D422:G422"/>
    <mergeCell ref="H422:I422"/>
    <mergeCell ref="J422:K422"/>
    <mergeCell ref="M422:N422"/>
    <mergeCell ref="O422:Q422"/>
    <mergeCell ref="R420:S420"/>
    <mergeCell ref="B421:C421"/>
    <mergeCell ref="D421:G421"/>
    <mergeCell ref="H421:I421"/>
    <mergeCell ref="J421:K421"/>
    <mergeCell ref="M421:N421"/>
    <mergeCell ref="O421:Q421"/>
    <mergeCell ref="R421:S421"/>
    <mergeCell ref="B420:C420"/>
    <mergeCell ref="D420:G420"/>
    <mergeCell ref="H420:I420"/>
    <mergeCell ref="J420:K420"/>
    <mergeCell ref="M420:N420"/>
    <mergeCell ref="O420:Q420"/>
    <mergeCell ref="R418:S418"/>
    <mergeCell ref="B419:C419"/>
    <mergeCell ref="D419:G419"/>
    <mergeCell ref="H419:I419"/>
    <mergeCell ref="J419:K419"/>
    <mergeCell ref="M419:N419"/>
    <mergeCell ref="O419:Q419"/>
    <mergeCell ref="R419:S419"/>
    <mergeCell ref="B418:C418"/>
    <mergeCell ref="D418:G418"/>
    <mergeCell ref="H418:I418"/>
    <mergeCell ref="J418:K418"/>
    <mergeCell ref="M418:N418"/>
    <mergeCell ref="O418:Q418"/>
    <mergeCell ref="R416:S416"/>
    <mergeCell ref="B417:C417"/>
    <mergeCell ref="D417:G417"/>
    <mergeCell ref="H417:I417"/>
    <mergeCell ref="J417:K417"/>
    <mergeCell ref="M417:N417"/>
    <mergeCell ref="O417:Q417"/>
    <mergeCell ref="R417:S417"/>
    <mergeCell ref="B416:C416"/>
    <mergeCell ref="D416:G416"/>
    <mergeCell ref="H416:I416"/>
    <mergeCell ref="J416:K416"/>
    <mergeCell ref="M416:N416"/>
    <mergeCell ref="O416:Q416"/>
    <mergeCell ref="R414:S414"/>
    <mergeCell ref="B415:C415"/>
    <mergeCell ref="D415:G415"/>
    <mergeCell ref="H415:I415"/>
    <mergeCell ref="J415:K415"/>
    <mergeCell ref="M415:N415"/>
    <mergeCell ref="O415:Q415"/>
    <mergeCell ref="R415:S415"/>
    <mergeCell ref="B414:C414"/>
    <mergeCell ref="D414:G414"/>
    <mergeCell ref="H414:I414"/>
    <mergeCell ref="J414:K414"/>
    <mergeCell ref="M414:N414"/>
    <mergeCell ref="O414:Q414"/>
    <mergeCell ref="A412:S412"/>
    <mergeCell ref="B413:C413"/>
    <mergeCell ref="D413:G413"/>
    <mergeCell ref="H413:I413"/>
    <mergeCell ref="J413:K413"/>
    <mergeCell ref="M413:N413"/>
    <mergeCell ref="O413:Q413"/>
    <mergeCell ref="R413:S413"/>
    <mergeCell ref="R410:S410"/>
    <mergeCell ref="B411:C411"/>
    <mergeCell ref="D411:G411"/>
    <mergeCell ref="H411:I411"/>
    <mergeCell ref="J411:K411"/>
    <mergeCell ref="M411:N411"/>
    <mergeCell ref="O411:Q411"/>
    <mergeCell ref="R411:S411"/>
    <mergeCell ref="B410:C410"/>
    <mergeCell ref="D410:G410"/>
    <mergeCell ref="H410:I410"/>
    <mergeCell ref="J410:K410"/>
    <mergeCell ref="M410:N410"/>
    <mergeCell ref="O410:Q410"/>
    <mergeCell ref="R408:S408"/>
    <mergeCell ref="B409:C409"/>
    <mergeCell ref="D409:G409"/>
    <mergeCell ref="H409:I409"/>
    <mergeCell ref="J409:K409"/>
    <mergeCell ref="M409:N409"/>
    <mergeCell ref="O409:Q409"/>
    <mergeCell ref="R409:S409"/>
    <mergeCell ref="B408:C408"/>
    <mergeCell ref="D408:G408"/>
    <mergeCell ref="H408:I408"/>
    <mergeCell ref="J408:K408"/>
    <mergeCell ref="M408:N408"/>
    <mergeCell ref="O408:Q408"/>
    <mergeCell ref="R406:S406"/>
    <mergeCell ref="B407:C407"/>
    <mergeCell ref="D407:G407"/>
    <mergeCell ref="H407:I407"/>
    <mergeCell ref="J407:K407"/>
    <mergeCell ref="M407:N407"/>
    <mergeCell ref="O407:Q407"/>
    <mergeCell ref="R407:S407"/>
    <mergeCell ref="B406:C406"/>
    <mergeCell ref="D406:G406"/>
    <mergeCell ref="H406:I406"/>
    <mergeCell ref="J406:K406"/>
    <mergeCell ref="M406:N406"/>
    <mergeCell ref="O406:Q406"/>
    <mergeCell ref="R404:S404"/>
    <mergeCell ref="B405:C405"/>
    <mergeCell ref="D405:G405"/>
    <mergeCell ref="H405:I405"/>
    <mergeCell ref="J405:K405"/>
    <mergeCell ref="M405:N405"/>
    <mergeCell ref="O405:Q405"/>
    <mergeCell ref="R405:S405"/>
    <mergeCell ref="B404:C404"/>
    <mergeCell ref="D404:G404"/>
    <mergeCell ref="H404:I404"/>
    <mergeCell ref="J404:K404"/>
    <mergeCell ref="M404:N404"/>
    <mergeCell ref="O404:Q404"/>
    <mergeCell ref="R402:S402"/>
    <mergeCell ref="B403:C403"/>
    <mergeCell ref="D403:G403"/>
    <mergeCell ref="H403:I403"/>
    <mergeCell ref="J403:K403"/>
    <mergeCell ref="M403:N403"/>
    <mergeCell ref="O403:Q403"/>
    <mergeCell ref="R403:S403"/>
    <mergeCell ref="B402:C402"/>
    <mergeCell ref="D402:G402"/>
    <mergeCell ref="H402:I402"/>
    <mergeCell ref="J402:K402"/>
    <mergeCell ref="M402:N402"/>
    <mergeCell ref="O402:Q402"/>
    <mergeCell ref="R400:S400"/>
    <mergeCell ref="B401:C401"/>
    <mergeCell ref="D401:G401"/>
    <mergeCell ref="H401:I401"/>
    <mergeCell ref="J401:K401"/>
    <mergeCell ref="M401:N401"/>
    <mergeCell ref="O401:Q401"/>
    <mergeCell ref="R401:S401"/>
    <mergeCell ref="B400:C400"/>
    <mergeCell ref="D400:G400"/>
    <mergeCell ref="H400:I400"/>
    <mergeCell ref="J400:K400"/>
    <mergeCell ref="M400:N400"/>
    <mergeCell ref="O400:Q400"/>
    <mergeCell ref="R398:S398"/>
    <mergeCell ref="B399:C399"/>
    <mergeCell ref="D399:G399"/>
    <mergeCell ref="H399:I399"/>
    <mergeCell ref="J399:K399"/>
    <mergeCell ref="M399:N399"/>
    <mergeCell ref="O399:Q399"/>
    <mergeCell ref="R399:S399"/>
    <mergeCell ref="B398:C398"/>
    <mergeCell ref="D398:G398"/>
    <mergeCell ref="H398:I398"/>
    <mergeCell ref="J398:K398"/>
    <mergeCell ref="M398:N398"/>
    <mergeCell ref="O398:Q398"/>
    <mergeCell ref="R396:S396"/>
    <mergeCell ref="B397:C397"/>
    <mergeCell ref="D397:G397"/>
    <mergeCell ref="H397:I397"/>
    <mergeCell ref="J397:K397"/>
    <mergeCell ref="M397:N397"/>
    <mergeCell ref="O397:Q397"/>
    <mergeCell ref="R397:S397"/>
    <mergeCell ref="B396:C396"/>
    <mergeCell ref="D396:G396"/>
    <mergeCell ref="H396:I396"/>
    <mergeCell ref="J396:K396"/>
    <mergeCell ref="M396:N396"/>
    <mergeCell ref="O396:Q396"/>
    <mergeCell ref="R394:S394"/>
    <mergeCell ref="B395:C395"/>
    <mergeCell ref="D395:G395"/>
    <mergeCell ref="H395:I395"/>
    <mergeCell ref="J395:K395"/>
    <mergeCell ref="M395:N395"/>
    <mergeCell ref="O395:Q395"/>
    <mergeCell ref="R395:S395"/>
    <mergeCell ref="B394:C394"/>
    <mergeCell ref="D394:G394"/>
    <mergeCell ref="H394:I394"/>
    <mergeCell ref="J394:K394"/>
    <mergeCell ref="M394:N394"/>
    <mergeCell ref="O394:Q394"/>
    <mergeCell ref="R392:S392"/>
    <mergeCell ref="B393:C393"/>
    <mergeCell ref="D393:G393"/>
    <mergeCell ref="H393:I393"/>
    <mergeCell ref="J393:K393"/>
    <mergeCell ref="M393:N393"/>
    <mergeCell ref="O393:Q393"/>
    <mergeCell ref="R393:S393"/>
    <mergeCell ref="B392:C392"/>
    <mergeCell ref="D392:G392"/>
    <mergeCell ref="H392:I392"/>
    <mergeCell ref="J392:K392"/>
    <mergeCell ref="M392:N392"/>
    <mergeCell ref="O392:Q392"/>
    <mergeCell ref="R390:S390"/>
    <mergeCell ref="B391:C391"/>
    <mergeCell ref="D391:G391"/>
    <mergeCell ref="H391:I391"/>
    <mergeCell ref="J391:K391"/>
    <mergeCell ref="M391:N391"/>
    <mergeCell ref="O391:Q391"/>
    <mergeCell ref="R391:S391"/>
    <mergeCell ref="B390:C390"/>
    <mergeCell ref="D390:G390"/>
    <mergeCell ref="H390:I390"/>
    <mergeCell ref="J390:K390"/>
    <mergeCell ref="M390:N390"/>
    <mergeCell ref="O390:Q390"/>
    <mergeCell ref="R388:S388"/>
    <mergeCell ref="B389:C389"/>
    <mergeCell ref="D389:G389"/>
    <mergeCell ref="H389:I389"/>
    <mergeCell ref="J389:K389"/>
    <mergeCell ref="M389:N389"/>
    <mergeCell ref="O389:Q389"/>
    <mergeCell ref="R389:S389"/>
    <mergeCell ref="B388:C388"/>
    <mergeCell ref="D388:G388"/>
    <mergeCell ref="H388:I388"/>
    <mergeCell ref="J388:K388"/>
    <mergeCell ref="M388:N388"/>
    <mergeCell ref="O388:Q388"/>
    <mergeCell ref="R386:S386"/>
    <mergeCell ref="B387:C387"/>
    <mergeCell ref="D387:G387"/>
    <mergeCell ref="H387:I387"/>
    <mergeCell ref="J387:K387"/>
    <mergeCell ref="M387:N387"/>
    <mergeCell ref="O387:Q387"/>
    <mergeCell ref="R387:S387"/>
    <mergeCell ref="B386:C386"/>
    <mergeCell ref="D386:G386"/>
    <mergeCell ref="H386:I386"/>
    <mergeCell ref="J386:K386"/>
    <mergeCell ref="M386:N386"/>
    <mergeCell ref="O386:Q386"/>
    <mergeCell ref="R384:S384"/>
    <mergeCell ref="B385:C385"/>
    <mergeCell ref="D385:G385"/>
    <mergeCell ref="H385:I385"/>
    <mergeCell ref="J385:K385"/>
    <mergeCell ref="M385:N385"/>
    <mergeCell ref="O385:Q385"/>
    <mergeCell ref="R385:S385"/>
    <mergeCell ref="B384:C384"/>
    <mergeCell ref="D384:G384"/>
    <mergeCell ref="H384:I384"/>
    <mergeCell ref="J384:K384"/>
    <mergeCell ref="M384:N384"/>
    <mergeCell ref="O384:Q384"/>
    <mergeCell ref="R382:S382"/>
    <mergeCell ref="B383:C383"/>
    <mergeCell ref="D383:G383"/>
    <mergeCell ref="H383:I383"/>
    <mergeCell ref="J383:K383"/>
    <mergeCell ref="M383:N383"/>
    <mergeCell ref="O383:Q383"/>
    <mergeCell ref="R383:S383"/>
    <mergeCell ref="B382:C382"/>
    <mergeCell ref="D382:G382"/>
    <mergeCell ref="H382:I382"/>
    <mergeCell ref="J382:K382"/>
    <mergeCell ref="M382:N382"/>
    <mergeCell ref="O382:Q382"/>
    <mergeCell ref="R380:S380"/>
    <mergeCell ref="B381:C381"/>
    <mergeCell ref="D381:G381"/>
    <mergeCell ref="H381:I381"/>
    <mergeCell ref="J381:K381"/>
    <mergeCell ref="M381:N381"/>
    <mergeCell ref="O381:Q381"/>
    <mergeCell ref="R381:S381"/>
    <mergeCell ref="B380:C380"/>
    <mergeCell ref="D380:G380"/>
    <mergeCell ref="H380:I380"/>
    <mergeCell ref="J380:K380"/>
    <mergeCell ref="M380:N380"/>
    <mergeCell ref="O380:Q380"/>
    <mergeCell ref="R378:S378"/>
    <mergeCell ref="B379:C379"/>
    <mergeCell ref="D379:G379"/>
    <mergeCell ref="H379:I379"/>
    <mergeCell ref="J379:K379"/>
    <mergeCell ref="M379:N379"/>
    <mergeCell ref="O379:Q379"/>
    <mergeCell ref="R379:S379"/>
    <mergeCell ref="B378:C378"/>
    <mergeCell ref="D378:G378"/>
    <mergeCell ref="H378:I378"/>
    <mergeCell ref="J378:K378"/>
    <mergeCell ref="M378:N378"/>
    <mergeCell ref="O378:Q378"/>
    <mergeCell ref="R376:S376"/>
    <mergeCell ref="B377:C377"/>
    <mergeCell ref="D377:G377"/>
    <mergeCell ref="H377:I377"/>
    <mergeCell ref="J377:K377"/>
    <mergeCell ref="M377:N377"/>
    <mergeCell ref="O377:Q377"/>
    <mergeCell ref="R377:S377"/>
    <mergeCell ref="B376:C376"/>
    <mergeCell ref="D376:G376"/>
    <mergeCell ref="H376:I376"/>
    <mergeCell ref="J376:K376"/>
    <mergeCell ref="M376:N376"/>
    <mergeCell ref="O376:Q376"/>
    <mergeCell ref="R374:S374"/>
    <mergeCell ref="B375:C375"/>
    <mergeCell ref="D375:G375"/>
    <mergeCell ref="H375:I375"/>
    <mergeCell ref="J375:K375"/>
    <mergeCell ref="M375:N375"/>
    <mergeCell ref="O375:Q375"/>
    <mergeCell ref="R375:S375"/>
    <mergeCell ref="B374:C374"/>
    <mergeCell ref="D374:G374"/>
    <mergeCell ref="H374:I374"/>
    <mergeCell ref="J374:K374"/>
    <mergeCell ref="M374:N374"/>
    <mergeCell ref="O374:Q374"/>
    <mergeCell ref="R372:S372"/>
    <mergeCell ref="B373:C373"/>
    <mergeCell ref="D373:G373"/>
    <mergeCell ref="H373:I373"/>
    <mergeCell ref="J373:K373"/>
    <mergeCell ref="M373:N373"/>
    <mergeCell ref="O373:Q373"/>
    <mergeCell ref="R373:S373"/>
    <mergeCell ref="B372:C372"/>
    <mergeCell ref="D372:G372"/>
    <mergeCell ref="H372:I372"/>
    <mergeCell ref="J372:K372"/>
    <mergeCell ref="M372:N372"/>
    <mergeCell ref="O372:Q372"/>
    <mergeCell ref="R370:S370"/>
    <mergeCell ref="B371:C371"/>
    <mergeCell ref="D371:G371"/>
    <mergeCell ref="H371:I371"/>
    <mergeCell ref="J371:K371"/>
    <mergeCell ref="M371:N371"/>
    <mergeCell ref="O371:Q371"/>
    <mergeCell ref="R371:S371"/>
    <mergeCell ref="B370:C370"/>
    <mergeCell ref="D370:G370"/>
    <mergeCell ref="H370:I370"/>
    <mergeCell ref="J370:K370"/>
    <mergeCell ref="M370:N370"/>
    <mergeCell ref="O370:Q370"/>
    <mergeCell ref="R368:S368"/>
    <mergeCell ref="B369:C369"/>
    <mergeCell ref="D369:G369"/>
    <mergeCell ref="H369:I369"/>
    <mergeCell ref="J369:K369"/>
    <mergeCell ref="M369:N369"/>
    <mergeCell ref="O369:Q369"/>
    <mergeCell ref="R369:S369"/>
    <mergeCell ref="B368:C368"/>
    <mergeCell ref="D368:G368"/>
    <mergeCell ref="H368:I368"/>
    <mergeCell ref="J368:K368"/>
    <mergeCell ref="M368:N368"/>
    <mergeCell ref="O368:Q368"/>
    <mergeCell ref="R366:S366"/>
    <mergeCell ref="B367:C367"/>
    <mergeCell ref="D367:G367"/>
    <mergeCell ref="H367:I367"/>
    <mergeCell ref="J367:K367"/>
    <mergeCell ref="M367:N367"/>
    <mergeCell ref="O367:Q367"/>
    <mergeCell ref="R367:S367"/>
    <mergeCell ref="B366:C366"/>
    <mergeCell ref="D366:G366"/>
    <mergeCell ref="H366:I366"/>
    <mergeCell ref="J366:K366"/>
    <mergeCell ref="M366:N366"/>
    <mergeCell ref="O366:Q366"/>
    <mergeCell ref="R364:S364"/>
    <mergeCell ref="B365:C365"/>
    <mergeCell ref="D365:G365"/>
    <mergeCell ref="H365:I365"/>
    <mergeCell ref="J365:K365"/>
    <mergeCell ref="M365:N365"/>
    <mergeCell ref="O365:Q365"/>
    <mergeCell ref="R365:S365"/>
    <mergeCell ref="B364:C364"/>
    <mergeCell ref="D364:G364"/>
    <mergeCell ref="H364:I364"/>
    <mergeCell ref="J364:K364"/>
    <mergeCell ref="M364:N364"/>
    <mergeCell ref="O364:Q364"/>
    <mergeCell ref="R362:S362"/>
    <mergeCell ref="B363:C363"/>
    <mergeCell ref="D363:G363"/>
    <mergeCell ref="H363:I363"/>
    <mergeCell ref="J363:K363"/>
    <mergeCell ref="M363:N363"/>
    <mergeCell ref="O363:Q363"/>
    <mergeCell ref="R363:S363"/>
    <mergeCell ref="B362:C362"/>
    <mergeCell ref="D362:G362"/>
    <mergeCell ref="H362:I362"/>
    <mergeCell ref="J362:K362"/>
    <mergeCell ref="M362:N362"/>
    <mergeCell ref="O362:Q362"/>
    <mergeCell ref="R360:S360"/>
    <mergeCell ref="B361:C361"/>
    <mergeCell ref="D361:G361"/>
    <mergeCell ref="H361:I361"/>
    <mergeCell ref="J361:K361"/>
    <mergeCell ref="M361:N361"/>
    <mergeCell ref="O361:Q361"/>
    <mergeCell ref="R361:S361"/>
    <mergeCell ref="B360:C360"/>
    <mergeCell ref="D360:G360"/>
    <mergeCell ref="H360:I360"/>
    <mergeCell ref="J360:K360"/>
    <mergeCell ref="M360:N360"/>
    <mergeCell ref="O360:Q360"/>
    <mergeCell ref="R358:S358"/>
    <mergeCell ref="B359:C359"/>
    <mergeCell ref="D359:G359"/>
    <mergeCell ref="H359:I359"/>
    <mergeCell ref="J359:K359"/>
    <mergeCell ref="M359:N359"/>
    <mergeCell ref="O359:Q359"/>
    <mergeCell ref="R359:S359"/>
    <mergeCell ref="B358:C358"/>
    <mergeCell ref="D358:G358"/>
    <mergeCell ref="H358:I358"/>
    <mergeCell ref="J358:K358"/>
    <mergeCell ref="M358:N358"/>
    <mergeCell ref="O358:Q358"/>
    <mergeCell ref="R356:S356"/>
    <mergeCell ref="B357:C357"/>
    <mergeCell ref="D357:G357"/>
    <mergeCell ref="H357:I357"/>
    <mergeCell ref="J357:K357"/>
    <mergeCell ref="M357:N357"/>
    <mergeCell ref="O357:Q357"/>
    <mergeCell ref="R357:S357"/>
    <mergeCell ref="B356:C356"/>
    <mergeCell ref="D356:G356"/>
    <mergeCell ref="H356:I356"/>
    <mergeCell ref="J356:K356"/>
    <mergeCell ref="M356:N356"/>
    <mergeCell ref="O356:Q356"/>
    <mergeCell ref="R354:S354"/>
    <mergeCell ref="B355:C355"/>
    <mergeCell ref="D355:G355"/>
    <mergeCell ref="H355:I355"/>
    <mergeCell ref="J355:K355"/>
    <mergeCell ref="M355:N355"/>
    <mergeCell ref="O355:Q355"/>
    <mergeCell ref="R355:S355"/>
    <mergeCell ref="B354:C354"/>
    <mergeCell ref="D354:G354"/>
    <mergeCell ref="H354:I354"/>
    <mergeCell ref="J354:K354"/>
    <mergeCell ref="M354:N354"/>
    <mergeCell ref="O354:Q354"/>
    <mergeCell ref="R352:S352"/>
    <mergeCell ref="B353:C353"/>
    <mergeCell ref="D353:G353"/>
    <mergeCell ref="H353:I353"/>
    <mergeCell ref="J353:K353"/>
    <mergeCell ref="M353:N353"/>
    <mergeCell ref="O353:Q353"/>
    <mergeCell ref="R353:S353"/>
    <mergeCell ref="B352:C352"/>
    <mergeCell ref="D352:G352"/>
    <mergeCell ref="H352:I352"/>
    <mergeCell ref="J352:K352"/>
    <mergeCell ref="M352:N352"/>
    <mergeCell ref="O352:Q352"/>
    <mergeCell ref="R350:S350"/>
    <mergeCell ref="B351:C351"/>
    <mergeCell ref="D351:G351"/>
    <mergeCell ref="H351:I351"/>
    <mergeCell ref="J351:K351"/>
    <mergeCell ref="M351:N351"/>
    <mergeCell ref="O351:Q351"/>
    <mergeCell ref="R351:S351"/>
    <mergeCell ref="B350:C350"/>
    <mergeCell ref="D350:G350"/>
    <mergeCell ref="H350:I350"/>
    <mergeCell ref="J350:K350"/>
    <mergeCell ref="M350:N350"/>
    <mergeCell ref="O350:Q350"/>
    <mergeCell ref="R348:S348"/>
    <mergeCell ref="B349:C349"/>
    <mergeCell ref="D349:G349"/>
    <mergeCell ref="H349:I349"/>
    <mergeCell ref="J349:K349"/>
    <mergeCell ref="M349:N349"/>
    <mergeCell ref="O349:Q349"/>
    <mergeCell ref="R349:S349"/>
    <mergeCell ref="B348:C348"/>
    <mergeCell ref="D348:G348"/>
    <mergeCell ref="H348:I348"/>
    <mergeCell ref="J348:K348"/>
    <mergeCell ref="M348:N348"/>
    <mergeCell ref="O348:Q348"/>
    <mergeCell ref="R346:S346"/>
    <mergeCell ref="B347:C347"/>
    <mergeCell ref="D347:G347"/>
    <mergeCell ref="H347:I347"/>
    <mergeCell ref="J347:K347"/>
    <mergeCell ref="M347:N347"/>
    <mergeCell ref="O347:Q347"/>
    <mergeCell ref="R347:S347"/>
    <mergeCell ref="B346:C346"/>
    <mergeCell ref="D346:G346"/>
    <mergeCell ref="H346:I346"/>
    <mergeCell ref="J346:K346"/>
    <mergeCell ref="M346:N346"/>
    <mergeCell ref="O346:Q346"/>
    <mergeCell ref="R344:S344"/>
    <mergeCell ref="B345:C345"/>
    <mergeCell ref="D345:G345"/>
    <mergeCell ref="H345:I345"/>
    <mergeCell ref="J345:K345"/>
    <mergeCell ref="M345:N345"/>
    <mergeCell ref="O345:Q345"/>
    <mergeCell ref="R345:S345"/>
    <mergeCell ref="B344:C344"/>
    <mergeCell ref="D344:G344"/>
    <mergeCell ref="H344:I344"/>
    <mergeCell ref="J344:K344"/>
    <mergeCell ref="M344:N344"/>
    <mergeCell ref="O344:Q344"/>
    <mergeCell ref="R342:S342"/>
    <mergeCell ref="B343:C343"/>
    <mergeCell ref="D343:G343"/>
    <mergeCell ref="H343:I343"/>
    <mergeCell ref="J343:K343"/>
    <mergeCell ref="M343:N343"/>
    <mergeCell ref="O343:Q343"/>
    <mergeCell ref="R343:S343"/>
    <mergeCell ref="B342:C342"/>
    <mergeCell ref="D342:G342"/>
    <mergeCell ref="H342:I342"/>
    <mergeCell ref="J342:K342"/>
    <mergeCell ref="M342:N342"/>
    <mergeCell ref="O342:Q342"/>
    <mergeCell ref="R340:S340"/>
    <mergeCell ref="B341:C341"/>
    <mergeCell ref="D341:G341"/>
    <mergeCell ref="H341:I341"/>
    <mergeCell ref="J341:K341"/>
    <mergeCell ref="M341:N341"/>
    <mergeCell ref="O341:Q341"/>
    <mergeCell ref="R341:S341"/>
    <mergeCell ref="B340:C340"/>
    <mergeCell ref="D340:G340"/>
    <mergeCell ref="H340:I340"/>
    <mergeCell ref="J340:K340"/>
    <mergeCell ref="M340:N340"/>
    <mergeCell ref="O340:Q340"/>
    <mergeCell ref="R338:S338"/>
    <mergeCell ref="B339:C339"/>
    <mergeCell ref="D339:G339"/>
    <mergeCell ref="H339:I339"/>
    <mergeCell ref="J339:K339"/>
    <mergeCell ref="M339:N339"/>
    <mergeCell ref="O339:Q339"/>
    <mergeCell ref="R339:S339"/>
    <mergeCell ref="B338:C338"/>
    <mergeCell ref="D338:G338"/>
    <mergeCell ref="H338:I338"/>
    <mergeCell ref="J338:K338"/>
    <mergeCell ref="M338:N338"/>
    <mergeCell ref="O338:Q338"/>
    <mergeCell ref="R335:S335"/>
    <mergeCell ref="A336:S336"/>
    <mergeCell ref="B337:C337"/>
    <mergeCell ref="D337:G337"/>
    <mergeCell ref="H337:I337"/>
    <mergeCell ref="J337:K337"/>
    <mergeCell ref="M337:N337"/>
    <mergeCell ref="O337:Q337"/>
    <mergeCell ref="R337:S337"/>
    <mergeCell ref="B335:C335"/>
    <mergeCell ref="D335:G335"/>
    <mergeCell ref="H335:I335"/>
    <mergeCell ref="J335:K335"/>
    <mergeCell ref="M335:N335"/>
    <mergeCell ref="O335:Q335"/>
    <mergeCell ref="R333:S333"/>
    <mergeCell ref="B334:C334"/>
    <mergeCell ref="D334:G334"/>
    <mergeCell ref="H334:I334"/>
    <mergeCell ref="J334:K334"/>
    <mergeCell ref="M334:N334"/>
    <mergeCell ref="O334:Q334"/>
    <mergeCell ref="R334:S334"/>
    <mergeCell ref="B333:C333"/>
    <mergeCell ref="D333:G333"/>
    <mergeCell ref="H333:I333"/>
    <mergeCell ref="J333:K333"/>
    <mergeCell ref="M333:N333"/>
    <mergeCell ref="O333:Q333"/>
    <mergeCell ref="R331:S331"/>
    <mergeCell ref="B332:C332"/>
    <mergeCell ref="D332:G332"/>
    <mergeCell ref="H332:I332"/>
    <mergeCell ref="J332:K332"/>
    <mergeCell ref="M332:N332"/>
    <mergeCell ref="O332:Q332"/>
    <mergeCell ref="R332:S332"/>
    <mergeCell ref="B331:C331"/>
    <mergeCell ref="D331:G331"/>
    <mergeCell ref="H331:I331"/>
    <mergeCell ref="J331:K331"/>
    <mergeCell ref="M331:N331"/>
    <mergeCell ref="O331:Q331"/>
    <mergeCell ref="R329:S329"/>
    <mergeCell ref="B330:C330"/>
    <mergeCell ref="D330:G330"/>
    <mergeCell ref="H330:I330"/>
    <mergeCell ref="J330:K330"/>
    <mergeCell ref="M330:N330"/>
    <mergeCell ref="O330:Q330"/>
    <mergeCell ref="R330:S330"/>
    <mergeCell ref="B329:C329"/>
    <mergeCell ref="D329:G329"/>
    <mergeCell ref="H329:I329"/>
    <mergeCell ref="J329:K329"/>
    <mergeCell ref="M329:N329"/>
    <mergeCell ref="O329:Q329"/>
    <mergeCell ref="R327:S327"/>
    <mergeCell ref="B328:C328"/>
    <mergeCell ref="D328:G328"/>
    <mergeCell ref="H328:I328"/>
    <mergeCell ref="J328:K328"/>
    <mergeCell ref="M328:N328"/>
    <mergeCell ref="O328:Q328"/>
    <mergeCell ref="R328:S328"/>
    <mergeCell ref="B327:C327"/>
    <mergeCell ref="D327:G327"/>
    <mergeCell ref="H327:I327"/>
    <mergeCell ref="J327:K327"/>
    <mergeCell ref="M327:N327"/>
    <mergeCell ref="O327:Q327"/>
    <mergeCell ref="R325:S325"/>
    <mergeCell ref="B326:C326"/>
    <mergeCell ref="D326:G326"/>
    <mergeCell ref="H326:I326"/>
    <mergeCell ref="J326:K326"/>
    <mergeCell ref="M326:N326"/>
    <mergeCell ref="O326:Q326"/>
    <mergeCell ref="R326:S326"/>
    <mergeCell ref="B325:C325"/>
    <mergeCell ref="D325:G325"/>
    <mergeCell ref="H325:I325"/>
    <mergeCell ref="J325:K325"/>
    <mergeCell ref="M325:N325"/>
    <mergeCell ref="O325:Q325"/>
    <mergeCell ref="R323:S323"/>
    <mergeCell ref="B324:C324"/>
    <mergeCell ref="D324:G324"/>
    <mergeCell ref="H324:I324"/>
    <mergeCell ref="J324:K324"/>
    <mergeCell ref="M324:N324"/>
    <mergeCell ref="O324:Q324"/>
    <mergeCell ref="R324:S324"/>
    <mergeCell ref="B323:C323"/>
    <mergeCell ref="D323:G323"/>
    <mergeCell ref="H323:I323"/>
    <mergeCell ref="J323:K323"/>
    <mergeCell ref="M323:N323"/>
    <mergeCell ref="O323:Q323"/>
    <mergeCell ref="R321:S321"/>
    <mergeCell ref="B322:C322"/>
    <mergeCell ref="D322:G322"/>
    <mergeCell ref="H322:I322"/>
    <mergeCell ref="J322:K322"/>
    <mergeCell ref="M322:N322"/>
    <mergeCell ref="O322:Q322"/>
    <mergeCell ref="R322:S322"/>
    <mergeCell ref="B321:C321"/>
    <mergeCell ref="D321:G321"/>
    <mergeCell ref="H321:I321"/>
    <mergeCell ref="J321:K321"/>
    <mergeCell ref="M321:N321"/>
    <mergeCell ref="O321:Q321"/>
    <mergeCell ref="R319:S319"/>
    <mergeCell ref="B320:C320"/>
    <mergeCell ref="D320:G320"/>
    <mergeCell ref="H320:I320"/>
    <mergeCell ref="J320:K320"/>
    <mergeCell ref="M320:N320"/>
    <mergeCell ref="O320:Q320"/>
    <mergeCell ref="R320:S320"/>
    <mergeCell ref="B319:C319"/>
    <mergeCell ref="D319:G319"/>
    <mergeCell ref="H319:I319"/>
    <mergeCell ref="J319:K319"/>
    <mergeCell ref="M319:N319"/>
    <mergeCell ref="O319:Q319"/>
    <mergeCell ref="R317:S317"/>
    <mergeCell ref="B318:C318"/>
    <mergeCell ref="D318:G318"/>
    <mergeCell ref="H318:I318"/>
    <mergeCell ref="J318:K318"/>
    <mergeCell ref="M318:N318"/>
    <mergeCell ref="O318:Q318"/>
    <mergeCell ref="R318:S318"/>
    <mergeCell ref="B317:C317"/>
    <mergeCell ref="D317:G317"/>
    <mergeCell ref="H317:I317"/>
    <mergeCell ref="J317:K317"/>
    <mergeCell ref="M317:N317"/>
    <mergeCell ref="O317:Q317"/>
    <mergeCell ref="R315:S315"/>
    <mergeCell ref="B316:C316"/>
    <mergeCell ref="D316:G316"/>
    <mergeCell ref="H316:I316"/>
    <mergeCell ref="J316:K316"/>
    <mergeCell ref="M316:N316"/>
    <mergeCell ref="O316:Q316"/>
    <mergeCell ref="R316:S316"/>
    <mergeCell ref="B315:C315"/>
    <mergeCell ref="D315:G315"/>
    <mergeCell ref="H315:I315"/>
    <mergeCell ref="J315:K315"/>
    <mergeCell ref="M315:N315"/>
    <mergeCell ref="O315:Q315"/>
    <mergeCell ref="R313:S313"/>
    <mergeCell ref="B314:C314"/>
    <mergeCell ref="D314:G314"/>
    <mergeCell ref="H314:I314"/>
    <mergeCell ref="J314:K314"/>
    <mergeCell ref="M314:N314"/>
    <mergeCell ref="O314:Q314"/>
    <mergeCell ref="R314:S314"/>
    <mergeCell ref="B313:C313"/>
    <mergeCell ref="D313:G313"/>
    <mergeCell ref="H313:I313"/>
    <mergeCell ref="J313:K313"/>
    <mergeCell ref="M313:N313"/>
    <mergeCell ref="O313:Q313"/>
    <mergeCell ref="R311:S311"/>
    <mergeCell ref="B312:C312"/>
    <mergeCell ref="D312:G312"/>
    <mergeCell ref="H312:I312"/>
    <mergeCell ref="J312:K312"/>
    <mergeCell ref="M312:N312"/>
    <mergeCell ref="O312:Q312"/>
    <mergeCell ref="R312:S312"/>
    <mergeCell ref="B311:C311"/>
    <mergeCell ref="D311:G311"/>
    <mergeCell ref="H311:I311"/>
    <mergeCell ref="J311:K311"/>
    <mergeCell ref="M311:N311"/>
    <mergeCell ref="O311:Q311"/>
    <mergeCell ref="R309:S309"/>
    <mergeCell ref="B310:C310"/>
    <mergeCell ref="D310:G310"/>
    <mergeCell ref="H310:I310"/>
    <mergeCell ref="J310:K310"/>
    <mergeCell ref="M310:N310"/>
    <mergeCell ref="O310:Q310"/>
    <mergeCell ref="R310:S310"/>
    <mergeCell ref="B309:C309"/>
    <mergeCell ref="D309:G309"/>
    <mergeCell ref="H309:I309"/>
    <mergeCell ref="J309:K309"/>
    <mergeCell ref="M309:N309"/>
    <mergeCell ref="O309:Q309"/>
    <mergeCell ref="R307:S307"/>
    <mergeCell ref="B308:C308"/>
    <mergeCell ref="D308:G308"/>
    <mergeCell ref="H308:I308"/>
    <mergeCell ref="J308:K308"/>
    <mergeCell ref="M308:N308"/>
    <mergeCell ref="O308:Q308"/>
    <mergeCell ref="R308:S308"/>
    <mergeCell ref="B307:C307"/>
    <mergeCell ref="D307:G307"/>
    <mergeCell ref="H307:I307"/>
    <mergeCell ref="J307:K307"/>
    <mergeCell ref="M307:N307"/>
    <mergeCell ref="O307:Q307"/>
    <mergeCell ref="R305:S305"/>
    <mergeCell ref="B306:C306"/>
    <mergeCell ref="D306:G306"/>
    <mergeCell ref="H306:I306"/>
    <mergeCell ref="J306:K306"/>
    <mergeCell ref="M306:N306"/>
    <mergeCell ref="O306:Q306"/>
    <mergeCell ref="R306:S306"/>
    <mergeCell ref="B305:C305"/>
    <mergeCell ref="D305:G305"/>
    <mergeCell ref="H305:I305"/>
    <mergeCell ref="J305:K305"/>
    <mergeCell ref="M305:N305"/>
    <mergeCell ref="O305:Q305"/>
    <mergeCell ref="R303:S303"/>
    <mergeCell ref="B304:C304"/>
    <mergeCell ref="D304:G304"/>
    <mergeCell ref="H304:I304"/>
    <mergeCell ref="J304:K304"/>
    <mergeCell ref="M304:N304"/>
    <mergeCell ref="O304:Q304"/>
    <mergeCell ref="R304:S304"/>
    <mergeCell ref="B303:C303"/>
    <mergeCell ref="D303:G303"/>
    <mergeCell ref="H303:I303"/>
    <mergeCell ref="J303:K303"/>
    <mergeCell ref="M303:N303"/>
    <mergeCell ref="O303:Q303"/>
    <mergeCell ref="R301:S301"/>
    <mergeCell ref="B302:C302"/>
    <mergeCell ref="D302:G302"/>
    <mergeCell ref="H302:I302"/>
    <mergeCell ref="J302:K302"/>
    <mergeCell ref="M302:N302"/>
    <mergeCell ref="O302:Q302"/>
    <mergeCell ref="R302:S302"/>
    <mergeCell ref="B301:C301"/>
    <mergeCell ref="D301:G301"/>
    <mergeCell ref="H301:I301"/>
    <mergeCell ref="J301:K301"/>
    <mergeCell ref="M301:N301"/>
    <mergeCell ref="O301:Q301"/>
    <mergeCell ref="R299:S299"/>
    <mergeCell ref="B300:C300"/>
    <mergeCell ref="D300:G300"/>
    <mergeCell ref="H300:I300"/>
    <mergeCell ref="J300:K300"/>
    <mergeCell ref="M300:N300"/>
    <mergeCell ref="O300:Q300"/>
    <mergeCell ref="R300:S300"/>
    <mergeCell ref="B299:C299"/>
    <mergeCell ref="D299:G299"/>
    <mergeCell ref="H299:I299"/>
    <mergeCell ref="J299:K299"/>
    <mergeCell ref="M299:N299"/>
    <mergeCell ref="O299:Q299"/>
    <mergeCell ref="R297:S297"/>
    <mergeCell ref="B298:C298"/>
    <mergeCell ref="D298:G298"/>
    <mergeCell ref="H298:I298"/>
    <mergeCell ref="J298:K298"/>
    <mergeCell ref="M298:N298"/>
    <mergeCell ref="O298:Q298"/>
    <mergeCell ref="R298:S298"/>
    <mergeCell ref="B297:C297"/>
    <mergeCell ref="D297:G297"/>
    <mergeCell ref="H297:I297"/>
    <mergeCell ref="J297:K297"/>
    <mergeCell ref="M297:N297"/>
    <mergeCell ref="O297:Q297"/>
    <mergeCell ref="R295:S295"/>
    <mergeCell ref="B296:C296"/>
    <mergeCell ref="D296:G296"/>
    <mergeCell ref="H296:I296"/>
    <mergeCell ref="J296:K296"/>
    <mergeCell ref="M296:N296"/>
    <mergeCell ref="O296:Q296"/>
    <mergeCell ref="R296:S296"/>
    <mergeCell ref="B295:C295"/>
    <mergeCell ref="D295:G295"/>
    <mergeCell ref="H295:I295"/>
    <mergeCell ref="J295:K295"/>
    <mergeCell ref="M295:N295"/>
    <mergeCell ref="O295:Q295"/>
    <mergeCell ref="R293:S293"/>
    <mergeCell ref="B294:C294"/>
    <mergeCell ref="D294:G294"/>
    <mergeCell ref="H294:I294"/>
    <mergeCell ref="J294:K294"/>
    <mergeCell ref="M294:N294"/>
    <mergeCell ref="O294:Q294"/>
    <mergeCell ref="R294:S294"/>
    <mergeCell ref="B293:C293"/>
    <mergeCell ref="D293:G293"/>
    <mergeCell ref="H293:I293"/>
    <mergeCell ref="J293:K293"/>
    <mergeCell ref="M293:N293"/>
    <mergeCell ref="O293:Q293"/>
    <mergeCell ref="R291:S291"/>
    <mergeCell ref="B292:C292"/>
    <mergeCell ref="D292:G292"/>
    <mergeCell ref="H292:I292"/>
    <mergeCell ref="J292:K292"/>
    <mergeCell ref="M292:N292"/>
    <mergeCell ref="O292:Q292"/>
    <mergeCell ref="R292:S292"/>
    <mergeCell ref="B291:C291"/>
    <mergeCell ref="D291:G291"/>
    <mergeCell ref="H291:I291"/>
    <mergeCell ref="J291:K291"/>
    <mergeCell ref="M291:N291"/>
    <mergeCell ref="O291:Q291"/>
    <mergeCell ref="R289:S289"/>
    <mergeCell ref="B290:C290"/>
    <mergeCell ref="D290:G290"/>
    <mergeCell ref="H290:I290"/>
    <mergeCell ref="J290:K290"/>
    <mergeCell ref="M290:N290"/>
    <mergeCell ref="O290:Q290"/>
    <mergeCell ref="R290:S290"/>
    <mergeCell ref="B289:C289"/>
    <mergeCell ref="D289:G289"/>
    <mergeCell ref="H289:I289"/>
    <mergeCell ref="J289:K289"/>
    <mergeCell ref="M289:N289"/>
    <mergeCell ref="O289:Q289"/>
    <mergeCell ref="R287:S287"/>
    <mergeCell ref="B288:C288"/>
    <mergeCell ref="D288:G288"/>
    <mergeCell ref="H288:I288"/>
    <mergeCell ref="J288:K288"/>
    <mergeCell ref="M288:N288"/>
    <mergeCell ref="O288:Q288"/>
    <mergeCell ref="R288:S288"/>
    <mergeCell ref="B287:C287"/>
    <mergeCell ref="D287:G287"/>
    <mergeCell ref="H287:I287"/>
    <mergeCell ref="J287:K287"/>
    <mergeCell ref="M287:N287"/>
    <mergeCell ref="O287:Q287"/>
    <mergeCell ref="R285:S285"/>
    <mergeCell ref="B286:C286"/>
    <mergeCell ref="D286:G286"/>
    <mergeCell ref="H286:I286"/>
    <mergeCell ref="J286:K286"/>
    <mergeCell ref="M286:N286"/>
    <mergeCell ref="O286:Q286"/>
    <mergeCell ref="R286:S286"/>
    <mergeCell ref="B285:C285"/>
    <mergeCell ref="D285:G285"/>
    <mergeCell ref="H285:I285"/>
    <mergeCell ref="J285:K285"/>
    <mergeCell ref="M285:N285"/>
    <mergeCell ref="O285:Q285"/>
    <mergeCell ref="R283:S283"/>
    <mergeCell ref="B284:C284"/>
    <mergeCell ref="D284:G284"/>
    <mergeCell ref="H284:I284"/>
    <mergeCell ref="J284:K284"/>
    <mergeCell ref="M284:N284"/>
    <mergeCell ref="O284:Q284"/>
    <mergeCell ref="R284:S284"/>
    <mergeCell ref="B283:C283"/>
    <mergeCell ref="D283:G283"/>
    <mergeCell ref="H283:I283"/>
    <mergeCell ref="J283:K283"/>
    <mergeCell ref="M283:N283"/>
    <mergeCell ref="O283:Q283"/>
    <mergeCell ref="R281:S281"/>
    <mergeCell ref="B282:C282"/>
    <mergeCell ref="D282:G282"/>
    <mergeCell ref="H282:I282"/>
    <mergeCell ref="J282:K282"/>
    <mergeCell ref="M282:N282"/>
    <mergeCell ref="O282:Q282"/>
    <mergeCell ref="R282:S282"/>
    <mergeCell ref="B281:C281"/>
    <mergeCell ref="D281:G281"/>
    <mergeCell ref="H281:I281"/>
    <mergeCell ref="J281:K281"/>
    <mergeCell ref="M281:N281"/>
    <mergeCell ref="O281:Q281"/>
    <mergeCell ref="R279:S279"/>
    <mergeCell ref="B280:C280"/>
    <mergeCell ref="D280:G280"/>
    <mergeCell ref="H280:I280"/>
    <mergeCell ref="J280:K280"/>
    <mergeCell ref="M280:N280"/>
    <mergeCell ref="O280:Q280"/>
    <mergeCell ref="R280:S280"/>
    <mergeCell ref="B279:C279"/>
    <mergeCell ref="D279:G279"/>
    <mergeCell ref="H279:I279"/>
    <mergeCell ref="J279:K279"/>
    <mergeCell ref="M279:N279"/>
    <mergeCell ref="O279:Q279"/>
    <mergeCell ref="R277:S277"/>
    <mergeCell ref="B278:C278"/>
    <mergeCell ref="D278:G278"/>
    <mergeCell ref="H278:I278"/>
    <mergeCell ref="J278:K278"/>
    <mergeCell ref="M278:N278"/>
    <mergeCell ref="O278:Q278"/>
    <mergeCell ref="R278:S278"/>
    <mergeCell ref="B277:C277"/>
    <mergeCell ref="D277:G277"/>
    <mergeCell ref="H277:I277"/>
    <mergeCell ref="J277:K277"/>
    <mergeCell ref="M277:N277"/>
    <mergeCell ref="O277:Q277"/>
    <mergeCell ref="R275:S275"/>
    <mergeCell ref="B276:C276"/>
    <mergeCell ref="D276:G276"/>
    <mergeCell ref="H276:I276"/>
    <mergeCell ref="J276:K276"/>
    <mergeCell ref="M276:N276"/>
    <mergeCell ref="O276:Q276"/>
    <mergeCell ref="R276:S276"/>
    <mergeCell ref="B275:C275"/>
    <mergeCell ref="D275:G275"/>
    <mergeCell ref="H275:I275"/>
    <mergeCell ref="J275:K275"/>
    <mergeCell ref="M275:N275"/>
    <mergeCell ref="O275:Q275"/>
    <mergeCell ref="R273:S273"/>
    <mergeCell ref="B274:C274"/>
    <mergeCell ref="D274:G274"/>
    <mergeCell ref="H274:I274"/>
    <mergeCell ref="J274:K274"/>
    <mergeCell ref="M274:N274"/>
    <mergeCell ref="O274:Q274"/>
    <mergeCell ref="R274:S274"/>
    <mergeCell ref="B273:C273"/>
    <mergeCell ref="D273:G273"/>
    <mergeCell ref="H273:I273"/>
    <mergeCell ref="J273:K273"/>
    <mergeCell ref="M273:N273"/>
    <mergeCell ref="O273:Q273"/>
    <mergeCell ref="R271:S271"/>
    <mergeCell ref="B272:C272"/>
    <mergeCell ref="D272:G272"/>
    <mergeCell ref="H272:I272"/>
    <mergeCell ref="J272:K272"/>
    <mergeCell ref="M272:N272"/>
    <mergeCell ref="O272:Q272"/>
    <mergeCell ref="R272:S272"/>
    <mergeCell ref="B271:C271"/>
    <mergeCell ref="D271:G271"/>
    <mergeCell ref="H271:I271"/>
    <mergeCell ref="J271:K271"/>
    <mergeCell ref="M271:N271"/>
    <mergeCell ref="O271:Q271"/>
    <mergeCell ref="R269:S269"/>
    <mergeCell ref="B270:C270"/>
    <mergeCell ref="D270:G270"/>
    <mergeCell ref="H270:I270"/>
    <mergeCell ref="J270:K270"/>
    <mergeCell ref="M270:N270"/>
    <mergeCell ref="O270:Q270"/>
    <mergeCell ref="R270:S270"/>
    <mergeCell ref="B269:C269"/>
    <mergeCell ref="D269:G269"/>
    <mergeCell ref="H269:I269"/>
    <mergeCell ref="J269:K269"/>
    <mergeCell ref="M269:N269"/>
    <mergeCell ref="O269:Q269"/>
    <mergeCell ref="R267:S267"/>
    <mergeCell ref="B268:C268"/>
    <mergeCell ref="D268:G268"/>
    <mergeCell ref="H268:I268"/>
    <mergeCell ref="J268:K268"/>
    <mergeCell ref="M268:N268"/>
    <mergeCell ref="O268:Q268"/>
    <mergeCell ref="R268:S268"/>
    <mergeCell ref="B267:C267"/>
    <mergeCell ref="D267:G267"/>
    <mergeCell ref="H267:I267"/>
    <mergeCell ref="J267:K267"/>
    <mergeCell ref="M267:N267"/>
    <mergeCell ref="O267:Q267"/>
    <mergeCell ref="R265:S265"/>
    <mergeCell ref="B266:C266"/>
    <mergeCell ref="D266:G266"/>
    <mergeCell ref="H266:I266"/>
    <mergeCell ref="J266:K266"/>
    <mergeCell ref="M266:N266"/>
    <mergeCell ref="O266:Q266"/>
    <mergeCell ref="R266:S266"/>
    <mergeCell ref="B265:C265"/>
    <mergeCell ref="D265:G265"/>
    <mergeCell ref="H265:I265"/>
    <mergeCell ref="J265:K265"/>
    <mergeCell ref="M265:N265"/>
    <mergeCell ref="O265:Q265"/>
    <mergeCell ref="R263:S263"/>
    <mergeCell ref="B264:C264"/>
    <mergeCell ref="D264:G264"/>
    <mergeCell ref="H264:I264"/>
    <mergeCell ref="J264:K264"/>
    <mergeCell ref="M264:N264"/>
    <mergeCell ref="O264:Q264"/>
    <mergeCell ref="R264:S264"/>
    <mergeCell ref="B263:C263"/>
    <mergeCell ref="D263:G263"/>
    <mergeCell ref="H263:I263"/>
    <mergeCell ref="J263:K263"/>
    <mergeCell ref="M263:N263"/>
    <mergeCell ref="O263:Q263"/>
    <mergeCell ref="R261:S261"/>
    <mergeCell ref="B262:C262"/>
    <mergeCell ref="D262:G262"/>
    <mergeCell ref="H262:I262"/>
    <mergeCell ref="J262:K262"/>
    <mergeCell ref="M262:N262"/>
    <mergeCell ref="O262:Q262"/>
    <mergeCell ref="R262:S262"/>
    <mergeCell ref="B261:C261"/>
    <mergeCell ref="D261:G261"/>
    <mergeCell ref="H261:I261"/>
    <mergeCell ref="J261:K261"/>
    <mergeCell ref="M261:N261"/>
    <mergeCell ref="O261:Q261"/>
    <mergeCell ref="R259:S259"/>
    <mergeCell ref="B260:C260"/>
    <mergeCell ref="D260:G260"/>
    <mergeCell ref="H260:I260"/>
    <mergeCell ref="J260:K260"/>
    <mergeCell ref="M260:N260"/>
    <mergeCell ref="O260:Q260"/>
    <mergeCell ref="R260:S260"/>
    <mergeCell ref="B259:C259"/>
    <mergeCell ref="D259:G259"/>
    <mergeCell ref="H259:I259"/>
    <mergeCell ref="J259:K259"/>
    <mergeCell ref="M259:N259"/>
    <mergeCell ref="O259:Q259"/>
    <mergeCell ref="R256:S256"/>
    <mergeCell ref="A257:S257"/>
    <mergeCell ref="B258:C258"/>
    <mergeCell ref="D258:G258"/>
    <mergeCell ref="H258:I258"/>
    <mergeCell ref="J258:K258"/>
    <mergeCell ref="M258:N258"/>
    <mergeCell ref="O258:Q258"/>
    <mergeCell ref="R258:S258"/>
    <mergeCell ref="B256:C256"/>
    <mergeCell ref="D256:G256"/>
    <mergeCell ref="H256:I256"/>
    <mergeCell ref="J256:K256"/>
    <mergeCell ref="M256:N256"/>
    <mergeCell ref="O256:Q256"/>
    <mergeCell ref="B255:C255"/>
    <mergeCell ref="D255:G255"/>
    <mergeCell ref="J255:K255"/>
    <mergeCell ref="M255:N255"/>
    <mergeCell ref="O255:Q255"/>
    <mergeCell ref="R255:S255"/>
    <mergeCell ref="R253:S253"/>
    <mergeCell ref="B254:C254"/>
    <mergeCell ref="D254:G254"/>
    <mergeCell ref="H254:I254"/>
    <mergeCell ref="J254:K254"/>
    <mergeCell ref="M254:N254"/>
    <mergeCell ref="O254:Q254"/>
    <mergeCell ref="R254:S254"/>
    <mergeCell ref="B253:C253"/>
    <mergeCell ref="D253:G253"/>
    <mergeCell ref="H253:I253"/>
    <mergeCell ref="J253:K253"/>
    <mergeCell ref="M253:N253"/>
    <mergeCell ref="O253:Q253"/>
    <mergeCell ref="R251:S251"/>
    <mergeCell ref="B252:C252"/>
    <mergeCell ref="D252:G252"/>
    <mergeCell ref="H252:I252"/>
    <mergeCell ref="J252:K252"/>
    <mergeCell ref="M252:N252"/>
    <mergeCell ref="O252:Q252"/>
    <mergeCell ref="R252:S252"/>
    <mergeCell ref="B251:C251"/>
    <mergeCell ref="D251:G251"/>
    <mergeCell ref="H251:I251"/>
    <mergeCell ref="J251:K251"/>
    <mergeCell ref="M251:N251"/>
    <mergeCell ref="O251:Q251"/>
    <mergeCell ref="R249:S249"/>
    <mergeCell ref="B250:C250"/>
    <mergeCell ref="D250:G250"/>
    <mergeCell ref="J250:K250"/>
    <mergeCell ref="M250:N250"/>
    <mergeCell ref="O250:Q250"/>
    <mergeCell ref="R250:S250"/>
    <mergeCell ref="B249:C249"/>
    <mergeCell ref="D249:G249"/>
    <mergeCell ref="H249:I249"/>
    <mergeCell ref="J249:K249"/>
    <mergeCell ref="M249:N249"/>
    <mergeCell ref="O249:Q249"/>
    <mergeCell ref="B248:C248"/>
    <mergeCell ref="D248:G248"/>
    <mergeCell ref="J248:K248"/>
    <mergeCell ref="M248:N248"/>
    <mergeCell ref="O248:Q248"/>
    <mergeCell ref="R248:S248"/>
    <mergeCell ref="B247:C247"/>
    <mergeCell ref="D247:G247"/>
    <mergeCell ref="J247:K247"/>
    <mergeCell ref="M247:N247"/>
    <mergeCell ref="O247:Q247"/>
    <mergeCell ref="R247:S247"/>
    <mergeCell ref="B246:C246"/>
    <mergeCell ref="D246:G246"/>
    <mergeCell ref="J246:K246"/>
    <mergeCell ref="M246:N246"/>
    <mergeCell ref="O246:Q246"/>
    <mergeCell ref="R246:S246"/>
    <mergeCell ref="B245:C245"/>
    <mergeCell ref="D245:G245"/>
    <mergeCell ref="J245:K245"/>
    <mergeCell ref="M245:N245"/>
    <mergeCell ref="O245:Q245"/>
    <mergeCell ref="R245:S245"/>
    <mergeCell ref="B244:C244"/>
    <mergeCell ref="D244:G244"/>
    <mergeCell ref="J244:K244"/>
    <mergeCell ref="M244:N244"/>
    <mergeCell ref="O244:Q244"/>
    <mergeCell ref="R244:S244"/>
    <mergeCell ref="R242:S242"/>
    <mergeCell ref="B243:C243"/>
    <mergeCell ref="D243:G243"/>
    <mergeCell ref="H243:I243"/>
    <mergeCell ref="J243:K243"/>
    <mergeCell ref="M243:N243"/>
    <mergeCell ref="O243:Q243"/>
    <mergeCell ref="R243:S243"/>
    <mergeCell ref="B242:C242"/>
    <mergeCell ref="D242:G242"/>
    <mergeCell ref="H242:I242"/>
    <mergeCell ref="J242:K242"/>
    <mergeCell ref="M242:N242"/>
    <mergeCell ref="O242:Q242"/>
    <mergeCell ref="R240:S240"/>
    <mergeCell ref="B241:C241"/>
    <mergeCell ref="D241:G241"/>
    <mergeCell ref="H241:I241"/>
    <mergeCell ref="J241:K241"/>
    <mergeCell ref="M241:N241"/>
    <mergeCell ref="O241:Q241"/>
    <mergeCell ref="R241:S241"/>
    <mergeCell ref="B240:C240"/>
    <mergeCell ref="D240:G240"/>
    <mergeCell ref="H240:I240"/>
    <mergeCell ref="J240:K240"/>
    <mergeCell ref="M240:N240"/>
    <mergeCell ref="O240:Q240"/>
    <mergeCell ref="O238:Q238"/>
    <mergeCell ref="R238:S238"/>
    <mergeCell ref="B239:C239"/>
    <mergeCell ref="D239:G239"/>
    <mergeCell ref="H239:I239"/>
    <mergeCell ref="J239:K239"/>
    <mergeCell ref="M239:N239"/>
    <mergeCell ref="O239:Q239"/>
    <mergeCell ref="R239:S239"/>
    <mergeCell ref="R235:S235"/>
    <mergeCell ref="A236:N236"/>
    <mergeCell ref="O236:Q236"/>
    <mergeCell ref="R236:S236"/>
    <mergeCell ref="A237:S237"/>
    <mergeCell ref="B238:C238"/>
    <mergeCell ref="D238:G238"/>
    <mergeCell ref="H238:I238"/>
    <mergeCell ref="J238:K238"/>
    <mergeCell ref="M238:N238"/>
    <mergeCell ref="B235:C235"/>
    <mergeCell ref="D235:F235"/>
    <mergeCell ref="G235:I235"/>
    <mergeCell ref="J235:K235"/>
    <mergeCell ref="M235:N235"/>
    <mergeCell ref="O235:Q235"/>
    <mergeCell ref="R233:S233"/>
    <mergeCell ref="B234:C234"/>
    <mergeCell ref="D234:F234"/>
    <mergeCell ref="G234:I234"/>
    <mergeCell ref="J234:K234"/>
    <mergeCell ref="M234:N234"/>
    <mergeCell ref="O234:Q234"/>
    <mergeCell ref="R234:S234"/>
    <mergeCell ref="B233:C233"/>
    <mergeCell ref="D233:F233"/>
    <mergeCell ref="G233:I233"/>
    <mergeCell ref="J233:K233"/>
    <mergeCell ref="M233:N233"/>
    <mergeCell ref="O233:Q233"/>
    <mergeCell ref="R230:S230"/>
    <mergeCell ref="A231:S231"/>
    <mergeCell ref="B232:C232"/>
    <mergeCell ref="D232:F232"/>
    <mergeCell ref="G232:I232"/>
    <mergeCell ref="J232:K232"/>
    <mergeCell ref="M232:N232"/>
    <mergeCell ref="O232:Q232"/>
    <mergeCell ref="R232:S232"/>
    <mergeCell ref="B230:C230"/>
    <mergeCell ref="D230:F230"/>
    <mergeCell ref="G230:I230"/>
    <mergeCell ref="J230:K230"/>
    <mergeCell ref="M230:N230"/>
    <mergeCell ref="O230:Q230"/>
    <mergeCell ref="R228:S228"/>
    <mergeCell ref="B229:C229"/>
    <mergeCell ref="D229:F229"/>
    <mergeCell ref="G229:I229"/>
    <mergeCell ref="J229:K229"/>
    <mergeCell ref="M229:N229"/>
    <mergeCell ref="O229:Q229"/>
    <mergeCell ref="R229:S229"/>
    <mergeCell ref="B228:C228"/>
    <mergeCell ref="D228:F228"/>
    <mergeCell ref="G228:I228"/>
    <mergeCell ref="J228:K228"/>
    <mergeCell ref="M228:N228"/>
    <mergeCell ref="O228:Q228"/>
    <mergeCell ref="R226:S226"/>
    <mergeCell ref="B227:C227"/>
    <mergeCell ref="D227:F227"/>
    <mergeCell ref="G227:I227"/>
    <mergeCell ref="J227:K227"/>
    <mergeCell ref="M227:N227"/>
    <mergeCell ref="O227:Q227"/>
    <mergeCell ref="R227:S227"/>
    <mergeCell ref="B226:C226"/>
    <mergeCell ref="D226:F226"/>
    <mergeCell ref="G226:I226"/>
    <mergeCell ref="J226:K226"/>
    <mergeCell ref="M226:N226"/>
    <mergeCell ref="O226:Q226"/>
    <mergeCell ref="R224:S224"/>
    <mergeCell ref="B225:C225"/>
    <mergeCell ref="D225:F225"/>
    <mergeCell ref="G225:I225"/>
    <mergeCell ref="J225:K225"/>
    <mergeCell ref="M225:N225"/>
    <mergeCell ref="O225:Q225"/>
    <mergeCell ref="R225:S225"/>
    <mergeCell ref="B224:C224"/>
    <mergeCell ref="D224:F224"/>
    <mergeCell ref="G224:I224"/>
    <mergeCell ref="J224:K224"/>
    <mergeCell ref="M224:N224"/>
    <mergeCell ref="O224:Q224"/>
    <mergeCell ref="R222:S222"/>
    <mergeCell ref="B223:C223"/>
    <mergeCell ref="D223:F223"/>
    <mergeCell ref="G223:I223"/>
    <mergeCell ref="J223:K223"/>
    <mergeCell ref="M223:N223"/>
    <mergeCell ref="O223:Q223"/>
    <mergeCell ref="R223:S223"/>
    <mergeCell ref="B222:C222"/>
    <mergeCell ref="D222:F222"/>
    <mergeCell ref="G222:I222"/>
    <mergeCell ref="J222:K222"/>
    <mergeCell ref="M222:N222"/>
    <mergeCell ref="O222:Q222"/>
    <mergeCell ref="R220:S220"/>
    <mergeCell ref="B221:C221"/>
    <mergeCell ref="D221:F221"/>
    <mergeCell ref="G221:I221"/>
    <mergeCell ref="J221:K221"/>
    <mergeCell ref="M221:N221"/>
    <mergeCell ref="O221:Q221"/>
    <mergeCell ref="R221:S221"/>
    <mergeCell ref="B220:C220"/>
    <mergeCell ref="D220:F220"/>
    <mergeCell ref="G220:I220"/>
    <mergeCell ref="J220:K220"/>
    <mergeCell ref="M220:N220"/>
    <mergeCell ref="O220:Q220"/>
    <mergeCell ref="R218:S218"/>
    <mergeCell ref="B219:C219"/>
    <mergeCell ref="D219:F219"/>
    <mergeCell ref="G219:I219"/>
    <mergeCell ref="J219:K219"/>
    <mergeCell ref="M219:N219"/>
    <mergeCell ref="O219:Q219"/>
    <mergeCell ref="R219:S219"/>
    <mergeCell ref="B218:C218"/>
    <mergeCell ref="D218:F218"/>
    <mergeCell ref="G218:I218"/>
    <mergeCell ref="J218:K218"/>
    <mergeCell ref="M218:N218"/>
    <mergeCell ref="O218:Q218"/>
    <mergeCell ref="R216:S216"/>
    <mergeCell ref="B217:C217"/>
    <mergeCell ref="D217:F217"/>
    <mergeCell ref="G217:I217"/>
    <mergeCell ref="J217:K217"/>
    <mergeCell ref="M217:N217"/>
    <mergeCell ref="O217:Q217"/>
    <mergeCell ref="R217:S217"/>
    <mergeCell ref="B216:C216"/>
    <mergeCell ref="D216:F216"/>
    <mergeCell ref="G216:I216"/>
    <mergeCell ref="J216:K216"/>
    <mergeCell ref="M216:N216"/>
    <mergeCell ref="O216:Q216"/>
    <mergeCell ref="R214:S214"/>
    <mergeCell ref="B215:C215"/>
    <mergeCell ref="D215:F215"/>
    <mergeCell ref="G215:I215"/>
    <mergeCell ref="J215:K215"/>
    <mergeCell ref="M215:N215"/>
    <mergeCell ref="O215:Q215"/>
    <mergeCell ref="R215:S215"/>
    <mergeCell ref="B214:C214"/>
    <mergeCell ref="D214:F214"/>
    <mergeCell ref="G214:I214"/>
    <mergeCell ref="J214:K214"/>
    <mergeCell ref="M214:N214"/>
    <mergeCell ref="O214:Q214"/>
    <mergeCell ref="R212:S212"/>
    <mergeCell ref="B213:C213"/>
    <mergeCell ref="D213:F213"/>
    <mergeCell ref="G213:I213"/>
    <mergeCell ref="J213:K213"/>
    <mergeCell ref="M213:N213"/>
    <mergeCell ref="O213:Q213"/>
    <mergeCell ref="R213:S213"/>
    <mergeCell ref="B212:C212"/>
    <mergeCell ref="D212:F212"/>
    <mergeCell ref="G212:I212"/>
    <mergeCell ref="J212:K212"/>
    <mergeCell ref="M212:N212"/>
    <mergeCell ref="O212:Q212"/>
    <mergeCell ref="R210:S210"/>
    <mergeCell ref="B211:C211"/>
    <mergeCell ref="D211:F211"/>
    <mergeCell ref="G211:I211"/>
    <mergeCell ref="J211:K211"/>
    <mergeCell ref="M211:N211"/>
    <mergeCell ref="O211:Q211"/>
    <mergeCell ref="R211:S211"/>
    <mergeCell ref="B210:C210"/>
    <mergeCell ref="D210:F210"/>
    <mergeCell ref="G210:I210"/>
    <mergeCell ref="J210:K210"/>
    <mergeCell ref="M210:N210"/>
    <mergeCell ref="O210:Q210"/>
    <mergeCell ref="R208:S208"/>
    <mergeCell ref="B209:C209"/>
    <mergeCell ref="D209:F209"/>
    <mergeCell ref="G209:I209"/>
    <mergeCell ref="J209:K209"/>
    <mergeCell ref="M209:N209"/>
    <mergeCell ref="O209:Q209"/>
    <mergeCell ref="R209:S209"/>
    <mergeCell ref="B208:C208"/>
    <mergeCell ref="D208:F208"/>
    <mergeCell ref="G208:I208"/>
    <mergeCell ref="J208:K208"/>
    <mergeCell ref="M208:N208"/>
    <mergeCell ref="O208:Q208"/>
    <mergeCell ref="R206:S206"/>
    <mergeCell ref="B207:C207"/>
    <mergeCell ref="D207:F207"/>
    <mergeCell ref="G207:I207"/>
    <mergeCell ref="J207:K207"/>
    <mergeCell ref="M207:N207"/>
    <mergeCell ref="O207:Q207"/>
    <mergeCell ref="R207:S207"/>
    <mergeCell ref="B206:C206"/>
    <mergeCell ref="D206:F206"/>
    <mergeCell ref="G206:I206"/>
    <mergeCell ref="J206:K206"/>
    <mergeCell ref="M206:N206"/>
    <mergeCell ref="O206:Q206"/>
    <mergeCell ref="R204:S204"/>
    <mergeCell ref="B205:C205"/>
    <mergeCell ref="D205:F205"/>
    <mergeCell ref="G205:I205"/>
    <mergeCell ref="J205:K205"/>
    <mergeCell ref="M205:N205"/>
    <mergeCell ref="O205:Q205"/>
    <mergeCell ref="R205:S205"/>
    <mergeCell ref="B204:C204"/>
    <mergeCell ref="D204:F204"/>
    <mergeCell ref="G204:I204"/>
    <mergeCell ref="J204:K204"/>
    <mergeCell ref="M204:N204"/>
    <mergeCell ref="O204:Q204"/>
    <mergeCell ref="R202:S202"/>
    <mergeCell ref="B203:C203"/>
    <mergeCell ref="D203:F203"/>
    <mergeCell ref="G203:I203"/>
    <mergeCell ref="J203:K203"/>
    <mergeCell ref="M203:N203"/>
    <mergeCell ref="O203:Q203"/>
    <mergeCell ref="R203:S203"/>
    <mergeCell ref="B202:C202"/>
    <mergeCell ref="D202:F202"/>
    <mergeCell ref="G202:I202"/>
    <mergeCell ref="J202:K202"/>
    <mergeCell ref="M202:N202"/>
    <mergeCell ref="O202:Q202"/>
    <mergeCell ref="R200:S200"/>
    <mergeCell ref="B201:C201"/>
    <mergeCell ref="D201:F201"/>
    <mergeCell ref="G201:I201"/>
    <mergeCell ref="J201:K201"/>
    <mergeCell ref="M201:N201"/>
    <mergeCell ref="O201:Q201"/>
    <mergeCell ref="R201:S201"/>
    <mergeCell ref="B200:C200"/>
    <mergeCell ref="D200:F200"/>
    <mergeCell ref="G200:I200"/>
    <mergeCell ref="J200:K200"/>
    <mergeCell ref="M200:N200"/>
    <mergeCell ref="O200:Q200"/>
    <mergeCell ref="R197:S197"/>
    <mergeCell ref="A198:S198"/>
    <mergeCell ref="B199:C199"/>
    <mergeCell ref="D199:F199"/>
    <mergeCell ref="G199:I199"/>
    <mergeCell ref="J199:K199"/>
    <mergeCell ref="M199:N199"/>
    <mergeCell ref="O199:Q199"/>
    <mergeCell ref="R199:S199"/>
    <mergeCell ref="B197:C197"/>
    <mergeCell ref="D197:F197"/>
    <mergeCell ref="G197:I197"/>
    <mergeCell ref="J197:K197"/>
    <mergeCell ref="M197:N197"/>
    <mergeCell ref="O197:Q197"/>
    <mergeCell ref="R195:S195"/>
    <mergeCell ref="B196:C196"/>
    <mergeCell ref="D196:F196"/>
    <mergeCell ref="G196:I196"/>
    <mergeCell ref="J196:K196"/>
    <mergeCell ref="M196:N196"/>
    <mergeCell ref="O196:Q196"/>
    <mergeCell ref="R196:S196"/>
    <mergeCell ref="B195:C195"/>
    <mergeCell ref="D195:F195"/>
    <mergeCell ref="G195:I195"/>
    <mergeCell ref="J195:K195"/>
    <mergeCell ref="M195:N195"/>
    <mergeCell ref="O195:Q195"/>
    <mergeCell ref="A193:S193"/>
    <mergeCell ref="B194:C194"/>
    <mergeCell ref="D194:F194"/>
    <mergeCell ref="G194:I194"/>
    <mergeCell ref="J194:K194"/>
    <mergeCell ref="M194:N194"/>
    <mergeCell ref="O194:Q194"/>
    <mergeCell ref="R194:S194"/>
    <mergeCell ref="R191:S191"/>
    <mergeCell ref="B192:C192"/>
    <mergeCell ref="D192:F192"/>
    <mergeCell ref="G192:I192"/>
    <mergeCell ref="J192:K192"/>
    <mergeCell ref="M192:N192"/>
    <mergeCell ref="O192:Q192"/>
    <mergeCell ref="R192:S192"/>
    <mergeCell ref="B191:C191"/>
    <mergeCell ref="D191:F191"/>
    <mergeCell ref="G191:I191"/>
    <mergeCell ref="J191:K191"/>
    <mergeCell ref="M191:N191"/>
    <mergeCell ref="O191:Q191"/>
    <mergeCell ref="R189:S189"/>
    <mergeCell ref="B190:C190"/>
    <mergeCell ref="D190:F190"/>
    <mergeCell ref="G190:I190"/>
    <mergeCell ref="J190:K190"/>
    <mergeCell ref="M190:N190"/>
    <mergeCell ref="O190:Q190"/>
    <mergeCell ref="R190:S190"/>
    <mergeCell ref="B189:C189"/>
    <mergeCell ref="D189:F189"/>
    <mergeCell ref="G189:I189"/>
    <mergeCell ref="J189:K189"/>
    <mergeCell ref="M189:N189"/>
    <mergeCell ref="O189:Q189"/>
    <mergeCell ref="R187:S187"/>
    <mergeCell ref="B188:C188"/>
    <mergeCell ref="D188:F188"/>
    <mergeCell ref="G188:I188"/>
    <mergeCell ref="J188:K188"/>
    <mergeCell ref="M188:N188"/>
    <mergeCell ref="O188:Q188"/>
    <mergeCell ref="R188:S188"/>
    <mergeCell ref="B187:C187"/>
    <mergeCell ref="D187:F187"/>
    <mergeCell ref="G187:I187"/>
    <mergeCell ref="J187:K187"/>
    <mergeCell ref="M187:N187"/>
    <mergeCell ref="O187:Q187"/>
    <mergeCell ref="R185:S185"/>
    <mergeCell ref="B186:C186"/>
    <mergeCell ref="D186:F186"/>
    <mergeCell ref="G186:I186"/>
    <mergeCell ref="J186:K186"/>
    <mergeCell ref="M186:N186"/>
    <mergeCell ref="O186:Q186"/>
    <mergeCell ref="R186:S186"/>
    <mergeCell ref="B185:C185"/>
    <mergeCell ref="D185:F185"/>
    <mergeCell ref="G185:I185"/>
    <mergeCell ref="J185:K185"/>
    <mergeCell ref="M185:N185"/>
    <mergeCell ref="O185:Q185"/>
    <mergeCell ref="R182:S182"/>
    <mergeCell ref="A183:S183"/>
    <mergeCell ref="B184:C184"/>
    <mergeCell ref="D184:F184"/>
    <mergeCell ref="G184:I184"/>
    <mergeCell ref="J184:K184"/>
    <mergeCell ref="M184:N184"/>
    <mergeCell ref="O184:Q184"/>
    <mergeCell ref="R184:S184"/>
    <mergeCell ref="B182:C182"/>
    <mergeCell ref="D182:F182"/>
    <mergeCell ref="G182:I182"/>
    <mergeCell ref="J182:K182"/>
    <mergeCell ref="M182:N182"/>
    <mergeCell ref="O182:Q182"/>
    <mergeCell ref="R180:S180"/>
    <mergeCell ref="B181:C181"/>
    <mergeCell ref="D181:F181"/>
    <mergeCell ref="G181:I181"/>
    <mergeCell ref="J181:K181"/>
    <mergeCell ref="M181:N181"/>
    <mergeCell ref="O181:Q181"/>
    <mergeCell ref="R181:S181"/>
    <mergeCell ref="B180:C180"/>
    <mergeCell ref="D180:F180"/>
    <mergeCell ref="G180:I180"/>
    <mergeCell ref="J180:K180"/>
    <mergeCell ref="M180:N180"/>
    <mergeCell ref="O180:Q180"/>
    <mergeCell ref="R178:S178"/>
    <mergeCell ref="B179:C179"/>
    <mergeCell ref="D179:F179"/>
    <mergeCell ref="G179:I179"/>
    <mergeCell ref="J179:K179"/>
    <mergeCell ref="M179:N179"/>
    <mergeCell ref="O179:Q179"/>
    <mergeCell ref="R179:S179"/>
    <mergeCell ref="B178:C178"/>
    <mergeCell ref="D178:F178"/>
    <mergeCell ref="G178:I178"/>
    <mergeCell ref="J178:K178"/>
    <mergeCell ref="M178:N178"/>
    <mergeCell ref="O178:Q178"/>
    <mergeCell ref="R176:S176"/>
    <mergeCell ref="B177:C177"/>
    <mergeCell ref="D177:F177"/>
    <mergeCell ref="G177:I177"/>
    <mergeCell ref="J177:K177"/>
    <mergeCell ref="M177:N177"/>
    <mergeCell ref="O177:Q177"/>
    <mergeCell ref="R177:S177"/>
    <mergeCell ref="B176:C176"/>
    <mergeCell ref="D176:F176"/>
    <mergeCell ref="G176:I176"/>
    <mergeCell ref="J176:K176"/>
    <mergeCell ref="M176:N176"/>
    <mergeCell ref="O176:Q176"/>
    <mergeCell ref="R174:S174"/>
    <mergeCell ref="B175:C175"/>
    <mergeCell ref="D175:F175"/>
    <mergeCell ref="G175:I175"/>
    <mergeCell ref="J175:K175"/>
    <mergeCell ref="M175:N175"/>
    <mergeCell ref="O175:Q175"/>
    <mergeCell ref="R175:S175"/>
    <mergeCell ref="B174:C174"/>
    <mergeCell ref="D174:F174"/>
    <mergeCell ref="G174:I174"/>
    <mergeCell ref="J174:K174"/>
    <mergeCell ref="M174:N174"/>
    <mergeCell ref="O174:Q174"/>
    <mergeCell ref="R172:S172"/>
    <mergeCell ref="B173:C173"/>
    <mergeCell ref="D173:F173"/>
    <mergeCell ref="G173:I173"/>
    <mergeCell ref="J173:K173"/>
    <mergeCell ref="M173:N173"/>
    <mergeCell ref="O173:Q173"/>
    <mergeCell ref="R173:S173"/>
    <mergeCell ref="B172:C172"/>
    <mergeCell ref="D172:F172"/>
    <mergeCell ref="G172:I172"/>
    <mergeCell ref="J172:K172"/>
    <mergeCell ref="M172:N172"/>
    <mergeCell ref="O172:Q172"/>
    <mergeCell ref="A170:S170"/>
    <mergeCell ref="B171:C171"/>
    <mergeCell ref="D171:F171"/>
    <mergeCell ref="G171:I171"/>
    <mergeCell ref="J171:K171"/>
    <mergeCell ref="M171:N171"/>
    <mergeCell ref="O171:Q171"/>
    <mergeCell ref="R171:S171"/>
    <mergeCell ref="R168:S168"/>
    <mergeCell ref="B169:C169"/>
    <mergeCell ref="D169:F169"/>
    <mergeCell ref="G169:I169"/>
    <mergeCell ref="J169:K169"/>
    <mergeCell ref="M169:N169"/>
    <mergeCell ref="O169:Q169"/>
    <mergeCell ref="R169:S169"/>
    <mergeCell ref="B168:C168"/>
    <mergeCell ref="D168:F168"/>
    <mergeCell ref="G168:I168"/>
    <mergeCell ref="J168:K168"/>
    <mergeCell ref="M168:N168"/>
    <mergeCell ref="O168:Q168"/>
    <mergeCell ref="R166:S166"/>
    <mergeCell ref="B167:C167"/>
    <mergeCell ref="D167:F167"/>
    <mergeCell ref="G167:I167"/>
    <mergeCell ref="J167:K167"/>
    <mergeCell ref="M167:N167"/>
    <mergeCell ref="O167:Q167"/>
    <mergeCell ref="R167:S167"/>
    <mergeCell ref="B166:C166"/>
    <mergeCell ref="D166:F166"/>
    <mergeCell ref="G166:I166"/>
    <mergeCell ref="J166:K166"/>
    <mergeCell ref="M166:N166"/>
    <mergeCell ref="O166:Q166"/>
    <mergeCell ref="R164:S164"/>
    <mergeCell ref="B165:C165"/>
    <mergeCell ref="D165:F165"/>
    <mergeCell ref="G165:I165"/>
    <mergeCell ref="J165:K165"/>
    <mergeCell ref="M165:N165"/>
    <mergeCell ref="O165:Q165"/>
    <mergeCell ref="R165:S165"/>
    <mergeCell ref="B164:C164"/>
    <mergeCell ref="D164:F164"/>
    <mergeCell ref="G164:I164"/>
    <mergeCell ref="J164:K164"/>
    <mergeCell ref="M164:N164"/>
    <mergeCell ref="O164:Q164"/>
    <mergeCell ref="R162:S162"/>
    <mergeCell ref="B163:C163"/>
    <mergeCell ref="D163:F163"/>
    <mergeCell ref="G163:I163"/>
    <mergeCell ref="J163:K163"/>
    <mergeCell ref="M163:N163"/>
    <mergeCell ref="O163:Q163"/>
    <mergeCell ref="R163:S163"/>
    <mergeCell ref="B162:C162"/>
    <mergeCell ref="D162:F162"/>
    <mergeCell ref="G162:I162"/>
    <mergeCell ref="J162:K162"/>
    <mergeCell ref="M162:N162"/>
    <mergeCell ref="O162:Q162"/>
    <mergeCell ref="R160:S160"/>
    <mergeCell ref="B161:C161"/>
    <mergeCell ref="D161:F161"/>
    <mergeCell ref="G161:I161"/>
    <mergeCell ref="J161:K161"/>
    <mergeCell ref="M161:N161"/>
    <mergeCell ref="O161:Q161"/>
    <mergeCell ref="R161:S161"/>
    <mergeCell ref="B160:C160"/>
    <mergeCell ref="D160:F160"/>
    <mergeCell ref="G160:I160"/>
    <mergeCell ref="J160:K160"/>
    <mergeCell ref="M160:N160"/>
    <mergeCell ref="O160:Q160"/>
    <mergeCell ref="R158:S158"/>
    <mergeCell ref="B159:C159"/>
    <mergeCell ref="D159:F159"/>
    <mergeCell ref="G159:I159"/>
    <mergeCell ref="J159:K159"/>
    <mergeCell ref="M159:N159"/>
    <mergeCell ref="O159:Q159"/>
    <mergeCell ref="R159:S159"/>
    <mergeCell ref="B158:C158"/>
    <mergeCell ref="D158:F158"/>
    <mergeCell ref="G158:I158"/>
    <mergeCell ref="J158:K158"/>
    <mergeCell ref="M158:N158"/>
    <mergeCell ref="O158:Q158"/>
    <mergeCell ref="R156:S156"/>
    <mergeCell ref="B157:C157"/>
    <mergeCell ref="D157:F157"/>
    <mergeCell ref="G157:I157"/>
    <mergeCell ref="J157:K157"/>
    <mergeCell ref="M157:N157"/>
    <mergeCell ref="O157:Q157"/>
    <mergeCell ref="R157:S157"/>
    <mergeCell ref="B156:C156"/>
    <mergeCell ref="D156:F156"/>
    <mergeCell ref="G156:I156"/>
    <mergeCell ref="J156:K156"/>
    <mergeCell ref="M156:N156"/>
    <mergeCell ref="O156:Q156"/>
    <mergeCell ref="R154:S154"/>
    <mergeCell ref="B155:C155"/>
    <mergeCell ref="D155:F155"/>
    <mergeCell ref="G155:I155"/>
    <mergeCell ref="J155:K155"/>
    <mergeCell ref="M155:N155"/>
    <mergeCell ref="O155:Q155"/>
    <mergeCell ref="R155:S155"/>
    <mergeCell ref="B154:C154"/>
    <mergeCell ref="D154:F154"/>
    <mergeCell ref="G154:I154"/>
    <mergeCell ref="J154:K154"/>
    <mergeCell ref="M154:N154"/>
    <mergeCell ref="O154:Q154"/>
    <mergeCell ref="R152:S152"/>
    <mergeCell ref="B153:C153"/>
    <mergeCell ref="D153:F153"/>
    <mergeCell ref="G153:I153"/>
    <mergeCell ref="J153:K153"/>
    <mergeCell ref="M153:N153"/>
    <mergeCell ref="O153:Q153"/>
    <mergeCell ref="R153:S153"/>
    <mergeCell ref="B152:C152"/>
    <mergeCell ref="D152:F152"/>
    <mergeCell ref="G152:I152"/>
    <mergeCell ref="J152:K152"/>
    <mergeCell ref="M152:N152"/>
    <mergeCell ref="O152:Q152"/>
    <mergeCell ref="R150:S150"/>
    <mergeCell ref="B151:C151"/>
    <mergeCell ref="D151:F151"/>
    <mergeCell ref="G151:I151"/>
    <mergeCell ref="J151:K151"/>
    <mergeCell ref="M151:N151"/>
    <mergeCell ref="O151:Q151"/>
    <mergeCell ref="R151:S151"/>
    <mergeCell ref="B150:C150"/>
    <mergeCell ref="D150:F150"/>
    <mergeCell ref="G150:I150"/>
    <mergeCell ref="J150:K150"/>
    <mergeCell ref="M150:N150"/>
    <mergeCell ref="O150:Q150"/>
    <mergeCell ref="R148:S148"/>
    <mergeCell ref="B149:C149"/>
    <mergeCell ref="D149:F149"/>
    <mergeCell ref="G149:I149"/>
    <mergeCell ref="J149:K149"/>
    <mergeCell ref="M149:N149"/>
    <mergeCell ref="O149:Q149"/>
    <mergeCell ref="R149:S149"/>
    <mergeCell ref="B148:C148"/>
    <mergeCell ref="D148:F148"/>
    <mergeCell ref="G148:I148"/>
    <mergeCell ref="J148:K148"/>
    <mergeCell ref="M148:N148"/>
    <mergeCell ref="O148:Q148"/>
    <mergeCell ref="R146:S146"/>
    <mergeCell ref="B147:C147"/>
    <mergeCell ref="D147:F147"/>
    <mergeCell ref="G147:I147"/>
    <mergeCell ref="J147:K147"/>
    <mergeCell ref="M147:N147"/>
    <mergeCell ref="O147:Q147"/>
    <mergeCell ref="R147:S147"/>
    <mergeCell ref="B146:C146"/>
    <mergeCell ref="D146:F146"/>
    <mergeCell ref="G146:I146"/>
    <mergeCell ref="J146:K146"/>
    <mergeCell ref="M146:N146"/>
    <mergeCell ref="O146:Q146"/>
    <mergeCell ref="R144:S144"/>
    <mergeCell ref="B145:C145"/>
    <mergeCell ref="D145:F145"/>
    <mergeCell ref="G145:I145"/>
    <mergeCell ref="J145:K145"/>
    <mergeCell ref="M145:N145"/>
    <mergeCell ref="O145:Q145"/>
    <mergeCell ref="R145:S145"/>
    <mergeCell ref="B144:C144"/>
    <mergeCell ref="D144:F144"/>
    <mergeCell ref="G144:I144"/>
    <mergeCell ref="J144:K144"/>
    <mergeCell ref="M144:N144"/>
    <mergeCell ref="O144:Q144"/>
    <mergeCell ref="R142:S142"/>
    <mergeCell ref="B143:C143"/>
    <mergeCell ref="D143:F143"/>
    <mergeCell ref="G143:I143"/>
    <mergeCell ref="J143:K143"/>
    <mergeCell ref="M143:N143"/>
    <mergeCell ref="O143:Q143"/>
    <mergeCell ref="R143:S143"/>
    <mergeCell ref="B142:C142"/>
    <mergeCell ref="D142:F142"/>
    <mergeCell ref="G142:I142"/>
    <mergeCell ref="J142:K142"/>
    <mergeCell ref="M142:N142"/>
    <mergeCell ref="O142:Q142"/>
    <mergeCell ref="R140:S140"/>
    <mergeCell ref="B141:C141"/>
    <mergeCell ref="D141:F141"/>
    <mergeCell ref="G141:I141"/>
    <mergeCell ref="J141:K141"/>
    <mergeCell ref="M141:N141"/>
    <mergeCell ref="O141:Q141"/>
    <mergeCell ref="R141:S141"/>
    <mergeCell ref="B140:C140"/>
    <mergeCell ref="D140:F140"/>
    <mergeCell ref="G140:I140"/>
    <mergeCell ref="J140:K140"/>
    <mergeCell ref="M140:N140"/>
    <mergeCell ref="O140:Q140"/>
    <mergeCell ref="R138:S138"/>
    <mergeCell ref="B139:C139"/>
    <mergeCell ref="D139:F139"/>
    <mergeCell ref="G139:I139"/>
    <mergeCell ref="J139:K139"/>
    <mergeCell ref="M139:N139"/>
    <mergeCell ref="O139:Q139"/>
    <mergeCell ref="R139:S139"/>
    <mergeCell ref="B138:C138"/>
    <mergeCell ref="D138:F138"/>
    <mergeCell ref="G138:I138"/>
    <mergeCell ref="J138:K138"/>
    <mergeCell ref="M138:N138"/>
    <mergeCell ref="O138:Q138"/>
    <mergeCell ref="R136:S136"/>
    <mergeCell ref="B137:C137"/>
    <mergeCell ref="D137:F137"/>
    <mergeCell ref="G137:I137"/>
    <mergeCell ref="J137:K137"/>
    <mergeCell ref="M137:N137"/>
    <mergeCell ref="O137:Q137"/>
    <mergeCell ref="R137:S137"/>
    <mergeCell ref="B136:C136"/>
    <mergeCell ref="D136:F136"/>
    <mergeCell ref="G136:I136"/>
    <mergeCell ref="J136:K136"/>
    <mergeCell ref="M136:N136"/>
    <mergeCell ref="O136:Q136"/>
    <mergeCell ref="R134:S134"/>
    <mergeCell ref="B135:C135"/>
    <mergeCell ref="D135:F135"/>
    <mergeCell ref="G135:I135"/>
    <mergeCell ref="J135:K135"/>
    <mergeCell ref="M135:N135"/>
    <mergeCell ref="O135:Q135"/>
    <mergeCell ref="R135:S135"/>
    <mergeCell ref="B134:C134"/>
    <mergeCell ref="D134:F134"/>
    <mergeCell ref="G134:I134"/>
    <mergeCell ref="J134:K134"/>
    <mergeCell ref="M134:N134"/>
    <mergeCell ref="O134:Q134"/>
    <mergeCell ref="R132:S132"/>
    <mergeCell ref="B133:C133"/>
    <mergeCell ref="D133:F133"/>
    <mergeCell ref="G133:I133"/>
    <mergeCell ref="J133:K133"/>
    <mergeCell ref="M133:N133"/>
    <mergeCell ref="O133:Q133"/>
    <mergeCell ref="R133:S133"/>
    <mergeCell ref="B132:C132"/>
    <mergeCell ref="D132:F132"/>
    <mergeCell ref="G132:I132"/>
    <mergeCell ref="J132:K132"/>
    <mergeCell ref="M132:N132"/>
    <mergeCell ref="O132:Q132"/>
    <mergeCell ref="R130:S130"/>
    <mergeCell ref="B131:C131"/>
    <mergeCell ref="D131:F131"/>
    <mergeCell ref="G131:I131"/>
    <mergeCell ref="J131:K131"/>
    <mergeCell ref="M131:N131"/>
    <mergeCell ref="O131:Q131"/>
    <mergeCell ref="R131:S131"/>
    <mergeCell ref="B130:C130"/>
    <mergeCell ref="D130:F130"/>
    <mergeCell ref="G130:I130"/>
    <mergeCell ref="J130:K130"/>
    <mergeCell ref="M130:N130"/>
    <mergeCell ref="O130:Q130"/>
    <mergeCell ref="R128:S128"/>
    <mergeCell ref="B129:C129"/>
    <mergeCell ref="D129:F129"/>
    <mergeCell ref="G129:I129"/>
    <mergeCell ref="J129:K129"/>
    <mergeCell ref="M129:N129"/>
    <mergeCell ref="O129:Q129"/>
    <mergeCell ref="R129:S129"/>
    <mergeCell ref="B128:C128"/>
    <mergeCell ref="D128:F128"/>
    <mergeCell ref="G128:I128"/>
    <mergeCell ref="J128:K128"/>
    <mergeCell ref="M128:N128"/>
    <mergeCell ref="O128:Q128"/>
    <mergeCell ref="R126:S126"/>
    <mergeCell ref="B127:C127"/>
    <mergeCell ref="D127:F127"/>
    <mergeCell ref="G127:I127"/>
    <mergeCell ref="J127:K127"/>
    <mergeCell ref="M127:N127"/>
    <mergeCell ref="O127:Q127"/>
    <mergeCell ref="R127:S127"/>
    <mergeCell ref="B126:C126"/>
    <mergeCell ref="D126:F126"/>
    <mergeCell ref="G126:I126"/>
    <mergeCell ref="J126:K126"/>
    <mergeCell ref="M126:N126"/>
    <mergeCell ref="O126:Q126"/>
    <mergeCell ref="R124:S124"/>
    <mergeCell ref="B125:C125"/>
    <mergeCell ref="D125:F125"/>
    <mergeCell ref="G125:I125"/>
    <mergeCell ref="J125:K125"/>
    <mergeCell ref="M125:N125"/>
    <mergeCell ref="O125:Q125"/>
    <mergeCell ref="R125:S125"/>
    <mergeCell ref="B124:C124"/>
    <mergeCell ref="D124:F124"/>
    <mergeCell ref="G124:I124"/>
    <mergeCell ref="J124:K124"/>
    <mergeCell ref="M124:N124"/>
    <mergeCell ref="O124:Q124"/>
    <mergeCell ref="R122:S122"/>
    <mergeCell ref="B123:C123"/>
    <mergeCell ref="D123:F123"/>
    <mergeCell ref="G123:I123"/>
    <mergeCell ref="J123:K123"/>
    <mergeCell ref="M123:N123"/>
    <mergeCell ref="O123:Q123"/>
    <mergeCell ref="R123:S123"/>
    <mergeCell ref="B122:C122"/>
    <mergeCell ref="D122:F122"/>
    <mergeCell ref="G122:I122"/>
    <mergeCell ref="J122:K122"/>
    <mergeCell ref="M122:N122"/>
    <mergeCell ref="O122:Q122"/>
    <mergeCell ref="R120:S120"/>
    <mergeCell ref="B121:C121"/>
    <mergeCell ref="D121:F121"/>
    <mergeCell ref="G121:I121"/>
    <mergeCell ref="J121:K121"/>
    <mergeCell ref="M121:N121"/>
    <mergeCell ref="O121:Q121"/>
    <mergeCell ref="R121:S121"/>
    <mergeCell ref="B120:C120"/>
    <mergeCell ref="D120:F120"/>
    <mergeCell ref="G120:I120"/>
    <mergeCell ref="J120:K120"/>
    <mergeCell ref="M120:N120"/>
    <mergeCell ref="O120:Q120"/>
    <mergeCell ref="R117:S117"/>
    <mergeCell ref="A118:S118"/>
    <mergeCell ref="B119:C119"/>
    <mergeCell ref="D119:F119"/>
    <mergeCell ref="G119:I119"/>
    <mergeCell ref="J119:K119"/>
    <mergeCell ref="M119:N119"/>
    <mergeCell ref="O119:Q119"/>
    <mergeCell ref="R119:S119"/>
    <mergeCell ref="B117:C117"/>
    <mergeCell ref="D117:F117"/>
    <mergeCell ref="G117:I117"/>
    <mergeCell ref="J117:K117"/>
    <mergeCell ref="M117:N117"/>
    <mergeCell ref="O117:Q117"/>
    <mergeCell ref="A115:S115"/>
    <mergeCell ref="B116:C116"/>
    <mergeCell ref="D116:F116"/>
    <mergeCell ref="G116:I116"/>
    <mergeCell ref="J116:K116"/>
    <mergeCell ref="M116:N116"/>
    <mergeCell ref="O116:Q116"/>
    <mergeCell ref="R116:S116"/>
    <mergeCell ref="R113:S113"/>
    <mergeCell ref="B114:C114"/>
    <mergeCell ref="D114:F114"/>
    <mergeCell ref="G114:I114"/>
    <mergeCell ref="J114:K114"/>
    <mergeCell ref="M114:N114"/>
    <mergeCell ref="O114:Q114"/>
    <mergeCell ref="R114:S114"/>
    <mergeCell ref="B113:C113"/>
    <mergeCell ref="D113:F113"/>
    <mergeCell ref="G113:I113"/>
    <mergeCell ref="J113:K113"/>
    <mergeCell ref="M113:N113"/>
    <mergeCell ref="O113:Q113"/>
    <mergeCell ref="R111:S111"/>
    <mergeCell ref="B112:C112"/>
    <mergeCell ref="D112:F112"/>
    <mergeCell ref="G112:I112"/>
    <mergeCell ref="J112:K112"/>
    <mergeCell ref="M112:N112"/>
    <mergeCell ref="O112:Q112"/>
    <mergeCell ref="R112:S112"/>
    <mergeCell ref="B111:C111"/>
    <mergeCell ref="D111:F111"/>
    <mergeCell ref="G111:I111"/>
    <mergeCell ref="J111:K111"/>
    <mergeCell ref="M111:N111"/>
    <mergeCell ref="O111:Q111"/>
    <mergeCell ref="R109:S109"/>
    <mergeCell ref="B110:C110"/>
    <mergeCell ref="D110:F110"/>
    <mergeCell ref="G110:I110"/>
    <mergeCell ref="J110:K110"/>
    <mergeCell ref="M110:N110"/>
    <mergeCell ref="O110:Q110"/>
    <mergeCell ref="R110:S110"/>
    <mergeCell ref="B109:C109"/>
    <mergeCell ref="D109:F109"/>
    <mergeCell ref="G109:I109"/>
    <mergeCell ref="J109:K109"/>
    <mergeCell ref="M109:N109"/>
    <mergeCell ref="O109:Q109"/>
    <mergeCell ref="R107:S107"/>
    <mergeCell ref="B108:C108"/>
    <mergeCell ref="D108:F108"/>
    <mergeCell ref="G108:I108"/>
    <mergeCell ref="J108:K108"/>
    <mergeCell ref="M108:N108"/>
    <mergeCell ref="O108:Q108"/>
    <mergeCell ref="R108:S108"/>
    <mergeCell ref="B107:C107"/>
    <mergeCell ref="D107:F107"/>
    <mergeCell ref="G107:I107"/>
    <mergeCell ref="J107:K107"/>
    <mergeCell ref="M107:N107"/>
    <mergeCell ref="O107:Q107"/>
    <mergeCell ref="O104:Q105"/>
    <mergeCell ref="R104:S105"/>
    <mergeCell ref="B106:C106"/>
    <mergeCell ref="D106:F106"/>
    <mergeCell ref="G106:I106"/>
    <mergeCell ref="J106:K106"/>
    <mergeCell ref="M106:N106"/>
    <mergeCell ref="O106:Q106"/>
    <mergeCell ref="R106:S106"/>
    <mergeCell ref="M102:N103"/>
    <mergeCell ref="O102:Q103"/>
    <mergeCell ref="R102:S103"/>
    <mergeCell ref="A104:A105"/>
    <mergeCell ref="B104:C105"/>
    <mergeCell ref="D104:F105"/>
    <mergeCell ref="G104:I105"/>
    <mergeCell ref="J104:K105"/>
    <mergeCell ref="L104:L105"/>
    <mergeCell ref="M104:N105"/>
    <mergeCell ref="A102:A103"/>
    <mergeCell ref="B102:C103"/>
    <mergeCell ref="D102:F103"/>
    <mergeCell ref="G102:I103"/>
    <mergeCell ref="J102:K103"/>
    <mergeCell ref="L102:L103"/>
    <mergeCell ref="M99:N100"/>
    <mergeCell ref="O99:Q100"/>
    <mergeCell ref="R99:S100"/>
    <mergeCell ref="B101:C101"/>
    <mergeCell ref="D101:F101"/>
    <mergeCell ref="G101:I101"/>
    <mergeCell ref="J101:K101"/>
    <mergeCell ref="M101:N101"/>
    <mergeCell ref="O101:Q101"/>
    <mergeCell ref="R101:S101"/>
    <mergeCell ref="A99:A100"/>
    <mergeCell ref="B99:C100"/>
    <mergeCell ref="D99:F100"/>
    <mergeCell ref="G99:I100"/>
    <mergeCell ref="J99:K100"/>
    <mergeCell ref="L99:L100"/>
    <mergeCell ref="R96:S96"/>
    <mergeCell ref="A97:S97"/>
    <mergeCell ref="B98:C98"/>
    <mergeCell ref="D98:F98"/>
    <mergeCell ref="G98:I98"/>
    <mergeCell ref="J98:K98"/>
    <mergeCell ref="M98:N98"/>
    <mergeCell ref="O98:Q98"/>
    <mergeCell ref="R98:S98"/>
    <mergeCell ref="B96:C96"/>
    <mergeCell ref="D96:F96"/>
    <mergeCell ref="G96:I96"/>
    <mergeCell ref="J96:K96"/>
    <mergeCell ref="M96:N96"/>
    <mergeCell ref="O96:Q96"/>
    <mergeCell ref="A93:S93"/>
    <mergeCell ref="A94:S94"/>
    <mergeCell ref="B95:C95"/>
    <mergeCell ref="D95:F95"/>
    <mergeCell ref="G95:I95"/>
    <mergeCell ref="J95:K95"/>
    <mergeCell ref="M95:N95"/>
    <mergeCell ref="O95:Q95"/>
    <mergeCell ref="R95:S95"/>
    <mergeCell ref="M89:N91"/>
    <mergeCell ref="O89:Q91"/>
    <mergeCell ref="R89:S91"/>
    <mergeCell ref="B92:C92"/>
    <mergeCell ref="D92:F92"/>
    <mergeCell ref="G92:I92"/>
    <mergeCell ref="J92:K92"/>
    <mergeCell ref="M92:N92"/>
    <mergeCell ref="O92:Q92"/>
    <mergeCell ref="R92:S92"/>
    <mergeCell ref="A89:A91"/>
    <mergeCell ref="B89:C91"/>
    <mergeCell ref="D89:F91"/>
    <mergeCell ref="G89:I91"/>
    <mergeCell ref="J89:K91"/>
    <mergeCell ref="L89:L91"/>
    <mergeCell ref="R87:S87"/>
    <mergeCell ref="B88:C88"/>
    <mergeCell ref="D88:F88"/>
    <mergeCell ref="G88:I88"/>
    <mergeCell ref="J88:K88"/>
    <mergeCell ref="M88:N88"/>
    <mergeCell ref="O88:Q88"/>
    <mergeCell ref="R88:S88"/>
    <mergeCell ref="B87:C87"/>
    <mergeCell ref="D87:F87"/>
    <mergeCell ref="G87:I87"/>
    <mergeCell ref="J87:K87"/>
    <mergeCell ref="M87:N87"/>
    <mergeCell ref="O87:Q87"/>
    <mergeCell ref="R83:S83"/>
    <mergeCell ref="A84:S84"/>
    <mergeCell ref="A85:S85"/>
    <mergeCell ref="B86:C86"/>
    <mergeCell ref="D86:F86"/>
    <mergeCell ref="G86:I86"/>
    <mergeCell ref="J86:K86"/>
    <mergeCell ref="M86:N86"/>
    <mergeCell ref="O86:Q86"/>
    <mergeCell ref="R86:S86"/>
    <mergeCell ref="A83:C83"/>
    <mergeCell ref="D83:F83"/>
    <mergeCell ref="G83:I83"/>
    <mergeCell ref="J83:K83"/>
    <mergeCell ref="M83:N83"/>
    <mergeCell ref="O83:Q83"/>
    <mergeCell ref="R81:S81"/>
    <mergeCell ref="B82:C82"/>
    <mergeCell ref="D82:F82"/>
    <mergeCell ref="G82:I82"/>
    <mergeCell ref="J82:K82"/>
    <mergeCell ref="M82:N82"/>
    <mergeCell ref="O82:Q82"/>
    <mergeCell ref="R82:S82"/>
    <mergeCell ref="B81:C81"/>
    <mergeCell ref="D81:F81"/>
    <mergeCell ref="G81:I81"/>
    <mergeCell ref="J81:K81"/>
    <mergeCell ref="M81:N81"/>
    <mergeCell ref="O81:Q81"/>
    <mergeCell ref="R79:S79"/>
    <mergeCell ref="B80:C80"/>
    <mergeCell ref="D80:F80"/>
    <mergeCell ref="G80:I80"/>
    <mergeCell ref="J80:K80"/>
    <mergeCell ref="M80:N80"/>
    <mergeCell ref="O80:Q80"/>
    <mergeCell ref="R80:S80"/>
    <mergeCell ref="B79:C79"/>
    <mergeCell ref="D79:F79"/>
    <mergeCell ref="G79:I79"/>
    <mergeCell ref="J79:K79"/>
    <mergeCell ref="M79:N79"/>
    <mergeCell ref="O79:Q79"/>
    <mergeCell ref="A77:S77"/>
    <mergeCell ref="B78:C78"/>
    <mergeCell ref="D78:F78"/>
    <mergeCell ref="G78:I78"/>
    <mergeCell ref="J78:K78"/>
    <mergeCell ref="M78:N78"/>
    <mergeCell ref="O78:Q78"/>
    <mergeCell ref="R78:S78"/>
    <mergeCell ref="R75:S75"/>
    <mergeCell ref="B76:C76"/>
    <mergeCell ref="D76:F76"/>
    <mergeCell ref="G76:I76"/>
    <mergeCell ref="J76:K76"/>
    <mergeCell ref="M76:N76"/>
    <mergeCell ref="O76:Q76"/>
    <mergeCell ref="R76:S76"/>
    <mergeCell ref="B75:C75"/>
    <mergeCell ref="D75:F75"/>
    <mergeCell ref="G75:I75"/>
    <mergeCell ref="J75:K75"/>
    <mergeCell ref="M75:N75"/>
    <mergeCell ref="O75:Q75"/>
    <mergeCell ref="R72:S72"/>
    <mergeCell ref="A73:S73"/>
    <mergeCell ref="B74:C74"/>
    <mergeCell ref="D74:F74"/>
    <mergeCell ref="G74:I74"/>
    <mergeCell ref="J74:K74"/>
    <mergeCell ref="M74:N74"/>
    <mergeCell ref="O74:Q74"/>
    <mergeCell ref="R74:S74"/>
    <mergeCell ref="B72:C72"/>
    <mergeCell ref="D72:F72"/>
    <mergeCell ref="G72:I72"/>
    <mergeCell ref="J72:K72"/>
    <mergeCell ref="M72:N72"/>
    <mergeCell ref="O72:Q72"/>
    <mergeCell ref="R69:S69"/>
    <mergeCell ref="A70:S70"/>
    <mergeCell ref="B71:C71"/>
    <mergeCell ref="D71:F71"/>
    <mergeCell ref="G71:I71"/>
    <mergeCell ref="J71:K71"/>
    <mergeCell ref="M71:N71"/>
    <mergeCell ref="O71:Q71"/>
    <mergeCell ref="R71:S71"/>
    <mergeCell ref="B69:C69"/>
    <mergeCell ref="D69:F69"/>
    <mergeCell ref="G69:I69"/>
    <mergeCell ref="J69:K69"/>
    <mergeCell ref="M69:N69"/>
    <mergeCell ref="O69:Q69"/>
    <mergeCell ref="R67:S67"/>
    <mergeCell ref="B68:C68"/>
    <mergeCell ref="D68:F68"/>
    <mergeCell ref="G68:I68"/>
    <mergeCell ref="J68:K68"/>
    <mergeCell ref="M68:N68"/>
    <mergeCell ref="O68:Q68"/>
    <mergeCell ref="R68:S68"/>
    <mergeCell ref="B67:C67"/>
    <mergeCell ref="D67:F67"/>
    <mergeCell ref="G67:I67"/>
    <mergeCell ref="J67:K67"/>
    <mergeCell ref="M67:N67"/>
    <mergeCell ref="O67:Q67"/>
    <mergeCell ref="R65:S65"/>
    <mergeCell ref="B66:C66"/>
    <mergeCell ref="D66:F66"/>
    <mergeCell ref="G66:I66"/>
    <mergeCell ref="J66:K66"/>
    <mergeCell ref="M66:N66"/>
    <mergeCell ref="O66:Q66"/>
    <mergeCell ref="R66:S66"/>
    <mergeCell ref="B65:C65"/>
    <mergeCell ref="D65:F65"/>
    <mergeCell ref="G65:I65"/>
    <mergeCell ref="J65:K65"/>
    <mergeCell ref="M65:N65"/>
    <mergeCell ref="O65:Q65"/>
    <mergeCell ref="R63:S63"/>
    <mergeCell ref="B64:C64"/>
    <mergeCell ref="D64:F64"/>
    <mergeCell ref="G64:I64"/>
    <mergeCell ref="J64:K64"/>
    <mergeCell ref="M64:N64"/>
    <mergeCell ref="O64:Q64"/>
    <mergeCell ref="R64:S64"/>
    <mergeCell ref="B63:C63"/>
    <mergeCell ref="D63:F63"/>
    <mergeCell ref="G63:I63"/>
    <mergeCell ref="J63:K63"/>
    <mergeCell ref="M63:N63"/>
    <mergeCell ref="O63:Q63"/>
    <mergeCell ref="R61:S61"/>
    <mergeCell ref="B62:C62"/>
    <mergeCell ref="D62:F62"/>
    <mergeCell ref="G62:I62"/>
    <mergeCell ref="J62:K62"/>
    <mergeCell ref="M62:N62"/>
    <mergeCell ref="O62:Q62"/>
    <mergeCell ref="R62:S62"/>
    <mergeCell ref="B61:C61"/>
    <mergeCell ref="D61:F61"/>
    <mergeCell ref="G61:I61"/>
    <mergeCell ref="J61:K61"/>
    <mergeCell ref="M61:N61"/>
    <mergeCell ref="O61:Q61"/>
    <mergeCell ref="A59:S59"/>
    <mergeCell ref="B60:C60"/>
    <mergeCell ref="D60:F60"/>
    <mergeCell ref="G60:I60"/>
    <mergeCell ref="J60:K60"/>
    <mergeCell ref="M60:N60"/>
    <mergeCell ref="O60:Q60"/>
    <mergeCell ref="R60:S60"/>
    <mergeCell ref="R57:S57"/>
    <mergeCell ref="B58:C58"/>
    <mergeCell ref="D58:F58"/>
    <mergeCell ref="G58:I58"/>
    <mergeCell ref="J58:K58"/>
    <mergeCell ref="M58:N58"/>
    <mergeCell ref="O58:Q58"/>
    <mergeCell ref="R58:S58"/>
    <mergeCell ref="B57:C57"/>
    <mergeCell ref="D57:F57"/>
    <mergeCell ref="G57:I57"/>
    <mergeCell ref="J57:K57"/>
    <mergeCell ref="M57:N57"/>
    <mergeCell ref="O57:Q57"/>
    <mergeCell ref="R55:S55"/>
    <mergeCell ref="B56:C56"/>
    <mergeCell ref="D56:F56"/>
    <mergeCell ref="G56:I56"/>
    <mergeCell ref="J56:K56"/>
    <mergeCell ref="M56:N56"/>
    <mergeCell ref="O56:Q56"/>
    <mergeCell ref="R56:S56"/>
    <mergeCell ref="B55:C55"/>
    <mergeCell ref="D55:F55"/>
    <mergeCell ref="G55:I55"/>
    <mergeCell ref="J55:K55"/>
    <mergeCell ref="M55:N55"/>
    <mergeCell ref="O55:Q55"/>
    <mergeCell ref="A52:S52"/>
    <mergeCell ref="A53:S53"/>
    <mergeCell ref="B54:C54"/>
    <mergeCell ref="D54:F54"/>
    <mergeCell ref="G54:I54"/>
    <mergeCell ref="J54:K54"/>
    <mergeCell ref="M54:N54"/>
    <mergeCell ref="O54:Q54"/>
    <mergeCell ref="R54:S54"/>
    <mergeCell ref="R50:S50"/>
    <mergeCell ref="B51:C51"/>
    <mergeCell ref="D51:F51"/>
    <mergeCell ref="G51:I51"/>
    <mergeCell ref="J51:K51"/>
    <mergeCell ref="M51:N51"/>
    <mergeCell ref="O51:Q51"/>
    <mergeCell ref="R51:S51"/>
    <mergeCell ref="B50:C50"/>
    <mergeCell ref="E50:F50"/>
    <mergeCell ref="G50:I50"/>
    <mergeCell ref="J50:K50"/>
    <mergeCell ref="M50:N50"/>
    <mergeCell ref="O50:Q50"/>
    <mergeCell ref="A48:S48"/>
    <mergeCell ref="B49:C49"/>
    <mergeCell ref="D49:F49"/>
    <mergeCell ref="G49:I49"/>
    <mergeCell ref="J49:K49"/>
    <mergeCell ref="M49:N49"/>
    <mergeCell ref="O49:Q49"/>
    <mergeCell ref="R49:S49"/>
    <mergeCell ref="R46:S46"/>
    <mergeCell ref="B47:C47"/>
    <mergeCell ref="D47:F47"/>
    <mergeCell ref="G47:I47"/>
    <mergeCell ref="J47:K47"/>
    <mergeCell ref="M47:N47"/>
    <mergeCell ref="O47:Q47"/>
    <mergeCell ref="R47:S47"/>
    <mergeCell ref="B46:C46"/>
    <mergeCell ref="D46:F46"/>
    <mergeCell ref="G46:I46"/>
    <mergeCell ref="J46:K46"/>
    <mergeCell ref="M46:N46"/>
    <mergeCell ref="O46:Q46"/>
    <mergeCell ref="A44:S44"/>
    <mergeCell ref="B45:C45"/>
    <mergeCell ref="D45:F45"/>
    <mergeCell ref="G45:I45"/>
    <mergeCell ref="J45:K45"/>
    <mergeCell ref="M45:N45"/>
    <mergeCell ref="O45:Q45"/>
    <mergeCell ref="R45:S45"/>
    <mergeCell ref="R42:S42"/>
    <mergeCell ref="B43:C43"/>
    <mergeCell ref="D43:F43"/>
    <mergeCell ref="G43:I43"/>
    <mergeCell ref="J43:K43"/>
    <mergeCell ref="M43:N43"/>
    <mergeCell ref="O43:Q43"/>
    <mergeCell ref="R43:S43"/>
    <mergeCell ref="B42:C42"/>
    <mergeCell ref="D42:F42"/>
    <mergeCell ref="G42:I42"/>
    <mergeCell ref="J42:K42"/>
    <mergeCell ref="M42:N42"/>
    <mergeCell ref="O42:Q42"/>
    <mergeCell ref="R40:S40"/>
    <mergeCell ref="B41:C41"/>
    <mergeCell ref="D41:F41"/>
    <mergeCell ref="G41:I41"/>
    <mergeCell ref="J41:K41"/>
    <mergeCell ref="M41:N41"/>
    <mergeCell ref="O41:Q41"/>
    <mergeCell ref="R41:S41"/>
    <mergeCell ref="B40:C40"/>
    <mergeCell ref="D40:F40"/>
    <mergeCell ref="G40:I40"/>
    <mergeCell ref="J40:K40"/>
    <mergeCell ref="M40:N40"/>
    <mergeCell ref="O40:Q40"/>
    <mergeCell ref="R38:S38"/>
    <mergeCell ref="B39:C39"/>
    <mergeCell ref="D39:F39"/>
    <mergeCell ref="G39:I39"/>
    <mergeCell ref="J39:K39"/>
    <mergeCell ref="M39:N39"/>
    <mergeCell ref="O39:Q39"/>
    <mergeCell ref="R39:S39"/>
    <mergeCell ref="B38:C38"/>
    <mergeCell ref="D38:F38"/>
    <mergeCell ref="G38:I38"/>
    <mergeCell ref="J38:K38"/>
    <mergeCell ref="M38:N38"/>
    <mergeCell ref="O38:Q38"/>
    <mergeCell ref="R36:S36"/>
    <mergeCell ref="B37:C37"/>
    <mergeCell ref="D37:F37"/>
    <mergeCell ref="G37:I37"/>
    <mergeCell ref="J37:K37"/>
    <mergeCell ref="M37:N37"/>
    <mergeCell ref="O37:Q37"/>
    <mergeCell ref="R37:S37"/>
    <mergeCell ref="B36:C36"/>
    <mergeCell ref="D36:F36"/>
    <mergeCell ref="G36:I36"/>
    <mergeCell ref="J36:K36"/>
    <mergeCell ref="M36:N36"/>
    <mergeCell ref="O36:Q36"/>
    <mergeCell ref="R34:S34"/>
    <mergeCell ref="B35:C35"/>
    <mergeCell ref="D35:F35"/>
    <mergeCell ref="G35:I35"/>
    <mergeCell ref="J35:K35"/>
    <mergeCell ref="M35:N35"/>
    <mergeCell ref="O35:Q35"/>
    <mergeCell ref="R35:S35"/>
    <mergeCell ref="B34:C34"/>
    <mergeCell ref="D34:F34"/>
    <mergeCell ref="G34:I34"/>
    <mergeCell ref="J34:K34"/>
    <mergeCell ref="M34:N34"/>
    <mergeCell ref="O34:Q34"/>
    <mergeCell ref="R32:S32"/>
    <mergeCell ref="B33:C33"/>
    <mergeCell ref="D33:F33"/>
    <mergeCell ref="G33:I33"/>
    <mergeCell ref="J33:K33"/>
    <mergeCell ref="M33:N33"/>
    <mergeCell ref="O33:Q33"/>
    <mergeCell ref="R33:S33"/>
    <mergeCell ref="B32:C32"/>
    <mergeCell ref="D32:F32"/>
    <mergeCell ref="G32:I32"/>
    <mergeCell ref="J32:K32"/>
    <mergeCell ref="M32:N32"/>
    <mergeCell ref="O32:Q32"/>
    <mergeCell ref="A30:S30"/>
    <mergeCell ref="B31:C31"/>
    <mergeCell ref="D31:F31"/>
    <mergeCell ref="G31:I31"/>
    <mergeCell ref="J31:K31"/>
    <mergeCell ref="M31:N31"/>
    <mergeCell ref="O31:Q31"/>
    <mergeCell ref="R31:S31"/>
    <mergeCell ref="R28:S28"/>
    <mergeCell ref="B29:C29"/>
    <mergeCell ref="D29:F29"/>
    <mergeCell ref="G29:I29"/>
    <mergeCell ref="J29:K29"/>
    <mergeCell ref="M29:N29"/>
    <mergeCell ref="O29:Q29"/>
    <mergeCell ref="R29:S29"/>
    <mergeCell ref="B28:C28"/>
    <mergeCell ref="D28:F28"/>
    <mergeCell ref="G28:I28"/>
    <mergeCell ref="J28:K28"/>
    <mergeCell ref="M28:N28"/>
    <mergeCell ref="O28:Q28"/>
    <mergeCell ref="A26:S26"/>
    <mergeCell ref="B27:C27"/>
    <mergeCell ref="D27:F27"/>
    <mergeCell ref="G27:I27"/>
    <mergeCell ref="J27:K27"/>
    <mergeCell ref="M27:N27"/>
    <mergeCell ref="O27:Q27"/>
    <mergeCell ref="R27:S27"/>
    <mergeCell ref="R24:S24"/>
    <mergeCell ref="B25:C25"/>
    <mergeCell ref="D25:F25"/>
    <mergeCell ref="G25:I25"/>
    <mergeCell ref="J25:K25"/>
    <mergeCell ref="M25:N25"/>
    <mergeCell ref="O25:Q25"/>
    <mergeCell ref="R25:S25"/>
    <mergeCell ref="B24:C24"/>
    <mergeCell ref="D24:F24"/>
    <mergeCell ref="G24:I24"/>
    <mergeCell ref="J24:K24"/>
    <mergeCell ref="M24:N24"/>
    <mergeCell ref="O24:Q24"/>
    <mergeCell ref="A21:S21"/>
    <mergeCell ref="A22:S22"/>
    <mergeCell ref="B23:C23"/>
    <mergeCell ref="D23:F23"/>
    <mergeCell ref="G23:I23"/>
    <mergeCell ref="J23:K23"/>
    <mergeCell ref="M23:N23"/>
    <mergeCell ref="O23:Q23"/>
    <mergeCell ref="R23:S23"/>
    <mergeCell ref="B20:C20"/>
    <mergeCell ref="D20:F20"/>
    <mergeCell ref="G20:I20"/>
    <mergeCell ref="J20:K20"/>
    <mergeCell ref="M20:N20"/>
    <mergeCell ref="O20:S20"/>
    <mergeCell ref="R16:S18"/>
    <mergeCell ref="B19:C19"/>
    <mergeCell ref="D19:F19"/>
    <mergeCell ref="G19:I19"/>
    <mergeCell ref="J19:K19"/>
    <mergeCell ref="M19:N19"/>
    <mergeCell ref="O19:Q19"/>
    <mergeCell ref="R19:S19"/>
    <mergeCell ref="R14:S14"/>
    <mergeCell ref="A15:S15"/>
    <mergeCell ref="A16:A18"/>
    <mergeCell ref="B16:C18"/>
    <mergeCell ref="D16:F18"/>
    <mergeCell ref="G16:I18"/>
    <mergeCell ref="J16:K18"/>
    <mergeCell ref="L16:L18"/>
    <mergeCell ref="M16:N18"/>
    <mergeCell ref="O16:Q18"/>
    <mergeCell ref="B14:C14"/>
    <mergeCell ref="D14:F14"/>
    <mergeCell ref="G14:I14"/>
    <mergeCell ref="J14:K14"/>
    <mergeCell ref="M14:N14"/>
    <mergeCell ref="O14:Q14"/>
    <mergeCell ref="B1:S1"/>
    <mergeCell ref="A2:S2"/>
    <mergeCell ref="B3:S3"/>
    <mergeCell ref="A5:A9"/>
    <mergeCell ref="B5:C9"/>
    <mergeCell ref="D5:F9"/>
    <mergeCell ref="G5:I9"/>
    <mergeCell ref="J5:K9"/>
    <mergeCell ref="L5:L9"/>
    <mergeCell ref="M5:N9"/>
    <mergeCell ref="A11:S11"/>
    <mergeCell ref="A12:S12"/>
    <mergeCell ref="B13:C13"/>
    <mergeCell ref="D13:F13"/>
    <mergeCell ref="G13:I13"/>
    <mergeCell ref="J13:K13"/>
    <mergeCell ref="M13:N13"/>
    <mergeCell ref="O13:Q13"/>
    <mergeCell ref="R13:S13"/>
    <mergeCell ref="O5:Q9"/>
    <mergeCell ref="R5:S9"/>
    <mergeCell ref="B10:C10"/>
    <mergeCell ref="D10:F10"/>
    <mergeCell ref="G10:I10"/>
    <mergeCell ref="J10:K10"/>
    <mergeCell ref="M10:N10"/>
    <mergeCell ref="O10:Q10"/>
    <mergeCell ref="R10:S10"/>
  </mergeCells>
  <pageMargins left="0.7" right="0.7" top="0.75" bottom="0.75" header="0.3" footer="0.3"/>
  <pageSetup paperSize="9" orientation="portrait" r:id="rId1"/>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16"/>
  <sheetViews>
    <sheetView topLeftCell="A97" workbookViewId="0">
      <selection activeCell="E40" sqref="E40"/>
    </sheetView>
  </sheetViews>
  <sheetFormatPr defaultColWidth="9.109375" defaultRowHeight="13.8"/>
  <cols>
    <col min="1" max="1" width="3.5546875" style="1604" customWidth="1"/>
    <col min="2" max="2" width="9.109375" style="1604"/>
    <col min="3" max="3" width="12.88671875" style="1604" customWidth="1"/>
    <col min="4" max="4" width="14.88671875" style="1604" customWidth="1"/>
    <col min="5" max="5" width="9.109375" style="1605" customWidth="1"/>
    <col min="6" max="7" width="9.109375" style="1604"/>
    <col min="8" max="8" width="7.6640625" style="1604" customWidth="1"/>
    <col min="9" max="9" width="9.109375" style="1604"/>
    <col min="10" max="10" width="23.109375" style="1604" customWidth="1"/>
    <col min="11" max="11" width="9.109375" style="1604"/>
    <col min="12" max="12" width="13.5546875" style="1604" customWidth="1"/>
    <col min="13" max="13" width="0.109375" style="1604" customWidth="1"/>
    <col min="14" max="14" width="10.44140625" style="1604" customWidth="1"/>
    <col min="15" max="15" width="6.44140625" style="1604" customWidth="1"/>
    <col min="16" max="16384" width="9.109375" style="1604"/>
  </cols>
  <sheetData>
    <row r="1" spans="1:15">
      <c r="N1" s="2797"/>
      <c r="O1" s="2797"/>
    </row>
    <row r="2" spans="1:15" ht="15" customHeight="1">
      <c r="A2" s="2798" t="s">
        <v>25703</v>
      </c>
      <c r="B2" s="2798"/>
      <c r="C2" s="2798"/>
      <c r="D2" s="2798"/>
      <c r="E2" s="2798"/>
      <c r="F2" s="2798"/>
      <c r="G2" s="2798"/>
      <c r="H2" s="2798"/>
      <c r="I2" s="2798"/>
      <c r="J2" s="2798"/>
      <c r="K2" s="2798"/>
      <c r="L2" s="2798"/>
      <c r="M2" s="2798"/>
      <c r="N2" s="2798"/>
      <c r="O2" s="2798"/>
    </row>
    <row r="3" spans="1:15" ht="15" customHeight="1">
      <c r="A3" s="2798"/>
      <c r="B3" s="2798"/>
      <c r="C3" s="2798"/>
      <c r="D3" s="2798"/>
      <c r="E3" s="2798"/>
      <c r="F3" s="2798"/>
      <c r="G3" s="2798"/>
      <c r="H3" s="2798"/>
      <c r="I3" s="2798"/>
      <c r="J3" s="2798"/>
      <c r="K3" s="2798"/>
      <c r="L3" s="2798"/>
      <c r="M3" s="2798"/>
      <c r="N3" s="2798"/>
      <c r="O3" s="2798"/>
    </row>
    <row r="4" spans="1:15" ht="7.5" customHeight="1"/>
    <row r="5" spans="1:15" ht="12.75" customHeight="1">
      <c r="A5" s="2799" t="s">
        <v>1606</v>
      </c>
      <c r="B5" s="2802" t="s">
        <v>1607</v>
      </c>
      <c r="C5" s="2803"/>
      <c r="D5" s="2799" t="s">
        <v>0</v>
      </c>
      <c r="E5" s="2799" t="s">
        <v>1</v>
      </c>
      <c r="F5" s="2807" t="s">
        <v>25704</v>
      </c>
      <c r="G5" s="2808"/>
      <c r="H5" s="2809"/>
      <c r="I5" s="2807" t="s">
        <v>25705</v>
      </c>
      <c r="J5" s="2809"/>
      <c r="K5" s="2807" t="s">
        <v>25706</v>
      </c>
      <c r="L5" s="2808"/>
      <c r="M5" s="2809"/>
      <c r="N5" s="2815"/>
      <c r="O5" s="2785"/>
    </row>
    <row r="6" spans="1:15" ht="12.75" customHeight="1">
      <c r="A6" s="2800"/>
      <c r="B6" s="2804"/>
      <c r="C6" s="2805"/>
      <c r="D6" s="2800"/>
      <c r="E6" s="2800"/>
      <c r="F6" s="2810"/>
      <c r="G6" s="2811"/>
      <c r="H6" s="1829"/>
      <c r="I6" s="2810"/>
      <c r="J6" s="1829"/>
      <c r="K6" s="2810"/>
      <c r="L6" s="2811"/>
      <c r="M6" s="1829"/>
      <c r="N6" s="2816"/>
      <c r="O6" s="2786"/>
    </row>
    <row r="7" spans="1:15" ht="12.75" customHeight="1">
      <c r="A7" s="2800"/>
      <c r="B7" s="2804"/>
      <c r="C7" s="2805"/>
      <c r="D7" s="2800"/>
      <c r="E7" s="2800"/>
      <c r="F7" s="2810"/>
      <c r="G7" s="2811"/>
      <c r="H7" s="1829"/>
      <c r="I7" s="2810"/>
      <c r="J7" s="1829"/>
      <c r="K7" s="2810"/>
      <c r="L7" s="2811"/>
      <c r="M7" s="1829"/>
      <c r="N7" s="2816"/>
      <c r="O7" s="2786"/>
    </row>
    <row r="8" spans="1:15" ht="12.75" customHeight="1">
      <c r="A8" s="2800"/>
      <c r="B8" s="2804"/>
      <c r="C8" s="2805"/>
      <c r="D8" s="2800"/>
      <c r="E8" s="2800"/>
      <c r="F8" s="2810"/>
      <c r="G8" s="2811"/>
      <c r="H8" s="1829"/>
      <c r="I8" s="2810"/>
      <c r="J8" s="1829"/>
      <c r="K8" s="2810"/>
      <c r="L8" s="2811"/>
      <c r="M8" s="1829"/>
      <c r="N8" s="2816"/>
      <c r="O8" s="2786"/>
    </row>
    <row r="9" spans="1:15" ht="24" customHeight="1">
      <c r="A9" s="2801"/>
      <c r="B9" s="1753"/>
      <c r="C9" s="2806"/>
      <c r="D9" s="2801"/>
      <c r="E9" s="2801"/>
      <c r="F9" s="2812"/>
      <c r="G9" s="2813"/>
      <c r="H9" s="2814"/>
      <c r="I9" s="2812"/>
      <c r="J9" s="2814"/>
      <c r="K9" s="2812"/>
      <c r="L9" s="2813"/>
      <c r="M9" s="2814"/>
      <c r="N9" s="2817"/>
      <c r="O9" s="2787"/>
    </row>
    <row r="10" spans="1:15">
      <c r="A10" s="2788" t="s">
        <v>25707</v>
      </c>
      <c r="B10" s="2789"/>
      <c r="C10" s="2789"/>
      <c r="D10" s="2789"/>
      <c r="E10" s="2789"/>
      <c r="F10" s="2789"/>
      <c r="G10" s="2789"/>
      <c r="H10" s="2789"/>
      <c r="I10" s="2789"/>
      <c r="J10" s="2789"/>
      <c r="K10" s="2789"/>
      <c r="L10" s="2789"/>
      <c r="M10" s="2789"/>
      <c r="N10" s="2789"/>
      <c r="O10" s="2790"/>
    </row>
    <row r="11" spans="1:15">
      <c r="A11" s="2791" t="s">
        <v>4</v>
      </c>
      <c r="B11" s="2792"/>
      <c r="C11" s="2792"/>
      <c r="D11" s="2792"/>
      <c r="E11" s="2792"/>
      <c r="F11" s="2792"/>
      <c r="G11" s="2792"/>
      <c r="H11" s="2792"/>
      <c r="I11" s="2792"/>
      <c r="J11" s="2792"/>
      <c r="K11" s="2792"/>
      <c r="L11" s="2792"/>
      <c r="M11" s="2792"/>
      <c r="N11" s="2792"/>
      <c r="O11" s="2793"/>
    </row>
    <row r="12" spans="1:15" ht="185.25" customHeight="1">
      <c r="A12" s="1425" t="s">
        <v>10</v>
      </c>
      <c r="B12" s="2794" t="s">
        <v>25708</v>
      </c>
      <c r="C12" s="2795"/>
      <c r="D12" s="1606"/>
      <c r="E12" s="1607">
        <v>14314.8</v>
      </c>
      <c r="F12" s="2794" t="s">
        <v>25709</v>
      </c>
      <c r="G12" s="2796"/>
      <c r="H12" s="2795"/>
      <c r="I12" s="2794" t="s">
        <v>25710</v>
      </c>
      <c r="J12" s="2795"/>
      <c r="K12" s="2794" t="s">
        <v>25711</v>
      </c>
      <c r="L12" s="2796"/>
      <c r="M12" s="2795"/>
      <c r="N12" s="1425"/>
      <c r="O12" s="1425"/>
    </row>
    <row r="13" spans="1:15" ht="88.5" customHeight="1">
      <c r="A13" s="1608" t="s">
        <v>11</v>
      </c>
      <c r="B13" s="2821" t="s">
        <v>25713</v>
      </c>
      <c r="C13" s="2822"/>
      <c r="D13" s="1609"/>
      <c r="E13" s="1607">
        <v>3131.2</v>
      </c>
      <c r="F13" s="2821" t="s">
        <v>25714</v>
      </c>
      <c r="G13" s="2823"/>
      <c r="H13" s="2822"/>
      <c r="I13" s="2821" t="s">
        <v>25715</v>
      </c>
      <c r="J13" s="2822"/>
      <c r="K13" s="2821" t="s">
        <v>25716</v>
      </c>
      <c r="L13" s="2823"/>
      <c r="M13" s="2822"/>
      <c r="N13" s="1425"/>
      <c r="O13" s="1425"/>
    </row>
    <row r="14" spans="1:15" ht="120.75" customHeight="1">
      <c r="A14" s="1608" t="s">
        <v>12</v>
      </c>
      <c r="B14" s="2821" t="s">
        <v>25717</v>
      </c>
      <c r="C14" s="2822"/>
      <c r="D14" s="1609"/>
      <c r="E14" s="1607">
        <v>5244</v>
      </c>
      <c r="F14" s="2821" t="s">
        <v>25718</v>
      </c>
      <c r="G14" s="2823"/>
      <c r="H14" s="2822"/>
      <c r="I14" s="2821" t="s">
        <v>25719</v>
      </c>
      <c r="J14" s="2822"/>
      <c r="K14" s="2821" t="s">
        <v>25720</v>
      </c>
      <c r="L14" s="2823"/>
      <c r="M14" s="2822"/>
      <c r="N14" s="1425"/>
      <c r="O14" s="1425"/>
    </row>
    <row r="15" spans="1:15">
      <c r="A15" s="1610"/>
      <c r="B15" s="2818" t="s">
        <v>25721</v>
      </c>
      <c r="C15" s="2819"/>
      <c r="D15" s="1610"/>
      <c r="E15" s="1611">
        <f>SUM(E12:E14)</f>
        <v>22690</v>
      </c>
      <c r="F15" s="2818"/>
      <c r="G15" s="2820"/>
      <c r="H15" s="2819"/>
      <c r="I15" s="2818"/>
      <c r="J15" s="2819"/>
      <c r="K15" s="2818"/>
      <c r="L15" s="2820"/>
      <c r="M15" s="2819"/>
      <c r="N15" s="1610"/>
      <c r="O15" s="1610"/>
    </row>
    <row r="16" spans="1:15">
      <c r="A16" s="2791" t="s">
        <v>1627</v>
      </c>
      <c r="B16" s="2792"/>
      <c r="C16" s="2792"/>
      <c r="D16" s="2792"/>
      <c r="E16" s="2792"/>
      <c r="F16" s="2792"/>
      <c r="G16" s="2792"/>
      <c r="H16" s="2792"/>
      <c r="I16" s="2792"/>
      <c r="J16" s="2792"/>
      <c r="K16" s="2792"/>
      <c r="L16" s="2792"/>
      <c r="M16" s="2792"/>
      <c r="N16" s="2792"/>
      <c r="O16" s="2793"/>
    </row>
    <row r="17" spans="1:15" ht="15" customHeight="1">
      <c r="A17" s="1610"/>
      <c r="B17" s="2818" t="s">
        <v>4862</v>
      </c>
      <c r="C17" s="2819"/>
      <c r="D17" s="1610"/>
      <c r="E17" s="1612"/>
      <c r="F17" s="2818"/>
      <c r="G17" s="2820"/>
      <c r="H17" s="2819"/>
      <c r="I17" s="2818"/>
      <c r="J17" s="2819"/>
      <c r="K17" s="2818"/>
      <c r="L17" s="2820"/>
      <c r="M17" s="2819"/>
      <c r="N17" s="1610"/>
      <c r="O17" s="1610"/>
    </row>
    <row r="18" spans="1:15" ht="90.75" customHeight="1">
      <c r="A18" s="1610" t="s">
        <v>10</v>
      </c>
      <c r="B18" s="2794" t="s">
        <v>14682</v>
      </c>
      <c r="C18" s="2795"/>
      <c r="D18" s="1425" t="s">
        <v>25722</v>
      </c>
      <c r="E18" s="1607">
        <v>527</v>
      </c>
      <c r="F18" s="2794" t="s">
        <v>25723</v>
      </c>
      <c r="G18" s="2796"/>
      <c r="H18" s="2795"/>
      <c r="I18" s="2794" t="s">
        <v>25724</v>
      </c>
      <c r="J18" s="2795"/>
      <c r="K18" s="2794" t="s">
        <v>25725</v>
      </c>
      <c r="L18" s="2796"/>
      <c r="M18" s="2795"/>
      <c r="N18" s="1425">
        <v>2015</v>
      </c>
      <c r="O18" s="1425" t="s">
        <v>25712</v>
      </c>
    </row>
    <row r="19" spans="1:15" ht="93.75" customHeight="1">
      <c r="A19" s="1610" t="s">
        <v>11</v>
      </c>
      <c r="B19" s="2794" t="s">
        <v>25726</v>
      </c>
      <c r="C19" s="2795"/>
      <c r="D19" s="1425" t="s">
        <v>25722</v>
      </c>
      <c r="E19" s="1607">
        <v>326</v>
      </c>
      <c r="F19" s="2794" t="s">
        <v>25727</v>
      </c>
      <c r="G19" s="2796"/>
      <c r="H19" s="2795"/>
      <c r="I19" s="2794" t="s">
        <v>25728</v>
      </c>
      <c r="J19" s="2795"/>
      <c r="K19" s="2794" t="s">
        <v>25725</v>
      </c>
      <c r="L19" s="2796"/>
      <c r="M19" s="2795"/>
      <c r="N19" s="1425"/>
      <c r="O19" s="1425"/>
    </row>
    <row r="20" spans="1:15">
      <c r="A20" s="1610"/>
      <c r="B20" s="2824" t="s">
        <v>25729</v>
      </c>
      <c r="C20" s="2825"/>
      <c r="D20" s="1425"/>
      <c r="E20" s="1607">
        <f>SUM(E18:E19)</f>
        <v>853</v>
      </c>
      <c r="F20" s="2824"/>
      <c r="G20" s="2826"/>
      <c r="H20" s="2825"/>
      <c r="I20" s="2824"/>
      <c r="J20" s="2825"/>
      <c r="K20" s="2824"/>
      <c r="L20" s="2826"/>
      <c r="M20" s="2825"/>
      <c r="N20" s="1425"/>
      <c r="O20" s="1425"/>
    </row>
    <row r="21" spans="1:15" ht="18" customHeight="1">
      <c r="A21" s="1610"/>
      <c r="B21" s="2794" t="s">
        <v>4831</v>
      </c>
      <c r="C21" s="2795"/>
      <c r="D21" s="1425"/>
      <c r="E21" s="1413"/>
      <c r="F21" s="2824"/>
      <c r="G21" s="2826"/>
      <c r="H21" s="2825"/>
      <c r="I21" s="2824"/>
      <c r="J21" s="2825"/>
      <c r="K21" s="2824"/>
      <c r="L21" s="2826"/>
      <c r="M21" s="2825"/>
      <c r="N21" s="1425"/>
      <c r="O21" s="1425"/>
    </row>
    <row r="22" spans="1:15" ht="120" customHeight="1">
      <c r="A22" s="1610" t="s">
        <v>10</v>
      </c>
      <c r="B22" s="2794" t="s">
        <v>25730</v>
      </c>
      <c r="C22" s="2795"/>
      <c r="D22" s="1425" t="s">
        <v>25</v>
      </c>
      <c r="E22" s="1607">
        <v>185</v>
      </c>
      <c r="F22" s="2794" t="s">
        <v>25731</v>
      </c>
      <c r="G22" s="2796"/>
      <c r="H22" s="2795"/>
      <c r="I22" s="2794" t="s">
        <v>25732</v>
      </c>
      <c r="J22" s="2795"/>
      <c r="K22" s="2794" t="s">
        <v>25733</v>
      </c>
      <c r="L22" s="2796"/>
      <c r="M22" s="2795"/>
      <c r="N22" s="1425"/>
      <c r="O22" s="1425"/>
    </row>
    <row r="23" spans="1:15" ht="14.25" customHeight="1">
      <c r="A23" s="1610"/>
      <c r="B23" s="2818" t="s">
        <v>25734</v>
      </c>
      <c r="C23" s="2819"/>
      <c r="D23" s="1610"/>
      <c r="E23" s="1611">
        <f>SUM(E22)</f>
        <v>185</v>
      </c>
      <c r="F23" s="2818"/>
      <c r="G23" s="2820"/>
      <c r="H23" s="2819"/>
      <c r="I23" s="2818"/>
      <c r="J23" s="2819"/>
      <c r="K23" s="2818"/>
      <c r="L23" s="2820"/>
      <c r="M23" s="2819"/>
      <c r="N23" s="1610"/>
      <c r="O23" s="1610"/>
    </row>
    <row r="24" spans="1:15" ht="16.5" customHeight="1">
      <c r="A24" s="2792" t="s">
        <v>25735</v>
      </c>
      <c r="B24" s="2792"/>
      <c r="C24" s="2792"/>
      <c r="D24" s="2792"/>
      <c r="E24" s="2792"/>
      <c r="F24" s="2792"/>
      <c r="G24" s="2792"/>
      <c r="H24" s="2792"/>
      <c r="I24" s="2792"/>
      <c r="J24" s="2792"/>
      <c r="K24" s="2792"/>
      <c r="L24" s="2792"/>
      <c r="M24" s="2792"/>
      <c r="N24" s="2792"/>
      <c r="O24" s="2792"/>
    </row>
    <row r="25" spans="1:15" s="830" customFormat="1" ht="32.25" customHeight="1">
      <c r="A25" s="1613"/>
      <c r="B25" s="2794" t="s">
        <v>25736</v>
      </c>
      <c r="C25" s="2795"/>
      <c r="D25" s="1425"/>
      <c r="E25" s="1413"/>
      <c r="F25" s="2824"/>
      <c r="G25" s="2826"/>
      <c r="H25" s="2825"/>
      <c r="I25" s="2824"/>
      <c r="J25" s="2825"/>
      <c r="K25" s="2824"/>
      <c r="L25" s="2826"/>
      <c r="M25" s="2825"/>
      <c r="N25" s="1425"/>
      <c r="O25" s="1425"/>
    </row>
    <row r="26" spans="1:15" s="830" customFormat="1" ht="90.75" customHeight="1">
      <c r="A26" s="1425" t="s">
        <v>10</v>
      </c>
      <c r="B26" s="2794" t="s">
        <v>25737</v>
      </c>
      <c r="C26" s="2795"/>
      <c r="D26" s="1425"/>
      <c r="E26" s="1413">
        <v>39.299999999999997</v>
      </c>
      <c r="F26" s="2794" t="s">
        <v>25738</v>
      </c>
      <c r="G26" s="2796"/>
      <c r="H26" s="2795"/>
      <c r="I26" s="2794" t="s">
        <v>25739</v>
      </c>
      <c r="J26" s="2795"/>
      <c r="K26" s="2794" t="s">
        <v>25740</v>
      </c>
      <c r="L26" s="2796"/>
      <c r="M26" s="2795"/>
      <c r="N26" s="1425"/>
      <c r="O26" s="1425"/>
    </row>
    <row r="27" spans="1:15" s="830" customFormat="1" ht="75" customHeight="1">
      <c r="A27" s="1425" t="s">
        <v>11</v>
      </c>
      <c r="B27" s="2794" t="s">
        <v>25741</v>
      </c>
      <c r="C27" s="2795"/>
      <c r="D27" s="1425"/>
      <c r="E27" s="1413">
        <v>69</v>
      </c>
      <c r="F27" s="2794" t="s">
        <v>25742</v>
      </c>
      <c r="G27" s="2796"/>
      <c r="H27" s="2795"/>
      <c r="I27" s="2794" t="s">
        <v>25743</v>
      </c>
      <c r="J27" s="2795"/>
      <c r="K27" s="2794" t="s">
        <v>25744</v>
      </c>
      <c r="L27" s="2796"/>
      <c r="M27" s="2795"/>
      <c r="N27" s="1425"/>
      <c r="O27" s="1425"/>
    </row>
    <row r="28" spans="1:15" s="830" customFormat="1" ht="81" customHeight="1">
      <c r="A28" s="1425" t="s">
        <v>12</v>
      </c>
      <c r="B28" s="2794" t="s">
        <v>25745</v>
      </c>
      <c r="C28" s="2795"/>
      <c r="D28" s="1425"/>
      <c r="E28" s="1413">
        <v>13.6</v>
      </c>
      <c r="F28" s="2794" t="s">
        <v>25746</v>
      </c>
      <c r="G28" s="2796"/>
      <c r="H28" s="2795"/>
      <c r="I28" s="2794" t="s">
        <v>25747</v>
      </c>
      <c r="J28" s="2795"/>
      <c r="K28" s="2794" t="s">
        <v>25744</v>
      </c>
      <c r="L28" s="2796"/>
      <c r="M28" s="2795"/>
      <c r="N28" s="1425"/>
      <c r="O28" s="1425"/>
    </row>
    <row r="29" spans="1:15" s="830" customFormat="1" ht="103.5" customHeight="1">
      <c r="A29" s="1425" t="s">
        <v>29</v>
      </c>
      <c r="B29" s="2794" t="s">
        <v>25748</v>
      </c>
      <c r="C29" s="2795"/>
      <c r="D29" s="1425"/>
      <c r="E29" s="1413">
        <v>48</v>
      </c>
      <c r="F29" s="2794" t="s">
        <v>25749</v>
      </c>
      <c r="G29" s="2796"/>
      <c r="H29" s="2795"/>
      <c r="I29" s="2794" t="s">
        <v>25750</v>
      </c>
      <c r="J29" s="2795"/>
      <c r="K29" s="2794" t="s">
        <v>25744</v>
      </c>
      <c r="L29" s="2796"/>
      <c r="M29" s="2795"/>
      <c r="N29" s="1425"/>
      <c r="O29" s="1425"/>
    </row>
    <row r="30" spans="1:15" s="830" customFormat="1" ht="17.25" customHeight="1">
      <c r="A30" s="1425"/>
      <c r="B30" s="2824" t="s">
        <v>25751</v>
      </c>
      <c r="C30" s="2825"/>
      <c r="D30" s="1425"/>
      <c r="E30" s="1413">
        <f>SUM(E26:E29)</f>
        <v>169.89999999999998</v>
      </c>
      <c r="F30" s="2824"/>
      <c r="G30" s="2826"/>
      <c r="H30" s="2825"/>
      <c r="I30" s="2824"/>
      <c r="J30" s="2825"/>
      <c r="K30" s="2824"/>
      <c r="L30" s="2826"/>
      <c r="M30" s="2825"/>
      <c r="N30" s="1425"/>
      <c r="O30" s="1425"/>
    </row>
    <row r="31" spans="1:15">
      <c r="A31" s="2792" t="s">
        <v>6067</v>
      </c>
      <c r="B31" s="2792"/>
      <c r="C31" s="2792"/>
      <c r="D31" s="2792"/>
      <c r="E31" s="2792"/>
      <c r="F31" s="2792"/>
      <c r="G31" s="2792"/>
      <c r="H31" s="2792"/>
      <c r="I31" s="2792"/>
      <c r="J31" s="2792"/>
      <c r="K31" s="2792"/>
      <c r="L31" s="2792"/>
      <c r="M31" s="2792"/>
      <c r="N31" s="2792"/>
      <c r="O31" s="2792"/>
    </row>
    <row r="32" spans="1:15" ht="54" customHeight="1">
      <c r="A32" s="1610" t="s">
        <v>10</v>
      </c>
      <c r="B32" s="2794" t="s">
        <v>25752</v>
      </c>
      <c r="C32" s="2795"/>
      <c r="D32" s="1425"/>
      <c r="E32" s="1607">
        <v>22</v>
      </c>
      <c r="F32" s="2794" t="s">
        <v>25753</v>
      </c>
      <c r="G32" s="2796"/>
      <c r="H32" s="2795"/>
      <c r="I32" s="2827" t="s">
        <v>25754</v>
      </c>
      <c r="J32" s="2828"/>
      <c r="K32" s="2794" t="s">
        <v>25755</v>
      </c>
      <c r="L32" s="2796"/>
      <c r="M32" s="2795"/>
      <c r="N32" s="1425"/>
      <c r="O32" s="1425"/>
    </row>
    <row r="33" spans="1:15">
      <c r="A33" s="1610"/>
      <c r="B33" s="2824" t="s">
        <v>25734</v>
      </c>
      <c r="C33" s="2825"/>
      <c r="D33" s="1425"/>
      <c r="E33" s="1607">
        <f>SUM(E32)</f>
        <v>22</v>
      </c>
      <c r="F33" s="2824"/>
      <c r="G33" s="2826"/>
      <c r="H33" s="2825"/>
      <c r="I33" s="2824"/>
      <c r="J33" s="2825"/>
      <c r="K33" s="2824"/>
      <c r="L33" s="2826"/>
      <c r="M33" s="2825"/>
      <c r="N33" s="1425"/>
      <c r="O33" s="1425"/>
    </row>
    <row r="34" spans="1:15">
      <c r="A34" s="2791" t="s">
        <v>5870</v>
      </c>
      <c r="B34" s="2792"/>
      <c r="C34" s="2792"/>
      <c r="D34" s="2792"/>
      <c r="E34" s="2792"/>
      <c r="F34" s="2792"/>
      <c r="G34" s="2792"/>
      <c r="H34" s="2792"/>
      <c r="I34" s="2792"/>
      <c r="J34" s="2792"/>
      <c r="K34" s="2792"/>
      <c r="L34" s="2792"/>
      <c r="M34" s="2792"/>
      <c r="N34" s="2792"/>
      <c r="O34" s="2793"/>
    </row>
    <row r="35" spans="1:15" ht="86.25" customHeight="1">
      <c r="A35" s="1610" t="s">
        <v>10</v>
      </c>
      <c r="B35" s="2794" t="s">
        <v>25756</v>
      </c>
      <c r="C35" s="2795"/>
      <c r="D35" s="1425"/>
      <c r="E35" s="1413">
        <v>22.8</v>
      </c>
      <c r="F35" s="2794" t="s">
        <v>25757</v>
      </c>
      <c r="G35" s="2796"/>
      <c r="H35" s="2795"/>
      <c r="I35" s="2794" t="s">
        <v>25758</v>
      </c>
      <c r="J35" s="2795"/>
      <c r="K35" s="2794" t="s">
        <v>25759</v>
      </c>
      <c r="L35" s="2796"/>
      <c r="M35" s="2795"/>
      <c r="N35" s="1425"/>
      <c r="O35" s="1425"/>
    </row>
    <row r="36" spans="1:15">
      <c r="A36" s="1610"/>
      <c r="B36" s="2818" t="s">
        <v>25734</v>
      </c>
      <c r="C36" s="2819"/>
      <c r="D36" s="1610"/>
      <c r="E36" s="1612">
        <f>SUM(E35)</f>
        <v>22.8</v>
      </c>
      <c r="F36" s="2818"/>
      <c r="G36" s="2820"/>
      <c r="H36" s="2819"/>
      <c r="I36" s="2818"/>
      <c r="J36" s="2819"/>
      <c r="K36" s="2818"/>
      <c r="L36" s="2820"/>
      <c r="M36" s="2819"/>
      <c r="N36" s="1610"/>
      <c r="O36" s="1610"/>
    </row>
    <row r="37" spans="1:15">
      <c r="A37" s="2791" t="s">
        <v>4943</v>
      </c>
      <c r="B37" s="2792"/>
      <c r="C37" s="2792"/>
      <c r="D37" s="2792"/>
      <c r="E37" s="2792"/>
      <c r="F37" s="2792"/>
      <c r="G37" s="2792"/>
      <c r="H37" s="2792"/>
      <c r="I37" s="2792"/>
      <c r="J37" s="2792"/>
      <c r="K37" s="2792"/>
      <c r="L37" s="2792"/>
      <c r="M37" s="2792"/>
      <c r="N37" s="2792"/>
      <c r="O37" s="2793"/>
    </row>
    <row r="38" spans="1:15" ht="76.5" customHeight="1">
      <c r="A38" s="1425" t="s">
        <v>10</v>
      </c>
      <c r="B38" s="2794" t="s">
        <v>25760</v>
      </c>
      <c r="C38" s="2795"/>
      <c r="D38" s="1425"/>
      <c r="E38" s="1413">
        <v>41.9</v>
      </c>
      <c r="F38" s="2794" t="s">
        <v>25761</v>
      </c>
      <c r="G38" s="2796"/>
      <c r="H38" s="2795"/>
      <c r="I38" s="2794" t="s">
        <v>25762</v>
      </c>
      <c r="J38" s="2795"/>
      <c r="K38" s="2794" t="s">
        <v>25763</v>
      </c>
      <c r="L38" s="2796"/>
      <c r="M38" s="2795"/>
      <c r="N38" s="1425"/>
      <c r="O38" s="1425"/>
    </row>
    <row r="39" spans="1:15">
      <c r="A39" s="1610"/>
      <c r="B39" s="2818" t="s">
        <v>25734</v>
      </c>
      <c r="C39" s="2819"/>
      <c r="D39" s="1610"/>
      <c r="E39" s="1612">
        <f>SUM(E38)</f>
        <v>41.9</v>
      </c>
      <c r="F39" s="2818"/>
      <c r="G39" s="2820"/>
      <c r="H39" s="2819"/>
      <c r="I39" s="2818"/>
      <c r="J39" s="2819"/>
      <c r="K39" s="2818"/>
      <c r="L39" s="2820"/>
      <c r="M39" s="2819"/>
      <c r="N39" s="1610"/>
      <c r="O39" s="1610"/>
    </row>
    <row r="40" spans="1:15" ht="30.75" customHeight="1">
      <c r="A40" s="1425"/>
      <c r="B40" s="2829" t="s">
        <v>25764</v>
      </c>
      <c r="C40" s="2830"/>
      <c r="D40" s="2831"/>
      <c r="E40" s="1614">
        <f>E15+E20+E23+E30+E33+E36+E39</f>
        <v>23984.600000000002</v>
      </c>
      <c r="F40" s="2794"/>
      <c r="G40" s="2796"/>
      <c r="H40" s="2795"/>
      <c r="I40" s="2794"/>
      <c r="J40" s="2795"/>
      <c r="K40" s="2794"/>
      <c r="L40" s="2796"/>
      <c r="M40" s="2795"/>
      <c r="N40" s="1425"/>
      <c r="O40" s="1425"/>
    </row>
    <row r="41" spans="1:15">
      <c r="A41" s="2788" t="s">
        <v>9143</v>
      </c>
      <c r="B41" s="2789"/>
      <c r="C41" s="2789"/>
      <c r="D41" s="2789"/>
      <c r="E41" s="2789"/>
      <c r="F41" s="2789"/>
      <c r="G41" s="2789"/>
      <c r="H41" s="2789"/>
      <c r="I41" s="2789"/>
      <c r="J41" s="2789"/>
      <c r="K41" s="2789"/>
      <c r="L41" s="2789"/>
      <c r="M41" s="2789"/>
      <c r="N41" s="2789"/>
      <c r="O41" s="2790"/>
    </row>
    <row r="42" spans="1:15">
      <c r="A42" s="2791" t="s">
        <v>5</v>
      </c>
      <c r="B42" s="2792"/>
      <c r="C42" s="2792"/>
      <c r="D42" s="2792"/>
      <c r="E42" s="2792"/>
      <c r="F42" s="2792"/>
      <c r="G42" s="2792"/>
      <c r="H42" s="2792"/>
      <c r="I42" s="2792"/>
      <c r="J42" s="2792"/>
      <c r="K42" s="2792"/>
      <c r="L42" s="2792"/>
      <c r="M42" s="2792"/>
      <c r="N42" s="2792"/>
      <c r="O42" s="2793"/>
    </row>
    <row r="43" spans="1:15" ht="136.5" customHeight="1">
      <c r="A43" s="1425" t="s">
        <v>10</v>
      </c>
      <c r="B43" s="2794" t="s">
        <v>25765</v>
      </c>
      <c r="C43" s="2795"/>
      <c r="D43" s="1425"/>
      <c r="E43" s="1413">
        <v>5166.13</v>
      </c>
      <c r="F43" s="2833" t="s">
        <v>25766</v>
      </c>
      <c r="G43" s="2834"/>
      <c r="H43" s="2835"/>
      <c r="I43" s="2794" t="s">
        <v>25767</v>
      </c>
      <c r="J43" s="2795"/>
      <c r="K43" s="2794" t="s">
        <v>25768</v>
      </c>
      <c r="L43" s="2796"/>
      <c r="M43" s="2795"/>
      <c r="N43" s="1425"/>
      <c r="O43" s="1425"/>
    </row>
    <row r="44" spans="1:15" ht="195" customHeight="1">
      <c r="A44" s="1425" t="s">
        <v>11</v>
      </c>
      <c r="B44" s="2794" t="s">
        <v>25769</v>
      </c>
      <c r="C44" s="2795"/>
      <c r="D44" s="1425"/>
      <c r="E44" s="1413">
        <v>2042.6</v>
      </c>
      <c r="F44" s="2833" t="s">
        <v>25770</v>
      </c>
      <c r="G44" s="2834"/>
      <c r="H44" s="2835"/>
      <c r="I44" s="2794" t="s">
        <v>25771</v>
      </c>
      <c r="J44" s="2795"/>
      <c r="K44" s="2794" t="s">
        <v>25772</v>
      </c>
      <c r="L44" s="2796"/>
      <c r="M44" s="2795"/>
      <c r="N44" s="1425"/>
      <c r="O44" s="1425"/>
    </row>
    <row r="45" spans="1:15" ht="289.5" customHeight="1">
      <c r="A45" s="1425" t="s">
        <v>12</v>
      </c>
      <c r="B45" s="2794" t="s">
        <v>25773</v>
      </c>
      <c r="C45" s="2795"/>
      <c r="D45" s="1425"/>
      <c r="E45" s="1413">
        <v>5002</v>
      </c>
      <c r="F45" s="2794" t="s">
        <v>25774</v>
      </c>
      <c r="G45" s="2796"/>
      <c r="H45" s="2795"/>
      <c r="I45" s="2794" t="s">
        <v>25775</v>
      </c>
      <c r="J45" s="2795"/>
      <c r="K45" s="2794" t="s">
        <v>25776</v>
      </c>
      <c r="L45" s="2796"/>
      <c r="M45" s="2795"/>
      <c r="N45" s="1425"/>
      <c r="O45" s="1425"/>
    </row>
    <row r="46" spans="1:15" ht="77.25" customHeight="1">
      <c r="A46" s="1425" t="s">
        <v>29</v>
      </c>
      <c r="B46" s="2794" t="s">
        <v>25777</v>
      </c>
      <c r="C46" s="2795"/>
      <c r="D46" s="1425"/>
      <c r="E46" s="1413">
        <v>465.5</v>
      </c>
      <c r="F46" s="2827" t="s">
        <v>25778</v>
      </c>
      <c r="G46" s="2832"/>
      <c r="H46" s="2828"/>
      <c r="I46" s="2794" t="s">
        <v>25779</v>
      </c>
      <c r="J46" s="2795"/>
      <c r="K46" s="2794" t="s">
        <v>25780</v>
      </c>
      <c r="L46" s="2796"/>
      <c r="M46" s="2795"/>
      <c r="N46" s="1425"/>
      <c r="O46" s="1425"/>
    </row>
    <row r="47" spans="1:15" ht="282" customHeight="1">
      <c r="A47" s="1425" t="s">
        <v>31</v>
      </c>
      <c r="B47" s="2794" t="s">
        <v>25781</v>
      </c>
      <c r="C47" s="2795"/>
      <c r="D47" s="1425"/>
      <c r="E47" s="1413">
        <v>1104.5999999999999</v>
      </c>
      <c r="F47" s="2794" t="s">
        <v>25782</v>
      </c>
      <c r="G47" s="2796"/>
      <c r="H47" s="2795"/>
      <c r="I47" s="2794" t="s">
        <v>25783</v>
      </c>
      <c r="J47" s="2795"/>
      <c r="K47" s="2794" t="s">
        <v>25784</v>
      </c>
      <c r="L47" s="2796"/>
      <c r="M47" s="2795"/>
      <c r="N47" s="1425"/>
      <c r="O47" s="1425"/>
    </row>
    <row r="48" spans="1:15" ht="186.75" customHeight="1">
      <c r="A48" s="1425" t="s">
        <v>33</v>
      </c>
      <c r="B48" s="2794" t="s">
        <v>25785</v>
      </c>
      <c r="C48" s="2795"/>
      <c r="D48" s="1425"/>
      <c r="E48" s="1413">
        <v>6623</v>
      </c>
      <c r="F48" s="2794" t="s">
        <v>25786</v>
      </c>
      <c r="G48" s="2796"/>
      <c r="H48" s="2795"/>
      <c r="I48" s="2794" t="s">
        <v>25787</v>
      </c>
      <c r="J48" s="2795"/>
      <c r="K48" s="2794" t="s">
        <v>25788</v>
      </c>
      <c r="L48" s="2796"/>
      <c r="M48" s="2795"/>
      <c r="N48" s="1425"/>
      <c r="O48" s="1425"/>
    </row>
    <row r="49" spans="1:15" s="1617" customFormat="1" ht="249.75" customHeight="1">
      <c r="A49" s="1615" t="s">
        <v>35</v>
      </c>
      <c r="B49" s="2827" t="s">
        <v>25789</v>
      </c>
      <c r="C49" s="2828"/>
      <c r="D49" s="1615"/>
      <c r="E49" s="1616">
        <v>140.5</v>
      </c>
      <c r="F49" s="2827" t="s">
        <v>25790</v>
      </c>
      <c r="G49" s="2832"/>
      <c r="H49" s="2828"/>
      <c r="I49" s="2827" t="s">
        <v>25791</v>
      </c>
      <c r="J49" s="2828"/>
      <c r="K49" s="2827" t="s">
        <v>25792</v>
      </c>
      <c r="L49" s="2832"/>
      <c r="M49" s="2828"/>
      <c r="N49" s="1615"/>
      <c r="O49" s="1615"/>
    </row>
    <row r="50" spans="1:15" ht="15" customHeight="1">
      <c r="A50" s="1425"/>
      <c r="B50" s="2824" t="s">
        <v>25793</v>
      </c>
      <c r="C50" s="2825"/>
      <c r="D50" s="1425"/>
      <c r="E50" s="1413">
        <f>SUM(E43:E49)</f>
        <v>20544.330000000002</v>
      </c>
      <c r="F50" s="2794"/>
      <c r="G50" s="2796"/>
      <c r="H50" s="2795"/>
      <c r="I50" s="2794"/>
      <c r="J50" s="2795"/>
      <c r="K50" s="2794"/>
      <c r="L50" s="2796"/>
      <c r="M50" s="2795"/>
      <c r="N50" s="1425"/>
      <c r="O50" s="1425"/>
    </row>
    <row r="51" spans="1:15">
      <c r="A51" s="2791" t="s">
        <v>1627</v>
      </c>
      <c r="B51" s="2792"/>
      <c r="C51" s="2792"/>
      <c r="D51" s="2792"/>
      <c r="E51" s="2792"/>
      <c r="F51" s="2792"/>
      <c r="G51" s="2792"/>
      <c r="H51" s="2792"/>
      <c r="I51" s="2792"/>
      <c r="J51" s="2792"/>
      <c r="K51" s="2792"/>
      <c r="L51" s="2792"/>
      <c r="M51" s="2792"/>
      <c r="N51" s="2792"/>
      <c r="O51" s="2793"/>
    </row>
    <row r="52" spans="1:15" ht="16.5" customHeight="1">
      <c r="A52" s="1610"/>
      <c r="B52" s="2791" t="s">
        <v>4811</v>
      </c>
      <c r="C52" s="2793"/>
      <c r="D52" s="1610"/>
      <c r="E52" s="1612"/>
      <c r="F52" s="2818"/>
      <c r="G52" s="2820"/>
      <c r="H52" s="2819"/>
      <c r="I52" s="2818"/>
      <c r="J52" s="2819"/>
      <c r="K52" s="2818"/>
      <c r="L52" s="2819"/>
      <c r="M52" s="1610"/>
      <c r="N52" s="1610"/>
      <c r="O52" s="1610"/>
    </row>
    <row r="53" spans="1:15" ht="145.5" customHeight="1">
      <c r="A53" s="1425" t="s">
        <v>10</v>
      </c>
      <c r="B53" s="2794" t="s">
        <v>25794</v>
      </c>
      <c r="C53" s="2795"/>
      <c r="D53" s="1610" t="s">
        <v>231</v>
      </c>
      <c r="E53" s="1413">
        <v>285.60000000000002</v>
      </c>
      <c r="F53" s="2794" t="s">
        <v>25795</v>
      </c>
      <c r="G53" s="2796"/>
      <c r="H53" s="2795"/>
      <c r="I53" s="2794" t="s">
        <v>25775</v>
      </c>
      <c r="J53" s="2795"/>
      <c r="K53" s="2794" t="s">
        <v>25796</v>
      </c>
      <c r="L53" s="2795"/>
      <c r="M53" s="1425"/>
      <c r="N53" s="1425">
        <v>2017</v>
      </c>
      <c r="O53" s="1425" t="s">
        <v>25712</v>
      </c>
    </row>
    <row r="54" spans="1:15" ht="114.75" customHeight="1">
      <c r="A54" s="1425" t="s">
        <v>11</v>
      </c>
      <c r="B54" s="2794" t="s">
        <v>25797</v>
      </c>
      <c r="C54" s="2795"/>
      <c r="D54" s="1425" t="s">
        <v>231</v>
      </c>
      <c r="E54" s="1413">
        <v>1711</v>
      </c>
      <c r="F54" s="2794" t="s">
        <v>25798</v>
      </c>
      <c r="G54" s="2796"/>
      <c r="H54" s="2795"/>
      <c r="I54" s="2794" t="s">
        <v>25799</v>
      </c>
      <c r="J54" s="2795"/>
      <c r="K54" s="2794" t="s">
        <v>25800</v>
      </c>
      <c r="L54" s="2795"/>
      <c r="M54" s="1425"/>
      <c r="N54" s="1425"/>
      <c r="O54" s="1425"/>
    </row>
    <row r="55" spans="1:15" s="1618" customFormat="1" ht="110.25" customHeight="1">
      <c r="A55" s="1615" t="s">
        <v>12</v>
      </c>
      <c r="B55" s="2827" t="s">
        <v>25801</v>
      </c>
      <c r="C55" s="2828"/>
      <c r="D55" s="1615" t="s">
        <v>231</v>
      </c>
      <c r="E55" s="1616">
        <v>1477.7</v>
      </c>
      <c r="F55" s="2827" t="s">
        <v>25802</v>
      </c>
      <c r="G55" s="2832"/>
      <c r="H55" s="2828"/>
      <c r="I55" s="2827" t="s">
        <v>25803</v>
      </c>
      <c r="J55" s="2828"/>
      <c r="K55" s="2827" t="s">
        <v>25804</v>
      </c>
      <c r="L55" s="2828"/>
      <c r="M55" s="1615"/>
      <c r="N55" s="1615"/>
      <c r="O55" s="1615"/>
    </row>
    <row r="56" spans="1:15" ht="80.25" customHeight="1">
      <c r="A56" s="1425" t="s">
        <v>29</v>
      </c>
      <c r="B56" s="2794" t="s">
        <v>25805</v>
      </c>
      <c r="C56" s="2795"/>
      <c r="D56" s="1425" t="s">
        <v>231</v>
      </c>
      <c r="E56" s="1413">
        <v>209.2</v>
      </c>
      <c r="F56" s="2794" t="s">
        <v>25806</v>
      </c>
      <c r="G56" s="2796"/>
      <c r="H56" s="2795"/>
      <c r="I56" s="2794" t="s">
        <v>25807</v>
      </c>
      <c r="J56" s="2795"/>
      <c r="K56" s="2794" t="s">
        <v>25808</v>
      </c>
      <c r="L56" s="2795"/>
      <c r="M56" s="1425"/>
      <c r="N56" s="1425"/>
      <c r="O56" s="1425"/>
    </row>
    <row r="57" spans="1:15" ht="156" customHeight="1">
      <c r="A57" s="1425" t="s">
        <v>31</v>
      </c>
      <c r="B57" s="2794" t="s">
        <v>25809</v>
      </c>
      <c r="C57" s="2795"/>
      <c r="D57" s="1425" t="s">
        <v>231</v>
      </c>
      <c r="E57" s="1413">
        <v>203.1</v>
      </c>
      <c r="F57" s="2827" t="s">
        <v>25810</v>
      </c>
      <c r="G57" s="2832"/>
      <c r="H57" s="2828"/>
      <c r="I57" s="2794" t="s">
        <v>25811</v>
      </c>
      <c r="J57" s="2795"/>
      <c r="K57" s="2794" t="s">
        <v>25812</v>
      </c>
      <c r="L57" s="2795"/>
      <c r="M57" s="1425"/>
      <c r="N57" s="1425"/>
      <c r="O57" s="1425"/>
    </row>
    <row r="58" spans="1:15" ht="125.25" customHeight="1">
      <c r="A58" s="1425" t="s">
        <v>33</v>
      </c>
      <c r="B58" s="2794" t="s">
        <v>25813</v>
      </c>
      <c r="C58" s="2795"/>
      <c r="D58" s="1425" t="s">
        <v>231</v>
      </c>
      <c r="E58" s="1413">
        <v>501</v>
      </c>
      <c r="F58" s="2794" t="s">
        <v>25814</v>
      </c>
      <c r="G58" s="2796"/>
      <c r="H58" s="2795"/>
      <c r="I58" s="2794" t="s">
        <v>25815</v>
      </c>
      <c r="J58" s="2795"/>
      <c r="K58" s="2794" t="s">
        <v>25816</v>
      </c>
      <c r="L58" s="2795"/>
      <c r="M58" s="1425"/>
      <c r="N58" s="1425"/>
      <c r="O58" s="1425"/>
    </row>
    <row r="59" spans="1:15" ht="96" customHeight="1">
      <c r="A59" s="1425" t="s">
        <v>35</v>
      </c>
      <c r="B59" s="2794" t="s">
        <v>25817</v>
      </c>
      <c r="C59" s="2795"/>
      <c r="D59" s="1425" t="s">
        <v>231</v>
      </c>
      <c r="E59" s="1413">
        <v>2531</v>
      </c>
      <c r="F59" s="2794" t="s">
        <v>25818</v>
      </c>
      <c r="G59" s="2796"/>
      <c r="H59" s="2795"/>
      <c r="I59" s="2794" t="s">
        <v>25815</v>
      </c>
      <c r="J59" s="2795"/>
      <c r="K59" s="2794" t="s">
        <v>25819</v>
      </c>
      <c r="L59" s="2795"/>
      <c r="M59" s="1425"/>
      <c r="N59" s="1425"/>
      <c r="O59" s="1425"/>
    </row>
    <row r="60" spans="1:15" ht="117" customHeight="1">
      <c r="A60" s="1425" t="s">
        <v>37</v>
      </c>
      <c r="B60" s="2794" t="s">
        <v>25820</v>
      </c>
      <c r="C60" s="2795"/>
      <c r="D60" s="1425" t="s">
        <v>231</v>
      </c>
      <c r="E60" s="1413">
        <v>9092</v>
      </c>
      <c r="F60" s="2794" t="s">
        <v>25821</v>
      </c>
      <c r="G60" s="2796"/>
      <c r="H60" s="2795"/>
      <c r="I60" s="2794" t="s">
        <v>25822</v>
      </c>
      <c r="J60" s="2795"/>
      <c r="K60" s="2794" t="s">
        <v>25823</v>
      </c>
      <c r="L60" s="2795"/>
      <c r="M60" s="1425"/>
      <c r="N60" s="1425"/>
      <c r="O60" s="1425"/>
    </row>
    <row r="61" spans="1:15" ht="77.25" customHeight="1">
      <c r="A61" s="1425" t="s">
        <v>40</v>
      </c>
      <c r="B61" s="2794" t="s">
        <v>11590</v>
      </c>
      <c r="C61" s="2795"/>
      <c r="D61" s="1425" t="s">
        <v>231</v>
      </c>
      <c r="E61" s="1413">
        <v>108.5</v>
      </c>
      <c r="F61" s="2794" t="s">
        <v>25824</v>
      </c>
      <c r="G61" s="2796"/>
      <c r="H61" s="2795"/>
      <c r="I61" s="2794" t="s">
        <v>25825</v>
      </c>
      <c r="J61" s="2795"/>
      <c r="K61" s="2794" t="s">
        <v>25826</v>
      </c>
      <c r="L61" s="2795"/>
      <c r="M61" s="1425"/>
      <c r="N61" s="1425"/>
      <c r="O61" s="1425"/>
    </row>
    <row r="62" spans="1:15" ht="63.75" customHeight="1">
      <c r="A62" s="1425" t="s">
        <v>42</v>
      </c>
      <c r="B62" s="2794" t="s">
        <v>25827</v>
      </c>
      <c r="C62" s="2795"/>
      <c r="D62" s="1425" t="s">
        <v>231</v>
      </c>
      <c r="E62" s="1413">
        <v>124.77</v>
      </c>
      <c r="F62" s="2794" t="s">
        <v>25828</v>
      </c>
      <c r="G62" s="2796"/>
      <c r="H62" s="2795"/>
      <c r="I62" s="2794" t="s">
        <v>25829</v>
      </c>
      <c r="J62" s="2795"/>
      <c r="K62" s="2794" t="s">
        <v>25830</v>
      </c>
      <c r="L62" s="2795"/>
      <c r="M62" s="1425"/>
      <c r="N62" s="1425"/>
      <c r="O62" s="1425"/>
    </row>
    <row r="63" spans="1:15" ht="140.25" customHeight="1">
      <c r="A63" s="1425" t="s">
        <v>44</v>
      </c>
      <c r="B63" s="2794" t="s">
        <v>25831</v>
      </c>
      <c r="C63" s="2795"/>
      <c r="D63" s="1425" t="s">
        <v>231</v>
      </c>
      <c r="E63" s="1413">
        <v>5298.8</v>
      </c>
      <c r="F63" s="2794" t="s">
        <v>25832</v>
      </c>
      <c r="G63" s="2796"/>
      <c r="H63" s="2795"/>
      <c r="I63" s="2794" t="s">
        <v>25833</v>
      </c>
      <c r="J63" s="2795"/>
      <c r="K63" s="2794" t="s">
        <v>25834</v>
      </c>
      <c r="L63" s="2795"/>
      <c r="M63" s="1425"/>
      <c r="N63" s="1425"/>
      <c r="O63" s="1425"/>
    </row>
    <row r="64" spans="1:15" ht="243.75" customHeight="1">
      <c r="A64" s="1425" t="s">
        <v>46</v>
      </c>
      <c r="B64" s="2794" t="s">
        <v>25835</v>
      </c>
      <c r="C64" s="2795"/>
      <c r="D64" s="1425" t="s">
        <v>231</v>
      </c>
      <c r="E64" s="1413">
        <v>2257.1</v>
      </c>
      <c r="F64" s="2794" t="s">
        <v>25836</v>
      </c>
      <c r="G64" s="2796"/>
      <c r="H64" s="2795"/>
      <c r="I64" s="2794" t="s">
        <v>25837</v>
      </c>
      <c r="J64" s="2795"/>
      <c r="K64" s="2794" t="s">
        <v>25838</v>
      </c>
      <c r="L64" s="2795"/>
      <c r="M64" s="1425"/>
      <c r="N64" s="1425"/>
      <c r="O64" s="1425"/>
    </row>
    <row r="65" spans="1:15" ht="154.5" customHeight="1">
      <c r="A65" s="1425" t="s">
        <v>48</v>
      </c>
      <c r="B65" s="2794" t="s">
        <v>25839</v>
      </c>
      <c r="C65" s="2795"/>
      <c r="D65" s="1425" t="s">
        <v>231</v>
      </c>
      <c r="E65" s="1413">
        <v>2163.3000000000002</v>
      </c>
      <c r="F65" s="2794" t="s">
        <v>25840</v>
      </c>
      <c r="G65" s="2796"/>
      <c r="H65" s="2795"/>
      <c r="I65" s="2794" t="s">
        <v>25841</v>
      </c>
      <c r="J65" s="2795"/>
      <c r="K65" s="2827" t="s">
        <v>25842</v>
      </c>
      <c r="L65" s="2828"/>
      <c r="M65" s="1425"/>
      <c r="N65" s="1425"/>
      <c r="O65" s="1425"/>
    </row>
    <row r="66" spans="1:15" ht="78.75" customHeight="1">
      <c r="A66" s="1425" t="s">
        <v>50</v>
      </c>
      <c r="B66" s="2794" t="s">
        <v>25843</v>
      </c>
      <c r="C66" s="2795"/>
      <c r="D66" s="1425" t="s">
        <v>231</v>
      </c>
      <c r="E66" s="1413">
        <v>365.7</v>
      </c>
      <c r="F66" s="2794" t="s">
        <v>25844</v>
      </c>
      <c r="G66" s="2796"/>
      <c r="H66" s="2795"/>
      <c r="I66" s="2794" t="s">
        <v>25845</v>
      </c>
      <c r="J66" s="2795"/>
      <c r="K66" s="2794" t="s">
        <v>25819</v>
      </c>
      <c r="L66" s="2795"/>
      <c r="M66" s="1425"/>
      <c r="N66" s="1425"/>
      <c r="O66" s="1425"/>
    </row>
    <row r="67" spans="1:15" ht="15" customHeight="1">
      <c r="A67" s="1610"/>
      <c r="B67" s="2818" t="s">
        <v>25846</v>
      </c>
      <c r="C67" s="2819"/>
      <c r="D67" s="1610"/>
      <c r="E67" s="1612">
        <f>SUM(E53:E66)</f>
        <v>26328.77</v>
      </c>
      <c r="F67" s="2818"/>
      <c r="G67" s="2820"/>
      <c r="H67" s="2819"/>
      <c r="I67" s="2818"/>
      <c r="J67" s="2819"/>
      <c r="K67" s="2818"/>
      <c r="L67" s="2819"/>
      <c r="M67" s="1610"/>
      <c r="N67" s="1610"/>
      <c r="O67" s="1610"/>
    </row>
    <row r="68" spans="1:15">
      <c r="A68" s="1610"/>
      <c r="B68" s="2791" t="s">
        <v>4817</v>
      </c>
      <c r="C68" s="2793"/>
      <c r="D68" s="1610"/>
      <c r="E68" s="1612"/>
      <c r="F68" s="2818"/>
      <c r="G68" s="2820"/>
      <c r="H68" s="2819"/>
      <c r="I68" s="2818"/>
      <c r="J68" s="2819"/>
      <c r="K68" s="2818"/>
      <c r="L68" s="2819"/>
      <c r="M68" s="1610"/>
      <c r="N68" s="1610"/>
      <c r="O68" s="1610"/>
    </row>
    <row r="69" spans="1:15" ht="84" customHeight="1">
      <c r="A69" s="1610" t="s">
        <v>10</v>
      </c>
      <c r="B69" s="2794" t="s">
        <v>25847</v>
      </c>
      <c r="C69" s="2795"/>
      <c r="D69" s="1610" t="s">
        <v>63</v>
      </c>
      <c r="E69" s="1413">
        <v>58</v>
      </c>
      <c r="F69" s="2794" t="s">
        <v>25848</v>
      </c>
      <c r="G69" s="2796"/>
      <c r="H69" s="2795"/>
      <c r="I69" s="2794" t="s">
        <v>25815</v>
      </c>
      <c r="J69" s="2795"/>
      <c r="K69" s="2794" t="s">
        <v>25823</v>
      </c>
      <c r="L69" s="2795"/>
      <c r="M69" s="1425"/>
      <c r="N69" s="1425"/>
      <c r="O69" s="1425"/>
    </row>
    <row r="70" spans="1:15" ht="93.75" customHeight="1">
      <c r="A70" s="1610" t="s">
        <v>11</v>
      </c>
      <c r="B70" s="2794" t="s">
        <v>25849</v>
      </c>
      <c r="C70" s="2795"/>
      <c r="D70" s="1610" t="s">
        <v>63</v>
      </c>
      <c r="E70" s="1413">
        <v>347.4</v>
      </c>
      <c r="F70" s="2836" t="s">
        <v>25850</v>
      </c>
      <c r="G70" s="2837"/>
      <c r="H70" s="2838"/>
      <c r="I70" s="2794" t="s">
        <v>25815</v>
      </c>
      <c r="J70" s="2795"/>
      <c r="K70" s="2794" t="s">
        <v>25830</v>
      </c>
      <c r="L70" s="2795"/>
      <c r="M70" s="1425"/>
      <c r="N70" s="1425"/>
      <c r="O70" s="1425"/>
    </row>
    <row r="71" spans="1:15" ht="92.25" customHeight="1">
      <c r="A71" s="1610" t="s">
        <v>12</v>
      </c>
      <c r="B71" s="2794" t="s">
        <v>25851</v>
      </c>
      <c r="C71" s="2795"/>
      <c r="D71" s="1610" t="s">
        <v>63</v>
      </c>
      <c r="E71" s="1413">
        <v>50.5</v>
      </c>
      <c r="F71" s="2794" t="s">
        <v>25852</v>
      </c>
      <c r="G71" s="2796"/>
      <c r="H71" s="2795"/>
      <c r="I71" s="2794" t="s">
        <v>25853</v>
      </c>
      <c r="J71" s="2795"/>
      <c r="K71" s="2794" t="s">
        <v>25800</v>
      </c>
      <c r="L71" s="2795"/>
      <c r="M71" s="1425"/>
      <c r="N71" s="1425"/>
      <c r="O71" s="1425"/>
    </row>
    <row r="72" spans="1:15" ht="121.5" customHeight="1">
      <c r="A72" s="1610" t="s">
        <v>29</v>
      </c>
      <c r="B72" s="2794" t="s">
        <v>25854</v>
      </c>
      <c r="C72" s="2795"/>
      <c r="D72" s="1610" t="s">
        <v>63</v>
      </c>
      <c r="E72" s="1413">
        <v>27.3</v>
      </c>
      <c r="F72" s="2794" t="s">
        <v>25855</v>
      </c>
      <c r="G72" s="2796"/>
      <c r="H72" s="2795"/>
      <c r="I72" s="2794" t="s">
        <v>25856</v>
      </c>
      <c r="J72" s="2795"/>
      <c r="K72" s="2794" t="s">
        <v>25857</v>
      </c>
      <c r="L72" s="2795"/>
      <c r="M72" s="1425"/>
      <c r="N72" s="1425"/>
      <c r="O72" s="1425"/>
    </row>
    <row r="73" spans="1:15" ht="123" customHeight="1">
      <c r="A73" s="1610" t="s">
        <v>31</v>
      </c>
      <c r="B73" s="2839" t="s">
        <v>25858</v>
      </c>
      <c r="C73" s="2840"/>
      <c r="D73" s="1610" t="s">
        <v>63</v>
      </c>
      <c r="E73" s="1413">
        <v>104.9</v>
      </c>
      <c r="F73" s="2794" t="s">
        <v>25859</v>
      </c>
      <c r="G73" s="2796"/>
      <c r="H73" s="2795"/>
      <c r="I73" s="2794" t="s">
        <v>25860</v>
      </c>
      <c r="J73" s="2795"/>
      <c r="K73" s="2794" t="s">
        <v>25857</v>
      </c>
      <c r="L73" s="2795"/>
      <c r="M73" s="1425"/>
      <c r="N73" s="1425"/>
      <c r="O73" s="1425"/>
    </row>
    <row r="74" spans="1:15" ht="139.5" customHeight="1">
      <c r="A74" s="1610" t="s">
        <v>33</v>
      </c>
      <c r="B74" s="2794" t="s">
        <v>25861</v>
      </c>
      <c r="C74" s="2795"/>
      <c r="D74" s="1610" t="s">
        <v>63</v>
      </c>
      <c r="E74" s="1413">
        <v>1389</v>
      </c>
      <c r="F74" s="2794" t="s">
        <v>25862</v>
      </c>
      <c r="G74" s="2796"/>
      <c r="H74" s="2795"/>
      <c r="I74" s="2794" t="s">
        <v>25860</v>
      </c>
      <c r="J74" s="2795"/>
      <c r="K74" s="2794" t="s">
        <v>25804</v>
      </c>
      <c r="L74" s="2795"/>
      <c r="M74" s="1425"/>
      <c r="N74" s="1425"/>
      <c r="O74" s="1425"/>
    </row>
    <row r="75" spans="1:15" ht="90" customHeight="1">
      <c r="A75" s="1610" t="s">
        <v>35</v>
      </c>
      <c r="B75" s="2794" t="s">
        <v>25863</v>
      </c>
      <c r="C75" s="2795"/>
      <c r="D75" s="1610" t="s">
        <v>63</v>
      </c>
      <c r="E75" s="1413">
        <v>699</v>
      </c>
      <c r="F75" s="2794" t="s">
        <v>25864</v>
      </c>
      <c r="G75" s="2796"/>
      <c r="H75" s="2795"/>
      <c r="I75" s="2794" t="s">
        <v>25865</v>
      </c>
      <c r="J75" s="2795"/>
      <c r="K75" s="2794" t="s">
        <v>25866</v>
      </c>
      <c r="L75" s="2795"/>
      <c r="M75" s="1425"/>
      <c r="N75" s="1425"/>
      <c r="O75" s="1425"/>
    </row>
    <row r="76" spans="1:15" ht="75.75" customHeight="1">
      <c r="A76" s="1610" t="s">
        <v>37</v>
      </c>
      <c r="B76" s="2794" t="s">
        <v>25867</v>
      </c>
      <c r="C76" s="2795"/>
      <c r="D76" s="1610" t="s">
        <v>63</v>
      </c>
      <c r="E76" s="1413">
        <v>455</v>
      </c>
      <c r="F76" s="2794" t="s">
        <v>25868</v>
      </c>
      <c r="G76" s="2796"/>
      <c r="H76" s="2795"/>
      <c r="I76" s="2794" t="s">
        <v>25869</v>
      </c>
      <c r="J76" s="2795"/>
      <c r="K76" s="2794" t="s">
        <v>25870</v>
      </c>
      <c r="L76" s="2795"/>
      <c r="M76" s="1425"/>
      <c r="N76" s="1425"/>
      <c r="O76" s="1425"/>
    </row>
    <row r="77" spans="1:15" ht="45.75" customHeight="1">
      <c r="A77" s="1610" t="s">
        <v>40</v>
      </c>
      <c r="B77" s="2794" t="s">
        <v>25871</v>
      </c>
      <c r="C77" s="2795"/>
      <c r="D77" s="1610" t="s">
        <v>63</v>
      </c>
      <c r="E77" s="1413">
        <v>76</v>
      </c>
      <c r="F77" s="2794" t="s">
        <v>25872</v>
      </c>
      <c r="G77" s="2796"/>
      <c r="H77" s="2795"/>
      <c r="I77" s="2794" t="s">
        <v>25873</v>
      </c>
      <c r="J77" s="2795"/>
      <c r="K77" s="2794" t="s">
        <v>25874</v>
      </c>
      <c r="L77" s="2795"/>
      <c r="M77" s="1425"/>
      <c r="N77" s="1425"/>
      <c r="O77" s="1425"/>
    </row>
    <row r="78" spans="1:15">
      <c r="A78" s="1610"/>
      <c r="B78" s="2818" t="s">
        <v>25875</v>
      </c>
      <c r="C78" s="2819"/>
      <c r="D78" s="1610"/>
      <c r="E78" s="1612">
        <f>SUM(E69:E77)</f>
        <v>3207.1</v>
      </c>
      <c r="F78" s="2818"/>
      <c r="G78" s="2820"/>
      <c r="H78" s="2819"/>
      <c r="I78" s="2818"/>
      <c r="J78" s="2819"/>
      <c r="K78" s="2818"/>
      <c r="L78" s="2819"/>
      <c r="M78" s="1610"/>
      <c r="N78" s="1610"/>
      <c r="O78" s="1610"/>
    </row>
    <row r="79" spans="1:15" ht="15" customHeight="1">
      <c r="A79" s="1610"/>
      <c r="B79" s="2791" t="s">
        <v>4831</v>
      </c>
      <c r="C79" s="2793"/>
      <c r="D79" s="1610"/>
      <c r="E79" s="1612"/>
      <c r="F79" s="2791"/>
      <c r="G79" s="2792"/>
      <c r="H79" s="2793"/>
      <c r="I79" s="2791"/>
      <c r="J79" s="2793"/>
      <c r="K79" s="2791"/>
      <c r="L79" s="2793"/>
      <c r="M79" s="1610"/>
      <c r="N79" s="1610"/>
      <c r="O79" s="1610"/>
    </row>
    <row r="80" spans="1:15" ht="75.75" customHeight="1">
      <c r="A80" s="1610" t="s">
        <v>10</v>
      </c>
      <c r="B80" s="2794" t="s">
        <v>25876</v>
      </c>
      <c r="C80" s="2795"/>
      <c r="D80" s="1425" t="s">
        <v>25</v>
      </c>
      <c r="E80" s="1413">
        <v>2</v>
      </c>
      <c r="F80" s="2794" t="s">
        <v>25877</v>
      </c>
      <c r="G80" s="2796"/>
      <c r="H80" s="2795"/>
      <c r="I80" s="2794" t="s">
        <v>25878</v>
      </c>
      <c r="J80" s="2795"/>
      <c r="K80" s="2794" t="s">
        <v>25823</v>
      </c>
      <c r="L80" s="2795"/>
      <c r="M80" s="1425"/>
      <c r="N80" s="1425"/>
      <c r="O80" s="1610"/>
    </row>
    <row r="81" spans="1:18" ht="93" customHeight="1">
      <c r="A81" s="1610" t="s">
        <v>11</v>
      </c>
      <c r="B81" s="2794" t="s">
        <v>25879</v>
      </c>
      <c r="C81" s="2795"/>
      <c r="D81" s="1425" t="s">
        <v>25</v>
      </c>
      <c r="E81" s="1413">
        <v>2.9</v>
      </c>
      <c r="F81" s="2794" t="s">
        <v>25880</v>
      </c>
      <c r="G81" s="2796"/>
      <c r="H81" s="2795"/>
      <c r="I81" s="2794" t="s">
        <v>25878</v>
      </c>
      <c r="J81" s="2795"/>
      <c r="K81" s="2794" t="s">
        <v>25881</v>
      </c>
      <c r="L81" s="2795"/>
      <c r="M81" s="1425"/>
      <c r="N81" s="1425"/>
      <c r="O81" s="1610"/>
    </row>
    <row r="82" spans="1:18" ht="92.25" customHeight="1">
      <c r="A82" s="1610" t="s">
        <v>12</v>
      </c>
      <c r="B82" s="2794" t="s">
        <v>25882</v>
      </c>
      <c r="C82" s="2795"/>
      <c r="D82" s="1425" t="s">
        <v>25</v>
      </c>
      <c r="E82" s="1413">
        <v>1</v>
      </c>
      <c r="F82" s="2794" t="s">
        <v>25883</v>
      </c>
      <c r="G82" s="2796"/>
      <c r="H82" s="2795"/>
      <c r="I82" s="2794" t="s">
        <v>25878</v>
      </c>
      <c r="J82" s="2795"/>
      <c r="K82" s="2794" t="s">
        <v>25884</v>
      </c>
      <c r="L82" s="2795"/>
      <c r="M82" s="1425"/>
      <c r="N82" s="1425"/>
      <c r="O82" s="1610"/>
    </row>
    <row r="83" spans="1:18" ht="76.5" customHeight="1">
      <c r="A83" s="1610" t="s">
        <v>29</v>
      </c>
      <c r="B83" s="2794" t="s">
        <v>14675</v>
      </c>
      <c r="C83" s="2795"/>
      <c r="D83" s="1425" t="s">
        <v>25</v>
      </c>
      <c r="E83" s="1413">
        <v>3</v>
      </c>
      <c r="F83" s="2794" t="s">
        <v>25885</v>
      </c>
      <c r="G83" s="2796"/>
      <c r="H83" s="2795"/>
      <c r="I83" s="2794" t="s">
        <v>25886</v>
      </c>
      <c r="J83" s="2795"/>
      <c r="K83" s="2794" t="s">
        <v>25887</v>
      </c>
      <c r="L83" s="2795"/>
      <c r="M83" s="1425"/>
      <c r="N83" s="1425"/>
      <c r="O83" s="1425"/>
    </row>
    <row r="84" spans="1:18" s="1618" customFormat="1" ht="77.25" customHeight="1">
      <c r="A84" s="1619" t="s">
        <v>31</v>
      </c>
      <c r="B84" s="2827" t="s">
        <v>25888</v>
      </c>
      <c r="C84" s="2828"/>
      <c r="D84" s="1615" t="s">
        <v>25</v>
      </c>
      <c r="E84" s="1616">
        <v>36.6</v>
      </c>
      <c r="F84" s="2827" t="s">
        <v>25889</v>
      </c>
      <c r="G84" s="2832"/>
      <c r="H84" s="2828"/>
      <c r="I84" s="2827" t="s">
        <v>25890</v>
      </c>
      <c r="J84" s="2828"/>
      <c r="K84" s="2827" t="s">
        <v>25808</v>
      </c>
      <c r="L84" s="2828"/>
      <c r="M84" s="1615"/>
      <c r="N84" s="1615"/>
      <c r="O84" s="1615"/>
      <c r="P84" s="1617"/>
      <c r="Q84" s="1617"/>
      <c r="R84" s="1617"/>
    </row>
    <row r="85" spans="1:18" ht="82.5" customHeight="1">
      <c r="A85" s="1619" t="s">
        <v>33</v>
      </c>
      <c r="B85" s="2827" t="s">
        <v>25891</v>
      </c>
      <c r="C85" s="2828"/>
      <c r="D85" s="1615" t="s">
        <v>25</v>
      </c>
      <c r="E85" s="1616">
        <v>20.5</v>
      </c>
      <c r="F85" s="2827" t="s">
        <v>25892</v>
      </c>
      <c r="G85" s="2832"/>
      <c r="H85" s="2828"/>
      <c r="I85" s="2827" t="s">
        <v>25893</v>
      </c>
      <c r="J85" s="2828"/>
      <c r="K85" s="2827" t="s">
        <v>25808</v>
      </c>
      <c r="L85" s="2828"/>
      <c r="M85" s="1615"/>
      <c r="N85" s="1615"/>
      <c r="O85" s="1615"/>
    </row>
    <row r="86" spans="1:18" ht="55.5" customHeight="1">
      <c r="A86" s="1610" t="s">
        <v>35</v>
      </c>
      <c r="B86" s="2794" t="s">
        <v>25894</v>
      </c>
      <c r="C86" s="2795"/>
      <c r="D86" s="1425" t="s">
        <v>25</v>
      </c>
      <c r="E86" s="1413">
        <v>8.8000000000000007</v>
      </c>
      <c r="F86" s="2794" t="s">
        <v>25895</v>
      </c>
      <c r="G86" s="2796"/>
      <c r="H86" s="2795"/>
      <c r="I86" s="2794" t="s">
        <v>25893</v>
      </c>
      <c r="J86" s="2795"/>
      <c r="K86" s="2794" t="s">
        <v>25896</v>
      </c>
      <c r="L86" s="2795"/>
      <c r="M86" s="1425"/>
      <c r="N86" s="1425"/>
      <c r="O86" s="1425"/>
    </row>
    <row r="87" spans="1:18" ht="81.75" customHeight="1">
      <c r="A87" s="1610" t="s">
        <v>37</v>
      </c>
      <c r="B87" s="2794" t="s">
        <v>25897</v>
      </c>
      <c r="C87" s="2795"/>
      <c r="D87" s="1425" t="s">
        <v>25</v>
      </c>
      <c r="E87" s="1413">
        <v>99.1</v>
      </c>
      <c r="F87" s="2794" t="s">
        <v>25898</v>
      </c>
      <c r="G87" s="2796"/>
      <c r="H87" s="2795"/>
      <c r="I87" s="2836" t="s">
        <v>25899</v>
      </c>
      <c r="J87" s="2838"/>
      <c r="K87" s="2794" t="s">
        <v>25881</v>
      </c>
      <c r="L87" s="2795"/>
      <c r="M87" s="1425"/>
      <c r="N87" s="1425"/>
      <c r="O87" s="1425"/>
    </row>
    <row r="88" spans="1:18" ht="97.5" customHeight="1">
      <c r="A88" s="1610" t="s">
        <v>40</v>
      </c>
      <c r="B88" s="2794" t="s">
        <v>25900</v>
      </c>
      <c r="C88" s="2795"/>
      <c r="D88" s="1425" t="s">
        <v>25</v>
      </c>
      <c r="E88" s="1413">
        <v>134</v>
      </c>
      <c r="F88" s="2794" t="s">
        <v>25901</v>
      </c>
      <c r="G88" s="2796"/>
      <c r="H88" s="2795"/>
      <c r="I88" s="2794" t="s">
        <v>25902</v>
      </c>
      <c r="J88" s="2795"/>
      <c r="K88" s="2794" t="s">
        <v>25823</v>
      </c>
      <c r="L88" s="2795"/>
      <c r="M88" s="1425"/>
      <c r="N88" s="1425"/>
      <c r="O88" s="1425"/>
    </row>
    <row r="89" spans="1:18" ht="84" customHeight="1">
      <c r="A89" s="1610" t="s">
        <v>42</v>
      </c>
      <c r="B89" s="2794" t="s">
        <v>25903</v>
      </c>
      <c r="C89" s="2795"/>
      <c r="D89" s="1425" t="s">
        <v>25</v>
      </c>
      <c r="E89" s="1413">
        <v>146</v>
      </c>
      <c r="F89" s="2794" t="s">
        <v>25904</v>
      </c>
      <c r="G89" s="2796"/>
      <c r="H89" s="2795"/>
      <c r="I89" s="2794" t="s">
        <v>25905</v>
      </c>
      <c r="J89" s="2795"/>
      <c r="K89" s="2794" t="s">
        <v>25823</v>
      </c>
      <c r="L89" s="2795"/>
      <c r="M89" s="1425"/>
      <c r="N89" s="1425"/>
      <c r="O89" s="1425"/>
    </row>
    <row r="90" spans="1:18" ht="88.5" customHeight="1">
      <c r="A90" s="1610" t="s">
        <v>44</v>
      </c>
      <c r="B90" s="2794" t="s">
        <v>25906</v>
      </c>
      <c r="C90" s="2795"/>
      <c r="D90" s="1425" t="s">
        <v>25</v>
      </c>
      <c r="E90" s="1413">
        <v>18</v>
      </c>
      <c r="F90" s="2794" t="s">
        <v>25907</v>
      </c>
      <c r="G90" s="2796"/>
      <c r="H90" s="2795"/>
      <c r="I90" s="2794" t="s">
        <v>25908</v>
      </c>
      <c r="J90" s="2795"/>
      <c r="K90" s="2794" t="s">
        <v>25823</v>
      </c>
      <c r="L90" s="2795"/>
      <c r="M90" s="1425"/>
      <c r="N90" s="1425"/>
      <c r="O90" s="1425"/>
    </row>
    <row r="91" spans="1:18" ht="78.75" customHeight="1">
      <c r="A91" s="1610" t="s">
        <v>46</v>
      </c>
      <c r="B91" s="2794" t="s">
        <v>25909</v>
      </c>
      <c r="C91" s="2795"/>
      <c r="D91" s="1425" t="s">
        <v>25</v>
      </c>
      <c r="E91" s="1413">
        <v>167.8</v>
      </c>
      <c r="F91" s="2794" t="s">
        <v>25910</v>
      </c>
      <c r="G91" s="2796"/>
      <c r="H91" s="2795"/>
      <c r="I91" s="2794" t="s">
        <v>25911</v>
      </c>
      <c r="J91" s="2795"/>
      <c r="K91" s="2794" t="s">
        <v>25808</v>
      </c>
      <c r="L91" s="2795"/>
      <c r="M91" s="1425"/>
      <c r="N91" s="1425"/>
      <c r="O91" s="1425"/>
    </row>
    <row r="92" spans="1:18" ht="92.25" customHeight="1">
      <c r="A92" s="1610" t="s">
        <v>48</v>
      </c>
      <c r="B92" s="2794" t="s">
        <v>25912</v>
      </c>
      <c r="C92" s="2795"/>
      <c r="D92" s="1425" t="s">
        <v>25</v>
      </c>
      <c r="E92" s="1413">
        <v>38.700000000000003</v>
      </c>
      <c r="F92" s="2794" t="s">
        <v>25913</v>
      </c>
      <c r="G92" s="2796"/>
      <c r="H92" s="2795"/>
      <c r="I92" s="2794" t="s">
        <v>25914</v>
      </c>
      <c r="J92" s="2795"/>
      <c r="K92" s="2794" t="s">
        <v>25808</v>
      </c>
      <c r="L92" s="2795"/>
      <c r="M92" s="1425"/>
      <c r="N92" s="1425"/>
      <c r="O92" s="1425"/>
    </row>
    <row r="93" spans="1:18" ht="93" customHeight="1">
      <c r="A93" s="1610" t="s">
        <v>50</v>
      </c>
      <c r="B93" s="2794" t="s">
        <v>25915</v>
      </c>
      <c r="C93" s="2795"/>
      <c r="D93" s="1425" t="s">
        <v>25</v>
      </c>
      <c r="E93" s="1413">
        <v>20</v>
      </c>
      <c r="F93" s="2794" t="s">
        <v>25916</v>
      </c>
      <c r="G93" s="2796"/>
      <c r="H93" s="2795"/>
      <c r="I93" s="2794" t="s">
        <v>25917</v>
      </c>
      <c r="J93" s="2795"/>
      <c r="K93" s="2794" t="s">
        <v>25918</v>
      </c>
      <c r="L93" s="2795"/>
      <c r="M93" s="1425"/>
      <c r="N93" s="1425"/>
      <c r="O93" s="1425"/>
    </row>
    <row r="94" spans="1:18" ht="78.75" customHeight="1">
      <c r="A94" s="1610" t="s">
        <v>253</v>
      </c>
      <c r="B94" s="2794" t="s">
        <v>25919</v>
      </c>
      <c r="C94" s="2795"/>
      <c r="D94" s="1425" t="s">
        <v>25</v>
      </c>
      <c r="E94" s="1413">
        <v>36.9</v>
      </c>
      <c r="F94" s="2794" t="s">
        <v>25920</v>
      </c>
      <c r="G94" s="2796"/>
      <c r="H94" s="2795"/>
      <c r="I94" s="2794" t="s">
        <v>25921</v>
      </c>
      <c r="J94" s="2795"/>
      <c r="K94" s="2794" t="s">
        <v>25922</v>
      </c>
      <c r="L94" s="2795"/>
      <c r="M94" s="1425"/>
      <c r="N94" s="1425"/>
      <c r="O94" s="1425"/>
    </row>
    <row r="95" spans="1:18" ht="43.5" customHeight="1">
      <c r="A95" s="1610" t="s">
        <v>255</v>
      </c>
      <c r="B95" s="2794" t="s">
        <v>25923</v>
      </c>
      <c r="C95" s="2795"/>
      <c r="D95" s="1425" t="s">
        <v>25</v>
      </c>
      <c r="E95" s="1413">
        <v>49.8</v>
      </c>
      <c r="F95" s="2794" t="s">
        <v>25924</v>
      </c>
      <c r="G95" s="2796"/>
      <c r="H95" s="2795"/>
      <c r="I95" s="2794" t="s">
        <v>25925</v>
      </c>
      <c r="J95" s="2795"/>
      <c r="K95" s="2794" t="s">
        <v>25823</v>
      </c>
      <c r="L95" s="2795"/>
      <c r="M95" s="1425"/>
      <c r="N95" s="1425"/>
      <c r="O95" s="1425"/>
    </row>
    <row r="96" spans="1:18" ht="88.5" customHeight="1">
      <c r="A96" s="1610" t="s">
        <v>257</v>
      </c>
      <c r="B96" s="2794" t="s">
        <v>25926</v>
      </c>
      <c r="C96" s="2795"/>
      <c r="D96" s="1425" t="s">
        <v>25</v>
      </c>
      <c r="E96" s="1413">
        <v>29.1</v>
      </c>
      <c r="F96" s="2794" t="s">
        <v>25927</v>
      </c>
      <c r="G96" s="2796"/>
      <c r="H96" s="2795"/>
      <c r="I96" s="2794" t="s">
        <v>25921</v>
      </c>
      <c r="J96" s="2795"/>
      <c r="K96" s="2794" t="s">
        <v>25823</v>
      </c>
      <c r="L96" s="2795"/>
      <c r="M96" s="1425"/>
      <c r="N96" s="1425"/>
      <c r="O96" s="1425"/>
    </row>
    <row r="97" spans="1:15" ht="75.75" customHeight="1">
      <c r="A97" s="1610" t="s">
        <v>259</v>
      </c>
      <c r="B97" s="2794" t="s">
        <v>25928</v>
      </c>
      <c r="C97" s="2795"/>
      <c r="D97" s="1425" t="s">
        <v>25</v>
      </c>
      <c r="E97" s="1413">
        <v>94.5</v>
      </c>
      <c r="F97" s="2794" t="s">
        <v>25929</v>
      </c>
      <c r="G97" s="2796"/>
      <c r="H97" s="2795"/>
      <c r="I97" s="2794" t="s">
        <v>25930</v>
      </c>
      <c r="J97" s="2795"/>
      <c r="K97" s="2794" t="s">
        <v>25808</v>
      </c>
      <c r="L97" s="2795"/>
      <c r="M97" s="1425"/>
      <c r="N97" s="1425"/>
      <c r="O97" s="1425"/>
    </row>
    <row r="98" spans="1:15" ht="93.75" customHeight="1">
      <c r="A98" s="1610" t="s">
        <v>262</v>
      </c>
      <c r="B98" s="2794" t="s">
        <v>25931</v>
      </c>
      <c r="C98" s="2795"/>
      <c r="D98" s="1425" t="s">
        <v>25</v>
      </c>
      <c r="E98" s="1413">
        <v>25</v>
      </c>
      <c r="F98" s="2794" t="s">
        <v>25932</v>
      </c>
      <c r="G98" s="2796"/>
      <c r="H98" s="2795"/>
      <c r="I98" s="2794" t="s">
        <v>25908</v>
      </c>
      <c r="J98" s="2795"/>
      <c r="K98" s="2794" t="s">
        <v>25823</v>
      </c>
      <c r="L98" s="2795"/>
      <c r="M98" s="1425"/>
      <c r="N98" s="1425"/>
      <c r="O98" s="1425"/>
    </row>
    <row r="99" spans="1:15" ht="120" customHeight="1">
      <c r="A99" s="1610" t="s">
        <v>265</v>
      </c>
      <c r="B99" s="2794" t="s">
        <v>25933</v>
      </c>
      <c r="C99" s="2795"/>
      <c r="D99" s="1425" t="s">
        <v>25</v>
      </c>
      <c r="E99" s="1413">
        <v>44</v>
      </c>
      <c r="F99" s="2794" t="s">
        <v>25934</v>
      </c>
      <c r="G99" s="2796"/>
      <c r="H99" s="2795"/>
      <c r="I99" s="2794" t="s">
        <v>25908</v>
      </c>
      <c r="J99" s="2795"/>
      <c r="K99" s="2794" t="s">
        <v>25823</v>
      </c>
      <c r="L99" s="2795"/>
      <c r="M99" s="1425"/>
      <c r="N99" s="1425"/>
      <c r="O99" s="1425"/>
    </row>
    <row r="100" spans="1:15" ht="106.5" customHeight="1">
      <c r="A100" s="1610" t="s">
        <v>268</v>
      </c>
      <c r="B100" s="2794" t="s">
        <v>25935</v>
      </c>
      <c r="C100" s="2795"/>
      <c r="D100" s="1425" t="s">
        <v>25</v>
      </c>
      <c r="E100" s="1413">
        <v>68</v>
      </c>
      <c r="F100" s="2794" t="s">
        <v>25936</v>
      </c>
      <c r="G100" s="2796"/>
      <c r="H100" s="2795"/>
      <c r="I100" s="2794" t="s">
        <v>25908</v>
      </c>
      <c r="J100" s="2795"/>
      <c r="K100" s="2794" t="s">
        <v>25823</v>
      </c>
      <c r="L100" s="2795"/>
      <c r="M100" s="1425"/>
      <c r="N100" s="1425"/>
      <c r="O100" s="1425"/>
    </row>
    <row r="101" spans="1:15" ht="88.5" customHeight="1">
      <c r="A101" s="1610" t="s">
        <v>270</v>
      </c>
      <c r="B101" s="2794" t="s">
        <v>25937</v>
      </c>
      <c r="C101" s="2795"/>
      <c r="D101" s="1425" t="s">
        <v>25</v>
      </c>
      <c r="E101" s="1413">
        <v>315.89999999999998</v>
      </c>
      <c r="F101" s="2794" t="s">
        <v>25938</v>
      </c>
      <c r="G101" s="2796"/>
      <c r="H101" s="2795"/>
      <c r="I101" s="2794" t="s">
        <v>25925</v>
      </c>
      <c r="J101" s="2795"/>
      <c r="K101" s="2794" t="s">
        <v>25881</v>
      </c>
      <c r="L101" s="2795"/>
      <c r="M101" s="1425"/>
      <c r="N101" s="1425"/>
      <c r="O101" s="1425"/>
    </row>
    <row r="102" spans="1:15" ht="78.75" customHeight="1">
      <c r="A102" s="1610" t="s">
        <v>273</v>
      </c>
      <c r="B102" s="2794" t="s">
        <v>25939</v>
      </c>
      <c r="C102" s="2795"/>
      <c r="D102" s="1425" t="s">
        <v>25</v>
      </c>
      <c r="E102" s="1413">
        <v>36</v>
      </c>
      <c r="F102" s="2794" t="s">
        <v>25940</v>
      </c>
      <c r="G102" s="2796"/>
      <c r="H102" s="2795"/>
      <c r="I102" s="2794" t="s">
        <v>25941</v>
      </c>
      <c r="J102" s="2795"/>
      <c r="K102" s="2794" t="s">
        <v>25942</v>
      </c>
      <c r="L102" s="2795"/>
      <c r="M102" s="1425"/>
      <c r="N102" s="1425"/>
      <c r="O102" s="1425"/>
    </row>
    <row r="103" spans="1:15" ht="76.5" customHeight="1">
      <c r="A103" s="1610" t="s">
        <v>274</v>
      </c>
      <c r="B103" s="2794" t="s">
        <v>25943</v>
      </c>
      <c r="C103" s="2795"/>
      <c r="D103" s="1425" t="s">
        <v>25</v>
      </c>
      <c r="E103" s="1413">
        <v>18.899999999999999</v>
      </c>
      <c r="F103" s="2794" t="s">
        <v>25944</v>
      </c>
      <c r="G103" s="2796"/>
      <c r="H103" s="2795"/>
      <c r="I103" s="2794" t="s">
        <v>25945</v>
      </c>
      <c r="J103" s="2795"/>
      <c r="K103" s="2794" t="s">
        <v>25946</v>
      </c>
      <c r="L103" s="2795"/>
      <c r="M103" s="1425"/>
      <c r="N103" s="1425"/>
      <c r="O103" s="1425"/>
    </row>
    <row r="104" spans="1:15" ht="73.5" customHeight="1">
      <c r="A104" s="1610" t="s">
        <v>276</v>
      </c>
      <c r="B104" s="2794" t="s">
        <v>25947</v>
      </c>
      <c r="C104" s="2795"/>
      <c r="D104" s="1425" t="s">
        <v>25</v>
      </c>
      <c r="E104" s="1413">
        <v>16.399999999999999</v>
      </c>
      <c r="F104" s="2794" t="s">
        <v>25948</v>
      </c>
      <c r="G104" s="2796"/>
      <c r="H104" s="2795"/>
      <c r="I104" s="2794" t="s">
        <v>25949</v>
      </c>
      <c r="J104" s="2795"/>
      <c r="K104" s="2794" t="s">
        <v>25950</v>
      </c>
      <c r="L104" s="2795"/>
      <c r="M104" s="1425"/>
      <c r="N104" s="1425"/>
      <c r="O104" s="1425"/>
    </row>
    <row r="105" spans="1:15" ht="75" customHeight="1">
      <c r="A105" s="1610" t="s">
        <v>278</v>
      </c>
      <c r="B105" s="2794" t="s">
        <v>25951</v>
      </c>
      <c r="C105" s="2795"/>
      <c r="D105" s="1425" t="s">
        <v>25</v>
      </c>
      <c r="E105" s="1413">
        <v>10</v>
      </c>
      <c r="F105" s="2794" t="s">
        <v>25952</v>
      </c>
      <c r="G105" s="2796"/>
      <c r="H105" s="2795"/>
      <c r="I105" s="2794" t="s">
        <v>25953</v>
      </c>
      <c r="J105" s="2795"/>
      <c r="K105" s="2794" t="s">
        <v>25823</v>
      </c>
      <c r="L105" s="2795"/>
      <c r="M105" s="1425"/>
      <c r="N105" s="1425"/>
      <c r="O105" s="1425"/>
    </row>
    <row r="106" spans="1:15" ht="107.25" customHeight="1">
      <c r="A106" s="1610" t="s">
        <v>280</v>
      </c>
      <c r="B106" s="2794" t="s">
        <v>25954</v>
      </c>
      <c r="C106" s="2795"/>
      <c r="D106" s="1425" t="s">
        <v>25</v>
      </c>
      <c r="E106" s="1413">
        <v>35.39</v>
      </c>
      <c r="F106" s="2794" t="s">
        <v>25955</v>
      </c>
      <c r="G106" s="2796"/>
      <c r="H106" s="2795"/>
      <c r="I106" s="2794" t="s">
        <v>25956</v>
      </c>
      <c r="J106" s="2795"/>
      <c r="K106" s="2794" t="s">
        <v>25957</v>
      </c>
      <c r="L106" s="2795"/>
      <c r="M106" s="1425"/>
      <c r="N106" s="1425"/>
      <c r="O106" s="1425"/>
    </row>
    <row r="107" spans="1:15" ht="62.25" customHeight="1">
      <c r="A107" s="1610" t="s">
        <v>282</v>
      </c>
      <c r="B107" s="2794" t="s">
        <v>25958</v>
      </c>
      <c r="C107" s="2795"/>
      <c r="D107" s="1425" t="s">
        <v>25</v>
      </c>
      <c r="E107" s="1413">
        <v>47</v>
      </c>
      <c r="F107" s="2794" t="s">
        <v>25959</v>
      </c>
      <c r="G107" s="2796"/>
      <c r="H107" s="2795"/>
      <c r="I107" s="2794" t="s">
        <v>25960</v>
      </c>
      <c r="J107" s="2795"/>
      <c r="K107" s="2794" t="s">
        <v>25823</v>
      </c>
      <c r="L107" s="2795"/>
      <c r="M107" s="1425"/>
      <c r="N107" s="1425"/>
      <c r="O107" s="1425"/>
    </row>
    <row r="108" spans="1:15" ht="75.75" customHeight="1">
      <c r="A108" s="1610" t="s">
        <v>284</v>
      </c>
      <c r="B108" s="2794" t="s">
        <v>25961</v>
      </c>
      <c r="C108" s="2795"/>
      <c r="D108" s="1425" t="s">
        <v>25</v>
      </c>
      <c r="E108" s="1413">
        <v>308</v>
      </c>
      <c r="F108" s="2794" t="s">
        <v>25962</v>
      </c>
      <c r="G108" s="2796"/>
      <c r="H108" s="2795"/>
      <c r="I108" s="2794" t="s">
        <v>25775</v>
      </c>
      <c r="J108" s="2795"/>
      <c r="K108" s="2794" t="s">
        <v>25963</v>
      </c>
      <c r="L108" s="2795"/>
      <c r="M108" s="1425"/>
      <c r="N108" s="1425"/>
      <c r="O108" s="1425"/>
    </row>
    <row r="109" spans="1:15" ht="106.5" customHeight="1">
      <c r="A109" s="1610" t="s">
        <v>287</v>
      </c>
      <c r="B109" s="2794" t="s">
        <v>25964</v>
      </c>
      <c r="C109" s="2795"/>
      <c r="D109" s="1425" t="s">
        <v>25</v>
      </c>
      <c r="E109" s="1413">
        <v>223</v>
      </c>
      <c r="F109" s="2794" t="s">
        <v>25965</v>
      </c>
      <c r="G109" s="2796"/>
      <c r="H109" s="2795"/>
      <c r="I109" s="2794" t="s">
        <v>25905</v>
      </c>
      <c r="J109" s="2795"/>
      <c r="K109" s="2794" t="s">
        <v>25966</v>
      </c>
      <c r="L109" s="2795"/>
      <c r="M109" s="1425"/>
      <c r="N109" s="1425"/>
      <c r="O109" s="1425"/>
    </row>
    <row r="110" spans="1:15" ht="76.5" customHeight="1">
      <c r="A110" s="1610" t="s">
        <v>289</v>
      </c>
      <c r="B110" s="2794" t="s">
        <v>25967</v>
      </c>
      <c r="C110" s="2795"/>
      <c r="D110" s="1425" t="s">
        <v>25</v>
      </c>
      <c r="E110" s="1413">
        <v>30</v>
      </c>
      <c r="F110" s="2794" t="s">
        <v>25968</v>
      </c>
      <c r="G110" s="2796"/>
      <c r="H110" s="2795"/>
      <c r="I110" s="2794" t="s">
        <v>25969</v>
      </c>
      <c r="J110" s="2795"/>
      <c r="K110" s="2794" t="s">
        <v>25970</v>
      </c>
      <c r="L110" s="2795"/>
      <c r="M110" s="1425"/>
      <c r="N110" s="1425"/>
      <c r="O110" s="1425"/>
    </row>
    <row r="111" spans="1:15" ht="93.75" customHeight="1">
      <c r="A111" s="1610" t="s">
        <v>291</v>
      </c>
      <c r="B111" s="2794" t="s">
        <v>14675</v>
      </c>
      <c r="C111" s="2795"/>
      <c r="D111" s="1425" t="s">
        <v>25</v>
      </c>
      <c r="E111" s="1413">
        <v>136.4</v>
      </c>
      <c r="F111" s="2794" t="s">
        <v>25971</v>
      </c>
      <c r="G111" s="2796"/>
      <c r="H111" s="2795"/>
      <c r="I111" s="2794" t="s">
        <v>25972</v>
      </c>
      <c r="J111" s="2795"/>
      <c r="K111" s="2794" t="s">
        <v>25973</v>
      </c>
      <c r="L111" s="2795"/>
      <c r="M111" s="1425"/>
      <c r="N111" s="1425"/>
      <c r="O111" s="1425"/>
    </row>
    <row r="112" spans="1:15" ht="91.5" customHeight="1">
      <c r="A112" s="1610" t="s">
        <v>293</v>
      </c>
      <c r="B112" s="2824" t="s">
        <v>25974</v>
      </c>
      <c r="C112" s="2825"/>
      <c r="D112" s="1425" t="s">
        <v>25</v>
      </c>
      <c r="E112" s="1413">
        <v>170</v>
      </c>
      <c r="F112" s="2794" t="s">
        <v>25975</v>
      </c>
      <c r="G112" s="2796"/>
      <c r="H112" s="2795"/>
      <c r="I112" s="2836" t="s">
        <v>25976</v>
      </c>
      <c r="J112" s="2838"/>
      <c r="K112" s="2794" t="s">
        <v>25826</v>
      </c>
      <c r="L112" s="2795"/>
      <c r="M112" s="1425"/>
      <c r="N112" s="1425"/>
      <c r="O112" s="1425"/>
    </row>
    <row r="113" spans="1:19" ht="79.5" customHeight="1">
      <c r="A113" s="1610" t="s">
        <v>295</v>
      </c>
      <c r="B113" s="2794" t="s">
        <v>25977</v>
      </c>
      <c r="C113" s="2795"/>
      <c r="D113" s="1425" t="s">
        <v>25</v>
      </c>
      <c r="E113" s="1413">
        <v>74.900000000000006</v>
      </c>
      <c r="F113" s="2794" t="s">
        <v>25978</v>
      </c>
      <c r="G113" s="2796"/>
      <c r="H113" s="2795"/>
      <c r="I113" s="2794" t="s">
        <v>25979</v>
      </c>
      <c r="J113" s="2795"/>
      <c r="K113" s="2794" t="s">
        <v>25980</v>
      </c>
      <c r="L113" s="2795"/>
      <c r="M113" s="1425"/>
      <c r="N113" s="1425"/>
      <c r="O113" s="1425"/>
    </row>
    <row r="114" spans="1:19" ht="65.25" customHeight="1">
      <c r="A114" s="1610" t="s">
        <v>297</v>
      </c>
      <c r="B114" s="2794" t="s">
        <v>25981</v>
      </c>
      <c r="C114" s="2795"/>
      <c r="D114" s="1425" t="s">
        <v>25</v>
      </c>
      <c r="E114" s="1413">
        <v>57</v>
      </c>
      <c r="F114" s="2794" t="s">
        <v>25982</v>
      </c>
      <c r="G114" s="2796"/>
      <c r="H114" s="2795"/>
      <c r="I114" s="2794" t="s">
        <v>25983</v>
      </c>
      <c r="J114" s="2795"/>
      <c r="K114" s="2794" t="s">
        <v>25823</v>
      </c>
      <c r="L114" s="2795"/>
      <c r="M114" s="1425"/>
      <c r="N114" s="1425"/>
      <c r="O114" s="1425"/>
    </row>
    <row r="115" spans="1:19" ht="69.75" customHeight="1">
      <c r="A115" s="1610" t="s">
        <v>299</v>
      </c>
      <c r="B115" s="2794" t="s">
        <v>14822</v>
      </c>
      <c r="C115" s="2795"/>
      <c r="D115" s="1425" t="s">
        <v>25</v>
      </c>
      <c r="E115" s="1413">
        <v>17.600000000000001</v>
      </c>
      <c r="F115" s="2794" t="s">
        <v>25984</v>
      </c>
      <c r="G115" s="2796"/>
      <c r="H115" s="2795"/>
      <c r="I115" s="2794" t="s">
        <v>25985</v>
      </c>
      <c r="J115" s="2795"/>
      <c r="K115" s="2794" t="s">
        <v>25808</v>
      </c>
      <c r="L115" s="2795"/>
      <c r="M115" s="1425"/>
      <c r="N115" s="1425"/>
      <c r="O115" s="1425"/>
    </row>
    <row r="116" spans="1:19" ht="63.75" customHeight="1">
      <c r="A116" s="1610" t="s">
        <v>301</v>
      </c>
      <c r="B116" s="2794" t="s">
        <v>25986</v>
      </c>
      <c r="C116" s="2795"/>
      <c r="D116" s="1425" t="s">
        <v>25</v>
      </c>
      <c r="E116" s="1413">
        <v>68</v>
      </c>
      <c r="F116" s="2794" t="s">
        <v>25987</v>
      </c>
      <c r="G116" s="2796"/>
      <c r="H116" s="2795"/>
      <c r="I116" s="2794" t="s">
        <v>25985</v>
      </c>
      <c r="J116" s="2795"/>
      <c r="K116" s="2794" t="s">
        <v>25808</v>
      </c>
      <c r="L116" s="2795"/>
      <c r="M116" s="1425"/>
      <c r="N116" s="1425"/>
      <c r="O116" s="1425"/>
    </row>
    <row r="117" spans="1:19" ht="61.5" customHeight="1">
      <c r="A117" s="1610" t="s">
        <v>189</v>
      </c>
      <c r="B117" s="2794" t="s">
        <v>25988</v>
      </c>
      <c r="C117" s="2795"/>
      <c r="D117" s="1425" t="s">
        <v>25</v>
      </c>
      <c r="E117" s="1413">
        <v>8.3000000000000007</v>
      </c>
      <c r="F117" s="2794" t="s">
        <v>25989</v>
      </c>
      <c r="G117" s="2796"/>
      <c r="H117" s="2795"/>
      <c r="I117" s="2794" t="s">
        <v>22928</v>
      </c>
      <c r="J117" s="2795"/>
      <c r="K117" s="2794" t="s">
        <v>25973</v>
      </c>
      <c r="L117" s="2795"/>
      <c r="M117" s="1425"/>
      <c r="N117" s="1425"/>
      <c r="O117" s="1425"/>
    </row>
    <row r="118" spans="1:19" ht="62.25" customHeight="1">
      <c r="A118" s="1425" t="s">
        <v>192</v>
      </c>
      <c r="B118" s="2794" t="s">
        <v>25990</v>
      </c>
      <c r="C118" s="2795"/>
      <c r="D118" s="1425" t="s">
        <v>25</v>
      </c>
      <c r="E118" s="1413">
        <v>42</v>
      </c>
      <c r="F118" s="2794" t="s">
        <v>25991</v>
      </c>
      <c r="G118" s="2796"/>
      <c r="H118" s="2795"/>
      <c r="I118" s="2794" t="s">
        <v>25992</v>
      </c>
      <c r="J118" s="2795"/>
      <c r="K118" s="2794" t="s">
        <v>25970</v>
      </c>
      <c r="L118" s="2795"/>
      <c r="M118" s="1425"/>
      <c r="N118" s="1425"/>
      <c r="O118" s="1425"/>
    </row>
    <row r="119" spans="1:19" ht="61.5" customHeight="1">
      <c r="A119" s="1610" t="s">
        <v>194</v>
      </c>
      <c r="B119" s="2794" t="s">
        <v>25993</v>
      </c>
      <c r="C119" s="2795"/>
      <c r="D119" s="1425" t="s">
        <v>25</v>
      </c>
      <c r="E119" s="1413">
        <v>7</v>
      </c>
      <c r="F119" s="2794" t="s">
        <v>25994</v>
      </c>
      <c r="G119" s="2796"/>
      <c r="H119" s="2795"/>
      <c r="I119" s="2794" t="s">
        <v>25995</v>
      </c>
      <c r="J119" s="2795"/>
      <c r="K119" s="2794" t="s">
        <v>25970</v>
      </c>
      <c r="L119" s="2795"/>
      <c r="M119" s="1425"/>
      <c r="N119" s="1425"/>
      <c r="O119" s="1425"/>
    </row>
    <row r="120" spans="1:19" ht="88.5" customHeight="1">
      <c r="A120" s="1610" t="s">
        <v>197</v>
      </c>
      <c r="B120" s="2794" t="s">
        <v>25996</v>
      </c>
      <c r="C120" s="2795"/>
      <c r="D120" s="1425" t="s">
        <v>25</v>
      </c>
      <c r="E120" s="1413">
        <v>138.80000000000001</v>
      </c>
      <c r="F120" s="2794" t="s">
        <v>25997</v>
      </c>
      <c r="G120" s="2796"/>
      <c r="H120" s="2795"/>
      <c r="I120" s="2836" t="s">
        <v>9988</v>
      </c>
      <c r="J120" s="2838"/>
      <c r="K120" s="2794" t="s">
        <v>25881</v>
      </c>
      <c r="L120" s="2795"/>
      <c r="M120" s="1425"/>
      <c r="N120" s="1425"/>
      <c r="O120" s="1425"/>
    </row>
    <row r="121" spans="1:19" ht="78.75" customHeight="1">
      <c r="A121" s="1610" t="s">
        <v>199</v>
      </c>
      <c r="B121" s="2794" t="s">
        <v>25998</v>
      </c>
      <c r="C121" s="2795"/>
      <c r="D121" s="1425" t="s">
        <v>25</v>
      </c>
      <c r="E121" s="1413">
        <v>74.7</v>
      </c>
      <c r="F121" s="2794" t="s">
        <v>25999</v>
      </c>
      <c r="G121" s="2796"/>
      <c r="H121" s="2795"/>
      <c r="I121" s="2836" t="s">
        <v>9988</v>
      </c>
      <c r="J121" s="2838"/>
      <c r="K121" s="2794" t="s">
        <v>25881</v>
      </c>
      <c r="L121" s="2795"/>
      <c r="M121" s="1425"/>
      <c r="N121" s="1425"/>
      <c r="O121" s="1425"/>
    </row>
    <row r="122" spans="1:19" ht="78.75" customHeight="1">
      <c r="A122" s="1610" t="s">
        <v>201</v>
      </c>
      <c r="B122" s="2794" t="s">
        <v>26000</v>
      </c>
      <c r="C122" s="2795"/>
      <c r="D122" s="1425" t="s">
        <v>25</v>
      </c>
      <c r="E122" s="1413">
        <v>65</v>
      </c>
      <c r="F122" s="2794" t="s">
        <v>26001</v>
      </c>
      <c r="G122" s="2796"/>
      <c r="H122" s="2795"/>
      <c r="I122" s="2794" t="s">
        <v>26002</v>
      </c>
      <c r="J122" s="2795"/>
      <c r="K122" s="2794" t="s">
        <v>25881</v>
      </c>
      <c r="L122" s="2795"/>
      <c r="M122" s="1425"/>
      <c r="N122" s="1425"/>
      <c r="O122" s="1425"/>
    </row>
    <row r="123" spans="1:19" ht="90.75" customHeight="1">
      <c r="A123" s="1610" t="s">
        <v>204</v>
      </c>
      <c r="B123" s="2794" t="s">
        <v>26003</v>
      </c>
      <c r="C123" s="2795"/>
      <c r="D123" s="1425" t="s">
        <v>25</v>
      </c>
      <c r="E123" s="1413">
        <v>15.3</v>
      </c>
      <c r="F123" s="2794" t="s">
        <v>26004</v>
      </c>
      <c r="G123" s="2796"/>
      <c r="H123" s="2795"/>
      <c r="I123" s="2794" t="s">
        <v>26005</v>
      </c>
      <c r="J123" s="2795"/>
      <c r="K123" s="2794" t="s">
        <v>25826</v>
      </c>
      <c r="L123" s="2795"/>
      <c r="M123" s="1425"/>
      <c r="N123" s="1425"/>
      <c r="O123" s="1425"/>
    </row>
    <row r="124" spans="1:19" ht="65.25" customHeight="1">
      <c r="A124" s="1610" t="s">
        <v>206</v>
      </c>
      <c r="B124" s="2794" t="s">
        <v>26006</v>
      </c>
      <c r="C124" s="2795"/>
      <c r="D124" s="1425" t="s">
        <v>25</v>
      </c>
      <c r="E124" s="1413">
        <v>31.5</v>
      </c>
      <c r="F124" s="2794" t="s">
        <v>26007</v>
      </c>
      <c r="G124" s="2796"/>
      <c r="H124" s="2795"/>
      <c r="I124" s="2794" t="s">
        <v>26008</v>
      </c>
      <c r="J124" s="2795"/>
      <c r="K124" s="2794" t="s">
        <v>25881</v>
      </c>
      <c r="L124" s="2795"/>
      <c r="M124" s="1425"/>
      <c r="N124" s="1425"/>
      <c r="O124" s="1425"/>
    </row>
    <row r="125" spans="1:19" ht="83.25" customHeight="1">
      <c r="A125" s="1610" t="s">
        <v>208</v>
      </c>
      <c r="B125" s="2794" t="s">
        <v>26009</v>
      </c>
      <c r="C125" s="2795"/>
      <c r="D125" s="1425" t="s">
        <v>25</v>
      </c>
      <c r="E125" s="1413">
        <v>12.6</v>
      </c>
      <c r="F125" s="2794" t="s">
        <v>26010</v>
      </c>
      <c r="G125" s="2796"/>
      <c r="H125" s="2795"/>
      <c r="I125" s="2794" t="s">
        <v>26011</v>
      </c>
      <c r="J125" s="2795"/>
      <c r="K125" s="2794" t="s">
        <v>25823</v>
      </c>
      <c r="L125" s="2795"/>
      <c r="M125" s="1425"/>
      <c r="N125" s="1425"/>
      <c r="O125" s="1425"/>
    </row>
    <row r="126" spans="1:19" ht="75.75" customHeight="1">
      <c r="A126" s="1619" t="s">
        <v>210</v>
      </c>
      <c r="B126" s="2827" t="s">
        <v>26012</v>
      </c>
      <c r="C126" s="2828"/>
      <c r="D126" s="1615" t="s">
        <v>25</v>
      </c>
      <c r="E126" s="1616">
        <v>10</v>
      </c>
      <c r="F126" s="2827" t="s">
        <v>26013</v>
      </c>
      <c r="G126" s="2832"/>
      <c r="H126" s="2828"/>
      <c r="I126" s="2827" t="s">
        <v>26014</v>
      </c>
      <c r="J126" s="2828"/>
      <c r="K126" s="2827" t="s">
        <v>25823</v>
      </c>
      <c r="L126" s="2828"/>
      <c r="M126" s="1615"/>
      <c r="N126" s="1615"/>
      <c r="O126" s="1615"/>
      <c r="P126" s="2841"/>
      <c r="Q126" s="2842"/>
      <c r="R126" s="2842"/>
      <c r="S126" s="2842"/>
    </row>
    <row r="127" spans="1:19" ht="65.25" customHeight="1">
      <c r="A127" s="1610" t="s">
        <v>212</v>
      </c>
      <c r="B127" s="2794" t="s">
        <v>26015</v>
      </c>
      <c r="C127" s="2795"/>
      <c r="D127" s="1425" t="s">
        <v>25</v>
      </c>
      <c r="E127" s="1413">
        <v>6</v>
      </c>
      <c r="F127" s="2794" t="s">
        <v>26016</v>
      </c>
      <c r="G127" s="2796"/>
      <c r="H127" s="2795"/>
      <c r="I127" s="2794" t="s">
        <v>26017</v>
      </c>
      <c r="J127" s="2795"/>
      <c r="K127" s="2794" t="s">
        <v>26018</v>
      </c>
      <c r="L127" s="2795"/>
      <c r="M127" s="1425"/>
      <c r="N127" s="1425"/>
      <c r="O127" s="1425"/>
    </row>
    <row r="128" spans="1:19" ht="91.5" customHeight="1">
      <c r="A128" s="1610" t="s">
        <v>214</v>
      </c>
      <c r="B128" s="2794" t="s">
        <v>26019</v>
      </c>
      <c r="C128" s="2795"/>
      <c r="D128" s="1425" t="s">
        <v>25</v>
      </c>
      <c r="E128" s="1413">
        <v>78</v>
      </c>
      <c r="F128" s="2794" t="s">
        <v>26020</v>
      </c>
      <c r="G128" s="2796"/>
      <c r="H128" s="2795"/>
      <c r="I128" s="2794" t="s">
        <v>26021</v>
      </c>
      <c r="J128" s="2795"/>
      <c r="K128" s="2794" t="s">
        <v>26022</v>
      </c>
      <c r="L128" s="2795"/>
      <c r="M128" s="1425"/>
      <c r="N128" s="1425"/>
      <c r="O128" s="1425"/>
      <c r="P128" s="2841"/>
      <c r="Q128" s="2842"/>
      <c r="R128" s="2842"/>
      <c r="S128" s="2842"/>
    </row>
    <row r="129" spans="1:15" ht="96.75" customHeight="1">
      <c r="A129" s="1610" t="s">
        <v>216</v>
      </c>
      <c r="B129" s="2794" t="s">
        <v>26023</v>
      </c>
      <c r="C129" s="2795"/>
      <c r="D129" s="1425" t="s">
        <v>25</v>
      </c>
      <c r="E129" s="1413">
        <v>47.7</v>
      </c>
      <c r="F129" s="2794" t="s">
        <v>26024</v>
      </c>
      <c r="G129" s="2796"/>
      <c r="H129" s="2795"/>
      <c r="I129" s="2794" t="s">
        <v>26025</v>
      </c>
      <c r="J129" s="2795"/>
      <c r="K129" s="2794" t="s">
        <v>25970</v>
      </c>
      <c r="L129" s="2795"/>
      <c r="M129" s="1425"/>
      <c r="N129" s="1425"/>
      <c r="O129" s="1425"/>
    </row>
    <row r="130" spans="1:15" ht="75.75" customHeight="1">
      <c r="A130" s="1610" t="s">
        <v>317</v>
      </c>
      <c r="B130" s="2794" t="s">
        <v>26026</v>
      </c>
      <c r="C130" s="2795"/>
      <c r="D130" s="1425" t="s">
        <v>25</v>
      </c>
      <c r="E130" s="1413">
        <v>22.9</v>
      </c>
      <c r="F130" s="2794" t="s">
        <v>26027</v>
      </c>
      <c r="G130" s="2796"/>
      <c r="H130" s="2795"/>
      <c r="I130" s="2794" t="s">
        <v>26028</v>
      </c>
      <c r="J130" s="2795"/>
      <c r="K130" s="2794" t="s">
        <v>26029</v>
      </c>
      <c r="L130" s="2795"/>
      <c r="M130" s="1425"/>
      <c r="N130" s="1425"/>
      <c r="O130" s="1425"/>
    </row>
    <row r="131" spans="1:15" ht="21" customHeight="1">
      <c r="A131" s="1620"/>
      <c r="B131" s="2824" t="s">
        <v>26030</v>
      </c>
      <c r="C131" s="2825"/>
      <c r="D131" s="1425"/>
      <c r="E131" s="1413">
        <f>SUM(E80:E130)</f>
        <v>3169.9900000000002</v>
      </c>
      <c r="F131" s="2794"/>
      <c r="G131" s="2796"/>
      <c r="H131" s="2795"/>
      <c r="I131" s="2794"/>
      <c r="J131" s="2795"/>
      <c r="K131" s="2794"/>
      <c r="L131" s="2795"/>
      <c r="M131" s="1425"/>
      <c r="N131" s="1425"/>
      <c r="O131" s="1620"/>
    </row>
    <row r="132" spans="1:15" ht="21.75" customHeight="1">
      <c r="A132" s="1620"/>
      <c r="B132" s="2843" t="s">
        <v>4862</v>
      </c>
      <c r="C132" s="2844"/>
      <c r="D132" s="1620"/>
      <c r="E132" s="1621"/>
      <c r="F132" s="2843"/>
      <c r="G132" s="2845"/>
      <c r="H132" s="2844"/>
      <c r="I132" s="2843"/>
      <c r="J132" s="2844"/>
      <c r="K132" s="2843"/>
      <c r="L132" s="2844"/>
      <c r="M132" s="1620"/>
      <c r="N132" s="1620"/>
      <c r="O132" s="1620"/>
    </row>
    <row r="133" spans="1:15" ht="83.25" customHeight="1">
      <c r="A133" s="1425" t="s">
        <v>10</v>
      </c>
      <c r="B133" s="2794" t="s">
        <v>26031</v>
      </c>
      <c r="C133" s="2795"/>
      <c r="D133" s="1425" t="s">
        <v>25722</v>
      </c>
      <c r="E133" s="1413">
        <v>131.19999999999999</v>
      </c>
      <c r="F133" s="2794" t="s">
        <v>26032</v>
      </c>
      <c r="G133" s="2796"/>
      <c r="H133" s="2795"/>
      <c r="I133" s="2794" t="s">
        <v>26033</v>
      </c>
      <c r="J133" s="2795"/>
      <c r="K133" s="2794" t="s">
        <v>26034</v>
      </c>
      <c r="L133" s="2795"/>
      <c r="M133" s="1425"/>
      <c r="N133" s="1425"/>
      <c r="O133" s="1425"/>
    </row>
    <row r="134" spans="1:15" ht="61.5" customHeight="1">
      <c r="A134" s="1425" t="s">
        <v>11</v>
      </c>
      <c r="B134" s="2794" t="s">
        <v>26035</v>
      </c>
      <c r="C134" s="2795"/>
      <c r="D134" s="1425" t="s">
        <v>25722</v>
      </c>
      <c r="E134" s="1413">
        <v>21</v>
      </c>
      <c r="F134" s="2794" t="s">
        <v>26036</v>
      </c>
      <c r="G134" s="2796"/>
      <c r="H134" s="2795"/>
      <c r="I134" s="2794" t="s">
        <v>26037</v>
      </c>
      <c r="J134" s="2795"/>
      <c r="K134" s="2794" t="s">
        <v>25881</v>
      </c>
      <c r="L134" s="2795"/>
      <c r="M134" s="1425"/>
      <c r="N134" s="1425"/>
      <c r="O134" s="1425"/>
    </row>
    <row r="135" spans="1:15" ht="137.25" customHeight="1">
      <c r="A135" s="1425" t="s">
        <v>12</v>
      </c>
      <c r="B135" s="2836" t="s">
        <v>26038</v>
      </c>
      <c r="C135" s="2795"/>
      <c r="D135" s="1425" t="s">
        <v>25722</v>
      </c>
      <c r="E135" s="1413">
        <v>1006</v>
      </c>
      <c r="F135" s="2794" t="s">
        <v>26039</v>
      </c>
      <c r="G135" s="2796"/>
      <c r="H135" s="2795"/>
      <c r="I135" s="2794" t="s">
        <v>26040</v>
      </c>
      <c r="J135" s="2795"/>
      <c r="K135" s="2836" t="s">
        <v>26041</v>
      </c>
      <c r="L135" s="2838"/>
      <c r="M135" s="1425"/>
      <c r="N135" s="1425"/>
      <c r="O135" s="1425"/>
    </row>
    <row r="136" spans="1:15" ht="115.5" customHeight="1">
      <c r="A136" s="1425" t="s">
        <v>29</v>
      </c>
      <c r="B136" s="2794" t="s">
        <v>26042</v>
      </c>
      <c r="C136" s="2795"/>
      <c r="D136" s="1425" t="s">
        <v>25722</v>
      </c>
      <c r="E136" s="1413">
        <v>84.2</v>
      </c>
      <c r="F136" s="2794" t="s">
        <v>26043</v>
      </c>
      <c r="G136" s="2796"/>
      <c r="H136" s="2795"/>
      <c r="I136" s="2794" t="s">
        <v>26044</v>
      </c>
      <c r="J136" s="2795"/>
      <c r="K136" s="2794" t="s">
        <v>25819</v>
      </c>
      <c r="L136" s="2795"/>
      <c r="M136" s="1425"/>
      <c r="N136" s="1425"/>
      <c r="O136" s="1425"/>
    </row>
    <row r="137" spans="1:15" ht="60" customHeight="1">
      <c r="A137" s="1425" t="s">
        <v>31</v>
      </c>
      <c r="B137" s="2794" t="s">
        <v>26045</v>
      </c>
      <c r="C137" s="2795"/>
      <c r="D137" s="1425" t="s">
        <v>25722</v>
      </c>
      <c r="E137" s="1413">
        <v>50</v>
      </c>
      <c r="F137" s="2794" t="s">
        <v>26046</v>
      </c>
      <c r="G137" s="2796"/>
      <c r="H137" s="2795"/>
      <c r="I137" s="2794" t="s">
        <v>26047</v>
      </c>
      <c r="J137" s="2795"/>
      <c r="K137" s="2794" t="s">
        <v>26048</v>
      </c>
      <c r="L137" s="2795"/>
      <c r="M137" s="1425"/>
      <c r="N137" s="1425"/>
      <c r="O137" s="1425"/>
    </row>
    <row r="138" spans="1:15" ht="16.5" customHeight="1">
      <c r="A138" s="1425"/>
      <c r="B138" s="2824" t="s">
        <v>26049</v>
      </c>
      <c r="C138" s="2825"/>
      <c r="D138" s="1425"/>
      <c r="E138" s="1413">
        <f>SUM(E133:E137)</f>
        <v>1292.4000000000001</v>
      </c>
      <c r="F138" s="2794"/>
      <c r="G138" s="2796"/>
      <c r="H138" s="2795"/>
      <c r="I138" s="2794"/>
      <c r="J138" s="2795"/>
      <c r="K138" s="2794"/>
      <c r="L138" s="2795"/>
      <c r="M138" s="1425"/>
      <c r="N138" s="1425"/>
      <c r="O138" s="1425"/>
    </row>
    <row r="139" spans="1:15" ht="15" customHeight="1">
      <c r="A139" s="1425"/>
      <c r="B139" s="2794" t="s">
        <v>5129</v>
      </c>
      <c r="C139" s="2795"/>
      <c r="D139" s="1425"/>
      <c r="E139" s="1413"/>
      <c r="F139" s="2824"/>
      <c r="G139" s="2826"/>
      <c r="H139" s="2825"/>
      <c r="I139" s="2824"/>
      <c r="J139" s="2825"/>
      <c r="K139" s="2824"/>
      <c r="L139" s="2825"/>
      <c r="M139" s="1425"/>
      <c r="N139" s="1425"/>
      <c r="O139" s="1425"/>
    </row>
    <row r="140" spans="1:15" ht="78" customHeight="1">
      <c r="A140" s="1425" t="s">
        <v>10</v>
      </c>
      <c r="B140" s="2794" t="s">
        <v>26050</v>
      </c>
      <c r="C140" s="2795"/>
      <c r="D140" s="1425" t="s">
        <v>366</v>
      </c>
      <c r="E140" s="1413">
        <v>17.3</v>
      </c>
      <c r="F140" s="2794" t="s">
        <v>26051</v>
      </c>
      <c r="G140" s="2796"/>
      <c r="H140" s="2795"/>
      <c r="I140" s="2794" t="s">
        <v>26052</v>
      </c>
      <c r="J140" s="2795"/>
      <c r="K140" s="2794" t="s">
        <v>25823</v>
      </c>
      <c r="L140" s="2795"/>
      <c r="M140" s="1425"/>
      <c r="N140" s="1425"/>
      <c r="O140" s="1425"/>
    </row>
    <row r="141" spans="1:15" ht="78.75" customHeight="1">
      <c r="A141" s="1425" t="s">
        <v>11</v>
      </c>
      <c r="B141" s="2794" t="s">
        <v>26053</v>
      </c>
      <c r="C141" s="2795"/>
      <c r="D141" s="1425" t="s">
        <v>366</v>
      </c>
      <c r="E141" s="1413">
        <v>9.4</v>
      </c>
      <c r="F141" s="2794" t="s">
        <v>26054</v>
      </c>
      <c r="G141" s="2796"/>
      <c r="H141" s="2795"/>
      <c r="I141" s="2794" t="s">
        <v>26055</v>
      </c>
      <c r="J141" s="2795"/>
      <c r="K141" s="2794" t="s">
        <v>25823</v>
      </c>
      <c r="L141" s="2795"/>
      <c r="M141" s="1425"/>
      <c r="N141" s="1425"/>
      <c r="O141" s="1425"/>
    </row>
    <row r="142" spans="1:15" ht="77.25" customHeight="1">
      <c r="A142" s="1425" t="s">
        <v>12</v>
      </c>
      <c r="B142" s="2794" t="s">
        <v>26056</v>
      </c>
      <c r="C142" s="2795"/>
      <c r="D142" s="1425" t="s">
        <v>366</v>
      </c>
      <c r="E142" s="1413">
        <v>2.5</v>
      </c>
      <c r="F142" s="2794" t="s">
        <v>26057</v>
      </c>
      <c r="G142" s="2796"/>
      <c r="H142" s="2795"/>
      <c r="I142" s="2794" t="s">
        <v>25893</v>
      </c>
      <c r="J142" s="2795"/>
      <c r="K142" s="2794" t="s">
        <v>25823</v>
      </c>
      <c r="L142" s="2795"/>
      <c r="M142" s="1425"/>
      <c r="N142" s="1425"/>
      <c r="O142" s="1425"/>
    </row>
    <row r="143" spans="1:15" ht="94.5" customHeight="1">
      <c r="A143" s="1425" t="s">
        <v>29</v>
      </c>
      <c r="B143" s="2794" t="s">
        <v>26058</v>
      </c>
      <c r="C143" s="2795"/>
      <c r="D143" s="1425" t="s">
        <v>366</v>
      </c>
      <c r="E143" s="1413">
        <v>5</v>
      </c>
      <c r="F143" s="2794" t="s">
        <v>26059</v>
      </c>
      <c r="G143" s="2796"/>
      <c r="H143" s="2795"/>
      <c r="I143" s="2794" t="s">
        <v>25893</v>
      </c>
      <c r="J143" s="2795"/>
      <c r="K143" s="2794" t="s">
        <v>25823</v>
      </c>
      <c r="L143" s="2795"/>
      <c r="M143" s="1425"/>
      <c r="N143" s="1425"/>
      <c r="O143" s="1425"/>
    </row>
    <row r="144" spans="1:15" ht="74.25" customHeight="1">
      <c r="A144" s="1425" t="s">
        <v>31</v>
      </c>
      <c r="B144" s="2794" t="s">
        <v>26060</v>
      </c>
      <c r="C144" s="2795"/>
      <c r="D144" s="1425" t="s">
        <v>366</v>
      </c>
      <c r="E144" s="1413">
        <v>3</v>
      </c>
      <c r="F144" s="2794" t="s">
        <v>26061</v>
      </c>
      <c r="G144" s="2796"/>
      <c r="H144" s="2795"/>
      <c r="I144" s="2836" t="s">
        <v>25899</v>
      </c>
      <c r="J144" s="2838"/>
      <c r="K144" s="2794" t="s">
        <v>25823</v>
      </c>
      <c r="L144" s="2795"/>
      <c r="M144" s="1425"/>
      <c r="N144" s="1425"/>
      <c r="O144" s="1425"/>
    </row>
    <row r="145" spans="1:15" ht="75" customHeight="1">
      <c r="A145" s="1425" t="s">
        <v>33</v>
      </c>
      <c r="B145" s="2794" t="s">
        <v>26062</v>
      </c>
      <c r="C145" s="2795"/>
      <c r="D145" s="1425" t="s">
        <v>366</v>
      </c>
      <c r="E145" s="1413">
        <v>5</v>
      </c>
      <c r="F145" s="2794" t="s">
        <v>26063</v>
      </c>
      <c r="G145" s="2796"/>
      <c r="H145" s="2795"/>
      <c r="I145" s="2836" t="s">
        <v>25899</v>
      </c>
      <c r="J145" s="2838"/>
      <c r="K145" s="2794" t="s">
        <v>25823</v>
      </c>
      <c r="L145" s="2795"/>
      <c r="M145" s="1425"/>
      <c r="N145" s="1425"/>
      <c r="O145" s="1425"/>
    </row>
    <row r="146" spans="1:15" ht="91.5" customHeight="1">
      <c r="A146" s="1425" t="s">
        <v>35</v>
      </c>
      <c r="B146" s="2794" t="s">
        <v>26064</v>
      </c>
      <c r="C146" s="2795"/>
      <c r="D146" s="1425" t="s">
        <v>366</v>
      </c>
      <c r="E146" s="1413">
        <v>5</v>
      </c>
      <c r="F146" s="2794" t="s">
        <v>26065</v>
      </c>
      <c r="G146" s="2796"/>
      <c r="H146" s="2795"/>
      <c r="I146" s="2836" t="s">
        <v>25899</v>
      </c>
      <c r="J146" s="2838"/>
      <c r="K146" s="2794" t="s">
        <v>25823</v>
      </c>
      <c r="L146" s="2795"/>
      <c r="M146" s="1425"/>
      <c r="N146" s="1425"/>
      <c r="O146" s="1425"/>
    </row>
    <row r="147" spans="1:15" ht="76.5" customHeight="1">
      <c r="A147" s="1425" t="s">
        <v>37</v>
      </c>
      <c r="B147" s="2794" t="s">
        <v>14843</v>
      </c>
      <c r="C147" s="2795"/>
      <c r="D147" s="1425" t="s">
        <v>366</v>
      </c>
      <c r="E147" s="1413">
        <v>62.8</v>
      </c>
      <c r="F147" s="2794" t="s">
        <v>26066</v>
      </c>
      <c r="G147" s="2796"/>
      <c r="H147" s="2795"/>
      <c r="I147" s="2836" t="s">
        <v>25899</v>
      </c>
      <c r="J147" s="2838"/>
      <c r="K147" s="2794" t="s">
        <v>26067</v>
      </c>
      <c r="L147" s="2795"/>
      <c r="M147" s="1425"/>
      <c r="N147" s="1425"/>
      <c r="O147" s="1425"/>
    </row>
    <row r="148" spans="1:15" ht="63.75" customHeight="1">
      <c r="A148" s="1425" t="s">
        <v>40</v>
      </c>
      <c r="B148" s="2794" t="s">
        <v>26068</v>
      </c>
      <c r="C148" s="2795"/>
      <c r="D148" s="1425" t="s">
        <v>366</v>
      </c>
      <c r="E148" s="1413">
        <v>4</v>
      </c>
      <c r="F148" s="2794" t="s">
        <v>26069</v>
      </c>
      <c r="G148" s="2796"/>
      <c r="H148" s="2795"/>
      <c r="I148" s="2794" t="s">
        <v>26070</v>
      </c>
      <c r="J148" s="2795"/>
      <c r="K148" s="2794" t="s">
        <v>25823</v>
      </c>
      <c r="L148" s="2795"/>
      <c r="M148" s="1425"/>
      <c r="N148" s="1425"/>
      <c r="O148" s="1425"/>
    </row>
    <row r="149" spans="1:15" ht="60.75" customHeight="1">
      <c r="A149" s="1425" t="s">
        <v>42</v>
      </c>
      <c r="B149" s="2794" t="s">
        <v>25031</v>
      </c>
      <c r="C149" s="2795"/>
      <c r="D149" s="1425" t="s">
        <v>366</v>
      </c>
      <c r="E149" s="1413">
        <v>5</v>
      </c>
      <c r="F149" s="2794" t="s">
        <v>26071</v>
      </c>
      <c r="G149" s="2796"/>
      <c r="H149" s="2795"/>
      <c r="I149" s="2794" t="s">
        <v>26072</v>
      </c>
      <c r="J149" s="2795"/>
      <c r="K149" s="2794" t="s">
        <v>25823</v>
      </c>
      <c r="L149" s="2795"/>
      <c r="M149" s="1425"/>
      <c r="N149" s="1425"/>
      <c r="O149" s="1425"/>
    </row>
    <row r="150" spans="1:15" ht="93.75" customHeight="1">
      <c r="A150" s="1425" t="s">
        <v>44</v>
      </c>
      <c r="B150" s="2794" t="s">
        <v>26073</v>
      </c>
      <c r="C150" s="2795"/>
      <c r="D150" s="1425" t="s">
        <v>366</v>
      </c>
      <c r="E150" s="1413">
        <v>3</v>
      </c>
      <c r="F150" s="2794" t="s">
        <v>26074</v>
      </c>
      <c r="G150" s="2796"/>
      <c r="H150" s="2795"/>
      <c r="I150" s="2794" t="s">
        <v>26075</v>
      </c>
      <c r="J150" s="2795"/>
      <c r="K150" s="2794" t="s">
        <v>25823</v>
      </c>
      <c r="L150" s="2795"/>
      <c r="M150" s="1425"/>
      <c r="N150" s="1425"/>
      <c r="O150" s="1425"/>
    </row>
    <row r="151" spans="1:15" ht="74.25" customHeight="1">
      <c r="A151" s="1425" t="s">
        <v>46</v>
      </c>
      <c r="B151" s="2794" t="s">
        <v>26076</v>
      </c>
      <c r="C151" s="2795"/>
      <c r="D151" s="1425" t="s">
        <v>366</v>
      </c>
      <c r="E151" s="1413">
        <v>4</v>
      </c>
      <c r="F151" s="2794" t="s">
        <v>26077</v>
      </c>
      <c r="G151" s="2796"/>
      <c r="H151" s="2795"/>
      <c r="I151" s="2794" t="s">
        <v>26078</v>
      </c>
      <c r="J151" s="2795"/>
      <c r="K151" s="2794" t="s">
        <v>25823</v>
      </c>
      <c r="L151" s="2795"/>
      <c r="M151" s="1425"/>
      <c r="N151" s="1425"/>
      <c r="O151" s="1425"/>
    </row>
    <row r="152" spans="1:15" ht="75.75" customHeight="1">
      <c r="A152" s="1615" t="s">
        <v>48</v>
      </c>
      <c r="B152" s="2827" t="s">
        <v>26079</v>
      </c>
      <c r="C152" s="2828"/>
      <c r="D152" s="1615" t="s">
        <v>366</v>
      </c>
      <c r="E152" s="1616">
        <v>5</v>
      </c>
      <c r="F152" s="2827" t="s">
        <v>26080</v>
      </c>
      <c r="G152" s="2832"/>
      <c r="H152" s="2828"/>
      <c r="I152" s="2827" t="s">
        <v>26081</v>
      </c>
      <c r="J152" s="2828"/>
      <c r="K152" s="2827" t="s">
        <v>25823</v>
      </c>
      <c r="L152" s="2828"/>
      <c r="M152" s="1615"/>
      <c r="N152" s="1615"/>
      <c r="O152" s="1615"/>
    </row>
    <row r="153" spans="1:15" ht="74.25" customHeight="1">
      <c r="A153" s="1425" t="s">
        <v>50</v>
      </c>
      <c r="B153" s="2794" t="s">
        <v>26082</v>
      </c>
      <c r="C153" s="2795"/>
      <c r="D153" s="1425" t="s">
        <v>366</v>
      </c>
      <c r="E153" s="1413">
        <v>5</v>
      </c>
      <c r="F153" s="2794" t="s">
        <v>26083</v>
      </c>
      <c r="G153" s="2796"/>
      <c r="H153" s="2795"/>
      <c r="I153" s="2794" t="s">
        <v>13800</v>
      </c>
      <c r="J153" s="2795"/>
      <c r="K153" s="2794" t="s">
        <v>25823</v>
      </c>
      <c r="L153" s="2795"/>
      <c r="M153" s="1425"/>
      <c r="N153" s="1425"/>
      <c r="O153" s="1425"/>
    </row>
    <row r="154" spans="1:15" ht="78" customHeight="1">
      <c r="A154" s="1615" t="s">
        <v>253</v>
      </c>
      <c r="B154" s="2827" t="s">
        <v>26084</v>
      </c>
      <c r="C154" s="2828"/>
      <c r="D154" s="1615" t="s">
        <v>366</v>
      </c>
      <c r="E154" s="1616">
        <v>5</v>
      </c>
      <c r="F154" s="2827" t="s">
        <v>26085</v>
      </c>
      <c r="G154" s="2832"/>
      <c r="H154" s="2828"/>
      <c r="I154" s="2827" t="s">
        <v>26086</v>
      </c>
      <c r="J154" s="2828"/>
      <c r="K154" s="2827" t="s">
        <v>25823</v>
      </c>
      <c r="L154" s="2828"/>
      <c r="M154" s="1615"/>
      <c r="N154" s="1615"/>
      <c r="O154" s="1615"/>
    </row>
    <row r="155" spans="1:15" ht="62.25" customHeight="1">
      <c r="A155" s="1425" t="s">
        <v>255</v>
      </c>
      <c r="B155" s="2794" t="s">
        <v>26087</v>
      </c>
      <c r="C155" s="2795"/>
      <c r="D155" s="1425" t="s">
        <v>366</v>
      </c>
      <c r="E155" s="1413">
        <v>5</v>
      </c>
      <c r="F155" s="2794" t="s">
        <v>26088</v>
      </c>
      <c r="G155" s="2796"/>
      <c r="H155" s="2795"/>
      <c r="I155" s="2794" t="s">
        <v>26089</v>
      </c>
      <c r="J155" s="2795"/>
      <c r="K155" s="2794" t="s">
        <v>25823</v>
      </c>
      <c r="L155" s="2795"/>
      <c r="M155" s="1425"/>
      <c r="N155" s="1425"/>
      <c r="O155" s="1425"/>
    </row>
    <row r="156" spans="1:15" ht="90.75" customHeight="1">
      <c r="A156" s="1615" t="s">
        <v>257</v>
      </c>
      <c r="B156" s="2827" t="s">
        <v>26090</v>
      </c>
      <c r="C156" s="2828"/>
      <c r="D156" s="1615" t="s">
        <v>366</v>
      </c>
      <c r="E156" s="1616">
        <v>2</v>
      </c>
      <c r="F156" s="2827" t="s">
        <v>26091</v>
      </c>
      <c r="G156" s="2832"/>
      <c r="H156" s="2828"/>
      <c r="I156" s="2827" t="s">
        <v>26092</v>
      </c>
      <c r="J156" s="2828"/>
      <c r="K156" s="2827" t="s">
        <v>25823</v>
      </c>
      <c r="L156" s="2828"/>
      <c r="M156" s="1615"/>
      <c r="N156" s="1615"/>
      <c r="O156" s="1615"/>
    </row>
    <row r="157" spans="1:15" ht="77.25" customHeight="1">
      <c r="A157" s="1425" t="s">
        <v>259</v>
      </c>
      <c r="B157" s="2794" t="s">
        <v>26093</v>
      </c>
      <c r="C157" s="2795"/>
      <c r="D157" s="1425" t="s">
        <v>366</v>
      </c>
      <c r="E157" s="1413">
        <v>5.5</v>
      </c>
      <c r="F157" s="2794" t="s">
        <v>26094</v>
      </c>
      <c r="G157" s="2796"/>
      <c r="H157" s="2795"/>
      <c r="I157" s="2794" t="s">
        <v>22928</v>
      </c>
      <c r="J157" s="2795"/>
      <c r="K157" s="2794" t="s">
        <v>25823</v>
      </c>
      <c r="L157" s="2795"/>
      <c r="M157" s="1425"/>
      <c r="N157" s="1425"/>
      <c r="O157" s="1425"/>
    </row>
    <row r="158" spans="1:15" ht="78" customHeight="1">
      <c r="A158" s="1425" t="s">
        <v>262</v>
      </c>
      <c r="B158" s="2794" t="s">
        <v>26095</v>
      </c>
      <c r="C158" s="2795"/>
      <c r="D158" s="1425" t="s">
        <v>366</v>
      </c>
      <c r="E158" s="1413">
        <v>25</v>
      </c>
      <c r="F158" s="2794" t="s">
        <v>26096</v>
      </c>
      <c r="G158" s="2796"/>
      <c r="H158" s="2795"/>
      <c r="I158" s="2794" t="s">
        <v>25925</v>
      </c>
      <c r="J158" s="2795"/>
      <c r="K158" s="2794" t="s">
        <v>25823</v>
      </c>
      <c r="L158" s="2795"/>
      <c r="M158" s="1425"/>
      <c r="N158" s="1425"/>
      <c r="O158" s="1425"/>
    </row>
    <row r="159" spans="1:15" ht="76.5" customHeight="1">
      <c r="A159" s="1425" t="s">
        <v>265</v>
      </c>
      <c r="B159" s="2794" t="s">
        <v>25827</v>
      </c>
      <c r="C159" s="2795"/>
      <c r="D159" s="1425" t="s">
        <v>366</v>
      </c>
      <c r="E159" s="1413">
        <v>15</v>
      </c>
      <c r="F159" s="2794" t="s">
        <v>26097</v>
      </c>
      <c r="G159" s="2796"/>
      <c r="H159" s="2795"/>
      <c r="I159" s="2794" t="s">
        <v>25925</v>
      </c>
      <c r="J159" s="2795"/>
      <c r="K159" s="2794" t="s">
        <v>25823</v>
      </c>
      <c r="L159" s="2795"/>
      <c r="M159" s="1425"/>
      <c r="N159" s="1425"/>
      <c r="O159" s="1425"/>
    </row>
    <row r="160" spans="1:15" ht="79.5" customHeight="1">
      <c r="A160" s="1425" t="s">
        <v>268</v>
      </c>
      <c r="B160" s="2794" t="s">
        <v>26098</v>
      </c>
      <c r="C160" s="2795"/>
      <c r="D160" s="1425" t="s">
        <v>366</v>
      </c>
      <c r="E160" s="1413">
        <v>28</v>
      </c>
      <c r="F160" s="2794" t="s">
        <v>26099</v>
      </c>
      <c r="G160" s="2796"/>
      <c r="H160" s="2795"/>
      <c r="I160" s="2794" t="s">
        <v>25925</v>
      </c>
      <c r="J160" s="2795"/>
      <c r="K160" s="2794" t="s">
        <v>25823</v>
      </c>
      <c r="L160" s="2795"/>
      <c r="M160" s="1425"/>
      <c r="N160" s="1425"/>
      <c r="O160" s="1425"/>
    </row>
    <row r="161" spans="1:15" ht="75.75" customHeight="1">
      <c r="A161" s="1425" t="s">
        <v>270</v>
      </c>
      <c r="B161" s="2794" t="s">
        <v>26100</v>
      </c>
      <c r="C161" s="2795"/>
      <c r="D161" s="1425" t="s">
        <v>366</v>
      </c>
      <c r="E161" s="1413">
        <v>18</v>
      </c>
      <c r="F161" s="2794" t="s">
        <v>26101</v>
      </c>
      <c r="G161" s="2796"/>
      <c r="H161" s="2795"/>
      <c r="I161" s="2794" t="s">
        <v>25925</v>
      </c>
      <c r="J161" s="2795"/>
      <c r="K161" s="2794" t="s">
        <v>25823</v>
      </c>
      <c r="L161" s="2795"/>
      <c r="M161" s="1425"/>
      <c r="N161" s="1425"/>
      <c r="O161" s="1425"/>
    </row>
    <row r="162" spans="1:15" ht="77.25" customHeight="1">
      <c r="A162" s="1425" t="s">
        <v>273</v>
      </c>
      <c r="B162" s="2794" t="s">
        <v>26102</v>
      </c>
      <c r="C162" s="2795"/>
      <c r="D162" s="1425" t="s">
        <v>366</v>
      </c>
      <c r="E162" s="1413">
        <v>20</v>
      </c>
      <c r="F162" s="2794" t="s">
        <v>26103</v>
      </c>
      <c r="G162" s="2796"/>
      <c r="H162" s="2795"/>
      <c r="I162" s="2794" t="s">
        <v>25925</v>
      </c>
      <c r="J162" s="2795"/>
      <c r="K162" s="2794" t="s">
        <v>25823</v>
      </c>
      <c r="L162" s="2795"/>
      <c r="M162" s="1425"/>
      <c r="N162" s="1425"/>
      <c r="O162" s="1425"/>
    </row>
    <row r="163" spans="1:15" ht="75.75" customHeight="1">
      <c r="A163" s="1425" t="s">
        <v>274</v>
      </c>
      <c r="B163" s="2794" t="s">
        <v>26104</v>
      </c>
      <c r="C163" s="2795"/>
      <c r="D163" s="1425" t="s">
        <v>366</v>
      </c>
      <c r="E163" s="1413">
        <v>5.6</v>
      </c>
      <c r="F163" s="2794" t="s">
        <v>26105</v>
      </c>
      <c r="G163" s="2796"/>
      <c r="H163" s="2795"/>
      <c r="I163" s="2794" t="s">
        <v>26106</v>
      </c>
      <c r="J163" s="2795"/>
      <c r="K163" s="2794" t="s">
        <v>25823</v>
      </c>
      <c r="L163" s="2795"/>
      <c r="M163" s="1425"/>
      <c r="N163" s="1425"/>
      <c r="O163" s="1425"/>
    </row>
    <row r="164" spans="1:15" ht="75.75" customHeight="1">
      <c r="A164" s="1425" t="s">
        <v>276</v>
      </c>
      <c r="B164" s="2794" t="s">
        <v>26107</v>
      </c>
      <c r="C164" s="2795"/>
      <c r="D164" s="1425" t="s">
        <v>366</v>
      </c>
      <c r="E164" s="1413">
        <v>5</v>
      </c>
      <c r="F164" s="2794" t="s">
        <v>26108</v>
      </c>
      <c r="G164" s="2796"/>
      <c r="H164" s="2795"/>
      <c r="I164" s="2794" t="s">
        <v>25941</v>
      </c>
      <c r="J164" s="2795"/>
      <c r="K164" s="2794" t="s">
        <v>25823</v>
      </c>
      <c r="L164" s="2795"/>
      <c r="M164" s="1425"/>
      <c r="N164" s="1425"/>
      <c r="O164" s="1425"/>
    </row>
    <row r="165" spans="1:15" ht="76.5" customHeight="1">
      <c r="A165" s="1425" t="s">
        <v>278</v>
      </c>
      <c r="B165" s="2794" t="s">
        <v>26109</v>
      </c>
      <c r="C165" s="2795"/>
      <c r="D165" s="1425" t="s">
        <v>366</v>
      </c>
      <c r="E165" s="1413">
        <v>56</v>
      </c>
      <c r="F165" s="2794" t="s">
        <v>26110</v>
      </c>
      <c r="G165" s="2796"/>
      <c r="H165" s="2795"/>
      <c r="I165" s="2794" t="s">
        <v>25941</v>
      </c>
      <c r="J165" s="2795"/>
      <c r="K165" s="2794" t="s">
        <v>25881</v>
      </c>
      <c r="L165" s="2795"/>
      <c r="M165" s="1425"/>
      <c r="N165" s="1425"/>
      <c r="O165" s="1425"/>
    </row>
    <row r="166" spans="1:15" ht="76.5" customHeight="1">
      <c r="A166" s="1425" t="s">
        <v>280</v>
      </c>
      <c r="B166" s="2794" t="s">
        <v>26111</v>
      </c>
      <c r="C166" s="2795"/>
      <c r="D166" s="1425" t="s">
        <v>366</v>
      </c>
      <c r="E166" s="1413">
        <v>10.1</v>
      </c>
      <c r="F166" s="2794" t="s">
        <v>26112</v>
      </c>
      <c r="G166" s="2796"/>
      <c r="H166" s="2795"/>
      <c r="I166" s="2794" t="s">
        <v>26113</v>
      </c>
      <c r="J166" s="2795"/>
      <c r="K166" s="2794" t="s">
        <v>25973</v>
      </c>
      <c r="L166" s="2795"/>
      <c r="M166" s="1425"/>
      <c r="N166" s="1425"/>
      <c r="O166" s="1425"/>
    </row>
    <row r="167" spans="1:15" ht="75.75" customHeight="1">
      <c r="A167" s="1425" t="s">
        <v>282</v>
      </c>
      <c r="B167" s="2794" t="s">
        <v>26114</v>
      </c>
      <c r="C167" s="2795"/>
      <c r="D167" s="1425" t="s">
        <v>366</v>
      </c>
      <c r="E167" s="1413">
        <v>8.4</v>
      </c>
      <c r="F167" s="2794" t="s">
        <v>26112</v>
      </c>
      <c r="G167" s="2796"/>
      <c r="H167" s="2795"/>
      <c r="I167" s="2794" t="s">
        <v>26113</v>
      </c>
      <c r="J167" s="2795"/>
      <c r="K167" s="2794" t="s">
        <v>25823</v>
      </c>
      <c r="L167" s="2795"/>
      <c r="M167" s="1425"/>
      <c r="N167" s="1425"/>
      <c r="O167" s="1425"/>
    </row>
    <row r="168" spans="1:15" ht="72.75" customHeight="1">
      <c r="A168" s="134" t="s">
        <v>284</v>
      </c>
      <c r="B168" s="2794" t="s">
        <v>26115</v>
      </c>
      <c r="C168" s="2795"/>
      <c r="D168" s="1425" t="s">
        <v>366</v>
      </c>
      <c r="E168" s="1413">
        <v>2.9</v>
      </c>
      <c r="F168" s="2794" t="s">
        <v>26116</v>
      </c>
      <c r="G168" s="2796"/>
      <c r="H168" s="2795"/>
      <c r="I168" s="2794" t="s">
        <v>26117</v>
      </c>
      <c r="J168" s="2795"/>
      <c r="K168" s="2794" t="s">
        <v>25823</v>
      </c>
      <c r="L168" s="2795"/>
      <c r="M168" s="1425"/>
      <c r="N168" s="1425"/>
      <c r="O168" s="1425"/>
    </row>
    <row r="169" spans="1:15" ht="78" customHeight="1">
      <c r="A169" s="1425" t="s">
        <v>287</v>
      </c>
      <c r="B169" s="2794" t="s">
        <v>26118</v>
      </c>
      <c r="C169" s="2795"/>
      <c r="D169" s="1425" t="s">
        <v>366</v>
      </c>
      <c r="E169" s="1413">
        <v>3</v>
      </c>
      <c r="F169" s="2794" t="s">
        <v>26119</v>
      </c>
      <c r="G169" s="2796"/>
      <c r="H169" s="2795"/>
      <c r="I169" s="2794" t="s">
        <v>26120</v>
      </c>
      <c r="J169" s="2795"/>
      <c r="K169" s="2794" t="s">
        <v>25823</v>
      </c>
      <c r="L169" s="2795"/>
      <c r="M169" s="1425"/>
      <c r="N169" s="1425"/>
      <c r="O169" s="1425"/>
    </row>
    <row r="170" spans="1:15" ht="81" customHeight="1">
      <c r="A170" s="1425" t="s">
        <v>289</v>
      </c>
      <c r="B170" s="2794" t="s">
        <v>26121</v>
      </c>
      <c r="C170" s="2795"/>
      <c r="D170" s="1425" t="s">
        <v>366</v>
      </c>
      <c r="E170" s="1413">
        <v>6</v>
      </c>
      <c r="F170" s="2794" t="s">
        <v>26122</v>
      </c>
      <c r="G170" s="2796"/>
      <c r="H170" s="2795"/>
      <c r="I170" s="2794" t="s">
        <v>26123</v>
      </c>
      <c r="J170" s="2795"/>
      <c r="K170" s="2794" t="s">
        <v>25823</v>
      </c>
      <c r="L170" s="2795"/>
      <c r="M170" s="1425"/>
      <c r="N170" s="1425"/>
      <c r="O170" s="1425"/>
    </row>
    <row r="171" spans="1:15" ht="75" customHeight="1">
      <c r="A171" s="1425" t="s">
        <v>291</v>
      </c>
      <c r="B171" s="2794" t="s">
        <v>26124</v>
      </c>
      <c r="C171" s="2795"/>
      <c r="D171" s="1425" t="s">
        <v>366</v>
      </c>
      <c r="E171" s="1413">
        <v>5</v>
      </c>
      <c r="F171" s="2794" t="s">
        <v>26125</v>
      </c>
      <c r="G171" s="2796"/>
      <c r="H171" s="2795"/>
      <c r="I171" s="2794" t="s">
        <v>26126</v>
      </c>
      <c r="J171" s="2795"/>
      <c r="K171" s="2794" t="s">
        <v>25823</v>
      </c>
      <c r="L171" s="2795"/>
      <c r="M171" s="1425"/>
      <c r="N171" s="1425"/>
      <c r="O171" s="1425"/>
    </row>
    <row r="172" spans="1:15" ht="75.75" customHeight="1">
      <c r="A172" s="1425" t="s">
        <v>293</v>
      </c>
      <c r="B172" s="2794" t="s">
        <v>26127</v>
      </c>
      <c r="C172" s="2795"/>
      <c r="D172" s="1425" t="s">
        <v>366</v>
      </c>
      <c r="E172" s="1413">
        <v>5</v>
      </c>
      <c r="F172" s="2794" t="s">
        <v>26128</v>
      </c>
      <c r="G172" s="2796"/>
      <c r="H172" s="2795"/>
      <c r="I172" s="2794" t="s">
        <v>26129</v>
      </c>
      <c r="J172" s="2795"/>
      <c r="K172" s="2794" t="s">
        <v>25823</v>
      </c>
      <c r="L172" s="2795"/>
      <c r="M172" s="1425"/>
      <c r="N172" s="1425"/>
      <c r="O172" s="1425"/>
    </row>
    <row r="173" spans="1:15" ht="60" customHeight="1">
      <c r="A173" s="1425" t="s">
        <v>295</v>
      </c>
      <c r="B173" s="2794" t="s">
        <v>26130</v>
      </c>
      <c r="C173" s="2795"/>
      <c r="D173" s="1425" t="s">
        <v>366</v>
      </c>
      <c r="E173" s="1413">
        <v>3.7</v>
      </c>
      <c r="F173" s="2794" t="s">
        <v>26131</v>
      </c>
      <c r="G173" s="2796"/>
      <c r="H173" s="2795"/>
      <c r="I173" s="2794" t="s">
        <v>25960</v>
      </c>
      <c r="J173" s="2795"/>
      <c r="K173" s="2794" t="s">
        <v>25823</v>
      </c>
      <c r="L173" s="2795"/>
      <c r="M173" s="1425"/>
      <c r="N173" s="1425"/>
      <c r="O173" s="1425"/>
    </row>
    <row r="174" spans="1:15" ht="60.75" customHeight="1">
      <c r="A174" s="1425" t="s">
        <v>297</v>
      </c>
      <c r="B174" s="2794" t="s">
        <v>26132</v>
      </c>
      <c r="C174" s="2795"/>
      <c r="D174" s="1425" t="s">
        <v>366</v>
      </c>
      <c r="E174" s="1413">
        <v>5</v>
      </c>
      <c r="F174" s="2794" t="s">
        <v>26133</v>
      </c>
      <c r="G174" s="2796"/>
      <c r="H174" s="2795"/>
      <c r="I174" s="2794" t="s">
        <v>26134</v>
      </c>
      <c r="J174" s="2795"/>
      <c r="K174" s="2794" t="s">
        <v>25823</v>
      </c>
      <c r="L174" s="2795"/>
      <c r="M174" s="1425"/>
      <c r="N174" s="1425"/>
      <c r="O174" s="1425"/>
    </row>
    <row r="175" spans="1:15" ht="78" customHeight="1">
      <c r="A175" s="1425" t="s">
        <v>299</v>
      </c>
      <c r="B175" s="2794" t="s">
        <v>26135</v>
      </c>
      <c r="C175" s="2795"/>
      <c r="D175" s="1425" t="s">
        <v>366</v>
      </c>
      <c r="E175" s="1413">
        <v>5.8</v>
      </c>
      <c r="F175" s="2794" t="s">
        <v>26136</v>
      </c>
      <c r="G175" s="2796"/>
      <c r="H175" s="2795"/>
      <c r="I175" s="2794" t="s">
        <v>26137</v>
      </c>
      <c r="J175" s="2795"/>
      <c r="K175" s="2794" t="s">
        <v>25823</v>
      </c>
      <c r="L175" s="2795"/>
      <c r="M175" s="1425"/>
      <c r="N175" s="1425"/>
      <c r="O175" s="1425"/>
    </row>
    <row r="176" spans="1:15" ht="78" customHeight="1">
      <c r="A176" s="1425" t="s">
        <v>301</v>
      </c>
      <c r="B176" s="2794" t="s">
        <v>26138</v>
      </c>
      <c r="C176" s="2795"/>
      <c r="D176" s="1425" t="s">
        <v>366</v>
      </c>
      <c r="E176" s="1413">
        <v>5.6</v>
      </c>
      <c r="F176" s="2794" t="s">
        <v>26139</v>
      </c>
      <c r="G176" s="2796"/>
      <c r="H176" s="2795"/>
      <c r="I176" s="2836" t="s">
        <v>25976</v>
      </c>
      <c r="J176" s="2838"/>
      <c r="K176" s="2794" t="s">
        <v>25823</v>
      </c>
      <c r="L176" s="2795"/>
      <c r="M176" s="1425"/>
      <c r="N176" s="1425"/>
      <c r="O176" s="1425"/>
    </row>
    <row r="177" spans="1:15" ht="63" customHeight="1">
      <c r="A177" s="1615" t="s">
        <v>189</v>
      </c>
      <c r="B177" s="2827" t="s">
        <v>26140</v>
      </c>
      <c r="C177" s="2828"/>
      <c r="D177" s="1615" t="s">
        <v>366</v>
      </c>
      <c r="E177" s="1616">
        <v>2</v>
      </c>
      <c r="F177" s="2827" t="s">
        <v>26141</v>
      </c>
      <c r="G177" s="2832"/>
      <c r="H177" s="2828"/>
      <c r="I177" s="2836" t="s">
        <v>26142</v>
      </c>
      <c r="J177" s="2838"/>
      <c r="K177" s="2827" t="s">
        <v>25823</v>
      </c>
      <c r="L177" s="2828"/>
      <c r="M177" s="1615"/>
      <c r="N177" s="1615"/>
      <c r="O177" s="1615"/>
    </row>
    <row r="178" spans="1:15" ht="66" customHeight="1">
      <c r="A178" s="1425" t="s">
        <v>192</v>
      </c>
      <c r="B178" s="2794" t="s">
        <v>26143</v>
      </c>
      <c r="C178" s="2795"/>
      <c r="D178" s="1425" t="s">
        <v>366</v>
      </c>
      <c r="E178" s="1413">
        <v>3</v>
      </c>
      <c r="F178" s="2794" t="s">
        <v>26144</v>
      </c>
      <c r="G178" s="2796"/>
      <c r="H178" s="2795"/>
      <c r="I178" s="2836" t="s">
        <v>26142</v>
      </c>
      <c r="J178" s="2838"/>
      <c r="K178" s="2794" t="s">
        <v>25823</v>
      </c>
      <c r="L178" s="2795"/>
      <c r="M178" s="1425"/>
      <c r="N178" s="1425"/>
      <c r="O178" s="1425"/>
    </row>
    <row r="179" spans="1:15" ht="63.75" customHeight="1">
      <c r="A179" s="1425" t="s">
        <v>194</v>
      </c>
      <c r="B179" s="2794" t="s">
        <v>26145</v>
      </c>
      <c r="C179" s="2795"/>
      <c r="D179" s="1425" t="s">
        <v>366</v>
      </c>
      <c r="E179" s="1413">
        <v>5</v>
      </c>
      <c r="F179" s="2794" t="s">
        <v>26146</v>
      </c>
      <c r="G179" s="2796"/>
      <c r="H179" s="2795"/>
      <c r="I179" s="2836" t="s">
        <v>26142</v>
      </c>
      <c r="J179" s="2838"/>
      <c r="K179" s="2794" t="s">
        <v>26022</v>
      </c>
      <c r="L179" s="2795"/>
      <c r="M179" s="1425"/>
      <c r="N179" s="1425"/>
      <c r="O179" s="1425"/>
    </row>
    <row r="180" spans="1:15" ht="91.5" customHeight="1">
      <c r="A180" s="1425" t="s">
        <v>197</v>
      </c>
      <c r="B180" s="2794" t="s">
        <v>26147</v>
      </c>
      <c r="C180" s="2795"/>
      <c r="D180" s="1425" t="s">
        <v>366</v>
      </c>
      <c r="E180" s="1413">
        <v>4</v>
      </c>
      <c r="F180" s="2794" t="s">
        <v>26148</v>
      </c>
      <c r="G180" s="2796"/>
      <c r="H180" s="2795"/>
      <c r="I180" s="2794" t="s">
        <v>26149</v>
      </c>
      <c r="J180" s="2795"/>
      <c r="K180" s="2794" t="s">
        <v>25823</v>
      </c>
      <c r="L180" s="2795"/>
      <c r="M180" s="1425"/>
      <c r="N180" s="1425"/>
      <c r="O180" s="1425"/>
    </row>
    <row r="181" spans="1:15" ht="81" customHeight="1">
      <c r="A181" s="1425" t="s">
        <v>199</v>
      </c>
      <c r="B181" s="2794" t="s">
        <v>26150</v>
      </c>
      <c r="C181" s="2795"/>
      <c r="D181" s="1425" t="s">
        <v>366</v>
      </c>
      <c r="E181" s="1413">
        <v>20.6</v>
      </c>
      <c r="F181" s="2794" t="s">
        <v>26151</v>
      </c>
      <c r="G181" s="2796"/>
      <c r="H181" s="2795"/>
      <c r="I181" s="2794" t="s">
        <v>25979</v>
      </c>
      <c r="J181" s="2795"/>
      <c r="K181" s="2794" t="s">
        <v>25980</v>
      </c>
      <c r="L181" s="2795"/>
      <c r="M181" s="1425"/>
      <c r="N181" s="1425"/>
      <c r="O181" s="1425"/>
    </row>
    <row r="182" spans="1:15" ht="79.5" customHeight="1">
      <c r="A182" s="1425" t="s">
        <v>201</v>
      </c>
      <c r="B182" s="2794" t="s">
        <v>26152</v>
      </c>
      <c r="C182" s="2795"/>
      <c r="D182" s="1425" t="s">
        <v>366</v>
      </c>
      <c r="E182" s="1413">
        <v>8.9</v>
      </c>
      <c r="F182" s="2794" t="s">
        <v>26153</v>
      </c>
      <c r="G182" s="2796"/>
      <c r="H182" s="2795"/>
      <c r="I182" s="2794" t="s">
        <v>25979</v>
      </c>
      <c r="J182" s="2795"/>
      <c r="K182" s="2794" t="s">
        <v>25980</v>
      </c>
      <c r="L182" s="2795"/>
      <c r="M182" s="1425"/>
      <c r="N182" s="1425"/>
      <c r="O182" s="1425"/>
    </row>
    <row r="183" spans="1:15" ht="63" customHeight="1">
      <c r="A183" s="1425" t="s">
        <v>204</v>
      </c>
      <c r="B183" s="2794" t="s">
        <v>26154</v>
      </c>
      <c r="C183" s="2795"/>
      <c r="D183" s="1425" t="s">
        <v>366</v>
      </c>
      <c r="E183" s="1413">
        <v>7</v>
      </c>
      <c r="F183" s="2794" t="s">
        <v>26155</v>
      </c>
      <c r="G183" s="2796"/>
      <c r="H183" s="2795"/>
      <c r="I183" s="2794" t="s">
        <v>26156</v>
      </c>
      <c r="J183" s="2795"/>
      <c r="K183" s="2794" t="s">
        <v>25823</v>
      </c>
      <c r="L183" s="2795"/>
      <c r="M183" s="1425"/>
      <c r="N183" s="1425"/>
      <c r="O183" s="1425"/>
    </row>
    <row r="184" spans="1:15" ht="65.25" customHeight="1">
      <c r="A184" s="1425" t="s">
        <v>206</v>
      </c>
      <c r="B184" s="2794" t="s">
        <v>26157</v>
      </c>
      <c r="C184" s="2795"/>
      <c r="D184" s="1425" t="s">
        <v>366</v>
      </c>
      <c r="E184" s="1413">
        <v>3</v>
      </c>
      <c r="F184" s="2794" t="s">
        <v>26158</v>
      </c>
      <c r="G184" s="2796"/>
      <c r="H184" s="2795"/>
      <c r="I184" s="2794" t="s">
        <v>26159</v>
      </c>
      <c r="J184" s="2795"/>
      <c r="K184" s="2794" t="s">
        <v>25823</v>
      </c>
      <c r="L184" s="2795"/>
      <c r="M184" s="1425"/>
      <c r="N184" s="1425"/>
      <c r="O184" s="1425"/>
    </row>
    <row r="185" spans="1:15" ht="64.5" customHeight="1">
      <c r="A185" s="1425" t="s">
        <v>208</v>
      </c>
      <c r="B185" s="2794" t="s">
        <v>26160</v>
      </c>
      <c r="C185" s="2795"/>
      <c r="D185" s="1425" t="s">
        <v>366</v>
      </c>
      <c r="E185" s="1413">
        <v>3</v>
      </c>
      <c r="F185" s="2794" t="s">
        <v>26161</v>
      </c>
      <c r="G185" s="2796"/>
      <c r="H185" s="2795"/>
      <c r="I185" s="2794" t="s">
        <v>25992</v>
      </c>
      <c r="J185" s="2795"/>
      <c r="K185" s="2794" t="s">
        <v>25823</v>
      </c>
      <c r="L185" s="2795"/>
      <c r="M185" s="1425"/>
      <c r="N185" s="1425"/>
      <c r="O185" s="1425"/>
    </row>
    <row r="186" spans="1:15" ht="93" customHeight="1">
      <c r="A186" s="1615" t="s">
        <v>210</v>
      </c>
      <c r="B186" s="2827" t="s">
        <v>26162</v>
      </c>
      <c r="C186" s="2828"/>
      <c r="D186" s="1615" t="s">
        <v>366</v>
      </c>
      <c r="E186" s="1616">
        <v>7.5</v>
      </c>
      <c r="F186" s="2827" t="s">
        <v>26163</v>
      </c>
      <c r="G186" s="2832"/>
      <c r="H186" s="2828"/>
      <c r="I186" s="2827" t="s">
        <v>26164</v>
      </c>
      <c r="J186" s="2828"/>
      <c r="K186" s="2827" t="s">
        <v>25823</v>
      </c>
      <c r="L186" s="2828"/>
      <c r="M186" s="1615"/>
      <c r="N186" s="1615"/>
      <c r="O186" s="1615"/>
    </row>
    <row r="187" spans="1:15" ht="89.25" customHeight="1">
      <c r="A187" s="1425" t="s">
        <v>212</v>
      </c>
      <c r="B187" s="2794" t="s">
        <v>26165</v>
      </c>
      <c r="C187" s="2795"/>
      <c r="D187" s="1425" t="s">
        <v>366</v>
      </c>
      <c r="E187" s="1413">
        <v>5</v>
      </c>
      <c r="F187" s="2794" t="s">
        <v>26166</v>
      </c>
      <c r="G187" s="2796"/>
      <c r="H187" s="2795"/>
      <c r="I187" s="2794" t="s">
        <v>26167</v>
      </c>
      <c r="J187" s="2795"/>
      <c r="K187" s="2794" t="s">
        <v>25823</v>
      </c>
      <c r="L187" s="2795"/>
      <c r="M187" s="1425"/>
      <c r="N187" s="1425"/>
      <c r="O187" s="1425"/>
    </row>
    <row r="188" spans="1:15" ht="93.75" customHeight="1">
      <c r="A188" s="1425" t="s">
        <v>214</v>
      </c>
      <c r="B188" s="2794" t="s">
        <v>26168</v>
      </c>
      <c r="C188" s="2795"/>
      <c r="D188" s="1425" t="s">
        <v>366</v>
      </c>
      <c r="E188" s="1413">
        <v>12.2</v>
      </c>
      <c r="F188" s="2794" t="s">
        <v>26169</v>
      </c>
      <c r="G188" s="2796"/>
      <c r="H188" s="2795"/>
      <c r="I188" s="2794" t="s">
        <v>26170</v>
      </c>
      <c r="J188" s="2795"/>
      <c r="K188" s="2794" t="s">
        <v>26048</v>
      </c>
      <c r="L188" s="2795"/>
      <c r="M188" s="1425"/>
      <c r="N188" s="1425"/>
      <c r="O188" s="1425"/>
    </row>
    <row r="189" spans="1:15" ht="89.25" customHeight="1">
      <c r="A189" s="1425" t="s">
        <v>216</v>
      </c>
      <c r="B189" s="2794" t="s">
        <v>26171</v>
      </c>
      <c r="C189" s="2795"/>
      <c r="D189" s="1425" t="s">
        <v>366</v>
      </c>
      <c r="E189" s="1413">
        <v>6.1</v>
      </c>
      <c r="F189" s="2794" t="s">
        <v>26172</v>
      </c>
      <c r="G189" s="2796"/>
      <c r="H189" s="2795"/>
      <c r="I189" s="2794" t="s">
        <v>26173</v>
      </c>
      <c r="J189" s="2795"/>
      <c r="K189" s="2794" t="s">
        <v>26048</v>
      </c>
      <c r="L189" s="2795"/>
      <c r="M189" s="1425"/>
      <c r="N189" s="1425"/>
      <c r="O189" s="1425"/>
    </row>
    <row r="190" spans="1:15" ht="75" customHeight="1">
      <c r="A190" s="1425" t="s">
        <v>317</v>
      </c>
      <c r="B190" s="2794" t="s">
        <v>26174</v>
      </c>
      <c r="C190" s="2795"/>
      <c r="D190" s="1425" t="s">
        <v>366</v>
      </c>
      <c r="E190" s="1413">
        <v>5</v>
      </c>
      <c r="F190" s="2794" t="s">
        <v>26175</v>
      </c>
      <c r="G190" s="2796"/>
      <c r="H190" s="2795"/>
      <c r="I190" s="2827" t="s">
        <v>26176</v>
      </c>
      <c r="J190" s="2828"/>
      <c r="K190" s="2794" t="s">
        <v>25823</v>
      </c>
      <c r="L190" s="2795"/>
      <c r="M190" s="1425"/>
      <c r="N190" s="1425"/>
      <c r="O190" s="1425"/>
    </row>
    <row r="191" spans="1:15" ht="81" customHeight="1">
      <c r="A191" s="1425" t="s">
        <v>320</v>
      </c>
      <c r="B191" s="2794" t="s">
        <v>26177</v>
      </c>
      <c r="C191" s="2795"/>
      <c r="D191" s="1425" t="s">
        <v>366</v>
      </c>
      <c r="E191" s="1413">
        <v>5</v>
      </c>
      <c r="F191" s="2794" t="s">
        <v>26178</v>
      </c>
      <c r="G191" s="2796"/>
      <c r="H191" s="2795"/>
      <c r="I191" s="2794" t="s">
        <v>26179</v>
      </c>
      <c r="J191" s="2795"/>
      <c r="K191" s="2794" t="s">
        <v>25823</v>
      </c>
      <c r="L191" s="2795"/>
      <c r="M191" s="1425"/>
      <c r="N191" s="1425"/>
      <c r="O191" s="1425"/>
    </row>
    <row r="192" spans="1:15" ht="95.25" customHeight="1">
      <c r="A192" s="1425" t="s">
        <v>322</v>
      </c>
      <c r="B192" s="2794" t="s">
        <v>26180</v>
      </c>
      <c r="C192" s="2795"/>
      <c r="D192" s="1425" t="s">
        <v>366</v>
      </c>
      <c r="E192" s="1413">
        <v>3</v>
      </c>
      <c r="F192" s="2794" t="s">
        <v>26181</v>
      </c>
      <c r="G192" s="2796"/>
      <c r="H192" s="2795"/>
      <c r="I192" s="2794" t="s">
        <v>26182</v>
      </c>
      <c r="J192" s="2795"/>
      <c r="K192" s="2794" t="s">
        <v>25823</v>
      </c>
      <c r="L192" s="2795"/>
      <c r="M192" s="1425"/>
      <c r="N192" s="1425"/>
      <c r="O192" s="1425"/>
    </row>
    <row r="193" spans="1:15" ht="59.25" customHeight="1">
      <c r="A193" s="1425" t="s">
        <v>325</v>
      </c>
      <c r="B193" s="2794" t="s">
        <v>26183</v>
      </c>
      <c r="C193" s="2795"/>
      <c r="D193" s="1425" t="s">
        <v>366</v>
      </c>
      <c r="E193" s="1413">
        <v>5</v>
      </c>
      <c r="F193" s="2794" t="s">
        <v>26184</v>
      </c>
      <c r="G193" s="2796"/>
      <c r="H193" s="2795"/>
      <c r="I193" s="2794" t="s">
        <v>26185</v>
      </c>
      <c r="J193" s="2795"/>
      <c r="K193" s="2794" t="s">
        <v>25823</v>
      </c>
      <c r="L193" s="2795"/>
      <c r="M193" s="1425"/>
      <c r="N193" s="1425"/>
      <c r="O193" s="1425"/>
    </row>
    <row r="194" spans="1:15" ht="63.75" customHeight="1">
      <c r="A194" s="1425" t="s">
        <v>328</v>
      </c>
      <c r="B194" s="2794" t="s">
        <v>26186</v>
      </c>
      <c r="C194" s="2795"/>
      <c r="D194" s="1425" t="s">
        <v>366</v>
      </c>
      <c r="E194" s="1413">
        <v>1.5</v>
      </c>
      <c r="F194" s="2794" t="s">
        <v>26187</v>
      </c>
      <c r="G194" s="2796"/>
      <c r="H194" s="2795"/>
      <c r="I194" s="2794" t="s">
        <v>26188</v>
      </c>
      <c r="J194" s="2795"/>
      <c r="K194" s="2794" t="s">
        <v>25823</v>
      </c>
      <c r="L194" s="2795"/>
      <c r="M194" s="1425"/>
      <c r="N194" s="1425"/>
      <c r="O194" s="1425"/>
    </row>
    <row r="195" spans="1:15" ht="60" customHeight="1">
      <c r="A195" s="1425" t="s">
        <v>331</v>
      </c>
      <c r="B195" s="2794" t="s">
        <v>26189</v>
      </c>
      <c r="C195" s="2795"/>
      <c r="D195" s="1425" t="s">
        <v>366</v>
      </c>
      <c r="E195" s="1413">
        <v>3</v>
      </c>
      <c r="F195" s="2794" t="s">
        <v>26190</v>
      </c>
      <c r="G195" s="2796"/>
      <c r="H195" s="2795"/>
      <c r="I195" s="2827" t="s">
        <v>26191</v>
      </c>
      <c r="J195" s="2828"/>
      <c r="K195" s="2794" t="s">
        <v>25823</v>
      </c>
      <c r="L195" s="2795"/>
      <c r="M195" s="1425"/>
      <c r="N195" s="1425"/>
      <c r="O195" s="1425"/>
    </row>
    <row r="196" spans="1:15" ht="61.5" customHeight="1">
      <c r="A196" s="1425" t="s">
        <v>1005</v>
      </c>
      <c r="B196" s="2794" t="s">
        <v>26192</v>
      </c>
      <c r="C196" s="2795"/>
      <c r="D196" s="1425" t="s">
        <v>366</v>
      </c>
      <c r="E196" s="1413">
        <v>5</v>
      </c>
      <c r="F196" s="2794" t="s">
        <v>26193</v>
      </c>
      <c r="G196" s="2796"/>
      <c r="H196" s="2795"/>
      <c r="I196" s="2794" t="s">
        <v>26194</v>
      </c>
      <c r="J196" s="2795"/>
      <c r="K196" s="2794" t="s">
        <v>25823</v>
      </c>
      <c r="L196" s="2795"/>
      <c r="M196" s="1425"/>
      <c r="N196" s="1425"/>
      <c r="O196" s="1425"/>
    </row>
    <row r="197" spans="1:15" ht="61.5" customHeight="1">
      <c r="A197" s="1425" t="s">
        <v>1006</v>
      </c>
      <c r="B197" s="2794" t="s">
        <v>26160</v>
      </c>
      <c r="C197" s="2795"/>
      <c r="D197" s="1425" t="s">
        <v>366</v>
      </c>
      <c r="E197" s="1413">
        <v>5.6</v>
      </c>
      <c r="F197" s="2794" t="s">
        <v>26195</v>
      </c>
      <c r="G197" s="2796"/>
      <c r="H197" s="2795"/>
      <c r="I197" s="2794" t="s">
        <v>26196</v>
      </c>
      <c r="J197" s="2795"/>
      <c r="K197" s="2794" t="s">
        <v>25823</v>
      </c>
      <c r="L197" s="2795"/>
      <c r="M197" s="1425"/>
      <c r="N197" s="1425"/>
      <c r="O197" s="1425"/>
    </row>
    <row r="198" spans="1:15" ht="63.75" customHeight="1">
      <c r="A198" s="1425" t="s">
        <v>1007</v>
      </c>
      <c r="B198" s="2794" t="s">
        <v>26197</v>
      </c>
      <c r="C198" s="2795"/>
      <c r="D198" s="1425" t="s">
        <v>366</v>
      </c>
      <c r="E198" s="1413">
        <v>4.9000000000000004</v>
      </c>
      <c r="F198" s="2794" t="s">
        <v>26198</v>
      </c>
      <c r="G198" s="2796"/>
      <c r="H198" s="2795"/>
      <c r="I198" s="2794" t="s">
        <v>26199</v>
      </c>
      <c r="J198" s="2795"/>
      <c r="K198" s="2794" t="s">
        <v>25823</v>
      </c>
      <c r="L198" s="2795"/>
      <c r="M198" s="1425"/>
      <c r="N198" s="1425"/>
      <c r="O198" s="1425"/>
    </row>
    <row r="199" spans="1:15" ht="62.25" customHeight="1">
      <c r="A199" s="1425" t="s">
        <v>7468</v>
      </c>
      <c r="B199" s="2794" t="s">
        <v>26200</v>
      </c>
      <c r="C199" s="2795"/>
      <c r="D199" s="1425" t="s">
        <v>366</v>
      </c>
      <c r="E199" s="1413">
        <v>50</v>
      </c>
      <c r="F199" s="2794" t="s">
        <v>26201</v>
      </c>
      <c r="G199" s="2796"/>
      <c r="H199" s="2795"/>
      <c r="I199" s="2794" t="s">
        <v>26202</v>
      </c>
      <c r="J199" s="2795"/>
      <c r="K199" s="2794" t="s">
        <v>26203</v>
      </c>
      <c r="L199" s="2795"/>
      <c r="M199" s="1425"/>
      <c r="N199" s="1425"/>
      <c r="O199" s="1425"/>
    </row>
    <row r="200" spans="1:15" ht="76.5" customHeight="1">
      <c r="A200" s="1425" t="s">
        <v>7471</v>
      </c>
      <c r="B200" s="2794" t="s">
        <v>26204</v>
      </c>
      <c r="C200" s="2795"/>
      <c r="D200" s="1425" t="s">
        <v>366</v>
      </c>
      <c r="E200" s="1413">
        <v>7</v>
      </c>
      <c r="F200" s="2794" t="s">
        <v>26205</v>
      </c>
      <c r="G200" s="2796"/>
      <c r="H200" s="2795"/>
      <c r="I200" s="2794" t="s">
        <v>26206</v>
      </c>
      <c r="J200" s="2795"/>
      <c r="K200" s="2794" t="s">
        <v>25823</v>
      </c>
      <c r="L200" s="2795"/>
      <c r="M200" s="1425"/>
      <c r="N200" s="1425"/>
      <c r="O200" s="1425"/>
    </row>
    <row r="201" spans="1:15" ht="94.5" customHeight="1">
      <c r="A201" s="1425" t="s">
        <v>7474</v>
      </c>
      <c r="B201" s="2794" t="s">
        <v>26207</v>
      </c>
      <c r="C201" s="2795"/>
      <c r="D201" s="1425" t="s">
        <v>366</v>
      </c>
      <c r="E201" s="1413">
        <v>3.9</v>
      </c>
      <c r="F201" s="2794" t="s">
        <v>26208</v>
      </c>
      <c r="G201" s="2796"/>
      <c r="H201" s="2795"/>
      <c r="I201" s="2794" t="s">
        <v>26209</v>
      </c>
      <c r="J201" s="2795"/>
      <c r="K201" s="2794" t="s">
        <v>25823</v>
      </c>
      <c r="L201" s="2795"/>
      <c r="M201" s="1425"/>
      <c r="N201" s="1425"/>
      <c r="O201" s="1425"/>
    </row>
    <row r="202" spans="1:15" ht="91.5" customHeight="1">
      <c r="A202" s="1425" t="s">
        <v>7477</v>
      </c>
      <c r="B202" s="2791" t="s">
        <v>26210</v>
      </c>
      <c r="C202" s="2793"/>
      <c r="D202" s="1425" t="s">
        <v>366</v>
      </c>
      <c r="E202" s="1413">
        <v>22</v>
      </c>
      <c r="F202" s="2794" t="s">
        <v>26211</v>
      </c>
      <c r="G202" s="2796"/>
      <c r="H202" s="2795"/>
      <c r="I202" s="2794" t="s">
        <v>26212</v>
      </c>
      <c r="J202" s="2795"/>
      <c r="K202" s="2794" t="s">
        <v>26213</v>
      </c>
      <c r="L202" s="2795"/>
      <c r="M202" s="1425"/>
      <c r="N202" s="1425"/>
      <c r="O202" s="1425"/>
    </row>
    <row r="203" spans="1:15" ht="90.75" customHeight="1">
      <c r="A203" s="1425" t="s">
        <v>7480</v>
      </c>
      <c r="B203" s="2791" t="s">
        <v>26214</v>
      </c>
      <c r="C203" s="2793"/>
      <c r="D203" s="1425" t="s">
        <v>366</v>
      </c>
      <c r="E203" s="1413">
        <v>14.1</v>
      </c>
      <c r="F203" s="2821" t="s">
        <v>26215</v>
      </c>
      <c r="G203" s="2823"/>
      <c r="H203" s="2822"/>
      <c r="I203" s="2794" t="s">
        <v>26216</v>
      </c>
      <c r="J203" s="2795"/>
      <c r="K203" s="2794" t="s">
        <v>26217</v>
      </c>
      <c r="L203" s="2795"/>
      <c r="M203" s="1425"/>
      <c r="N203" s="1425"/>
      <c r="O203" s="1425"/>
    </row>
    <row r="204" spans="1:15" ht="78.75" customHeight="1">
      <c r="A204" s="1425" t="s">
        <v>7483</v>
      </c>
      <c r="B204" s="2791" t="s">
        <v>26218</v>
      </c>
      <c r="C204" s="2793"/>
      <c r="D204" s="1425" t="s">
        <v>366</v>
      </c>
      <c r="E204" s="1413">
        <v>43.56</v>
      </c>
      <c r="F204" s="2794" t="s">
        <v>26219</v>
      </c>
      <c r="G204" s="2796"/>
      <c r="H204" s="2795"/>
      <c r="I204" s="2794" t="s">
        <v>26220</v>
      </c>
      <c r="J204" s="2795"/>
      <c r="K204" s="2794" t="s">
        <v>26221</v>
      </c>
      <c r="L204" s="2795"/>
      <c r="M204" s="1425"/>
      <c r="N204" s="1425"/>
      <c r="O204" s="1425"/>
    </row>
    <row r="205" spans="1:15">
      <c r="A205" s="1425"/>
      <c r="B205" s="2824" t="s">
        <v>26222</v>
      </c>
      <c r="C205" s="2825"/>
      <c r="D205" s="1425"/>
      <c r="E205" s="1413">
        <f>SUM(E140:E204)</f>
        <v>652.46</v>
      </c>
      <c r="F205" s="2794"/>
      <c r="G205" s="2796"/>
      <c r="H205" s="2795"/>
      <c r="I205" s="2794"/>
      <c r="J205" s="2795"/>
      <c r="K205" s="2794"/>
      <c r="L205" s="2795"/>
      <c r="M205" s="1425"/>
      <c r="N205" s="1425"/>
      <c r="O205" s="1425"/>
    </row>
    <row r="206" spans="1:15" ht="15" customHeight="1">
      <c r="A206" s="1425"/>
      <c r="B206" s="2794" t="s">
        <v>4880</v>
      </c>
      <c r="C206" s="2795"/>
      <c r="D206" s="1425"/>
      <c r="F206" s="2794"/>
      <c r="G206" s="2796"/>
      <c r="H206" s="2795"/>
      <c r="I206" s="2794"/>
      <c r="J206" s="2795"/>
      <c r="K206" s="2794"/>
      <c r="L206" s="2795"/>
      <c r="M206" s="1425"/>
      <c r="N206" s="1425"/>
      <c r="O206" s="1425"/>
    </row>
    <row r="207" spans="1:15" ht="89.25" customHeight="1">
      <c r="A207" s="1425" t="s">
        <v>10</v>
      </c>
      <c r="B207" s="2794" t="s">
        <v>26223</v>
      </c>
      <c r="C207" s="2795"/>
      <c r="D207" s="1425" t="s">
        <v>358</v>
      </c>
      <c r="E207" s="1413">
        <v>158</v>
      </c>
      <c r="F207" s="2794" t="s">
        <v>26224</v>
      </c>
      <c r="G207" s="2796"/>
      <c r="H207" s="2795"/>
      <c r="I207" s="2794" t="s">
        <v>26225</v>
      </c>
      <c r="J207" s="2795"/>
      <c r="K207" s="2794" t="s">
        <v>26203</v>
      </c>
      <c r="L207" s="2795"/>
      <c r="M207" s="1425"/>
      <c r="N207" s="1425"/>
      <c r="O207" s="1425"/>
    </row>
    <row r="208" spans="1:15" ht="75.75" customHeight="1">
      <c r="A208" s="1425" t="s">
        <v>11</v>
      </c>
      <c r="B208" s="2794" t="s">
        <v>26226</v>
      </c>
      <c r="C208" s="2795"/>
      <c r="D208" s="1425" t="s">
        <v>358</v>
      </c>
      <c r="E208" s="1413">
        <v>40</v>
      </c>
      <c r="F208" s="2794" t="s">
        <v>26227</v>
      </c>
      <c r="G208" s="2796"/>
      <c r="H208" s="2795"/>
      <c r="I208" s="2794" t="s">
        <v>26228</v>
      </c>
      <c r="J208" s="2795"/>
      <c r="K208" s="2794" t="s">
        <v>26203</v>
      </c>
      <c r="L208" s="2795"/>
      <c r="M208" s="1425"/>
      <c r="N208" s="1425"/>
      <c r="O208" s="1425"/>
    </row>
    <row r="209" spans="1:15" ht="78" customHeight="1">
      <c r="A209" s="1425" t="s">
        <v>12</v>
      </c>
      <c r="B209" s="2794" t="s">
        <v>26229</v>
      </c>
      <c r="C209" s="2795"/>
      <c r="D209" s="1425" t="s">
        <v>358</v>
      </c>
      <c r="E209" s="1413">
        <v>157.1</v>
      </c>
      <c r="F209" s="2794" t="s">
        <v>26230</v>
      </c>
      <c r="G209" s="2796"/>
      <c r="H209" s="2795"/>
      <c r="I209" s="2794" t="s">
        <v>26231</v>
      </c>
      <c r="J209" s="2795"/>
      <c r="K209" s="2794" t="s">
        <v>25826</v>
      </c>
      <c r="L209" s="2795"/>
      <c r="M209" s="1425"/>
      <c r="N209" s="1425"/>
      <c r="O209" s="1425"/>
    </row>
    <row r="210" spans="1:15" ht="62.25" customHeight="1">
      <c r="A210" s="1425" t="s">
        <v>29</v>
      </c>
      <c r="B210" s="2794" t="s">
        <v>26232</v>
      </c>
      <c r="C210" s="2795"/>
      <c r="D210" s="1425" t="s">
        <v>358</v>
      </c>
      <c r="E210" s="1413">
        <v>160</v>
      </c>
      <c r="F210" s="2794" t="s">
        <v>26233</v>
      </c>
      <c r="G210" s="2796"/>
      <c r="H210" s="2795"/>
      <c r="I210" s="2836" t="s">
        <v>26234</v>
      </c>
      <c r="J210" s="2838"/>
      <c r="K210" s="2794" t="s">
        <v>26048</v>
      </c>
      <c r="L210" s="2795"/>
      <c r="M210" s="1425"/>
      <c r="N210" s="1425"/>
      <c r="O210" s="1425"/>
    </row>
    <row r="211" spans="1:15" ht="90" customHeight="1">
      <c r="A211" s="1425" t="s">
        <v>31</v>
      </c>
      <c r="B211" s="2794" t="s">
        <v>26235</v>
      </c>
      <c r="C211" s="2795"/>
      <c r="D211" s="1425" t="s">
        <v>358</v>
      </c>
      <c r="E211" s="1413">
        <v>142.19999999999999</v>
      </c>
      <c r="F211" s="2794" t="s">
        <v>26236</v>
      </c>
      <c r="G211" s="2796"/>
      <c r="H211" s="2795"/>
      <c r="I211" s="2794" t="s">
        <v>26237</v>
      </c>
      <c r="J211" s="2795"/>
      <c r="K211" s="2794" t="s">
        <v>26048</v>
      </c>
      <c r="L211" s="2795"/>
      <c r="M211" s="1425"/>
      <c r="N211" s="1425"/>
      <c r="O211" s="1425"/>
    </row>
    <row r="212" spans="1:15" ht="89.25" customHeight="1">
      <c r="A212" s="1425" t="s">
        <v>33</v>
      </c>
      <c r="B212" s="2794" t="s">
        <v>26238</v>
      </c>
      <c r="C212" s="2795"/>
      <c r="D212" s="1425" t="s">
        <v>358</v>
      </c>
      <c r="E212" s="1413">
        <v>128.6</v>
      </c>
      <c r="F212" s="2794" t="s">
        <v>26169</v>
      </c>
      <c r="G212" s="2796"/>
      <c r="H212" s="2795"/>
      <c r="I212" s="2794" t="s">
        <v>26170</v>
      </c>
      <c r="J212" s="2795"/>
      <c r="K212" s="2794" t="s">
        <v>26048</v>
      </c>
      <c r="L212" s="2795"/>
      <c r="M212" s="1425"/>
      <c r="N212" s="1425"/>
      <c r="O212" s="1425"/>
    </row>
    <row r="213" spans="1:15" ht="60.75" customHeight="1">
      <c r="A213" s="1425" t="s">
        <v>35</v>
      </c>
      <c r="B213" s="2794" t="s">
        <v>26239</v>
      </c>
      <c r="C213" s="2795"/>
      <c r="D213" s="1425" t="s">
        <v>358</v>
      </c>
      <c r="E213" s="1413">
        <v>2</v>
      </c>
      <c r="F213" s="2794" t="s">
        <v>26240</v>
      </c>
      <c r="G213" s="2796"/>
      <c r="H213" s="2795"/>
      <c r="I213" s="2794" t="s">
        <v>26241</v>
      </c>
      <c r="J213" s="2795"/>
      <c r="K213" s="2794" t="s">
        <v>25830</v>
      </c>
      <c r="L213" s="2795"/>
      <c r="M213" s="1425"/>
      <c r="N213" s="1425"/>
      <c r="O213" s="1425"/>
    </row>
    <row r="214" spans="1:15">
      <c r="A214" s="1425"/>
      <c r="B214" s="2824" t="s">
        <v>25793</v>
      </c>
      <c r="C214" s="2825"/>
      <c r="D214" s="1425"/>
      <c r="E214" s="1622">
        <f>SUM(E207:E213)</f>
        <v>787.9</v>
      </c>
      <c r="F214" s="2794"/>
      <c r="G214" s="2796"/>
      <c r="H214" s="2795"/>
      <c r="I214" s="2794"/>
      <c r="J214" s="2795"/>
      <c r="K214" s="2794"/>
      <c r="L214" s="2795"/>
      <c r="M214" s="1425"/>
      <c r="N214" s="1425"/>
      <c r="O214" s="1425"/>
    </row>
    <row r="215" spans="1:15" ht="15" customHeight="1">
      <c r="A215" s="1425"/>
      <c r="B215" s="2794" t="s">
        <v>4885</v>
      </c>
      <c r="C215" s="2795"/>
      <c r="D215" s="1425"/>
      <c r="E215" s="1413"/>
      <c r="F215" s="2794"/>
      <c r="G215" s="2796"/>
      <c r="H215" s="2795"/>
      <c r="I215" s="2794"/>
      <c r="J215" s="2795"/>
      <c r="K215" s="2794"/>
      <c r="L215" s="2795"/>
      <c r="M215" s="1425"/>
      <c r="N215" s="1425"/>
      <c r="O215" s="1425"/>
    </row>
    <row r="216" spans="1:15" ht="149.25" customHeight="1">
      <c r="A216" s="1425" t="s">
        <v>10</v>
      </c>
      <c r="B216" s="2794" t="s">
        <v>26242</v>
      </c>
      <c r="C216" s="2795"/>
      <c r="D216" s="1425" t="s">
        <v>2107</v>
      </c>
      <c r="E216" s="1413">
        <v>185.6</v>
      </c>
      <c r="F216" s="2794" t="s">
        <v>26243</v>
      </c>
      <c r="G216" s="2796"/>
      <c r="H216" s="2795"/>
      <c r="I216" s="2794" t="s">
        <v>26244</v>
      </c>
      <c r="J216" s="2795"/>
      <c r="K216" s="2794" t="s">
        <v>25881</v>
      </c>
      <c r="L216" s="2795"/>
      <c r="M216" s="1425"/>
      <c r="N216" s="1425"/>
      <c r="O216" s="1425"/>
    </row>
    <row r="217" spans="1:15" ht="78.75" customHeight="1">
      <c r="A217" s="1425" t="s">
        <v>11</v>
      </c>
      <c r="B217" s="2794" t="s">
        <v>26245</v>
      </c>
      <c r="C217" s="2795"/>
      <c r="D217" s="1425" t="s">
        <v>2107</v>
      </c>
      <c r="E217" s="1413">
        <v>39.700000000000003</v>
      </c>
      <c r="F217" s="2794" t="s">
        <v>26246</v>
      </c>
      <c r="G217" s="2796"/>
      <c r="H217" s="2795"/>
      <c r="I217" s="2794" t="s">
        <v>25893</v>
      </c>
      <c r="J217" s="2795"/>
      <c r="K217" s="2794" t="s">
        <v>26247</v>
      </c>
      <c r="L217" s="2795"/>
      <c r="M217" s="1425"/>
      <c r="N217" s="1425"/>
      <c r="O217" s="1425"/>
    </row>
    <row r="218" spans="1:15" ht="76.5" customHeight="1">
      <c r="A218" s="1425" t="s">
        <v>12</v>
      </c>
      <c r="B218" s="2794" t="s">
        <v>26248</v>
      </c>
      <c r="C218" s="2795"/>
      <c r="D218" s="1425" t="s">
        <v>2107</v>
      </c>
      <c r="E218" s="1413">
        <v>96.1</v>
      </c>
      <c r="F218" s="2794" t="s">
        <v>26249</v>
      </c>
      <c r="G218" s="2796"/>
      <c r="H218" s="2795"/>
      <c r="I218" s="2836" t="s">
        <v>25899</v>
      </c>
      <c r="J218" s="2838"/>
      <c r="K218" s="2794" t="s">
        <v>26250</v>
      </c>
      <c r="L218" s="2795"/>
      <c r="M218" s="1425"/>
      <c r="N218" s="1425"/>
      <c r="O218" s="1425"/>
    </row>
    <row r="219" spans="1:15" ht="73.5" customHeight="1">
      <c r="A219" s="1425" t="s">
        <v>29</v>
      </c>
      <c r="B219" s="2794" t="s">
        <v>26251</v>
      </c>
      <c r="C219" s="2795"/>
      <c r="D219" s="1425" t="s">
        <v>2107</v>
      </c>
      <c r="E219" s="1413">
        <v>43.1</v>
      </c>
      <c r="F219" s="2794" t="s">
        <v>26252</v>
      </c>
      <c r="G219" s="2796"/>
      <c r="H219" s="2795"/>
      <c r="I219" s="2794" t="s">
        <v>26075</v>
      </c>
      <c r="J219" s="2795"/>
      <c r="K219" s="2794" t="s">
        <v>25874</v>
      </c>
      <c r="L219" s="2795"/>
      <c r="M219" s="1425"/>
      <c r="N219" s="1425"/>
      <c r="O219" s="1425"/>
    </row>
    <row r="220" spans="1:15" ht="76.5" customHeight="1">
      <c r="A220" s="1425" t="s">
        <v>31</v>
      </c>
      <c r="B220" s="2794" t="s">
        <v>26253</v>
      </c>
      <c r="C220" s="2795"/>
      <c r="D220" s="1425" t="s">
        <v>2107</v>
      </c>
      <c r="E220" s="1413">
        <v>110</v>
      </c>
      <c r="F220" s="2794" t="s">
        <v>26254</v>
      </c>
      <c r="G220" s="2796"/>
      <c r="H220" s="2795"/>
      <c r="I220" s="2794" t="s">
        <v>26255</v>
      </c>
      <c r="J220" s="2795"/>
      <c r="K220" s="2794" t="s">
        <v>25881</v>
      </c>
      <c r="L220" s="2795"/>
      <c r="M220" s="1425"/>
      <c r="N220" s="1425"/>
      <c r="O220" s="1425"/>
    </row>
    <row r="221" spans="1:15" ht="77.25" customHeight="1">
      <c r="A221" s="1425" t="s">
        <v>33</v>
      </c>
      <c r="B221" s="2794" t="s">
        <v>26256</v>
      </c>
      <c r="C221" s="2795"/>
      <c r="D221" s="1425" t="s">
        <v>2107</v>
      </c>
      <c r="E221" s="1413">
        <v>37</v>
      </c>
      <c r="F221" s="2794" t="s">
        <v>26257</v>
      </c>
      <c r="G221" s="2796"/>
      <c r="H221" s="2795"/>
      <c r="I221" s="2794" t="s">
        <v>26258</v>
      </c>
      <c r="J221" s="2795"/>
      <c r="K221" s="2794" t="s">
        <v>25881</v>
      </c>
      <c r="L221" s="2795"/>
      <c r="M221" s="1425"/>
      <c r="N221" s="1425"/>
      <c r="O221" s="1425"/>
    </row>
    <row r="222" spans="1:15" ht="75" customHeight="1">
      <c r="A222" s="1425" t="s">
        <v>35</v>
      </c>
      <c r="B222" s="2794" t="s">
        <v>26259</v>
      </c>
      <c r="C222" s="2795"/>
      <c r="D222" s="1425" t="s">
        <v>2107</v>
      </c>
      <c r="E222" s="1413">
        <v>68.7</v>
      </c>
      <c r="F222" s="2794" t="s">
        <v>26260</v>
      </c>
      <c r="G222" s="2796"/>
      <c r="H222" s="2795"/>
      <c r="I222" s="2794" t="s">
        <v>26261</v>
      </c>
      <c r="J222" s="2795"/>
      <c r="K222" s="2794" t="s">
        <v>25819</v>
      </c>
      <c r="L222" s="2795"/>
      <c r="M222" s="1425"/>
      <c r="N222" s="1425"/>
      <c r="O222" s="1425"/>
    </row>
    <row r="223" spans="1:15" ht="107.25" customHeight="1">
      <c r="A223" s="1425" t="s">
        <v>37</v>
      </c>
      <c r="B223" s="2794" t="s">
        <v>26262</v>
      </c>
      <c r="C223" s="2795"/>
      <c r="D223" s="1425" t="s">
        <v>2107</v>
      </c>
      <c r="E223" s="1413">
        <v>50</v>
      </c>
      <c r="F223" s="2794" t="s">
        <v>26263</v>
      </c>
      <c r="G223" s="2796"/>
      <c r="H223" s="2795"/>
      <c r="I223" s="2794" t="s">
        <v>26264</v>
      </c>
      <c r="J223" s="2795"/>
      <c r="K223" s="2794" t="s">
        <v>25881</v>
      </c>
      <c r="L223" s="2795"/>
      <c r="M223" s="1425"/>
      <c r="N223" s="1425"/>
      <c r="O223" s="1425"/>
    </row>
    <row r="224" spans="1:15" ht="90.75" customHeight="1">
      <c r="A224" s="1425" t="s">
        <v>40</v>
      </c>
      <c r="B224" s="2794" t="s">
        <v>26265</v>
      </c>
      <c r="C224" s="2795"/>
      <c r="D224" s="1425" t="s">
        <v>2107</v>
      </c>
      <c r="E224" s="1413">
        <v>175.8</v>
      </c>
      <c r="F224" s="2794" t="s">
        <v>26266</v>
      </c>
      <c r="G224" s="2796"/>
      <c r="H224" s="2795"/>
      <c r="I224" s="2794" t="s">
        <v>26267</v>
      </c>
      <c r="J224" s="2795"/>
      <c r="K224" s="2794" t="s">
        <v>25874</v>
      </c>
      <c r="L224" s="2795"/>
      <c r="M224" s="1425"/>
      <c r="N224" s="1425"/>
      <c r="O224" s="1425"/>
    </row>
    <row r="225" spans="1:15" ht="89.25" customHeight="1">
      <c r="A225" s="1615" t="s">
        <v>42</v>
      </c>
      <c r="B225" s="2827" t="s">
        <v>19570</v>
      </c>
      <c r="C225" s="2828"/>
      <c r="D225" s="1615" t="s">
        <v>2107</v>
      </c>
      <c r="E225" s="1616">
        <v>497.3</v>
      </c>
      <c r="F225" s="2827" t="s">
        <v>26268</v>
      </c>
      <c r="G225" s="2832"/>
      <c r="H225" s="2828"/>
      <c r="I225" s="2827" t="s">
        <v>26269</v>
      </c>
      <c r="J225" s="2828"/>
      <c r="K225" s="2827" t="s">
        <v>26270</v>
      </c>
      <c r="L225" s="2828"/>
      <c r="M225" s="1615"/>
      <c r="N225" s="1615"/>
      <c r="O225" s="1615"/>
    </row>
    <row r="226" spans="1:15" ht="77.25" customHeight="1">
      <c r="A226" s="1425" t="s">
        <v>44</v>
      </c>
      <c r="B226" s="2794" t="s">
        <v>26177</v>
      </c>
      <c r="C226" s="2795"/>
      <c r="D226" s="1425" t="s">
        <v>2107</v>
      </c>
      <c r="E226" s="1413">
        <v>196</v>
      </c>
      <c r="F226" s="2794" t="s">
        <v>26271</v>
      </c>
      <c r="G226" s="2796"/>
      <c r="H226" s="2795"/>
      <c r="I226" s="2794" t="s">
        <v>26231</v>
      </c>
      <c r="J226" s="2795"/>
      <c r="K226" s="2794" t="s">
        <v>25826</v>
      </c>
      <c r="L226" s="2795"/>
      <c r="M226" s="1425"/>
      <c r="N226" s="1425"/>
      <c r="O226" s="1425"/>
    </row>
    <row r="227" spans="1:15" ht="80.25" customHeight="1">
      <c r="A227" s="1425" t="s">
        <v>46</v>
      </c>
      <c r="B227" s="2794" t="s">
        <v>26272</v>
      </c>
      <c r="C227" s="2795"/>
      <c r="D227" s="1425" t="s">
        <v>2107</v>
      </c>
      <c r="E227" s="1413">
        <v>40</v>
      </c>
      <c r="F227" s="2794" t="s">
        <v>26273</v>
      </c>
      <c r="G227" s="2796"/>
      <c r="H227" s="2795"/>
      <c r="I227" s="2794" t="s">
        <v>26274</v>
      </c>
      <c r="J227" s="2795"/>
      <c r="K227" s="2794" t="s">
        <v>25874</v>
      </c>
      <c r="L227" s="2795"/>
      <c r="M227" s="1425"/>
      <c r="N227" s="1425"/>
      <c r="O227" s="1425"/>
    </row>
    <row r="228" spans="1:15" ht="207" customHeight="1">
      <c r="A228" s="1425" t="s">
        <v>48</v>
      </c>
      <c r="B228" s="2794" t="s">
        <v>26157</v>
      </c>
      <c r="C228" s="2795"/>
      <c r="D228" s="1425" t="s">
        <v>2107</v>
      </c>
      <c r="E228" s="1413">
        <v>87.5</v>
      </c>
      <c r="F228" s="2846" t="s">
        <v>26275</v>
      </c>
      <c r="G228" s="2847"/>
      <c r="H228" s="2848"/>
      <c r="I228" s="2794" t="s">
        <v>26276</v>
      </c>
      <c r="J228" s="2795"/>
      <c r="K228" s="2794" t="s">
        <v>25881</v>
      </c>
      <c r="L228" s="2795"/>
      <c r="M228" s="1425"/>
      <c r="N228" s="1425"/>
      <c r="O228" s="1425"/>
    </row>
    <row r="229" spans="1:15" ht="77.25" customHeight="1">
      <c r="A229" s="1425" t="s">
        <v>50</v>
      </c>
      <c r="B229" s="2794" t="s">
        <v>26277</v>
      </c>
      <c r="C229" s="2795"/>
      <c r="D229" s="1425" t="s">
        <v>2107</v>
      </c>
      <c r="E229" s="1413">
        <v>6.9</v>
      </c>
      <c r="F229" s="2794" t="s">
        <v>26278</v>
      </c>
      <c r="G229" s="2796"/>
      <c r="H229" s="2795"/>
      <c r="I229" s="2794" t="s">
        <v>25747</v>
      </c>
      <c r="J229" s="2795"/>
      <c r="K229" s="2794" t="s">
        <v>25980</v>
      </c>
      <c r="L229" s="2795"/>
      <c r="M229" s="1425"/>
      <c r="N229" s="1425"/>
      <c r="O229" s="1425"/>
    </row>
    <row r="230" spans="1:15" s="1617" customFormat="1" ht="76.5" customHeight="1">
      <c r="A230" s="1615" t="s">
        <v>253</v>
      </c>
      <c r="B230" s="2827" t="s">
        <v>26279</v>
      </c>
      <c r="C230" s="2828"/>
      <c r="D230" s="1615" t="s">
        <v>2107</v>
      </c>
      <c r="E230" s="1616">
        <v>110.6</v>
      </c>
      <c r="F230" s="2827" t="s">
        <v>26280</v>
      </c>
      <c r="G230" s="2832"/>
      <c r="H230" s="2828"/>
      <c r="I230" s="2827" t="s">
        <v>26281</v>
      </c>
      <c r="J230" s="2828"/>
      <c r="K230" s="2827" t="s">
        <v>25874</v>
      </c>
      <c r="L230" s="2828"/>
      <c r="M230" s="1615"/>
      <c r="N230" s="1615"/>
      <c r="O230" s="1615"/>
    </row>
    <row r="231" spans="1:15" ht="78" customHeight="1">
      <c r="A231" s="1425" t="s">
        <v>255</v>
      </c>
      <c r="B231" s="2794" t="s">
        <v>26282</v>
      </c>
      <c r="C231" s="2795"/>
      <c r="D231" s="1425" t="s">
        <v>2107</v>
      </c>
      <c r="E231" s="1413">
        <v>28</v>
      </c>
      <c r="F231" s="2794" t="s">
        <v>26283</v>
      </c>
      <c r="G231" s="2796"/>
      <c r="H231" s="2795"/>
      <c r="I231" s="2836" t="s">
        <v>9988</v>
      </c>
      <c r="J231" s="2838"/>
      <c r="K231" s="2794" t="s">
        <v>25881</v>
      </c>
      <c r="L231" s="2795"/>
      <c r="M231" s="1425"/>
      <c r="N231" s="1425"/>
      <c r="O231" s="1425"/>
    </row>
    <row r="232" spans="1:15" ht="62.25" customHeight="1">
      <c r="A232" s="1425" t="s">
        <v>257</v>
      </c>
      <c r="B232" s="2794" t="s">
        <v>26284</v>
      </c>
      <c r="C232" s="2795"/>
      <c r="D232" s="1425" t="s">
        <v>2107</v>
      </c>
      <c r="E232" s="1413">
        <v>39.299999999999997</v>
      </c>
      <c r="F232" s="2794" t="s">
        <v>26285</v>
      </c>
      <c r="G232" s="2796"/>
      <c r="H232" s="2795"/>
      <c r="I232" s="2794" t="s">
        <v>26286</v>
      </c>
      <c r="J232" s="2795"/>
      <c r="K232" s="2794" t="s">
        <v>26287</v>
      </c>
      <c r="L232" s="2795"/>
      <c r="M232" s="1425"/>
      <c r="N232" s="1425"/>
      <c r="O232" s="1425"/>
    </row>
    <row r="233" spans="1:15" ht="124.5" customHeight="1">
      <c r="A233" s="1425" t="s">
        <v>259</v>
      </c>
      <c r="B233" s="2794" t="s">
        <v>26288</v>
      </c>
      <c r="C233" s="2795"/>
      <c r="D233" s="1425" t="s">
        <v>2107</v>
      </c>
      <c r="E233" s="1413">
        <v>349</v>
      </c>
      <c r="F233" s="2794" t="s">
        <v>26289</v>
      </c>
      <c r="G233" s="2796"/>
      <c r="H233" s="2795"/>
      <c r="I233" s="2821" t="s">
        <v>25878</v>
      </c>
      <c r="J233" s="2822"/>
      <c r="K233" s="2821" t="s">
        <v>26290</v>
      </c>
      <c r="L233" s="2822"/>
      <c r="M233" s="1425"/>
      <c r="N233" s="1425"/>
      <c r="O233" s="1425"/>
    </row>
    <row r="234" spans="1:15" ht="80.25" customHeight="1">
      <c r="A234" s="1425" t="s">
        <v>262</v>
      </c>
      <c r="B234" s="2824" t="s">
        <v>26291</v>
      </c>
      <c r="C234" s="2825"/>
      <c r="D234" s="1425" t="s">
        <v>2107</v>
      </c>
      <c r="E234" s="1413">
        <v>33.5</v>
      </c>
      <c r="F234" s="2794" t="s">
        <v>26292</v>
      </c>
      <c r="G234" s="2796"/>
      <c r="H234" s="2795"/>
      <c r="I234" s="2794" t="s">
        <v>26293</v>
      </c>
      <c r="J234" s="2795"/>
      <c r="K234" s="2794" t="s">
        <v>26294</v>
      </c>
      <c r="L234" s="2795"/>
      <c r="M234" s="1425"/>
      <c r="N234" s="1425"/>
      <c r="O234" s="1425"/>
    </row>
    <row r="235" spans="1:15">
      <c r="A235" s="1425"/>
      <c r="B235" s="2794" t="s">
        <v>26295</v>
      </c>
      <c r="C235" s="2795"/>
      <c r="D235" s="1425"/>
      <c r="E235" s="1413">
        <f>SUM(E216:E234)</f>
        <v>2194.1</v>
      </c>
      <c r="F235" s="2794"/>
      <c r="G235" s="2796"/>
      <c r="H235" s="2795"/>
      <c r="I235" s="2794"/>
      <c r="J235" s="2795"/>
      <c r="K235" s="2794"/>
      <c r="L235" s="2795"/>
      <c r="M235" s="1425"/>
      <c r="N235" s="1425"/>
      <c r="O235" s="1425"/>
    </row>
    <row r="236" spans="1:15" ht="15" customHeight="1">
      <c r="A236" s="1425"/>
      <c r="B236" s="2794" t="s">
        <v>4890</v>
      </c>
      <c r="C236" s="2795"/>
      <c r="D236" s="1425"/>
      <c r="E236" s="1413"/>
      <c r="F236" s="2794"/>
      <c r="G236" s="2796"/>
      <c r="H236" s="2795"/>
      <c r="I236" s="2794"/>
      <c r="J236" s="2795"/>
      <c r="K236" s="2794"/>
      <c r="L236" s="2795"/>
      <c r="M236" s="1425"/>
      <c r="N236" s="1425"/>
      <c r="O236" s="1425"/>
    </row>
    <row r="237" spans="1:15" ht="78" customHeight="1">
      <c r="A237" s="1615" t="s">
        <v>10</v>
      </c>
      <c r="B237" s="2827" t="s">
        <v>26296</v>
      </c>
      <c r="C237" s="2828"/>
      <c r="D237" s="1615" t="s">
        <v>26297</v>
      </c>
      <c r="E237" s="1616">
        <v>14.6</v>
      </c>
      <c r="F237" s="2827" t="s">
        <v>26298</v>
      </c>
      <c r="G237" s="2832"/>
      <c r="H237" s="2828"/>
      <c r="I237" s="2827" t="s">
        <v>26299</v>
      </c>
      <c r="J237" s="2828"/>
      <c r="K237" s="2827" t="s">
        <v>25881</v>
      </c>
      <c r="L237" s="2828"/>
      <c r="M237" s="1615"/>
      <c r="N237" s="1615"/>
      <c r="O237" s="1615"/>
    </row>
    <row r="238" spans="1:15" ht="15.75" customHeight="1">
      <c r="A238" s="1425"/>
      <c r="B238" s="2794" t="s">
        <v>25734</v>
      </c>
      <c r="C238" s="2795"/>
      <c r="D238" s="1425"/>
      <c r="E238" s="1413">
        <f>SUM(E237)</f>
        <v>14.6</v>
      </c>
      <c r="F238" s="2794"/>
      <c r="G238" s="2796"/>
      <c r="H238" s="2795"/>
      <c r="I238" s="2794"/>
      <c r="J238" s="2795"/>
      <c r="K238" s="2794"/>
      <c r="L238" s="2795"/>
      <c r="M238" s="1425"/>
      <c r="N238" s="1425"/>
      <c r="O238" s="1425"/>
    </row>
    <row r="239" spans="1:15" ht="15" customHeight="1">
      <c r="A239" s="1425"/>
      <c r="B239" s="2794" t="s">
        <v>6023</v>
      </c>
      <c r="C239" s="2795"/>
      <c r="D239" s="1425"/>
      <c r="E239" s="1413"/>
      <c r="F239" s="2794"/>
      <c r="G239" s="2796"/>
      <c r="H239" s="2795"/>
      <c r="I239" s="2794"/>
      <c r="J239" s="2795"/>
      <c r="K239" s="2794"/>
      <c r="L239" s="2795"/>
      <c r="M239" s="1425"/>
      <c r="N239" s="1425"/>
      <c r="O239" s="1425"/>
    </row>
    <row r="240" spans="1:15" ht="15" customHeight="1">
      <c r="A240" s="1425"/>
      <c r="B240" s="2794" t="s">
        <v>26300</v>
      </c>
      <c r="C240" s="2795"/>
      <c r="D240" s="1425"/>
      <c r="E240" s="1413"/>
      <c r="F240" s="2794"/>
      <c r="G240" s="2796"/>
      <c r="H240" s="2795"/>
      <c r="I240" s="2794"/>
      <c r="J240" s="2795"/>
      <c r="K240" s="2794"/>
      <c r="L240" s="2795"/>
      <c r="M240" s="1425"/>
      <c r="N240" s="1425"/>
      <c r="O240" s="1425"/>
    </row>
    <row r="241" spans="1:15" ht="105.75" customHeight="1">
      <c r="A241" s="1425" t="s">
        <v>10</v>
      </c>
      <c r="B241" s="2794" t="s">
        <v>26301</v>
      </c>
      <c r="C241" s="2795"/>
      <c r="D241" s="1425" t="s">
        <v>72</v>
      </c>
      <c r="E241" s="1413">
        <v>176</v>
      </c>
      <c r="F241" s="2794" t="s">
        <v>26302</v>
      </c>
      <c r="G241" s="2796"/>
      <c r="H241" s="2795"/>
      <c r="I241" s="2794" t="s">
        <v>25775</v>
      </c>
      <c r="J241" s="2795"/>
      <c r="K241" s="2794" t="s">
        <v>25823</v>
      </c>
      <c r="L241" s="2795"/>
      <c r="M241" s="1425"/>
      <c r="N241" s="1425"/>
      <c r="O241" s="1425"/>
    </row>
    <row r="242" spans="1:15" ht="77.25" customHeight="1">
      <c r="A242" s="1425" t="s">
        <v>11</v>
      </c>
      <c r="B242" s="2794" t="s">
        <v>26303</v>
      </c>
      <c r="C242" s="2795"/>
      <c r="D242" s="1425" t="s">
        <v>72</v>
      </c>
      <c r="E242" s="1413">
        <v>0.3</v>
      </c>
      <c r="F242" s="2794" t="s">
        <v>26304</v>
      </c>
      <c r="G242" s="2796"/>
      <c r="H242" s="2795"/>
      <c r="I242" s="2794" t="s">
        <v>26305</v>
      </c>
      <c r="J242" s="2795"/>
      <c r="K242" s="2794" t="s">
        <v>25881</v>
      </c>
      <c r="L242" s="2795"/>
      <c r="M242" s="1425"/>
      <c r="N242" s="1425"/>
      <c r="O242" s="1425"/>
    </row>
    <row r="243" spans="1:15">
      <c r="A243" s="1425"/>
      <c r="B243" s="2794" t="s">
        <v>25729</v>
      </c>
      <c r="C243" s="2795"/>
      <c r="D243" s="1425"/>
      <c r="E243" s="1413">
        <f>SUM(E241:E242)</f>
        <v>176.3</v>
      </c>
      <c r="F243" s="2794"/>
      <c r="G243" s="2796"/>
      <c r="H243" s="2795"/>
      <c r="I243" s="2794"/>
      <c r="J243" s="2795"/>
      <c r="K243" s="2794"/>
      <c r="L243" s="2795"/>
      <c r="M243" s="1425"/>
      <c r="N243" s="1425"/>
      <c r="O243" s="1425"/>
    </row>
    <row r="244" spans="1:15">
      <c r="A244" s="1425"/>
      <c r="B244" s="2794" t="s">
        <v>4831</v>
      </c>
      <c r="C244" s="2795"/>
      <c r="D244" s="1425"/>
      <c r="E244" s="1413"/>
      <c r="F244" s="2794"/>
      <c r="G244" s="2796"/>
      <c r="H244" s="2795"/>
      <c r="I244" s="2794"/>
      <c r="J244" s="2795"/>
      <c r="K244" s="2794"/>
      <c r="L244" s="2795"/>
      <c r="M244" s="1425"/>
      <c r="N244" s="1425"/>
      <c r="O244" s="1425"/>
    </row>
    <row r="245" spans="1:15" ht="108" customHeight="1">
      <c r="A245" s="1615" t="s">
        <v>10</v>
      </c>
      <c r="B245" s="2827" t="s">
        <v>26306</v>
      </c>
      <c r="C245" s="2828"/>
      <c r="D245" s="1615" t="s">
        <v>75</v>
      </c>
      <c r="E245" s="1616">
        <v>0.1</v>
      </c>
      <c r="F245" s="2827" t="s">
        <v>26307</v>
      </c>
      <c r="G245" s="2832"/>
      <c r="H245" s="2828"/>
      <c r="I245" s="2827" t="s">
        <v>25902</v>
      </c>
      <c r="J245" s="2828"/>
      <c r="K245" s="2827" t="s">
        <v>25823</v>
      </c>
      <c r="L245" s="2828"/>
      <c r="M245" s="1615"/>
      <c r="N245" s="1615"/>
      <c r="O245" s="1615"/>
    </row>
    <row r="246" spans="1:15" ht="106.5" customHeight="1">
      <c r="A246" s="1615" t="s">
        <v>11</v>
      </c>
      <c r="B246" s="2827" t="s">
        <v>26308</v>
      </c>
      <c r="C246" s="2828"/>
      <c r="D246" s="1615" t="s">
        <v>75</v>
      </c>
      <c r="E246" s="1616">
        <v>0.1</v>
      </c>
      <c r="F246" s="2827" t="s">
        <v>26309</v>
      </c>
      <c r="G246" s="2832"/>
      <c r="H246" s="2828"/>
      <c r="I246" s="2827" t="s">
        <v>25905</v>
      </c>
      <c r="J246" s="2828"/>
      <c r="K246" s="2827" t="s">
        <v>25823</v>
      </c>
      <c r="L246" s="2828"/>
      <c r="M246" s="1615"/>
      <c r="N246" s="1615"/>
      <c r="O246" s="1615"/>
    </row>
    <row r="247" spans="1:15" ht="97.5" customHeight="1">
      <c r="A247" s="1425" t="s">
        <v>12</v>
      </c>
      <c r="B247" s="2794" t="s">
        <v>26310</v>
      </c>
      <c r="C247" s="2795"/>
      <c r="D247" s="1425" t="s">
        <v>75</v>
      </c>
      <c r="E247" s="1413">
        <v>0.1</v>
      </c>
      <c r="F247" s="2794" t="s">
        <v>26311</v>
      </c>
      <c r="G247" s="2796"/>
      <c r="H247" s="2795"/>
      <c r="I247" s="2794" t="s">
        <v>26011</v>
      </c>
      <c r="J247" s="2795"/>
      <c r="K247" s="2794" t="s">
        <v>25823</v>
      </c>
      <c r="L247" s="2795"/>
      <c r="M247" s="1425"/>
      <c r="N247" s="1425"/>
      <c r="O247" s="1425"/>
    </row>
    <row r="248" spans="1:15" ht="89.25" customHeight="1">
      <c r="A248" s="1425" t="s">
        <v>29</v>
      </c>
      <c r="B248" s="2794" t="s">
        <v>26312</v>
      </c>
      <c r="C248" s="2795"/>
      <c r="D248" s="1425" t="s">
        <v>75</v>
      </c>
      <c r="E248" s="1413">
        <v>0.1</v>
      </c>
      <c r="F248" s="2794" t="s">
        <v>26313</v>
      </c>
      <c r="G248" s="2796"/>
      <c r="H248" s="2795"/>
      <c r="I248" s="2794" t="s">
        <v>26011</v>
      </c>
      <c r="J248" s="2795"/>
      <c r="K248" s="2794" t="s">
        <v>25823</v>
      </c>
      <c r="L248" s="2795"/>
      <c r="M248" s="1425"/>
      <c r="N248" s="1425"/>
      <c r="O248" s="1425"/>
    </row>
    <row r="249" spans="1:15" ht="78.75" customHeight="1">
      <c r="A249" s="1425" t="s">
        <v>31</v>
      </c>
      <c r="B249" s="2794" t="s">
        <v>26314</v>
      </c>
      <c r="C249" s="2795"/>
      <c r="D249" s="1425" t="s">
        <v>75</v>
      </c>
      <c r="E249" s="1413">
        <v>0.1</v>
      </c>
      <c r="F249" s="2794" t="s">
        <v>26315</v>
      </c>
      <c r="G249" s="2796"/>
      <c r="H249" s="2795"/>
      <c r="I249" s="2794" t="s">
        <v>26011</v>
      </c>
      <c r="J249" s="2795"/>
      <c r="K249" s="2794" t="s">
        <v>25823</v>
      </c>
      <c r="L249" s="2795"/>
      <c r="M249" s="1425"/>
      <c r="N249" s="1425"/>
      <c r="O249" s="1425"/>
    </row>
    <row r="250" spans="1:15" ht="93.75" customHeight="1">
      <c r="A250" s="1425" t="s">
        <v>33</v>
      </c>
      <c r="B250" s="2794" t="s">
        <v>26316</v>
      </c>
      <c r="C250" s="2795"/>
      <c r="D250" s="1425" t="s">
        <v>75</v>
      </c>
      <c r="E250" s="1413">
        <v>0.1</v>
      </c>
      <c r="F250" s="2794" t="s">
        <v>26311</v>
      </c>
      <c r="G250" s="2796"/>
      <c r="H250" s="2795"/>
      <c r="I250" s="2794" t="s">
        <v>26317</v>
      </c>
      <c r="J250" s="2795"/>
      <c r="K250" s="2794" t="s">
        <v>25823</v>
      </c>
      <c r="L250" s="2795"/>
      <c r="M250" s="1425"/>
      <c r="N250" s="1425"/>
      <c r="O250" s="1425"/>
    </row>
    <row r="251" spans="1:15" ht="92.25" customHeight="1">
      <c r="A251" s="1425" t="s">
        <v>35</v>
      </c>
      <c r="B251" s="2794" t="s">
        <v>26318</v>
      </c>
      <c r="C251" s="2795"/>
      <c r="D251" s="1425" t="s">
        <v>75</v>
      </c>
      <c r="E251" s="1413">
        <v>0.1</v>
      </c>
      <c r="F251" s="2794" t="s">
        <v>26319</v>
      </c>
      <c r="G251" s="2796"/>
      <c r="H251" s="2795"/>
      <c r="I251" s="2794" t="s">
        <v>26317</v>
      </c>
      <c r="J251" s="2795"/>
      <c r="K251" s="2794" t="s">
        <v>25823</v>
      </c>
      <c r="L251" s="2795"/>
      <c r="M251" s="1425"/>
      <c r="N251" s="1425"/>
      <c r="O251" s="1425"/>
    </row>
    <row r="252" spans="1:15" ht="106.5" customHeight="1">
      <c r="A252" s="1425" t="s">
        <v>37</v>
      </c>
      <c r="B252" s="2794" t="s">
        <v>26320</v>
      </c>
      <c r="C252" s="2795"/>
      <c r="D252" s="1425" t="s">
        <v>75</v>
      </c>
      <c r="E252" s="1413">
        <v>6.2</v>
      </c>
      <c r="F252" s="2794" t="s">
        <v>26321</v>
      </c>
      <c r="G252" s="2796"/>
      <c r="H252" s="2795"/>
      <c r="I252" s="2794" t="s">
        <v>25908</v>
      </c>
      <c r="J252" s="2795"/>
      <c r="K252" s="2794" t="s">
        <v>25823</v>
      </c>
      <c r="L252" s="2795"/>
      <c r="M252" s="1425"/>
      <c r="N252" s="1425"/>
      <c r="O252" s="1425"/>
    </row>
    <row r="253" spans="1:15" ht="76.5" customHeight="1">
      <c r="A253" s="1425" t="s">
        <v>40</v>
      </c>
      <c r="B253" s="2794" t="s">
        <v>26322</v>
      </c>
      <c r="C253" s="2795"/>
      <c r="D253" s="1425" t="s">
        <v>75</v>
      </c>
      <c r="E253" s="1413">
        <v>2.5</v>
      </c>
      <c r="F253" s="2794" t="s">
        <v>26323</v>
      </c>
      <c r="G253" s="2796"/>
      <c r="H253" s="2795"/>
      <c r="I253" s="2794" t="s">
        <v>25925</v>
      </c>
      <c r="J253" s="2795"/>
      <c r="K253" s="2794" t="s">
        <v>25823</v>
      </c>
      <c r="L253" s="2795"/>
      <c r="M253" s="1425"/>
      <c r="N253" s="1425"/>
      <c r="O253" s="1425"/>
    </row>
    <row r="254" spans="1:15" ht="93.75" customHeight="1">
      <c r="A254" s="1425" t="s">
        <v>42</v>
      </c>
      <c r="B254" s="2794" t="s">
        <v>26324</v>
      </c>
      <c r="C254" s="2795"/>
      <c r="D254" s="1425" t="s">
        <v>75</v>
      </c>
      <c r="E254" s="1413">
        <v>0.1</v>
      </c>
      <c r="F254" s="2794" t="s">
        <v>26325</v>
      </c>
      <c r="G254" s="2796"/>
      <c r="H254" s="2795"/>
      <c r="I254" s="2794" t="s">
        <v>26326</v>
      </c>
      <c r="J254" s="2795"/>
      <c r="K254" s="2794" t="s">
        <v>25823</v>
      </c>
      <c r="L254" s="2795"/>
      <c r="M254" s="1425"/>
      <c r="N254" s="1425"/>
      <c r="O254" s="1425"/>
    </row>
    <row r="255" spans="1:15" s="1618" customFormat="1" ht="120.75" customHeight="1">
      <c r="A255" s="1615" t="s">
        <v>44</v>
      </c>
      <c r="B255" s="2827" t="s">
        <v>26327</v>
      </c>
      <c r="C255" s="2828"/>
      <c r="D255" s="1615" t="s">
        <v>75</v>
      </c>
      <c r="E255" s="1616">
        <v>14.7</v>
      </c>
      <c r="F255" s="2827" t="s">
        <v>26328</v>
      </c>
      <c r="G255" s="2832"/>
      <c r="H255" s="2828"/>
      <c r="I255" s="2827" t="s">
        <v>26329</v>
      </c>
      <c r="J255" s="2828"/>
      <c r="K255" s="2827" t="s">
        <v>26330</v>
      </c>
      <c r="L255" s="2828"/>
      <c r="M255" s="1615"/>
      <c r="N255" s="1615"/>
      <c r="O255" s="1615"/>
    </row>
    <row r="256" spans="1:15" ht="93" customHeight="1">
      <c r="A256" s="1425" t="s">
        <v>46</v>
      </c>
      <c r="B256" s="2794" t="s">
        <v>26331</v>
      </c>
      <c r="C256" s="2795"/>
      <c r="D256" s="1425" t="s">
        <v>75</v>
      </c>
      <c r="E256" s="1413">
        <v>0.15</v>
      </c>
      <c r="F256" s="2794" t="s">
        <v>26332</v>
      </c>
      <c r="G256" s="2796"/>
      <c r="H256" s="2795"/>
      <c r="I256" s="2794" t="s">
        <v>26317</v>
      </c>
      <c r="J256" s="2795"/>
      <c r="K256" s="2794" t="s">
        <v>25823</v>
      </c>
      <c r="L256" s="2795"/>
      <c r="M256" s="1425"/>
      <c r="N256" s="1425"/>
      <c r="O256" s="1425"/>
    </row>
    <row r="257" spans="1:19" ht="74.25" customHeight="1">
      <c r="A257" s="1425" t="s">
        <v>48</v>
      </c>
      <c r="B257" s="2794" t="s">
        <v>26333</v>
      </c>
      <c r="C257" s="2795"/>
      <c r="D257" s="1425" t="s">
        <v>75</v>
      </c>
      <c r="E257" s="1413">
        <v>5</v>
      </c>
      <c r="F257" s="2794" t="s">
        <v>26334</v>
      </c>
      <c r="G257" s="2796"/>
      <c r="H257" s="2795"/>
      <c r="I257" s="2794" t="s">
        <v>6159</v>
      </c>
      <c r="J257" s="2795"/>
      <c r="K257" s="2794" t="s">
        <v>25823</v>
      </c>
      <c r="L257" s="2795"/>
      <c r="M257" s="1425"/>
      <c r="N257" s="1425"/>
      <c r="O257" s="1425"/>
    </row>
    <row r="258" spans="1:19" ht="75.75" customHeight="1">
      <c r="A258" s="1425" t="s">
        <v>50</v>
      </c>
      <c r="B258" s="2794" t="s">
        <v>26335</v>
      </c>
      <c r="C258" s="2795"/>
      <c r="D258" s="1425" t="s">
        <v>75</v>
      </c>
      <c r="E258" s="1413">
        <v>0.1</v>
      </c>
      <c r="F258" s="2794" t="s">
        <v>26336</v>
      </c>
      <c r="G258" s="2796"/>
      <c r="H258" s="2795"/>
      <c r="I258" s="2794" t="s">
        <v>25775</v>
      </c>
      <c r="J258" s="2795"/>
      <c r="K258" s="2794" t="s">
        <v>25823</v>
      </c>
      <c r="L258" s="2795"/>
      <c r="M258" s="1425"/>
      <c r="N258" s="1425"/>
      <c r="O258" s="1425"/>
    </row>
    <row r="259" spans="1:19" ht="78" customHeight="1">
      <c r="A259" s="1425" t="s">
        <v>253</v>
      </c>
      <c r="B259" s="2794" t="s">
        <v>26337</v>
      </c>
      <c r="C259" s="2795"/>
      <c r="D259" s="1425" t="s">
        <v>75</v>
      </c>
      <c r="E259" s="1413">
        <v>0.1</v>
      </c>
      <c r="F259" s="2794" t="s">
        <v>26338</v>
      </c>
      <c r="G259" s="2796"/>
      <c r="H259" s="2795"/>
      <c r="I259" s="2794" t="s">
        <v>25775</v>
      </c>
      <c r="J259" s="2795"/>
      <c r="K259" s="2794" t="s">
        <v>25823</v>
      </c>
      <c r="L259" s="2795"/>
      <c r="M259" s="1425"/>
      <c r="N259" s="1425"/>
      <c r="O259" s="1425"/>
    </row>
    <row r="260" spans="1:19" ht="78" customHeight="1">
      <c r="A260" s="1425" t="s">
        <v>255</v>
      </c>
      <c r="B260" s="2794" t="s">
        <v>26339</v>
      </c>
      <c r="C260" s="2795"/>
      <c r="D260" s="1425" t="s">
        <v>75</v>
      </c>
      <c r="E260" s="1413">
        <v>30</v>
      </c>
      <c r="F260" s="2794" t="s">
        <v>26340</v>
      </c>
      <c r="G260" s="2796"/>
      <c r="H260" s="2795"/>
      <c r="I260" s="2794" t="s">
        <v>25775</v>
      </c>
      <c r="J260" s="2795"/>
      <c r="K260" s="2794" t="s">
        <v>25823</v>
      </c>
      <c r="L260" s="2795"/>
      <c r="M260" s="1425"/>
      <c r="N260" s="1425"/>
      <c r="O260" s="1425"/>
    </row>
    <row r="261" spans="1:19" ht="97.5" customHeight="1">
      <c r="A261" s="1425" t="s">
        <v>257</v>
      </c>
      <c r="B261" s="2794" t="s">
        <v>26341</v>
      </c>
      <c r="C261" s="2795"/>
      <c r="D261" s="1425" t="s">
        <v>75</v>
      </c>
      <c r="E261" s="1413">
        <v>71.900000000000006</v>
      </c>
      <c r="F261" s="2794" t="s">
        <v>26342</v>
      </c>
      <c r="G261" s="2796"/>
      <c r="H261" s="2795"/>
      <c r="I261" s="2794" t="s">
        <v>25775</v>
      </c>
      <c r="J261" s="2795"/>
      <c r="K261" s="2794" t="s">
        <v>25823</v>
      </c>
      <c r="L261" s="2795"/>
      <c r="M261" s="1425"/>
      <c r="N261" s="1425"/>
      <c r="O261" s="1425"/>
    </row>
    <row r="262" spans="1:19" ht="81.75" customHeight="1">
      <c r="A262" s="1425" t="s">
        <v>259</v>
      </c>
      <c r="B262" s="2794" t="s">
        <v>26343</v>
      </c>
      <c r="C262" s="2795"/>
      <c r="D262" s="1425" t="s">
        <v>75</v>
      </c>
      <c r="E262" s="1413">
        <v>2</v>
      </c>
      <c r="F262" s="2794" t="s">
        <v>26344</v>
      </c>
      <c r="G262" s="2796"/>
      <c r="H262" s="2795"/>
      <c r="I262" s="2794" t="s">
        <v>25969</v>
      </c>
      <c r="J262" s="2795"/>
      <c r="K262" s="2794" t="s">
        <v>25970</v>
      </c>
      <c r="L262" s="2795"/>
      <c r="M262" s="1425"/>
      <c r="N262" s="1425"/>
      <c r="O262" s="1425"/>
    </row>
    <row r="263" spans="1:19" ht="110.25" customHeight="1">
      <c r="A263" s="1425" t="s">
        <v>262</v>
      </c>
      <c r="B263" s="2794" t="s">
        <v>26345</v>
      </c>
      <c r="C263" s="2795"/>
      <c r="D263" s="1425" t="s">
        <v>75</v>
      </c>
      <c r="E263" s="1413">
        <v>5.2</v>
      </c>
      <c r="F263" s="2794" t="s">
        <v>26346</v>
      </c>
      <c r="G263" s="2796"/>
      <c r="H263" s="2795"/>
      <c r="I263" s="2794" t="s">
        <v>26347</v>
      </c>
      <c r="J263" s="2795"/>
      <c r="K263" s="2794" t="s">
        <v>25823</v>
      </c>
      <c r="L263" s="2795"/>
      <c r="M263" s="1425"/>
      <c r="N263" s="1425"/>
      <c r="O263" s="1425"/>
    </row>
    <row r="264" spans="1:19" ht="123.75" customHeight="1">
      <c r="A264" s="1425" t="s">
        <v>265</v>
      </c>
      <c r="B264" s="2794" t="s">
        <v>26348</v>
      </c>
      <c r="C264" s="2795"/>
      <c r="D264" s="1425" t="s">
        <v>75</v>
      </c>
      <c r="E264" s="1413">
        <v>4.2</v>
      </c>
      <c r="F264" s="2794" t="s">
        <v>26349</v>
      </c>
      <c r="G264" s="2796"/>
      <c r="H264" s="2795"/>
      <c r="I264" s="2794" t="s">
        <v>26347</v>
      </c>
      <c r="J264" s="2795"/>
      <c r="K264" s="2794" t="s">
        <v>25823</v>
      </c>
      <c r="L264" s="2795"/>
      <c r="M264" s="1425"/>
      <c r="N264" s="1425"/>
      <c r="O264" s="1425"/>
    </row>
    <row r="265" spans="1:19" ht="107.25" customHeight="1">
      <c r="A265" s="1425" t="s">
        <v>268</v>
      </c>
      <c r="B265" s="2794" t="s">
        <v>26350</v>
      </c>
      <c r="C265" s="2795"/>
      <c r="D265" s="1425" t="s">
        <v>75</v>
      </c>
      <c r="E265" s="1413">
        <v>3.9</v>
      </c>
      <c r="F265" s="2794" t="s">
        <v>26351</v>
      </c>
      <c r="G265" s="2796"/>
      <c r="H265" s="2795"/>
      <c r="I265" s="2794" t="s">
        <v>26347</v>
      </c>
      <c r="J265" s="2795"/>
      <c r="K265" s="2794" t="s">
        <v>25823</v>
      </c>
      <c r="L265" s="2795"/>
      <c r="M265" s="1425"/>
      <c r="N265" s="1425"/>
      <c r="O265" s="1425"/>
    </row>
    <row r="266" spans="1:19" ht="96.75" customHeight="1">
      <c r="A266" s="1425" t="s">
        <v>270</v>
      </c>
      <c r="B266" s="2794" t="s">
        <v>26352</v>
      </c>
      <c r="C266" s="2795"/>
      <c r="D266" s="1425" t="s">
        <v>75</v>
      </c>
      <c r="E266" s="1413">
        <v>0.1</v>
      </c>
      <c r="F266" s="2794" t="s">
        <v>26353</v>
      </c>
      <c r="G266" s="2796"/>
      <c r="H266" s="2795"/>
      <c r="I266" s="2794" t="s">
        <v>26347</v>
      </c>
      <c r="J266" s="2795"/>
      <c r="K266" s="2794" t="s">
        <v>25823</v>
      </c>
      <c r="L266" s="2795"/>
      <c r="M266" s="1425"/>
      <c r="N266" s="1425"/>
      <c r="O266" s="1425"/>
    </row>
    <row r="267" spans="1:19" ht="80.25" customHeight="1">
      <c r="A267" s="1615" t="s">
        <v>273</v>
      </c>
      <c r="B267" s="2827" t="s">
        <v>26354</v>
      </c>
      <c r="C267" s="2828"/>
      <c r="D267" s="1615" t="s">
        <v>75</v>
      </c>
      <c r="E267" s="1616">
        <v>0.4</v>
      </c>
      <c r="F267" s="2827" t="s">
        <v>26013</v>
      </c>
      <c r="G267" s="2832"/>
      <c r="H267" s="2828"/>
      <c r="I267" s="2827" t="s">
        <v>25758</v>
      </c>
      <c r="J267" s="2828"/>
      <c r="K267" s="2827" t="s">
        <v>25823</v>
      </c>
      <c r="L267" s="2828"/>
      <c r="M267" s="1615"/>
      <c r="N267" s="1615"/>
      <c r="O267" s="1615"/>
      <c r="P267" s="2849"/>
      <c r="Q267" s="2850"/>
      <c r="R267" s="2850"/>
      <c r="S267" s="2850"/>
    </row>
    <row r="268" spans="1:19" ht="76.5" customHeight="1">
      <c r="A268" s="1425" t="s">
        <v>274</v>
      </c>
      <c r="B268" s="2794" t="s">
        <v>26355</v>
      </c>
      <c r="C268" s="2795"/>
      <c r="D268" s="1425" t="s">
        <v>75</v>
      </c>
      <c r="E268" s="1413">
        <v>4.2</v>
      </c>
      <c r="F268" s="2794" t="s">
        <v>26356</v>
      </c>
      <c r="G268" s="2796"/>
      <c r="H268" s="2795"/>
      <c r="I268" s="2794" t="s">
        <v>26317</v>
      </c>
      <c r="J268" s="2795"/>
      <c r="K268" s="2794" t="s">
        <v>25823</v>
      </c>
      <c r="L268" s="2795"/>
      <c r="M268" s="1425"/>
      <c r="N268" s="1425"/>
      <c r="O268" s="1425"/>
    </row>
    <row r="269" spans="1:19" ht="78.75" customHeight="1">
      <c r="A269" s="1425" t="s">
        <v>276</v>
      </c>
      <c r="B269" s="2794" t="s">
        <v>26357</v>
      </c>
      <c r="C269" s="2795"/>
      <c r="D269" s="1425" t="s">
        <v>75</v>
      </c>
      <c r="E269" s="1413">
        <v>0.1</v>
      </c>
      <c r="F269" s="2794" t="s">
        <v>26358</v>
      </c>
      <c r="G269" s="2796"/>
      <c r="H269" s="2795"/>
      <c r="I269" s="2794" t="s">
        <v>26317</v>
      </c>
      <c r="J269" s="2795"/>
      <c r="K269" s="2794" t="s">
        <v>25823</v>
      </c>
      <c r="L269" s="2795"/>
      <c r="M269" s="1425"/>
      <c r="N269" s="1425"/>
      <c r="O269" s="1425"/>
    </row>
    <row r="270" spans="1:19" ht="80.25" customHeight="1">
      <c r="A270" s="1425" t="s">
        <v>278</v>
      </c>
      <c r="B270" s="2794" t="s">
        <v>26359</v>
      </c>
      <c r="C270" s="2795"/>
      <c r="D270" s="1425" t="s">
        <v>75</v>
      </c>
      <c r="E270" s="1413">
        <v>0.2</v>
      </c>
      <c r="F270" s="2794" t="s">
        <v>26360</v>
      </c>
      <c r="G270" s="2796"/>
      <c r="H270" s="2795"/>
      <c r="I270" s="2794" t="s">
        <v>26317</v>
      </c>
      <c r="J270" s="2795"/>
      <c r="K270" s="2794" t="s">
        <v>25823</v>
      </c>
      <c r="L270" s="2795"/>
      <c r="M270" s="1425"/>
      <c r="N270" s="1425"/>
      <c r="O270" s="1425"/>
    </row>
    <row r="271" spans="1:19" ht="92.25" customHeight="1">
      <c r="A271" s="1425" t="s">
        <v>280</v>
      </c>
      <c r="B271" s="2794" t="s">
        <v>26361</v>
      </c>
      <c r="C271" s="2795"/>
      <c r="D271" s="1425" t="s">
        <v>75</v>
      </c>
      <c r="E271" s="1413">
        <v>15</v>
      </c>
      <c r="F271" s="2794" t="s">
        <v>26362</v>
      </c>
      <c r="G271" s="2796"/>
      <c r="H271" s="2795"/>
      <c r="I271" s="2794" t="s">
        <v>26363</v>
      </c>
      <c r="J271" s="2795"/>
      <c r="K271" s="2794" t="s">
        <v>25950</v>
      </c>
      <c r="L271" s="2795"/>
      <c r="M271" s="1425"/>
      <c r="N271" s="1425"/>
      <c r="O271" s="1425"/>
    </row>
    <row r="272" spans="1:19" ht="91.5" customHeight="1">
      <c r="A272" s="1425" t="s">
        <v>282</v>
      </c>
      <c r="B272" s="2794" t="s">
        <v>25781</v>
      </c>
      <c r="C272" s="2795"/>
      <c r="D272" s="1425" t="s">
        <v>75</v>
      </c>
      <c r="E272" s="1413">
        <v>163.1</v>
      </c>
      <c r="F272" s="2794" t="s">
        <v>26364</v>
      </c>
      <c r="G272" s="2796"/>
      <c r="H272" s="2795"/>
      <c r="I272" s="2794" t="s">
        <v>26365</v>
      </c>
      <c r="J272" s="2795"/>
      <c r="K272" s="2794" t="s">
        <v>26366</v>
      </c>
      <c r="L272" s="2795"/>
      <c r="M272" s="1425"/>
      <c r="N272" s="1425"/>
      <c r="O272" s="1425"/>
    </row>
    <row r="273" spans="1:15" ht="45.75" customHeight="1">
      <c r="A273" s="1425" t="s">
        <v>284</v>
      </c>
      <c r="B273" s="2794" t="s">
        <v>26367</v>
      </c>
      <c r="C273" s="2795"/>
      <c r="D273" s="1425" t="s">
        <v>75</v>
      </c>
      <c r="E273" s="1413">
        <v>120.4</v>
      </c>
      <c r="F273" s="2794" t="s">
        <v>26368</v>
      </c>
      <c r="G273" s="2796"/>
      <c r="H273" s="2795"/>
      <c r="I273" s="2794" t="s">
        <v>26369</v>
      </c>
      <c r="J273" s="2795"/>
      <c r="K273" s="2794" t="s">
        <v>26366</v>
      </c>
      <c r="L273" s="2795"/>
      <c r="M273" s="1425"/>
      <c r="N273" s="1425"/>
      <c r="O273" s="1425"/>
    </row>
    <row r="274" spans="1:15" ht="30.75" customHeight="1">
      <c r="A274" s="1425" t="s">
        <v>287</v>
      </c>
      <c r="B274" s="2794" t="s">
        <v>26370</v>
      </c>
      <c r="C274" s="2795"/>
      <c r="D274" s="1425" t="s">
        <v>75</v>
      </c>
      <c r="E274" s="1413">
        <v>0.1</v>
      </c>
      <c r="F274" s="2794" t="s">
        <v>26371</v>
      </c>
      <c r="G274" s="2796"/>
      <c r="H274" s="2795"/>
      <c r="I274" s="2794" t="s">
        <v>26372</v>
      </c>
      <c r="J274" s="2795"/>
      <c r="K274" s="2794" t="s">
        <v>25823</v>
      </c>
      <c r="L274" s="2795"/>
      <c r="M274" s="1425"/>
      <c r="N274" s="1425"/>
      <c r="O274" s="1425"/>
    </row>
    <row r="275" spans="1:15" ht="64.5" customHeight="1">
      <c r="A275" s="1425" t="s">
        <v>289</v>
      </c>
      <c r="B275" s="2794" t="s">
        <v>26373</v>
      </c>
      <c r="C275" s="2795"/>
      <c r="D275" s="1425" t="s">
        <v>75</v>
      </c>
      <c r="E275" s="1413">
        <v>0.2</v>
      </c>
      <c r="F275" s="2794" t="s">
        <v>26374</v>
      </c>
      <c r="G275" s="2796"/>
      <c r="H275" s="2795"/>
      <c r="I275" s="2836" t="s">
        <v>26369</v>
      </c>
      <c r="J275" s="2838"/>
      <c r="K275" s="2794" t="s">
        <v>25823</v>
      </c>
      <c r="L275" s="2795"/>
      <c r="M275" s="1425"/>
      <c r="N275" s="1425"/>
      <c r="O275" s="1425"/>
    </row>
    <row r="276" spans="1:15" ht="63" customHeight="1">
      <c r="A276" s="1425" t="s">
        <v>291</v>
      </c>
      <c r="B276" s="2794" t="s">
        <v>26375</v>
      </c>
      <c r="C276" s="2795"/>
      <c r="D276" s="1425" t="s">
        <v>75</v>
      </c>
      <c r="E276" s="1413">
        <v>0.1</v>
      </c>
      <c r="F276" s="2794" t="s">
        <v>26376</v>
      </c>
      <c r="G276" s="2796"/>
      <c r="H276" s="2795"/>
      <c r="I276" s="2794" t="s">
        <v>26377</v>
      </c>
      <c r="J276" s="2795"/>
      <c r="K276" s="2794" t="s">
        <v>25823</v>
      </c>
      <c r="L276" s="2795"/>
      <c r="M276" s="1425"/>
      <c r="N276" s="1425"/>
      <c r="O276" s="1425"/>
    </row>
    <row r="277" spans="1:15" ht="48.75" customHeight="1">
      <c r="A277" s="1425" t="s">
        <v>293</v>
      </c>
      <c r="B277" s="2794" t="s">
        <v>26378</v>
      </c>
      <c r="C277" s="2795"/>
      <c r="D277" s="1425" t="s">
        <v>75</v>
      </c>
      <c r="E277" s="1413">
        <v>0.15</v>
      </c>
      <c r="F277" s="2794" t="s">
        <v>26379</v>
      </c>
      <c r="G277" s="2796"/>
      <c r="H277" s="2795"/>
      <c r="I277" s="2794" t="s">
        <v>26380</v>
      </c>
      <c r="J277" s="2795"/>
      <c r="K277" s="2794" t="s">
        <v>25823</v>
      </c>
      <c r="L277" s="2795"/>
      <c r="M277" s="1425"/>
      <c r="N277" s="1425"/>
      <c r="O277" s="1425"/>
    </row>
    <row r="278" spans="1:15" ht="32.25" customHeight="1">
      <c r="A278" s="1425" t="s">
        <v>295</v>
      </c>
      <c r="B278" s="2794" t="s">
        <v>26381</v>
      </c>
      <c r="C278" s="2795"/>
      <c r="D278" s="1425" t="s">
        <v>75</v>
      </c>
      <c r="E278" s="1413">
        <v>0.1</v>
      </c>
      <c r="F278" s="2794" t="s">
        <v>26382</v>
      </c>
      <c r="G278" s="2796"/>
      <c r="H278" s="2795"/>
      <c r="I278" s="2794" t="s">
        <v>26383</v>
      </c>
      <c r="J278" s="2795"/>
      <c r="K278" s="2794" t="s">
        <v>25823</v>
      </c>
      <c r="L278" s="2795"/>
      <c r="M278" s="1425"/>
      <c r="N278" s="1425"/>
      <c r="O278" s="1425"/>
    </row>
    <row r="279" spans="1:15" ht="75.75" customHeight="1">
      <c r="A279" s="1425" t="s">
        <v>297</v>
      </c>
      <c r="B279" s="2794" t="s">
        <v>26384</v>
      </c>
      <c r="C279" s="2795"/>
      <c r="D279" s="1425" t="s">
        <v>75</v>
      </c>
      <c r="E279" s="1413">
        <v>0.35</v>
      </c>
      <c r="F279" s="2794" t="s">
        <v>26385</v>
      </c>
      <c r="G279" s="2796"/>
      <c r="H279" s="2795"/>
      <c r="I279" s="2794" t="s">
        <v>26386</v>
      </c>
      <c r="J279" s="2795"/>
      <c r="K279" s="2794" t="s">
        <v>25823</v>
      </c>
      <c r="L279" s="2795"/>
      <c r="M279" s="1425"/>
      <c r="N279" s="1425"/>
      <c r="O279" s="1425"/>
    </row>
    <row r="280" spans="1:15" ht="51.75" customHeight="1">
      <c r="A280" s="1425" t="s">
        <v>299</v>
      </c>
      <c r="B280" s="2794" t="s">
        <v>26387</v>
      </c>
      <c r="C280" s="2795"/>
      <c r="D280" s="1425" t="s">
        <v>75</v>
      </c>
      <c r="E280" s="1413">
        <v>0.75</v>
      </c>
      <c r="F280" s="2794" t="s">
        <v>26388</v>
      </c>
      <c r="G280" s="2796"/>
      <c r="H280" s="2795"/>
      <c r="I280" s="2794" t="s">
        <v>26389</v>
      </c>
      <c r="J280" s="2795"/>
      <c r="K280" s="2794" t="s">
        <v>25823</v>
      </c>
      <c r="L280" s="2795"/>
      <c r="M280" s="1425"/>
      <c r="N280" s="1425"/>
      <c r="O280" s="1425"/>
    </row>
    <row r="281" spans="1:15" ht="64.5" customHeight="1">
      <c r="A281" s="1425" t="s">
        <v>301</v>
      </c>
      <c r="B281" s="2794" t="s">
        <v>26390</v>
      </c>
      <c r="C281" s="2795"/>
      <c r="D281" s="1425" t="s">
        <v>75</v>
      </c>
      <c r="E281" s="1413">
        <v>0.2</v>
      </c>
      <c r="F281" s="2794" t="s">
        <v>26391</v>
      </c>
      <c r="G281" s="2796"/>
      <c r="H281" s="2795"/>
      <c r="I281" s="2794" t="s">
        <v>26392</v>
      </c>
      <c r="J281" s="2795"/>
      <c r="K281" s="2794" t="s">
        <v>25823</v>
      </c>
      <c r="L281" s="2795"/>
      <c r="M281" s="1425"/>
      <c r="N281" s="1425"/>
      <c r="O281" s="1425"/>
    </row>
    <row r="282" spans="1:15" ht="109.5" customHeight="1">
      <c r="A282" s="1425" t="s">
        <v>189</v>
      </c>
      <c r="B282" s="2794" t="s">
        <v>26393</v>
      </c>
      <c r="C282" s="2795"/>
      <c r="D282" s="1425" t="s">
        <v>75</v>
      </c>
      <c r="E282" s="1413">
        <v>3</v>
      </c>
      <c r="F282" s="2794" t="s">
        <v>26394</v>
      </c>
      <c r="G282" s="2796"/>
      <c r="H282" s="2795"/>
      <c r="I282" s="2827" t="s">
        <v>26395</v>
      </c>
      <c r="J282" s="2828"/>
      <c r="K282" s="2794" t="s">
        <v>25874</v>
      </c>
      <c r="L282" s="2795"/>
      <c r="M282" s="1425"/>
      <c r="N282" s="1425"/>
      <c r="O282" s="1425"/>
    </row>
    <row r="283" spans="1:15">
      <c r="A283" s="1425"/>
      <c r="B283" s="2824" t="s">
        <v>26396</v>
      </c>
      <c r="C283" s="2825"/>
      <c r="D283" s="1425"/>
      <c r="E283" s="1413">
        <f>SUM(E245:E282)</f>
        <v>455.19999999999993</v>
      </c>
      <c r="F283" s="2794"/>
      <c r="G283" s="2796"/>
      <c r="H283" s="2795"/>
      <c r="I283" s="2794"/>
      <c r="J283" s="2795"/>
      <c r="K283" s="2794"/>
      <c r="L283" s="2795"/>
      <c r="M283" s="1425"/>
      <c r="N283" s="1425"/>
      <c r="O283" s="1425"/>
    </row>
    <row r="284" spans="1:15" ht="15" customHeight="1">
      <c r="A284" s="1425"/>
      <c r="B284" s="2794" t="s">
        <v>4885</v>
      </c>
      <c r="C284" s="2795"/>
      <c r="D284" s="1425"/>
      <c r="E284" s="1413"/>
      <c r="F284" s="2794"/>
      <c r="G284" s="2796"/>
      <c r="H284" s="2795"/>
      <c r="I284" s="2794"/>
      <c r="J284" s="2795"/>
      <c r="K284" s="2794"/>
      <c r="L284" s="2795"/>
      <c r="M284" s="1425"/>
      <c r="N284" s="1425"/>
      <c r="O284" s="1425"/>
    </row>
    <row r="285" spans="1:15" ht="95.25" customHeight="1">
      <c r="A285" s="1425" t="s">
        <v>10</v>
      </c>
      <c r="B285" s="2794" t="s">
        <v>26397</v>
      </c>
      <c r="C285" s="2795"/>
      <c r="D285" s="1425" t="s">
        <v>552</v>
      </c>
      <c r="E285" s="1413">
        <v>1.7</v>
      </c>
      <c r="F285" s="2794" t="s">
        <v>26398</v>
      </c>
      <c r="G285" s="2796"/>
      <c r="H285" s="2795"/>
      <c r="I285" s="2794" t="s">
        <v>26329</v>
      </c>
      <c r="J285" s="2795"/>
      <c r="K285" s="2794" t="s">
        <v>25823</v>
      </c>
      <c r="L285" s="2795"/>
      <c r="M285" s="1425"/>
      <c r="N285" s="1425"/>
      <c r="O285" s="1425"/>
    </row>
    <row r="286" spans="1:15" ht="79.5" customHeight="1">
      <c r="A286" s="1425" t="s">
        <v>11</v>
      </c>
      <c r="B286" s="2794" t="s">
        <v>26399</v>
      </c>
      <c r="C286" s="2795"/>
      <c r="D286" s="1425" t="s">
        <v>552</v>
      </c>
      <c r="E286" s="1413">
        <v>0.6</v>
      </c>
      <c r="F286" s="2794" t="s">
        <v>26400</v>
      </c>
      <c r="G286" s="2796"/>
      <c r="H286" s="2795"/>
      <c r="I286" s="2794" t="s">
        <v>26401</v>
      </c>
      <c r="J286" s="2795"/>
      <c r="K286" s="2794" t="s">
        <v>25823</v>
      </c>
      <c r="L286" s="2795"/>
      <c r="M286" s="1425"/>
      <c r="N286" s="1425"/>
      <c r="O286" s="1425"/>
    </row>
    <row r="287" spans="1:15" ht="98.25" customHeight="1">
      <c r="A287" s="1425" t="s">
        <v>12</v>
      </c>
      <c r="B287" s="2794" t="s">
        <v>26402</v>
      </c>
      <c r="C287" s="2795"/>
      <c r="D287" s="1425" t="s">
        <v>552</v>
      </c>
      <c r="E287" s="1413">
        <v>5.8</v>
      </c>
      <c r="F287" s="2794" t="s">
        <v>26403</v>
      </c>
      <c r="G287" s="2796"/>
      <c r="H287" s="2795"/>
      <c r="I287" s="2794" t="s">
        <v>26347</v>
      </c>
      <c r="J287" s="2795"/>
      <c r="K287" s="2794" t="s">
        <v>25866</v>
      </c>
      <c r="L287" s="2795"/>
      <c r="M287" s="1425"/>
      <c r="N287" s="1425"/>
      <c r="O287" s="1425"/>
    </row>
    <row r="288" spans="1:15" ht="77.25" customHeight="1">
      <c r="A288" s="1425" t="s">
        <v>29</v>
      </c>
      <c r="B288" s="2794" t="s">
        <v>26404</v>
      </c>
      <c r="C288" s="2795"/>
      <c r="D288" s="1425" t="s">
        <v>552</v>
      </c>
      <c r="E288" s="1413">
        <v>6.3</v>
      </c>
      <c r="F288" s="2794" t="s">
        <v>26405</v>
      </c>
      <c r="G288" s="2796"/>
      <c r="H288" s="2795"/>
      <c r="I288" s="2794" t="s">
        <v>26011</v>
      </c>
      <c r="J288" s="2795"/>
      <c r="K288" s="2794" t="s">
        <v>25823</v>
      </c>
      <c r="L288" s="2795"/>
      <c r="M288" s="1425"/>
      <c r="N288" s="1425"/>
      <c r="O288" s="1425"/>
    </row>
    <row r="289" spans="1:15">
      <c r="A289" s="1425"/>
      <c r="B289" s="2824" t="s">
        <v>25751</v>
      </c>
      <c r="C289" s="2825"/>
      <c r="D289" s="1425"/>
      <c r="E289" s="1413">
        <f>SUM(E285:E288)</f>
        <v>14.399999999999999</v>
      </c>
      <c r="F289" s="2794"/>
      <c r="G289" s="2796"/>
      <c r="H289" s="2795"/>
      <c r="I289" s="2794"/>
      <c r="J289" s="2795"/>
      <c r="K289" s="2794"/>
      <c r="L289" s="2795"/>
      <c r="M289" s="1425"/>
      <c r="N289" s="1425"/>
      <c r="O289" s="1425"/>
    </row>
    <row r="290" spans="1:15" ht="15" customHeight="1">
      <c r="A290" s="1425"/>
      <c r="B290" s="2794" t="s">
        <v>6</v>
      </c>
      <c r="C290" s="2795"/>
      <c r="D290" s="1425"/>
      <c r="E290" s="1413"/>
      <c r="F290" s="2794"/>
      <c r="G290" s="2796"/>
      <c r="H290" s="2795"/>
      <c r="I290" s="2794"/>
      <c r="J290" s="2795"/>
      <c r="K290" s="2794"/>
      <c r="L290" s="2795"/>
      <c r="M290" s="1425"/>
      <c r="N290" s="1425"/>
      <c r="O290" s="1425"/>
    </row>
    <row r="291" spans="1:15">
      <c r="A291" s="1425"/>
      <c r="B291" s="2794" t="s">
        <v>4817</v>
      </c>
      <c r="C291" s="2795"/>
      <c r="D291" s="1425"/>
      <c r="E291" s="1413"/>
      <c r="F291" s="2794"/>
      <c r="G291" s="2796"/>
      <c r="H291" s="2795"/>
      <c r="I291" s="2794"/>
      <c r="J291" s="2795"/>
      <c r="K291" s="2794"/>
      <c r="L291" s="2795"/>
      <c r="M291" s="1425"/>
      <c r="N291" s="1425"/>
      <c r="O291" s="1425"/>
    </row>
    <row r="292" spans="1:15" ht="91.5" customHeight="1">
      <c r="A292" s="1425" t="s">
        <v>10</v>
      </c>
      <c r="B292" s="2794" t="s">
        <v>26406</v>
      </c>
      <c r="C292" s="2795"/>
      <c r="D292" s="1425" t="s">
        <v>14010</v>
      </c>
      <c r="E292" s="1413">
        <v>734</v>
      </c>
      <c r="F292" s="2794" t="s">
        <v>26407</v>
      </c>
      <c r="G292" s="2796"/>
      <c r="H292" s="2795"/>
      <c r="I292" s="2794" t="s">
        <v>25775</v>
      </c>
      <c r="J292" s="2795"/>
      <c r="K292" s="2794" t="s">
        <v>25823</v>
      </c>
      <c r="L292" s="2795"/>
      <c r="M292" s="1425"/>
      <c r="N292" s="1425"/>
      <c r="O292" s="1425"/>
    </row>
    <row r="293" spans="1:15" ht="79.5" customHeight="1">
      <c r="A293" s="1425" t="s">
        <v>11</v>
      </c>
      <c r="B293" s="2794" t="s">
        <v>26408</v>
      </c>
      <c r="C293" s="2795"/>
      <c r="D293" s="1425" t="s">
        <v>14010</v>
      </c>
      <c r="E293" s="1413">
        <v>988</v>
      </c>
      <c r="F293" s="2794" t="s">
        <v>26409</v>
      </c>
      <c r="G293" s="2796"/>
      <c r="H293" s="2795"/>
      <c r="I293" s="2794" t="s">
        <v>25878</v>
      </c>
      <c r="J293" s="2795"/>
      <c r="K293" s="2794" t="s">
        <v>26029</v>
      </c>
      <c r="L293" s="2795"/>
      <c r="M293" s="1425"/>
      <c r="N293" s="1425"/>
      <c r="O293" s="1425"/>
    </row>
    <row r="294" spans="1:15" ht="94.5" customHeight="1">
      <c r="A294" s="1425" t="s">
        <v>12</v>
      </c>
      <c r="B294" s="2794" t="s">
        <v>26410</v>
      </c>
      <c r="C294" s="2795"/>
      <c r="D294" s="1425" t="s">
        <v>14010</v>
      </c>
      <c r="E294" s="1413">
        <v>10</v>
      </c>
      <c r="F294" s="2794" t="s">
        <v>26411</v>
      </c>
      <c r="G294" s="2796"/>
      <c r="H294" s="2795"/>
      <c r="I294" s="2794" t="s">
        <v>26412</v>
      </c>
      <c r="J294" s="2795"/>
      <c r="K294" s="2794" t="s">
        <v>25823</v>
      </c>
      <c r="L294" s="2795"/>
      <c r="M294" s="1425"/>
      <c r="N294" s="1425"/>
      <c r="O294" s="1425"/>
    </row>
    <row r="295" spans="1:15" ht="60" customHeight="1">
      <c r="A295" s="1425" t="s">
        <v>29</v>
      </c>
      <c r="B295" s="2794" t="s">
        <v>14563</v>
      </c>
      <c r="C295" s="2795"/>
      <c r="D295" s="1425" t="s">
        <v>14010</v>
      </c>
      <c r="E295" s="1413">
        <v>27.5</v>
      </c>
      <c r="F295" s="2794" t="s">
        <v>26413</v>
      </c>
      <c r="G295" s="2796"/>
      <c r="H295" s="2795"/>
      <c r="I295" s="2794" t="s">
        <v>26317</v>
      </c>
      <c r="J295" s="2795"/>
      <c r="K295" s="2794" t="s">
        <v>25823</v>
      </c>
      <c r="L295" s="2795"/>
      <c r="M295" s="1425"/>
      <c r="N295" s="1425"/>
      <c r="O295" s="1425"/>
    </row>
    <row r="296" spans="1:15" ht="108.75" customHeight="1">
      <c r="A296" s="1425" t="s">
        <v>31</v>
      </c>
      <c r="B296" s="2794" t="s">
        <v>26414</v>
      </c>
      <c r="C296" s="2795"/>
      <c r="D296" s="1425" t="s">
        <v>14010</v>
      </c>
      <c r="E296" s="1413">
        <v>179</v>
      </c>
      <c r="F296" s="2794" t="s">
        <v>26415</v>
      </c>
      <c r="G296" s="2796"/>
      <c r="H296" s="2795"/>
      <c r="I296" s="2794" t="s">
        <v>25908</v>
      </c>
      <c r="J296" s="2795"/>
      <c r="K296" s="2794" t="s">
        <v>25823</v>
      </c>
      <c r="L296" s="2795"/>
      <c r="M296" s="1425"/>
      <c r="N296" s="1425"/>
      <c r="O296" s="1425"/>
    </row>
    <row r="297" spans="1:15" ht="105" customHeight="1">
      <c r="A297" s="1425" t="s">
        <v>33</v>
      </c>
      <c r="B297" s="2794" t="s">
        <v>26416</v>
      </c>
      <c r="C297" s="2795"/>
      <c r="D297" s="1425" t="s">
        <v>14010</v>
      </c>
      <c r="E297" s="1413">
        <v>79</v>
      </c>
      <c r="F297" s="2794" t="s">
        <v>26417</v>
      </c>
      <c r="G297" s="2796"/>
      <c r="H297" s="2795"/>
      <c r="I297" s="2794" t="s">
        <v>25908</v>
      </c>
      <c r="J297" s="2795"/>
      <c r="K297" s="2794" t="s">
        <v>25823</v>
      </c>
      <c r="L297" s="2795"/>
      <c r="M297" s="1425"/>
      <c r="N297" s="1425"/>
      <c r="O297" s="1425"/>
    </row>
    <row r="298" spans="1:15" ht="90.75" customHeight="1">
      <c r="A298" s="1425" t="s">
        <v>35</v>
      </c>
      <c r="B298" s="2794" t="s">
        <v>26418</v>
      </c>
      <c r="C298" s="2795"/>
      <c r="D298" s="1425" t="s">
        <v>14010</v>
      </c>
      <c r="E298" s="1413">
        <v>142</v>
      </c>
      <c r="F298" s="2794" t="s">
        <v>26419</v>
      </c>
      <c r="G298" s="2796"/>
      <c r="H298" s="2795"/>
      <c r="I298" s="2794" t="s">
        <v>26412</v>
      </c>
      <c r="J298" s="2795"/>
      <c r="K298" s="2794" t="s">
        <v>25823</v>
      </c>
      <c r="L298" s="2795"/>
      <c r="M298" s="1425"/>
      <c r="N298" s="1425"/>
      <c r="O298" s="1425"/>
    </row>
    <row r="299" spans="1:15" ht="96" customHeight="1">
      <c r="A299" s="1425" t="s">
        <v>37</v>
      </c>
      <c r="B299" s="2794" t="s">
        <v>26420</v>
      </c>
      <c r="C299" s="2795"/>
      <c r="D299" s="1425" t="s">
        <v>14010</v>
      </c>
      <c r="E299" s="1413">
        <v>129.69999999999999</v>
      </c>
      <c r="F299" s="2794" t="s">
        <v>26421</v>
      </c>
      <c r="G299" s="2796"/>
      <c r="H299" s="2795"/>
      <c r="I299" s="2827" t="s">
        <v>26422</v>
      </c>
      <c r="J299" s="2828"/>
      <c r="K299" s="2794" t="s">
        <v>25823</v>
      </c>
      <c r="L299" s="2795"/>
      <c r="M299" s="1425"/>
      <c r="N299" s="1425"/>
      <c r="O299" s="1425"/>
    </row>
    <row r="300" spans="1:15" ht="84" customHeight="1">
      <c r="A300" s="1425" t="s">
        <v>40</v>
      </c>
      <c r="B300" s="2794" t="s">
        <v>26423</v>
      </c>
      <c r="C300" s="2795"/>
      <c r="D300" s="1425" t="s">
        <v>14010</v>
      </c>
      <c r="E300" s="1413">
        <v>248</v>
      </c>
      <c r="F300" s="2794" t="s">
        <v>26424</v>
      </c>
      <c r="G300" s="2796"/>
      <c r="H300" s="2795"/>
      <c r="I300" s="2794" t="s">
        <v>26425</v>
      </c>
      <c r="J300" s="2795"/>
      <c r="K300" s="2794" t="s">
        <v>25823</v>
      </c>
      <c r="L300" s="2795"/>
      <c r="M300" s="1425"/>
      <c r="N300" s="1425"/>
      <c r="O300" s="1425"/>
    </row>
    <row r="301" spans="1:15">
      <c r="A301" s="1425"/>
      <c r="B301" s="2824" t="s">
        <v>25875</v>
      </c>
      <c r="C301" s="2825"/>
      <c r="D301" s="1425"/>
      <c r="E301" s="1413">
        <f>SUM(E292:E300)</f>
        <v>2537.1999999999998</v>
      </c>
      <c r="F301" s="2794"/>
      <c r="G301" s="2796"/>
      <c r="H301" s="2795"/>
      <c r="I301" s="2794"/>
      <c r="J301" s="2795"/>
      <c r="K301" s="2794"/>
      <c r="L301" s="2795"/>
      <c r="M301" s="1425"/>
      <c r="N301" s="1425"/>
      <c r="O301" s="1425"/>
    </row>
    <row r="302" spans="1:15" ht="15" customHeight="1">
      <c r="A302" s="1425"/>
      <c r="B302" s="2794" t="s">
        <v>5870</v>
      </c>
      <c r="C302" s="2795"/>
      <c r="D302" s="1425"/>
      <c r="E302" s="1413"/>
      <c r="F302" s="2794"/>
      <c r="G302" s="2796"/>
      <c r="H302" s="2795"/>
      <c r="I302" s="2794"/>
      <c r="J302" s="2795"/>
      <c r="K302" s="2794"/>
      <c r="L302" s="2795"/>
      <c r="M302" s="1425"/>
      <c r="N302" s="1425"/>
      <c r="O302" s="1425"/>
    </row>
    <row r="303" spans="1:15" ht="46.5" customHeight="1">
      <c r="A303" s="1425" t="s">
        <v>10</v>
      </c>
      <c r="B303" s="2794" t="s">
        <v>14894</v>
      </c>
      <c r="C303" s="2795"/>
      <c r="D303" s="1425" t="s">
        <v>26426</v>
      </c>
      <c r="E303" s="1413">
        <v>51.5</v>
      </c>
      <c r="F303" s="2794" t="s">
        <v>26427</v>
      </c>
      <c r="G303" s="2796"/>
      <c r="H303" s="2795"/>
      <c r="I303" s="2794" t="s">
        <v>26428</v>
      </c>
      <c r="J303" s="2795"/>
      <c r="K303" s="2794" t="s">
        <v>26429</v>
      </c>
      <c r="L303" s="2795"/>
      <c r="M303" s="1425"/>
      <c r="N303" s="1425"/>
      <c r="O303" s="1425"/>
    </row>
    <row r="304" spans="1:15" ht="17.25" customHeight="1">
      <c r="A304" s="1425"/>
      <c r="B304" s="2824" t="s">
        <v>25734</v>
      </c>
      <c r="C304" s="2825"/>
      <c r="D304" s="1425"/>
      <c r="E304" s="1413">
        <f>SUM(E303)</f>
        <v>51.5</v>
      </c>
      <c r="F304" s="2794"/>
      <c r="G304" s="2796"/>
      <c r="H304" s="2795"/>
      <c r="I304" s="2794"/>
      <c r="J304" s="2795"/>
      <c r="K304" s="2794"/>
      <c r="L304" s="2795"/>
      <c r="M304" s="1425"/>
      <c r="N304" s="1425"/>
      <c r="O304" s="1425"/>
    </row>
    <row r="305" spans="1:15" ht="31.5" customHeight="1">
      <c r="A305" s="1425"/>
      <c r="B305" s="2794" t="s">
        <v>26430</v>
      </c>
      <c r="C305" s="2795"/>
      <c r="D305" s="1425"/>
      <c r="E305" s="1413"/>
      <c r="F305" s="2794"/>
      <c r="G305" s="2796"/>
      <c r="H305" s="2795"/>
      <c r="I305" s="2794"/>
      <c r="J305" s="2795"/>
      <c r="K305" s="2794"/>
      <c r="L305" s="2795"/>
      <c r="M305" s="1425"/>
      <c r="N305" s="1425"/>
      <c r="O305" s="1425"/>
    </row>
    <row r="306" spans="1:15" ht="51" customHeight="1">
      <c r="A306" s="1425" t="s">
        <v>10</v>
      </c>
      <c r="B306" s="2794" t="s">
        <v>26431</v>
      </c>
      <c r="C306" s="2795"/>
      <c r="D306" s="1425" t="s">
        <v>26432</v>
      </c>
      <c r="E306" s="1413">
        <v>10.8</v>
      </c>
      <c r="F306" s="2794" t="s">
        <v>26433</v>
      </c>
      <c r="G306" s="2796"/>
      <c r="H306" s="2795"/>
      <c r="I306" s="2794" t="s">
        <v>26434</v>
      </c>
      <c r="J306" s="2795"/>
      <c r="K306" s="2794" t="s">
        <v>26435</v>
      </c>
      <c r="L306" s="2795"/>
      <c r="M306" s="1425"/>
      <c r="N306" s="1425"/>
      <c r="O306" s="1425"/>
    </row>
    <row r="307" spans="1:15">
      <c r="A307" s="1425"/>
      <c r="B307" s="2824" t="s">
        <v>25734</v>
      </c>
      <c r="C307" s="2825"/>
      <c r="D307" s="1425"/>
      <c r="E307" s="1413">
        <f>SUM(E306)</f>
        <v>10.8</v>
      </c>
      <c r="F307" s="2794"/>
      <c r="G307" s="2796"/>
      <c r="H307" s="2795"/>
      <c r="I307" s="2794"/>
      <c r="J307" s="2795"/>
      <c r="K307" s="2794"/>
      <c r="L307" s="2795"/>
      <c r="M307" s="1425"/>
      <c r="N307" s="1425"/>
      <c r="O307" s="1425"/>
    </row>
    <row r="308" spans="1:15" ht="15" customHeight="1">
      <c r="A308" s="1425"/>
      <c r="B308" s="2794" t="s">
        <v>4943</v>
      </c>
      <c r="C308" s="2795"/>
      <c r="D308" s="1425"/>
      <c r="E308" s="1413"/>
      <c r="F308" s="2794"/>
      <c r="G308" s="2796"/>
      <c r="H308" s="2795"/>
      <c r="I308" s="2794"/>
      <c r="J308" s="2795"/>
      <c r="K308" s="2794"/>
      <c r="L308" s="2795"/>
      <c r="M308" s="1425"/>
      <c r="N308" s="1425"/>
      <c r="O308" s="1425"/>
    </row>
    <row r="309" spans="1:15" ht="47.25" customHeight="1">
      <c r="A309" s="1425">
        <v>1</v>
      </c>
      <c r="B309" s="2794" t="s">
        <v>26436</v>
      </c>
      <c r="C309" s="2795"/>
      <c r="D309" s="1425" t="s">
        <v>25</v>
      </c>
      <c r="E309" s="1413">
        <v>13.25</v>
      </c>
      <c r="F309" s="2794" t="s">
        <v>26437</v>
      </c>
      <c r="G309" s="2796"/>
      <c r="H309" s="2795"/>
      <c r="I309" s="2794" t="s">
        <v>26438</v>
      </c>
      <c r="J309" s="2795"/>
      <c r="K309" s="2794" t="s">
        <v>26439</v>
      </c>
      <c r="L309" s="2795"/>
      <c r="M309" s="1425"/>
      <c r="N309" s="1425"/>
      <c r="O309" s="1425"/>
    </row>
    <row r="310" spans="1:15">
      <c r="A310" s="1425"/>
      <c r="B310" s="2794" t="s">
        <v>25734</v>
      </c>
      <c r="C310" s="2795"/>
      <c r="D310" s="1425"/>
      <c r="E310" s="1413">
        <v>13.25</v>
      </c>
      <c r="F310" s="2794"/>
      <c r="G310" s="2796"/>
      <c r="H310" s="2795"/>
      <c r="I310" s="2794"/>
      <c r="J310" s="2795"/>
      <c r="K310" s="2794"/>
      <c r="L310" s="2795"/>
      <c r="M310" s="1425"/>
      <c r="N310" s="1425"/>
      <c r="O310" s="1425"/>
    </row>
    <row r="311" spans="1:15" ht="15" customHeight="1">
      <c r="A311" s="2829" t="s">
        <v>26440</v>
      </c>
      <c r="B311" s="2830"/>
      <c r="C311" s="2830"/>
      <c r="D311" s="2831"/>
      <c r="E311" s="1623">
        <f>E50+E67+E78+E131+E138+E205+E214+E235+E238+E243+E283+E289+E301+E304+E307+E310</f>
        <v>61450.3</v>
      </c>
      <c r="F311" s="2824"/>
      <c r="G311" s="2826"/>
      <c r="H311" s="2825"/>
      <c r="I311" s="2794"/>
      <c r="J311" s="2795"/>
      <c r="K311" s="2794"/>
      <c r="L311" s="2795"/>
      <c r="M311" s="1425"/>
      <c r="N311" s="1425"/>
      <c r="O311" s="1425"/>
    </row>
    <row r="312" spans="1:15" ht="15" customHeight="1">
      <c r="A312" s="2856" t="s">
        <v>26441</v>
      </c>
      <c r="B312" s="2857"/>
      <c r="C312" s="2857"/>
      <c r="D312" s="2858"/>
      <c r="E312" s="2862">
        <f>(E15+E20+E23+E30+E33+E36+E39+E50+E67+E78+E131+E138+E205+E214+E235+E238+E243+E283+E289+E301+E304+E307+E3109+E310)-10557.8</f>
        <v>74877.10000000002</v>
      </c>
      <c r="F312" s="2864"/>
      <c r="G312" s="2865"/>
      <c r="H312" s="2866"/>
      <c r="I312" s="2864"/>
      <c r="J312" s="2866"/>
      <c r="K312" s="2864"/>
      <c r="L312" s="2866"/>
      <c r="M312" s="1425"/>
      <c r="N312" s="2851"/>
      <c r="O312" s="2851"/>
    </row>
    <row r="313" spans="1:15" ht="2.25" customHeight="1">
      <c r="A313" s="2859"/>
      <c r="B313" s="2860"/>
      <c r="C313" s="2860"/>
      <c r="D313" s="2861"/>
      <c r="E313" s="2863"/>
      <c r="F313" s="2867"/>
      <c r="G313" s="2868"/>
      <c r="H313" s="2869"/>
      <c r="I313" s="2867"/>
      <c r="J313" s="2869"/>
      <c r="K313" s="2867"/>
      <c r="L313" s="2869"/>
      <c r="M313" s="1425"/>
      <c r="N313" s="2852"/>
      <c r="O313" s="2852"/>
    </row>
    <row r="314" spans="1:15" ht="15.75" customHeight="1">
      <c r="A314" s="138"/>
      <c r="B314" s="138"/>
      <c r="C314" s="138"/>
      <c r="D314" s="138"/>
      <c r="E314" s="2853">
        <f>E311+E40</f>
        <v>85434.900000000009</v>
      </c>
      <c r="F314" s="2855"/>
      <c r="G314" s="1756"/>
      <c r="H314" s="1756"/>
      <c r="I314" s="1756"/>
      <c r="J314" s="1756"/>
      <c r="K314" s="1756"/>
      <c r="L314" s="1756"/>
      <c r="M314" s="138"/>
      <c r="N314" s="138"/>
      <c r="O314" s="138"/>
    </row>
    <row r="315" spans="1:15">
      <c r="E315" s="2854"/>
    </row>
    <row r="316" spans="1:15">
      <c r="E316" s="1624"/>
    </row>
  </sheetData>
  <mergeCells count="1203">
    <mergeCell ref="O312:O313"/>
    <mergeCell ref="E314:E315"/>
    <mergeCell ref="F314:H314"/>
    <mergeCell ref="I314:J314"/>
    <mergeCell ref="K314:L314"/>
    <mergeCell ref="A312:D313"/>
    <mergeCell ref="E312:E313"/>
    <mergeCell ref="F312:H313"/>
    <mergeCell ref="I312:J313"/>
    <mergeCell ref="K312:L313"/>
    <mergeCell ref="N312:N313"/>
    <mergeCell ref="B310:C310"/>
    <mergeCell ref="F310:H310"/>
    <mergeCell ref="I310:J310"/>
    <mergeCell ref="K310:L310"/>
    <mergeCell ref="A311:D311"/>
    <mergeCell ref="F311:H311"/>
    <mergeCell ref="I311:J311"/>
    <mergeCell ref="K311:L311"/>
    <mergeCell ref="B308:C308"/>
    <mergeCell ref="F308:H308"/>
    <mergeCell ref="I308:J308"/>
    <mergeCell ref="K308:L308"/>
    <mergeCell ref="B309:C309"/>
    <mergeCell ref="F309:H309"/>
    <mergeCell ref="I309:J309"/>
    <mergeCell ref="K309:L309"/>
    <mergeCell ref="B306:C306"/>
    <mergeCell ref="F306:H306"/>
    <mergeCell ref="I306:J306"/>
    <mergeCell ref="K306:L306"/>
    <mergeCell ref="B307:C307"/>
    <mergeCell ref="F307:H307"/>
    <mergeCell ref="I307:J307"/>
    <mergeCell ref="K307:L307"/>
    <mergeCell ref="B304:C304"/>
    <mergeCell ref="F304:H304"/>
    <mergeCell ref="I304:J304"/>
    <mergeCell ref="K304:L304"/>
    <mergeCell ref="B305:C305"/>
    <mergeCell ref="F305:H305"/>
    <mergeCell ref="I305:J305"/>
    <mergeCell ref="K305:L305"/>
    <mergeCell ref="B302:C302"/>
    <mergeCell ref="F302:H302"/>
    <mergeCell ref="I302:J302"/>
    <mergeCell ref="K302:L302"/>
    <mergeCell ref="B303:C303"/>
    <mergeCell ref="F303:H303"/>
    <mergeCell ref="I303:J303"/>
    <mergeCell ref="K303:L303"/>
    <mergeCell ref="B300:C300"/>
    <mergeCell ref="F300:H300"/>
    <mergeCell ref="I300:J300"/>
    <mergeCell ref="K300:L300"/>
    <mergeCell ref="B301:C301"/>
    <mergeCell ref="F301:H301"/>
    <mergeCell ref="I301:J301"/>
    <mergeCell ref="K301:L301"/>
    <mergeCell ref="B298:C298"/>
    <mergeCell ref="F298:H298"/>
    <mergeCell ref="I298:J298"/>
    <mergeCell ref="K298:L298"/>
    <mergeCell ref="B299:C299"/>
    <mergeCell ref="F299:H299"/>
    <mergeCell ref="I299:J299"/>
    <mergeCell ref="K299:L299"/>
    <mergeCell ref="B296:C296"/>
    <mergeCell ref="F296:H296"/>
    <mergeCell ref="I296:J296"/>
    <mergeCell ref="K296:L296"/>
    <mergeCell ref="B297:C297"/>
    <mergeCell ref="F297:H297"/>
    <mergeCell ref="I297:J297"/>
    <mergeCell ref="K297:L297"/>
    <mergeCell ref="B294:C294"/>
    <mergeCell ref="F294:H294"/>
    <mergeCell ref="I294:J294"/>
    <mergeCell ref="K294:L294"/>
    <mergeCell ref="B295:C295"/>
    <mergeCell ref="F295:H295"/>
    <mergeCell ref="I295:J295"/>
    <mergeCell ref="K295:L295"/>
    <mergeCell ref="B292:C292"/>
    <mergeCell ref="F292:H292"/>
    <mergeCell ref="I292:J292"/>
    <mergeCell ref="K292:L292"/>
    <mergeCell ref="B293:C293"/>
    <mergeCell ref="F293:H293"/>
    <mergeCell ref="I293:J293"/>
    <mergeCell ref="K293:L293"/>
    <mergeCell ref="B290:C290"/>
    <mergeCell ref="F290:H290"/>
    <mergeCell ref="I290:J290"/>
    <mergeCell ref="K290:L290"/>
    <mergeCell ref="B291:C291"/>
    <mergeCell ref="F291:H291"/>
    <mergeCell ref="I291:J291"/>
    <mergeCell ref="K291:L291"/>
    <mergeCell ref="B288:C288"/>
    <mergeCell ref="F288:H288"/>
    <mergeCell ref="I288:J288"/>
    <mergeCell ref="K288:L288"/>
    <mergeCell ref="B289:C289"/>
    <mergeCell ref="F289:H289"/>
    <mergeCell ref="I289:J289"/>
    <mergeCell ref="K289:L289"/>
    <mergeCell ref="B286:C286"/>
    <mergeCell ref="F286:H286"/>
    <mergeCell ref="I286:J286"/>
    <mergeCell ref="K286:L286"/>
    <mergeCell ref="B287:C287"/>
    <mergeCell ref="F287:H287"/>
    <mergeCell ref="I287:J287"/>
    <mergeCell ref="K287:L287"/>
    <mergeCell ref="B284:C284"/>
    <mergeCell ref="F284:H284"/>
    <mergeCell ref="I284:J284"/>
    <mergeCell ref="K284:L284"/>
    <mergeCell ref="B285:C285"/>
    <mergeCell ref="F285:H285"/>
    <mergeCell ref="I285:J285"/>
    <mergeCell ref="K285:L285"/>
    <mergeCell ref="B282:C282"/>
    <mergeCell ref="F282:H282"/>
    <mergeCell ref="I282:J282"/>
    <mergeCell ref="K282:L282"/>
    <mergeCell ref="B283:C283"/>
    <mergeCell ref="F283:H283"/>
    <mergeCell ref="I283:J283"/>
    <mergeCell ref="K283:L283"/>
    <mergeCell ref="B280:C280"/>
    <mergeCell ref="F280:H280"/>
    <mergeCell ref="I280:J280"/>
    <mergeCell ref="K280:L280"/>
    <mergeCell ref="B281:C281"/>
    <mergeCell ref="F281:H281"/>
    <mergeCell ref="I281:J281"/>
    <mergeCell ref="K281:L281"/>
    <mergeCell ref="B278:C278"/>
    <mergeCell ref="F278:H278"/>
    <mergeCell ref="I278:J278"/>
    <mergeCell ref="K278:L278"/>
    <mergeCell ref="B279:C279"/>
    <mergeCell ref="F279:H279"/>
    <mergeCell ref="I279:J279"/>
    <mergeCell ref="K279:L279"/>
    <mergeCell ref="B276:C276"/>
    <mergeCell ref="F276:H276"/>
    <mergeCell ref="I276:J276"/>
    <mergeCell ref="K276:L276"/>
    <mergeCell ref="B277:C277"/>
    <mergeCell ref="F277:H277"/>
    <mergeCell ref="I277:J277"/>
    <mergeCell ref="K277:L277"/>
    <mergeCell ref="B274:C274"/>
    <mergeCell ref="F274:H274"/>
    <mergeCell ref="I274:J274"/>
    <mergeCell ref="K274:L274"/>
    <mergeCell ref="B275:C275"/>
    <mergeCell ref="F275:H275"/>
    <mergeCell ref="I275:J275"/>
    <mergeCell ref="K275:L275"/>
    <mergeCell ref="B272:C272"/>
    <mergeCell ref="F272:H272"/>
    <mergeCell ref="I272:J272"/>
    <mergeCell ref="K272:L272"/>
    <mergeCell ref="B273:C273"/>
    <mergeCell ref="F273:H273"/>
    <mergeCell ref="I273:J273"/>
    <mergeCell ref="K273:L273"/>
    <mergeCell ref="B270:C270"/>
    <mergeCell ref="F270:H270"/>
    <mergeCell ref="I270:J270"/>
    <mergeCell ref="K270:L270"/>
    <mergeCell ref="B271:C271"/>
    <mergeCell ref="F271:H271"/>
    <mergeCell ref="I271:J271"/>
    <mergeCell ref="K271:L271"/>
    <mergeCell ref="P267:S267"/>
    <mergeCell ref="B268:C268"/>
    <mergeCell ref="F268:H268"/>
    <mergeCell ref="I268:J268"/>
    <mergeCell ref="K268:L268"/>
    <mergeCell ref="B269:C269"/>
    <mergeCell ref="F269:H269"/>
    <mergeCell ref="I269:J269"/>
    <mergeCell ref="K269:L269"/>
    <mergeCell ref="B266:C266"/>
    <mergeCell ref="F266:H266"/>
    <mergeCell ref="I266:J266"/>
    <mergeCell ref="K266:L266"/>
    <mergeCell ref="B267:C267"/>
    <mergeCell ref="F267:H267"/>
    <mergeCell ref="I267:J267"/>
    <mergeCell ref="K267:L267"/>
    <mergeCell ref="B264:C264"/>
    <mergeCell ref="F264:H264"/>
    <mergeCell ref="I264:J264"/>
    <mergeCell ref="K264:L264"/>
    <mergeCell ref="B265:C265"/>
    <mergeCell ref="F265:H265"/>
    <mergeCell ref="I265:J265"/>
    <mergeCell ref="K265:L265"/>
    <mergeCell ref="B262:C262"/>
    <mergeCell ref="F262:H262"/>
    <mergeCell ref="I262:J262"/>
    <mergeCell ref="K262:L262"/>
    <mergeCell ref="B263:C263"/>
    <mergeCell ref="F263:H263"/>
    <mergeCell ref="I263:J263"/>
    <mergeCell ref="K263:L263"/>
    <mergeCell ref="B260:C260"/>
    <mergeCell ref="F260:H260"/>
    <mergeCell ref="I260:J260"/>
    <mergeCell ref="K260:L260"/>
    <mergeCell ref="B261:C261"/>
    <mergeCell ref="F261:H261"/>
    <mergeCell ref="I261:J261"/>
    <mergeCell ref="K261:L261"/>
    <mergeCell ref="B258:C258"/>
    <mergeCell ref="F258:H258"/>
    <mergeCell ref="I258:J258"/>
    <mergeCell ref="K258:L258"/>
    <mergeCell ref="B259:C259"/>
    <mergeCell ref="F259:H259"/>
    <mergeCell ref="I259:J259"/>
    <mergeCell ref="K259:L259"/>
    <mergeCell ref="B256:C256"/>
    <mergeCell ref="F256:H256"/>
    <mergeCell ref="I256:J256"/>
    <mergeCell ref="K256:L256"/>
    <mergeCell ref="B257:C257"/>
    <mergeCell ref="F257:H257"/>
    <mergeCell ref="I257:J257"/>
    <mergeCell ref="K257:L257"/>
    <mergeCell ref="B254:C254"/>
    <mergeCell ref="F254:H254"/>
    <mergeCell ref="I254:J254"/>
    <mergeCell ref="K254:L254"/>
    <mergeCell ref="B255:C255"/>
    <mergeCell ref="F255:H255"/>
    <mergeCell ref="I255:J255"/>
    <mergeCell ref="K255:L255"/>
    <mergeCell ref="B252:C252"/>
    <mergeCell ref="F252:H252"/>
    <mergeCell ref="I252:J252"/>
    <mergeCell ref="K252:L252"/>
    <mergeCell ref="B253:C253"/>
    <mergeCell ref="F253:H253"/>
    <mergeCell ref="I253:J253"/>
    <mergeCell ref="K253:L253"/>
    <mergeCell ref="B250:C250"/>
    <mergeCell ref="F250:H250"/>
    <mergeCell ref="I250:J250"/>
    <mergeCell ref="K250:L250"/>
    <mergeCell ref="B251:C251"/>
    <mergeCell ref="F251:H251"/>
    <mergeCell ref="I251:J251"/>
    <mergeCell ref="K251:L251"/>
    <mergeCell ref="B248:C248"/>
    <mergeCell ref="F248:H248"/>
    <mergeCell ref="I248:J248"/>
    <mergeCell ref="K248:L248"/>
    <mergeCell ref="B249:C249"/>
    <mergeCell ref="F249:H249"/>
    <mergeCell ref="I249:J249"/>
    <mergeCell ref="K249:L249"/>
    <mergeCell ref="B246:C246"/>
    <mergeCell ref="F246:H246"/>
    <mergeCell ref="I246:J246"/>
    <mergeCell ref="K246:L246"/>
    <mergeCell ref="B247:C247"/>
    <mergeCell ref="F247:H247"/>
    <mergeCell ref="I247:J247"/>
    <mergeCell ref="K247:L247"/>
    <mergeCell ref="B244:C244"/>
    <mergeCell ref="F244:H244"/>
    <mergeCell ref="I244:J244"/>
    <mergeCell ref="K244:L244"/>
    <mergeCell ref="B245:C245"/>
    <mergeCell ref="F245:H245"/>
    <mergeCell ref="I245:J245"/>
    <mergeCell ref="K245:L245"/>
    <mergeCell ref="B242:C242"/>
    <mergeCell ref="F242:H242"/>
    <mergeCell ref="I242:J242"/>
    <mergeCell ref="K242:L242"/>
    <mergeCell ref="B243:C243"/>
    <mergeCell ref="F243:H243"/>
    <mergeCell ref="I243:J243"/>
    <mergeCell ref="K243:L243"/>
    <mergeCell ref="B240:C240"/>
    <mergeCell ref="F240:H240"/>
    <mergeCell ref="I240:J240"/>
    <mergeCell ref="K240:L240"/>
    <mergeCell ref="B241:C241"/>
    <mergeCell ref="F241:H241"/>
    <mergeCell ref="I241:J241"/>
    <mergeCell ref="K241:L241"/>
    <mergeCell ref="B238:C238"/>
    <mergeCell ref="F238:H238"/>
    <mergeCell ref="I238:J238"/>
    <mergeCell ref="K238:L238"/>
    <mergeCell ref="B239:C239"/>
    <mergeCell ref="F239:H239"/>
    <mergeCell ref="I239:J239"/>
    <mergeCell ref="K239:L239"/>
    <mergeCell ref="B236:C236"/>
    <mergeCell ref="F236:H236"/>
    <mergeCell ref="I236:J236"/>
    <mergeCell ref="K236:L236"/>
    <mergeCell ref="B237:C237"/>
    <mergeCell ref="F237:H237"/>
    <mergeCell ref="I237:J237"/>
    <mergeCell ref="K237:L237"/>
    <mergeCell ref="B234:C234"/>
    <mergeCell ref="F234:H234"/>
    <mergeCell ref="I234:J234"/>
    <mergeCell ref="K234:L234"/>
    <mergeCell ref="B235:C235"/>
    <mergeCell ref="F235:H235"/>
    <mergeCell ref="I235:J235"/>
    <mergeCell ref="K235:L235"/>
    <mergeCell ref="B232:C232"/>
    <mergeCell ref="F232:H232"/>
    <mergeCell ref="I232:J232"/>
    <mergeCell ref="K232:L232"/>
    <mergeCell ref="B233:C233"/>
    <mergeCell ref="F233:H233"/>
    <mergeCell ref="I233:J233"/>
    <mergeCell ref="K233:L233"/>
    <mergeCell ref="B230:C230"/>
    <mergeCell ref="F230:H230"/>
    <mergeCell ref="I230:J230"/>
    <mergeCell ref="K230:L230"/>
    <mergeCell ref="B231:C231"/>
    <mergeCell ref="F231:H231"/>
    <mergeCell ref="I231:J231"/>
    <mergeCell ref="K231:L231"/>
    <mergeCell ref="B228:C228"/>
    <mergeCell ref="F228:H228"/>
    <mergeCell ref="I228:J228"/>
    <mergeCell ref="K228:L228"/>
    <mergeCell ref="B229:C229"/>
    <mergeCell ref="F229:H229"/>
    <mergeCell ref="I229:J229"/>
    <mergeCell ref="K229:L229"/>
    <mergeCell ref="B226:C226"/>
    <mergeCell ref="F226:H226"/>
    <mergeCell ref="I226:J226"/>
    <mergeCell ref="K226:L226"/>
    <mergeCell ref="B227:C227"/>
    <mergeCell ref="F227:H227"/>
    <mergeCell ref="I227:J227"/>
    <mergeCell ref="K227:L227"/>
    <mergeCell ref="B224:C224"/>
    <mergeCell ref="F224:H224"/>
    <mergeCell ref="I224:J224"/>
    <mergeCell ref="K224:L224"/>
    <mergeCell ref="B225:C225"/>
    <mergeCell ref="F225:H225"/>
    <mergeCell ref="I225:J225"/>
    <mergeCell ref="K225:L225"/>
    <mergeCell ref="B222:C222"/>
    <mergeCell ref="F222:H222"/>
    <mergeCell ref="I222:J222"/>
    <mergeCell ref="K222:L222"/>
    <mergeCell ref="B223:C223"/>
    <mergeCell ref="F223:H223"/>
    <mergeCell ref="I223:J223"/>
    <mergeCell ref="K223:L223"/>
    <mergeCell ref="B220:C220"/>
    <mergeCell ref="F220:H220"/>
    <mergeCell ref="I220:J220"/>
    <mergeCell ref="K220:L220"/>
    <mergeCell ref="B221:C221"/>
    <mergeCell ref="F221:H221"/>
    <mergeCell ref="I221:J221"/>
    <mergeCell ref="K221:L221"/>
    <mergeCell ref="B218:C218"/>
    <mergeCell ref="F218:H218"/>
    <mergeCell ref="I218:J218"/>
    <mergeCell ref="K218:L218"/>
    <mergeCell ref="B219:C219"/>
    <mergeCell ref="F219:H219"/>
    <mergeCell ref="I219:J219"/>
    <mergeCell ref="K219:L219"/>
    <mergeCell ref="B216:C216"/>
    <mergeCell ref="F216:H216"/>
    <mergeCell ref="I216:J216"/>
    <mergeCell ref="K216:L216"/>
    <mergeCell ref="B217:C217"/>
    <mergeCell ref="F217:H217"/>
    <mergeCell ref="I217:J217"/>
    <mergeCell ref="K217:L217"/>
    <mergeCell ref="B214:C214"/>
    <mergeCell ref="F214:H214"/>
    <mergeCell ref="I214:J214"/>
    <mergeCell ref="K214:L214"/>
    <mergeCell ref="B215:C215"/>
    <mergeCell ref="F215:H215"/>
    <mergeCell ref="I215:J215"/>
    <mergeCell ref="K215:L215"/>
    <mergeCell ref="B212:C212"/>
    <mergeCell ref="F212:H212"/>
    <mergeCell ref="I212:J212"/>
    <mergeCell ref="K212:L212"/>
    <mergeCell ref="B213:C213"/>
    <mergeCell ref="F213:H213"/>
    <mergeCell ref="I213:J213"/>
    <mergeCell ref="K213:L213"/>
    <mergeCell ref="B210:C210"/>
    <mergeCell ref="F210:H210"/>
    <mergeCell ref="I210:J210"/>
    <mergeCell ref="K210:L210"/>
    <mergeCell ref="B211:C211"/>
    <mergeCell ref="F211:H211"/>
    <mergeCell ref="I211:J211"/>
    <mergeCell ref="K211:L211"/>
    <mergeCell ref="B208:C208"/>
    <mergeCell ref="F208:H208"/>
    <mergeCell ref="I208:J208"/>
    <mergeCell ref="K208:L208"/>
    <mergeCell ref="B209:C209"/>
    <mergeCell ref="F209:H209"/>
    <mergeCell ref="I209:J209"/>
    <mergeCell ref="K209:L209"/>
    <mergeCell ref="B206:C206"/>
    <mergeCell ref="F206:H206"/>
    <mergeCell ref="I206:J206"/>
    <mergeCell ref="K206:L206"/>
    <mergeCell ref="B207:C207"/>
    <mergeCell ref="F207:H207"/>
    <mergeCell ref="I207:J207"/>
    <mergeCell ref="K207:L207"/>
    <mergeCell ref="B204:C204"/>
    <mergeCell ref="F204:H204"/>
    <mergeCell ref="I204:J204"/>
    <mergeCell ref="K204:L204"/>
    <mergeCell ref="B205:C205"/>
    <mergeCell ref="F205:H205"/>
    <mergeCell ref="I205:J205"/>
    <mergeCell ref="K205:L205"/>
    <mergeCell ref="B202:C202"/>
    <mergeCell ref="F202:H202"/>
    <mergeCell ref="I202:J202"/>
    <mergeCell ref="K202:L202"/>
    <mergeCell ref="B203:C203"/>
    <mergeCell ref="F203:H203"/>
    <mergeCell ref="I203:J203"/>
    <mergeCell ref="K203:L203"/>
    <mergeCell ref="B200:C200"/>
    <mergeCell ref="F200:H200"/>
    <mergeCell ref="I200:J200"/>
    <mergeCell ref="K200:L200"/>
    <mergeCell ref="B201:C201"/>
    <mergeCell ref="F201:H201"/>
    <mergeCell ref="I201:J201"/>
    <mergeCell ref="K201:L201"/>
    <mergeCell ref="B198:C198"/>
    <mergeCell ref="F198:H198"/>
    <mergeCell ref="I198:J198"/>
    <mergeCell ref="K198:L198"/>
    <mergeCell ref="B199:C199"/>
    <mergeCell ref="F199:H199"/>
    <mergeCell ref="I199:J199"/>
    <mergeCell ref="K199:L199"/>
    <mergeCell ref="B196:C196"/>
    <mergeCell ref="F196:H196"/>
    <mergeCell ref="I196:J196"/>
    <mergeCell ref="K196:L196"/>
    <mergeCell ref="B197:C197"/>
    <mergeCell ref="F197:H197"/>
    <mergeCell ref="I197:J197"/>
    <mergeCell ref="K197:L197"/>
    <mergeCell ref="B194:C194"/>
    <mergeCell ref="F194:H194"/>
    <mergeCell ref="I194:J194"/>
    <mergeCell ref="K194:L194"/>
    <mergeCell ref="B195:C195"/>
    <mergeCell ref="F195:H195"/>
    <mergeCell ref="I195:J195"/>
    <mergeCell ref="K195:L195"/>
    <mergeCell ref="B192:C192"/>
    <mergeCell ref="F192:H192"/>
    <mergeCell ref="I192:J192"/>
    <mergeCell ref="K192:L192"/>
    <mergeCell ref="B193:C193"/>
    <mergeCell ref="F193:H193"/>
    <mergeCell ref="I193:J193"/>
    <mergeCell ref="K193:L193"/>
    <mergeCell ref="B190:C190"/>
    <mergeCell ref="F190:H190"/>
    <mergeCell ref="I190:J190"/>
    <mergeCell ref="K190:L190"/>
    <mergeCell ref="B191:C191"/>
    <mergeCell ref="F191:H191"/>
    <mergeCell ref="I191:J191"/>
    <mergeCell ref="K191:L191"/>
    <mergeCell ref="B188:C188"/>
    <mergeCell ref="F188:H188"/>
    <mergeCell ref="I188:J188"/>
    <mergeCell ref="K188:L188"/>
    <mergeCell ref="B189:C189"/>
    <mergeCell ref="F189:H189"/>
    <mergeCell ref="I189:J189"/>
    <mergeCell ref="K189:L189"/>
    <mergeCell ref="B186:C186"/>
    <mergeCell ref="F186:H186"/>
    <mergeCell ref="I186:J186"/>
    <mergeCell ref="K186:L186"/>
    <mergeCell ref="B187:C187"/>
    <mergeCell ref="F187:H187"/>
    <mergeCell ref="I187:J187"/>
    <mergeCell ref="K187:L187"/>
    <mergeCell ref="B184:C184"/>
    <mergeCell ref="F184:H184"/>
    <mergeCell ref="I184:J184"/>
    <mergeCell ref="K184:L184"/>
    <mergeCell ref="B185:C185"/>
    <mergeCell ref="F185:H185"/>
    <mergeCell ref="I185:J185"/>
    <mergeCell ref="K185:L185"/>
    <mergeCell ref="B182:C182"/>
    <mergeCell ref="F182:H182"/>
    <mergeCell ref="I182:J182"/>
    <mergeCell ref="K182:L182"/>
    <mergeCell ref="B183:C183"/>
    <mergeCell ref="F183:H183"/>
    <mergeCell ref="I183:J183"/>
    <mergeCell ref="K183:L183"/>
    <mergeCell ref="B180:C180"/>
    <mergeCell ref="F180:H180"/>
    <mergeCell ref="I180:J180"/>
    <mergeCell ref="K180:L180"/>
    <mergeCell ref="B181:C181"/>
    <mergeCell ref="F181:H181"/>
    <mergeCell ref="I181:J181"/>
    <mergeCell ref="K181:L181"/>
    <mergeCell ref="B178:C178"/>
    <mergeCell ref="F178:H178"/>
    <mergeCell ref="I178:J178"/>
    <mergeCell ref="K178:L178"/>
    <mergeCell ref="B179:C179"/>
    <mergeCell ref="F179:H179"/>
    <mergeCell ref="I179:J179"/>
    <mergeCell ref="K179:L179"/>
    <mergeCell ref="B176:C176"/>
    <mergeCell ref="F176:H176"/>
    <mergeCell ref="I176:J176"/>
    <mergeCell ref="K176:L176"/>
    <mergeCell ref="B177:C177"/>
    <mergeCell ref="F177:H177"/>
    <mergeCell ref="I177:J177"/>
    <mergeCell ref="K177:L177"/>
    <mergeCell ref="B174:C174"/>
    <mergeCell ref="F174:H174"/>
    <mergeCell ref="I174:J174"/>
    <mergeCell ref="K174:L174"/>
    <mergeCell ref="B175:C175"/>
    <mergeCell ref="F175:H175"/>
    <mergeCell ref="I175:J175"/>
    <mergeCell ref="K175:L175"/>
    <mergeCell ref="B172:C172"/>
    <mergeCell ref="F172:H172"/>
    <mergeCell ref="I172:J172"/>
    <mergeCell ref="K172:L172"/>
    <mergeCell ref="B173:C173"/>
    <mergeCell ref="F173:H173"/>
    <mergeCell ref="I173:J173"/>
    <mergeCell ref="K173:L173"/>
    <mergeCell ref="B170:C170"/>
    <mergeCell ref="F170:H170"/>
    <mergeCell ref="I170:J170"/>
    <mergeCell ref="K170:L170"/>
    <mergeCell ref="B171:C171"/>
    <mergeCell ref="F171:H171"/>
    <mergeCell ref="I171:J171"/>
    <mergeCell ref="K171:L171"/>
    <mergeCell ref="B168:C168"/>
    <mergeCell ref="F168:H168"/>
    <mergeCell ref="I168:J168"/>
    <mergeCell ref="K168:L168"/>
    <mergeCell ref="B169:C169"/>
    <mergeCell ref="F169:H169"/>
    <mergeCell ref="I169:J169"/>
    <mergeCell ref="K169:L169"/>
    <mergeCell ref="B166:C166"/>
    <mergeCell ref="F166:H166"/>
    <mergeCell ref="I166:J166"/>
    <mergeCell ref="K166:L166"/>
    <mergeCell ref="B167:C167"/>
    <mergeCell ref="F167:H167"/>
    <mergeCell ref="I167:J167"/>
    <mergeCell ref="K167:L167"/>
    <mergeCell ref="B164:C164"/>
    <mergeCell ref="F164:H164"/>
    <mergeCell ref="I164:J164"/>
    <mergeCell ref="K164:L164"/>
    <mergeCell ref="B165:C165"/>
    <mergeCell ref="F165:H165"/>
    <mergeCell ref="I165:J165"/>
    <mergeCell ref="K165:L165"/>
    <mergeCell ref="B162:C162"/>
    <mergeCell ref="F162:H162"/>
    <mergeCell ref="I162:J162"/>
    <mergeCell ref="K162:L162"/>
    <mergeCell ref="B163:C163"/>
    <mergeCell ref="F163:H163"/>
    <mergeCell ref="I163:J163"/>
    <mergeCell ref="K163:L163"/>
    <mergeCell ref="B160:C160"/>
    <mergeCell ref="F160:H160"/>
    <mergeCell ref="I160:J160"/>
    <mergeCell ref="K160:L160"/>
    <mergeCell ref="B161:C161"/>
    <mergeCell ref="F161:H161"/>
    <mergeCell ref="I161:J161"/>
    <mergeCell ref="K161:L161"/>
    <mergeCell ref="B158:C158"/>
    <mergeCell ref="F158:H158"/>
    <mergeCell ref="I158:J158"/>
    <mergeCell ref="K158:L158"/>
    <mergeCell ref="B159:C159"/>
    <mergeCell ref="F159:H159"/>
    <mergeCell ref="I159:J159"/>
    <mergeCell ref="K159:L159"/>
    <mergeCell ref="B156:C156"/>
    <mergeCell ref="F156:H156"/>
    <mergeCell ref="I156:J156"/>
    <mergeCell ref="K156:L156"/>
    <mergeCell ref="B157:C157"/>
    <mergeCell ref="F157:H157"/>
    <mergeCell ref="I157:J157"/>
    <mergeCell ref="K157:L157"/>
    <mergeCell ref="B154:C154"/>
    <mergeCell ref="F154:H154"/>
    <mergeCell ref="I154:J154"/>
    <mergeCell ref="K154:L154"/>
    <mergeCell ref="B155:C155"/>
    <mergeCell ref="F155:H155"/>
    <mergeCell ref="I155:J155"/>
    <mergeCell ref="K155:L155"/>
    <mergeCell ref="B152:C152"/>
    <mergeCell ref="F152:H152"/>
    <mergeCell ref="I152:J152"/>
    <mergeCell ref="K152:L152"/>
    <mergeCell ref="B153:C153"/>
    <mergeCell ref="F153:H153"/>
    <mergeCell ref="I153:J153"/>
    <mergeCell ref="K153:L153"/>
    <mergeCell ref="B150:C150"/>
    <mergeCell ref="F150:H150"/>
    <mergeCell ref="I150:J150"/>
    <mergeCell ref="K150:L150"/>
    <mergeCell ref="B151:C151"/>
    <mergeCell ref="F151:H151"/>
    <mergeCell ref="I151:J151"/>
    <mergeCell ref="K151:L151"/>
    <mergeCell ref="B148:C148"/>
    <mergeCell ref="F148:H148"/>
    <mergeCell ref="I148:J148"/>
    <mergeCell ref="K148:L148"/>
    <mergeCell ref="B149:C149"/>
    <mergeCell ref="F149:H149"/>
    <mergeCell ref="I149:J149"/>
    <mergeCell ref="K149:L149"/>
    <mergeCell ref="B146:C146"/>
    <mergeCell ref="F146:H146"/>
    <mergeCell ref="I146:J146"/>
    <mergeCell ref="K146:L146"/>
    <mergeCell ref="B147:C147"/>
    <mergeCell ref="F147:H147"/>
    <mergeCell ref="I147:J147"/>
    <mergeCell ref="K147:L147"/>
    <mergeCell ref="B144:C144"/>
    <mergeCell ref="F144:H144"/>
    <mergeCell ref="I144:J144"/>
    <mergeCell ref="K144:L144"/>
    <mergeCell ref="B145:C145"/>
    <mergeCell ref="F145:H145"/>
    <mergeCell ref="I145:J145"/>
    <mergeCell ref="K145:L145"/>
    <mergeCell ref="B142:C142"/>
    <mergeCell ref="F142:H142"/>
    <mergeCell ref="I142:J142"/>
    <mergeCell ref="K142:L142"/>
    <mergeCell ref="B143:C143"/>
    <mergeCell ref="F143:H143"/>
    <mergeCell ref="I143:J143"/>
    <mergeCell ref="K143:L143"/>
    <mergeCell ref="B140:C140"/>
    <mergeCell ref="F140:H140"/>
    <mergeCell ref="I140:J140"/>
    <mergeCell ref="K140:L140"/>
    <mergeCell ref="B141:C141"/>
    <mergeCell ref="F141:H141"/>
    <mergeCell ref="I141:J141"/>
    <mergeCell ref="K141:L141"/>
    <mergeCell ref="B138:C138"/>
    <mergeCell ref="F138:H138"/>
    <mergeCell ref="I138:J138"/>
    <mergeCell ref="K138:L138"/>
    <mergeCell ref="B139:C139"/>
    <mergeCell ref="F139:H139"/>
    <mergeCell ref="I139:J139"/>
    <mergeCell ref="K139:L139"/>
    <mergeCell ref="B136:C136"/>
    <mergeCell ref="F136:H136"/>
    <mergeCell ref="I136:J136"/>
    <mergeCell ref="K136:L136"/>
    <mergeCell ref="B137:C137"/>
    <mergeCell ref="F137:H137"/>
    <mergeCell ref="I137:J137"/>
    <mergeCell ref="K137:L137"/>
    <mergeCell ref="B134:C134"/>
    <mergeCell ref="F134:H134"/>
    <mergeCell ref="I134:J134"/>
    <mergeCell ref="K134:L134"/>
    <mergeCell ref="B135:C135"/>
    <mergeCell ref="F135:H135"/>
    <mergeCell ref="I135:J135"/>
    <mergeCell ref="K135:L135"/>
    <mergeCell ref="B132:C132"/>
    <mergeCell ref="F132:H132"/>
    <mergeCell ref="I132:J132"/>
    <mergeCell ref="K132:L132"/>
    <mergeCell ref="B133:C133"/>
    <mergeCell ref="F133:H133"/>
    <mergeCell ref="I133:J133"/>
    <mergeCell ref="K133:L133"/>
    <mergeCell ref="B130:C130"/>
    <mergeCell ref="F130:H130"/>
    <mergeCell ref="I130:J130"/>
    <mergeCell ref="K130:L130"/>
    <mergeCell ref="B131:C131"/>
    <mergeCell ref="F131:H131"/>
    <mergeCell ref="I131:J131"/>
    <mergeCell ref="K131:L131"/>
    <mergeCell ref="B128:C128"/>
    <mergeCell ref="F128:H128"/>
    <mergeCell ref="I128:J128"/>
    <mergeCell ref="K128:L128"/>
    <mergeCell ref="P128:S128"/>
    <mergeCell ref="B129:C129"/>
    <mergeCell ref="F129:H129"/>
    <mergeCell ref="I129:J129"/>
    <mergeCell ref="K129:L129"/>
    <mergeCell ref="B126:C126"/>
    <mergeCell ref="F126:H126"/>
    <mergeCell ref="I126:J126"/>
    <mergeCell ref="K126:L126"/>
    <mergeCell ref="P126:S126"/>
    <mergeCell ref="B127:C127"/>
    <mergeCell ref="F127:H127"/>
    <mergeCell ref="I127:J127"/>
    <mergeCell ref="K127:L127"/>
    <mergeCell ref="B124:C124"/>
    <mergeCell ref="F124:H124"/>
    <mergeCell ref="I124:J124"/>
    <mergeCell ref="K124:L124"/>
    <mergeCell ref="B125:C125"/>
    <mergeCell ref="F125:H125"/>
    <mergeCell ref="I125:J125"/>
    <mergeCell ref="K125:L125"/>
    <mergeCell ref="B122:C122"/>
    <mergeCell ref="F122:H122"/>
    <mergeCell ref="I122:J122"/>
    <mergeCell ref="K122:L122"/>
    <mergeCell ref="B123:C123"/>
    <mergeCell ref="F123:H123"/>
    <mergeCell ref="I123:J123"/>
    <mergeCell ref="K123:L123"/>
    <mergeCell ref="B120:C120"/>
    <mergeCell ref="F120:H120"/>
    <mergeCell ref="I120:J120"/>
    <mergeCell ref="K120:L120"/>
    <mergeCell ref="B121:C121"/>
    <mergeCell ref="F121:H121"/>
    <mergeCell ref="I121:J121"/>
    <mergeCell ref="K121:L121"/>
    <mergeCell ref="B118:C118"/>
    <mergeCell ref="F118:H118"/>
    <mergeCell ref="I118:J118"/>
    <mergeCell ref="K118:L118"/>
    <mergeCell ref="B119:C119"/>
    <mergeCell ref="F119:H119"/>
    <mergeCell ref="I119:J119"/>
    <mergeCell ref="K119:L119"/>
    <mergeCell ref="B116:C116"/>
    <mergeCell ref="F116:H116"/>
    <mergeCell ref="I116:J116"/>
    <mergeCell ref="K116:L116"/>
    <mergeCell ref="B117:C117"/>
    <mergeCell ref="F117:H117"/>
    <mergeCell ref="I117:J117"/>
    <mergeCell ref="K117:L117"/>
    <mergeCell ref="B114:C114"/>
    <mergeCell ref="F114:H114"/>
    <mergeCell ref="I114:J114"/>
    <mergeCell ref="K114:L114"/>
    <mergeCell ref="B115:C115"/>
    <mergeCell ref="F115:H115"/>
    <mergeCell ref="I115:J115"/>
    <mergeCell ref="K115:L115"/>
    <mergeCell ref="B112:C112"/>
    <mergeCell ref="F112:H112"/>
    <mergeCell ref="I112:J112"/>
    <mergeCell ref="K112:L112"/>
    <mergeCell ref="B113:C113"/>
    <mergeCell ref="F113:H113"/>
    <mergeCell ref="I113:J113"/>
    <mergeCell ref="K113:L113"/>
    <mergeCell ref="B110:C110"/>
    <mergeCell ref="F110:H110"/>
    <mergeCell ref="I110:J110"/>
    <mergeCell ref="K110:L110"/>
    <mergeCell ref="B111:C111"/>
    <mergeCell ref="F111:H111"/>
    <mergeCell ref="I111:J111"/>
    <mergeCell ref="K111:L111"/>
    <mergeCell ref="B108:C108"/>
    <mergeCell ref="F108:H108"/>
    <mergeCell ref="I108:J108"/>
    <mergeCell ref="K108:L108"/>
    <mergeCell ref="B109:C109"/>
    <mergeCell ref="F109:H109"/>
    <mergeCell ref="I109:J109"/>
    <mergeCell ref="K109:L109"/>
    <mergeCell ref="B106:C106"/>
    <mergeCell ref="F106:H106"/>
    <mergeCell ref="I106:J106"/>
    <mergeCell ref="K106:L106"/>
    <mergeCell ref="B107:C107"/>
    <mergeCell ref="F107:H107"/>
    <mergeCell ref="I107:J107"/>
    <mergeCell ref="K107:L107"/>
    <mergeCell ref="B104:C104"/>
    <mergeCell ref="F104:H104"/>
    <mergeCell ref="I104:J104"/>
    <mergeCell ref="K104:L104"/>
    <mergeCell ref="B105:C105"/>
    <mergeCell ref="F105:H105"/>
    <mergeCell ref="I105:J105"/>
    <mergeCell ref="K105:L105"/>
    <mergeCell ref="B102:C102"/>
    <mergeCell ref="F102:H102"/>
    <mergeCell ref="I102:J102"/>
    <mergeCell ref="K102:L102"/>
    <mergeCell ref="B103:C103"/>
    <mergeCell ref="F103:H103"/>
    <mergeCell ref="I103:J103"/>
    <mergeCell ref="K103:L103"/>
    <mergeCell ref="B100:C100"/>
    <mergeCell ref="F100:H100"/>
    <mergeCell ref="I100:J100"/>
    <mergeCell ref="K100:L100"/>
    <mergeCell ref="B101:C101"/>
    <mergeCell ref="F101:H101"/>
    <mergeCell ref="I101:J101"/>
    <mergeCell ref="K101:L101"/>
    <mergeCell ref="B98:C98"/>
    <mergeCell ref="F98:H98"/>
    <mergeCell ref="I98:J98"/>
    <mergeCell ref="K98:L98"/>
    <mergeCell ref="B99:C99"/>
    <mergeCell ref="F99:H99"/>
    <mergeCell ref="I99:J99"/>
    <mergeCell ref="K99:L99"/>
    <mergeCell ref="B96:C96"/>
    <mergeCell ref="F96:H96"/>
    <mergeCell ref="I96:J96"/>
    <mergeCell ref="K96:L96"/>
    <mergeCell ref="B97:C97"/>
    <mergeCell ref="F97:H97"/>
    <mergeCell ref="I97:J97"/>
    <mergeCell ref="K97:L97"/>
    <mergeCell ref="B94:C94"/>
    <mergeCell ref="F94:H94"/>
    <mergeCell ref="I94:J94"/>
    <mergeCell ref="K94:L94"/>
    <mergeCell ref="B95:C95"/>
    <mergeCell ref="F95:H95"/>
    <mergeCell ref="I95:J95"/>
    <mergeCell ref="K95:L95"/>
    <mergeCell ref="B92:C92"/>
    <mergeCell ref="F92:H92"/>
    <mergeCell ref="I92:J92"/>
    <mergeCell ref="K92:L92"/>
    <mergeCell ref="B93:C93"/>
    <mergeCell ref="F93:H93"/>
    <mergeCell ref="I93:J93"/>
    <mergeCell ref="K93:L93"/>
    <mergeCell ref="B90:C90"/>
    <mergeCell ref="F90:H90"/>
    <mergeCell ref="I90:J90"/>
    <mergeCell ref="K90:L90"/>
    <mergeCell ref="B91:C91"/>
    <mergeCell ref="F91:H91"/>
    <mergeCell ref="I91:J91"/>
    <mergeCell ref="K91:L91"/>
    <mergeCell ref="B88:C88"/>
    <mergeCell ref="F88:H88"/>
    <mergeCell ref="I88:J88"/>
    <mergeCell ref="K88:L88"/>
    <mergeCell ref="B89:C89"/>
    <mergeCell ref="F89:H89"/>
    <mergeCell ref="I89:J89"/>
    <mergeCell ref="K89:L89"/>
    <mergeCell ref="B86:C86"/>
    <mergeCell ref="F86:H86"/>
    <mergeCell ref="I86:J86"/>
    <mergeCell ref="K86:L86"/>
    <mergeCell ref="B87:C87"/>
    <mergeCell ref="F87:H87"/>
    <mergeCell ref="I87:J87"/>
    <mergeCell ref="K87:L87"/>
    <mergeCell ref="B84:C84"/>
    <mergeCell ref="F84:H84"/>
    <mergeCell ref="I84:J84"/>
    <mergeCell ref="K84:L84"/>
    <mergeCell ref="B85:C85"/>
    <mergeCell ref="F85:H85"/>
    <mergeCell ref="I85:J85"/>
    <mergeCell ref="K85:L85"/>
    <mergeCell ref="B82:C82"/>
    <mergeCell ref="F82:H82"/>
    <mergeCell ref="I82:J82"/>
    <mergeCell ref="K82:L82"/>
    <mergeCell ref="B83:C83"/>
    <mergeCell ref="F83:H83"/>
    <mergeCell ref="I83:J83"/>
    <mergeCell ref="K83:L83"/>
    <mergeCell ref="B80:C80"/>
    <mergeCell ref="F80:H80"/>
    <mergeCell ref="I80:J80"/>
    <mergeCell ref="K80:L80"/>
    <mergeCell ref="B81:C81"/>
    <mergeCell ref="F81:H81"/>
    <mergeCell ref="I81:J81"/>
    <mergeCell ref="K81:L81"/>
    <mergeCell ref="B78:C78"/>
    <mergeCell ref="F78:H78"/>
    <mergeCell ref="I78:J78"/>
    <mergeCell ref="K78:L78"/>
    <mergeCell ref="B79:C79"/>
    <mergeCell ref="F79:H79"/>
    <mergeCell ref="I79:J79"/>
    <mergeCell ref="K79:L79"/>
    <mergeCell ref="B76:C76"/>
    <mergeCell ref="F76:H76"/>
    <mergeCell ref="I76:J76"/>
    <mergeCell ref="K76:L76"/>
    <mergeCell ref="B77:C77"/>
    <mergeCell ref="F77:H77"/>
    <mergeCell ref="I77:J77"/>
    <mergeCell ref="K77:L77"/>
    <mergeCell ref="B74:C74"/>
    <mergeCell ref="F74:H74"/>
    <mergeCell ref="I74:J74"/>
    <mergeCell ref="K74:L74"/>
    <mergeCell ref="B75:C75"/>
    <mergeCell ref="F75:H75"/>
    <mergeCell ref="I75:J75"/>
    <mergeCell ref="K75:L75"/>
    <mergeCell ref="B72:C72"/>
    <mergeCell ref="F72:H72"/>
    <mergeCell ref="I72:J72"/>
    <mergeCell ref="K72:L72"/>
    <mergeCell ref="B73:C73"/>
    <mergeCell ref="F73:H73"/>
    <mergeCell ref="I73:J73"/>
    <mergeCell ref="K73:L73"/>
    <mergeCell ref="B70:C70"/>
    <mergeCell ref="F70:H70"/>
    <mergeCell ref="I70:J70"/>
    <mergeCell ref="K70:L70"/>
    <mergeCell ref="B71:C71"/>
    <mergeCell ref="F71:H71"/>
    <mergeCell ref="I71:J71"/>
    <mergeCell ref="K71:L71"/>
    <mergeCell ref="B68:C68"/>
    <mergeCell ref="F68:H68"/>
    <mergeCell ref="I68:J68"/>
    <mergeCell ref="K68:L68"/>
    <mergeCell ref="B69:C69"/>
    <mergeCell ref="F69:H69"/>
    <mergeCell ref="I69:J69"/>
    <mergeCell ref="K69:L69"/>
    <mergeCell ref="B66:C66"/>
    <mergeCell ref="F66:H66"/>
    <mergeCell ref="I66:J66"/>
    <mergeCell ref="K66:L66"/>
    <mergeCell ref="B67:C67"/>
    <mergeCell ref="F67:H67"/>
    <mergeCell ref="I67:J67"/>
    <mergeCell ref="K67:L67"/>
    <mergeCell ref="B64:C64"/>
    <mergeCell ref="F64:H64"/>
    <mergeCell ref="I64:J64"/>
    <mergeCell ref="K64:L64"/>
    <mergeCell ref="B65:C65"/>
    <mergeCell ref="F65:H65"/>
    <mergeCell ref="I65:J65"/>
    <mergeCell ref="K65:L65"/>
    <mergeCell ref="B62:C62"/>
    <mergeCell ref="F62:H62"/>
    <mergeCell ref="I62:J62"/>
    <mergeCell ref="K62:L62"/>
    <mergeCell ref="B63:C63"/>
    <mergeCell ref="F63:H63"/>
    <mergeCell ref="I63:J63"/>
    <mergeCell ref="K63:L63"/>
    <mergeCell ref="B60:C60"/>
    <mergeCell ref="F60:H60"/>
    <mergeCell ref="I60:J60"/>
    <mergeCell ref="K60:L60"/>
    <mergeCell ref="B61:C61"/>
    <mergeCell ref="F61:H61"/>
    <mergeCell ref="I61:J61"/>
    <mergeCell ref="K61:L61"/>
    <mergeCell ref="B58:C58"/>
    <mergeCell ref="F58:H58"/>
    <mergeCell ref="I58:J58"/>
    <mergeCell ref="K58:L58"/>
    <mergeCell ref="B59:C59"/>
    <mergeCell ref="F59:H59"/>
    <mergeCell ref="I59:J59"/>
    <mergeCell ref="K59:L59"/>
    <mergeCell ref="B56:C56"/>
    <mergeCell ref="F56:H56"/>
    <mergeCell ref="I56:J56"/>
    <mergeCell ref="K56:L56"/>
    <mergeCell ref="B57:C57"/>
    <mergeCell ref="F57:H57"/>
    <mergeCell ref="I57:J57"/>
    <mergeCell ref="K57:L57"/>
    <mergeCell ref="B54:C54"/>
    <mergeCell ref="F54:H54"/>
    <mergeCell ref="I54:J54"/>
    <mergeCell ref="K54:L54"/>
    <mergeCell ref="B55:C55"/>
    <mergeCell ref="F55:H55"/>
    <mergeCell ref="I55:J55"/>
    <mergeCell ref="K55:L55"/>
    <mergeCell ref="A51:O51"/>
    <mergeCell ref="B52:C52"/>
    <mergeCell ref="F52:H52"/>
    <mergeCell ref="I52:J52"/>
    <mergeCell ref="K52:L52"/>
    <mergeCell ref="B53:C53"/>
    <mergeCell ref="F53:H53"/>
    <mergeCell ref="I53:J53"/>
    <mergeCell ref="K53:L53"/>
    <mergeCell ref="B49:C49"/>
    <mergeCell ref="F49:H49"/>
    <mergeCell ref="I49:J49"/>
    <mergeCell ref="K49:M49"/>
    <mergeCell ref="B50:C50"/>
    <mergeCell ref="F50:H50"/>
    <mergeCell ref="I50:J50"/>
    <mergeCell ref="K50:M50"/>
    <mergeCell ref="B47:C47"/>
    <mergeCell ref="F47:H47"/>
    <mergeCell ref="I47:J47"/>
    <mergeCell ref="K47:M47"/>
    <mergeCell ref="B48:C48"/>
    <mergeCell ref="F48:H48"/>
    <mergeCell ref="I48:J48"/>
    <mergeCell ref="K48:M48"/>
    <mergeCell ref="B45:C45"/>
    <mergeCell ref="F45:H45"/>
    <mergeCell ref="I45:J45"/>
    <mergeCell ref="K45:M45"/>
    <mergeCell ref="B46:C46"/>
    <mergeCell ref="F46:H46"/>
    <mergeCell ref="I46:J46"/>
    <mergeCell ref="K46:M46"/>
    <mergeCell ref="B43:C43"/>
    <mergeCell ref="F43:H43"/>
    <mergeCell ref="I43:J43"/>
    <mergeCell ref="K43:M43"/>
    <mergeCell ref="B44:C44"/>
    <mergeCell ref="F44:H44"/>
    <mergeCell ref="I44:J44"/>
    <mergeCell ref="K44:M44"/>
    <mergeCell ref="B40:D40"/>
    <mergeCell ref="F40:H40"/>
    <mergeCell ref="I40:J40"/>
    <mergeCell ref="K40:M40"/>
    <mergeCell ref="A41:O41"/>
    <mergeCell ref="A42:O42"/>
    <mergeCell ref="A37:O37"/>
    <mergeCell ref="B38:C38"/>
    <mergeCell ref="F38:H38"/>
    <mergeCell ref="I38:J38"/>
    <mergeCell ref="K38:M38"/>
    <mergeCell ref="B39:C39"/>
    <mergeCell ref="F39:H39"/>
    <mergeCell ref="I39:J39"/>
    <mergeCell ref="K39:M39"/>
    <mergeCell ref="A34:O34"/>
    <mergeCell ref="B35:C35"/>
    <mergeCell ref="F35:H35"/>
    <mergeCell ref="I35:J35"/>
    <mergeCell ref="K35:M35"/>
    <mergeCell ref="B36:C36"/>
    <mergeCell ref="F36:H36"/>
    <mergeCell ref="I36:J36"/>
    <mergeCell ref="K36:M36"/>
    <mergeCell ref="A31:O31"/>
    <mergeCell ref="B32:C32"/>
    <mergeCell ref="F32:H32"/>
    <mergeCell ref="I32:J32"/>
    <mergeCell ref="K32:M32"/>
    <mergeCell ref="B33:C33"/>
    <mergeCell ref="F33:H33"/>
    <mergeCell ref="I33:J33"/>
    <mergeCell ref="K33:M33"/>
    <mergeCell ref="B29:C29"/>
    <mergeCell ref="F29:H29"/>
    <mergeCell ref="I29:J29"/>
    <mergeCell ref="K29:M29"/>
    <mergeCell ref="B30:C30"/>
    <mergeCell ref="F30:H30"/>
    <mergeCell ref="I30:J30"/>
    <mergeCell ref="K30:M30"/>
    <mergeCell ref="B27:C27"/>
    <mergeCell ref="F27:H27"/>
    <mergeCell ref="I27:J27"/>
    <mergeCell ref="K27:M27"/>
    <mergeCell ref="B28:C28"/>
    <mergeCell ref="F28:H28"/>
    <mergeCell ref="I28:J28"/>
    <mergeCell ref="K28:M28"/>
    <mergeCell ref="A24:O24"/>
    <mergeCell ref="B25:C25"/>
    <mergeCell ref="F25:H25"/>
    <mergeCell ref="I25:J25"/>
    <mergeCell ref="K25:M25"/>
    <mergeCell ref="B26:C26"/>
    <mergeCell ref="F26:H26"/>
    <mergeCell ref="I26:J26"/>
    <mergeCell ref="K26:M26"/>
    <mergeCell ref="B22:C22"/>
    <mergeCell ref="F22:H22"/>
    <mergeCell ref="I22:J22"/>
    <mergeCell ref="K22:M22"/>
    <mergeCell ref="B23:C23"/>
    <mergeCell ref="F23:H23"/>
    <mergeCell ref="I23:J23"/>
    <mergeCell ref="K23:M23"/>
    <mergeCell ref="B20:C20"/>
    <mergeCell ref="F20:H20"/>
    <mergeCell ref="I20:J20"/>
    <mergeCell ref="K20:M20"/>
    <mergeCell ref="B21:C21"/>
    <mergeCell ref="F21:H21"/>
    <mergeCell ref="I21:J21"/>
    <mergeCell ref="K21:M21"/>
    <mergeCell ref="B18:C18"/>
    <mergeCell ref="F18:H18"/>
    <mergeCell ref="I18:J18"/>
    <mergeCell ref="K18:M18"/>
    <mergeCell ref="B19:C19"/>
    <mergeCell ref="F19:H19"/>
    <mergeCell ref="I19:J19"/>
    <mergeCell ref="K19:M19"/>
    <mergeCell ref="B15:C15"/>
    <mergeCell ref="F15:H15"/>
    <mergeCell ref="I15:J15"/>
    <mergeCell ref="K15:M15"/>
    <mergeCell ref="A16:O16"/>
    <mergeCell ref="B17:C17"/>
    <mergeCell ref="F17:H17"/>
    <mergeCell ref="I17:J17"/>
    <mergeCell ref="K17:M17"/>
    <mergeCell ref="B13:C13"/>
    <mergeCell ref="F13:H13"/>
    <mergeCell ref="I13:J13"/>
    <mergeCell ref="K13:M13"/>
    <mergeCell ref="B14:C14"/>
    <mergeCell ref="F14:H14"/>
    <mergeCell ref="I14:J14"/>
    <mergeCell ref="K14:M14"/>
    <mergeCell ref="O5:O9"/>
    <mergeCell ref="A10:O10"/>
    <mergeCell ref="A11:O11"/>
    <mergeCell ref="B12:C12"/>
    <mergeCell ref="F12:H12"/>
    <mergeCell ref="I12:J12"/>
    <mergeCell ref="K12:M12"/>
    <mergeCell ref="N1:O1"/>
    <mergeCell ref="A2:O3"/>
    <mergeCell ref="A5:A9"/>
    <mergeCell ref="B5:C9"/>
    <mergeCell ref="D5:D9"/>
    <mergeCell ref="E5:E9"/>
    <mergeCell ref="F5:H9"/>
    <mergeCell ref="I5:J9"/>
    <mergeCell ref="K5:M9"/>
    <mergeCell ref="N5:N9"/>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0"/>
  <sheetViews>
    <sheetView workbookViewId="0">
      <selection sqref="A1:H1"/>
    </sheetView>
  </sheetViews>
  <sheetFormatPr defaultColWidth="9.109375" defaultRowHeight="13.8"/>
  <cols>
    <col min="1" max="1" width="6.6640625" style="1060" customWidth="1"/>
    <col min="2" max="2" width="21.109375" style="1047" customWidth="1"/>
    <col min="3" max="3" width="15.6640625" style="1047" customWidth="1"/>
    <col min="4" max="4" width="14.6640625" style="1052" customWidth="1"/>
    <col min="5" max="5" width="33.44140625" style="1047" customWidth="1"/>
    <col min="6" max="6" width="20.6640625" style="1047" customWidth="1"/>
    <col min="7" max="7" width="24.88671875" style="1047" customWidth="1"/>
    <col min="8" max="8" width="17.44140625" style="1012" customWidth="1"/>
    <col min="9" max="9" width="12.44140625" style="1012" customWidth="1"/>
    <col min="10" max="12" width="9.109375" style="1012"/>
    <col min="13" max="13" width="10.88671875" style="1012" customWidth="1"/>
    <col min="14" max="14" width="10.109375" style="1012" customWidth="1"/>
    <col min="15" max="15" width="9.109375" style="1012" customWidth="1"/>
    <col min="16" max="16" width="9.5546875" style="1012" customWidth="1"/>
    <col min="17" max="16384" width="9.109375" style="1012"/>
  </cols>
  <sheetData>
    <row r="1" spans="1:15" ht="54" customHeight="1">
      <c r="A1" s="2872" t="s">
        <v>24205</v>
      </c>
      <c r="B1" s="2872"/>
      <c r="C1" s="2872"/>
      <c r="D1" s="2872"/>
      <c r="E1" s="2872"/>
      <c r="F1" s="2872"/>
      <c r="G1" s="2872"/>
      <c r="H1" s="2872"/>
      <c r="I1" s="1010"/>
      <c r="J1" s="1011"/>
      <c r="K1" s="1011"/>
      <c r="L1" s="1011"/>
      <c r="M1" s="1011"/>
      <c r="N1" s="1011"/>
      <c r="O1" s="1011"/>
    </row>
    <row r="2" spans="1:15">
      <c r="A2" s="1303"/>
      <c r="B2" s="1304"/>
      <c r="C2" s="1304"/>
      <c r="D2" s="1305"/>
      <c r="E2" s="1304"/>
      <c r="F2" s="1304"/>
      <c r="G2" s="1304"/>
      <c r="H2" s="1306"/>
      <c r="I2" s="1011"/>
      <c r="J2" s="1011"/>
      <c r="K2" s="1011"/>
      <c r="L2" s="1011"/>
      <c r="M2" s="1011"/>
      <c r="N2" s="1011"/>
      <c r="O2" s="1011"/>
    </row>
    <row r="3" spans="1:15" ht="96.6">
      <c r="A3" s="1307" t="s">
        <v>1606</v>
      </c>
      <c r="B3" s="1091" t="s">
        <v>1607</v>
      </c>
      <c r="C3" s="1091" t="s">
        <v>0</v>
      </c>
      <c r="D3" s="1100" t="s">
        <v>1</v>
      </c>
      <c r="E3" s="1090" t="s">
        <v>17484</v>
      </c>
      <c r="F3" s="1090" t="s">
        <v>17485</v>
      </c>
      <c r="G3" s="1090" t="s">
        <v>17486</v>
      </c>
      <c r="H3" s="1308"/>
      <c r="I3" s="1015"/>
      <c r="J3" s="1011"/>
      <c r="K3" s="1011"/>
      <c r="L3" s="1011"/>
      <c r="M3" s="1011"/>
      <c r="N3" s="1011"/>
      <c r="O3" s="1011"/>
    </row>
    <row r="4" spans="1:15">
      <c r="A4" s="2873" t="s">
        <v>17487</v>
      </c>
      <c r="B4" s="2874"/>
      <c r="C4" s="2874"/>
      <c r="D4" s="2874"/>
      <c r="E4" s="2874"/>
      <c r="F4" s="2874"/>
      <c r="G4" s="2874"/>
      <c r="H4" s="2875"/>
      <c r="I4" s="1016"/>
      <c r="J4" s="1011"/>
      <c r="K4" s="1011"/>
      <c r="L4" s="1011"/>
      <c r="M4" s="1011"/>
      <c r="N4" s="1011"/>
      <c r="O4" s="1011"/>
    </row>
    <row r="5" spans="1:15">
      <c r="A5" s="2876" t="s">
        <v>3</v>
      </c>
      <c r="B5" s="2877"/>
      <c r="C5" s="2877"/>
      <c r="D5" s="2877"/>
      <c r="E5" s="2877"/>
      <c r="F5" s="2877"/>
      <c r="G5" s="2877"/>
      <c r="H5" s="2878"/>
      <c r="I5" s="1016"/>
      <c r="J5" s="1011"/>
      <c r="K5" s="1011"/>
      <c r="L5" s="1011"/>
      <c r="M5" s="1011"/>
      <c r="N5" s="1011"/>
      <c r="O5" s="1011"/>
    </row>
    <row r="6" spans="1:15" ht="110.4">
      <c r="A6" s="1055">
        <v>1</v>
      </c>
      <c r="B6" s="1040" t="s">
        <v>17488</v>
      </c>
      <c r="C6" s="1040" t="s">
        <v>4792</v>
      </c>
      <c r="D6" s="1036">
        <v>100005.8</v>
      </c>
      <c r="E6" s="1040" t="s">
        <v>17489</v>
      </c>
      <c r="F6" s="1040" t="s">
        <v>17490</v>
      </c>
      <c r="G6" s="1040" t="s">
        <v>17491</v>
      </c>
      <c r="H6" s="1014"/>
      <c r="I6" s="1017"/>
      <c r="J6" s="1011"/>
      <c r="K6" s="1011"/>
      <c r="L6" s="1011"/>
      <c r="M6" s="1011"/>
      <c r="N6" s="1011"/>
      <c r="O6" s="1011"/>
    </row>
    <row r="7" spans="1:15" ht="41.4">
      <c r="A7" s="1055">
        <v>2</v>
      </c>
      <c r="B7" s="1040" t="s">
        <v>17492</v>
      </c>
      <c r="C7" s="1040" t="s">
        <v>4792</v>
      </c>
      <c r="D7" s="1035">
        <v>33307.599999999999</v>
      </c>
      <c r="E7" s="1040" t="s">
        <v>17493</v>
      </c>
      <c r="F7" s="1040" t="s">
        <v>17494</v>
      </c>
      <c r="G7" s="1040" t="s">
        <v>17495</v>
      </c>
      <c r="H7" s="1014"/>
      <c r="I7" s="1017"/>
      <c r="J7" s="1011"/>
      <c r="K7" s="1011"/>
      <c r="L7" s="1011"/>
      <c r="M7" s="1011"/>
      <c r="N7" s="1011"/>
      <c r="O7" s="1011"/>
    </row>
    <row r="8" spans="1:15">
      <c r="A8" s="1055"/>
      <c r="B8" s="2870" t="s">
        <v>17496</v>
      </c>
      <c r="C8" s="2871"/>
      <c r="D8" s="1035"/>
      <c r="E8" s="1040"/>
      <c r="F8" s="1040"/>
      <c r="G8" s="1040"/>
      <c r="H8" s="1014"/>
      <c r="I8" s="1017"/>
      <c r="J8" s="1011"/>
      <c r="K8" s="1011"/>
      <c r="L8" s="1011"/>
      <c r="M8" s="1011"/>
      <c r="N8" s="1011"/>
      <c r="O8" s="1011"/>
    </row>
    <row r="9" spans="1:15">
      <c r="A9" s="2876" t="s">
        <v>4</v>
      </c>
      <c r="B9" s="2877"/>
      <c r="C9" s="2877"/>
      <c r="D9" s="2877"/>
      <c r="E9" s="2877"/>
      <c r="F9" s="2877"/>
      <c r="G9" s="2877"/>
      <c r="H9" s="2878"/>
      <c r="I9" s="1016"/>
      <c r="J9" s="1011"/>
      <c r="K9" s="1011"/>
      <c r="L9" s="1011"/>
      <c r="M9" s="1011"/>
      <c r="N9" s="1011"/>
      <c r="O9" s="1011"/>
    </row>
    <row r="10" spans="1:15" ht="96.6">
      <c r="A10" s="1055">
        <v>3</v>
      </c>
      <c r="B10" s="1040" t="s">
        <v>17497</v>
      </c>
      <c r="C10" s="1040" t="s">
        <v>21</v>
      </c>
      <c r="D10" s="1036">
        <v>52582.744100000004</v>
      </c>
      <c r="E10" s="1040" t="s">
        <v>17498</v>
      </c>
      <c r="F10" s="1040" t="s">
        <v>17499</v>
      </c>
      <c r="G10" s="1040" t="s">
        <v>17500</v>
      </c>
      <c r="H10" s="1014"/>
      <c r="I10" s="1017"/>
      <c r="J10" s="1011"/>
      <c r="K10" s="1011"/>
      <c r="L10" s="1011"/>
      <c r="M10" s="1011"/>
      <c r="N10" s="1011"/>
      <c r="O10" s="1011"/>
    </row>
    <row r="11" spans="1:15" ht="151.80000000000001">
      <c r="A11" s="1055">
        <v>4</v>
      </c>
      <c r="B11" s="1040" t="s">
        <v>17501</v>
      </c>
      <c r="C11" s="1040" t="s">
        <v>21</v>
      </c>
      <c r="D11" s="1035">
        <v>11671.06</v>
      </c>
      <c r="E11" s="1040" t="s">
        <v>17502</v>
      </c>
      <c r="F11" s="1040" t="s">
        <v>3918</v>
      </c>
      <c r="G11" s="1040" t="s">
        <v>17503</v>
      </c>
      <c r="H11" s="1014"/>
      <c r="I11" s="1017"/>
      <c r="J11" s="1011"/>
      <c r="K11" s="1011"/>
      <c r="L11" s="1011"/>
      <c r="M11" s="1011"/>
      <c r="N11" s="1011"/>
      <c r="O11" s="1011"/>
    </row>
    <row r="12" spans="1:15" ht="55.2">
      <c r="A12" s="1055">
        <v>5</v>
      </c>
      <c r="B12" s="1040" t="s">
        <v>17504</v>
      </c>
      <c r="C12" s="1040" t="s">
        <v>21</v>
      </c>
      <c r="D12" s="1035">
        <v>10000</v>
      </c>
      <c r="E12" s="1040" t="s">
        <v>17505</v>
      </c>
      <c r="F12" s="1040" t="s">
        <v>3918</v>
      </c>
      <c r="G12" s="1040" t="s">
        <v>17506</v>
      </c>
      <c r="H12" s="1014"/>
      <c r="I12" s="1017"/>
      <c r="J12" s="1011"/>
      <c r="K12" s="1011"/>
      <c r="L12" s="1011"/>
      <c r="M12" s="1011"/>
      <c r="N12" s="1011"/>
      <c r="O12" s="1011"/>
    </row>
    <row r="13" spans="1:15" ht="214.5" customHeight="1">
      <c r="A13" s="1055">
        <v>6</v>
      </c>
      <c r="B13" s="1040" t="s">
        <v>17507</v>
      </c>
      <c r="C13" s="1040" t="s">
        <v>21</v>
      </c>
      <c r="D13" s="1035">
        <v>80177.8</v>
      </c>
      <c r="E13" s="1040" t="s">
        <v>17508</v>
      </c>
      <c r="F13" s="1040" t="s">
        <v>3918</v>
      </c>
      <c r="G13" s="1040" t="s">
        <v>17509</v>
      </c>
      <c r="H13" s="1014"/>
      <c r="I13" s="1017"/>
      <c r="J13" s="1011"/>
      <c r="K13" s="1011"/>
      <c r="L13" s="1011"/>
      <c r="M13" s="1011"/>
      <c r="N13" s="1011"/>
      <c r="O13" s="1011"/>
    </row>
    <row r="14" spans="1:15" ht="96.6">
      <c r="A14" s="1055">
        <v>7</v>
      </c>
      <c r="B14" s="1039" t="s">
        <v>17510</v>
      </c>
      <c r="C14" s="1040" t="s">
        <v>21</v>
      </c>
      <c r="D14" s="1035">
        <v>12261.14</v>
      </c>
      <c r="E14" s="1040" t="s">
        <v>17511</v>
      </c>
      <c r="F14" s="1040" t="s">
        <v>3918</v>
      </c>
      <c r="G14" s="1040" t="s">
        <v>17512</v>
      </c>
      <c r="H14" s="1013"/>
      <c r="I14" s="1017"/>
      <c r="J14" s="1011"/>
      <c r="K14" s="1011"/>
      <c r="L14" s="1011"/>
      <c r="M14" s="1011"/>
      <c r="N14" s="1011"/>
      <c r="O14" s="1011"/>
    </row>
    <row r="15" spans="1:15" ht="15" customHeight="1">
      <c r="A15" s="1055"/>
      <c r="B15" s="2870" t="s">
        <v>17513</v>
      </c>
      <c r="C15" s="2871"/>
      <c r="D15" s="1035"/>
      <c r="E15" s="1040"/>
      <c r="F15" s="1040"/>
      <c r="G15" s="1040"/>
      <c r="H15" s="1014"/>
      <c r="I15" s="1017"/>
      <c r="J15" s="1011"/>
      <c r="K15" s="1011"/>
      <c r="L15" s="1011"/>
      <c r="M15" s="1011"/>
      <c r="N15" s="1011"/>
      <c r="O15" s="1011"/>
    </row>
    <row r="16" spans="1:15">
      <c r="A16" s="2876" t="s">
        <v>1627</v>
      </c>
      <c r="B16" s="2877"/>
      <c r="C16" s="2877"/>
      <c r="D16" s="2877"/>
      <c r="E16" s="2877"/>
      <c r="F16" s="2877"/>
      <c r="G16" s="2877"/>
      <c r="H16" s="2878"/>
      <c r="I16" s="1016"/>
      <c r="J16" s="1011"/>
      <c r="K16" s="1011"/>
      <c r="L16" s="1011"/>
      <c r="M16" s="1011"/>
      <c r="N16" s="1011"/>
      <c r="O16" s="1011"/>
    </row>
    <row r="17" spans="1:15" ht="138">
      <c r="A17" s="1055">
        <v>8</v>
      </c>
      <c r="B17" s="1040" t="s">
        <v>17514</v>
      </c>
      <c r="C17" s="1040" t="s">
        <v>1411</v>
      </c>
      <c r="D17" s="1036">
        <v>120</v>
      </c>
      <c r="E17" s="1040" t="s">
        <v>17515</v>
      </c>
      <c r="F17" s="1041" t="s">
        <v>17516</v>
      </c>
      <c r="G17" s="1040" t="s">
        <v>17517</v>
      </c>
      <c r="H17" s="1014"/>
      <c r="I17" s="1017"/>
      <c r="J17" s="1011"/>
      <c r="K17" s="1011"/>
      <c r="L17" s="1011"/>
      <c r="M17" s="1011"/>
      <c r="N17" s="1011"/>
      <c r="O17" s="1011"/>
    </row>
    <row r="18" spans="1:15">
      <c r="A18" s="1055"/>
      <c r="B18" s="2870" t="s">
        <v>17518</v>
      </c>
      <c r="C18" s="2871"/>
      <c r="D18" s="1036"/>
      <c r="E18" s="1040"/>
      <c r="F18" s="1040"/>
      <c r="G18" s="1040"/>
      <c r="H18" s="1014"/>
      <c r="I18" s="1017"/>
      <c r="J18" s="1011"/>
      <c r="K18" s="1011"/>
      <c r="L18" s="1011"/>
      <c r="M18" s="1011"/>
      <c r="N18" s="1011"/>
      <c r="O18" s="1011"/>
    </row>
    <row r="19" spans="1:15" ht="96.6">
      <c r="A19" s="1056">
        <v>9</v>
      </c>
      <c r="B19" s="1040" t="s">
        <v>17519</v>
      </c>
      <c r="C19" s="1040" t="s">
        <v>17520</v>
      </c>
      <c r="D19" s="1036">
        <v>30300</v>
      </c>
      <c r="E19" s="1040" t="s">
        <v>17521</v>
      </c>
      <c r="F19" s="1040" t="s">
        <v>17522</v>
      </c>
      <c r="G19" s="1040" t="s">
        <v>17523</v>
      </c>
      <c r="H19" s="1014"/>
      <c r="I19" s="1017"/>
      <c r="J19" s="1011"/>
      <c r="K19" s="1011"/>
      <c r="L19" s="1011"/>
      <c r="M19" s="1011"/>
      <c r="N19" s="1011"/>
      <c r="O19" s="1011"/>
    </row>
    <row r="20" spans="1:15">
      <c r="A20" s="1056"/>
      <c r="B20" s="2870" t="s">
        <v>17524</v>
      </c>
      <c r="C20" s="2871"/>
      <c r="D20" s="1036"/>
      <c r="E20" s="1040"/>
      <c r="F20" s="1040"/>
      <c r="G20" s="1040"/>
      <c r="H20" s="1014"/>
      <c r="I20" s="1017"/>
      <c r="J20" s="1011"/>
      <c r="K20" s="1011"/>
      <c r="L20" s="1011"/>
      <c r="M20" s="1011"/>
      <c r="N20" s="1011"/>
      <c r="O20" s="1011"/>
    </row>
    <row r="21" spans="1:15" ht="55.2">
      <c r="A21" s="1055">
        <v>10</v>
      </c>
      <c r="B21" s="1040" t="s">
        <v>17504</v>
      </c>
      <c r="C21" s="1040" t="s">
        <v>2966</v>
      </c>
      <c r="D21" s="1035">
        <v>300</v>
      </c>
      <c r="E21" s="1040" t="s">
        <v>17525</v>
      </c>
      <c r="F21" s="1040" t="s">
        <v>17526</v>
      </c>
      <c r="G21" s="1040" t="s">
        <v>10185</v>
      </c>
      <c r="H21" s="1014"/>
      <c r="I21" s="1017"/>
      <c r="J21" s="1011"/>
      <c r="K21" s="1011"/>
      <c r="L21" s="1011"/>
      <c r="M21" s="1011"/>
      <c r="N21" s="1011"/>
      <c r="O21" s="1011"/>
    </row>
    <row r="22" spans="1:15">
      <c r="A22" s="1055"/>
      <c r="B22" s="2870" t="s">
        <v>17527</v>
      </c>
      <c r="C22" s="2871"/>
      <c r="D22" s="1035"/>
      <c r="E22" s="1040"/>
      <c r="F22" s="1040"/>
      <c r="G22" s="1040"/>
      <c r="H22" s="1014"/>
      <c r="I22" s="1017"/>
      <c r="J22" s="1011"/>
      <c r="K22" s="1011"/>
      <c r="L22" s="1011"/>
      <c r="M22" s="1011"/>
      <c r="N22" s="1011"/>
      <c r="O22" s="1011"/>
    </row>
    <row r="23" spans="1:15" ht="69">
      <c r="A23" s="1056">
        <v>11</v>
      </c>
      <c r="B23" s="1040" t="s">
        <v>17528</v>
      </c>
      <c r="C23" s="1040" t="s">
        <v>2837</v>
      </c>
      <c r="D23" s="1036">
        <v>500</v>
      </c>
      <c r="E23" s="1040" t="s">
        <v>17529</v>
      </c>
      <c r="F23" s="1040" t="s">
        <v>17530</v>
      </c>
      <c r="G23" s="1040" t="s">
        <v>17531</v>
      </c>
      <c r="H23" s="1014"/>
      <c r="I23" s="1017"/>
      <c r="J23" s="1011"/>
      <c r="K23" s="1011"/>
      <c r="L23" s="1011"/>
      <c r="M23" s="1011"/>
      <c r="N23" s="1011"/>
      <c r="O23" s="1011"/>
    </row>
    <row r="24" spans="1:15" ht="90" customHeight="1">
      <c r="A24" s="1056">
        <v>12</v>
      </c>
      <c r="B24" s="1040" t="s">
        <v>17532</v>
      </c>
      <c r="C24" s="1040" t="s">
        <v>2837</v>
      </c>
      <c r="D24" s="1036">
        <v>659</v>
      </c>
      <c r="E24" s="1040" t="s">
        <v>17533</v>
      </c>
      <c r="F24" s="1040" t="s">
        <v>17534</v>
      </c>
      <c r="G24" s="1040" t="s">
        <v>17535</v>
      </c>
      <c r="H24" s="1014"/>
      <c r="I24" s="1017"/>
      <c r="J24" s="1011"/>
      <c r="K24" s="1018"/>
      <c r="L24" s="1011"/>
      <c r="M24" s="1011"/>
      <c r="N24" s="1011"/>
      <c r="O24" s="1011"/>
    </row>
    <row r="25" spans="1:15" ht="27.6">
      <c r="A25" s="1056">
        <v>13</v>
      </c>
      <c r="B25" s="1040" t="s">
        <v>11397</v>
      </c>
      <c r="C25" s="1040" t="s">
        <v>2837</v>
      </c>
      <c r="D25" s="1036">
        <v>996</v>
      </c>
      <c r="E25" s="1040" t="b">
        <f>'[1]Форма 4'!A34:H34+'[1]Форма 4'!J32=SUM(E7:E10,E17)</f>
        <v>1</v>
      </c>
      <c r="F25" s="1040" t="s">
        <v>17536</v>
      </c>
      <c r="G25" s="1040" t="s">
        <v>17535</v>
      </c>
      <c r="H25" s="1014"/>
      <c r="I25" s="1017"/>
      <c r="J25" s="1011"/>
      <c r="K25" s="1011"/>
      <c r="L25" s="1011"/>
      <c r="M25" s="1011"/>
      <c r="N25" s="1011"/>
      <c r="O25" s="1011"/>
    </row>
    <row r="26" spans="1:15">
      <c r="A26" s="1056"/>
      <c r="B26" s="2870" t="s">
        <v>17537</v>
      </c>
      <c r="C26" s="2871"/>
      <c r="D26" s="1036"/>
      <c r="E26" s="1040"/>
      <c r="F26" s="1040"/>
      <c r="G26" s="1040"/>
      <c r="H26" s="1014"/>
      <c r="I26" s="1017"/>
      <c r="J26" s="1011"/>
      <c r="K26" s="1011"/>
      <c r="L26" s="1019"/>
      <c r="M26" s="1011"/>
      <c r="N26" s="1011"/>
      <c r="O26" s="1011"/>
    </row>
    <row r="27" spans="1:15" ht="55.2">
      <c r="A27" s="1055">
        <v>14</v>
      </c>
      <c r="B27" s="1040" t="s">
        <v>17538</v>
      </c>
      <c r="C27" s="1040" t="s">
        <v>17539</v>
      </c>
      <c r="D27" s="1036">
        <v>420</v>
      </c>
      <c r="E27" s="1040" t="s">
        <v>17540</v>
      </c>
      <c r="F27" s="1039" t="s">
        <v>17541</v>
      </c>
      <c r="G27" s="1040" t="s">
        <v>17542</v>
      </c>
      <c r="H27" s="1013"/>
      <c r="I27" s="1017"/>
      <c r="J27" s="1011"/>
      <c r="K27" s="1011"/>
      <c r="L27" s="1011"/>
      <c r="M27" s="1011"/>
      <c r="N27" s="1011"/>
      <c r="O27" s="1011"/>
    </row>
    <row r="28" spans="1:15" ht="110.4">
      <c r="A28" s="1056">
        <v>15</v>
      </c>
      <c r="B28" s="1040" t="s">
        <v>17543</v>
      </c>
      <c r="C28" s="1040" t="s">
        <v>17539</v>
      </c>
      <c r="D28" s="1036">
        <v>1312</v>
      </c>
      <c r="E28" s="1040" t="s">
        <v>17544</v>
      </c>
      <c r="F28" s="1040" t="s">
        <v>17545</v>
      </c>
      <c r="G28" s="1040" t="s">
        <v>10185</v>
      </c>
      <c r="H28" s="1014"/>
      <c r="I28" s="1017"/>
      <c r="J28" s="1011"/>
      <c r="K28" s="1011"/>
      <c r="L28" s="1011"/>
      <c r="M28" s="1011"/>
      <c r="N28" s="1011"/>
      <c r="O28" s="1011"/>
    </row>
    <row r="29" spans="1:15">
      <c r="A29" s="1056"/>
      <c r="B29" s="2870" t="s">
        <v>17546</v>
      </c>
      <c r="C29" s="2871"/>
      <c r="D29" s="1036"/>
      <c r="E29" s="1040"/>
      <c r="F29" s="1040"/>
      <c r="G29" s="1040"/>
      <c r="H29" s="1014"/>
      <c r="I29" s="1017"/>
      <c r="J29" s="1011"/>
      <c r="K29" s="1011"/>
      <c r="L29" s="1011"/>
      <c r="M29" s="1011"/>
      <c r="N29" s="1011"/>
      <c r="O29" s="1011"/>
    </row>
    <row r="30" spans="1:15" ht="15" customHeight="1">
      <c r="A30" s="1056"/>
      <c r="B30" s="2870" t="s">
        <v>17547</v>
      </c>
      <c r="C30" s="2871"/>
      <c r="D30" s="1036"/>
      <c r="E30" s="1040"/>
      <c r="F30" s="1040"/>
      <c r="G30" s="1040"/>
      <c r="H30" s="1014"/>
      <c r="I30" s="1017"/>
      <c r="J30" s="1011"/>
      <c r="K30" s="1011"/>
      <c r="L30" s="1011"/>
      <c r="M30" s="1011"/>
      <c r="N30" s="1011"/>
      <c r="O30" s="1011"/>
    </row>
    <row r="31" spans="1:15" ht="15" customHeight="1">
      <c r="A31" s="2870" t="s">
        <v>5870</v>
      </c>
      <c r="B31" s="2879"/>
      <c r="C31" s="2879"/>
      <c r="D31" s="2879"/>
      <c r="E31" s="2879"/>
      <c r="F31" s="2879"/>
      <c r="G31" s="2879"/>
      <c r="H31" s="2871"/>
      <c r="I31" s="1020"/>
      <c r="J31" s="1011"/>
      <c r="K31" s="1011"/>
      <c r="L31" s="1011"/>
      <c r="M31" s="1011"/>
      <c r="N31" s="1011"/>
      <c r="O31" s="1011"/>
    </row>
    <row r="32" spans="1:15" ht="55.2">
      <c r="A32" s="1056">
        <v>16</v>
      </c>
      <c r="B32" s="1040" t="s">
        <v>17548</v>
      </c>
      <c r="C32" s="1040" t="s">
        <v>650</v>
      </c>
      <c r="D32" s="1036">
        <v>167.3</v>
      </c>
      <c r="E32" s="1040" t="s">
        <v>17549</v>
      </c>
      <c r="F32" s="1040" t="s">
        <v>17550</v>
      </c>
      <c r="G32" s="1040" t="s">
        <v>17551</v>
      </c>
      <c r="H32" s="1014"/>
      <c r="I32" s="1017"/>
      <c r="J32" s="1011"/>
      <c r="K32" s="1011"/>
      <c r="L32" s="1011"/>
      <c r="M32" s="1011"/>
      <c r="N32" s="1011"/>
      <c r="O32" s="1011"/>
    </row>
    <row r="33" spans="1:15" ht="15" customHeight="1">
      <c r="A33" s="1056"/>
      <c r="B33" s="2870" t="s">
        <v>17552</v>
      </c>
      <c r="C33" s="2871"/>
      <c r="D33" s="1036"/>
      <c r="E33" s="1040"/>
      <c r="F33" s="1040"/>
      <c r="G33" s="1040"/>
      <c r="H33" s="1014"/>
      <c r="I33" s="1017"/>
      <c r="J33" s="1011"/>
      <c r="K33" s="1011"/>
      <c r="L33" s="1011"/>
      <c r="M33" s="1011"/>
      <c r="N33" s="1011"/>
      <c r="O33" s="1011"/>
    </row>
    <row r="34" spans="1:15" ht="15" customHeight="1">
      <c r="A34" s="2880" t="s">
        <v>17553</v>
      </c>
      <c r="B34" s="2881"/>
      <c r="C34" s="2881"/>
      <c r="D34" s="2881"/>
      <c r="E34" s="2881"/>
      <c r="F34" s="2881"/>
      <c r="G34" s="2881"/>
      <c r="H34" s="2882"/>
      <c r="I34" s="1015"/>
      <c r="J34" s="1011"/>
      <c r="K34" s="1011"/>
      <c r="L34" s="1011"/>
      <c r="M34" s="1011"/>
      <c r="N34" s="1011"/>
      <c r="O34" s="1011"/>
    </row>
    <row r="35" spans="1:15" ht="15" customHeight="1">
      <c r="A35" s="2883" t="s">
        <v>17554</v>
      </c>
      <c r="B35" s="2884"/>
      <c r="C35" s="2884"/>
      <c r="D35" s="2884"/>
      <c r="E35" s="2884"/>
      <c r="F35" s="2884"/>
      <c r="G35" s="2884"/>
      <c r="H35" s="2885"/>
      <c r="I35" s="1021"/>
      <c r="J35" s="1011"/>
      <c r="K35" s="1011"/>
      <c r="L35" s="1011"/>
      <c r="M35" s="1011"/>
      <c r="N35" s="1011"/>
      <c r="O35" s="1011"/>
    </row>
    <row r="36" spans="1:15" ht="15" customHeight="1">
      <c r="A36" s="2870" t="s">
        <v>1627</v>
      </c>
      <c r="B36" s="2879"/>
      <c r="C36" s="2879"/>
      <c r="D36" s="2879"/>
      <c r="E36" s="2879"/>
      <c r="F36" s="2879"/>
      <c r="G36" s="2879"/>
      <c r="H36" s="2871"/>
      <c r="I36" s="1020"/>
      <c r="J36" s="1011"/>
      <c r="K36" s="1011"/>
      <c r="L36" s="1011"/>
      <c r="M36" s="1011"/>
      <c r="N36" s="1011"/>
      <c r="O36" s="1011"/>
    </row>
    <row r="37" spans="1:15" ht="55.2">
      <c r="A37" s="1055">
        <v>17</v>
      </c>
      <c r="B37" s="1040" t="s">
        <v>17555</v>
      </c>
      <c r="C37" s="1040" t="s">
        <v>2966</v>
      </c>
      <c r="D37" s="1035">
        <v>116</v>
      </c>
      <c r="E37" s="1040" t="s">
        <v>17556</v>
      </c>
      <c r="F37" s="1040" t="s">
        <v>17557</v>
      </c>
      <c r="G37" s="1040" t="s">
        <v>17558</v>
      </c>
      <c r="H37" s="1014"/>
      <c r="I37" s="1017"/>
      <c r="J37" s="1011"/>
      <c r="K37" s="1011"/>
      <c r="L37" s="1011"/>
      <c r="M37" s="1011"/>
      <c r="N37" s="1011"/>
      <c r="O37" s="1011"/>
    </row>
    <row r="38" spans="1:15" ht="55.2">
      <c r="A38" s="1055">
        <v>18</v>
      </c>
      <c r="B38" s="1040" t="s">
        <v>17559</v>
      </c>
      <c r="C38" s="1040" t="s">
        <v>2966</v>
      </c>
      <c r="D38" s="1035">
        <v>194</v>
      </c>
      <c r="E38" s="1040" t="s">
        <v>17560</v>
      </c>
      <c r="F38" s="1040" t="s">
        <v>17557</v>
      </c>
      <c r="G38" s="1040" t="s">
        <v>17561</v>
      </c>
      <c r="H38" s="1014"/>
      <c r="I38" s="1017"/>
      <c r="J38" s="1011"/>
      <c r="K38" s="1022"/>
      <c r="L38" s="1011"/>
      <c r="M38" s="1011"/>
      <c r="N38" s="1011"/>
      <c r="O38" s="1011"/>
    </row>
    <row r="39" spans="1:15" ht="55.2">
      <c r="A39" s="1055">
        <v>19</v>
      </c>
      <c r="B39" s="1040" t="s">
        <v>17562</v>
      </c>
      <c r="C39" s="1040" t="s">
        <v>2966</v>
      </c>
      <c r="D39" s="1035">
        <v>20</v>
      </c>
      <c r="E39" s="1040" t="s">
        <v>17563</v>
      </c>
      <c r="F39" s="1040" t="s">
        <v>17545</v>
      </c>
      <c r="G39" s="1040" t="s">
        <v>17564</v>
      </c>
      <c r="H39" s="1014"/>
      <c r="I39" s="1017"/>
      <c r="J39" s="1011"/>
      <c r="K39" s="1011"/>
      <c r="L39" s="1011"/>
      <c r="M39" s="1011"/>
      <c r="N39" s="1011"/>
      <c r="O39" s="1011"/>
    </row>
    <row r="40" spans="1:15" ht="82.8">
      <c r="A40" s="1055">
        <v>20</v>
      </c>
      <c r="B40" s="1040" t="s">
        <v>17565</v>
      </c>
      <c r="C40" s="1040" t="s">
        <v>2966</v>
      </c>
      <c r="D40" s="1035">
        <v>30</v>
      </c>
      <c r="E40" s="1040" t="s">
        <v>17566</v>
      </c>
      <c r="F40" s="1040" t="s">
        <v>4796</v>
      </c>
      <c r="G40" s="1040" t="s">
        <v>17564</v>
      </c>
      <c r="H40" s="1014"/>
      <c r="I40" s="1017"/>
      <c r="J40" s="1011"/>
      <c r="K40" s="1011"/>
      <c r="L40" s="1011"/>
      <c r="M40" s="1011"/>
      <c r="N40" s="1011"/>
      <c r="O40" s="1011"/>
    </row>
    <row r="41" spans="1:15" ht="96.6">
      <c r="A41" s="1055">
        <v>21</v>
      </c>
      <c r="B41" s="1040" t="s">
        <v>17567</v>
      </c>
      <c r="C41" s="1040" t="s">
        <v>2966</v>
      </c>
      <c r="D41" s="1035">
        <v>50</v>
      </c>
      <c r="E41" s="1040" t="s">
        <v>17568</v>
      </c>
      <c r="F41" s="1040" t="s">
        <v>17541</v>
      </c>
      <c r="G41" s="1040" t="s">
        <v>17564</v>
      </c>
      <c r="H41" s="1014"/>
      <c r="I41" s="1017"/>
      <c r="J41" s="1011"/>
      <c r="K41" s="1011"/>
      <c r="L41" s="1011"/>
      <c r="M41" s="1011"/>
      <c r="N41" s="1011"/>
      <c r="O41" s="1011"/>
    </row>
    <row r="42" spans="1:15">
      <c r="A42" s="1055"/>
      <c r="B42" s="2870" t="s">
        <v>17569</v>
      </c>
      <c r="C42" s="2871"/>
      <c r="D42" s="1035"/>
      <c r="E42" s="1040"/>
      <c r="F42" s="1040"/>
      <c r="G42" s="1040"/>
      <c r="H42" s="1014"/>
      <c r="I42" s="1017"/>
      <c r="J42" s="1011"/>
      <c r="K42" s="1011"/>
      <c r="L42" s="1011"/>
      <c r="M42" s="1011"/>
      <c r="N42" s="1011"/>
      <c r="O42" s="1011"/>
    </row>
    <row r="43" spans="1:15" ht="120" customHeight="1">
      <c r="A43" s="1056">
        <v>22</v>
      </c>
      <c r="B43" s="1040" t="s">
        <v>17570</v>
      </c>
      <c r="C43" s="1040" t="s">
        <v>17571</v>
      </c>
      <c r="D43" s="1036">
        <v>3357</v>
      </c>
      <c r="E43" s="1040" t="s">
        <v>17572</v>
      </c>
      <c r="F43" s="1040" t="s">
        <v>17573</v>
      </c>
      <c r="G43" s="1040" t="s">
        <v>17574</v>
      </c>
      <c r="H43" s="1014"/>
      <c r="I43" s="1017"/>
      <c r="J43" s="1011"/>
      <c r="K43" s="1011"/>
      <c r="L43" s="1011"/>
      <c r="M43" s="1011"/>
      <c r="N43" s="1011"/>
      <c r="O43" s="1011"/>
    </row>
    <row r="44" spans="1:15" ht="82.8">
      <c r="A44" s="1056">
        <v>23</v>
      </c>
      <c r="B44" s="1040" t="s">
        <v>17575</v>
      </c>
      <c r="C44" s="1040" t="s">
        <v>17571</v>
      </c>
      <c r="D44" s="1036">
        <v>1680</v>
      </c>
      <c r="E44" s="1040" t="s">
        <v>17576</v>
      </c>
      <c r="F44" s="1040" t="s">
        <v>17541</v>
      </c>
      <c r="G44" s="1040" t="s">
        <v>17577</v>
      </c>
      <c r="H44" s="1014"/>
      <c r="I44" s="1017"/>
      <c r="J44" s="1011"/>
      <c r="K44" s="1011"/>
      <c r="L44" s="1011"/>
      <c r="M44" s="1011"/>
      <c r="N44" s="1011"/>
      <c r="O44" s="1011"/>
    </row>
    <row r="45" spans="1:15" ht="69">
      <c r="A45" s="1056">
        <v>24</v>
      </c>
      <c r="B45" s="1040" t="s">
        <v>17578</v>
      </c>
      <c r="C45" s="1040" t="s">
        <v>17571</v>
      </c>
      <c r="D45" s="1036">
        <v>17746</v>
      </c>
      <c r="E45" s="1040" t="s">
        <v>17579</v>
      </c>
      <c r="F45" s="1040" t="s">
        <v>4796</v>
      </c>
      <c r="G45" s="1040" t="s">
        <v>17580</v>
      </c>
      <c r="H45" s="1014"/>
      <c r="I45" s="1017"/>
      <c r="J45" s="1011"/>
      <c r="K45" s="1011"/>
      <c r="L45" s="1011"/>
      <c r="M45" s="1011"/>
      <c r="N45" s="1011"/>
      <c r="O45" s="1011"/>
    </row>
    <row r="46" spans="1:15">
      <c r="A46" s="1056"/>
      <c r="B46" s="2870" t="s">
        <v>17581</v>
      </c>
      <c r="C46" s="2871"/>
      <c r="D46" s="1036"/>
      <c r="E46" s="1040"/>
      <c r="F46" s="1040"/>
      <c r="G46" s="1040"/>
      <c r="H46" s="1014"/>
      <c r="I46" s="1017"/>
      <c r="J46" s="1011"/>
      <c r="K46" s="1011"/>
      <c r="L46" s="1011"/>
      <c r="M46" s="1011"/>
      <c r="N46" s="1011"/>
      <c r="O46" s="1011"/>
    </row>
    <row r="47" spans="1:15" ht="55.2">
      <c r="A47" s="1056">
        <v>25</v>
      </c>
      <c r="B47" s="1040" t="s">
        <v>17582</v>
      </c>
      <c r="C47" s="1040" t="s">
        <v>17520</v>
      </c>
      <c r="D47" s="1036">
        <v>1411.9</v>
      </c>
      <c r="E47" s="1040" t="s">
        <v>17583</v>
      </c>
      <c r="F47" s="1040" t="s">
        <v>17584</v>
      </c>
      <c r="G47" s="1040" t="s">
        <v>17585</v>
      </c>
      <c r="H47" s="1014"/>
      <c r="I47" s="1017"/>
      <c r="J47" s="1011"/>
      <c r="K47" s="1011"/>
      <c r="L47" s="1011"/>
      <c r="M47" s="1011"/>
      <c r="N47" s="1011"/>
      <c r="O47" s="1011"/>
    </row>
    <row r="48" spans="1:15" ht="69">
      <c r="A48" s="1056">
        <v>26</v>
      </c>
      <c r="B48" s="1040" t="s">
        <v>17586</v>
      </c>
      <c r="C48" s="1040" t="s">
        <v>17520</v>
      </c>
      <c r="D48" s="1037">
        <v>1730</v>
      </c>
      <c r="E48" s="1041" t="s">
        <v>17587</v>
      </c>
      <c r="F48" s="1040" t="s">
        <v>17588</v>
      </c>
      <c r="G48" s="1040" t="s">
        <v>17589</v>
      </c>
      <c r="H48" s="1014"/>
      <c r="I48" s="1017"/>
      <c r="J48" s="1011"/>
      <c r="K48" s="1011"/>
      <c r="L48" s="1011"/>
      <c r="M48" s="1011"/>
      <c r="N48" s="1011"/>
      <c r="O48" s="1011"/>
    </row>
    <row r="49" spans="1:15">
      <c r="A49" s="1056"/>
      <c r="B49" s="1042" t="s">
        <v>17590</v>
      </c>
      <c r="C49" s="1043"/>
      <c r="D49" s="1036"/>
      <c r="E49" s="1040"/>
      <c r="F49" s="1040"/>
      <c r="G49" s="1040"/>
      <c r="H49" s="1014"/>
      <c r="I49" s="1017"/>
      <c r="J49" s="1011"/>
      <c r="K49" s="1011"/>
      <c r="L49" s="1011"/>
      <c r="M49" s="1011"/>
      <c r="N49" s="1011"/>
      <c r="O49" s="1011"/>
    </row>
    <row r="50" spans="1:15" ht="96.6">
      <c r="A50" s="1056">
        <v>27</v>
      </c>
      <c r="B50" s="1040" t="s">
        <v>17591</v>
      </c>
      <c r="C50" s="1040" t="s">
        <v>2837</v>
      </c>
      <c r="D50" s="1036">
        <v>937</v>
      </c>
      <c r="E50" s="1040" t="s">
        <v>17592</v>
      </c>
      <c r="F50" s="1040" t="s">
        <v>17593</v>
      </c>
      <c r="G50" s="1040" t="s">
        <v>17594</v>
      </c>
      <c r="H50" s="1014"/>
      <c r="I50" s="1017"/>
      <c r="J50" s="1011"/>
      <c r="K50" s="1011"/>
      <c r="L50" s="1011"/>
      <c r="M50" s="1011"/>
      <c r="N50" s="1011"/>
      <c r="O50" s="1011"/>
    </row>
    <row r="51" spans="1:15" ht="55.2">
      <c r="A51" s="1056">
        <v>28</v>
      </c>
      <c r="B51" s="1040" t="s">
        <v>17595</v>
      </c>
      <c r="C51" s="1040" t="s">
        <v>2837</v>
      </c>
      <c r="D51" s="1036">
        <v>636</v>
      </c>
      <c r="E51" s="1040" t="s">
        <v>17596</v>
      </c>
      <c r="F51" s="1040" t="s">
        <v>17597</v>
      </c>
      <c r="G51" s="1040" t="s">
        <v>17598</v>
      </c>
      <c r="H51" s="1014"/>
      <c r="I51" s="1017"/>
      <c r="J51" s="1011"/>
      <c r="K51" s="1011"/>
      <c r="L51" s="1011"/>
      <c r="M51" s="1011"/>
      <c r="N51" s="1011"/>
      <c r="O51" s="1011"/>
    </row>
    <row r="52" spans="1:15" ht="105" customHeight="1">
      <c r="A52" s="1056">
        <v>29</v>
      </c>
      <c r="B52" s="1040" t="s">
        <v>17599</v>
      </c>
      <c r="C52" s="1040" t="s">
        <v>2837</v>
      </c>
      <c r="D52" s="1036">
        <v>50</v>
      </c>
      <c r="E52" s="1040" t="s">
        <v>17600</v>
      </c>
      <c r="F52" s="1040" t="s">
        <v>17601</v>
      </c>
      <c r="G52" s="1040" t="s">
        <v>17602</v>
      </c>
      <c r="H52" s="1014"/>
      <c r="I52" s="1017"/>
      <c r="J52" s="1011"/>
      <c r="K52" s="1011"/>
      <c r="L52" s="1011"/>
      <c r="M52" s="1011"/>
      <c r="N52" s="1011"/>
      <c r="O52" s="1011"/>
    </row>
    <row r="53" spans="1:15" ht="55.2">
      <c r="A53" s="1056">
        <v>30</v>
      </c>
      <c r="B53" s="1040" t="s">
        <v>17603</v>
      </c>
      <c r="C53" s="1040" t="s">
        <v>2837</v>
      </c>
      <c r="D53" s="1036">
        <v>664.9</v>
      </c>
      <c r="E53" s="1040" t="s">
        <v>17604</v>
      </c>
      <c r="F53" s="1040" t="s">
        <v>17605</v>
      </c>
      <c r="G53" s="1040" t="s">
        <v>17606</v>
      </c>
      <c r="H53" s="1014"/>
      <c r="I53" s="1017"/>
      <c r="J53" s="1023"/>
      <c r="K53" s="1011"/>
      <c r="L53" s="1011"/>
      <c r="M53" s="1011"/>
      <c r="N53" s="1011"/>
      <c r="O53" s="1011"/>
    </row>
    <row r="54" spans="1:15" ht="55.2">
      <c r="A54" s="1056">
        <v>31</v>
      </c>
      <c r="B54" s="1040" t="s">
        <v>17607</v>
      </c>
      <c r="C54" s="1040" t="s">
        <v>2837</v>
      </c>
      <c r="D54" s="1037">
        <v>925.94</v>
      </c>
      <c r="E54" s="1040" t="s">
        <v>17608</v>
      </c>
      <c r="F54" s="1040" t="s">
        <v>17588</v>
      </c>
      <c r="G54" s="1040" t="s">
        <v>17589</v>
      </c>
      <c r="H54" s="1014"/>
      <c r="I54" s="1017"/>
      <c r="J54" s="1023"/>
      <c r="K54" s="1011"/>
      <c r="L54" s="1011"/>
      <c r="M54" s="1011"/>
      <c r="N54" s="1011"/>
      <c r="O54" s="1011"/>
    </row>
    <row r="55" spans="1:15" ht="15" customHeight="1">
      <c r="A55" s="1056"/>
      <c r="B55" s="2870" t="s">
        <v>17609</v>
      </c>
      <c r="C55" s="2871"/>
      <c r="D55" s="1036"/>
      <c r="E55" s="1040"/>
      <c r="F55" s="1040"/>
      <c r="G55" s="1040"/>
      <c r="H55" s="1014"/>
      <c r="I55" s="1017"/>
      <c r="J55" s="1011"/>
      <c r="K55" s="1024"/>
      <c r="L55" s="1011"/>
      <c r="M55" s="1011"/>
      <c r="N55" s="1011"/>
      <c r="O55" s="1011"/>
    </row>
    <row r="56" spans="1:15">
      <c r="A56" s="1056"/>
      <c r="B56" s="2870" t="s">
        <v>17610</v>
      </c>
      <c r="C56" s="2871"/>
      <c r="D56" s="1036"/>
      <c r="E56" s="1040"/>
      <c r="F56" s="1040"/>
      <c r="G56" s="1040"/>
      <c r="H56" s="1014"/>
      <c r="I56" s="1017"/>
      <c r="J56" s="1011"/>
      <c r="K56" s="1011"/>
      <c r="L56" s="1011"/>
      <c r="M56" s="1011"/>
      <c r="N56" s="1011"/>
      <c r="O56" s="1011"/>
    </row>
    <row r="57" spans="1:15" ht="15" customHeight="1">
      <c r="A57" s="2870" t="s">
        <v>6</v>
      </c>
      <c r="B57" s="2879"/>
      <c r="C57" s="2879"/>
      <c r="D57" s="2879"/>
      <c r="E57" s="2879"/>
      <c r="F57" s="2879"/>
      <c r="G57" s="2879"/>
      <c r="H57" s="2871"/>
      <c r="I57" s="1020"/>
      <c r="J57" s="1011"/>
      <c r="K57" s="1011"/>
      <c r="L57" s="1011"/>
      <c r="M57" s="1011"/>
      <c r="N57" s="1011"/>
      <c r="O57" s="1011"/>
    </row>
    <row r="58" spans="1:15" ht="220.8">
      <c r="A58" s="1056">
        <v>32</v>
      </c>
      <c r="B58" s="1040" t="s">
        <v>17611</v>
      </c>
      <c r="C58" s="1040" t="s">
        <v>683</v>
      </c>
      <c r="D58" s="1036">
        <v>250</v>
      </c>
      <c r="E58" s="1040" t="s">
        <v>17612</v>
      </c>
      <c r="F58" s="1040" t="s">
        <v>17613</v>
      </c>
      <c r="G58" s="1040" t="s">
        <v>17614</v>
      </c>
      <c r="H58" s="1014"/>
      <c r="I58" s="1017"/>
      <c r="J58" s="1011"/>
      <c r="K58" s="1011"/>
      <c r="L58" s="1011"/>
      <c r="M58" s="1011"/>
      <c r="N58" s="1011"/>
      <c r="O58" s="1011"/>
    </row>
    <row r="59" spans="1:15" ht="55.2">
      <c r="A59" s="1056">
        <v>33</v>
      </c>
      <c r="B59" s="1040" t="s">
        <v>17615</v>
      </c>
      <c r="C59" s="1040" t="s">
        <v>683</v>
      </c>
      <c r="D59" s="1036">
        <v>15</v>
      </c>
      <c r="E59" s="1040" t="s">
        <v>17616</v>
      </c>
      <c r="F59" s="1040" t="s">
        <v>17593</v>
      </c>
      <c r="G59" s="1040" t="s">
        <v>17564</v>
      </c>
      <c r="H59" s="1014"/>
      <c r="I59" s="1017"/>
      <c r="J59" s="1011"/>
      <c r="K59" s="1011"/>
      <c r="L59" s="1011"/>
      <c r="M59" s="1011"/>
      <c r="N59" s="1011"/>
      <c r="O59" s="1011"/>
    </row>
    <row r="60" spans="1:15" ht="96.6">
      <c r="A60" s="1056">
        <v>34</v>
      </c>
      <c r="B60" s="1040" t="s">
        <v>17617</v>
      </c>
      <c r="C60" s="1040" t="s">
        <v>683</v>
      </c>
      <c r="D60" s="1036">
        <v>14</v>
      </c>
      <c r="E60" s="1040" t="s">
        <v>17618</v>
      </c>
      <c r="F60" s="1040" t="s">
        <v>17619</v>
      </c>
      <c r="G60" s="1040" t="s">
        <v>17620</v>
      </c>
      <c r="H60" s="1014"/>
      <c r="I60" s="1017"/>
      <c r="J60" s="1011"/>
      <c r="K60" s="1025"/>
      <c r="L60" s="1011"/>
      <c r="M60" s="1011"/>
      <c r="N60" s="1011"/>
      <c r="O60" s="1011"/>
    </row>
    <row r="61" spans="1:15" ht="96.6">
      <c r="A61" s="1056">
        <v>35</v>
      </c>
      <c r="B61" s="1040" t="s">
        <v>17621</v>
      </c>
      <c r="C61" s="1040" t="s">
        <v>683</v>
      </c>
      <c r="D61" s="1036">
        <v>42</v>
      </c>
      <c r="E61" s="1040" t="s">
        <v>17622</v>
      </c>
      <c r="F61" s="1040" t="s">
        <v>17623</v>
      </c>
      <c r="G61" s="1040" t="s">
        <v>17624</v>
      </c>
      <c r="H61" s="1014"/>
      <c r="I61" s="1017"/>
      <c r="J61" s="1011"/>
      <c r="K61" s="1011"/>
      <c r="L61" s="1011"/>
      <c r="M61" s="1011"/>
      <c r="N61" s="1011"/>
      <c r="O61" s="1011"/>
    </row>
    <row r="62" spans="1:15" ht="96.6">
      <c r="A62" s="1056">
        <v>36</v>
      </c>
      <c r="B62" s="1040" t="s">
        <v>17625</v>
      </c>
      <c r="C62" s="1040" t="s">
        <v>683</v>
      </c>
      <c r="D62" s="1036">
        <v>25</v>
      </c>
      <c r="E62" s="1040" t="s">
        <v>17626</v>
      </c>
      <c r="F62" s="1040" t="s">
        <v>17627</v>
      </c>
      <c r="G62" s="1040" t="s">
        <v>17628</v>
      </c>
      <c r="H62" s="1014"/>
      <c r="I62" s="1017"/>
      <c r="J62" s="1011"/>
      <c r="K62" s="1011"/>
      <c r="L62" s="1011"/>
      <c r="M62" s="1011"/>
      <c r="N62" s="1011"/>
      <c r="O62" s="1011"/>
    </row>
    <row r="63" spans="1:15" ht="124.2">
      <c r="A63" s="1056">
        <v>37</v>
      </c>
      <c r="B63" s="1040" t="s">
        <v>17629</v>
      </c>
      <c r="C63" s="1040" t="s">
        <v>683</v>
      </c>
      <c r="D63" s="1036">
        <v>110</v>
      </c>
      <c r="E63" s="1040" t="s">
        <v>17630</v>
      </c>
      <c r="F63" s="1040" t="s">
        <v>17593</v>
      </c>
      <c r="G63" s="1040" t="s">
        <v>17631</v>
      </c>
      <c r="H63" s="1014"/>
      <c r="I63" s="1017"/>
      <c r="J63" s="1011"/>
      <c r="K63" s="1011"/>
      <c r="L63" s="1011"/>
      <c r="M63" s="1011"/>
      <c r="N63" s="1011"/>
      <c r="O63" s="1011"/>
    </row>
    <row r="64" spans="1:15" ht="96.6">
      <c r="A64" s="1056">
        <v>38</v>
      </c>
      <c r="B64" s="1040" t="s">
        <v>17632</v>
      </c>
      <c r="C64" s="1040" t="s">
        <v>683</v>
      </c>
      <c r="D64" s="1036">
        <v>30</v>
      </c>
      <c r="E64" s="1040" t="s">
        <v>17633</v>
      </c>
      <c r="F64" s="1040" t="s">
        <v>17593</v>
      </c>
      <c r="G64" s="1040" t="s">
        <v>17631</v>
      </c>
      <c r="H64" s="1014"/>
      <c r="I64" s="1017"/>
      <c r="J64" s="1011"/>
      <c r="K64" s="1011"/>
      <c r="L64" s="1011"/>
      <c r="M64" s="1011"/>
      <c r="N64" s="1011"/>
      <c r="O64" s="1011"/>
    </row>
    <row r="65" spans="1:15" ht="96.6">
      <c r="A65" s="1056">
        <v>39</v>
      </c>
      <c r="B65" s="1040" t="s">
        <v>17634</v>
      </c>
      <c r="C65" s="1040" t="s">
        <v>683</v>
      </c>
      <c r="D65" s="1036">
        <v>177</v>
      </c>
      <c r="E65" s="1040" t="s">
        <v>17635</v>
      </c>
      <c r="F65" s="1040" t="s">
        <v>17573</v>
      </c>
      <c r="G65" s="1040" t="s">
        <v>17636</v>
      </c>
      <c r="H65" s="1014"/>
      <c r="I65" s="1017"/>
      <c r="J65" s="1011"/>
      <c r="K65" s="1011"/>
      <c r="L65" s="1011"/>
      <c r="M65" s="1011"/>
      <c r="N65" s="1011"/>
      <c r="O65" s="1011"/>
    </row>
    <row r="66" spans="1:15" ht="96.6">
      <c r="A66" s="1056">
        <v>40</v>
      </c>
      <c r="B66" s="1040" t="s">
        <v>17637</v>
      </c>
      <c r="C66" s="1040" t="s">
        <v>683</v>
      </c>
      <c r="D66" s="1036">
        <v>23</v>
      </c>
      <c r="E66" s="1040" t="s">
        <v>17638</v>
      </c>
      <c r="F66" s="1040" t="s">
        <v>17593</v>
      </c>
      <c r="G66" s="1040" t="s">
        <v>17631</v>
      </c>
      <c r="H66" s="1014"/>
      <c r="I66" s="1017"/>
      <c r="J66" s="1011"/>
      <c r="K66" s="1011"/>
      <c r="L66" s="1011"/>
      <c r="M66" s="1011"/>
      <c r="N66" s="1011"/>
      <c r="O66" s="1011"/>
    </row>
    <row r="67" spans="1:15" ht="110.4">
      <c r="A67" s="1056">
        <v>41</v>
      </c>
      <c r="B67" s="1040" t="s">
        <v>17639</v>
      </c>
      <c r="C67" s="1040" t="s">
        <v>683</v>
      </c>
      <c r="D67" s="1036">
        <v>216</v>
      </c>
      <c r="E67" s="1040" t="s">
        <v>17640</v>
      </c>
      <c r="F67" s="1040" t="s">
        <v>17593</v>
      </c>
      <c r="G67" s="1040" t="s">
        <v>17631</v>
      </c>
      <c r="H67" s="1014"/>
      <c r="I67" s="1017"/>
      <c r="J67" s="1011"/>
      <c r="K67" s="1011"/>
      <c r="L67" s="1011"/>
      <c r="M67" s="1011"/>
      <c r="N67" s="1011"/>
      <c r="O67" s="1011"/>
    </row>
    <row r="68" spans="1:15">
      <c r="A68" s="1056"/>
      <c r="B68" s="2870" t="s">
        <v>17641</v>
      </c>
      <c r="C68" s="2871"/>
      <c r="D68" s="1036"/>
      <c r="E68" s="1040"/>
      <c r="F68" s="1040"/>
      <c r="G68" s="1040"/>
      <c r="H68" s="1014"/>
      <c r="I68" s="1017"/>
      <c r="J68" s="1011"/>
      <c r="K68" s="1011"/>
      <c r="L68" s="1011"/>
      <c r="M68" s="1011"/>
      <c r="N68" s="1011"/>
      <c r="O68" s="1011"/>
    </row>
    <row r="69" spans="1:15" ht="15" customHeight="1">
      <c r="A69" s="2870" t="s">
        <v>6050</v>
      </c>
      <c r="B69" s="2879"/>
      <c r="C69" s="2879"/>
      <c r="D69" s="2879"/>
      <c r="E69" s="2879"/>
      <c r="F69" s="2879"/>
      <c r="G69" s="2879"/>
      <c r="H69" s="2871"/>
      <c r="I69" s="1020"/>
      <c r="J69" s="1011"/>
      <c r="K69" s="1011"/>
      <c r="L69" s="1011"/>
      <c r="M69" s="1011"/>
      <c r="N69" s="1011"/>
      <c r="O69" s="1011"/>
    </row>
    <row r="70" spans="1:15" ht="138">
      <c r="A70" s="1056">
        <v>42</v>
      </c>
      <c r="B70" s="1040" t="s">
        <v>17642</v>
      </c>
      <c r="C70" s="1040" t="s">
        <v>2802</v>
      </c>
      <c r="D70" s="1036">
        <v>8</v>
      </c>
      <c r="E70" s="1040" t="s">
        <v>17643</v>
      </c>
      <c r="F70" s="1040" t="s">
        <v>17644</v>
      </c>
      <c r="G70" s="1040" t="s">
        <v>17645</v>
      </c>
      <c r="H70" s="1014"/>
      <c r="I70" s="1017"/>
      <c r="J70" s="1011"/>
      <c r="K70" s="1026"/>
      <c r="L70" s="1027"/>
      <c r="M70" s="1011"/>
      <c r="N70" s="1011"/>
      <c r="O70" s="1011"/>
    </row>
    <row r="71" spans="1:15" ht="96.6">
      <c r="A71" s="1056">
        <v>43</v>
      </c>
      <c r="B71" s="1040" t="s">
        <v>17646</v>
      </c>
      <c r="C71" s="1040" t="s">
        <v>2802</v>
      </c>
      <c r="D71" s="1036">
        <v>18</v>
      </c>
      <c r="E71" s="1040" t="s">
        <v>17647</v>
      </c>
      <c r="F71" s="1040" t="s">
        <v>17648</v>
      </c>
      <c r="G71" s="1040" t="s">
        <v>17631</v>
      </c>
      <c r="H71" s="1014"/>
      <c r="I71" s="1017"/>
      <c r="J71" s="1011"/>
      <c r="K71" s="1011"/>
      <c r="L71" s="1011"/>
      <c r="M71" s="1011"/>
      <c r="N71" s="1011"/>
      <c r="O71" s="1011"/>
    </row>
    <row r="72" spans="1:15" ht="135" customHeight="1">
      <c r="A72" s="1056">
        <v>44</v>
      </c>
      <c r="B72" s="1040" t="s">
        <v>17649</v>
      </c>
      <c r="C72" s="1040" t="s">
        <v>2802</v>
      </c>
      <c r="D72" s="1036">
        <v>15</v>
      </c>
      <c r="E72" s="1040" t="s">
        <v>17650</v>
      </c>
      <c r="F72" s="1040" t="s">
        <v>17573</v>
      </c>
      <c r="G72" s="1040" t="s">
        <v>17631</v>
      </c>
      <c r="H72" s="1014"/>
      <c r="I72" s="1017"/>
      <c r="J72" s="1011"/>
      <c r="K72" s="1011"/>
      <c r="L72" s="1011"/>
      <c r="M72" s="1011"/>
      <c r="N72" s="1011"/>
      <c r="O72" s="1011"/>
    </row>
    <row r="73" spans="1:15" ht="55.2">
      <c r="A73" s="1056">
        <v>45</v>
      </c>
      <c r="B73" s="1040" t="s">
        <v>17651</v>
      </c>
      <c r="C73" s="1040" t="s">
        <v>2802</v>
      </c>
      <c r="D73" s="1036">
        <v>8</v>
      </c>
      <c r="E73" s="1040" t="s">
        <v>17652</v>
      </c>
      <c r="F73" s="1040" t="s">
        <v>17653</v>
      </c>
      <c r="G73" s="1040" t="s">
        <v>17564</v>
      </c>
      <c r="H73" s="1014"/>
      <c r="I73" s="1017"/>
      <c r="J73" s="1011"/>
      <c r="K73" s="1026"/>
      <c r="L73" s="1011"/>
      <c r="M73" s="1011"/>
      <c r="N73" s="1011"/>
      <c r="O73" s="1011"/>
    </row>
    <row r="74" spans="1:15" ht="96.6">
      <c r="A74" s="1056">
        <v>46</v>
      </c>
      <c r="B74" s="1040" t="s">
        <v>17654</v>
      </c>
      <c r="C74" s="1040" t="s">
        <v>2802</v>
      </c>
      <c r="D74" s="1036">
        <v>5.6</v>
      </c>
      <c r="E74" s="1040" t="s">
        <v>17655</v>
      </c>
      <c r="F74" s="1040" t="s">
        <v>17656</v>
      </c>
      <c r="G74" s="1040" t="s">
        <v>17657</v>
      </c>
      <c r="H74" s="1014"/>
      <c r="I74" s="1017"/>
      <c r="J74" s="1011"/>
      <c r="K74" s="1026"/>
      <c r="L74" s="1011"/>
      <c r="M74" s="1011"/>
      <c r="N74" s="1011"/>
      <c r="O74" s="1011"/>
    </row>
    <row r="75" spans="1:15" ht="96.6">
      <c r="A75" s="1056">
        <v>47</v>
      </c>
      <c r="B75" s="1040" t="s">
        <v>17658</v>
      </c>
      <c r="C75" s="1040" t="s">
        <v>2802</v>
      </c>
      <c r="D75" s="1036">
        <v>12</v>
      </c>
      <c r="E75" s="1040" t="s">
        <v>17659</v>
      </c>
      <c r="F75" s="1040" t="s">
        <v>17660</v>
      </c>
      <c r="G75" s="1040" t="s">
        <v>17624</v>
      </c>
      <c r="H75" s="1014"/>
      <c r="I75" s="1017"/>
      <c r="J75" s="1011"/>
      <c r="K75" s="1026"/>
      <c r="L75" s="1011"/>
      <c r="M75" s="1011"/>
      <c r="N75" s="1011"/>
      <c r="O75" s="1011"/>
    </row>
    <row r="76" spans="1:15" ht="96.6">
      <c r="A76" s="1056">
        <v>48</v>
      </c>
      <c r="B76" s="1040" t="s">
        <v>17661</v>
      </c>
      <c r="C76" s="1040" t="s">
        <v>2802</v>
      </c>
      <c r="D76" s="1036">
        <v>62</v>
      </c>
      <c r="E76" s="1040" t="s">
        <v>17662</v>
      </c>
      <c r="F76" s="1040" t="s">
        <v>17663</v>
      </c>
      <c r="G76" s="1040" t="s">
        <v>17664</v>
      </c>
      <c r="H76" s="1014"/>
      <c r="I76" s="1017"/>
      <c r="J76" s="1011"/>
      <c r="K76" s="1011"/>
      <c r="L76" s="1011"/>
      <c r="M76" s="1011"/>
      <c r="N76" s="1011"/>
      <c r="O76" s="1011"/>
    </row>
    <row r="77" spans="1:15" ht="55.2">
      <c r="A77" s="1056">
        <v>49</v>
      </c>
      <c r="B77" s="1040" t="s">
        <v>17665</v>
      </c>
      <c r="C77" s="1040" t="s">
        <v>2802</v>
      </c>
      <c r="D77" s="1036">
        <v>4</v>
      </c>
      <c r="E77" s="1040" t="s">
        <v>17666</v>
      </c>
      <c r="F77" s="1040" t="s">
        <v>17667</v>
      </c>
      <c r="G77" s="1040" t="s">
        <v>17564</v>
      </c>
      <c r="H77" s="1014"/>
      <c r="I77" s="1017"/>
      <c r="J77" s="1011"/>
      <c r="K77" s="1011"/>
      <c r="L77" s="1011"/>
      <c r="M77" s="1011"/>
      <c r="N77" s="1011"/>
      <c r="O77" s="1011"/>
    </row>
    <row r="78" spans="1:15" ht="96.6">
      <c r="A78" s="1056">
        <v>50</v>
      </c>
      <c r="B78" s="1040" t="s">
        <v>17668</v>
      </c>
      <c r="C78" s="1040" t="s">
        <v>2802</v>
      </c>
      <c r="D78" s="1036">
        <v>3</v>
      </c>
      <c r="E78" s="1040" t="s">
        <v>17669</v>
      </c>
      <c r="F78" s="1040" t="s">
        <v>17613</v>
      </c>
      <c r="G78" s="1040" t="s">
        <v>17657</v>
      </c>
      <c r="H78" s="1014"/>
      <c r="I78" s="1017"/>
      <c r="J78" s="1011"/>
      <c r="K78" s="1011"/>
      <c r="L78" s="1011"/>
      <c r="M78" s="1011"/>
      <c r="N78" s="1011"/>
      <c r="O78" s="1011"/>
    </row>
    <row r="79" spans="1:15" ht="138">
      <c r="A79" s="1056">
        <v>51</v>
      </c>
      <c r="B79" s="1040" t="s">
        <v>17670</v>
      </c>
      <c r="C79" s="1040" t="s">
        <v>2802</v>
      </c>
      <c r="D79" s="1036">
        <v>14</v>
      </c>
      <c r="E79" s="1040" t="s">
        <v>17671</v>
      </c>
      <c r="F79" s="1040" t="s">
        <v>17672</v>
      </c>
      <c r="G79" s="1040" t="s">
        <v>17645</v>
      </c>
      <c r="H79" s="1014"/>
      <c r="I79" s="1017"/>
      <c r="J79" s="1011"/>
      <c r="K79" s="1011"/>
      <c r="L79" s="1011"/>
      <c r="M79" s="1011"/>
      <c r="N79" s="1011"/>
      <c r="O79" s="1011"/>
    </row>
    <row r="80" spans="1:15" ht="138">
      <c r="A80" s="1056">
        <v>52</v>
      </c>
      <c r="B80" s="1040" t="s">
        <v>17673</v>
      </c>
      <c r="C80" s="1040" t="s">
        <v>2802</v>
      </c>
      <c r="D80" s="1036">
        <v>2.4</v>
      </c>
      <c r="E80" s="1040" t="s">
        <v>17674</v>
      </c>
      <c r="F80" s="1040" t="s">
        <v>17675</v>
      </c>
      <c r="G80" s="1040" t="s">
        <v>17676</v>
      </c>
      <c r="H80" s="1014"/>
      <c r="I80" s="1017"/>
      <c r="J80" s="1011"/>
      <c r="K80" s="1011"/>
      <c r="L80" s="1011"/>
      <c r="M80" s="1011"/>
      <c r="N80" s="1011"/>
      <c r="O80" s="1011"/>
    </row>
    <row r="81" spans="1:15" ht="135" customHeight="1">
      <c r="A81" s="1056">
        <v>53</v>
      </c>
      <c r="B81" s="1040" t="s">
        <v>17677</v>
      </c>
      <c r="C81" s="1040" t="s">
        <v>2802</v>
      </c>
      <c r="D81" s="1036">
        <v>14</v>
      </c>
      <c r="E81" s="1040" t="s">
        <v>17678</v>
      </c>
      <c r="F81" s="1040" t="s">
        <v>15055</v>
      </c>
      <c r="G81" s="1040" t="s">
        <v>17631</v>
      </c>
      <c r="H81" s="1014"/>
      <c r="I81" s="1017"/>
      <c r="J81" s="1011"/>
      <c r="K81" s="1011"/>
      <c r="L81" s="1011"/>
      <c r="M81" s="1011"/>
      <c r="N81" s="1011"/>
      <c r="O81" s="1011"/>
    </row>
    <row r="82" spans="1:15" ht="124.2">
      <c r="A82" s="1057">
        <v>54</v>
      </c>
      <c r="B82" s="880" t="s">
        <v>17679</v>
      </c>
      <c r="C82" s="880" t="s">
        <v>2802</v>
      </c>
      <c r="D82" s="1036">
        <v>9</v>
      </c>
      <c r="E82" s="1040" t="s">
        <v>17680</v>
      </c>
      <c r="F82" s="1040" t="s">
        <v>17681</v>
      </c>
      <c r="G82" s="1040" t="s">
        <v>17682</v>
      </c>
      <c r="H82" s="1014"/>
      <c r="I82" s="1017"/>
      <c r="J82" s="1011"/>
      <c r="K82" s="1011"/>
      <c r="L82" s="1011"/>
      <c r="M82" s="1011"/>
      <c r="N82" s="1011"/>
      <c r="O82" s="1011"/>
    </row>
    <row r="83" spans="1:15">
      <c r="A83" s="1057"/>
      <c r="B83" s="2870" t="s">
        <v>17683</v>
      </c>
      <c r="C83" s="2871"/>
      <c r="D83" s="1036"/>
      <c r="E83" s="1040"/>
      <c r="F83" s="1040"/>
      <c r="G83" s="1040"/>
      <c r="H83" s="1014"/>
      <c r="I83" s="1017"/>
      <c r="J83" s="1011"/>
      <c r="K83" s="1011"/>
      <c r="L83" s="1011"/>
      <c r="M83" s="1011"/>
      <c r="N83" s="1011"/>
      <c r="O83" s="1011"/>
    </row>
    <row r="84" spans="1:15" ht="15" customHeight="1">
      <c r="A84" s="2889" t="s">
        <v>6023</v>
      </c>
      <c r="B84" s="2890"/>
      <c r="C84" s="2890"/>
      <c r="D84" s="2890"/>
      <c r="E84" s="2890"/>
      <c r="F84" s="2890"/>
      <c r="G84" s="2890"/>
      <c r="H84" s="2891"/>
      <c r="I84" s="1028"/>
      <c r="J84" s="1011"/>
      <c r="K84" s="1011"/>
      <c r="L84" s="1011"/>
      <c r="M84" s="1011"/>
      <c r="N84" s="1011"/>
      <c r="O84" s="1011"/>
    </row>
    <row r="85" spans="1:15" ht="96.6">
      <c r="A85" s="1056">
        <v>55</v>
      </c>
      <c r="B85" s="1040" t="s">
        <v>17684</v>
      </c>
      <c r="C85" s="1040" t="s">
        <v>17685</v>
      </c>
      <c r="D85" s="1036" t="s">
        <v>4796</v>
      </c>
      <c r="E85" s="1040" t="s">
        <v>17686</v>
      </c>
      <c r="F85" s="1040" t="s">
        <v>4796</v>
      </c>
      <c r="G85" s="1040" t="s">
        <v>17687</v>
      </c>
      <c r="H85" s="1014"/>
      <c r="I85" s="1017"/>
      <c r="J85" s="1011"/>
      <c r="K85" s="1011"/>
      <c r="L85" s="1011"/>
      <c r="M85" s="1011"/>
      <c r="N85" s="1011"/>
      <c r="O85" s="1011"/>
    </row>
    <row r="86" spans="1:15" ht="96.6">
      <c r="A86" s="1056">
        <v>56</v>
      </c>
      <c r="B86" s="1040" t="s">
        <v>17688</v>
      </c>
      <c r="C86" s="1040" t="s">
        <v>17685</v>
      </c>
      <c r="D86" s="1036" t="s">
        <v>4796</v>
      </c>
      <c r="E86" s="1040" t="s">
        <v>17689</v>
      </c>
      <c r="F86" s="1040" t="s">
        <v>17690</v>
      </c>
      <c r="G86" s="1040" t="s">
        <v>17687</v>
      </c>
      <c r="H86" s="1014"/>
      <c r="I86" s="1017"/>
      <c r="J86" s="1011"/>
      <c r="K86" s="1011"/>
      <c r="L86" s="1011"/>
      <c r="M86" s="1011"/>
      <c r="N86" s="1011"/>
      <c r="O86" s="1011"/>
    </row>
    <row r="87" spans="1:15" ht="96.6">
      <c r="A87" s="1056">
        <v>57</v>
      </c>
      <c r="B87" s="1040" t="s">
        <v>17691</v>
      </c>
      <c r="C87" s="1040" t="s">
        <v>17685</v>
      </c>
      <c r="D87" s="1036" t="s">
        <v>4796</v>
      </c>
      <c r="E87" s="1040" t="s">
        <v>17692</v>
      </c>
      <c r="F87" s="1040" t="s">
        <v>17693</v>
      </c>
      <c r="G87" s="1040" t="s">
        <v>17694</v>
      </c>
      <c r="H87" s="1014"/>
      <c r="I87" s="1017"/>
      <c r="J87" s="1011"/>
      <c r="K87" s="1011"/>
      <c r="L87" s="1011"/>
      <c r="M87" s="1011"/>
      <c r="N87" s="1011"/>
      <c r="O87" s="1011"/>
    </row>
    <row r="88" spans="1:15" ht="96.6">
      <c r="A88" s="1056">
        <v>58</v>
      </c>
      <c r="B88" s="1040" t="s">
        <v>17695</v>
      </c>
      <c r="C88" s="1040" t="s">
        <v>17685</v>
      </c>
      <c r="D88" s="1036">
        <v>5</v>
      </c>
      <c r="E88" s="1040" t="s">
        <v>17696</v>
      </c>
      <c r="F88" s="1040" t="s">
        <v>17697</v>
      </c>
      <c r="G88" s="1040" t="s">
        <v>17698</v>
      </c>
      <c r="H88" s="1014"/>
      <c r="I88" s="1017"/>
      <c r="J88" s="1011"/>
      <c r="K88" s="1011"/>
      <c r="L88" s="1011"/>
      <c r="M88" s="1011"/>
      <c r="N88" s="1011"/>
      <c r="O88" s="1011"/>
    </row>
    <row r="89" spans="1:15">
      <c r="A89" s="1056"/>
      <c r="B89" s="2870" t="s">
        <v>17699</v>
      </c>
      <c r="C89" s="2871"/>
      <c r="D89" s="1036"/>
      <c r="E89" s="1040"/>
      <c r="F89" s="1040"/>
      <c r="G89" s="1040"/>
      <c r="H89" s="1014"/>
      <c r="I89" s="1017"/>
      <c r="J89" s="1011"/>
      <c r="K89" s="1011"/>
      <c r="L89" s="1011"/>
      <c r="M89" s="1011"/>
      <c r="N89" s="1011"/>
      <c r="O89" s="1011"/>
    </row>
    <row r="90" spans="1:15" ht="96.6">
      <c r="A90" s="1056">
        <v>59</v>
      </c>
      <c r="B90" s="1040" t="s">
        <v>17700</v>
      </c>
      <c r="C90" s="1040" t="s">
        <v>17701</v>
      </c>
      <c r="D90" s="1036">
        <v>0.5</v>
      </c>
      <c r="E90" s="1040" t="s">
        <v>17702</v>
      </c>
      <c r="F90" s="1040" t="s">
        <v>17703</v>
      </c>
      <c r="G90" s="1040" t="s">
        <v>17636</v>
      </c>
      <c r="H90" s="1014"/>
      <c r="I90" s="1017"/>
      <c r="J90" s="1011"/>
      <c r="K90" s="1011"/>
      <c r="L90" s="1011"/>
      <c r="M90" s="1011"/>
      <c r="N90" s="1011"/>
      <c r="O90" s="1011"/>
    </row>
    <row r="91" spans="1:15">
      <c r="A91" s="1056"/>
      <c r="B91" s="2870" t="s">
        <v>17704</v>
      </c>
      <c r="C91" s="2871"/>
      <c r="D91" s="1036"/>
      <c r="E91" s="1040"/>
      <c r="F91" s="1040"/>
      <c r="G91" s="1040"/>
      <c r="H91" s="1014"/>
      <c r="I91" s="1017"/>
      <c r="J91" s="1011"/>
      <c r="K91" s="1011"/>
      <c r="L91" s="1011"/>
      <c r="M91" s="1011"/>
      <c r="N91" s="1011"/>
      <c r="O91" s="1011"/>
    </row>
    <row r="92" spans="1:15" ht="96.6">
      <c r="A92" s="1056">
        <v>60</v>
      </c>
      <c r="B92" s="1040" t="s">
        <v>17705</v>
      </c>
      <c r="C92" s="1040" t="s">
        <v>17706</v>
      </c>
      <c r="D92" s="1036">
        <v>5</v>
      </c>
      <c r="E92" s="1040" t="s">
        <v>17707</v>
      </c>
      <c r="F92" s="1040" t="s">
        <v>17541</v>
      </c>
      <c r="G92" s="1040" t="s">
        <v>17628</v>
      </c>
      <c r="H92" s="1014"/>
      <c r="I92" s="1017"/>
      <c r="J92" s="1011"/>
      <c r="K92" s="1011"/>
      <c r="L92" s="1011"/>
      <c r="M92" s="1011"/>
      <c r="N92" s="1011"/>
      <c r="O92" s="1011"/>
    </row>
    <row r="93" spans="1:15" ht="96.6">
      <c r="A93" s="1056">
        <v>61</v>
      </c>
      <c r="B93" s="1040" t="s">
        <v>17708</v>
      </c>
      <c r="C93" s="1040" t="s">
        <v>17706</v>
      </c>
      <c r="D93" s="1036">
        <v>4</v>
      </c>
      <c r="E93" s="1040" t="s">
        <v>17709</v>
      </c>
      <c r="F93" s="1040" t="s">
        <v>17541</v>
      </c>
      <c r="G93" s="1040" t="s">
        <v>17628</v>
      </c>
      <c r="H93" s="1014"/>
      <c r="I93" s="1017"/>
      <c r="J93" s="1011"/>
      <c r="K93" s="1025"/>
      <c r="L93" s="1011"/>
      <c r="M93" s="1011"/>
      <c r="N93" s="1011"/>
      <c r="O93" s="1011"/>
    </row>
    <row r="94" spans="1:15" ht="96.6">
      <c r="A94" s="1056">
        <v>62</v>
      </c>
      <c r="B94" s="1040" t="s">
        <v>17710</v>
      </c>
      <c r="C94" s="1040" t="s">
        <v>17706</v>
      </c>
      <c r="D94" s="1036">
        <v>5</v>
      </c>
      <c r="E94" s="1040" t="s">
        <v>17711</v>
      </c>
      <c r="F94" s="1040" t="s">
        <v>17541</v>
      </c>
      <c r="G94" s="1040" t="s">
        <v>17687</v>
      </c>
      <c r="H94" s="1014"/>
      <c r="I94" s="1017"/>
      <c r="J94" s="1011"/>
      <c r="K94" s="1025"/>
      <c r="L94" s="1011"/>
      <c r="M94" s="1011"/>
      <c r="N94" s="1011"/>
      <c r="O94" s="1011"/>
    </row>
    <row r="95" spans="1:15">
      <c r="A95" s="1056"/>
      <c r="B95" s="2870" t="s">
        <v>17712</v>
      </c>
      <c r="C95" s="2871"/>
      <c r="D95" s="1036"/>
      <c r="E95" s="1040"/>
      <c r="F95" s="1040"/>
      <c r="G95" s="1040"/>
      <c r="H95" s="1014"/>
      <c r="I95" s="1017"/>
      <c r="J95" s="1011"/>
      <c r="K95" s="1011"/>
      <c r="L95" s="1011"/>
      <c r="M95" s="1011"/>
      <c r="N95" s="1011"/>
      <c r="O95" s="1011"/>
    </row>
    <row r="96" spans="1:15" ht="96.6">
      <c r="A96" s="1056">
        <v>63</v>
      </c>
      <c r="B96" s="1040" t="s">
        <v>12251</v>
      </c>
      <c r="C96" s="1040" t="s">
        <v>17713</v>
      </c>
      <c r="D96" s="1036" t="s">
        <v>4796</v>
      </c>
      <c r="E96" s="1040" t="s">
        <v>17714</v>
      </c>
      <c r="F96" s="1040" t="s">
        <v>17545</v>
      </c>
      <c r="G96" s="1040" t="s">
        <v>17687</v>
      </c>
      <c r="H96" s="1014"/>
      <c r="I96" s="1017"/>
      <c r="J96" s="1011"/>
      <c r="K96" s="1025"/>
      <c r="L96" s="1011"/>
      <c r="M96" s="1011"/>
      <c r="N96" s="1011"/>
      <c r="O96" s="1011"/>
    </row>
    <row r="97" spans="1:15" ht="96.6">
      <c r="A97" s="1056">
        <v>64</v>
      </c>
      <c r="B97" s="1040" t="s">
        <v>12251</v>
      </c>
      <c r="C97" s="1040" t="s">
        <v>17713</v>
      </c>
      <c r="D97" s="1036" t="s">
        <v>4796</v>
      </c>
      <c r="E97" s="1040" t="s">
        <v>17715</v>
      </c>
      <c r="F97" s="1040" t="s">
        <v>17545</v>
      </c>
      <c r="G97" s="1040" t="s">
        <v>17687</v>
      </c>
      <c r="H97" s="1014"/>
      <c r="I97" s="1017"/>
      <c r="J97" s="1011"/>
      <c r="K97" s="1025"/>
      <c r="L97" s="1011"/>
      <c r="M97" s="1011"/>
      <c r="N97" s="1011"/>
      <c r="O97" s="1011"/>
    </row>
    <row r="98" spans="1:15" ht="110.4">
      <c r="A98" s="1056">
        <v>65</v>
      </c>
      <c r="B98" s="1040" t="s">
        <v>17716</v>
      </c>
      <c r="C98" s="1040" t="s">
        <v>17713</v>
      </c>
      <c r="D98" s="1036">
        <v>3</v>
      </c>
      <c r="E98" s="1040" t="s">
        <v>17717</v>
      </c>
      <c r="F98" s="1040" t="s">
        <v>17718</v>
      </c>
      <c r="G98" s="1040" t="s">
        <v>17719</v>
      </c>
      <c r="H98" s="1014"/>
      <c r="I98" s="1017"/>
      <c r="J98" s="1011"/>
      <c r="K98" s="1025"/>
      <c r="L98" s="1011"/>
      <c r="M98" s="1011"/>
      <c r="N98" s="1011"/>
      <c r="O98" s="1011"/>
    </row>
    <row r="99" spans="1:15" ht="165" customHeight="1">
      <c r="A99" s="1056">
        <v>66</v>
      </c>
      <c r="B99" s="1040" t="s">
        <v>17720</v>
      </c>
      <c r="C99" s="1040" t="s">
        <v>17713</v>
      </c>
      <c r="D99" s="1036">
        <v>0.5</v>
      </c>
      <c r="E99" s="1040" t="s">
        <v>17721</v>
      </c>
      <c r="F99" s="1040" t="s">
        <v>17545</v>
      </c>
      <c r="G99" s="1040" t="s">
        <v>17687</v>
      </c>
      <c r="H99" s="1014"/>
      <c r="I99" s="1017"/>
      <c r="J99" s="1011"/>
      <c r="K99" s="1011"/>
      <c r="L99" s="1011"/>
      <c r="M99" s="1011"/>
      <c r="N99" s="1011"/>
      <c r="O99" s="1011"/>
    </row>
    <row r="100" spans="1:15" ht="96.6">
      <c r="A100" s="1056">
        <v>67</v>
      </c>
      <c r="B100" s="1040" t="s">
        <v>12251</v>
      </c>
      <c r="C100" s="1040" t="s">
        <v>17713</v>
      </c>
      <c r="D100" s="1036"/>
      <c r="E100" s="1040" t="s">
        <v>17722</v>
      </c>
      <c r="F100" s="1040" t="s">
        <v>17545</v>
      </c>
      <c r="G100" s="1040" t="s">
        <v>17723</v>
      </c>
      <c r="H100" s="1014"/>
      <c r="I100" s="1017"/>
      <c r="J100" s="1011"/>
      <c r="K100" s="1029"/>
      <c r="L100" s="1011"/>
      <c r="M100" s="1011"/>
      <c r="N100" s="1011"/>
      <c r="O100" s="1011"/>
    </row>
    <row r="101" spans="1:15" ht="96.6">
      <c r="A101" s="1056">
        <v>68</v>
      </c>
      <c r="B101" s="1040" t="s">
        <v>12251</v>
      </c>
      <c r="C101" s="1040" t="s">
        <v>17713</v>
      </c>
      <c r="D101" s="1036" t="s">
        <v>4796</v>
      </c>
      <c r="E101" s="1040" t="s">
        <v>17724</v>
      </c>
      <c r="F101" s="1040" t="s">
        <v>17545</v>
      </c>
      <c r="G101" s="1040" t="s">
        <v>17687</v>
      </c>
      <c r="H101" s="1014">
        <v>2019</v>
      </c>
      <c r="I101" s="1017"/>
      <c r="J101" s="1011"/>
      <c r="K101" s="1029"/>
      <c r="L101" s="1011"/>
      <c r="M101" s="1011"/>
      <c r="N101" s="1011"/>
      <c r="O101" s="1011"/>
    </row>
    <row r="102" spans="1:15" ht="96.6">
      <c r="A102" s="1056">
        <v>69</v>
      </c>
      <c r="B102" s="1040" t="s">
        <v>17725</v>
      </c>
      <c r="C102" s="1040" t="s">
        <v>17713</v>
      </c>
      <c r="D102" s="1036" t="s">
        <v>4796</v>
      </c>
      <c r="E102" s="1040" t="s">
        <v>17726</v>
      </c>
      <c r="F102" s="1040" t="s">
        <v>17545</v>
      </c>
      <c r="G102" s="1040" t="s">
        <v>17727</v>
      </c>
      <c r="H102" s="1014" t="s">
        <v>4796</v>
      </c>
      <c r="I102" s="1017"/>
      <c r="J102" s="1011"/>
      <c r="K102" s="1011"/>
      <c r="L102" s="1011"/>
      <c r="M102" s="1011"/>
      <c r="N102" s="1011"/>
      <c r="O102" s="1011"/>
    </row>
    <row r="103" spans="1:15" ht="96.6">
      <c r="A103" s="1056">
        <v>70</v>
      </c>
      <c r="B103" s="1040" t="s">
        <v>17728</v>
      </c>
      <c r="C103" s="1040" t="s">
        <v>17713</v>
      </c>
      <c r="D103" s="1036" t="s">
        <v>4796</v>
      </c>
      <c r="E103" s="1040" t="s">
        <v>17729</v>
      </c>
      <c r="F103" s="1040" t="s">
        <v>17545</v>
      </c>
      <c r="G103" s="1040" t="s">
        <v>17657</v>
      </c>
      <c r="H103" s="1014">
        <v>2019</v>
      </c>
      <c r="I103" s="1017"/>
      <c r="J103" s="1011"/>
      <c r="K103" s="1011"/>
      <c r="L103" s="1011"/>
      <c r="M103" s="1011"/>
      <c r="N103" s="1011"/>
      <c r="O103" s="1011"/>
    </row>
    <row r="104" spans="1:15" ht="96.6">
      <c r="A104" s="1056">
        <v>71</v>
      </c>
      <c r="B104" s="1040" t="s">
        <v>12251</v>
      </c>
      <c r="C104" s="1040" t="s">
        <v>17713</v>
      </c>
      <c r="D104" s="1036" t="s">
        <v>4796</v>
      </c>
      <c r="E104" s="1040" t="s">
        <v>17730</v>
      </c>
      <c r="F104" s="1040" t="s">
        <v>17545</v>
      </c>
      <c r="G104" s="1040" t="s">
        <v>17687</v>
      </c>
      <c r="H104" s="1014"/>
      <c r="I104" s="1017"/>
      <c r="J104" s="1011"/>
      <c r="K104" s="1011"/>
      <c r="L104" s="1011"/>
      <c r="M104" s="1011"/>
      <c r="N104" s="1011"/>
      <c r="O104" s="1011"/>
    </row>
    <row r="105" spans="1:15" ht="96.6">
      <c r="A105" s="1056">
        <v>72</v>
      </c>
      <c r="B105" s="1040" t="s">
        <v>17731</v>
      </c>
      <c r="C105" s="1040" t="s">
        <v>17713</v>
      </c>
      <c r="D105" s="1036">
        <v>0.1</v>
      </c>
      <c r="E105" s="1040" t="s">
        <v>17732</v>
      </c>
      <c r="F105" s="1040" t="s">
        <v>17613</v>
      </c>
      <c r="G105" s="1040" t="s">
        <v>17687</v>
      </c>
      <c r="H105" s="1014"/>
      <c r="I105" s="1017"/>
      <c r="J105" s="1011"/>
      <c r="K105" s="1011"/>
      <c r="L105" s="1011"/>
      <c r="M105" s="1011"/>
      <c r="N105" s="1011"/>
      <c r="O105" s="1011"/>
    </row>
    <row r="106" spans="1:15" ht="96.6">
      <c r="A106" s="1056">
        <v>73</v>
      </c>
      <c r="B106" s="1040" t="s">
        <v>17733</v>
      </c>
      <c r="C106" s="1040" t="s">
        <v>17713</v>
      </c>
      <c r="D106" s="1036">
        <v>3</v>
      </c>
      <c r="E106" s="1040" t="s">
        <v>17734</v>
      </c>
      <c r="F106" s="1040" t="s">
        <v>17613</v>
      </c>
      <c r="G106" s="1040" t="s">
        <v>17687</v>
      </c>
      <c r="H106" s="1014"/>
      <c r="I106" s="1017"/>
      <c r="J106" s="1011"/>
      <c r="K106" s="1011"/>
      <c r="L106" s="1011"/>
      <c r="M106" s="1011"/>
      <c r="N106" s="1011"/>
      <c r="O106" s="1011"/>
    </row>
    <row r="107" spans="1:15" ht="110.4">
      <c r="A107" s="1056">
        <v>74</v>
      </c>
      <c r="B107" s="1040" t="s">
        <v>17735</v>
      </c>
      <c r="C107" s="1040" t="s">
        <v>17713</v>
      </c>
      <c r="D107" s="1036" t="s">
        <v>4796</v>
      </c>
      <c r="E107" s="1040" t="s">
        <v>17736</v>
      </c>
      <c r="F107" s="1040" t="s">
        <v>17675</v>
      </c>
      <c r="G107" s="1040" t="s">
        <v>17719</v>
      </c>
      <c r="H107" s="1014"/>
      <c r="I107" s="1017"/>
      <c r="J107" s="1011"/>
      <c r="K107" s="1011"/>
      <c r="L107" s="1011"/>
      <c r="M107" s="1011"/>
      <c r="N107" s="1011"/>
      <c r="O107" s="1011"/>
    </row>
    <row r="108" spans="1:15" ht="96.6">
      <c r="A108" s="1056">
        <v>75</v>
      </c>
      <c r="B108" s="1040" t="s">
        <v>423</v>
      </c>
      <c r="C108" s="1040" t="s">
        <v>17713</v>
      </c>
      <c r="D108" s="1036" t="s">
        <v>4796</v>
      </c>
      <c r="E108" s="1040" t="s">
        <v>17737</v>
      </c>
      <c r="F108" s="1040" t="s">
        <v>17738</v>
      </c>
      <c r="G108" s="1040" t="s">
        <v>17739</v>
      </c>
      <c r="H108" s="1014"/>
      <c r="I108" s="1017"/>
      <c r="J108" s="1011"/>
      <c r="K108" s="1011"/>
      <c r="L108" s="1011"/>
      <c r="M108" s="1011"/>
      <c r="N108" s="1011"/>
      <c r="O108" s="1011"/>
    </row>
    <row r="109" spans="1:15" ht="120" customHeight="1">
      <c r="A109" s="1056">
        <v>76</v>
      </c>
      <c r="B109" s="1040" t="s">
        <v>12251</v>
      </c>
      <c r="C109" s="1040" t="s">
        <v>17713</v>
      </c>
      <c r="D109" s="1036" t="s">
        <v>4796</v>
      </c>
      <c r="E109" s="1040" t="s">
        <v>17740</v>
      </c>
      <c r="F109" s="1040" t="s">
        <v>17741</v>
      </c>
      <c r="G109" s="1040" t="s">
        <v>17742</v>
      </c>
      <c r="H109" s="1014"/>
      <c r="I109" s="1017"/>
      <c r="J109" s="1011"/>
      <c r="K109" s="1011"/>
      <c r="L109" s="1011"/>
      <c r="M109" s="1011"/>
      <c r="N109" s="1011"/>
      <c r="O109" s="1011"/>
    </row>
    <row r="110" spans="1:15" ht="120" customHeight="1">
      <c r="A110" s="1056">
        <v>77</v>
      </c>
      <c r="B110" s="1044" t="s">
        <v>17743</v>
      </c>
      <c r="C110" s="1040" t="s">
        <v>17713</v>
      </c>
      <c r="D110" s="1036" t="s">
        <v>4796</v>
      </c>
      <c r="E110" s="1040" t="s">
        <v>17744</v>
      </c>
      <c r="F110" s="1040" t="s">
        <v>17745</v>
      </c>
      <c r="G110" s="1040" t="s">
        <v>17739</v>
      </c>
      <c r="H110" s="1014"/>
      <c r="I110" s="1017"/>
      <c r="J110" s="1011"/>
      <c r="K110" s="1026"/>
      <c r="L110" s="1011"/>
      <c r="M110" s="1011"/>
      <c r="N110" s="1011"/>
      <c r="O110" s="1011"/>
    </row>
    <row r="111" spans="1:15" ht="96.6">
      <c r="A111" s="1056">
        <v>78</v>
      </c>
      <c r="B111" s="1040" t="s">
        <v>423</v>
      </c>
      <c r="C111" s="1040" t="s">
        <v>17713</v>
      </c>
      <c r="D111" s="1036" t="s">
        <v>4796</v>
      </c>
      <c r="E111" s="1040" t="s">
        <v>17746</v>
      </c>
      <c r="F111" s="1040" t="s">
        <v>17747</v>
      </c>
      <c r="G111" s="1040" t="s">
        <v>17620</v>
      </c>
      <c r="H111" s="1014"/>
      <c r="I111" s="1017"/>
      <c r="J111" s="1011"/>
      <c r="K111" s="1011"/>
      <c r="L111" s="1011"/>
      <c r="M111" s="1011"/>
      <c r="N111" s="1011"/>
      <c r="O111" s="1011"/>
    </row>
    <row r="112" spans="1:15" ht="96.6">
      <c r="A112" s="1056">
        <v>79</v>
      </c>
      <c r="B112" s="1040" t="s">
        <v>17748</v>
      </c>
      <c r="C112" s="1040" t="s">
        <v>17713</v>
      </c>
      <c r="D112" s="1036" t="s">
        <v>4796</v>
      </c>
      <c r="E112" s="1040" t="s">
        <v>17749</v>
      </c>
      <c r="F112" s="1040" t="s">
        <v>17644</v>
      </c>
      <c r="G112" s="1040" t="s">
        <v>17631</v>
      </c>
      <c r="H112" s="1014"/>
      <c r="I112" s="1017"/>
      <c r="J112" s="1011"/>
      <c r="K112" s="1011"/>
      <c r="L112" s="1011"/>
      <c r="M112" s="1011"/>
      <c r="N112" s="1011"/>
      <c r="O112" s="1011"/>
    </row>
    <row r="113" spans="1:15" ht="96.6">
      <c r="A113" s="1056">
        <v>80</v>
      </c>
      <c r="B113" s="1040" t="s">
        <v>435</v>
      </c>
      <c r="C113" s="1040" t="s">
        <v>17713</v>
      </c>
      <c r="D113" s="1036" t="s">
        <v>4796</v>
      </c>
      <c r="E113" s="1040" t="s">
        <v>17750</v>
      </c>
      <c r="F113" s="1040" t="s">
        <v>17623</v>
      </c>
      <c r="G113" s="1040" t="s">
        <v>17620</v>
      </c>
      <c r="H113" s="1014"/>
      <c r="I113" s="1017"/>
      <c r="J113" s="1011"/>
      <c r="K113" s="1011"/>
      <c r="L113" s="1011"/>
      <c r="M113" s="1011"/>
      <c r="N113" s="1011"/>
      <c r="O113" s="1011"/>
    </row>
    <row r="114" spans="1:15" ht="96.6">
      <c r="A114" s="1056">
        <v>81</v>
      </c>
      <c r="B114" s="1040" t="s">
        <v>410</v>
      </c>
      <c r="C114" s="1040" t="s">
        <v>17713</v>
      </c>
      <c r="D114" s="1036" t="s">
        <v>4796</v>
      </c>
      <c r="E114" s="1040" t="s">
        <v>17751</v>
      </c>
      <c r="F114" s="1040" t="s">
        <v>17752</v>
      </c>
      <c r="G114" s="1040" t="s">
        <v>17624</v>
      </c>
      <c r="H114" s="1014"/>
      <c r="I114" s="1017"/>
      <c r="J114" s="1011"/>
      <c r="K114" s="1011"/>
      <c r="L114" s="1011"/>
      <c r="M114" s="1011"/>
      <c r="N114" s="1011"/>
      <c r="O114" s="1011"/>
    </row>
    <row r="115" spans="1:15" ht="55.2">
      <c r="A115" s="1056">
        <v>82</v>
      </c>
      <c r="B115" s="1040" t="s">
        <v>17753</v>
      </c>
      <c r="C115" s="1040" t="s">
        <v>17713</v>
      </c>
      <c r="D115" s="1036" t="s">
        <v>4796</v>
      </c>
      <c r="E115" s="1040" t="s">
        <v>17754</v>
      </c>
      <c r="F115" s="1040" t="s">
        <v>17755</v>
      </c>
      <c r="G115" s="1040" t="s">
        <v>17756</v>
      </c>
      <c r="H115" s="1014"/>
      <c r="I115" s="1017"/>
      <c r="J115" s="1011"/>
      <c r="K115" s="1011"/>
      <c r="L115" s="1011"/>
      <c r="M115" s="1011"/>
      <c r="N115" s="1011"/>
      <c r="O115" s="1011"/>
    </row>
    <row r="116" spans="1:15" ht="138">
      <c r="A116" s="1056">
        <v>83</v>
      </c>
      <c r="B116" s="1040" t="s">
        <v>17757</v>
      </c>
      <c r="C116" s="1040" t="s">
        <v>17713</v>
      </c>
      <c r="D116" s="1036" t="s">
        <v>4796</v>
      </c>
      <c r="E116" s="1040" t="s">
        <v>17758</v>
      </c>
      <c r="F116" s="1040" t="s">
        <v>17755</v>
      </c>
      <c r="G116" s="1040" t="s">
        <v>17759</v>
      </c>
      <c r="H116" s="1014"/>
      <c r="I116" s="1017"/>
      <c r="J116" s="1011"/>
      <c r="K116" s="1011"/>
      <c r="L116" s="1011"/>
      <c r="M116" s="1011"/>
      <c r="N116" s="1011"/>
      <c r="O116" s="1011"/>
    </row>
    <row r="117" spans="1:15" ht="69">
      <c r="A117" s="1056">
        <v>84</v>
      </c>
      <c r="B117" s="1040" t="s">
        <v>12251</v>
      </c>
      <c r="C117" s="1040" t="s">
        <v>17713</v>
      </c>
      <c r="D117" s="1036" t="s">
        <v>4796</v>
      </c>
      <c r="E117" s="1040" t="s">
        <v>17760</v>
      </c>
      <c r="F117" s="1040" t="s">
        <v>17761</v>
      </c>
      <c r="G117" s="1040" t="s">
        <v>17762</v>
      </c>
      <c r="H117" s="1014"/>
      <c r="I117" s="1017"/>
      <c r="J117" s="1011"/>
      <c r="K117" s="1011"/>
      <c r="L117" s="1011"/>
      <c r="M117" s="1011"/>
      <c r="N117" s="1011"/>
      <c r="O117" s="1011"/>
    </row>
    <row r="118" spans="1:15" ht="15" customHeight="1">
      <c r="A118" s="1056"/>
      <c r="B118" s="2870" t="s">
        <v>17763</v>
      </c>
      <c r="C118" s="2871"/>
      <c r="D118" s="1036"/>
      <c r="E118" s="1040"/>
      <c r="F118" s="1040"/>
      <c r="G118" s="1040"/>
      <c r="H118" s="1014"/>
      <c r="I118" s="1017"/>
      <c r="J118" s="1011"/>
      <c r="K118" s="1011"/>
      <c r="L118" s="1011"/>
      <c r="M118" s="1011"/>
      <c r="N118" s="1011"/>
      <c r="O118" s="1011"/>
    </row>
    <row r="119" spans="1:15" ht="15" customHeight="1">
      <c r="A119" s="1056"/>
      <c r="B119" s="2870" t="s">
        <v>17764</v>
      </c>
      <c r="C119" s="2871"/>
      <c r="D119" s="1036"/>
      <c r="E119" s="1040"/>
      <c r="F119" s="1040"/>
      <c r="G119" s="1040"/>
      <c r="H119" s="1014"/>
      <c r="I119" s="1017"/>
      <c r="J119" s="1011"/>
      <c r="K119" s="1011"/>
      <c r="L119" s="1011"/>
      <c r="M119" s="1011"/>
      <c r="N119" s="1011"/>
      <c r="O119" s="1011"/>
    </row>
    <row r="120" spans="1:15" ht="15" customHeight="1">
      <c r="A120" s="2886" t="s">
        <v>17765</v>
      </c>
      <c r="B120" s="2887"/>
      <c r="C120" s="2887"/>
      <c r="D120" s="2887"/>
      <c r="E120" s="2887"/>
      <c r="F120" s="2887"/>
      <c r="G120" s="2887"/>
      <c r="H120" s="2888"/>
      <c r="I120" s="1030"/>
      <c r="J120" s="1011"/>
      <c r="K120" s="1011"/>
      <c r="L120" s="1011"/>
      <c r="M120" s="1011"/>
      <c r="N120" s="1011"/>
      <c r="O120" s="1011"/>
    </row>
    <row r="121" spans="1:15" ht="15" customHeight="1">
      <c r="A121" s="2886" t="s">
        <v>17766</v>
      </c>
      <c r="B121" s="2887"/>
      <c r="C121" s="2887"/>
      <c r="D121" s="2887"/>
      <c r="E121" s="2887"/>
      <c r="F121" s="2887"/>
      <c r="G121" s="2887"/>
      <c r="H121" s="2888"/>
      <c r="I121" s="1030"/>
      <c r="J121" s="1011"/>
      <c r="K121" s="1011"/>
      <c r="L121" s="1011"/>
      <c r="M121" s="1011"/>
      <c r="N121" s="1011"/>
      <c r="O121" s="1011"/>
    </row>
    <row r="122" spans="1:15">
      <c r="A122" s="1058"/>
      <c r="B122" s="1045"/>
      <c r="C122" s="1045"/>
      <c r="D122" s="1050"/>
      <c r="E122" s="1045"/>
      <c r="F122" s="1045"/>
      <c r="G122" s="1045"/>
      <c r="H122" s="1031"/>
      <c r="I122" s="1032"/>
      <c r="J122" s="1011"/>
      <c r="K122" s="1011"/>
      <c r="L122" s="1011"/>
      <c r="M122" s="1011"/>
      <c r="N122" s="1011"/>
      <c r="O122" s="1011"/>
    </row>
    <row r="123" spans="1:15">
      <c r="A123" s="1059"/>
      <c r="B123" s="1046"/>
      <c r="C123" s="1046"/>
      <c r="D123" s="1051"/>
      <c r="E123" s="1046"/>
      <c r="F123" s="1046"/>
      <c r="G123" s="1046"/>
      <c r="H123" s="1033"/>
      <c r="I123" s="1033"/>
      <c r="J123" s="1011"/>
      <c r="K123" s="1011"/>
      <c r="L123" s="1011"/>
      <c r="M123" s="1011"/>
      <c r="N123" s="1011"/>
      <c r="O123" s="1011"/>
    </row>
    <row r="124" spans="1:15">
      <c r="A124" s="1059"/>
      <c r="B124" s="1046"/>
      <c r="C124" s="1046"/>
      <c r="D124" s="1051"/>
      <c r="E124" s="1046"/>
      <c r="F124" s="1046"/>
      <c r="G124" s="1046"/>
      <c r="H124" s="1033"/>
      <c r="I124" s="1033"/>
      <c r="J124" s="1011"/>
      <c r="K124" s="1011"/>
      <c r="L124" s="1011"/>
      <c r="M124" s="1011"/>
      <c r="N124" s="1011"/>
      <c r="O124" s="1011"/>
    </row>
    <row r="125" spans="1:15">
      <c r="A125" s="1059"/>
      <c r="B125" s="1046"/>
      <c r="C125" s="1046"/>
      <c r="D125" s="1051"/>
      <c r="E125" s="1046"/>
      <c r="F125" s="1046"/>
      <c r="G125" s="1046"/>
      <c r="H125" s="1033"/>
      <c r="I125" s="1033"/>
      <c r="J125" s="1011"/>
      <c r="K125" s="1011"/>
      <c r="L125" s="1011"/>
      <c r="M125" s="1011"/>
      <c r="N125" s="1011"/>
      <c r="O125" s="1011"/>
    </row>
    <row r="126" spans="1:15">
      <c r="H126" s="1034"/>
      <c r="I126" s="1034"/>
      <c r="J126" s="1011"/>
      <c r="K126" s="1011"/>
      <c r="L126" s="1011"/>
      <c r="M126" s="1011"/>
      <c r="N126" s="1011"/>
      <c r="O126" s="1011"/>
    </row>
    <row r="127" spans="1:15">
      <c r="A127" s="1059"/>
      <c r="B127" s="1046"/>
      <c r="C127" s="1046"/>
      <c r="D127" s="1051"/>
      <c r="E127" s="1046"/>
      <c r="F127" s="1046"/>
      <c r="G127" s="1046"/>
      <c r="H127" s="1033"/>
      <c r="I127" s="1033"/>
      <c r="J127" s="1011"/>
      <c r="K127" s="1011"/>
      <c r="L127" s="1011"/>
      <c r="M127" s="1011"/>
      <c r="N127" s="1011"/>
      <c r="O127" s="1011"/>
    </row>
    <row r="128" spans="1:15">
      <c r="A128" s="1059"/>
      <c r="B128" s="1048"/>
      <c r="C128" s="1048"/>
      <c r="D128" s="1053"/>
      <c r="E128" s="1048"/>
      <c r="F128" s="1048"/>
      <c r="G128" s="1048"/>
      <c r="H128" s="1028"/>
      <c r="I128" s="1028"/>
      <c r="J128" s="1011"/>
      <c r="K128" s="1011"/>
      <c r="L128" s="1011"/>
      <c r="M128" s="1011"/>
      <c r="N128" s="1011"/>
      <c r="O128" s="1011"/>
    </row>
    <row r="129" spans="1:15">
      <c r="A129" s="1059"/>
      <c r="B129" s="1046"/>
      <c r="C129" s="1046"/>
      <c r="D129" s="1051"/>
      <c r="E129" s="1046"/>
      <c r="F129" s="1046"/>
      <c r="G129" s="1046"/>
      <c r="H129" s="1033"/>
      <c r="I129" s="1033"/>
      <c r="J129" s="1011"/>
      <c r="K129" s="1011"/>
      <c r="L129" s="1011"/>
      <c r="M129" s="1011"/>
      <c r="N129" s="1011"/>
      <c r="O129" s="1011"/>
    </row>
    <row r="130" spans="1:15">
      <c r="A130" s="1059"/>
      <c r="B130" s="1046"/>
      <c r="C130" s="1046"/>
      <c r="D130" s="1051"/>
      <c r="E130" s="1046"/>
      <c r="F130" s="1046"/>
      <c r="G130" s="1046"/>
      <c r="H130" s="1033"/>
      <c r="I130" s="1033"/>
      <c r="J130" s="1011"/>
      <c r="K130" s="1011"/>
      <c r="L130" s="1011"/>
      <c r="M130" s="1011"/>
      <c r="N130" s="1011"/>
      <c r="O130" s="1011"/>
    </row>
    <row r="131" spans="1:15">
      <c r="A131" s="1059"/>
      <c r="B131" s="1038"/>
      <c r="C131" s="1048"/>
      <c r="D131" s="1051"/>
      <c r="E131" s="1046"/>
      <c r="F131" s="1046"/>
      <c r="G131" s="1046"/>
      <c r="H131" s="1033"/>
      <c r="I131" s="1033"/>
      <c r="J131" s="1011"/>
      <c r="K131" s="1011"/>
      <c r="L131" s="1011"/>
      <c r="M131" s="1011"/>
      <c r="N131" s="1011"/>
      <c r="O131" s="1011"/>
    </row>
    <row r="132" spans="1:15">
      <c r="A132" s="1059"/>
      <c r="B132" s="1046"/>
      <c r="C132" s="1046"/>
      <c r="D132" s="1051"/>
      <c r="E132" s="1046"/>
      <c r="F132" s="1046"/>
      <c r="G132" s="1046"/>
      <c r="H132" s="1033"/>
      <c r="I132" s="1033"/>
      <c r="J132" s="1011"/>
      <c r="K132" s="1011"/>
      <c r="L132" s="1011"/>
      <c r="M132" s="1011"/>
      <c r="N132" s="1011"/>
      <c r="O132" s="1011"/>
    </row>
    <row r="133" spans="1:15">
      <c r="A133" s="1059"/>
      <c r="B133" s="1046"/>
      <c r="C133" s="1046"/>
      <c r="D133" s="1051"/>
      <c r="E133" s="1046"/>
      <c r="F133" s="1046"/>
      <c r="G133" s="1046"/>
      <c r="H133" s="1033"/>
      <c r="I133" s="1033"/>
      <c r="J133" s="1011"/>
      <c r="K133" s="1011"/>
      <c r="L133" s="1011"/>
      <c r="M133" s="1011"/>
      <c r="N133" s="1011"/>
      <c r="O133" s="1011"/>
    </row>
    <row r="134" spans="1:15">
      <c r="A134" s="1059"/>
      <c r="B134" s="1046"/>
      <c r="C134" s="1046"/>
      <c r="D134" s="1051"/>
      <c r="E134" s="1046"/>
      <c r="F134" s="1046"/>
      <c r="G134" s="1046"/>
      <c r="H134" s="1033"/>
      <c r="I134" s="1033"/>
      <c r="J134" s="1011"/>
      <c r="K134" s="1011"/>
      <c r="L134" s="1011"/>
      <c r="M134" s="1011"/>
      <c r="N134" s="1011"/>
      <c r="O134" s="1011"/>
    </row>
    <row r="135" spans="1:15">
      <c r="A135" s="1059"/>
      <c r="B135" s="1046"/>
      <c r="C135" s="1046"/>
      <c r="D135" s="1051"/>
      <c r="E135" s="1046"/>
      <c r="F135" s="1046"/>
      <c r="G135" s="1046"/>
      <c r="H135" s="1033"/>
      <c r="I135" s="1033"/>
      <c r="J135" s="1011"/>
      <c r="K135" s="1011"/>
      <c r="L135" s="1011"/>
      <c r="M135" s="1011"/>
      <c r="N135" s="1011"/>
      <c r="O135" s="1011"/>
    </row>
    <row r="136" spans="1:15">
      <c r="A136" s="1059"/>
      <c r="B136" s="1046"/>
      <c r="C136" s="1046"/>
      <c r="D136" s="1051"/>
      <c r="E136" s="1046"/>
      <c r="F136" s="1046"/>
      <c r="G136" s="1046"/>
      <c r="H136" s="1033"/>
      <c r="I136" s="1033"/>
      <c r="J136" s="1011"/>
      <c r="K136" s="1011"/>
      <c r="L136" s="1011"/>
      <c r="M136" s="1011"/>
      <c r="N136" s="1011"/>
      <c r="O136" s="1011"/>
    </row>
    <row r="137" spans="1:15">
      <c r="A137" s="1059"/>
      <c r="B137" s="1046"/>
      <c r="C137" s="1046"/>
      <c r="D137" s="1051"/>
      <c r="E137" s="1046"/>
      <c r="F137" s="1046"/>
      <c r="G137" s="1046"/>
      <c r="H137" s="1033"/>
      <c r="I137" s="1033"/>
      <c r="J137" s="1011"/>
      <c r="K137" s="1011"/>
      <c r="L137" s="1011"/>
      <c r="M137" s="1011"/>
      <c r="N137" s="1011"/>
      <c r="O137" s="1011"/>
    </row>
    <row r="138" spans="1:15">
      <c r="A138" s="1059"/>
      <c r="B138" s="1046"/>
      <c r="C138" s="1046"/>
      <c r="D138" s="1051"/>
      <c r="E138" s="1046"/>
      <c r="F138" s="1046"/>
      <c r="G138" s="1046"/>
      <c r="H138" s="1033"/>
      <c r="I138" s="1033"/>
      <c r="J138" s="1011"/>
      <c r="K138" s="1011"/>
      <c r="L138" s="1011"/>
      <c r="M138" s="1011"/>
      <c r="N138" s="1011"/>
      <c r="O138" s="1011"/>
    </row>
    <row r="139" spans="1:15">
      <c r="A139" s="1059"/>
      <c r="B139" s="1046"/>
      <c r="C139" s="1046"/>
      <c r="D139" s="1051"/>
      <c r="E139" s="1046"/>
      <c r="F139" s="1046"/>
      <c r="G139" s="1046"/>
      <c r="H139" s="1033"/>
      <c r="I139" s="1033"/>
      <c r="J139" s="1011"/>
      <c r="K139" s="1011"/>
      <c r="L139" s="1011"/>
      <c r="M139" s="1011"/>
      <c r="N139" s="1011"/>
      <c r="O139" s="1011"/>
    </row>
    <row r="140" spans="1:15">
      <c r="A140" s="1059"/>
      <c r="B140" s="1046"/>
      <c r="C140" s="1046"/>
      <c r="D140" s="1051"/>
      <c r="E140" s="1046"/>
      <c r="F140" s="1046"/>
      <c r="G140" s="1046"/>
      <c r="H140" s="1033"/>
      <c r="I140" s="1033"/>
      <c r="J140" s="1011"/>
      <c r="K140" s="1011"/>
      <c r="L140" s="1011"/>
      <c r="M140" s="1011"/>
      <c r="N140" s="1011"/>
      <c r="O140" s="1011"/>
    </row>
    <row r="141" spans="1:15">
      <c r="A141" s="1059"/>
      <c r="B141" s="1046"/>
      <c r="C141" s="1046"/>
      <c r="D141" s="1051"/>
      <c r="E141" s="1046"/>
      <c r="F141" s="1046"/>
      <c r="G141" s="1046"/>
      <c r="H141" s="1033"/>
      <c r="I141" s="1033"/>
      <c r="J141" s="1011"/>
      <c r="K141" s="1011"/>
      <c r="L141" s="1011"/>
      <c r="M141" s="1011"/>
      <c r="N141" s="1011"/>
      <c r="O141" s="1011"/>
    </row>
    <row r="142" spans="1:15">
      <c r="A142" s="1059"/>
      <c r="B142" s="1046"/>
      <c r="C142" s="1046"/>
      <c r="D142" s="1051"/>
      <c r="E142" s="1046"/>
      <c r="F142" s="1046"/>
      <c r="G142" s="1046"/>
      <c r="H142" s="1033"/>
      <c r="I142" s="1033"/>
      <c r="J142" s="1011"/>
      <c r="K142" s="1011"/>
      <c r="L142" s="1011"/>
      <c r="M142" s="1011"/>
      <c r="N142" s="1011"/>
      <c r="O142" s="1011"/>
    </row>
    <row r="143" spans="1:15">
      <c r="A143" s="1059"/>
      <c r="B143" s="1046"/>
      <c r="C143" s="1046"/>
      <c r="D143" s="1051"/>
      <c r="E143" s="1046"/>
      <c r="F143" s="1046"/>
      <c r="G143" s="1046"/>
      <c r="H143" s="1033"/>
      <c r="I143" s="1033"/>
      <c r="J143" s="1011"/>
      <c r="K143" s="1011"/>
      <c r="L143" s="1011"/>
      <c r="M143" s="1011"/>
      <c r="N143" s="1011"/>
      <c r="O143" s="1011"/>
    </row>
    <row r="144" spans="1:15">
      <c r="A144" s="1059"/>
      <c r="B144" s="1046"/>
      <c r="C144" s="1046"/>
      <c r="D144" s="1051"/>
      <c r="E144" s="1046"/>
      <c r="F144" s="1046"/>
      <c r="G144" s="1046"/>
      <c r="H144" s="1033"/>
      <c r="I144" s="1033"/>
      <c r="J144" s="1011"/>
      <c r="K144" s="1011"/>
      <c r="L144" s="1011"/>
      <c r="M144" s="1011"/>
      <c r="N144" s="1011"/>
      <c r="O144" s="1011"/>
    </row>
    <row r="145" spans="1:15">
      <c r="A145" s="1059"/>
      <c r="B145" s="1046"/>
      <c r="C145" s="1046"/>
      <c r="D145" s="1051"/>
      <c r="E145" s="1046"/>
      <c r="F145" s="1046"/>
      <c r="G145" s="1046"/>
      <c r="H145" s="1033"/>
      <c r="I145" s="1033"/>
      <c r="J145" s="1011"/>
      <c r="K145" s="1011"/>
      <c r="L145" s="1011"/>
      <c r="M145" s="1011"/>
      <c r="N145" s="1011"/>
      <c r="O145" s="1011"/>
    </row>
    <row r="146" spans="1:15">
      <c r="A146" s="1059"/>
      <c r="B146" s="1046"/>
      <c r="C146" s="1046"/>
      <c r="D146" s="1051"/>
      <c r="E146" s="1046"/>
      <c r="F146" s="1046"/>
      <c r="G146" s="1046"/>
      <c r="H146" s="1033"/>
      <c r="I146" s="1033"/>
      <c r="J146" s="1011"/>
      <c r="K146" s="1011"/>
      <c r="L146" s="1011"/>
      <c r="M146" s="1011"/>
      <c r="N146" s="1011"/>
      <c r="O146" s="1011"/>
    </row>
    <row r="147" spans="1:15">
      <c r="A147" s="1059"/>
      <c r="B147" s="1046"/>
      <c r="C147" s="1046"/>
      <c r="D147" s="1051"/>
      <c r="E147" s="1046"/>
      <c r="F147" s="1046"/>
      <c r="G147" s="1046"/>
      <c r="H147" s="1033"/>
      <c r="I147" s="1033"/>
      <c r="J147" s="1011"/>
      <c r="K147" s="1011"/>
      <c r="L147" s="1011"/>
      <c r="M147" s="1011"/>
      <c r="N147" s="1011"/>
      <c r="O147" s="1011"/>
    </row>
    <row r="148" spans="1:15">
      <c r="A148" s="1059"/>
      <c r="B148" s="1046"/>
      <c r="C148" s="1046"/>
      <c r="D148" s="1051"/>
      <c r="E148" s="1046"/>
      <c r="F148" s="1046"/>
      <c r="G148" s="1046"/>
      <c r="H148" s="1033"/>
      <c r="I148" s="1033"/>
      <c r="J148" s="1011"/>
      <c r="K148" s="1011"/>
      <c r="L148" s="1011"/>
      <c r="M148" s="1011"/>
      <c r="N148" s="1011"/>
      <c r="O148" s="1011"/>
    </row>
    <row r="149" spans="1:15">
      <c r="A149" s="1059"/>
      <c r="B149" s="1046"/>
      <c r="C149" s="1046"/>
      <c r="D149" s="1051"/>
      <c r="E149" s="1046"/>
      <c r="F149" s="1046"/>
      <c r="G149" s="1046"/>
      <c r="H149" s="1033"/>
      <c r="I149" s="1033"/>
      <c r="J149" s="1011"/>
      <c r="K149" s="1011"/>
      <c r="L149" s="1011"/>
      <c r="M149" s="1011"/>
      <c r="N149" s="1011"/>
      <c r="O149" s="1011"/>
    </row>
    <row r="150" spans="1:15">
      <c r="A150" s="1059"/>
      <c r="B150" s="1046"/>
      <c r="C150" s="1046"/>
      <c r="D150" s="1051"/>
      <c r="E150" s="1046"/>
      <c r="F150" s="1046"/>
      <c r="G150" s="1046"/>
      <c r="H150" s="1033"/>
      <c r="I150" s="1033"/>
      <c r="J150" s="1011"/>
      <c r="K150" s="1011"/>
      <c r="L150" s="1011"/>
      <c r="M150" s="1011"/>
      <c r="N150" s="1011"/>
      <c r="O150" s="1011"/>
    </row>
    <row r="151" spans="1:15">
      <c r="A151" s="1059"/>
      <c r="B151" s="1046"/>
      <c r="C151" s="1046"/>
      <c r="D151" s="1051"/>
      <c r="E151" s="1046"/>
      <c r="F151" s="1046"/>
      <c r="G151" s="1046"/>
      <c r="H151" s="1033"/>
      <c r="I151" s="1033"/>
      <c r="J151" s="1011"/>
      <c r="K151" s="1011"/>
      <c r="L151" s="1011"/>
      <c r="M151" s="1011"/>
      <c r="N151" s="1011"/>
      <c r="O151" s="1011"/>
    </row>
    <row r="152" spans="1:15">
      <c r="A152" s="1059"/>
      <c r="B152" s="1046"/>
      <c r="C152" s="1046"/>
      <c r="D152" s="1051"/>
      <c r="E152" s="1046"/>
      <c r="F152" s="1046"/>
      <c r="G152" s="1046"/>
      <c r="H152" s="1033"/>
      <c r="I152" s="1033"/>
      <c r="J152" s="1011"/>
      <c r="K152" s="1011"/>
      <c r="L152" s="1011"/>
      <c r="M152" s="1011"/>
      <c r="N152" s="1011"/>
      <c r="O152" s="1011"/>
    </row>
    <row r="153" spans="1:15">
      <c r="A153" s="1059"/>
      <c r="B153" s="1046"/>
      <c r="C153" s="1046"/>
      <c r="D153" s="1051"/>
      <c r="E153" s="1046"/>
      <c r="F153" s="1046"/>
      <c r="G153" s="1046"/>
      <c r="H153" s="1033"/>
      <c r="I153" s="1033"/>
      <c r="J153" s="1011"/>
      <c r="K153" s="1011"/>
      <c r="L153" s="1011"/>
      <c r="M153" s="1011"/>
      <c r="N153" s="1011"/>
      <c r="O153" s="1011"/>
    </row>
    <row r="154" spans="1:15">
      <c r="A154" s="1059"/>
      <c r="B154" s="1046"/>
      <c r="C154" s="1046"/>
      <c r="D154" s="1051"/>
      <c r="E154" s="1046"/>
      <c r="F154" s="1046"/>
      <c r="G154" s="1046"/>
      <c r="H154" s="1033"/>
      <c r="I154" s="1033"/>
      <c r="J154" s="1011"/>
      <c r="K154" s="1011"/>
      <c r="L154" s="1011"/>
      <c r="M154" s="1011"/>
      <c r="N154" s="1011"/>
      <c r="O154" s="1011"/>
    </row>
    <row r="155" spans="1:15">
      <c r="A155" s="1054"/>
      <c r="B155" s="1038"/>
      <c r="C155" s="1038"/>
      <c r="D155" s="1049"/>
      <c r="E155" s="1038"/>
      <c r="F155" s="1038"/>
      <c r="G155" s="1038"/>
      <c r="H155" s="1011"/>
      <c r="I155" s="1011"/>
      <c r="J155" s="1011"/>
      <c r="K155" s="1011"/>
      <c r="L155" s="1011"/>
      <c r="M155" s="1011"/>
      <c r="N155" s="1011"/>
      <c r="O155" s="1011"/>
    </row>
    <row r="156" spans="1:15">
      <c r="A156" s="1054"/>
      <c r="B156" s="1038"/>
      <c r="C156" s="1038"/>
      <c r="D156" s="1049"/>
      <c r="E156" s="1038"/>
      <c r="F156" s="1038"/>
      <c r="G156" s="1038"/>
      <c r="H156" s="1011"/>
      <c r="I156" s="1011"/>
      <c r="J156" s="1011"/>
      <c r="K156" s="1011"/>
      <c r="L156" s="1011"/>
      <c r="M156" s="1011"/>
      <c r="N156" s="1011"/>
      <c r="O156" s="1011"/>
    </row>
    <row r="157" spans="1:15">
      <c r="A157" s="1054"/>
      <c r="B157" s="1038"/>
      <c r="C157" s="1038"/>
      <c r="D157" s="1049"/>
      <c r="E157" s="1038"/>
      <c r="F157" s="1038"/>
      <c r="G157" s="1038"/>
      <c r="H157" s="1011"/>
      <c r="I157" s="1011"/>
      <c r="J157" s="1011"/>
      <c r="K157" s="1011"/>
      <c r="L157" s="1011"/>
      <c r="M157" s="1011"/>
      <c r="N157" s="1011"/>
      <c r="O157" s="1011"/>
    </row>
    <row r="158" spans="1:15">
      <c r="A158" s="1054"/>
      <c r="B158" s="1038"/>
      <c r="C158" s="1038"/>
      <c r="D158" s="1049"/>
      <c r="E158" s="1038"/>
      <c r="F158" s="1038"/>
      <c r="G158" s="1038"/>
      <c r="H158" s="1011"/>
      <c r="I158" s="1011"/>
      <c r="J158" s="1011"/>
      <c r="K158" s="1011"/>
      <c r="L158" s="1011"/>
      <c r="M158" s="1011"/>
      <c r="N158" s="1011"/>
      <c r="O158" s="1011"/>
    </row>
    <row r="159" spans="1:15">
      <c r="A159" s="1054"/>
      <c r="B159" s="1038"/>
      <c r="C159" s="1038"/>
      <c r="D159" s="1049"/>
      <c r="E159" s="1038"/>
      <c r="F159" s="1038"/>
      <c r="G159" s="1038"/>
      <c r="H159" s="1011"/>
      <c r="I159" s="1011"/>
      <c r="J159" s="1011"/>
      <c r="K159" s="1011"/>
      <c r="L159" s="1011"/>
      <c r="M159" s="1011"/>
      <c r="N159" s="1011"/>
      <c r="O159" s="1011"/>
    </row>
    <row r="160" spans="1:15">
      <c r="A160" s="1054"/>
      <c r="B160" s="1038"/>
      <c r="C160" s="1038"/>
      <c r="D160" s="1049"/>
      <c r="E160" s="1038"/>
      <c r="F160" s="1038"/>
      <c r="G160" s="1038"/>
      <c r="H160" s="1011"/>
      <c r="I160" s="1011"/>
      <c r="J160" s="1011"/>
      <c r="K160" s="1011"/>
      <c r="L160" s="1011"/>
      <c r="M160" s="1011"/>
      <c r="N160" s="1011"/>
      <c r="O160" s="1011"/>
    </row>
  </sheetData>
  <mergeCells count="34">
    <mergeCell ref="B118:C118"/>
    <mergeCell ref="B119:C119"/>
    <mergeCell ref="A120:H120"/>
    <mergeCell ref="A121:H121"/>
    <mergeCell ref="A69:H69"/>
    <mergeCell ref="B83:C83"/>
    <mergeCell ref="A84:H84"/>
    <mergeCell ref="B89:C89"/>
    <mergeCell ref="B91:C91"/>
    <mergeCell ref="B95:C95"/>
    <mergeCell ref="B68:C68"/>
    <mergeCell ref="B30:C30"/>
    <mergeCell ref="A31:H31"/>
    <mergeCell ref="B33:C33"/>
    <mergeCell ref="A34:H34"/>
    <mergeCell ref="A35:H35"/>
    <mergeCell ref="A36:H36"/>
    <mergeCell ref="B42:C42"/>
    <mergeCell ref="B46:C46"/>
    <mergeCell ref="B55:C55"/>
    <mergeCell ref="B56:C56"/>
    <mergeCell ref="A57:H57"/>
    <mergeCell ref="B29:C29"/>
    <mergeCell ref="A1:H1"/>
    <mergeCell ref="A4:H4"/>
    <mergeCell ref="A5:H5"/>
    <mergeCell ref="B8:C8"/>
    <mergeCell ref="A9:H9"/>
    <mergeCell ref="B15:C15"/>
    <mergeCell ref="A16:H16"/>
    <mergeCell ref="B18:C18"/>
    <mergeCell ref="B20:C20"/>
    <mergeCell ref="B22:C22"/>
    <mergeCell ref="B26:C26"/>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96"/>
  <sheetViews>
    <sheetView topLeftCell="A914" workbookViewId="0">
      <selection activeCell="A2" sqref="A2:H2"/>
    </sheetView>
  </sheetViews>
  <sheetFormatPr defaultColWidth="9.109375" defaultRowHeight="14.4"/>
  <cols>
    <col min="1" max="1" width="7.5546875" style="1106" customWidth="1"/>
    <col min="2" max="2" width="20.88671875" style="1093" customWidth="1"/>
    <col min="3" max="3" width="20.109375" style="1093" customWidth="1"/>
    <col min="4" max="4" width="17.88671875" style="1101" customWidth="1"/>
    <col min="5" max="5" width="20.33203125" style="1135" customWidth="1"/>
    <col min="6" max="6" width="24.5546875" style="1135" customWidth="1"/>
    <col min="7" max="7" width="34.33203125" style="1093" customWidth="1"/>
    <col min="8" max="8" width="22.88671875" style="938" customWidth="1"/>
    <col min="9" max="9" width="9.109375" style="938"/>
    <col min="10" max="10" width="9.109375" style="205"/>
    <col min="11" max="16384" width="9.109375" style="938"/>
  </cols>
  <sheetData>
    <row r="1" spans="1:10" ht="15.6">
      <c r="A1" s="2892"/>
      <c r="B1" s="2892"/>
      <c r="C1" s="2892"/>
      <c r="D1" s="2892"/>
      <c r="E1" s="2892"/>
      <c r="F1" s="2892"/>
      <c r="G1" s="2892"/>
      <c r="H1" s="2892"/>
    </row>
    <row r="2" spans="1:10" ht="41.25" customHeight="1">
      <c r="A2" s="1878" t="s">
        <v>24206</v>
      </c>
      <c r="B2" s="1878"/>
      <c r="C2" s="1878"/>
      <c r="D2" s="1878"/>
      <c r="E2" s="1878"/>
      <c r="F2" s="1878"/>
      <c r="G2" s="1878"/>
      <c r="H2" s="1878"/>
    </row>
    <row r="3" spans="1:10" ht="16.2" thickBot="1">
      <c r="A3" s="2893"/>
      <c r="B3" s="2893"/>
      <c r="C3" s="2893"/>
      <c r="D3" s="2893"/>
      <c r="E3" s="2893"/>
      <c r="F3" s="2893"/>
      <c r="G3" s="2893"/>
      <c r="H3" s="2893"/>
    </row>
    <row r="4" spans="1:10" ht="137.25" customHeight="1" thickBot="1">
      <c r="A4" s="1309" t="s">
        <v>9</v>
      </c>
      <c r="B4" s="1310" t="s">
        <v>14</v>
      </c>
      <c r="C4" s="1310" t="s">
        <v>0</v>
      </c>
      <c r="D4" s="1311" t="s">
        <v>1</v>
      </c>
      <c r="E4" s="1312" t="s">
        <v>17</v>
      </c>
      <c r="F4" s="1312" t="s">
        <v>15</v>
      </c>
      <c r="G4" s="1310" t="s">
        <v>16</v>
      </c>
      <c r="H4" s="1313"/>
    </row>
    <row r="5" spans="1:10" ht="15" customHeight="1">
      <c r="A5" s="2894" t="s">
        <v>4790</v>
      </c>
      <c r="B5" s="2894"/>
      <c r="C5" s="2894"/>
      <c r="D5" s="2894"/>
      <c r="E5" s="2894"/>
      <c r="F5" s="2894"/>
      <c r="G5" s="2894"/>
      <c r="H5" s="2894"/>
      <c r="I5" s="1061"/>
    </row>
    <row r="6" spans="1:10">
      <c r="A6" s="2895" t="s">
        <v>2</v>
      </c>
      <c r="B6" s="2895"/>
      <c r="C6" s="2895"/>
      <c r="D6" s="2895"/>
      <c r="E6" s="2895"/>
      <c r="F6" s="2895"/>
      <c r="G6" s="2895"/>
      <c r="H6" s="2895"/>
      <c r="I6" s="1062"/>
    </row>
    <row r="7" spans="1:10">
      <c r="A7" s="37" t="s">
        <v>10</v>
      </c>
      <c r="B7" s="1086" t="s">
        <v>4796</v>
      </c>
      <c r="C7" s="1086" t="s">
        <v>4796</v>
      </c>
      <c r="D7" s="1063" t="s">
        <v>4796</v>
      </c>
      <c r="E7" s="1128" t="s">
        <v>4796</v>
      </c>
      <c r="F7" s="1128" t="s">
        <v>4796</v>
      </c>
      <c r="G7" s="1086" t="s">
        <v>4796</v>
      </c>
      <c r="H7" s="1063"/>
      <c r="I7" s="1064"/>
    </row>
    <row r="8" spans="1:10">
      <c r="A8" s="2895" t="s">
        <v>3</v>
      </c>
      <c r="B8" s="2895"/>
      <c r="C8" s="2895"/>
      <c r="D8" s="2895"/>
      <c r="E8" s="2895"/>
      <c r="F8" s="2895"/>
      <c r="G8" s="2895"/>
      <c r="H8" s="2895"/>
      <c r="I8" s="1062"/>
      <c r="J8" s="1065"/>
    </row>
    <row r="9" spans="1:10">
      <c r="A9" s="37" t="s">
        <v>10</v>
      </c>
      <c r="B9" s="1086" t="s">
        <v>4796</v>
      </c>
      <c r="C9" s="1086" t="s">
        <v>4796</v>
      </c>
      <c r="D9" s="1063" t="s">
        <v>4796</v>
      </c>
      <c r="E9" s="1128" t="s">
        <v>4796</v>
      </c>
      <c r="F9" s="1128" t="s">
        <v>4796</v>
      </c>
      <c r="G9" s="1086" t="s">
        <v>4796</v>
      </c>
      <c r="H9" s="1063"/>
      <c r="I9" s="1064"/>
    </row>
    <row r="10" spans="1:10">
      <c r="A10" s="2895" t="s">
        <v>4</v>
      </c>
      <c r="B10" s="2895"/>
      <c r="C10" s="2895"/>
      <c r="D10" s="2895"/>
      <c r="E10" s="2895"/>
      <c r="F10" s="2895"/>
      <c r="G10" s="2895"/>
      <c r="H10" s="2895"/>
      <c r="I10" s="1062"/>
    </row>
    <row r="11" spans="1:10" ht="39.6">
      <c r="A11" s="326" t="s">
        <v>10</v>
      </c>
      <c r="B11" s="307" t="s">
        <v>17767</v>
      </c>
      <c r="C11" s="307" t="s">
        <v>17768</v>
      </c>
      <c r="D11" s="1094">
        <v>261316</v>
      </c>
      <c r="E11" s="945" t="s">
        <v>17769</v>
      </c>
      <c r="F11" s="945" t="s">
        <v>17770</v>
      </c>
      <c r="G11" s="307" t="s">
        <v>17771</v>
      </c>
      <c r="H11" s="1067"/>
      <c r="I11" s="878"/>
    </row>
    <row r="12" spans="1:10" ht="39.6">
      <c r="A12" s="326" t="s">
        <v>11</v>
      </c>
      <c r="B12" s="1087" t="s">
        <v>17772</v>
      </c>
      <c r="C12" s="307" t="s">
        <v>17768</v>
      </c>
      <c r="D12" s="1094">
        <v>8762.7000000000007</v>
      </c>
      <c r="E12" s="945" t="s">
        <v>17773</v>
      </c>
      <c r="F12" s="945" t="s">
        <v>17774</v>
      </c>
      <c r="G12" s="307" t="s">
        <v>17775</v>
      </c>
      <c r="H12" s="1067"/>
      <c r="I12" s="1069"/>
    </row>
    <row r="13" spans="1:10" ht="15" customHeight="1">
      <c r="A13" s="2901" t="s">
        <v>1627</v>
      </c>
      <c r="B13" s="2902"/>
      <c r="C13" s="2902"/>
      <c r="D13" s="2902"/>
      <c r="E13" s="2902"/>
      <c r="F13" s="2902"/>
      <c r="G13" s="2902"/>
      <c r="H13" s="2903"/>
      <c r="I13" s="878"/>
    </row>
    <row r="14" spans="1:10" ht="15" customHeight="1">
      <c r="A14" s="2901" t="s">
        <v>4811</v>
      </c>
      <c r="B14" s="2902"/>
      <c r="C14" s="2902"/>
      <c r="D14" s="2902"/>
      <c r="E14" s="2902"/>
      <c r="F14" s="2902"/>
      <c r="G14" s="2902"/>
      <c r="H14" s="2903"/>
      <c r="I14" s="878"/>
    </row>
    <row r="15" spans="1:10" ht="39.6">
      <c r="A15" s="1102" t="s">
        <v>10</v>
      </c>
      <c r="B15" s="307" t="s">
        <v>17776</v>
      </c>
      <c r="C15" s="307" t="s">
        <v>231</v>
      </c>
      <c r="D15" s="1094">
        <v>120</v>
      </c>
      <c r="E15" s="945" t="s">
        <v>17777</v>
      </c>
      <c r="F15" s="945" t="s">
        <v>17778</v>
      </c>
      <c r="G15" s="307" t="s">
        <v>17779</v>
      </c>
      <c r="H15" s="1066"/>
      <c r="I15" s="878"/>
    </row>
    <row r="16" spans="1:10" ht="52.8">
      <c r="A16" s="1102" t="s">
        <v>11</v>
      </c>
      <c r="B16" s="307" t="s">
        <v>17780</v>
      </c>
      <c r="C16" s="307" t="s">
        <v>231</v>
      </c>
      <c r="D16" s="1094">
        <v>1014.5</v>
      </c>
      <c r="E16" s="945" t="s">
        <v>17781</v>
      </c>
      <c r="F16" s="945" t="s">
        <v>17782</v>
      </c>
      <c r="G16" s="307" t="s">
        <v>17783</v>
      </c>
      <c r="H16" s="1066"/>
      <c r="I16" s="878"/>
    </row>
    <row r="17" spans="1:9" ht="26.4">
      <c r="A17" s="1102" t="s">
        <v>12</v>
      </c>
      <c r="B17" s="307" t="s">
        <v>17784</v>
      </c>
      <c r="C17" s="307" t="s">
        <v>231</v>
      </c>
      <c r="D17" s="1094">
        <v>155</v>
      </c>
      <c r="E17" s="945" t="s">
        <v>17785</v>
      </c>
      <c r="F17" s="945" t="s">
        <v>17786</v>
      </c>
      <c r="G17" s="307" t="s">
        <v>17787</v>
      </c>
      <c r="H17" s="1066"/>
      <c r="I17" s="878"/>
    </row>
    <row r="18" spans="1:9" ht="144" customHeight="1">
      <c r="A18" s="1102" t="s">
        <v>29</v>
      </c>
      <c r="B18" s="1087" t="s">
        <v>17788</v>
      </c>
      <c r="C18" s="307" t="s">
        <v>231</v>
      </c>
      <c r="D18" s="1094">
        <v>765</v>
      </c>
      <c r="E18" s="945" t="s">
        <v>17789</v>
      </c>
      <c r="F18" s="945" t="s">
        <v>17790</v>
      </c>
      <c r="G18" s="307" t="s">
        <v>17791</v>
      </c>
      <c r="H18" s="1066"/>
      <c r="I18" s="878"/>
    </row>
    <row r="19" spans="1:9" ht="79.2">
      <c r="A19" s="1102" t="s">
        <v>31</v>
      </c>
      <c r="B19" s="1087" t="s">
        <v>17792</v>
      </c>
      <c r="C19" s="307" t="s">
        <v>231</v>
      </c>
      <c r="D19" s="1094">
        <v>827</v>
      </c>
      <c r="E19" s="945" t="s">
        <v>17793</v>
      </c>
      <c r="F19" s="945" t="s">
        <v>17790</v>
      </c>
      <c r="G19" s="307" t="s">
        <v>17794</v>
      </c>
      <c r="H19" s="1066"/>
      <c r="I19" s="878"/>
    </row>
    <row r="20" spans="1:9" ht="52.8">
      <c r="A20" s="326" t="s">
        <v>33</v>
      </c>
      <c r="B20" s="307" t="s">
        <v>17795</v>
      </c>
      <c r="C20" s="307" t="s">
        <v>231</v>
      </c>
      <c r="D20" s="1094">
        <v>821</v>
      </c>
      <c r="E20" s="945" t="s">
        <v>17796</v>
      </c>
      <c r="F20" s="945" t="s">
        <v>17790</v>
      </c>
      <c r="G20" s="307" t="s">
        <v>17797</v>
      </c>
      <c r="H20" s="1066"/>
      <c r="I20" s="878"/>
    </row>
    <row r="21" spans="1:9" ht="26.4">
      <c r="A21" s="326" t="s">
        <v>35</v>
      </c>
      <c r="B21" s="307" t="s">
        <v>17798</v>
      </c>
      <c r="C21" s="307" t="s">
        <v>231</v>
      </c>
      <c r="D21" s="1094">
        <v>290</v>
      </c>
      <c r="E21" s="945" t="s">
        <v>17799</v>
      </c>
      <c r="F21" s="945" t="s">
        <v>17790</v>
      </c>
      <c r="G21" s="307" t="s">
        <v>17787</v>
      </c>
      <c r="H21" s="1066"/>
      <c r="I21" s="878"/>
    </row>
    <row r="22" spans="1:9" ht="26.4">
      <c r="A22" s="326" t="s">
        <v>37</v>
      </c>
      <c r="B22" s="307" t="s">
        <v>17800</v>
      </c>
      <c r="C22" s="307" t="s">
        <v>231</v>
      </c>
      <c r="D22" s="1094">
        <v>56</v>
      </c>
      <c r="E22" s="945" t="s">
        <v>17801</v>
      </c>
      <c r="F22" s="945" t="s">
        <v>17802</v>
      </c>
      <c r="G22" s="307" t="s">
        <v>17803</v>
      </c>
      <c r="H22" s="1066"/>
      <c r="I22" s="1070"/>
    </row>
    <row r="23" spans="1:9" ht="39.6">
      <c r="A23" s="326" t="s">
        <v>40</v>
      </c>
      <c r="B23" s="307" t="s">
        <v>17804</v>
      </c>
      <c r="C23" s="307" t="s">
        <v>231</v>
      </c>
      <c r="D23" s="1094">
        <v>66</v>
      </c>
      <c r="E23" s="945" t="s">
        <v>17805</v>
      </c>
      <c r="F23" s="945" t="s">
        <v>17806</v>
      </c>
      <c r="G23" s="307" t="s">
        <v>17807</v>
      </c>
      <c r="H23" s="1066"/>
      <c r="I23" s="1070"/>
    </row>
    <row r="24" spans="1:9" ht="66">
      <c r="A24" s="326" t="s">
        <v>42</v>
      </c>
      <c r="B24" s="307" t="s">
        <v>17808</v>
      </c>
      <c r="C24" s="307" t="s">
        <v>231</v>
      </c>
      <c r="D24" s="1094">
        <v>255.9</v>
      </c>
      <c r="E24" s="945" t="s">
        <v>17809</v>
      </c>
      <c r="F24" s="945" t="s">
        <v>17810</v>
      </c>
      <c r="G24" s="307" t="s">
        <v>17811</v>
      </c>
      <c r="H24" s="1066"/>
      <c r="I24" s="1071"/>
    </row>
    <row r="25" spans="1:9" ht="15" customHeight="1">
      <c r="A25" s="2901" t="s">
        <v>4831</v>
      </c>
      <c r="B25" s="2902"/>
      <c r="C25" s="2902"/>
      <c r="D25" s="2902"/>
      <c r="E25" s="2902"/>
      <c r="F25" s="2902"/>
      <c r="G25" s="2902"/>
      <c r="H25" s="2903"/>
      <c r="I25" s="878"/>
    </row>
    <row r="26" spans="1:9" ht="26.4">
      <c r="A26" s="326" t="s">
        <v>10</v>
      </c>
      <c r="B26" s="307" t="s">
        <v>17812</v>
      </c>
      <c r="C26" s="307" t="s">
        <v>25</v>
      </c>
      <c r="D26" s="1094">
        <v>177</v>
      </c>
      <c r="E26" s="945" t="s">
        <v>17813</v>
      </c>
      <c r="F26" s="945" t="s">
        <v>17806</v>
      </c>
      <c r="G26" s="307" t="s">
        <v>17803</v>
      </c>
      <c r="H26" s="1066"/>
      <c r="I26" s="878"/>
    </row>
    <row r="27" spans="1:9" ht="26.4">
      <c r="A27" s="326" t="s">
        <v>11</v>
      </c>
      <c r="B27" s="307" t="s">
        <v>17814</v>
      </c>
      <c r="C27" s="307" t="s">
        <v>25</v>
      </c>
      <c r="D27" s="1094">
        <v>923</v>
      </c>
      <c r="E27" s="945" t="s">
        <v>17815</v>
      </c>
      <c r="F27" s="945" t="s">
        <v>17790</v>
      </c>
      <c r="G27" s="307" t="s">
        <v>17816</v>
      </c>
      <c r="H27" s="1066"/>
      <c r="I27" s="878"/>
    </row>
    <row r="28" spans="1:9" ht="26.4">
      <c r="A28" s="326" t="s">
        <v>12</v>
      </c>
      <c r="B28" s="307" t="s">
        <v>17817</v>
      </c>
      <c r="C28" s="307" t="s">
        <v>25</v>
      </c>
      <c r="D28" s="1094">
        <v>9.3000000000000007</v>
      </c>
      <c r="E28" s="945" t="s">
        <v>17818</v>
      </c>
      <c r="F28" s="945" t="s">
        <v>17806</v>
      </c>
      <c r="G28" s="307" t="s">
        <v>17819</v>
      </c>
      <c r="H28" s="1066"/>
      <c r="I28" s="1908"/>
    </row>
    <row r="29" spans="1:9" ht="26.4">
      <c r="A29" s="326" t="s">
        <v>29</v>
      </c>
      <c r="B29" s="307" t="s">
        <v>17820</v>
      </c>
      <c r="C29" s="307" t="s">
        <v>25</v>
      </c>
      <c r="D29" s="1094">
        <v>80</v>
      </c>
      <c r="E29" s="945" t="s">
        <v>17821</v>
      </c>
      <c r="F29" s="945" t="s">
        <v>17806</v>
      </c>
      <c r="G29" s="307" t="s">
        <v>17819</v>
      </c>
      <c r="H29" s="1066"/>
      <c r="I29" s="1908"/>
    </row>
    <row r="30" spans="1:9" ht="26.4">
      <c r="A30" s="326" t="s">
        <v>31</v>
      </c>
      <c r="B30" s="307" t="s">
        <v>17822</v>
      </c>
      <c r="C30" s="307" t="s">
        <v>25</v>
      </c>
      <c r="D30" s="1094">
        <v>655</v>
      </c>
      <c r="E30" s="945" t="s">
        <v>17823</v>
      </c>
      <c r="F30" s="945" t="s">
        <v>17790</v>
      </c>
      <c r="G30" s="307" t="s">
        <v>17819</v>
      </c>
      <c r="H30" s="1066"/>
      <c r="I30" s="1908"/>
    </row>
    <row r="31" spans="1:9">
      <c r="A31" s="2898" t="s">
        <v>33</v>
      </c>
      <c r="B31" s="2896" t="s">
        <v>17824</v>
      </c>
      <c r="C31" s="2896" t="s">
        <v>25</v>
      </c>
      <c r="D31" s="2899">
        <v>111</v>
      </c>
      <c r="E31" s="1783" t="s">
        <v>17825</v>
      </c>
      <c r="F31" s="1783" t="s">
        <v>17826</v>
      </c>
      <c r="G31" s="2896" t="s">
        <v>17827</v>
      </c>
      <c r="H31" s="2897"/>
      <c r="I31" s="1908"/>
    </row>
    <row r="32" spans="1:9">
      <c r="A32" s="2898"/>
      <c r="B32" s="2896"/>
      <c r="C32" s="2896"/>
      <c r="D32" s="2899"/>
      <c r="E32" s="1783"/>
      <c r="F32" s="1783"/>
      <c r="G32" s="2896"/>
      <c r="H32" s="2897"/>
      <c r="I32" s="1908"/>
    </row>
    <row r="33" spans="1:9">
      <c r="A33" s="2898" t="s">
        <v>35</v>
      </c>
      <c r="B33" s="2896" t="s">
        <v>2019</v>
      </c>
      <c r="C33" s="2896" t="s">
        <v>25</v>
      </c>
      <c r="D33" s="2899">
        <v>150</v>
      </c>
      <c r="E33" s="1783" t="s">
        <v>17828</v>
      </c>
      <c r="F33" s="1783" t="s">
        <v>17829</v>
      </c>
      <c r="G33" s="2896" t="s">
        <v>17830</v>
      </c>
      <c r="H33" s="2906"/>
      <c r="I33" s="878"/>
    </row>
    <row r="34" spans="1:9">
      <c r="A34" s="2898"/>
      <c r="B34" s="2896"/>
      <c r="C34" s="2896"/>
      <c r="D34" s="2899"/>
      <c r="E34" s="2900"/>
      <c r="F34" s="1783"/>
      <c r="G34" s="2896"/>
      <c r="H34" s="2906"/>
      <c r="I34" s="878"/>
    </row>
    <row r="35" spans="1:9">
      <c r="A35" s="2898"/>
      <c r="B35" s="2896"/>
      <c r="C35" s="2896"/>
      <c r="D35" s="2899"/>
      <c r="E35" s="2900"/>
      <c r="F35" s="1783"/>
      <c r="G35" s="2896"/>
      <c r="H35" s="2906"/>
      <c r="I35" s="1072"/>
    </row>
    <row r="36" spans="1:9" ht="26.4">
      <c r="A36" s="326" t="s">
        <v>37</v>
      </c>
      <c r="B36" s="307" t="s">
        <v>17831</v>
      </c>
      <c r="C36" s="307" t="s">
        <v>25</v>
      </c>
      <c r="D36" s="1094">
        <v>244</v>
      </c>
      <c r="E36" s="945" t="s">
        <v>17832</v>
      </c>
      <c r="F36" s="945" t="s">
        <v>17833</v>
      </c>
      <c r="G36" s="307" t="s">
        <v>17834</v>
      </c>
      <c r="H36" s="1068"/>
      <c r="I36" s="1072"/>
    </row>
    <row r="37" spans="1:9" ht="39.6">
      <c r="A37" s="326" t="s">
        <v>40</v>
      </c>
      <c r="B37" s="307" t="s">
        <v>17835</v>
      </c>
      <c r="C37" s="307" t="s">
        <v>25</v>
      </c>
      <c r="D37" s="1094">
        <v>32.1</v>
      </c>
      <c r="E37" s="945" t="s">
        <v>17836</v>
      </c>
      <c r="F37" s="945" t="s">
        <v>17837</v>
      </c>
      <c r="G37" s="307" t="s">
        <v>17811</v>
      </c>
      <c r="H37" s="1068"/>
      <c r="I37" s="1071"/>
    </row>
    <row r="38" spans="1:9" ht="15" customHeight="1">
      <c r="A38" s="2901" t="s">
        <v>4817</v>
      </c>
      <c r="B38" s="2902"/>
      <c r="C38" s="2902"/>
      <c r="D38" s="2902"/>
      <c r="E38" s="2902"/>
      <c r="F38" s="2902"/>
      <c r="G38" s="2902"/>
      <c r="H38" s="2903"/>
      <c r="I38" s="1073"/>
    </row>
    <row r="39" spans="1:9">
      <c r="A39" s="2898" t="s">
        <v>10</v>
      </c>
      <c r="B39" s="2896" t="s">
        <v>17838</v>
      </c>
      <c r="C39" s="2896" t="s">
        <v>63</v>
      </c>
      <c r="D39" s="2899">
        <v>1778</v>
      </c>
      <c r="E39" s="1783" t="s">
        <v>17839</v>
      </c>
      <c r="F39" s="1783" t="s">
        <v>17840</v>
      </c>
      <c r="G39" s="2896" t="s">
        <v>17841</v>
      </c>
      <c r="H39" s="2897"/>
      <c r="I39" s="1073"/>
    </row>
    <row r="40" spans="1:9" ht="51" customHeight="1">
      <c r="A40" s="2898"/>
      <c r="B40" s="2896"/>
      <c r="C40" s="2896"/>
      <c r="D40" s="2899"/>
      <c r="E40" s="1783"/>
      <c r="F40" s="1783"/>
      <c r="G40" s="2896"/>
      <c r="H40" s="2904"/>
      <c r="I40" s="1074"/>
    </row>
    <row r="41" spans="1:9">
      <c r="A41" s="1103" t="s">
        <v>4885</v>
      </c>
      <c r="B41" s="1088"/>
      <c r="C41" s="1088"/>
      <c r="D41" s="1095"/>
      <c r="E41" s="1130"/>
      <c r="F41" s="1130"/>
      <c r="G41" s="1088"/>
      <c r="H41" s="1075"/>
      <c r="I41" s="1070"/>
    </row>
    <row r="42" spans="1:9">
      <c r="A42" s="2898" t="s">
        <v>10</v>
      </c>
      <c r="B42" s="2896" t="s">
        <v>17842</v>
      </c>
      <c r="C42" s="2896" t="s">
        <v>2107</v>
      </c>
      <c r="D42" s="2899">
        <v>206</v>
      </c>
      <c r="E42" s="1783" t="s">
        <v>17843</v>
      </c>
      <c r="F42" s="1783" t="s">
        <v>17844</v>
      </c>
      <c r="G42" s="2896" t="s">
        <v>17845</v>
      </c>
      <c r="H42" s="2905"/>
      <c r="I42" s="1908"/>
    </row>
    <row r="43" spans="1:9">
      <c r="A43" s="2898"/>
      <c r="B43" s="2896"/>
      <c r="C43" s="2896"/>
      <c r="D43" s="2899"/>
      <c r="E43" s="1783"/>
      <c r="F43" s="1783"/>
      <c r="G43" s="2896"/>
      <c r="H43" s="2905"/>
      <c r="I43" s="1908"/>
    </row>
    <row r="44" spans="1:9">
      <c r="A44" s="2898"/>
      <c r="B44" s="2896"/>
      <c r="C44" s="2896"/>
      <c r="D44" s="2899"/>
      <c r="E44" s="1783"/>
      <c r="F44" s="1783"/>
      <c r="G44" s="2896"/>
      <c r="H44" s="2905"/>
      <c r="I44" s="1908"/>
    </row>
    <row r="45" spans="1:9">
      <c r="A45" s="2898" t="s">
        <v>11</v>
      </c>
      <c r="B45" s="2896" t="s">
        <v>17846</v>
      </c>
      <c r="C45" s="2896" t="s">
        <v>2107</v>
      </c>
      <c r="D45" s="2899">
        <v>250</v>
      </c>
      <c r="E45" s="1783" t="s">
        <v>17847</v>
      </c>
      <c r="F45" s="1783" t="s">
        <v>17848</v>
      </c>
      <c r="G45" s="2896" t="s">
        <v>17845</v>
      </c>
      <c r="H45" s="2910"/>
      <c r="I45" s="1908"/>
    </row>
    <row r="46" spans="1:9">
      <c r="A46" s="2898"/>
      <c r="B46" s="2896"/>
      <c r="C46" s="2896"/>
      <c r="D46" s="2899"/>
      <c r="E46" s="1783"/>
      <c r="F46" s="1783"/>
      <c r="G46" s="2896"/>
      <c r="H46" s="2911"/>
      <c r="I46" s="1908"/>
    </row>
    <row r="47" spans="1:9" ht="26.25" customHeight="1">
      <c r="A47" s="2898"/>
      <c r="B47" s="2896"/>
      <c r="C47" s="2896"/>
      <c r="D47" s="2899"/>
      <c r="E47" s="1783"/>
      <c r="F47" s="1783"/>
      <c r="G47" s="2896"/>
      <c r="H47" s="2912"/>
      <c r="I47" s="1908"/>
    </row>
    <row r="48" spans="1:9">
      <c r="A48" s="2898" t="s">
        <v>12</v>
      </c>
      <c r="B48" s="2896" t="s">
        <v>17849</v>
      </c>
      <c r="C48" s="2896" t="s">
        <v>2107</v>
      </c>
      <c r="D48" s="2899">
        <v>410</v>
      </c>
      <c r="E48" s="1783" t="s">
        <v>17850</v>
      </c>
      <c r="F48" s="1783" t="s">
        <v>17851</v>
      </c>
      <c r="G48" s="2896" t="s">
        <v>17845</v>
      </c>
      <c r="H48" s="2907"/>
      <c r="I48" s="1908"/>
    </row>
    <row r="49" spans="1:9">
      <c r="A49" s="2898"/>
      <c r="B49" s="2896"/>
      <c r="C49" s="2896"/>
      <c r="D49" s="2899"/>
      <c r="E49" s="1783"/>
      <c r="F49" s="1783"/>
      <c r="G49" s="2896"/>
      <c r="H49" s="2908"/>
      <c r="I49" s="1908"/>
    </row>
    <row r="50" spans="1:9" ht="30" customHeight="1">
      <c r="A50" s="2898"/>
      <c r="B50" s="2896"/>
      <c r="C50" s="2896"/>
      <c r="D50" s="2899"/>
      <c r="E50" s="1783"/>
      <c r="F50" s="1783"/>
      <c r="G50" s="2896"/>
      <c r="H50" s="2909"/>
      <c r="I50" s="1908"/>
    </row>
    <row r="51" spans="1:9">
      <c r="A51" s="2898" t="s">
        <v>29</v>
      </c>
      <c r="B51" s="2896" t="s">
        <v>17852</v>
      </c>
      <c r="C51" s="2896" t="s">
        <v>2107</v>
      </c>
      <c r="D51" s="2899">
        <v>109</v>
      </c>
      <c r="E51" s="1783" t="s">
        <v>17853</v>
      </c>
      <c r="F51" s="1783" t="s">
        <v>17854</v>
      </c>
      <c r="G51" s="2896" t="s">
        <v>17855</v>
      </c>
      <c r="H51" s="2910"/>
      <c r="I51" s="1076"/>
    </row>
    <row r="52" spans="1:9">
      <c r="A52" s="2898"/>
      <c r="B52" s="2896"/>
      <c r="C52" s="2896"/>
      <c r="D52" s="2899"/>
      <c r="E52" s="1783"/>
      <c r="F52" s="1783"/>
      <c r="G52" s="2896"/>
      <c r="H52" s="2911"/>
      <c r="I52" s="1072"/>
    </row>
    <row r="53" spans="1:9">
      <c r="A53" s="2898"/>
      <c r="B53" s="2896"/>
      <c r="C53" s="2896"/>
      <c r="D53" s="2899"/>
      <c r="E53" s="1783"/>
      <c r="F53" s="1783"/>
      <c r="G53" s="2896"/>
      <c r="H53" s="2912"/>
      <c r="I53" s="1072"/>
    </row>
    <row r="54" spans="1:9" ht="26.4">
      <c r="A54" s="326" t="s">
        <v>31</v>
      </c>
      <c r="B54" s="307" t="s">
        <v>17856</v>
      </c>
      <c r="C54" s="307" t="s">
        <v>2107</v>
      </c>
      <c r="D54" s="1094">
        <v>156</v>
      </c>
      <c r="E54" s="945" t="s">
        <v>17857</v>
      </c>
      <c r="F54" s="945" t="s">
        <v>17858</v>
      </c>
      <c r="G54" s="307" t="s">
        <v>17859</v>
      </c>
      <c r="H54" s="1013"/>
      <c r="I54" s="1073"/>
    </row>
    <row r="55" spans="1:9">
      <c r="A55" s="2914" t="s">
        <v>1676</v>
      </c>
      <c r="B55" s="2915"/>
      <c r="C55" s="2915"/>
      <c r="D55" s="2915"/>
      <c r="E55" s="2915"/>
      <c r="F55" s="2915"/>
      <c r="G55" s="2915"/>
      <c r="H55" s="2916"/>
      <c r="I55" s="1076"/>
    </row>
    <row r="56" spans="1:9" ht="15" customHeight="1">
      <c r="A56" s="2901" t="s">
        <v>5692</v>
      </c>
      <c r="B56" s="2902"/>
      <c r="C56" s="2902"/>
      <c r="D56" s="2902"/>
      <c r="E56" s="2902"/>
      <c r="F56" s="2902"/>
      <c r="G56" s="2902"/>
      <c r="H56" s="2903"/>
      <c r="I56" s="2917"/>
    </row>
    <row r="57" spans="1:9">
      <c r="A57" s="2898" t="s">
        <v>10</v>
      </c>
      <c r="B57" s="2896" t="s">
        <v>17860</v>
      </c>
      <c r="C57" s="2896" t="s">
        <v>87</v>
      </c>
      <c r="D57" s="2899">
        <v>60</v>
      </c>
      <c r="E57" s="1783" t="s">
        <v>17861</v>
      </c>
      <c r="F57" s="1783" t="s">
        <v>17862</v>
      </c>
      <c r="G57" s="2896" t="s">
        <v>17863</v>
      </c>
      <c r="H57" s="2897"/>
      <c r="I57" s="2917"/>
    </row>
    <row r="58" spans="1:9">
      <c r="A58" s="2898"/>
      <c r="B58" s="2896"/>
      <c r="C58" s="2896"/>
      <c r="D58" s="2899"/>
      <c r="E58" s="2900"/>
      <c r="F58" s="1783"/>
      <c r="G58" s="2896"/>
      <c r="H58" s="2913"/>
      <c r="I58" s="2917"/>
    </row>
    <row r="59" spans="1:9">
      <c r="A59" s="2898" t="s">
        <v>11</v>
      </c>
      <c r="B59" s="2896" t="s">
        <v>17864</v>
      </c>
      <c r="C59" s="2896" t="s">
        <v>87</v>
      </c>
      <c r="D59" s="2899">
        <v>80</v>
      </c>
      <c r="E59" s="1783" t="s">
        <v>17865</v>
      </c>
      <c r="F59" s="1783" t="s">
        <v>17866</v>
      </c>
      <c r="G59" s="2896" t="s">
        <v>17863</v>
      </c>
      <c r="H59" s="2906"/>
      <c r="I59" s="2917"/>
    </row>
    <row r="60" spans="1:9">
      <c r="A60" s="2898"/>
      <c r="B60" s="2896"/>
      <c r="C60" s="2896"/>
      <c r="D60" s="2899"/>
      <c r="E60" s="2900"/>
      <c r="F60" s="2900"/>
      <c r="G60" s="2896"/>
      <c r="H60" s="2906"/>
      <c r="I60" s="2917"/>
    </row>
    <row r="61" spans="1:9" ht="27" customHeight="1">
      <c r="A61" s="2898"/>
      <c r="B61" s="2896"/>
      <c r="C61" s="2896"/>
      <c r="D61" s="2899"/>
      <c r="E61" s="2900"/>
      <c r="F61" s="2900"/>
      <c r="G61" s="2896"/>
      <c r="H61" s="2906"/>
      <c r="I61" s="1073"/>
    </row>
    <row r="62" spans="1:9">
      <c r="A62" s="2898" t="s">
        <v>12</v>
      </c>
      <c r="B62" s="2896" t="s">
        <v>17867</v>
      </c>
      <c r="C62" s="2896" t="s">
        <v>87</v>
      </c>
      <c r="D62" s="2899">
        <v>10</v>
      </c>
      <c r="E62" s="1783" t="s">
        <v>17868</v>
      </c>
      <c r="F62" s="1783" t="s">
        <v>17806</v>
      </c>
      <c r="G62" s="2896" t="s">
        <v>17869</v>
      </c>
      <c r="H62" s="2897"/>
      <c r="I62" s="1073"/>
    </row>
    <row r="63" spans="1:9">
      <c r="A63" s="2898"/>
      <c r="B63" s="2896"/>
      <c r="C63" s="2896"/>
      <c r="D63" s="2899"/>
      <c r="E63" s="1783"/>
      <c r="F63" s="1783"/>
      <c r="G63" s="2896"/>
      <c r="H63" s="2913"/>
      <c r="I63" s="1077"/>
    </row>
    <row r="64" spans="1:9">
      <c r="A64" s="2914" t="s">
        <v>4831</v>
      </c>
      <c r="B64" s="2915"/>
      <c r="C64" s="2915"/>
      <c r="D64" s="2915"/>
      <c r="E64" s="2915"/>
      <c r="F64" s="2915"/>
      <c r="G64" s="2915"/>
      <c r="H64" s="2916"/>
      <c r="I64" s="1072"/>
    </row>
    <row r="65" spans="1:9">
      <c r="A65" s="2898" t="s">
        <v>10</v>
      </c>
      <c r="B65" s="2896" t="s">
        <v>17870</v>
      </c>
      <c r="C65" s="2896" t="s">
        <v>75</v>
      </c>
      <c r="D65" s="2899">
        <v>15</v>
      </c>
      <c r="E65" s="1783" t="s">
        <v>17871</v>
      </c>
      <c r="F65" s="1783" t="s">
        <v>17872</v>
      </c>
      <c r="G65" s="2896" t="s">
        <v>17869</v>
      </c>
      <c r="H65" s="2897"/>
      <c r="I65" s="1073"/>
    </row>
    <row r="66" spans="1:9">
      <c r="A66" s="2898"/>
      <c r="B66" s="2896"/>
      <c r="C66" s="2896"/>
      <c r="D66" s="2899"/>
      <c r="E66" s="1783"/>
      <c r="F66" s="1783"/>
      <c r="G66" s="2896"/>
      <c r="H66" s="2913"/>
      <c r="I66" s="1077"/>
    </row>
    <row r="67" spans="1:9" ht="15" customHeight="1">
      <c r="A67" s="2901" t="s">
        <v>4885</v>
      </c>
      <c r="B67" s="2902"/>
      <c r="C67" s="2902"/>
      <c r="D67" s="2902"/>
      <c r="E67" s="2902"/>
      <c r="F67" s="2902"/>
      <c r="G67" s="2902"/>
      <c r="H67" s="2903"/>
      <c r="I67" s="1072"/>
    </row>
    <row r="68" spans="1:9">
      <c r="A68" s="2898" t="s">
        <v>10</v>
      </c>
      <c r="B68" s="2896" t="s">
        <v>17873</v>
      </c>
      <c r="C68" s="2896" t="s">
        <v>552</v>
      </c>
      <c r="D68" s="2899">
        <v>8.1999999999999993</v>
      </c>
      <c r="E68" s="1783" t="s">
        <v>17874</v>
      </c>
      <c r="F68" s="1783" t="s">
        <v>17854</v>
      </c>
      <c r="G68" s="2896" t="s">
        <v>17875</v>
      </c>
      <c r="H68" s="2897"/>
      <c r="I68" s="1072"/>
    </row>
    <row r="69" spans="1:9">
      <c r="A69" s="2898"/>
      <c r="B69" s="2896"/>
      <c r="C69" s="2896"/>
      <c r="D69" s="2899"/>
      <c r="E69" s="2900"/>
      <c r="F69" s="1783"/>
      <c r="G69" s="2896"/>
      <c r="H69" s="2913"/>
      <c r="I69" s="1073"/>
    </row>
    <row r="70" spans="1:9" ht="17.25" customHeight="1">
      <c r="A70" s="2901" t="s">
        <v>2797</v>
      </c>
      <c r="B70" s="2902"/>
      <c r="C70" s="2902"/>
      <c r="D70" s="2902"/>
      <c r="E70" s="2902"/>
      <c r="F70" s="2902"/>
      <c r="G70" s="2902"/>
      <c r="H70" s="2903"/>
      <c r="I70" s="1077"/>
    </row>
    <row r="71" spans="1:9">
      <c r="A71" s="2898" t="s">
        <v>10</v>
      </c>
      <c r="B71" s="2896" t="s">
        <v>17876</v>
      </c>
      <c r="C71" s="2896" t="s">
        <v>2797</v>
      </c>
      <c r="D71" s="2899">
        <v>17.5</v>
      </c>
      <c r="E71" s="1783" t="s">
        <v>17877</v>
      </c>
      <c r="F71" s="1783" t="s">
        <v>17878</v>
      </c>
      <c r="G71" s="2896" t="s">
        <v>17879</v>
      </c>
      <c r="H71" s="2904"/>
      <c r="I71" s="2918"/>
    </row>
    <row r="72" spans="1:9">
      <c r="A72" s="2898"/>
      <c r="B72" s="2896"/>
      <c r="C72" s="2896"/>
      <c r="D72" s="2899"/>
      <c r="E72" s="2900"/>
      <c r="F72" s="1783"/>
      <c r="G72" s="2896"/>
      <c r="H72" s="2904"/>
      <c r="I72" s="2918"/>
    </row>
    <row r="73" spans="1:9" ht="15" customHeight="1">
      <c r="A73" s="2898"/>
      <c r="B73" s="2896"/>
      <c r="C73" s="2896"/>
      <c r="D73" s="2899"/>
      <c r="E73" s="2900"/>
      <c r="F73" s="1783"/>
      <c r="G73" s="2896"/>
      <c r="H73" s="2904"/>
      <c r="I73" s="2918"/>
    </row>
    <row r="74" spans="1:9" ht="17.25" customHeight="1">
      <c r="A74" s="2901" t="s">
        <v>1695</v>
      </c>
      <c r="B74" s="2902"/>
      <c r="C74" s="2902"/>
      <c r="D74" s="2902"/>
      <c r="E74" s="2902"/>
      <c r="F74" s="2902"/>
      <c r="G74" s="2902"/>
      <c r="H74" s="2903"/>
      <c r="I74" s="1072"/>
    </row>
    <row r="75" spans="1:9" ht="26.4">
      <c r="A75" s="326" t="s">
        <v>10</v>
      </c>
      <c r="B75" s="307" t="s">
        <v>17880</v>
      </c>
      <c r="C75" s="307" t="s">
        <v>17433</v>
      </c>
      <c r="D75" s="1094">
        <v>44.4</v>
      </c>
      <c r="E75" s="945" t="s">
        <v>17881</v>
      </c>
      <c r="F75" s="945" t="s">
        <v>17882</v>
      </c>
      <c r="G75" s="307" t="s">
        <v>17883</v>
      </c>
      <c r="H75" s="1068"/>
      <c r="I75" s="1073"/>
    </row>
    <row r="76" spans="1:9" ht="39.6">
      <c r="A76" s="326" t="s">
        <v>11</v>
      </c>
      <c r="B76" s="307" t="s">
        <v>17884</v>
      </c>
      <c r="C76" s="307" t="s">
        <v>17433</v>
      </c>
      <c r="D76" s="1094">
        <v>17.2</v>
      </c>
      <c r="E76" s="945" t="s">
        <v>17885</v>
      </c>
      <c r="F76" s="945" t="s">
        <v>17886</v>
      </c>
      <c r="G76" s="307" t="s">
        <v>17887</v>
      </c>
      <c r="H76" s="1068"/>
      <c r="I76" s="1077"/>
    </row>
    <row r="77" spans="1:9">
      <c r="A77" s="2898" t="s">
        <v>12</v>
      </c>
      <c r="B77" s="2896" t="s">
        <v>11291</v>
      </c>
      <c r="C77" s="2896" t="s">
        <v>17433</v>
      </c>
      <c r="D77" s="2899">
        <v>15</v>
      </c>
      <c r="E77" s="1783" t="s">
        <v>12828</v>
      </c>
      <c r="F77" s="1783" t="s">
        <v>17888</v>
      </c>
      <c r="G77" s="2896" t="s">
        <v>17889</v>
      </c>
      <c r="H77" s="2897"/>
      <c r="I77" s="1076"/>
    </row>
    <row r="78" spans="1:9" ht="27.75" customHeight="1">
      <c r="A78" s="2898"/>
      <c r="B78" s="2896"/>
      <c r="C78" s="2896"/>
      <c r="D78" s="2899"/>
      <c r="E78" s="1783"/>
      <c r="F78" s="2900"/>
      <c r="G78" s="2896"/>
      <c r="H78" s="2913"/>
      <c r="I78" s="1076"/>
    </row>
    <row r="79" spans="1:9" ht="15" customHeight="1">
      <c r="A79" s="2898">
        <v>4</v>
      </c>
      <c r="B79" s="2896" t="s">
        <v>17890</v>
      </c>
      <c r="C79" s="2896" t="s">
        <v>17433</v>
      </c>
      <c r="D79" s="2899">
        <v>21</v>
      </c>
      <c r="E79" s="1783" t="s">
        <v>17891</v>
      </c>
      <c r="F79" s="1783" t="s">
        <v>17892</v>
      </c>
      <c r="G79" s="2896" t="s">
        <v>17887</v>
      </c>
      <c r="H79" s="2897"/>
      <c r="I79" s="2917"/>
    </row>
    <row r="80" spans="1:9" ht="29.25" customHeight="1">
      <c r="A80" s="2898"/>
      <c r="B80" s="2896"/>
      <c r="C80" s="2896"/>
      <c r="D80" s="2899"/>
      <c r="E80" s="1783"/>
      <c r="F80" s="2900"/>
      <c r="G80" s="2896"/>
      <c r="H80" s="2913"/>
      <c r="I80" s="2917"/>
    </row>
    <row r="81" spans="1:9">
      <c r="A81" s="2898" t="s">
        <v>31</v>
      </c>
      <c r="B81" s="2896" t="s">
        <v>17893</v>
      </c>
      <c r="C81" s="2896" t="s">
        <v>17433</v>
      </c>
      <c r="D81" s="2899">
        <v>18.95</v>
      </c>
      <c r="E81" s="1783" t="s">
        <v>17894</v>
      </c>
      <c r="F81" s="1783" t="s">
        <v>17895</v>
      </c>
      <c r="G81" s="2896" t="s">
        <v>17896</v>
      </c>
      <c r="H81" s="2897"/>
      <c r="I81" s="2917"/>
    </row>
    <row r="82" spans="1:9" ht="31.5" customHeight="1">
      <c r="A82" s="2898"/>
      <c r="B82" s="2896"/>
      <c r="C82" s="2896"/>
      <c r="D82" s="2899"/>
      <c r="E82" s="1783"/>
      <c r="F82" s="1783"/>
      <c r="G82" s="2896"/>
      <c r="H82" s="2913"/>
      <c r="I82" s="2917"/>
    </row>
    <row r="83" spans="1:9">
      <c r="A83" s="2898" t="s">
        <v>33</v>
      </c>
      <c r="B83" s="2896" t="s">
        <v>17897</v>
      </c>
      <c r="C83" s="2896" t="s">
        <v>17433</v>
      </c>
      <c r="D83" s="2899">
        <v>37</v>
      </c>
      <c r="E83" s="1783" t="s">
        <v>17898</v>
      </c>
      <c r="F83" s="1783" t="s">
        <v>17899</v>
      </c>
      <c r="G83" s="2896" t="s">
        <v>17883</v>
      </c>
      <c r="H83" s="2897"/>
      <c r="I83" s="2917"/>
    </row>
    <row r="84" spans="1:9">
      <c r="A84" s="2898"/>
      <c r="B84" s="2896"/>
      <c r="C84" s="2896"/>
      <c r="D84" s="2899"/>
      <c r="E84" s="1783"/>
      <c r="F84" s="2900"/>
      <c r="G84" s="2896"/>
      <c r="H84" s="2913"/>
      <c r="I84" s="2917"/>
    </row>
    <row r="85" spans="1:9">
      <c r="A85" s="2898" t="s">
        <v>35</v>
      </c>
      <c r="B85" s="2896" t="s">
        <v>17900</v>
      </c>
      <c r="C85" s="2896" t="s">
        <v>17433</v>
      </c>
      <c r="D85" s="2899">
        <v>10.1</v>
      </c>
      <c r="E85" s="1783" t="s">
        <v>17901</v>
      </c>
      <c r="F85" s="1783" t="s">
        <v>17902</v>
      </c>
      <c r="G85" s="2896" t="s">
        <v>17883</v>
      </c>
      <c r="H85" s="2897"/>
      <c r="I85" s="2917"/>
    </row>
    <row r="86" spans="1:9">
      <c r="A86" s="2898"/>
      <c r="B86" s="2896"/>
      <c r="C86" s="2896"/>
      <c r="D86" s="2899"/>
      <c r="E86" s="1783"/>
      <c r="F86" s="2900"/>
      <c r="G86" s="2896"/>
      <c r="H86" s="2913"/>
      <c r="I86" s="2917"/>
    </row>
    <row r="87" spans="1:9">
      <c r="A87" s="2898" t="s">
        <v>37</v>
      </c>
      <c r="B87" s="2896" t="s">
        <v>17903</v>
      </c>
      <c r="C87" s="2896" t="s">
        <v>17433</v>
      </c>
      <c r="D87" s="2899">
        <v>18.8</v>
      </c>
      <c r="E87" s="1783" t="s">
        <v>17904</v>
      </c>
      <c r="F87" s="1783" t="s">
        <v>17905</v>
      </c>
      <c r="G87" s="2896" t="s">
        <v>17906</v>
      </c>
      <c r="H87" s="2913"/>
      <c r="I87" s="2917"/>
    </row>
    <row r="88" spans="1:9">
      <c r="A88" s="2898"/>
      <c r="B88" s="2896"/>
      <c r="C88" s="2896"/>
      <c r="D88" s="2899"/>
      <c r="E88" s="1783"/>
      <c r="F88" s="2900"/>
      <c r="G88" s="2896"/>
      <c r="H88" s="2913"/>
      <c r="I88" s="2917"/>
    </row>
    <row r="89" spans="1:9">
      <c r="A89" s="2898"/>
      <c r="B89" s="2896"/>
      <c r="C89" s="2896"/>
      <c r="D89" s="2899"/>
      <c r="E89" s="1783"/>
      <c r="F89" s="2900"/>
      <c r="G89" s="2896"/>
      <c r="H89" s="2913"/>
      <c r="I89" s="2919"/>
    </row>
    <row r="90" spans="1:9" ht="26.4">
      <c r="A90" s="326" t="s">
        <v>40</v>
      </c>
      <c r="B90" s="307" t="s">
        <v>17907</v>
      </c>
      <c r="C90" s="307" t="s">
        <v>17433</v>
      </c>
      <c r="D90" s="1094">
        <v>22</v>
      </c>
      <c r="E90" s="945" t="s">
        <v>17908</v>
      </c>
      <c r="F90" s="945" t="s">
        <v>17806</v>
      </c>
      <c r="G90" s="307" t="s">
        <v>17909</v>
      </c>
      <c r="H90" s="1013"/>
      <c r="I90" s="2919"/>
    </row>
    <row r="91" spans="1:9">
      <c r="A91" s="2920" t="s">
        <v>4955</v>
      </c>
      <c r="B91" s="2920"/>
      <c r="C91" s="2920"/>
      <c r="D91" s="2920"/>
      <c r="E91" s="2920"/>
      <c r="F91" s="2920"/>
      <c r="G91" s="2920"/>
      <c r="H91" s="2921"/>
      <c r="I91" s="2919"/>
    </row>
    <row r="92" spans="1:9">
      <c r="A92" s="2914" t="s">
        <v>1627</v>
      </c>
      <c r="B92" s="2915"/>
      <c r="C92" s="2915"/>
      <c r="D92" s="2915"/>
      <c r="E92" s="2915"/>
      <c r="F92" s="2915"/>
      <c r="G92" s="2915"/>
      <c r="H92" s="2916"/>
      <c r="I92" s="1072"/>
    </row>
    <row r="93" spans="1:9" ht="15" customHeight="1">
      <c r="A93" s="2901" t="s">
        <v>4811</v>
      </c>
      <c r="B93" s="2902"/>
      <c r="C93" s="2902"/>
      <c r="D93" s="2902"/>
      <c r="E93" s="2902"/>
      <c r="F93" s="2902"/>
      <c r="G93" s="2902"/>
      <c r="H93" s="2903"/>
      <c r="I93" s="1072"/>
    </row>
    <row r="94" spans="1:9">
      <c r="A94" s="2898" t="s">
        <v>10</v>
      </c>
      <c r="B94" s="2896" t="s">
        <v>17910</v>
      </c>
      <c r="C94" s="2896" t="s">
        <v>231</v>
      </c>
      <c r="D94" s="2899">
        <v>81</v>
      </c>
      <c r="E94" s="1783" t="s">
        <v>17911</v>
      </c>
      <c r="F94" s="1783" t="s">
        <v>17912</v>
      </c>
      <c r="G94" s="2896" t="s">
        <v>17913</v>
      </c>
      <c r="H94" s="2897"/>
      <c r="I94" s="1073"/>
    </row>
    <row r="95" spans="1:9" ht="50.25" customHeight="1">
      <c r="A95" s="2898"/>
      <c r="B95" s="2896"/>
      <c r="C95" s="2896"/>
      <c r="D95" s="2899"/>
      <c r="E95" s="2900"/>
      <c r="F95" s="1783"/>
      <c r="G95" s="2896"/>
      <c r="H95" s="2904"/>
      <c r="I95" s="1073"/>
    </row>
    <row r="96" spans="1:9">
      <c r="A96" s="2898" t="s">
        <v>11</v>
      </c>
      <c r="B96" s="2896" t="s">
        <v>17914</v>
      </c>
      <c r="C96" s="2896" t="s">
        <v>231</v>
      </c>
      <c r="D96" s="2899">
        <v>6.8</v>
      </c>
      <c r="E96" s="1783" t="s">
        <v>17915</v>
      </c>
      <c r="F96" s="1783" t="s">
        <v>17806</v>
      </c>
      <c r="G96" s="2896" t="s">
        <v>17913</v>
      </c>
      <c r="H96" s="2897"/>
      <c r="I96" s="1078"/>
    </row>
    <row r="97" spans="1:9">
      <c r="A97" s="2898"/>
      <c r="B97" s="2896"/>
      <c r="C97" s="2896"/>
      <c r="D97" s="2899"/>
      <c r="E97" s="1783"/>
      <c r="F97" s="1783"/>
      <c r="G97" s="2896"/>
      <c r="H97" s="2904"/>
      <c r="I97" s="1073"/>
    </row>
    <row r="98" spans="1:9">
      <c r="A98" s="2898" t="s">
        <v>12</v>
      </c>
      <c r="B98" s="2896" t="s">
        <v>17916</v>
      </c>
      <c r="C98" s="2896" t="s">
        <v>231</v>
      </c>
      <c r="D98" s="2899">
        <v>35</v>
      </c>
      <c r="E98" s="1783" t="s">
        <v>17917</v>
      </c>
      <c r="F98" s="1783" t="s">
        <v>17918</v>
      </c>
      <c r="G98" s="2896" t="s">
        <v>17919</v>
      </c>
      <c r="H98" s="2897"/>
      <c r="I98" s="1077"/>
    </row>
    <row r="99" spans="1:9">
      <c r="A99" s="2898"/>
      <c r="B99" s="2896"/>
      <c r="C99" s="2896"/>
      <c r="D99" s="2899"/>
      <c r="E99" s="1783"/>
      <c r="F99" s="1783"/>
      <c r="G99" s="2896"/>
      <c r="H99" s="2913"/>
      <c r="I99" s="1079"/>
    </row>
    <row r="100" spans="1:9">
      <c r="A100" s="2898" t="s">
        <v>29</v>
      </c>
      <c r="B100" s="2896" t="s">
        <v>17920</v>
      </c>
      <c r="C100" s="2896" t="s">
        <v>231</v>
      </c>
      <c r="D100" s="2899">
        <v>693</v>
      </c>
      <c r="E100" s="1783" t="s">
        <v>17921</v>
      </c>
      <c r="F100" s="1783" t="s">
        <v>17922</v>
      </c>
      <c r="G100" s="2896" t="s">
        <v>17923</v>
      </c>
      <c r="H100" s="2897"/>
      <c r="I100" s="2918"/>
    </row>
    <row r="101" spans="1:9" ht="42" customHeight="1">
      <c r="A101" s="2898"/>
      <c r="B101" s="2896"/>
      <c r="C101" s="2896"/>
      <c r="D101" s="2899"/>
      <c r="E101" s="1783"/>
      <c r="F101" s="1783"/>
      <c r="G101" s="2896"/>
      <c r="H101" s="2913"/>
      <c r="I101" s="2918"/>
    </row>
    <row r="102" spans="1:9" ht="15" customHeight="1">
      <c r="A102" s="2898" t="s">
        <v>31</v>
      </c>
      <c r="B102" s="2896" t="s">
        <v>17924</v>
      </c>
      <c r="C102" s="2896" t="s">
        <v>231</v>
      </c>
      <c r="D102" s="2899">
        <v>480</v>
      </c>
      <c r="E102" s="1783" t="s">
        <v>17925</v>
      </c>
      <c r="F102" s="1783" t="s">
        <v>17922</v>
      </c>
      <c r="G102" s="2896" t="s">
        <v>17923</v>
      </c>
      <c r="H102" s="2897"/>
      <c r="I102" s="2918"/>
    </row>
    <row r="103" spans="1:9" ht="167.25" customHeight="1">
      <c r="A103" s="2898"/>
      <c r="B103" s="2896"/>
      <c r="C103" s="2896"/>
      <c r="D103" s="2899"/>
      <c r="E103" s="1783"/>
      <c r="F103" s="1783"/>
      <c r="G103" s="2896"/>
      <c r="H103" s="2913"/>
      <c r="I103" s="2918"/>
    </row>
    <row r="104" spans="1:9" ht="15" customHeight="1">
      <c r="A104" s="2898" t="s">
        <v>33</v>
      </c>
      <c r="B104" s="2896" t="s">
        <v>17926</v>
      </c>
      <c r="C104" s="2896" t="s">
        <v>231</v>
      </c>
      <c r="D104" s="2899">
        <v>1832</v>
      </c>
      <c r="E104" s="1783" t="s">
        <v>17927</v>
      </c>
      <c r="F104" s="1783" t="s">
        <v>17922</v>
      </c>
      <c r="G104" s="2896" t="s">
        <v>17928</v>
      </c>
      <c r="H104" s="2897"/>
      <c r="I104" s="2919"/>
    </row>
    <row r="105" spans="1:9" ht="181.5" customHeight="1">
      <c r="A105" s="2898"/>
      <c r="B105" s="2896"/>
      <c r="C105" s="2896"/>
      <c r="D105" s="2899"/>
      <c r="E105" s="1783"/>
      <c r="F105" s="1783"/>
      <c r="G105" s="2922"/>
      <c r="H105" s="2904"/>
      <c r="I105" s="2919"/>
    </row>
    <row r="106" spans="1:9" ht="39.6">
      <c r="A106" s="326" t="s">
        <v>35</v>
      </c>
      <c r="B106" s="307" t="s">
        <v>17929</v>
      </c>
      <c r="C106" s="307" t="s">
        <v>231</v>
      </c>
      <c r="D106" s="1094">
        <v>82</v>
      </c>
      <c r="E106" s="945" t="s">
        <v>17930</v>
      </c>
      <c r="F106" s="945" t="s">
        <v>17931</v>
      </c>
      <c r="G106" s="307" t="s">
        <v>17919</v>
      </c>
      <c r="H106" s="1080"/>
      <c r="I106" s="2919"/>
    </row>
    <row r="107" spans="1:9">
      <c r="A107" s="2898" t="s">
        <v>37</v>
      </c>
      <c r="B107" s="2896" t="s">
        <v>17932</v>
      </c>
      <c r="C107" s="2896" t="s">
        <v>231</v>
      </c>
      <c r="D107" s="2899">
        <v>240</v>
      </c>
      <c r="E107" s="1783" t="s">
        <v>17933</v>
      </c>
      <c r="F107" s="1783" t="s">
        <v>17934</v>
      </c>
      <c r="G107" s="2896" t="s">
        <v>17935</v>
      </c>
      <c r="H107" s="2904"/>
      <c r="I107" s="2919"/>
    </row>
    <row r="108" spans="1:9">
      <c r="A108" s="2898"/>
      <c r="B108" s="2896"/>
      <c r="C108" s="2896"/>
      <c r="D108" s="2899"/>
      <c r="E108" s="1783"/>
      <c r="F108" s="1783"/>
      <c r="G108" s="2896"/>
      <c r="H108" s="2904"/>
      <c r="I108" s="2919"/>
    </row>
    <row r="109" spans="1:9">
      <c r="A109" s="2898"/>
      <c r="B109" s="2896"/>
      <c r="C109" s="2896"/>
      <c r="D109" s="2899"/>
      <c r="E109" s="1783"/>
      <c r="F109" s="1783"/>
      <c r="G109" s="2896"/>
      <c r="H109" s="2904"/>
      <c r="I109" s="2919"/>
    </row>
    <row r="110" spans="1:9">
      <c r="A110" s="2898" t="s">
        <v>40</v>
      </c>
      <c r="B110" s="2896" t="s">
        <v>17936</v>
      </c>
      <c r="C110" s="2896" t="s">
        <v>231</v>
      </c>
      <c r="D110" s="2899">
        <v>100</v>
      </c>
      <c r="E110" s="1783" t="s">
        <v>17937</v>
      </c>
      <c r="F110" s="1783" t="s">
        <v>17934</v>
      </c>
      <c r="G110" s="2896" t="s">
        <v>17938</v>
      </c>
      <c r="H110" s="2904"/>
      <c r="I110" s="2918"/>
    </row>
    <row r="111" spans="1:9" ht="22.5" customHeight="1">
      <c r="A111" s="2898"/>
      <c r="B111" s="2896"/>
      <c r="C111" s="2896"/>
      <c r="D111" s="2899"/>
      <c r="E111" s="1783"/>
      <c r="F111" s="1783"/>
      <c r="G111" s="2896"/>
      <c r="H111" s="2904"/>
      <c r="I111" s="2918"/>
    </row>
    <row r="112" spans="1:9">
      <c r="A112" s="2898" t="s">
        <v>42</v>
      </c>
      <c r="B112" s="2896" t="s">
        <v>17939</v>
      </c>
      <c r="C112" s="2896" t="s">
        <v>231</v>
      </c>
      <c r="D112" s="2899">
        <v>3.6</v>
      </c>
      <c r="E112" s="1783" t="s">
        <v>17940</v>
      </c>
      <c r="F112" s="1783" t="s">
        <v>17941</v>
      </c>
      <c r="G112" s="2896" t="s">
        <v>17938</v>
      </c>
      <c r="H112" s="2904"/>
      <c r="I112" s="1072"/>
    </row>
    <row r="113" spans="1:9">
      <c r="A113" s="2898"/>
      <c r="B113" s="2896"/>
      <c r="C113" s="2896"/>
      <c r="D113" s="2899"/>
      <c r="E113" s="1783"/>
      <c r="F113" s="1783"/>
      <c r="G113" s="2896"/>
      <c r="H113" s="2904"/>
      <c r="I113" s="2918"/>
    </row>
    <row r="114" spans="1:9">
      <c r="A114" s="2898" t="s">
        <v>44</v>
      </c>
      <c r="B114" s="2896" t="s">
        <v>17942</v>
      </c>
      <c r="C114" s="2896" t="s">
        <v>231</v>
      </c>
      <c r="D114" s="2899">
        <v>55</v>
      </c>
      <c r="E114" s="1783" t="s">
        <v>17943</v>
      </c>
      <c r="F114" s="1783" t="s">
        <v>17944</v>
      </c>
      <c r="G114" s="2896" t="s">
        <v>17945</v>
      </c>
      <c r="H114" s="2904"/>
      <c r="I114" s="2918"/>
    </row>
    <row r="115" spans="1:9">
      <c r="A115" s="2898"/>
      <c r="B115" s="2896"/>
      <c r="C115" s="2896"/>
      <c r="D115" s="2899"/>
      <c r="E115" s="1783"/>
      <c r="F115" s="1783"/>
      <c r="G115" s="2896"/>
      <c r="H115" s="2904"/>
      <c r="I115" s="2918"/>
    </row>
    <row r="116" spans="1:9">
      <c r="A116" s="2898"/>
      <c r="B116" s="2896"/>
      <c r="C116" s="2896"/>
      <c r="D116" s="2899"/>
      <c r="E116" s="1783"/>
      <c r="F116" s="1783"/>
      <c r="G116" s="2896"/>
      <c r="H116" s="2904"/>
      <c r="I116" s="2918"/>
    </row>
    <row r="117" spans="1:9">
      <c r="A117" s="2898" t="s">
        <v>46</v>
      </c>
      <c r="B117" s="2896" t="s">
        <v>17946</v>
      </c>
      <c r="C117" s="2896" t="s">
        <v>231</v>
      </c>
      <c r="D117" s="2899">
        <v>82</v>
      </c>
      <c r="E117" s="1783" t="s">
        <v>17947</v>
      </c>
      <c r="F117" s="1783" t="s">
        <v>17944</v>
      </c>
      <c r="G117" s="2896" t="s">
        <v>17938</v>
      </c>
      <c r="H117" s="2904"/>
      <c r="I117" s="2918"/>
    </row>
    <row r="118" spans="1:9" ht="31.5" customHeight="1">
      <c r="A118" s="2898"/>
      <c r="B118" s="2896"/>
      <c r="C118" s="2896"/>
      <c r="D118" s="2899"/>
      <c r="E118" s="1783"/>
      <c r="F118" s="1783"/>
      <c r="G118" s="2896"/>
      <c r="H118" s="2904"/>
      <c r="I118" s="2918"/>
    </row>
    <row r="119" spans="1:9">
      <c r="A119" s="2898" t="s">
        <v>48</v>
      </c>
      <c r="B119" s="2896" t="s">
        <v>17948</v>
      </c>
      <c r="C119" s="2896" t="s">
        <v>231</v>
      </c>
      <c r="D119" s="2899">
        <v>275.8</v>
      </c>
      <c r="E119" s="1783" t="s">
        <v>17949</v>
      </c>
      <c r="F119" s="1783" t="s">
        <v>17950</v>
      </c>
      <c r="G119" s="2896" t="s">
        <v>17945</v>
      </c>
      <c r="H119" s="2904"/>
      <c r="I119" s="2918"/>
    </row>
    <row r="120" spans="1:9" ht="45" customHeight="1">
      <c r="A120" s="2898"/>
      <c r="B120" s="2896"/>
      <c r="C120" s="2896"/>
      <c r="D120" s="2899"/>
      <c r="E120" s="1783"/>
      <c r="F120" s="1783"/>
      <c r="G120" s="2896"/>
      <c r="H120" s="2904"/>
      <c r="I120" s="2917"/>
    </row>
    <row r="121" spans="1:9" ht="26.4">
      <c r="A121" s="326" t="s">
        <v>50</v>
      </c>
      <c r="B121" s="307" t="s">
        <v>17951</v>
      </c>
      <c r="C121" s="307" t="s">
        <v>231</v>
      </c>
      <c r="D121" s="1094">
        <v>195.7</v>
      </c>
      <c r="E121" s="945" t="s">
        <v>17952</v>
      </c>
      <c r="F121" s="945" t="s">
        <v>17953</v>
      </c>
      <c r="G121" s="307" t="s">
        <v>17954</v>
      </c>
      <c r="H121" s="1080"/>
      <c r="I121" s="2917"/>
    </row>
    <row r="122" spans="1:9">
      <c r="A122" s="2898" t="s">
        <v>253</v>
      </c>
      <c r="B122" s="2896" t="s">
        <v>17955</v>
      </c>
      <c r="C122" s="2896" t="s">
        <v>231</v>
      </c>
      <c r="D122" s="2899">
        <v>115.2</v>
      </c>
      <c r="E122" s="1783" t="s">
        <v>17956</v>
      </c>
      <c r="F122" s="1783" t="s">
        <v>17957</v>
      </c>
      <c r="G122" s="2896" t="s">
        <v>17954</v>
      </c>
      <c r="H122" s="2904"/>
      <c r="I122" s="2917"/>
    </row>
    <row r="123" spans="1:9">
      <c r="A123" s="2898"/>
      <c r="B123" s="2896"/>
      <c r="C123" s="2896"/>
      <c r="D123" s="2899"/>
      <c r="E123" s="1783"/>
      <c r="F123" s="1783"/>
      <c r="G123" s="2896"/>
      <c r="H123" s="2904"/>
      <c r="I123" s="2917"/>
    </row>
    <row r="124" spans="1:9" ht="39.6">
      <c r="A124" s="326" t="s">
        <v>255</v>
      </c>
      <c r="B124" s="307" t="s">
        <v>17958</v>
      </c>
      <c r="C124" s="307" t="s">
        <v>231</v>
      </c>
      <c r="D124" s="1094">
        <v>2715</v>
      </c>
      <c r="E124" s="945" t="s">
        <v>17959</v>
      </c>
      <c r="F124" s="945" t="s">
        <v>17960</v>
      </c>
      <c r="G124" s="307" t="s">
        <v>17961</v>
      </c>
      <c r="H124" s="1080"/>
      <c r="I124" s="2917"/>
    </row>
    <row r="125" spans="1:9" ht="52.8">
      <c r="A125" s="326" t="s">
        <v>257</v>
      </c>
      <c r="B125" s="307" t="s">
        <v>17962</v>
      </c>
      <c r="C125" s="307" t="s">
        <v>231</v>
      </c>
      <c r="D125" s="1094">
        <v>42.9</v>
      </c>
      <c r="E125" s="945" t="s">
        <v>17963</v>
      </c>
      <c r="F125" s="945" t="s">
        <v>17964</v>
      </c>
      <c r="G125" s="307" t="s">
        <v>17965</v>
      </c>
      <c r="H125" s="1080"/>
      <c r="I125" s="2918"/>
    </row>
    <row r="126" spans="1:9" ht="71.25" customHeight="1">
      <c r="A126" s="326" t="s">
        <v>259</v>
      </c>
      <c r="B126" s="307" t="s">
        <v>17966</v>
      </c>
      <c r="C126" s="307" t="s">
        <v>231</v>
      </c>
      <c r="D126" s="1094">
        <v>278.8</v>
      </c>
      <c r="E126" s="945" t="s">
        <v>17967</v>
      </c>
      <c r="F126" s="945" t="s">
        <v>17968</v>
      </c>
      <c r="G126" s="307" t="s">
        <v>17969</v>
      </c>
      <c r="H126" s="1068"/>
      <c r="I126" s="2918"/>
    </row>
    <row r="127" spans="1:9">
      <c r="A127" s="2914" t="s">
        <v>4831</v>
      </c>
      <c r="B127" s="2915"/>
      <c r="C127" s="2915"/>
      <c r="D127" s="2915"/>
      <c r="E127" s="2915"/>
      <c r="F127" s="2915"/>
      <c r="G127" s="2915"/>
      <c r="H127" s="2916"/>
      <c r="I127" s="1072"/>
    </row>
    <row r="128" spans="1:9">
      <c r="A128" s="2898" t="s">
        <v>10</v>
      </c>
      <c r="B128" s="2896" t="s">
        <v>17970</v>
      </c>
      <c r="C128" s="2896" t="s">
        <v>25</v>
      </c>
      <c r="D128" s="2899">
        <v>5.3</v>
      </c>
      <c r="E128" s="1783" t="s">
        <v>17971</v>
      </c>
      <c r="F128" s="1783" t="s">
        <v>17972</v>
      </c>
      <c r="G128" s="2896" t="s">
        <v>17973</v>
      </c>
      <c r="H128" s="2904"/>
      <c r="I128" s="2918"/>
    </row>
    <row r="129" spans="1:9" ht="31.5" customHeight="1">
      <c r="A129" s="2898"/>
      <c r="B129" s="2896"/>
      <c r="C129" s="2896"/>
      <c r="D129" s="2899"/>
      <c r="E129" s="1783"/>
      <c r="F129" s="1783"/>
      <c r="G129" s="2896"/>
      <c r="H129" s="2904"/>
      <c r="I129" s="2918"/>
    </row>
    <row r="130" spans="1:9" ht="105.6">
      <c r="A130" s="326" t="s">
        <v>11</v>
      </c>
      <c r="B130" s="307" t="s">
        <v>17974</v>
      </c>
      <c r="C130" s="307" t="s">
        <v>25</v>
      </c>
      <c r="D130" s="1094">
        <v>25.3</v>
      </c>
      <c r="E130" s="945" t="s">
        <v>17975</v>
      </c>
      <c r="F130" s="945" t="s">
        <v>17922</v>
      </c>
      <c r="G130" s="307" t="s">
        <v>17913</v>
      </c>
      <c r="H130" s="1080"/>
      <c r="I130" s="1072"/>
    </row>
    <row r="131" spans="1:9" ht="26.4">
      <c r="A131" s="326" t="s">
        <v>12</v>
      </c>
      <c r="B131" s="307" t="s">
        <v>17976</v>
      </c>
      <c r="C131" s="307" t="s">
        <v>25</v>
      </c>
      <c r="D131" s="1094">
        <v>4.5</v>
      </c>
      <c r="E131" s="945" t="s">
        <v>17977</v>
      </c>
      <c r="F131" s="945" t="s">
        <v>17806</v>
      </c>
      <c r="G131" s="307" t="s">
        <v>17978</v>
      </c>
      <c r="H131" s="1080"/>
      <c r="I131" s="1072"/>
    </row>
    <row r="132" spans="1:9" ht="26.4">
      <c r="A132" s="326" t="s">
        <v>29</v>
      </c>
      <c r="B132" s="307" t="s">
        <v>17979</v>
      </c>
      <c r="C132" s="307" t="s">
        <v>25</v>
      </c>
      <c r="D132" s="1094">
        <v>47</v>
      </c>
      <c r="E132" s="945" t="s">
        <v>17980</v>
      </c>
      <c r="F132" s="945" t="s">
        <v>17981</v>
      </c>
      <c r="G132" s="307" t="s">
        <v>17982</v>
      </c>
      <c r="H132" s="1080"/>
      <c r="I132" s="1072"/>
    </row>
    <row r="133" spans="1:9" ht="26.4">
      <c r="A133" s="326" t="s">
        <v>31</v>
      </c>
      <c r="B133" s="307" t="s">
        <v>17983</v>
      </c>
      <c r="C133" s="307" t="s">
        <v>25</v>
      </c>
      <c r="D133" s="1094">
        <v>84</v>
      </c>
      <c r="E133" s="945" t="s">
        <v>17984</v>
      </c>
      <c r="F133" s="945" t="s">
        <v>17985</v>
      </c>
      <c r="G133" s="307" t="s">
        <v>17986</v>
      </c>
      <c r="H133" s="1080"/>
      <c r="I133" s="1072"/>
    </row>
    <row r="134" spans="1:9" ht="39.6">
      <c r="A134" s="326" t="s">
        <v>33</v>
      </c>
      <c r="B134" s="307" t="s">
        <v>17987</v>
      </c>
      <c r="C134" s="307" t="s">
        <v>25</v>
      </c>
      <c r="D134" s="1094">
        <v>21</v>
      </c>
      <c r="E134" s="945" t="s">
        <v>17988</v>
      </c>
      <c r="F134" s="945" t="s">
        <v>17989</v>
      </c>
      <c r="G134" s="307" t="s">
        <v>17986</v>
      </c>
      <c r="H134" s="1080"/>
      <c r="I134" s="1072"/>
    </row>
    <row r="135" spans="1:9" ht="39.6">
      <c r="A135" s="326" t="s">
        <v>35</v>
      </c>
      <c r="B135" s="307" t="s">
        <v>17990</v>
      </c>
      <c r="C135" s="307" t="s">
        <v>25</v>
      </c>
      <c r="D135" s="1094">
        <v>12</v>
      </c>
      <c r="E135" s="945" t="s">
        <v>17991</v>
      </c>
      <c r="F135" s="945" t="s">
        <v>17989</v>
      </c>
      <c r="G135" s="307" t="s">
        <v>17986</v>
      </c>
      <c r="H135" s="1080"/>
      <c r="I135" s="1077"/>
    </row>
    <row r="136" spans="1:9" ht="39.6">
      <c r="A136" s="326" t="s">
        <v>37</v>
      </c>
      <c r="B136" s="307" t="s">
        <v>17992</v>
      </c>
      <c r="C136" s="307" t="s">
        <v>25</v>
      </c>
      <c r="D136" s="1094">
        <v>3.5</v>
      </c>
      <c r="E136" s="945" t="s">
        <v>17993</v>
      </c>
      <c r="F136" s="945" t="s">
        <v>17994</v>
      </c>
      <c r="G136" s="307" t="s">
        <v>17986</v>
      </c>
      <c r="H136" s="1080"/>
      <c r="I136" s="2918"/>
    </row>
    <row r="137" spans="1:9" ht="39.6">
      <c r="A137" s="326" t="s">
        <v>40</v>
      </c>
      <c r="B137" s="307" t="s">
        <v>17995</v>
      </c>
      <c r="C137" s="307" t="s">
        <v>25</v>
      </c>
      <c r="D137" s="1094">
        <v>283</v>
      </c>
      <c r="E137" s="945" t="s">
        <v>17996</v>
      </c>
      <c r="F137" s="945" t="s">
        <v>17922</v>
      </c>
      <c r="G137" s="307" t="s">
        <v>17997</v>
      </c>
      <c r="H137" s="1080"/>
      <c r="I137" s="2918"/>
    </row>
    <row r="138" spans="1:9" ht="66">
      <c r="A138" s="326" t="s">
        <v>42</v>
      </c>
      <c r="B138" s="307" t="s">
        <v>17998</v>
      </c>
      <c r="C138" s="307" t="s">
        <v>25</v>
      </c>
      <c r="D138" s="1094">
        <v>160</v>
      </c>
      <c r="E138" s="945" t="s">
        <v>17999</v>
      </c>
      <c r="F138" s="945" t="s">
        <v>17922</v>
      </c>
      <c r="G138" s="307" t="s">
        <v>18000</v>
      </c>
      <c r="H138" s="1080"/>
      <c r="I138" s="1072"/>
    </row>
    <row r="139" spans="1:9" ht="66">
      <c r="A139" s="326" t="s">
        <v>44</v>
      </c>
      <c r="B139" s="307" t="s">
        <v>18001</v>
      </c>
      <c r="C139" s="307" t="s">
        <v>25</v>
      </c>
      <c r="D139" s="1094">
        <v>1167</v>
      </c>
      <c r="E139" s="945" t="s">
        <v>18002</v>
      </c>
      <c r="F139" s="945" t="s">
        <v>17922</v>
      </c>
      <c r="G139" s="307" t="s">
        <v>18003</v>
      </c>
      <c r="H139" s="1080"/>
      <c r="I139" s="1072"/>
    </row>
    <row r="140" spans="1:9" ht="66">
      <c r="A140" s="326" t="s">
        <v>46</v>
      </c>
      <c r="B140" s="307" t="s">
        <v>18004</v>
      </c>
      <c r="C140" s="307" t="s">
        <v>25</v>
      </c>
      <c r="D140" s="1094">
        <v>215</v>
      </c>
      <c r="E140" s="945" t="s">
        <v>18005</v>
      </c>
      <c r="F140" s="945" t="s">
        <v>17922</v>
      </c>
      <c r="G140" s="307" t="s">
        <v>18000</v>
      </c>
      <c r="H140" s="1080"/>
      <c r="I140" s="1072"/>
    </row>
    <row r="141" spans="1:9" ht="92.4">
      <c r="A141" s="326" t="s">
        <v>48</v>
      </c>
      <c r="B141" s="307" t="s">
        <v>18006</v>
      </c>
      <c r="C141" s="307" t="s">
        <v>25</v>
      </c>
      <c r="D141" s="1094">
        <v>46.8</v>
      </c>
      <c r="E141" s="945" t="s">
        <v>18007</v>
      </c>
      <c r="F141" s="945" t="s">
        <v>18008</v>
      </c>
      <c r="G141" s="307" t="s">
        <v>18009</v>
      </c>
      <c r="H141" s="1080"/>
      <c r="I141" s="1072"/>
    </row>
    <row r="142" spans="1:9" ht="92.4">
      <c r="A142" s="326" t="s">
        <v>50</v>
      </c>
      <c r="B142" s="307" t="s">
        <v>18010</v>
      </c>
      <c r="C142" s="307" t="s">
        <v>25</v>
      </c>
      <c r="D142" s="1094">
        <v>48</v>
      </c>
      <c r="E142" s="945" t="s">
        <v>18011</v>
      </c>
      <c r="F142" s="945" t="s">
        <v>18012</v>
      </c>
      <c r="G142" s="307" t="s">
        <v>17945</v>
      </c>
      <c r="H142" s="1080"/>
      <c r="I142" s="1072"/>
    </row>
    <row r="143" spans="1:9" ht="52.8">
      <c r="A143" s="326" t="s">
        <v>253</v>
      </c>
      <c r="B143" s="307" t="s">
        <v>18013</v>
      </c>
      <c r="C143" s="307" t="s">
        <v>25</v>
      </c>
      <c r="D143" s="1094">
        <v>23.2</v>
      </c>
      <c r="E143" s="945" t="s">
        <v>18014</v>
      </c>
      <c r="F143" s="945" t="s">
        <v>18015</v>
      </c>
      <c r="G143" s="307" t="s">
        <v>17938</v>
      </c>
      <c r="H143" s="1080"/>
      <c r="I143" s="1072"/>
    </row>
    <row r="144" spans="1:9" ht="26.4">
      <c r="A144" s="326" t="s">
        <v>255</v>
      </c>
      <c r="B144" s="307" t="s">
        <v>18016</v>
      </c>
      <c r="C144" s="307" t="s">
        <v>25</v>
      </c>
      <c r="D144" s="1094">
        <v>144</v>
      </c>
      <c r="E144" s="945" t="s">
        <v>18017</v>
      </c>
      <c r="F144" s="945" t="s">
        <v>18018</v>
      </c>
      <c r="G144" s="307" t="s">
        <v>17997</v>
      </c>
      <c r="H144" s="1080"/>
      <c r="I144" s="1072"/>
    </row>
    <row r="145" spans="1:9" ht="79.2">
      <c r="A145" s="326" t="s">
        <v>257</v>
      </c>
      <c r="B145" s="307" t="s">
        <v>18019</v>
      </c>
      <c r="C145" s="307" t="s">
        <v>25</v>
      </c>
      <c r="D145" s="1094">
        <v>14.5</v>
      </c>
      <c r="E145" s="945" t="s">
        <v>18020</v>
      </c>
      <c r="F145" s="945" t="s">
        <v>17912</v>
      </c>
      <c r="G145" s="307" t="s">
        <v>17919</v>
      </c>
      <c r="H145" s="1080"/>
      <c r="I145" s="1072"/>
    </row>
    <row r="146" spans="1:9" ht="66">
      <c r="A146" s="326" t="s">
        <v>259</v>
      </c>
      <c r="B146" s="307" t="s">
        <v>18021</v>
      </c>
      <c r="C146" s="307" t="s">
        <v>25</v>
      </c>
      <c r="D146" s="1094">
        <v>70</v>
      </c>
      <c r="E146" s="945" t="s">
        <v>18022</v>
      </c>
      <c r="F146" s="945" t="s">
        <v>17922</v>
      </c>
      <c r="G146" s="307" t="s">
        <v>17961</v>
      </c>
      <c r="H146" s="1080"/>
      <c r="I146" s="1072"/>
    </row>
    <row r="147" spans="1:9" ht="105.6">
      <c r="A147" s="326" t="s">
        <v>262</v>
      </c>
      <c r="B147" s="307" t="s">
        <v>18023</v>
      </c>
      <c r="C147" s="307" t="s">
        <v>25</v>
      </c>
      <c r="D147" s="1094">
        <v>39.9</v>
      </c>
      <c r="E147" s="945" t="s">
        <v>18024</v>
      </c>
      <c r="F147" s="945" t="s">
        <v>18025</v>
      </c>
      <c r="G147" s="307" t="s">
        <v>18026</v>
      </c>
      <c r="H147" s="1080"/>
      <c r="I147" s="1072"/>
    </row>
    <row r="148" spans="1:9" ht="26.4">
      <c r="A148" s="326" t="s">
        <v>265</v>
      </c>
      <c r="B148" s="307" t="s">
        <v>2655</v>
      </c>
      <c r="C148" s="307" t="s">
        <v>25</v>
      </c>
      <c r="D148" s="1094">
        <v>44</v>
      </c>
      <c r="E148" s="945" t="s">
        <v>12828</v>
      </c>
      <c r="F148" s="945" t="s">
        <v>18027</v>
      </c>
      <c r="G148" s="307" t="s">
        <v>18028</v>
      </c>
      <c r="H148" s="1080"/>
      <c r="I148" s="1072"/>
    </row>
    <row r="149" spans="1:9">
      <c r="A149" s="2898" t="s">
        <v>268</v>
      </c>
      <c r="B149" s="2896" t="s">
        <v>18029</v>
      </c>
      <c r="C149" s="2896" t="s">
        <v>25</v>
      </c>
      <c r="D149" s="2899">
        <v>7.3</v>
      </c>
      <c r="E149" s="1783" t="s">
        <v>18030</v>
      </c>
      <c r="F149" s="1783" t="s">
        <v>18008</v>
      </c>
      <c r="G149" s="2896" t="s">
        <v>17919</v>
      </c>
      <c r="H149" s="2907"/>
      <c r="I149" s="1072"/>
    </row>
    <row r="150" spans="1:9" ht="54.75" customHeight="1">
      <c r="A150" s="2898"/>
      <c r="B150" s="2896"/>
      <c r="C150" s="2896"/>
      <c r="D150" s="2899"/>
      <c r="E150" s="2900"/>
      <c r="F150" s="1783"/>
      <c r="G150" s="2896"/>
      <c r="H150" s="2909"/>
      <c r="I150" s="1072"/>
    </row>
    <row r="151" spans="1:9">
      <c r="A151" s="2898" t="s">
        <v>270</v>
      </c>
      <c r="B151" s="2896" t="s">
        <v>18031</v>
      </c>
      <c r="C151" s="2896" t="s">
        <v>25</v>
      </c>
      <c r="D151" s="2899">
        <v>78.5</v>
      </c>
      <c r="E151" s="1783" t="s">
        <v>18032</v>
      </c>
      <c r="F151" s="1783" t="s">
        <v>18008</v>
      </c>
      <c r="G151" s="2896" t="s">
        <v>18009</v>
      </c>
      <c r="H151" s="2904"/>
      <c r="I151" s="1072"/>
    </row>
    <row r="152" spans="1:9" ht="39" customHeight="1">
      <c r="A152" s="2898"/>
      <c r="B152" s="2896"/>
      <c r="C152" s="2896"/>
      <c r="D152" s="2899"/>
      <c r="E152" s="1783"/>
      <c r="F152" s="1783"/>
      <c r="G152" s="2922"/>
      <c r="H152" s="2904"/>
      <c r="I152" s="1072"/>
    </row>
    <row r="153" spans="1:9">
      <c r="A153" s="2901" t="s">
        <v>4817</v>
      </c>
      <c r="B153" s="2902"/>
      <c r="C153" s="2902"/>
      <c r="D153" s="2902"/>
      <c r="E153" s="2902"/>
      <c r="F153" s="2902"/>
      <c r="G153" s="2902"/>
      <c r="H153" s="2903"/>
      <c r="I153" s="1072"/>
    </row>
    <row r="154" spans="1:9">
      <c r="A154" s="2898" t="s">
        <v>10</v>
      </c>
      <c r="B154" s="2896" t="s">
        <v>18033</v>
      </c>
      <c r="C154" s="2896" t="s">
        <v>63</v>
      </c>
      <c r="D154" s="2899">
        <v>12.9</v>
      </c>
      <c r="E154" s="1783" t="s">
        <v>18034</v>
      </c>
      <c r="F154" s="1783" t="s">
        <v>17918</v>
      </c>
      <c r="G154" s="2896" t="s">
        <v>18028</v>
      </c>
      <c r="H154" s="2904"/>
      <c r="I154" s="1072"/>
    </row>
    <row r="155" spans="1:9">
      <c r="A155" s="2898"/>
      <c r="B155" s="2896"/>
      <c r="C155" s="2896"/>
      <c r="D155" s="2899"/>
      <c r="E155" s="1783"/>
      <c r="F155" s="2900"/>
      <c r="G155" s="2896"/>
      <c r="H155" s="2904"/>
      <c r="I155" s="1072"/>
    </row>
    <row r="156" spans="1:9">
      <c r="A156" s="2898" t="s">
        <v>11</v>
      </c>
      <c r="B156" s="2896" t="s">
        <v>18035</v>
      </c>
      <c r="C156" s="2896" t="s">
        <v>63</v>
      </c>
      <c r="D156" s="2899">
        <v>110</v>
      </c>
      <c r="E156" s="1783" t="s">
        <v>18036</v>
      </c>
      <c r="F156" s="1783" t="s">
        <v>18037</v>
      </c>
      <c r="G156" s="2896" t="s">
        <v>18003</v>
      </c>
      <c r="H156" s="2904"/>
      <c r="I156" s="1072"/>
    </row>
    <row r="157" spans="1:9" ht="39.75" customHeight="1">
      <c r="A157" s="2898"/>
      <c r="B157" s="2896"/>
      <c r="C157" s="2896"/>
      <c r="D157" s="2899"/>
      <c r="E157" s="1783"/>
      <c r="F157" s="1783"/>
      <c r="G157" s="2896"/>
      <c r="H157" s="2904"/>
      <c r="I157" s="2918"/>
    </row>
    <row r="158" spans="1:9" ht="15" customHeight="1">
      <c r="A158" s="2898" t="s">
        <v>12</v>
      </c>
      <c r="B158" s="2896" t="s">
        <v>14211</v>
      </c>
      <c r="C158" s="2896" t="s">
        <v>63</v>
      </c>
      <c r="D158" s="2899">
        <v>193</v>
      </c>
      <c r="E158" s="1783" t="s">
        <v>18038</v>
      </c>
      <c r="F158" s="1783" t="s">
        <v>17922</v>
      </c>
      <c r="G158" s="2896" t="s">
        <v>18039</v>
      </c>
      <c r="H158" s="2904"/>
      <c r="I158" s="2918"/>
    </row>
    <row r="159" spans="1:9" ht="59.25" customHeight="1">
      <c r="A159" s="2898"/>
      <c r="B159" s="2896"/>
      <c r="C159" s="2896"/>
      <c r="D159" s="2899"/>
      <c r="E159" s="1783"/>
      <c r="F159" s="1783"/>
      <c r="G159" s="2896"/>
      <c r="H159" s="2904"/>
      <c r="I159" s="2918"/>
    </row>
    <row r="160" spans="1:9">
      <c r="A160" s="2898" t="s">
        <v>29</v>
      </c>
      <c r="B160" s="2896" t="s">
        <v>18040</v>
      </c>
      <c r="C160" s="2896" t="s">
        <v>63</v>
      </c>
      <c r="D160" s="2899">
        <v>676</v>
      </c>
      <c r="E160" s="1783" t="s">
        <v>18041</v>
      </c>
      <c r="F160" s="1783" t="s">
        <v>17922</v>
      </c>
      <c r="G160" s="2896" t="s">
        <v>18039</v>
      </c>
      <c r="H160" s="2904"/>
      <c r="I160" s="2918"/>
    </row>
    <row r="161" spans="1:9" ht="57.75" customHeight="1">
      <c r="A161" s="2898"/>
      <c r="B161" s="2896"/>
      <c r="C161" s="2896"/>
      <c r="D161" s="2899"/>
      <c r="E161" s="1783"/>
      <c r="F161" s="1783"/>
      <c r="G161" s="2896"/>
      <c r="H161" s="2904"/>
      <c r="I161" s="1072"/>
    </row>
    <row r="162" spans="1:9">
      <c r="A162" s="2898" t="s">
        <v>31</v>
      </c>
      <c r="B162" s="2896" t="s">
        <v>18042</v>
      </c>
      <c r="C162" s="2896" t="s">
        <v>63</v>
      </c>
      <c r="D162" s="2899">
        <v>120</v>
      </c>
      <c r="E162" s="1783" t="s">
        <v>18043</v>
      </c>
      <c r="F162" s="1783" t="s">
        <v>17922</v>
      </c>
      <c r="G162" s="2896" t="s">
        <v>18039</v>
      </c>
      <c r="H162" s="2904"/>
      <c r="I162" s="1073"/>
    </row>
    <row r="163" spans="1:9">
      <c r="A163" s="2898"/>
      <c r="B163" s="2896"/>
      <c r="C163" s="2896"/>
      <c r="D163" s="2899"/>
      <c r="E163" s="1783"/>
      <c r="F163" s="1783"/>
      <c r="G163" s="2896"/>
      <c r="H163" s="2904"/>
      <c r="I163" s="1071"/>
    </row>
    <row r="164" spans="1:9">
      <c r="A164" s="2898"/>
      <c r="B164" s="2896"/>
      <c r="C164" s="2896"/>
      <c r="D164" s="2899"/>
      <c r="E164" s="1783"/>
      <c r="F164" s="1783"/>
      <c r="G164" s="2896"/>
      <c r="H164" s="2904"/>
      <c r="I164" s="2918"/>
    </row>
    <row r="165" spans="1:9" ht="22.5" customHeight="1">
      <c r="A165" s="2898"/>
      <c r="B165" s="2896"/>
      <c r="C165" s="2896"/>
      <c r="D165" s="2899"/>
      <c r="E165" s="1783"/>
      <c r="F165" s="1783"/>
      <c r="G165" s="2896"/>
      <c r="H165" s="2904"/>
      <c r="I165" s="2918"/>
    </row>
    <row r="166" spans="1:9">
      <c r="A166" s="2898" t="s">
        <v>33</v>
      </c>
      <c r="B166" s="2896" t="s">
        <v>18044</v>
      </c>
      <c r="C166" s="2896" t="s">
        <v>63</v>
      </c>
      <c r="D166" s="2899">
        <v>85</v>
      </c>
      <c r="E166" s="1783" t="s">
        <v>18045</v>
      </c>
      <c r="F166" s="1783" t="s">
        <v>18037</v>
      </c>
      <c r="G166" s="2896" t="s">
        <v>18039</v>
      </c>
      <c r="H166" s="2904"/>
      <c r="I166" s="2918"/>
    </row>
    <row r="167" spans="1:9" ht="108.75" customHeight="1">
      <c r="A167" s="2898"/>
      <c r="B167" s="2896"/>
      <c r="C167" s="2896"/>
      <c r="D167" s="2899"/>
      <c r="E167" s="1783"/>
      <c r="F167" s="1783"/>
      <c r="G167" s="2896"/>
      <c r="H167" s="2904"/>
      <c r="I167" s="2918"/>
    </row>
    <row r="168" spans="1:9">
      <c r="A168" s="2898" t="s">
        <v>35</v>
      </c>
      <c r="B168" s="2896" t="s">
        <v>18046</v>
      </c>
      <c r="C168" s="2896" t="s">
        <v>63</v>
      </c>
      <c r="D168" s="2899">
        <v>30</v>
      </c>
      <c r="E168" s="1783" t="s">
        <v>18047</v>
      </c>
      <c r="F168" s="1783" t="s">
        <v>18048</v>
      </c>
      <c r="G168" s="2896" t="s">
        <v>17919</v>
      </c>
      <c r="H168" s="2904"/>
      <c r="I168" s="2918"/>
    </row>
    <row r="169" spans="1:9" ht="35.25" customHeight="1">
      <c r="A169" s="2898"/>
      <c r="B169" s="2896"/>
      <c r="C169" s="2896"/>
      <c r="D169" s="2899"/>
      <c r="E169" s="1783"/>
      <c r="F169" s="1783"/>
      <c r="G169" s="2896"/>
      <c r="H169" s="2904"/>
      <c r="I169" s="2918"/>
    </row>
    <row r="170" spans="1:9" ht="66">
      <c r="A170" s="326" t="s">
        <v>37</v>
      </c>
      <c r="B170" s="307" t="s">
        <v>2431</v>
      </c>
      <c r="C170" s="307" t="s">
        <v>63</v>
      </c>
      <c r="D170" s="1094">
        <v>21</v>
      </c>
      <c r="E170" s="945" t="s">
        <v>18049</v>
      </c>
      <c r="F170" s="945" t="s">
        <v>18008</v>
      </c>
      <c r="G170" s="307" t="s">
        <v>18028</v>
      </c>
      <c r="H170" s="1080"/>
      <c r="I170" s="2918"/>
    </row>
    <row r="171" spans="1:9" ht="66">
      <c r="A171" s="326" t="s">
        <v>40</v>
      </c>
      <c r="B171" s="307" t="s">
        <v>2453</v>
      </c>
      <c r="C171" s="307" t="s">
        <v>63</v>
      </c>
      <c r="D171" s="1094">
        <v>19</v>
      </c>
      <c r="E171" s="945" t="s">
        <v>18050</v>
      </c>
      <c r="F171" s="945" t="s">
        <v>18008</v>
      </c>
      <c r="G171" s="307" t="s">
        <v>18028</v>
      </c>
      <c r="H171" s="1013"/>
      <c r="I171" s="2918"/>
    </row>
    <row r="172" spans="1:9" ht="132">
      <c r="A172" s="326" t="s">
        <v>42</v>
      </c>
      <c r="B172" s="307" t="s">
        <v>3443</v>
      </c>
      <c r="C172" s="307" t="s">
        <v>63</v>
      </c>
      <c r="D172" s="1094">
        <v>375</v>
      </c>
      <c r="E172" s="945" t="s">
        <v>18051</v>
      </c>
      <c r="F172" s="945" t="s">
        <v>18052</v>
      </c>
      <c r="G172" s="307" t="s">
        <v>17919</v>
      </c>
      <c r="H172" s="1080"/>
      <c r="I172" s="2918"/>
    </row>
    <row r="173" spans="1:9" ht="15" customHeight="1">
      <c r="A173" s="2898" t="s">
        <v>44</v>
      </c>
      <c r="B173" s="2896" t="s">
        <v>18053</v>
      </c>
      <c r="C173" s="2896" t="s">
        <v>63</v>
      </c>
      <c r="D173" s="2899">
        <v>41</v>
      </c>
      <c r="E173" s="1783" t="s">
        <v>18054</v>
      </c>
      <c r="F173" s="2431" t="s">
        <v>18037</v>
      </c>
      <c r="G173" s="2896" t="s">
        <v>17919</v>
      </c>
      <c r="H173" s="2907"/>
      <c r="I173" s="2918"/>
    </row>
    <row r="174" spans="1:9" ht="72" customHeight="1">
      <c r="A174" s="2898"/>
      <c r="B174" s="2896"/>
      <c r="C174" s="2896"/>
      <c r="D174" s="2899"/>
      <c r="E174" s="1783"/>
      <c r="F174" s="2432"/>
      <c r="G174" s="2896"/>
      <c r="H174" s="2909"/>
      <c r="I174" s="2918"/>
    </row>
    <row r="175" spans="1:9" ht="93.75" customHeight="1">
      <c r="A175" s="326" t="s">
        <v>46</v>
      </c>
      <c r="B175" s="307" t="s">
        <v>18055</v>
      </c>
      <c r="C175" s="307" t="s">
        <v>63</v>
      </c>
      <c r="D175" s="1094">
        <v>103</v>
      </c>
      <c r="E175" s="945" t="s">
        <v>18056</v>
      </c>
      <c r="F175" s="945" t="s">
        <v>18037</v>
      </c>
      <c r="G175" s="307" t="s">
        <v>17919</v>
      </c>
      <c r="H175" s="1080"/>
      <c r="I175" s="2918"/>
    </row>
    <row r="176" spans="1:9" ht="74.25" customHeight="1">
      <c r="A176" s="326" t="s">
        <v>48</v>
      </c>
      <c r="B176" s="307" t="s">
        <v>18057</v>
      </c>
      <c r="C176" s="307" t="s">
        <v>63</v>
      </c>
      <c r="D176" s="1094">
        <v>38</v>
      </c>
      <c r="E176" s="945" t="s">
        <v>18058</v>
      </c>
      <c r="F176" s="945" t="s">
        <v>18037</v>
      </c>
      <c r="G176" s="307" t="s">
        <v>17919</v>
      </c>
      <c r="H176" s="1080"/>
      <c r="I176" s="2918"/>
    </row>
    <row r="177" spans="1:9" ht="39.6">
      <c r="A177" s="326" t="s">
        <v>50</v>
      </c>
      <c r="B177" s="307" t="s">
        <v>18059</v>
      </c>
      <c r="C177" s="307" t="s">
        <v>63</v>
      </c>
      <c r="D177" s="1094">
        <v>506</v>
      </c>
      <c r="E177" s="945" t="s">
        <v>18060</v>
      </c>
      <c r="F177" s="945" t="s">
        <v>18061</v>
      </c>
      <c r="G177" s="307" t="s">
        <v>17919</v>
      </c>
      <c r="H177" s="1080"/>
      <c r="I177" s="2918"/>
    </row>
    <row r="178" spans="1:9" ht="39.6">
      <c r="A178" s="326" t="s">
        <v>253</v>
      </c>
      <c r="B178" s="307" t="s">
        <v>18062</v>
      </c>
      <c r="C178" s="307" t="s">
        <v>63</v>
      </c>
      <c r="D178" s="1094">
        <v>222</v>
      </c>
      <c r="E178" s="945" t="s">
        <v>18063</v>
      </c>
      <c r="F178" s="945" t="s">
        <v>18061</v>
      </c>
      <c r="G178" s="307" t="s">
        <v>17919</v>
      </c>
      <c r="H178" s="1080"/>
      <c r="I178" s="2918"/>
    </row>
    <row r="179" spans="1:9">
      <c r="A179" s="2898" t="s">
        <v>255</v>
      </c>
      <c r="B179" s="2896" t="s">
        <v>18064</v>
      </c>
      <c r="C179" s="2896" t="s">
        <v>63</v>
      </c>
      <c r="D179" s="2899">
        <v>130</v>
      </c>
      <c r="E179" s="1783" t="s">
        <v>18065</v>
      </c>
      <c r="F179" s="1783" t="s">
        <v>18037</v>
      </c>
      <c r="G179" s="2896" t="s">
        <v>18066</v>
      </c>
      <c r="H179" s="2904"/>
      <c r="I179" s="2918"/>
    </row>
    <row r="180" spans="1:9">
      <c r="A180" s="2898"/>
      <c r="B180" s="2896"/>
      <c r="C180" s="2896"/>
      <c r="D180" s="2899"/>
      <c r="E180" s="1783"/>
      <c r="F180" s="1783"/>
      <c r="G180" s="2896"/>
      <c r="H180" s="2904"/>
      <c r="I180" s="1072"/>
    </row>
    <row r="181" spans="1:9" ht="30" customHeight="1">
      <c r="A181" s="2898"/>
      <c r="B181" s="2896"/>
      <c r="C181" s="2896"/>
      <c r="D181" s="2899"/>
      <c r="E181" s="1783"/>
      <c r="F181" s="1783"/>
      <c r="G181" s="2896"/>
      <c r="H181" s="2904"/>
      <c r="I181" s="1072"/>
    </row>
    <row r="182" spans="1:9">
      <c r="A182" s="2898" t="s">
        <v>257</v>
      </c>
      <c r="B182" s="2896" t="s">
        <v>18067</v>
      </c>
      <c r="C182" s="2896" t="s">
        <v>63</v>
      </c>
      <c r="D182" s="2899">
        <v>16</v>
      </c>
      <c r="E182" s="1783" t="s">
        <v>18068</v>
      </c>
      <c r="F182" s="1783" t="s">
        <v>17918</v>
      </c>
      <c r="G182" s="2896" t="s">
        <v>17954</v>
      </c>
      <c r="H182" s="2904"/>
      <c r="I182" s="1072"/>
    </row>
    <row r="183" spans="1:9">
      <c r="A183" s="2898"/>
      <c r="B183" s="2896"/>
      <c r="C183" s="2896"/>
      <c r="D183" s="2899"/>
      <c r="E183" s="1783"/>
      <c r="F183" s="1783"/>
      <c r="G183" s="2896"/>
      <c r="H183" s="2904"/>
      <c r="I183" s="2918"/>
    </row>
    <row r="184" spans="1:9">
      <c r="A184" s="2898"/>
      <c r="B184" s="2896"/>
      <c r="C184" s="2896"/>
      <c r="D184" s="2899"/>
      <c r="E184" s="1783"/>
      <c r="F184" s="1783"/>
      <c r="G184" s="2896"/>
      <c r="H184" s="2904"/>
      <c r="I184" s="2918"/>
    </row>
    <row r="185" spans="1:9">
      <c r="A185" s="2898" t="s">
        <v>259</v>
      </c>
      <c r="B185" s="2896" t="s">
        <v>18069</v>
      </c>
      <c r="C185" s="2896" t="s">
        <v>63</v>
      </c>
      <c r="D185" s="2899">
        <v>26.8</v>
      </c>
      <c r="E185" s="1783" t="s">
        <v>18070</v>
      </c>
      <c r="F185" s="1783" t="s">
        <v>18071</v>
      </c>
      <c r="G185" s="2896" t="s">
        <v>18072</v>
      </c>
      <c r="H185" s="2904"/>
      <c r="I185" s="1072"/>
    </row>
    <row r="186" spans="1:9">
      <c r="A186" s="2898"/>
      <c r="B186" s="2896"/>
      <c r="C186" s="2896"/>
      <c r="D186" s="2899"/>
      <c r="E186" s="1783"/>
      <c r="F186" s="1783"/>
      <c r="G186" s="2896"/>
      <c r="H186" s="2904"/>
      <c r="I186" s="1072"/>
    </row>
    <row r="187" spans="1:9">
      <c r="A187" s="2898"/>
      <c r="B187" s="2896"/>
      <c r="C187" s="2896"/>
      <c r="D187" s="2899"/>
      <c r="E187" s="1783"/>
      <c r="F187" s="1783"/>
      <c r="G187" s="2896"/>
      <c r="H187" s="2904"/>
      <c r="I187" s="1072"/>
    </row>
    <row r="188" spans="1:9">
      <c r="A188" s="2898" t="s">
        <v>262</v>
      </c>
      <c r="B188" s="2896" t="s">
        <v>18073</v>
      </c>
      <c r="C188" s="2896" t="s">
        <v>63</v>
      </c>
      <c r="D188" s="2899">
        <v>218</v>
      </c>
      <c r="E188" s="1783" t="s">
        <v>18074</v>
      </c>
      <c r="F188" s="1783" t="s">
        <v>17840</v>
      </c>
      <c r="G188" s="2896" t="s">
        <v>18009</v>
      </c>
      <c r="H188" s="2904"/>
      <c r="I188" s="1072"/>
    </row>
    <row r="189" spans="1:9">
      <c r="A189" s="2898"/>
      <c r="B189" s="2896"/>
      <c r="C189" s="2896"/>
      <c r="D189" s="2899"/>
      <c r="E189" s="1783"/>
      <c r="F189" s="1783"/>
      <c r="G189" s="2896"/>
      <c r="H189" s="2904"/>
      <c r="I189" s="2918"/>
    </row>
    <row r="190" spans="1:9">
      <c r="A190" s="2898" t="s">
        <v>265</v>
      </c>
      <c r="B190" s="2896" t="s">
        <v>18075</v>
      </c>
      <c r="C190" s="2896" t="s">
        <v>63</v>
      </c>
      <c r="D190" s="2899">
        <v>320</v>
      </c>
      <c r="E190" s="1783" t="s">
        <v>18076</v>
      </c>
      <c r="F190" s="1783" t="s">
        <v>17840</v>
      </c>
      <c r="G190" s="2896" t="s">
        <v>18009</v>
      </c>
      <c r="H190" s="2904"/>
      <c r="I190" s="2918"/>
    </row>
    <row r="191" spans="1:9" ht="36" customHeight="1">
      <c r="A191" s="2898"/>
      <c r="B191" s="2896"/>
      <c r="C191" s="2896"/>
      <c r="D191" s="2899"/>
      <c r="E191" s="1783"/>
      <c r="F191" s="1783"/>
      <c r="G191" s="2922"/>
      <c r="H191" s="2904"/>
      <c r="I191" s="2918"/>
    </row>
    <row r="192" spans="1:9">
      <c r="A192" s="2898" t="s">
        <v>268</v>
      </c>
      <c r="B192" s="2896" t="s">
        <v>14211</v>
      </c>
      <c r="C192" s="2896" t="s">
        <v>63</v>
      </c>
      <c r="D192" s="2899">
        <v>289</v>
      </c>
      <c r="E192" s="1783" t="s">
        <v>18077</v>
      </c>
      <c r="F192" s="1783" t="s">
        <v>17840</v>
      </c>
      <c r="G192" s="2896" t="s">
        <v>18009</v>
      </c>
      <c r="H192" s="2904"/>
      <c r="I192" s="2918"/>
    </row>
    <row r="193" spans="1:9">
      <c r="A193" s="2898"/>
      <c r="B193" s="2896"/>
      <c r="C193" s="2896"/>
      <c r="D193" s="2899"/>
      <c r="E193" s="1783"/>
      <c r="F193" s="1783"/>
      <c r="G193" s="2896"/>
      <c r="H193" s="2904"/>
      <c r="I193" s="2918"/>
    </row>
    <row r="194" spans="1:9">
      <c r="A194" s="2898" t="s">
        <v>270</v>
      </c>
      <c r="B194" s="2896" t="s">
        <v>18078</v>
      </c>
      <c r="C194" s="2896" t="s">
        <v>63</v>
      </c>
      <c r="D194" s="2899">
        <v>39.5</v>
      </c>
      <c r="E194" s="1783" t="s">
        <v>18079</v>
      </c>
      <c r="F194" s="1783" t="s">
        <v>18008</v>
      </c>
      <c r="G194" s="2896" t="s">
        <v>18009</v>
      </c>
      <c r="H194" s="2904"/>
      <c r="I194" s="2918"/>
    </row>
    <row r="195" spans="1:9" ht="110.25" customHeight="1">
      <c r="A195" s="2898"/>
      <c r="B195" s="2896"/>
      <c r="C195" s="2896"/>
      <c r="D195" s="2899"/>
      <c r="E195" s="1783"/>
      <c r="F195" s="1783"/>
      <c r="G195" s="2922"/>
      <c r="H195" s="2904"/>
      <c r="I195" s="2918"/>
    </row>
    <row r="196" spans="1:9" ht="26.4">
      <c r="A196" s="326" t="s">
        <v>273</v>
      </c>
      <c r="B196" s="307" t="s">
        <v>18080</v>
      </c>
      <c r="C196" s="307" t="s">
        <v>63</v>
      </c>
      <c r="D196" s="1094">
        <v>91.8</v>
      </c>
      <c r="E196" s="945" t="s">
        <v>18081</v>
      </c>
      <c r="F196" s="945" t="s">
        <v>18082</v>
      </c>
      <c r="G196" s="307" t="s">
        <v>18083</v>
      </c>
      <c r="H196" s="1080"/>
      <c r="I196" s="2918"/>
    </row>
    <row r="197" spans="1:9" ht="26.4">
      <c r="A197" s="326" t="s">
        <v>274</v>
      </c>
      <c r="B197" s="307" t="s">
        <v>18084</v>
      </c>
      <c r="C197" s="307" t="s">
        <v>63</v>
      </c>
      <c r="D197" s="1094">
        <v>301</v>
      </c>
      <c r="E197" s="945" t="s">
        <v>18085</v>
      </c>
      <c r="F197" s="945" t="s">
        <v>18086</v>
      </c>
      <c r="G197" s="307" t="s">
        <v>18087</v>
      </c>
      <c r="H197" s="1080"/>
      <c r="I197" s="2918"/>
    </row>
    <row r="198" spans="1:9" ht="79.2">
      <c r="A198" s="326" t="s">
        <v>276</v>
      </c>
      <c r="B198" s="307" t="s">
        <v>18088</v>
      </c>
      <c r="C198" s="307" t="s">
        <v>63</v>
      </c>
      <c r="D198" s="1094">
        <v>143</v>
      </c>
      <c r="E198" s="945" t="s">
        <v>18089</v>
      </c>
      <c r="F198" s="945" t="s">
        <v>18037</v>
      </c>
      <c r="G198" s="307" t="s">
        <v>18090</v>
      </c>
      <c r="H198" s="1080"/>
      <c r="I198" s="2918"/>
    </row>
    <row r="199" spans="1:9">
      <c r="A199" s="2898" t="s">
        <v>278</v>
      </c>
      <c r="B199" s="2896" t="s">
        <v>18091</v>
      </c>
      <c r="C199" s="2896" t="s">
        <v>63</v>
      </c>
      <c r="D199" s="2899">
        <v>109.4</v>
      </c>
      <c r="E199" s="1783" t="s">
        <v>18092</v>
      </c>
      <c r="F199" s="1783" t="s">
        <v>18061</v>
      </c>
      <c r="G199" s="2923" t="s">
        <v>18093</v>
      </c>
      <c r="H199" s="2904"/>
      <c r="I199" s="2918"/>
    </row>
    <row r="200" spans="1:9">
      <c r="A200" s="2898"/>
      <c r="B200" s="2896"/>
      <c r="C200" s="2896"/>
      <c r="D200" s="2899"/>
      <c r="E200" s="1783"/>
      <c r="F200" s="1783"/>
      <c r="G200" s="2924"/>
      <c r="H200" s="2904"/>
      <c r="I200" s="2918"/>
    </row>
    <row r="201" spans="1:9">
      <c r="A201" s="2898"/>
      <c r="B201" s="2896"/>
      <c r="C201" s="2896"/>
      <c r="D201" s="2899"/>
      <c r="E201" s="1783"/>
      <c r="F201" s="1783"/>
      <c r="G201" s="2924"/>
      <c r="H201" s="2904"/>
      <c r="I201" s="2918"/>
    </row>
    <row r="202" spans="1:9" ht="24" customHeight="1">
      <c r="A202" s="2898"/>
      <c r="B202" s="2896"/>
      <c r="C202" s="2896"/>
      <c r="D202" s="2899"/>
      <c r="E202" s="1783"/>
      <c r="F202" s="1783"/>
      <c r="G202" s="2925"/>
      <c r="H202" s="2904"/>
      <c r="I202" s="2918"/>
    </row>
    <row r="203" spans="1:9" ht="79.2">
      <c r="A203" s="326" t="s">
        <v>280</v>
      </c>
      <c r="B203" s="307" t="s">
        <v>18094</v>
      </c>
      <c r="C203" s="307" t="s">
        <v>63</v>
      </c>
      <c r="D203" s="1094">
        <v>20.501100000000001</v>
      </c>
      <c r="E203" s="945" t="s">
        <v>18095</v>
      </c>
      <c r="F203" s="945" t="s">
        <v>18096</v>
      </c>
      <c r="G203" s="307" t="s">
        <v>18097</v>
      </c>
      <c r="H203" s="1013"/>
      <c r="I203" s="1072"/>
    </row>
    <row r="204" spans="1:9" ht="15.75" customHeight="1">
      <c r="A204" s="2901" t="s">
        <v>4885</v>
      </c>
      <c r="B204" s="2902"/>
      <c r="C204" s="2902"/>
      <c r="D204" s="2902"/>
      <c r="E204" s="2902"/>
      <c r="F204" s="2902"/>
      <c r="G204" s="2902"/>
      <c r="H204" s="2903"/>
      <c r="I204" s="2918"/>
    </row>
    <row r="205" spans="1:9">
      <c r="A205" s="2898" t="s">
        <v>10</v>
      </c>
      <c r="B205" s="2896" t="s">
        <v>18098</v>
      </c>
      <c r="C205" s="2896" t="s">
        <v>2107</v>
      </c>
      <c r="D205" s="2899">
        <v>52</v>
      </c>
      <c r="E205" s="1783" t="s">
        <v>18099</v>
      </c>
      <c r="F205" s="1783" t="s">
        <v>18100</v>
      </c>
      <c r="G205" s="2896" t="s">
        <v>18009</v>
      </c>
      <c r="H205" s="2904"/>
      <c r="I205" s="2918"/>
    </row>
    <row r="206" spans="1:9">
      <c r="A206" s="2898"/>
      <c r="B206" s="2896"/>
      <c r="C206" s="2896"/>
      <c r="D206" s="2899"/>
      <c r="E206" s="1783"/>
      <c r="F206" s="1783"/>
      <c r="G206" s="2896"/>
      <c r="H206" s="2904"/>
      <c r="I206" s="2918"/>
    </row>
    <row r="207" spans="1:9">
      <c r="A207" s="2898" t="s">
        <v>11</v>
      </c>
      <c r="B207" s="2896" t="s">
        <v>18101</v>
      </c>
      <c r="C207" s="2896" t="s">
        <v>2107</v>
      </c>
      <c r="D207" s="2899">
        <v>103.2</v>
      </c>
      <c r="E207" s="1783" t="s">
        <v>18102</v>
      </c>
      <c r="F207" s="1783" t="s">
        <v>18100</v>
      </c>
      <c r="G207" s="2896" t="s">
        <v>18009</v>
      </c>
      <c r="H207" s="2904"/>
      <c r="I207" s="2918"/>
    </row>
    <row r="208" spans="1:9">
      <c r="A208" s="2898"/>
      <c r="B208" s="2896"/>
      <c r="C208" s="2896"/>
      <c r="D208" s="2899"/>
      <c r="E208" s="1783"/>
      <c r="F208" s="1783"/>
      <c r="G208" s="2896"/>
      <c r="H208" s="2904"/>
      <c r="I208" s="1072"/>
    </row>
    <row r="209" spans="1:9" ht="26.4">
      <c r="A209" s="326" t="s">
        <v>12</v>
      </c>
      <c r="B209" s="307" t="s">
        <v>18103</v>
      </c>
      <c r="C209" s="307" t="s">
        <v>2107</v>
      </c>
      <c r="D209" s="1094">
        <v>79.099999999999994</v>
      </c>
      <c r="E209" s="945" t="s">
        <v>18104</v>
      </c>
      <c r="F209" s="945" t="s">
        <v>18105</v>
      </c>
      <c r="G209" s="307" t="s">
        <v>18009</v>
      </c>
      <c r="H209" s="1080"/>
      <c r="I209" s="1072"/>
    </row>
    <row r="210" spans="1:9" ht="39.6">
      <c r="A210" s="1104" t="s">
        <v>29</v>
      </c>
      <c r="B210" s="1089" t="s">
        <v>18016</v>
      </c>
      <c r="C210" s="1089" t="s">
        <v>2107</v>
      </c>
      <c r="D210" s="1096">
        <v>101.3</v>
      </c>
      <c r="E210" s="447" t="s">
        <v>18106</v>
      </c>
      <c r="F210" s="447" t="s">
        <v>18107</v>
      </c>
      <c r="G210" s="1089" t="s">
        <v>18009</v>
      </c>
      <c r="H210" s="1081"/>
      <c r="I210" s="1072"/>
    </row>
    <row r="211" spans="1:9" ht="26.4">
      <c r="A211" s="326" t="s">
        <v>31</v>
      </c>
      <c r="B211" s="307" t="s">
        <v>18108</v>
      </c>
      <c r="C211" s="307" t="s">
        <v>2107</v>
      </c>
      <c r="D211" s="1094">
        <v>400</v>
      </c>
      <c r="E211" s="945" t="s">
        <v>18109</v>
      </c>
      <c r="F211" s="945" t="s">
        <v>17934</v>
      </c>
      <c r="G211" s="307" t="s">
        <v>17997</v>
      </c>
      <c r="H211" s="1080"/>
      <c r="I211" s="2918"/>
    </row>
    <row r="212" spans="1:9">
      <c r="A212" s="2898" t="s">
        <v>33</v>
      </c>
      <c r="B212" s="2896" t="s">
        <v>18110</v>
      </c>
      <c r="C212" s="2896" t="s">
        <v>2107</v>
      </c>
      <c r="D212" s="2899">
        <v>74</v>
      </c>
      <c r="E212" s="1783" t="s">
        <v>18111</v>
      </c>
      <c r="F212" s="1783" t="s">
        <v>18112</v>
      </c>
      <c r="G212" s="2896" t="s">
        <v>17919</v>
      </c>
      <c r="H212" s="2904"/>
      <c r="I212" s="2918"/>
    </row>
    <row r="213" spans="1:9" ht="43.5" customHeight="1">
      <c r="A213" s="2898"/>
      <c r="B213" s="2896"/>
      <c r="C213" s="2896"/>
      <c r="D213" s="2899"/>
      <c r="E213" s="1783"/>
      <c r="F213" s="1783"/>
      <c r="G213" s="2896"/>
      <c r="H213" s="2904"/>
      <c r="I213" s="2918"/>
    </row>
    <row r="214" spans="1:9">
      <c r="A214" s="2926" t="s">
        <v>35</v>
      </c>
      <c r="B214" s="2925" t="s">
        <v>18113</v>
      </c>
      <c r="C214" s="2925" t="s">
        <v>2107</v>
      </c>
      <c r="D214" s="2927">
        <v>70</v>
      </c>
      <c r="E214" s="2432" t="s">
        <v>18114</v>
      </c>
      <c r="F214" s="2432" t="s">
        <v>18115</v>
      </c>
      <c r="G214" s="2925" t="s">
        <v>18116</v>
      </c>
      <c r="H214" s="2909"/>
      <c r="I214" s="1072"/>
    </row>
    <row r="215" spans="1:9">
      <c r="A215" s="2898"/>
      <c r="B215" s="2896"/>
      <c r="C215" s="2896"/>
      <c r="D215" s="2899"/>
      <c r="E215" s="1783"/>
      <c r="F215" s="1783"/>
      <c r="G215" s="2896"/>
      <c r="H215" s="2904"/>
      <c r="I215" s="1073"/>
    </row>
    <row r="216" spans="1:9">
      <c r="A216" s="2898" t="s">
        <v>37</v>
      </c>
      <c r="B216" s="2896" t="s">
        <v>18117</v>
      </c>
      <c r="C216" s="2896" t="s">
        <v>2107</v>
      </c>
      <c r="D216" s="2899">
        <v>76</v>
      </c>
      <c r="E216" s="1783" t="s">
        <v>18118</v>
      </c>
      <c r="F216" s="1783" t="s">
        <v>18119</v>
      </c>
      <c r="G216" s="2896" t="s">
        <v>17954</v>
      </c>
      <c r="H216" s="2904"/>
      <c r="I216" s="1071"/>
    </row>
    <row r="217" spans="1:9">
      <c r="A217" s="2898"/>
      <c r="B217" s="2896"/>
      <c r="C217" s="2896"/>
      <c r="D217" s="2899"/>
      <c r="E217" s="1783"/>
      <c r="F217" s="1783"/>
      <c r="G217" s="2896"/>
      <c r="H217" s="2904"/>
      <c r="I217" s="2918"/>
    </row>
    <row r="218" spans="1:9">
      <c r="A218" s="2898"/>
      <c r="B218" s="2896"/>
      <c r="C218" s="2896"/>
      <c r="D218" s="2899"/>
      <c r="E218" s="1783"/>
      <c r="F218" s="1783"/>
      <c r="G218" s="2896"/>
      <c r="H218" s="2904"/>
      <c r="I218" s="2918"/>
    </row>
    <row r="219" spans="1:9" ht="15" customHeight="1">
      <c r="A219" s="2898" t="s">
        <v>40</v>
      </c>
      <c r="B219" s="2896" t="s">
        <v>18120</v>
      </c>
      <c r="C219" s="2896" t="s">
        <v>2107</v>
      </c>
      <c r="D219" s="2899">
        <v>211.2</v>
      </c>
      <c r="E219" s="1783" t="s">
        <v>18121</v>
      </c>
      <c r="F219" s="1783" t="s">
        <v>18122</v>
      </c>
      <c r="G219" s="2896" t="s">
        <v>17954</v>
      </c>
      <c r="H219" s="2904"/>
      <c r="I219" s="2918"/>
    </row>
    <row r="220" spans="1:9">
      <c r="A220" s="2898"/>
      <c r="B220" s="2896"/>
      <c r="C220" s="2896"/>
      <c r="D220" s="2899"/>
      <c r="E220" s="1783"/>
      <c r="F220" s="1783"/>
      <c r="G220" s="2896"/>
      <c r="H220" s="2904"/>
      <c r="I220" s="2918"/>
    </row>
    <row r="221" spans="1:9" ht="26.4">
      <c r="A221" s="326" t="s">
        <v>42</v>
      </c>
      <c r="B221" s="307" t="s">
        <v>18123</v>
      </c>
      <c r="C221" s="307" t="s">
        <v>2107</v>
      </c>
      <c r="D221" s="1094">
        <v>60.6</v>
      </c>
      <c r="E221" s="945" t="s">
        <v>18124</v>
      </c>
      <c r="F221" s="945" t="s">
        <v>18115</v>
      </c>
      <c r="G221" s="307" t="s">
        <v>18028</v>
      </c>
      <c r="H221" s="1080"/>
      <c r="I221" s="1072"/>
    </row>
    <row r="222" spans="1:9" ht="39.6">
      <c r="A222" s="326" t="s">
        <v>44</v>
      </c>
      <c r="B222" s="307" t="s">
        <v>18057</v>
      </c>
      <c r="C222" s="307" t="s">
        <v>2107</v>
      </c>
      <c r="D222" s="1094">
        <v>36</v>
      </c>
      <c r="E222" s="945" t="s">
        <v>18125</v>
      </c>
      <c r="F222" s="945" t="s">
        <v>18126</v>
      </c>
      <c r="G222" s="307" t="s">
        <v>18127</v>
      </c>
      <c r="H222" s="1080"/>
      <c r="I222" s="1072"/>
    </row>
    <row r="223" spans="1:9">
      <c r="A223" s="2898" t="s">
        <v>46</v>
      </c>
      <c r="B223" s="2896" t="s">
        <v>18128</v>
      </c>
      <c r="C223" s="2896" t="s">
        <v>2107</v>
      </c>
      <c r="D223" s="2899">
        <v>40</v>
      </c>
      <c r="E223" s="1783" t="s">
        <v>18129</v>
      </c>
      <c r="F223" s="1783" t="s">
        <v>18130</v>
      </c>
      <c r="G223" s="2896" t="s">
        <v>18127</v>
      </c>
      <c r="H223" s="2904"/>
      <c r="I223" s="1072"/>
    </row>
    <row r="224" spans="1:9">
      <c r="A224" s="2898"/>
      <c r="B224" s="2896"/>
      <c r="C224" s="2896"/>
      <c r="D224" s="2899"/>
      <c r="E224" s="1783"/>
      <c r="F224" s="1783"/>
      <c r="G224" s="2896"/>
      <c r="H224" s="2904"/>
      <c r="I224" s="2918"/>
    </row>
    <row r="225" spans="1:9">
      <c r="A225" s="2898" t="s">
        <v>48</v>
      </c>
      <c r="B225" s="2896" t="s">
        <v>18131</v>
      </c>
      <c r="C225" s="2896" t="s">
        <v>2107</v>
      </c>
      <c r="D225" s="2899">
        <v>45</v>
      </c>
      <c r="E225" s="1783" t="s">
        <v>18132</v>
      </c>
      <c r="F225" s="1783" t="s">
        <v>18130</v>
      </c>
      <c r="G225" s="2896" t="s">
        <v>18028</v>
      </c>
      <c r="H225" s="2904"/>
      <c r="I225" s="2918"/>
    </row>
    <row r="226" spans="1:9">
      <c r="A226" s="2898"/>
      <c r="B226" s="2896"/>
      <c r="C226" s="2896"/>
      <c r="D226" s="2899"/>
      <c r="E226" s="2900"/>
      <c r="F226" s="1783"/>
      <c r="G226" s="2896"/>
      <c r="H226" s="2904"/>
      <c r="I226" s="2918"/>
    </row>
    <row r="227" spans="1:9" ht="26.4">
      <c r="A227" s="326" t="s">
        <v>50</v>
      </c>
      <c r="B227" s="307" t="s">
        <v>60</v>
      </c>
      <c r="C227" s="307" t="s">
        <v>2107</v>
      </c>
      <c r="D227" s="1094">
        <v>100</v>
      </c>
      <c r="E227" s="945" t="s">
        <v>18133</v>
      </c>
      <c r="F227" s="945" t="s">
        <v>18126</v>
      </c>
      <c r="G227" s="307" t="s">
        <v>17919</v>
      </c>
      <c r="H227" s="1080"/>
      <c r="I227" s="2918"/>
    </row>
    <row r="228" spans="1:9">
      <c r="A228" s="2898" t="s">
        <v>253</v>
      </c>
      <c r="B228" s="2896" t="s">
        <v>18134</v>
      </c>
      <c r="C228" s="2896" t="s">
        <v>2107</v>
      </c>
      <c r="D228" s="2899">
        <v>28</v>
      </c>
      <c r="E228" s="1783" t="s">
        <v>18135</v>
      </c>
      <c r="F228" s="1783" t="s">
        <v>18136</v>
      </c>
      <c r="G228" s="2896" t="s">
        <v>18137</v>
      </c>
      <c r="H228" s="2904"/>
      <c r="I228" s="2918"/>
    </row>
    <row r="229" spans="1:9" ht="46.5" customHeight="1">
      <c r="A229" s="2898"/>
      <c r="B229" s="2896"/>
      <c r="C229" s="2896"/>
      <c r="D229" s="2899"/>
      <c r="E229" s="1783"/>
      <c r="F229" s="2900"/>
      <c r="G229" s="2896"/>
      <c r="H229" s="2904"/>
      <c r="I229" s="2918"/>
    </row>
    <row r="230" spans="1:9">
      <c r="A230" s="2898" t="s">
        <v>255</v>
      </c>
      <c r="B230" s="2896" t="s">
        <v>18138</v>
      </c>
      <c r="C230" s="2896" t="s">
        <v>2107</v>
      </c>
      <c r="D230" s="2899">
        <v>55.7</v>
      </c>
      <c r="E230" s="1783" t="s">
        <v>18139</v>
      </c>
      <c r="F230" s="1783" t="s">
        <v>17941</v>
      </c>
      <c r="G230" s="2896" t="s">
        <v>17919</v>
      </c>
      <c r="H230" s="2904"/>
      <c r="I230" s="2918"/>
    </row>
    <row r="231" spans="1:9">
      <c r="A231" s="2898"/>
      <c r="B231" s="2896"/>
      <c r="C231" s="2896"/>
      <c r="D231" s="2899"/>
      <c r="E231" s="1783"/>
      <c r="F231" s="1783"/>
      <c r="G231" s="2896"/>
      <c r="H231" s="2904"/>
      <c r="I231" s="2918"/>
    </row>
    <row r="232" spans="1:9">
      <c r="A232" s="2898"/>
      <c r="B232" s="2896"/>
      <c r="C232" s="2896"/>
      <c r="D232" s="2899"/>
      <c r="E232" s="1783"/>
      <c r="F232" s="1783"/>
      <c r="G232" s="2896"/>
      <c r="H232" s="2904"/>
      <c r="I232" s="2918"/>
    </row>
    <row r="233" spans="1:9" ht="52.8">
      <c r="A233" s="326" t="s">
        <v>257</v>
      </c>
      <c r="B233" s="307" t="s">
        <v>12230</v>
      </c>
      <c r="C233" s="307" t="s">
        <v>2107</v>
      </c>
      <c r="D233" s="1094">
        <v>1629.5</v>
      </c>
      <c r="E233" s="945" t="s">
        <v>18140</v>
      </c>
      <c r="F233" s="945" t="s">
        <v>18141</v>
      </c>
      <c r="G233" s="307" t="s">
        <v>18142</v>
      </c>
      <c r="H233" s="1080"/>
      <c r="I233" s="1072"/>
    </row>
    <row r="234" spans="1:9">
      <c r="A234" s="2898" t="s">
        <v>259</v>
      </c>
      <c r="B234" s="2896" t="s">
        <v>18143</v>
      </c>
      <c r="C234" s="2896" t="s">
        <v>2107</v>
      </c>
      <c r="D234" s="2899">
        <v>381.8</v>
      </c>
      <c r="E234" s="1783" t="s">
        <v>18144</v>
      </c>
      <c r="F234" s="1783" t="s">
        <v>18119</v>
      </c>
      <c r="G234" s="2923" t="s">
        <v>18145</v>
      </c>
      <c r="H234" s="2904"/>
      <c r="I234" s="1072"/>
    </row>
    <row r="235" spans="1:9" ht="22.5" customHeight="1">
      <c r="A235" s="2898"/>
      <c r="B235" s="2896"/>
      <c r="C235" s="2896"/>
      <c r="D235" s="2899"/>
      <c r="E235" s="1783"/>
      <c r="F235" s="2900"/>
      <c r="G235" s="2925"/>
      <c r="H235" s="2904"/>
      <c r="I235" s="2918"/>
    </row>
    <row r="236" spans="1:9" ht="26.4">
      <c r="A236" s="326" t="s">
        <v>262</v>
      </c>
      <c r="B236" s="307" t="s">
        <v>18146</v>
      </c>
      <c r="C236" s="307" t="s">
        <v>2107</v>
      </c>
      <c r="D236" s="1094">
        <v>88</v>
      </c>
      <c r="E236" s="945" t="s">
        <v>18147</v>
      </c>
      <c r="F236" s="945" t="s">
        <v>18122</v>
      </c>
      <c r="G236" s="307" t="s">
        <v>17919</v>
      </c>
      <c r="H236" s="1080"/>
      <c r="I236" s="2918"/>
    </row>
    <row r="237" spans="1:9">
      <c r="A237" s="2898" t="s">
        <v>265</v>
      </c>
      <c r="B237" s="2896" t="s">
        <v>18148</v>
      </c>
      <c r="C237" s="2896" t="s">
        <v>2107</v>
      </c>
      <c r="D237" s="2899">
        <v>249</v>
      </c>
      <c r="E237" s="1783" t="s">
        <v>18149</v>
      </c>
      <c r="F237" s="1783" t="s">
        <v>18150</v>
      </c>
      <c r="G237" s="2896" t="s">
        <v>18028</v>
      </c>
      <c r="H237" s="2907"/>
      <c r="I237" s="2918"/>
    </row>
    <row r="238" spans="1:9" ht="21.75" customHeight="1">
      <c r="A238" s="2898"/>
      <c r="B238" s="2896"/>
      <c r="C238" s="2896"/>
      <c r="D238" s="2899"/>
      <c r="E238" s="2900"/>
      <c r="F238" s="1783"/>
      <c r="G238" s="2896"/>
      <c r="H238" s="2909"/>
      <c r="I238" s="2918"/>
    </row>
    <row r="239" spans="1:9" ht="39.6">
      <c r="A239" s="326" t="s">
        <v>268</v>
      </c>
      <c r="B239" s="307" t="s">
        <v>18151</v>
      </c>
      <c r="C239" s="307" t="s">
        <v>2107</v>
      </c>
      <c r="D239" s="1094">
        <v>15</v>
      </c>
      <c r="E239" s="945" t="s">
        <v>18152</v>
      </c>
      <c r="F239" s="945" t="s">
        <v>18153</v>
      </c>
      <c r="G239" s="307" t="s">
        <v>18154</v>
      </c>
      <c r="H239" s="1080"/>
      <c r="I239" s="1072"/>
    </row>
    <row r="240" spans="1:9" ht="92.4">
      <c r="A240" s="326" t="s">
        <v>270</v>
      </c>
      <c r="B240" s="307" t="s">
        <v>18155</v>
      </c>
      <c r="C240" s="307" t="s">
        <v>2107</v>
      </c>
      <c r="D240" s="1094">
        <v>28.5</v>
      </c>
      <c r="E240" s="945" t="s">
        <v>18156</v>
      </c>
      <c r="F240" s="945" t="s">
        <v>18008</v>
      </c>
      <c r="G240" s="307" t="s">
        <v>18028</v>
      </c>
      <c r="H240" s="1080"/>
      <c r="I240" s="2918"/>
    </row>
    <row r="241" spans="1:9" ht="26.4">
      <c r="A241" s="326" t="s">
        <v>273</v>
      </c>
      <c r="B241" s="307" t="s">
        <v>18157</v>
      </c>
      <c r="C241" s="307" t="s">
        <v>2107</v>
      </c>
      <c r="D241" s="1094">
        <v>332.4</v>
      </c>
      <c r="E241" s="945" t="s">
        <v>18158</v>
      </c>
      <c r="F241" s="945" t="s">
        <v>18159</v>
      </c>
      <c r="G241" s="307" t="s">
        <v>18160</v>
      </c>
      <c r="H241" s="1080"/>
      <c r="I241" s="2918"/>
    </row>
    <row r="242" spans="1:9" ht="26.4">
      <c r="A242" s="326" t="s">
        <v>274</v>
      </c>
      <c r="B242" s="307" t="s">
        <v>18161</v>
      </c>
      <c r="C242" s="307" t="s">
        <v>2107</v>
      </c>
      <c r="D242" s="1094">
        <v>59.6</v>
      </c>
      <c r="E242" s="945" t="s">
        <v>18162</v>
      </c>
      <c r="F242" s="945" t="s">
        <v>18163</v>
      </c>
      <c r="G242" s="307" t="s">
        <v>18028</v>
      </c>
      <c r="H242" s="1080"/>
      <c r="I242" s="2918"/>
    </row>
    <row r="243" spans="1:9" ht="92.4">
      <c r="A243" s="326" t="s">
        <v>276</v>
      </c>
      <c r="B243" s="307" t="s">
        <v>13519</v>
      </c>
      <c r="C243" s="307" t="s">
        <v>2107</v>
      </c>
      <c r="D243" s="1094">
        <v>80.400000000000006</v>
      </c>
      <c r="E243" s="945" t="s">
        <v>18164</v>
      </c>
      <c r="F243" s="945" t="s">
        <v>18165</v>
      </c>
      <c r="G243" s="307" t="s">
        <v>18028</v>
      </c>
      <c r="H243" s="1080"/>
      <c r="I243" s="2918"/>
    </row>
    <row r="244" spans="1:9" ht="26.4">
      <c r="A244" s="326" t="s">
        <v>278</v>
      </c>
      <c r="B244" s="307" t="s">
        <v>18166</v>
      </c>
      <c r="C244" s="307" t="s">
        <v>2107</v>
      </c>
      <c r="D244" s="1094">
        <v>45.4</v>
      </c>
      <c r="E244" s="945" t="s">
        <v>18167</v>
      </c>
      <c r="F244" s="945" t="s">
        <v>18168</v>
      </c>
      <c r="G244" s="307" t="s">
        <v>17919</v>
      </c>
      <c r="H244" s="1080"/>
      <c r="I244" s="2918"/>
    </row>
    <row r="245" spans="1:9">
      <c r="A245" s="2898" t="s">
        <v>280</v>
      </c>
      <c r="B245" s="2896" t="s">
        <v>18169</v>
      </c>
      <c r="C245" s="2896" t="s">
        <v>2107</v>
      </c>
      <c r="D245" s="2899">
        <v>147</v>
      </c>
      <c r="E245" s="1783" t="s">
        <v>18170</v>
      </c>
      <c r="F245" s="1783" t="s">
        <v>18171</v>
      </c>
      <c r="G245" s="2896" t="s">
        <v>17919</v>
      </c>
      <c r="H245" s="2907"/>
      <c r="I245" s="1072"/>
    </row>
    <row r="246" spans="1:9">
      <c r="A246" s="2898"/>
      <c r="B246" s="2896"/>
      <c r="C246" s="2896"/>
      <c r="D246" s="2899"/>
      <c r="E246" s="2900"/>
      <c r="F246" s="1783"/>
      <c r="G246" s="2896"/>
      <c r="H246" s="2909"/>
      <c r="I246" s="2918"/>
    </row>
    <row r="247" spans="1:9">
      <c r="A247" s="2898" t="s">
        <v>282</v>
      </c>
      <c r="B247" s="2896" t="s">
        <v>18172</v>
      </c>
      <c r="C247" s="2896" t="s">
        <v>2107</v>
      </c>
      <c r="D247" s="2899">
        <v>50</v>
      </c>
      <c r="E247" s="1783" t="s">
        <v>18173</v>
      </c>
      <c r="F247" s="1783" t="s">
        <v>17944</v>
      </c>
      <c r="G247" s="2896" t="s">
        <v>18028</v>
      </c>
      <c r="H247" s="2904"/>
      <c r="I247" s="2918"/>
    </row>
    <row r="248" spans="1:9">
      <c r="A248" s="2898"/>
      <c r="B248" s="2896"/>
      <c r="C248" s="2896"/>
      <c r="D248" s="2899"/>
      <c r="E248" s="1783"/>
      <c r="F248" s="1783"/>
      <c r="G248" s="2896"/>
      <c r="H248" s="2904"/>
      <c r="I248" s="1072"/>
    </row>
    <row r="249" spans="1:9" ht="39.6">
      <c r="A249" s="326" t="s">
        <v>284</v>
      </c>
      <c r="B249" s="307" t="s">
        <v>18174</v>
      </c>
      <c r="C249" s="307" t="s">
        <v>2107</v>
      </c>
      <c r="D249" s="1094">
        <v>324</v>
      </c>
      <c r="E249" s="945" t="s">
        <v>18175</v>
      </c>
      <c r="F249" s="945" t="s">
        <v>18176</v>
      </c>
      <c r="G249" s="307" t="s">
        <v>18177</v>
      </c>
      <c r="H249" s="1080"/>
      <c r="I249" s="2918"/>
    </row>
    <row r="250" spans="1:9" ht="79.2">
      <c r="A250" s="326" t="s">
        <v>287</v>
      </c>
      <c r="B250" s="307" t="s">
        <v>18178</v>
      </c>
      <c r="C250" s="307" t="s">
        <v>2107</v>
      </c>
      <c r="D250" s="1094">
        <v>12</v>
      </c>
      <c r="E250" s="945" t="s">
        <v>18179</v>
      </c>
      <c r="F250" s="945" t="s">
        <v>18180</v>
      </c>
      <c r="G250" s="307" t="s">
        <v>18181</v>
      </c>
      <c r="H250" s="1080"/>
      <c r="I250" s="2918"/>
    </row>
    <row r="251" spans="1:9">
      <c r="A251" s="2898" t="s">
        <v>289</v>
      </c>
      <c r="B251" s="2896" t="s">
        <v>18182</v>
      </c>
      <c r="C251" s="2896" t="s">
        <v>2107</v>
      </c>
      <c r="D251" s="2899">
        <v>8.6</v>
      </c>
      <c r="E251" s="1783" t="s">
        <v>18183</v>
      </c>
      <c r="F251" s="1783" t="s">
        <v>18184</v>
      </c>
      <c r="G251" s="2896" t="s">
        <v>18185</v>
      </c>
      <c r="H251" s="2904"/>
      <c r="I251" s="1072"/>
    </row>
    <row r="252" spans="1:9" ht="34.5" customHeight="1">
      <c r="A252" s="2898"/>
      <c r="B252" s="2896"/>
      <c r="C252" s="2896"/>
      <c r="D252" s="2899"/>
      <c r="E252" s="1783"/>
      <c r="F252" s="2900"/>
      <c r="G252" s="2922"/>
      <c r="H252" s="2904"/>
      <c r="I252" s="1072"/>
    </row>
    <row r="253" spans="1:9">
      <c r="A253" s="2898" t="s">
        <v>291</v>
      </c>
      <c r="B253" s="2896" t="s">
        <v>18186</v>
      </c>
      <c r="C253" s="2896" t="s">
        <v>2107</v>
      </c>
      <c r="D253" s="2899">
        <v>55.2</v>
      </c>
      <c r="E253" s="1783" t="s">
        <v>18187</v>
      </c>
      <c r="F253" s="1783" t="s">
        <v>18119</v>
      </c>
      <c r="G253" s="2896" t="s">
        <v>18185</v>
      </c>
      <c r="H253" s="2904"/>
      <c r="I253" s="1072"/>
    </row>
    <row r="254" spans="1:9">
      <c r="A254" s="2898"/>
      <c r="B254" s="2896"/>
      <c r="C254" s="2896"/>
      <c r="D254" s="2899"/>
      <c r="E254" s="2900"/>
      <c r="F254" s="1783"/>
      <c r="G254" s="2922"/>
      <c r="H254" s="2904"/>
      <c r="I254" s="1072"/>
    </row>
    <row r="255" spans="1:9">
      <c r="A255" s="2898" t="s">
        <v>293</v>
      </c>
      <c r="B255" s="2896" t="s">
        <v>18188</v>
      </c>
      <c r="C255" s="2896" t="s">
        <v>2107</v>
      </c>
      <c r="D255" s="2899">
        <v>53</v>
      </c>
      <c r="E255" s="1783" t="s">
        <v>18189</v>
      </c>
      <c r="F255" s="1783" t="s">
        <v>18122</v>
      </c>
      <c r="G255" s="2896" t="s">
        <v>17945</v>
      </c>
      <c r="H255" s="2904"/>
      <c r="I255" s="1072"/>
    </row>
    <row r="256" spans="1:9">
      <c r="A256" s="2898"/>
      <c r="B256" s="2896"/>
      <c r="C256" s="2896"/>
      <c r="D256" s="2899"/>
      <c r="E256" s="1783"/>
      <c r="F256" s="1783"/>
      <c r="G256" s="2896"/>
      <c r="H256" s="2904"/>
      <c r="I256" s="1072"/>
    </row>
    <row r="257" spans="1:9">
      <c r="A257" s="2898" t="s">
        <v>295</v>
      </c>
      <c r="B257" s="2896" t="s">
        <v>10190</v>
      </c>
      <c r="C257" s="2896" t="s">
        <v>2107</v>
      </c>
      <c r="D257" s="2899">
        <v>56</v>
      </c>
      <c r="E257" s="1783" t="s">
        <v>18190</v>
      </c>
      <c r="F257" s="1783" t="s">
        <v>18191</v>
      </c>
      <c r="G257" s="2896" t="s">
        <v>17945</v>
      </c>
      <c r="H257" s="2904"/>
      <c r="I257" s="2918"/>
    </row>
    <row r="258" spans="1:9">
      <c r="A258" s="2898"/>
      <c r="B258" s="2896"/>
      <c r="C258" s="2896"/>
      <c r="D258" s="2899"/>
      <c r="E258" s="1783"/>
      <c r="F258" s="1783"/>
      <c r="G258" s="2896"/>
      <c r="H258" s="2904"/>
      <c r="I258" s="2918"/>
    </row>
    <row r="259" spans="1:9" ht="26.4">
      <c r="A259" s="326" t="s">
        <v>297</v>
      </c>
      <c r="B259" s="307" t="s">
        <v>18192</v>
      </c>
      <c r="C259" s="307" t="s">
        <v>2107</v>
      </c>
      <c r="D259" s="1094">
        <v>65</v>
      </c>
      <c r="E259" s="945" t="s">
        <v>18193</v>
      </c>
      <c r="F259" s="945" t="s">
        <v>18194</v>
      </c>
      <c r="G259" s="307" t="s">
        <v>18195</v>
      </c>
      <c r="H259" s="1080"/>
      <c r="I259" s="2918"/>
    </row>
    <row r="260" spans="1:9">
      <c r="A260" s="2898" t="s">
        <v>299</v>
      </c>
      <c r="B260" s="2896" t="s">
        <v>18196</v>
      </c>
      <c r="C260" s="2896" t="s">
        <v>2107</v>
      </c>
      <c r="D260" s="2899">
        <v>673.7</v>
      </c>
      <c r="E260" s="1783" t="s">
        <v>18197</v>
      </c>
      <c r="F260" s="1783" t="s">
        <v>18198</v>
      </c>
      <c r="G260" s="2896" t="s">
        <v>17945</v>
      </c>
      <c r="H260" s="2907"/>
      <c r="I260" s="2918"/>
    </row>
    <row r="261" spans="1:9" ht="69.75" customHeight="1">
      <c r="A261" s="2898"/>
      <c r="B261" s="2896"/>
      <c r="C261" s="2896"/>
      <c r="D261" s="2899"/>
      <c r="E261" s="1783"/>
      <c r="F261" s="1783"/>
      <c r="G261" s="2922"/>
      <c r="H261" s="2909"/>
      <c r="I261" s="1072"/>
    </row>
    <row r="262" spans="1:9">
      <c r="A262" s="2898" t="s">
        <v>301</v>
      </c>
      <c r="B262" s="2896" t="s">
        <v>18199</v>
      </c>
      <c r="C262" s="2896" t="s">
        <v>2107</v>
      </c>
      <c r="D262" s="2899">
        <v>12</v>
      </c>
      <c r="E262" s="1783" t="s">
        <v>18200</v>
      </c>
      <c r="F262" s="1783" t="s">
        <v>17944</v>
      </c>
      <c r="G262" s="2896" t="s">
        <v>17945</v>
      </c>
      <c r="H262" s="2904"/>
      <c r="I262" s="1072"/>
    </row>
    <row r="263" spans="1:9">
      <c r="A263" s="2898"/>
      <c r="B263" s="2896"/>
      <c r="C263" s="2896"/>
      <c r="D263" s="2899"/>
      <c r="E263" s="1783"/>
      <c r="F263" s="1783"/>
      <c r="G263" s="2896"/>
      <c r="H263" s="2904"/>
      <c r="I263" s="2918"/>
    </row>
    <row r="264" spans="1:9">
      <c r="A264" s="2898" t="s">
        <v>189</v>
      </c>
      <c r="B264" s="2896" t="s">
        <v>18201</v>
      </c>
      <c r="C264" s="2896" t="s">
        <v>2107</v>
      </c>
      <c r="D264" s="2899">
        <v>40</v>
      </c>
      <c r="E264" s="1783" t="s">
        <v>18202</v>
      </c>
      <c r="F264" s="1783" t="s">
        <v>17944</v>
      </c>
      <c r="G264" s="2896" t="s">
        <v>18203</v>
      </c>
      <c r="H264" s="2904"/>
      <c r="I264" s="2918"/>
    </row>
    <row r="265" spans="1:9">
      <c r="A265" s="2898"/>
      <c r="B265" s="2896"/>
      <c r="C265" s="2896"/>
      <c r="D265" s="2899"/>
      <c r="E265" s="1783"/>
      <c r="F265" s="1783"/>
      <c r="G265" s="2896"/>
      <c r="H265" s="2904"/>
      <c r="I265" s="2918"/>
    </row>
    <row r="266" spans="1:9">
      <c r="A266" s="2898" t="s">
        <v>192</v>
      </c>
      <c r="B266" s="2896" t="s">
        <v>18204</v>
      </c>
      <c r="C266" s="2896" t="s">
        <v>2107</v>
      </c>
      <c r="D266" s="2899">
        <v>10</v>
      </c>
      <c r="E266" s="1783" t="s">
        <v>18205</v>
      </c>
      <c r="F266" s="1783" t="s">
        <v>18206</v>
      </c>
      <c r="G266" s="2896" t="s">
        <v>18028</v>
      </c>
      <c r="H266" s="2907"/>
      <c r="I266" s="2918"/>
    </row>
    <row r="267" spans="1:9">
      <c r="A267" s="2898"/>
      <c r="B267" s="2896"/>
      <c r="C267" s="2896"/>
      <c r="D267" s="2899"/>
      <c r="E267" s="1783"/>
      <c r="F267" s="1783"/>
      <c r="G267" s="2896"/>
      <c r="H267" s="2909"/>
      <c r="I267" s="2918"/>
    </row>
    <row r="268" spans="1:9">
      <c r="A268" s="2898" t="s">
        <v>194</v>
      </c>
      <c r="B268" s="2896" t="s">
        <v>18207</v>
      </c>
      <c r="C268" s="2896" t="s">
        <v>2107</v>
      </c>
      <c r="D268" s="2899">
        <v>44.3</v>
      </c>
      <c r="E268" s="1783" t="s">
        <v>18208</v>
      </c>
      <c r="F268" s="1783" t="s">
        <v>18171</v>
      </c>
      <c r="G268" s="2896" t="s">
        <v>18195</v>
      </c>
      <c r="H268" s="2904"/>
      <c r="I268" s="2918"/>
    </row>
    <row r="269" spans="1:9">
      <c r="A269" s="2898"/>
      <c r="B269" s="2896"/>
      <c r="C269" s="2896"/>
      <c r="D269" s="2899"/>
      <c r="E269" s="1783"/>
      <c r="F269" s="1783"/>
      <c r="G269" s="2896"/>
      <c r="H269" s="2904"/>
      <c r="I269" s="2918"/>
    </row>
    <row r="270" spans="1:9">
      <c r="A270" s="2898"/>
      <c r="B270" s="2896"/>
      <c r="C270" s="2896"/>
      <c r="D270" s="2899"/>
      <c r="E270" s="1783"/>
      <c r="F270" s="1783"/>
      <c r="G270" s="2896"/>
      <c r="H270" s="2904"/>
      <c r="I270" s="2918"/>
    </row>
    <row r="271" spans="1:9" ht="52.8">
      <c r="A271" s="326" t="s">
        <v>197</v>
      </c>
      <c r="B271" s="307" t="s">
        <v>18209</v>
      </c>
      <c r="C271" s="307" t="s">
        <v>2107</v>
      </c>
      <c r="D271" s="1094">
        <v>567</v>
      </c>
      <c r="E271" s="945" t="s">
        <v>18210</v>
      </c>
      <c r="F271" s="945" t="s">
        <v>18211</v>
      </c>
      <c r="G271" s="307" t="s">
        <v>18212</v>
      </c>
      <c r="H271" s="1080"/>
      <c r="I271" s="1082"/>
    </row>
    <row r="272" spans="1:9" ht="26.4">
      <c r="A272" s="326" t="s">
        <v>199</v>
      </c>
      <c r="B272" s="307" t="s">
        <v>18213</v>
      </c>
      <c r="C272" s="307" t="s">
        <v>2107</v>
      </c>
      <c r="D272" s="1094">
        <v>114.5</v>
      </c>
      <c r="E272" s="945" t="s">
        <v>18214</v>
      </c>
      <c r="F272" s="1133" t="s">
        <v>18215</v>
      </c>
      <c r="G272" s="307" t="s">
        <v>18212</v>
      </c>
      <c r="H272" s="1080"/>
      <c r="I272" s="2918"/>
    </row>
    <row r="273" spans="1:9">
      <c r="A273" s="2898" t="s">
        <v>201</v>
      </c>
      <c r="B273" s="2896" t="s">
        <v>18216</v>
      </c>
      <c r="C273" s="2896" t="s">
        <v>2107</v>
      </c>
      <c r="D273" s="2899">
        <v>75.8</v>
      </c>
      <c r="E273" s="1783" t="s">
        <v>18217</v>
      </c>
      <c r="F273" s="1783" t="s">
        <v>13623</v>
      </c>
      <c r="G273" s="2896" t="s">
        <v>18212</v>
      </c>
      <c r="H273" s="2904"/>
      <c r="I273" s="2918"/>
    </row>
    <row r="274" spans="1:9" ht="33.75" customHeight="1">
      <c r="A274" s="2898"/>
      <c r="B274" s="2896"/>
      <c r="C274" s="2896"/>
      <c r="D274" s="2899"/>
      <c r="E274" s="1783"/>
      <c r="F274" s="1783"/>
      <c r="G274" s="2896"/>
      <c r="H274" s="2904"/>
      <c r="I274" s="2919"/>
    </row>
    <row r="275" spans="1:9" ht="92.4">
      <c r="A275" s="326" t="s">
        <v>204</v>
      </c>
      <c r="B275" s="307" t="s">
        <v>18218</v>
      </c>
      <c r="C275" s="307" t="s">
        <v>2107</v>
      </c>
      <c r="D275" s="1094">
        <v>1157.5</v>
      </c>
      <c r="E275" s="945" t="s">
        <v>18219</v>
      </c>
      <c r="F275" s="945" t="s">
        <v>18025</v>
      </c>
      <c r="G275" s="307" t="s">
        <v>18220</v>
      </c>
      <c r="H275" s="1080"/>
      <c r="I275" s="2919"/>
    </row>
    <row r="276" spans="1:9" ht="66">
      <c r="A276" s="326" t="s">
        <v>206</v>
      </c>
      <c r="B276" s="307" t="s">
        <v>18221</v>
      </c>
      <c r="C276" s="307" t="s">
        <v>2107</v>
      </c>
      <c r="D276" s="1094">
        <v>816.2</v>
      </c>
      <c r="E276" s="945" t="s">
        <v>18222</v>
      </c>
      <c r="F276" s="945" t="s">
        <v>18025</v>
      </c>
      <c r="G276" s="307" t="s">
        <v>18220</v>
      </c>
      <c r="H276" s="1080"/>
      <c r="I276" s="2919"/>
    </row>
    <row r="277" spans="1:9">
      <c r="A277" s="2898" t="s">
        <v>208</v>
      </c>
      <c r="B277" s="2896" t="s">
        <v>18223</v>
      </c>
      <c r="C277" s="2896" t="s">
        <v>2107</v>
      </c>
      <c r="D277" s="2899">
        <v>52.7</v>
      </c>
      <c r="E277" s="1783" t="s">
        <v>18224</v>
      </c>
      <c r="F277" s="1783" t="s">
        <v>17944</v>
      </c>
      <c r="G277" s="2896" t="s">
        <v>18225</v>
      </c>
      <c r="H277" s="2904"/>
      <c r="I277" s="2919"/>
    </row>
    <row r="278" spans="1:9" ht="28.5" customHeight="1">
      <c r="A278" s="2898"/>
      <c r="B278" s="2896"/>
      <c r="C278" s="2896"/>
      <c r="D278" s="2899"/>
      <c r="E278" s="1783"/>
      <c r="F278" s="1783"/>
      <c r="G278" s="2896"/>
      <c r="H278" s="2904"/>
      <c r="I278" s="2918"/>
    </row>
    <row r="279" spans="1:9">
      <c r="A279" s="2898" t="s">
        <v>210</v>
      </c>
      <c r="B279" s="2896" t="s">
        <v>4400</v>
      </c>
      <c r="C279" s="2896" t="s">
        <v>2107</v>
      </c>
      <c r="D279" s="2899">
        <v>51</v>
      </c>
      <c r="E279" s="1783" t="s">
        <v>18226</v>
      </c>
      <c r="F279" s="1783" t="s">
        <v>18126</v>
      </c>
      <c r="G279" s="2896" t="s">
        <v>18227</v>
      </c>
      <c r="H279" s="2904"/>
      <c r="I279" s="2918"/>
    </row>
    <row r="280" spans="1:9" ht="22.5" customHeight="1">
      <c r="A280" s="2898"/>
      <c r="B280" s="2896"/>
      <c r="C280" s="2896"/>
      <c r="D280" s="2899"/>
      <c r="E280" s="1783"/>
      <c r="F280" s="1783"/>
      <c r="G280" s="2922"/>
      <c r="H280" s="2904"/>
      <c r="I280" s="2918"/>
    </row>
    <row r="281" spans="1:9" ht="18" customHeight="1">
      <c r="A281" s="2901" t="s">
        <v>5692</v>
      </c>
      <c r="B281" s="2902"/>
      <c r="C281" s="2902"/>
      <c r="D281" s="2902"/>
      <c r="E281" s="2902"/>
      <c r="F281" s="2902"/>
      <c r="G281" s="2902"/>
      <c r="H281" s="2903"/>
      <c r="I281" s="2918"/>
    </row>
    <row r="282" spans="1:9" ht="92.4">
      <c r="A282" s="326" t="s">
        <v>10</v>
      </c>
      <c r="B282" s="307" t="s">
        <v>18228</v>
      </c>
      <c r="C282" s="307" t="s">
        <v>3284</v>
      </c>
      <c r="D282" s="1094">
        <v>6.6</v>
      </c>
      <c r="E282" s="945" t="s">
        <v>18229</v>
      </c>
      <c r="F282" s="945" t="s">
        <v>18008</v>
      </c>
      <c r="G282" s="307" t="s">
        <v>17919</v>
      </c>
      <c r="H282" s="1080"/>
      <c r="I282" s="2918"/>
    </row>
    <row r="283" spans="1:9">
      <c r="A283" s="2914" t="s">
        <v>2022</v>
      </c>
      <c r="B283" s="2915"/>
      <c r="C283" s="2915"/>
      <c r="D283" s="2915"/>
      <c r="E283" s="2915"/>
      <c r="F283" s="2915"/>
      <c r="G283" s="2915"/>
      <c r="H283" s="2916"/>
      <c r="I283" s="1072"/>
    </row>
    <row r="284" spans="1:9">
      <c r="A284" s="2898" t="s">
        <v>10</v>
      </c>
      <c r="B284" s="2896" t="s">
        <v>18230</v>
      </c>
      <c r="C284" s="2896" t="s">
        <v>65</v>
      </c>
      <c r="D284" s="2899">
        <v>35.700000000000003</v>
      </c>
      <c r="E284" s="1783" t="s">
        <v>18231</v>
      </c>
      <c r="F284" s="1783" t="s">
        <v>18025</v>
      </c>
      <c r="G284" s="2896" t="s">
        <v>17919</v>
      </c>
      <c r="H284" s="2904"/>
      <c r="I284" s="1072"/>
    </row>
    <row r="285" spans="1:9" ht="93" customHeight="1">
      <c r="A285" s="2898"/>
      <c r="B285" s="2896"/>
      <c r="C285" s="2896"/>
      <c r="D285" s="2899"/>
      <c r="E285" s="1783"/>
      <c r="F285" s="1783"/>
      <c r="G285" s="2896"/>
      <c r="H285" s="2904"/>
      <c r="I285" s="2918"/>
    </row>
    <row r="286" spans="1:9" ht="15" customHeight="1">
      <c r="A286" s="2898" t="s">
        <v>11</v>
      </c>
      <c r="B286" s="2896" t="s">
        <v>18232</v>
      </c>
      <c r="C286" s="2896" t="s">
        <v>65</v>
      </c>
      <c r="D286" s="2899">
        <v>429</v>
      </c>
      <c r="E286" s="1783" t="s">
        <v>18233</v>
      </c>
      <c r="F286" s="1783" t="s">
        <v>18234</v>
      </c>
      <c r="G286" s="2896" t="s">
        <v>18235</v>
      </c>
      <c r="H286" s="2904"/>
      <c r="I286" s="2918"/>
    </row>
    <row r="287" spans="1:9" ht="88.5" customHeight="1">
      <c r="A287" s="2898"/>
      <c r="B287" s="2896"/>
      <c r="C287" s="2896"/>
      <c r="D287" s="2899"/>
      <c r="E287" s="1783"/>
      <c r="F287" s="1783"/>
      <c r="G287" s="2896"/>
      <c r="H287" s="2904"/>
      <c r="I287" s="1072"/>
    </row>
    <row r="288" spans="1:9">
      <c r="A288" s="2898" t="s">
        <v>12</v>
      </c>
      <c r="B288" s="2896" t="s">
        <v>18236</v>
      </c>
      <c r="C288" s="2896" t="s">
        <v>65</v>
      </c>
      <c r="D288" s="2899">
        <v>422</v>
      </c>
      <c r="E288" s="1783" t="s">
        <v>18237</v>
      </c>
      <c r="F288" s="1783" t="s">
        <v>18180</v>
      </c>
      <c r="G288" s="2896" t="s">
        <v>18238</v>
      </c>
      <c r="H288" s="2913"/>
      <c r="I288" s="1072"/>
    </row>
    <row r="289" spans="1:9" ht="48.75" customHeight="1">
      <c r="A289" s="2898"/>
      <c r="B289" s="2896"/>
      <c r="C289" s="2896"/>
      <c r="D289" s="2899"/>
      <c r="E289" s="1783"/>
      <c r="F289" s="1783"/>
      <c r="G289" s="2896"/>
      <c r="H289" s="2913"/>
      <c r="I289" s="2918"/>
    </row>
    <row r="290" spans="1:9">
      <c r="A290" s="2898" t="s">
        <v>29</v>
      </c>
      <c r="B290" s="2896" t="s">
        <v>18239</v>
      </c>
      <c r="C290" s="2896" t="s">
        <v>65</v>
      </c>
      <c r="D290" s="2899">
        <v>123.6</v>
      </c>
      <c r="E290" s="1783" t="s">
        <v>18240</v>
      </c>
      <c r="F290" s="1783" t="s">
        <v>18241</v>
      </c>
      <c r="G290" s="2923" t="s">
        <v>18242</v>
      </c>
      <c r="H290" s="2904"/>
      <c r="I290" s="2918"/>
    </row>
    <row r="291" spans="1:9" ht="84" customHeight="1">
      <c r="A291" s="2898"/>
      <c r="B291" s="2896"/>
      <c r="C291" s="2896"/>
      <c r="D291" s="2899"/>
      <c r="E291" s="1783"/>
      <c r="F291" s="1783"/>
      <c r="G291" s="2925"/>
      <c r="H291" s="2904"/>
      <c r="I291" s="2918"/>
    </row>
    <row r="292" spans="1:9">
      <c r="A292" s="2898" t="s">
        <v>31</v>
      </c>
      <c r="B292" s="2896" t="s">
        <v>18243</v>
      </c>
      <c r="C292" s="2896" t="s">
        <v>65</v>
      </c>
      <c r="D292" s="2899">
        <v>55.2</v>
      </c>
      <c r="E292" s="1783" t="s">
        <v>18244</v>
      </c>
      <c r="F292" s="1783" t="s">
        <v>18245</v>
      </c>
      <c r="G292" s="2896" t="s">
        <v>18185</v>
      </c>
      <c r="H292" s="2904"/>
      <c r="I292" s="2918"/>
    </row>
    <row r="293" spans="1:9">
      <c r="A293" s="2898"/>
      <c r="B293" s="2896"/>
      <c r="C293" s="2896"/>
      <c r="D293" s="2899"/>
      <c r="E293" s="1783"/>
      <c r="F293" s="1783"/>
      <c r="G293" s="2896"/>
      <c r="H293" s="2904"/>
      <c r="I293" s="1072"/>
    </row>
    <row r="294" spans="1:9">
      <c r="A294" s="2898" t="s">
        <v>33</v>
      </c>
      <c r="B294" s="2896" t="s">
        <v>18246</v>
      </c>
      <c r="C294" s="2896" t="s">
        <v>65</v>
      </c>
      <c r="D294" s="2899">
        <v>65</v>
      </c>
      <c r="E294" s="1783" t="s">
        <v>18247</v>
      </c>
      <c r="F294" s="1783" t="s">
        <v>17778</v>
      </c>
      <c r="G294" s="2896" t="s">
        <v>18248</v>
      </c>
      <c r="H294" s="2929"/>
      <c r="I294" s="1073"/>
    </row>
    <row r="295" spans="1:9" ht="30.75" customHeight="1">
      <c r="A295" s="2898"/>
      <c r="B295" s="2896"/>
      <c r="C295" s="2896"/>
      <c r="D295" s="2899"/>
      <c r="E295" s="1783"/>
      <c r="F295" s="2931"/>
      <c r="G295" s="2896"/>
      <c r="H295" s="2930"/>
      <c r="I295" s="1071"/>
    </row>
    <row r="296" spans="1:9" ht="66">
      <c r="A296" s="326" t="s">
        <v>35</v>
      </c>
      <c r="B296" s="307" t="s">
        <v>18249</v>
      </c>
      <c r="C296" s="307" t="s">
        <v>65</v>
      </c>
      <c r="D296" s="1094">
        <v>70</v>
      </c>
      <c r="E296" s="945" t="s">
        <v>18250</v>
      </c>
      <c r="F296" s="945" t="s">
        <v>18251</v>
      </c>
      <c r="G296" s="307" t="s">
        <v>18252</v>
      </c>
      <c r="H296" s="1083"/>
      <c r="I296" s="1072"/>
    </row>
    <row r="297" spans="1:9" ht="14.25" customHeight="1">
      <c r="A297" s="2901" t="s">
        <v>3573</v>
      </c>
      <c r="B297" s="2902"/>
      <c r="C297" s="2902"/>
      <c r="D297" s="2902"/>
      <c r="E297" s="2902"/>
      <c r="F297" s="2902"/>
      <c r="G297" s="2902"/>
      <c r="H297" s="2903"/>
      <c r="I297" s="1073"/>
    </row>
    <row r="298" spans="1:9" ht="33.75" customHeight="1">
      <c r="A298" s="326" t="s">
        <v>10</v>
      </c>
      <c r="B298" s="307" t="s">
        <v>18253</v>
      </c>
      <c r="C298" s="307" t="s">
        <v>3573</v>
      </c>
      <c r="D298" s="1094">
        <v>6</v>
      </c>
      <c r="E298" s="945" t="s">
        <v>18254</v>
      </c>
      <c r="F298" s="945" t="s">
        <v>18255</v>
      </c>
      <c r="G298" s="307" t="s">
        <v>18256</v>
      </c>
      <c r="H298" s="1080"/>
      <c r="I298" s="1073"/>
    </row>
    <row r="299" spans="1:9" ht="66">
      <c r="A299" s="326" t="s">
        <v>11</v>
      </c>
      <c r="B299" s="307" t="s">
        <v>18257</v>
      </c>
      <c r="C299" s="307" t="s">
        <v>3573</v>
      </c>
      <c r="D299" s="1094">
        <v>6.5</v>
      </c>
      <c r="E299" s="945" t="s">
        <v>18258</v>
      </c>
      <c r="F299" s="945" t="s">
        <v>18255</v>
      </c>
      <c r="G299" s="307" t="s">
        <v>18259</v>
      </c>
      <c r="H299" s="1080"/>
      <c r="I299" s="1084"/>
    </row>
    <row r="300" spans="1:9" ht="66">
      <c r="A300" s="326" t="s">
        <v>12</v>
      </c>
      <c r="B300" s="307" t="s">
        <v>18260</v>
      </c>
      <c r="C300" s="307" t="s">
        <v>3573</v>
      </c>
      <c r="D300" s="1094">
        <v>173.5</v>
      </c>
      <c r="E300" s="945" t="s">
        <v>18261</v>
      </c>
      <c r="F300" s="945" t="s">
        <v>18262</v>
      </c>
      <c r="G300" s="307" t="s">
        <v>18263</v>
      </c>
      <c r="H300" s="1080"/>
      <c r="I300" s="2918"/>
    </row>
    <row r="301" spans="1:9" ht="16.5" customHeight="1">
      <c r="A301" s="2901" t="s">
        <v>3590</v>
      </c>
      <c r="B301" s="2902"/>
      <c r="C301" s="2902"/>
      <c r="D301" s="2902"/>
      <c r="E301" s="2902"/>
      <c r="F301" s="2902"/>
      <c r="G301" s="2902"/>
      <c r="H301" s="2903"/>
      <c r="I301" s="2918"/>
    </row>
    <row r="302" spans="1:9">
      <c r="A302" s="2898" t="s">
        <v>10</v>
      </c>
      <c r="B302" s="2896" t="s">
        <v>18264</v>
      </c>
      <c r="C302" s="2896" t="s">
        <v>3590</v>
      </c>
      <c r="D302" s="2899">
        <v>5.3</v>
      </c>
      <c r="E302" s="1783" t="s">
        <v>18265</v>
      </c>
      <c r="F302" s="1783" t="s">
        <v>17912</v>
      </c>
      <c r="G302" s="2896" t="s">
        <v>18003</v>
      </c>
      <c r="H302" s="2907"/>
      <c r="I302" s="2918"/>
    </row>
    <row r="303" spans="1:9" ht="70.5" customHeight="1">
      <c r="A303" s="2898"/>
      <c r="B303" s="2896"/>
      <c r="C303" s="2896"/>
      <c r="D303" s="2899"/>
      <c r="E303" s="1783"/>
      <c r="F303" s="1783"/>
      <c r="G303" s="2896"/>
      <c r="H303" s="2909"/>
      <c r="I303" s="2918"/>
    </row>
    <row r="304" spans="1:9" ht="79.2">
      <c r="A304" s="326" t="s">
        <v>11</v>
      </c>
      <c r="B304" s="307" t="s">
        <v>18266</v>
      </c>
      <c r="C304" s="307" t="s">
        <v>3590</v>
      </c>
      <c r="D304" s="1094">
        <v>1.4</v>
      </c>
      <c r="E304" s="945" t="s">
        <v>18267</v>
      </c>
      <c r="F304" s="945" t="s">
        <v>18025</v>
      </c>
      <c r="G304" s="307" t="s">
        <v>18003</v>
      </c>
      <c r="H304" s="1080"/>
      <c r="I304" s="2918"/>
    </row>
    <row r="305" spans="1:9" ht="26.4">
      <c r="A305" s="326" t="s">
        <v>12</v>
      </c>
      <c r="B305" s="307" t="s">
        <v>18268</v>
      </c>
      <c r="C305" s="307" t="s">
        <v>3590</v>
      </c>
      <c r="D305" s="1094">
        <v>1150</v>
      </c>
      <c r="E305" s="945" t="s">
        <v>18269</v>
      </c>
      <c r="F305" s="945" t="s">
        <v>18270</v>
      </c>
      <c r="G305" s="307" t="s">
        <v>18271</v>
      </c>
      <c r="H305" s="1080"/>
      <c r="I305" s="2918"/>
    </row>
    <row r="306" spans="1:9" ht="26.4">
      <c r="A306" s="326" t="s">
        <v>29</v>
      </c>
      <c r="B306" s="307" t="s">
        <v>18272</v>
      </c>
      <c r="C306" s="307" t="s">
        <v>3590</v>
      </c>
      <c r="D306" s="1094">
        <v>990</v>
      </c>
      <c r="E306" s="945" t="s">
        <v>18273</v>
      </c>
      <c r="F306" s="945" t="s">
        <v>18274</v>
      </c>
      <c r="G306" s="307" t="s">
        <v>17919</v>
      </c>
      <c r="H306" s="1080"/>
      <c r="I306" s="2918"/>
    </row>
    <row r="307" spans="1:9" ht="52.8">
      <c r="A307" s="326" t="s">
        <v>31</v>
      </c>
      <c r="B307" s="307" t="s">
        <v>18275</v>
      </c>
      <c r="C307" s="307" t="s">
        <v>3590</v>
      </c>
      <c r="D307" s="1094">
        <v>500</v>
      </c>
      <c r="E307" s="945" t="s">
        <v>18276</v>
      </c>
      <c r="F307" s="945" t="s">
        <v>18277</v>
      </c>
      <c r="G307" s="307" t="s">
        <v>18028</v>
      </c>
      <c r="H307" s="1080"/>
      <c r="I307" s="2918"/>
    </row>
    <row r="308" spans="1:9" ht="26.4">
      <c r="A308" s="326" t="s">
        <v>33</v>
      </c>
      <c r="B308" s="307" t="s">
        <v>18278</v>
      </c>
      <c r="C308" s="307" t="s">
        <v>3590</v>
      </c>
      <c r="D308" s="1094">
        <v>45</v>
      </c>
      <c r="E308" s="945" t="s">
        <v>18279</v>
      </c>
      <c r="F308" s="945" t="s">
        <v>18171</v>
      </c>
      <c r="G308" s="307" t="s">
        <v>18028</v>
      </c>
      <c r="H308" s="1080"/>
      <c r="I308" s="2918"/>
    </row>
    <row r="309" spans="1:9" ht="52.8">
      <c r="A309" s="326" t="s">
        <v>35</v>
      </c>
      <c r="B309" s="307" t="s">
        <v>18280</v>
      </c>
      <c r="C309" s="307" t="s">
        <v>3590</v>
      </c>
      <c r="D309" s="1094">
        <v>36</v>
      </c>
      <c r="E309" s="945" t="s">
        <v>18281</v>
      </c>
      <c r="F309" s="945" t="s">
        <v>18282</v>
      </c>
      <c r="G309" s="307" t="s">
        <v>18003</v>
      </c>
      <c r="H309" s="1013"/>
      <c r="I309" s="2918"/>
    </row>
    <row r="310" spans="1:9" ht="52.8">
      <c r="A310" s="326" t="s">
        <v>37</v>
      </c>
      <c r="B310" s="307" t="s">
        <v>18283</v>
      </c>
      <c r="C310" s="307" t="s">
        <v>3590</v>
      </c>
      <c r="D310" s="1094">
        <v>918.3</v>
      </c>
      <c r="E310" s="945" t="s">
        <v>18284</v>
      </c>
      <c r="F310" s="945" t="s">
        <v>18285</v>
      </c>
      <c r="G310" s="307" t="s">
        <v>17938</v>
      </c>
      <c r="H310" s="1080"/>
      <c r="I310" s="2928"/>
    </row>
    <row r="311" spans="1:9" ht="26.4">
      <c r="A311" s="326" t="s">
        <v>40</v>
      </c>
      <c r="B311" s="307" t="s">
        <v>18286</v>
      </c>
      <c r="C311" s="307" t="s">
        <v>3590</v>
      </c>
      <c r="D311" s="1094">
        <v>8</v>
      </c>
      <c r="E311" s="945" t="s">
        <v>18287</v>
      </c>
      <c r="F311" s="945" t="s">
        <v>17934</v>
      </c>
      <c r="G311" s="307" t="s">
        <v>18083</v>
      </c>
      <c r="H311" s="1080"/>
      <c r="I311" s="2928"/>
    </row>
    <row r="312" spans="1:9" ht="26.4">
      <c r="A312" s="326" t="s">
        <v>42</v>
      </c>
      <c r="B312" s="307" t="s">
        <v>18288</v>
      </c>
      <c r="C312" s="307" t="s">
        <v>3590</v>
      </c>
      <c r="D312" s="1094">
        <v>35.090000000000003</v>
      </c>
      <c r="E312" s="945" t="s">
        <v>18289</v>
      </c>
      <c r="F312" s="945" t="s">
        <v>18290</v>
      </c>
      <c r="G312" s="307" t="s">
        <v>18291</v>
      </c>
      <c r="H312" s="1080"/>
      <c r="I312" s="1076"/>
    </row>
    <row r="313" spans="1:9">
      <c r="A313" s="2914" t="s">
        <v>18292</v>
      </c>
      <c r="B313" s="2915"/>
      <c r="C313" s="2915"/>
      <c r="D313" s="2915"/>
      <c r="E313" s="2915"/>
      <c r="F313" s="2915"/>
      <c r="G313" s="2915"/>
      <c r="H313" s="2916"/>
      <c r="I313" s="1072"/>
    </row>
    <row r="314" spans="1:9" ht="14.25" customHeight="1">
      <c r="A314" s="2901" t="s">
        <v>4901</v>
      </c>
      <c r="B314" s="2902"/>
      <c r="C314" s="2902"/>
      <c r="D314" s="2902"/>
      <c r="E314" s="2902"/>
      <c r="F314" s="2902"/>
      <c r="G314" s="2902"/>
      <c r="H314" s="2903"/>
      <c r="I314" s="1073"/>
    </row>
    <row r="315" spans="1:9">
      <c r="A315" s="2898" t="s">
        <v>10</v>
      </c>
      <c r="B315" s="2896" t="s">
        <v>18293</v>
      </c>
      <c r="C315" s="2896" t="s">
        <v>18294</v>
      </c>
      <c r="D315" s="2899">
        <v>82</v>
      </c>
      <c r="E315" s="1783" t="s">
        <v>18295</v>
      </c>
      <c r="F315" s="1783" t="s">
        <v>18296</v>
      </c>
      <c r="G315" s="2896" t="s">
        <v>17919</v>
      </c>
      <c r="H315" s="2904"/>
      <c r="I315" s="1071"/>
    </row>
    <row r="316" spans="1:9" ht="83.25" customHeight="1">
      <c r="A316" s="2898"/>
      <c r="B316" s="2896"/>
      <c r="C316" s="2896"/>
      <c r="D316" s="2899"/>
      <c r="E316" s="1783"/>
      <c r="F316" s="1783"/>
      <c r="G316" s="2896"/>
      <c r="H316" s="2904"/>
      <c r="I316" s="1072"/>
    </row>
    <row r="317" spans="1:9" ht="92.4">
      <c r="A317" s="326" t="s">
        <v>11</v>
      </c>
      <c r="B317" s="307" t="s">
        <v>18297</v>
      </c>
      <c r="C317" s="307" t="s">
        <v>18294</v>
      </c>
      <c r="D317" s="1094">
        <v>66.400000000000006</v>
      </c>
      <c r="E317" s="945" t="s">
        <v>18298</v>
      </c>
      <c r="F317" s="945" t="s">
        <v>18299</v>
      </c>
      <c r="G317" s="307" t="s">
        <v>17919</v>
      </c>
      <c r="H317" s="1080"/>
      <c r="I317" s="1072"/>
    </row>
    <row r="318" spans="1:9" ht="15" customHeight="1">
      <c r="A318" s="2898" t="s">
        <v>12</v>
      </c>
      <c r="B318" s="2896" t="s">
        <v>18300</v>
      </c>
      <c r="C318" s="2896" t="s">
        <v>18294</v>
      </c>
      <c r="D318" s="2899">
        <v>14</v>
      </c>
      <c r="E318" s="1783" t="s">
        <v>18301</v>
      </c>
      <c r="F318" s="1783" t="s">
        <v>18296</v>
      </c>
      <c r="G318" s="2896" t="s">
        <v>18028</v>
      </c>
      <c r="H318" s="2904"/>
      <c r="I318" s="1072"/>
    </row>
    <row r="319" spans="1:9" ht="86.25" customHeight="1">
      <c r="A319" s="2898"/>
      <c r="B319" s="2896"/>
      <c r="C319" s="2896"/>
      <c r="D319" s="2899"/>
      <c r="E319" s="1783"/>
      <c r="F319" s="1783"/>
      <c r="G319" s="2896"/>
      <c r="H319" s="2904"/>
      <c r="I319" s="1072"/>
    </row>
    <row r="320" spans="1:9">
      <c r="A320" s="2898" t="s">
        <v>29</v>
      </c>
      <c r="B320" s="2896" t="s">
        <v>18302</v>
      </c>
      <c r="C320" s="2896" t="s">
        <v>18294</v>
      </c>
      <c r="D320" s="2899">
        <v>20</v>
      </c>
      <c r="E320" s="1783" t="s">
        <v>18303</v>
      </c>
      <c r="F320" s="1783" t="s">
        <v>17944</v>
      </c>
      <c r="G320" s="2896" t="s">
        <v>18304</v>
      </c>
      <c r="H320" s="2904"/>
      <c r="I320" s="1073"/>
    </row>
    <row r="321" spans="1:9">
      <c r="A321" s="2898"/>
      <c r="B321" s="2896"/>
      <c r="C321" s="2896"/>
      <c r="D321" s="2899"/>
      <c r="E321" s="1783"/>
      <c r="F321" s="1783"/>
      <c r="G321" s="2896"/>
      <c r="H321" s="2904"/>
      <c r="I321" s="1071"/>
    </row>
    <row r="322" spans="1:9">
      <c r="A322" s="2898" t="s">
        <v>31</v>
      </c>
      <c r="B322" s="2896" t="s">
        <v>18305</v>
      </c>
      <c r="C322" s="2896" t="s">
        <v>18294</v>
      </c>
      <c r="D322" s="2899">
        <v>52</v>
      </c>
      <c r="E322" s="1783" t="s">
        <v>18306</v>
      </c>
      <c r="F322" s="1783" t="s">
        <v>18307</v>
      </c>
      <c r="G322" s="2896" t="s">
        <v>18308</v>
      </c>
      <c r="H322" s="2904"/>
      <c r="I322" s="2918"/>
    </row>
    <row r="323" spans="1:9" ht="93" customHeight="1">
      <c r="A323" s="2898"/>
      <c r="B323" s="2896"/>
      <c r="C323" s="2896"/>
      <c r="D323" s="2899"/>
      <c r="E323" s="1783"/>
      <c r="F323" s="1783"/>
      <c r="G323" s="2896"/>
      <c r="H323" s="2904"/>
      <c r="I323" s="2918"/>
    </row>
    <row r="324" spans="1:9" ht="15" customHeight="1">
      <c r="A324" s="2898" t="s">
        <v>33</v>
      </c>
      <c r="B324" s="2896" t="s">
        <v>18309</v>
      </c>
      <c r="C324" s="2896" t="s">
        <v>18294</v>
      </c>
      <c r="D324" s="2899">
        <v>107.6</v>
      </c>
      <c r="E324" s="1783" t="s">
        <v>18310</v>
      </c>
      <c r="F324" s="1783" t="s">
        <v>18311</v>
      </c>
      <c r="G324" s="2896" t="s">
        <v>18312</v>
      </c>
      <c r="H324" s="2904"/>
      <c r="I324" s="1072"/>
    </row>
    <row r="325" spans="1:9" ht="95.25" customHeight="1">
      <c r="A325" s="2898"/>
      <c r="B325" s="2896"/>
      <c r="C325" s="2896"/>
      <c r="D325" s="2899"/>
      <c r="E325" s="1783"/>
      <c r="F325" s="1783"/>
      <c r="G325" s="2896"/>
      <c r="H325" s="2904"/>
      <c r="I325" s="1072"/>
    </row>
    <row r="326" spans="1:9">
      <c r="A326" s="2898" t="s">
        <v>35</v>
      </c>
      <c r="B326" s="2896" t="s">
        <v>18313</v>
      </c>
      <c r="C326" s="2896" t="s">
        <v>18294</v>
      </c>
      <c r="D326" s="2899">
        <v>90.7</v>
      </c>
      <c r="E326" s="1783" t="s">
        <v>18314</v>
      </c>
      <c r="F326" s="1783" t="s">
        <v>18315</v>
      </c>
      <c r="G326" s="2896" t="s">
        <v>18312</v>
      </c>
      <c r="H326" s="2904"/>
      <c r="I326" s="1072"/>
    </row>
    <row r="327" spans="1:9" ht="53.25" customHeight="1">
      <c r="A327" s="2898"/>
      <c r="B327" s="2896"/>
      <c r="C327" s="2896"/>
      <c r="D327" s="2899"/>
      <c r="E327" s="1783"/>
      <c r="F327" s="1783"/>
      <c r="G327" s="2896"/>
      <c r="H327" s="2904"/>
      <c r="I327" s="1072"/>
    </row>
    <row r="328" spans="1:9">
      <c r="A328" s="2898" t="s">
        <v>37</v>
      </c>
      <c r="B328" s="2896" t="s">
        <v>18316</v>
      </c>
      <c r="C328" s="2896" t="s">
        <v>18294</v>
      </c>
      <c r="D328" s="2899">
        <v>13</v>
      </c>
      <c r="E328" s="1783" t="s">
        <v>18317</v>
      </c>
      <c r="F328" s="1783" t="s">
        <v>17931</v>
      </c>
      <c r="G328" s="2896" t="s">
        <v>18312</v>
      </c>
      <c r="H328" s="2904"/>
      <c r="I328" s="1072"/>
    </row>
    <row r="329" spans="1:9">
      <c r="A329" s="2898"/>
      <c r="B329" s="2896"/>
      <c r="C329" s="2896"/>
      <c r="D329" s="2899"/>
      <c r="E329" s="1783"/>
      <c r="F329" s="1783"/>
      <c r="G329" s="2896"/>
      <c r="H329" s="2904"/>
      <c r="I329" s="1072"/>
    </row>
    <row r="330" spans="1:9">
      <c r="A330" s="2898" t="s">
        <v>40</v>
      </c>
      <c r="B330" s="2896" t="s">
        <v>18318</v>
      </c>
      <c r="C330" s="2896" t="s">
        <v>18294</v>
      </c>
      <c r="D330" s="2899">
        <v>19</v>
      </c>
      <c r="E330" s="1783" t="s">
        <v>18319</v>
      </c>
      <c r="F330" s="1783" t="s">
        <v>18320</v>
      </c>
      <c r="G330" s="2896" t="s">
        <v>18312</v>
      </c>
      <c r="H330" s="2904"/>
      <c r="I330" s="1072"/>
    </row>
    <row r="331" spans="1:9">
      <c r="A331" s="2898"/>
      <c r="B331" s="2896"/>
      <c r="C331" s="2896"/>
      <c r="D331" s="2899"/>
      <c r="E331" s="1783"/>
      <c r="F331" s="1783"/>
      <c r="G331" s="2896"/>
      <c r="H331" s="2904"/>
      <c r="I331" s="1072"/>
    </row>
    <row r="332" spans="1:9">
      <c r="A332" s="2898" t="s">
        <v>42</v>
      </c>
      <c r="B332" s="2896" t="s">
        <v>18321</v>
      </c>
      <c r="C332" s="2896" t="s">
        <v>18294</v>
      </c>
      <c r="D332" s="2899">
        <v>7.4</v>
      </c>
      <c r="E332" s="1783" t="s">
        <v>18322</v>
      </c>
      <c r="F332" s="1783" t="s">
        <v>17931</v>
      </c>
      <c r="G332" s="2896" t="s">
        <v>18312</v>
      </c>
      <c r="H332" s="2904"/>
      <c r="I332" s="1072"/>
    </row>
    <row r="333" spans="1:9">
      <c r="A333" s="2898"/>
      <c r="B333" s="2896"/>
      <c r="C333" s="2896"/>
      <c r="D333" s="2899"/>
      <c r="E333" s="1783"/>
      <c r="F333" s="1783"/>
      <c r="G333" s="2896"/>
      <c r="H333" s="2904"/>
      <c r="I333" s="1072"/>
    </row>
    <row r="334" spans="1:9">
      <c r="A334" s="2898" t="s">
        <v>44</v>
      </c>
      <c r="B334" s="2896" t="s">
        <v>18323</v>
      </c>
      <c r="C334" s="2896" t="s">
        <v>18294</v>
      </c>
      <c r="D334" s="2899">
        <v>4.0999999999999996</v>
      </c>
      <c r="E334" s="1783" t="s">
        <v>18324</v>
      </c>
      <c r="F334" s="1783" t="s">
        <v>17931</v>
      </c>
      <c r="G334" s="2896" t="s">
        <v>18308</v>
      </c>
      <c r="H334" s="2904"/>
      <c r="I334" s="1072"/>
    </row>
    <row r="335" spans="1:9">
      <c r="A335" s="2898"/>
      <c r="B335" s="2896"/>
      <c r="C335" s="2896"/>
      <c r="D335" s="2899"/>
      <c r="E335" s="1783"/>
      <c r="F335" s="1783"/>
      <c r="G335" s="2896"/>
      <c r="H335" s="2904"/>
      <c r="I335" s="1073"/>
    </row>
    <row r="336" spans="1:9">
      <c r="A336" s="2898" t="s">
        <v>46</v>
      </c>
      <c r="B336" s="2896" t="s">
        <v>18325</v>
      </c>
      <c r="C336" s="2896" t="s">
        <v>18294</v>
      </c>
      <c r="D336" s="2899">
        <v>4.8</v>
      </c>
      <c r="E336" s="1783" t="s">
        <v>18326</v>
      </c>
      <c r="F336" s="1783" t="s">
        <v>18327</v>
      </c>
      <c r="G336" s="2896" t="s">
        <v>18312</v>
      </c>
      <c r="H336" s="2904"/>
      <c r="I336" s="1084"/>
    </row>
    <row r="337" spans="1:9">
      <c r="A337" s="2898"/>
      <c r="B337" s="2896"/>
      <c r="C337" s="2896"/>
      <c r="D337" s="2899"/>
      <c r="E337" s="1783"/>
      <c r="F337" s="1783"/>
      <c r="G337" s="2922"/>
      <c r="H337" s="2904"/>
      <c r="I337" s="1071"/>
    </row>
    <row r="338" spans="1:9">
      <c r="A338" s="2898" t="s">
        <v>48</v>
      </c>
      <c r="B338" s="2896" t="s">
        <v>18328</v>
      </c>
      <c r="C338" s="2896" t="s">
        <v>18294</v>
      </c>
      <c r="D338" s="2899">
        <v>156</v>
      </c>
      <c r="E338" s="1783" t="s">
        <v>18329</v>
      </c>
      <c r="F338" s="1783" t="s">
        <v>18330</v>
      </c>
      <c r="G338" s="2896" t="s">
        <v>18312</v>
      </c>
      <c r="H338" s="2904"/>
      <c r="I338" s="2918"/>
    </row>
    <row r="339" spans="1:9">
      <c r="A339" s="2898"/>
      <c r="B339" s="2896"/>
      <c r="C339" s="2896"/>
      <c r="D339" s="2899"/>
      <c r="E339" s="1783"/>
      <c r="F339" s="1783"/>
      <c r="G339" s="2896"/>
      <c r="H339" s="2904"/>
      <c r="I339" s="2932"/>
    </row>
    <row r="340" spans="1:9" ht="15" customHeight="1">
      <c r="A340" s="2898" t="s">
        <v>50</v>
      </c>
      <c r="B340" s="2896" t="s">
        <v>18331</v>
      </c>
      <c r="C340" s="2896" t="s">
        <v>18294</v>
      </c>
      <c r="D340" s="2899">
        <v>15</v>
      </c>
      <c r="E340" s="1783" t="s">
        <v>18332</v>
      </c>
      <c r="F340" s="1783" t="s">
        <v>18115</v>
      </c>
      <c r="G340" s="2896" t="s">
        <v>18333</v>
      </c>
      <c r="H340" s="2904"/>
      <c r="I340" s="1072"/>
    </row>
    <row r="341" spans="1:9">
      <c r="A341" s="2898"/>
      <c r="B341" s="2896"/>
      <c r="C341" s="2896"/>
      <c r="D341" s="2899"/>
      <c r="E341" s="2900"/>
      <c r="F341" s="1783"/>
      <c r="G341" s="2896"/>
      <c r="H341" s="2904"/>
      <c r="I341" s="2918"/>
    </row>
    <row r="342" spans="1:9">
      <c r="A342" s="2898" t="s">
        <v>253</v>
      </c>
      <c r="B342" s="2896" t="s">
        <v>18334</v>
      </c>
      <c r="C342" s="2896" t="s">
        <v>18294</v>
      </c>
      <c r="D342" s="2899">
        <v>40.6</v>
      </c>
      <c r="E342" s="1783" t="s">
        <v>18335</v>
      </c>
      <c r="F342" s="1783" t="s">
        <v>18168</v>
      </c>
      <c r="G342" s="2896" t="s">
        <v>18336</v>
      </c>
      <c r="H342" s="2904"/>
      <c r="I342" s="2918"/>
    </row>
    <row r="343" spans="1:9">
      <c r="A343" s="2898"/>
      <c r="B343" s="2896"/>
      <c r="C343" s="2896"/>
      <c r="D343" s="2899"/>
      <c r="E343" s="1783"/>
      <c r="F343" s="1783"/>
      <c r="G343" s="2922"/>
      <c r="H343" s="2904"/>
      <c r="I343" s="2918"/>
    </row>
    <row r="344" spans="1:9">
      <c r="A344" s="2898" t="s">
        <v>255</v>
      </c>
      <c r="B344" s="2896" t="s">
        <v>18337</v>
      </c>
      <c r="C344" s="2896" t="s">
        <v>72</v>
      </c>
      <c r="D344" s="2899">
        <v>4.5999999999999996</v>
      </c>
      <c r="E344" s="1783" t="s">
        <v>18338</v>
      </c>
      <c r="F344" s="1783" t="s">
        <v>18180</v>
      </c>
      <c r="G344" s="2896" t="s">
        <v>18339</v>
      </c>
      <c r="H344" s="2904"/>
      <c r="I344" s="2918"/>
    </row>
    <row r="345" spans="1:9">
      <c r="A345" s="2898"/>
      <c r="B345" s="2896"/>
      <c r="C345" s="2896"/>
      <c r="D345" s="2899"/>
      <c r="E345" s="1783"/>
      <c r="F345" s="1783"/>
      <c r="G345" s="2896"/>
      <c r="H345" s="2904"/>
      <c r="I345" s="2918"/>
    </row>
    <row r="346" spans="1:9" ht="52.5" customHeight="1">
      <c r="A346" s="2898"/>
      <c r="B346" s="2896"/>
      <c r="C346" s="2896"/>
      <c r="D346" s="2899"/>
      <c r="E346" s="1783"/>
      <c r="F346" s="1783"/>
      <c r="G346" s="2896"/>
      <c r="H346" s="2904"/>
      <c r="I346" s="2918"/>
    </row>
    <row r="347" spans="1:9">
      <c r="A347" s="2898" t="s">
        <v>257</v>
      </c>
      <c r="B347" s="2896" t="s">
        <v>18340</v>
      </c>
      <c r="C347" s="2896" t="s">
        <v>72</v>
      </c>
      <c r="D347" s="2899">
        <v>89</v>
      </c>
      <c r="E347" s="1783" t="s">
        <v>18341</v>
      </c>
      <c r="F347" s="1783" t="s">
        <v>18342</v>
      </c>
      <c r="G347" s="2896" t="s">
        <v>17986</v>
      </c>
      <c r="H347" s="2904"/>
      <c r="I347" s="2918"/>
    </row>
    <row r="348" spans="1:9" ht="24.75" customHeight="1">
      <c r="A348" s="2898"/>
      <c r="B348" s="2923"/>
      <c r="C348" s="2923"/>
      <c r="D348" s="2899"/>
      <c r="E348" s="1783"/>
      <c r="F348" s="1783"/>
      <c r="G348" s="2896"/>
      <c r="H348" s="2904"/>
      <c r="I348" s="2918"/>
    </row>
    <row r="349" spans="1:9" ht="26.4">
      <c r="A349" s="326" t="s">
        <v>259</v>
      </c>
      <c r="B349" s="307" t="s">
        <v>18343</v>
      </c>
      <c r="C349" s="307" t="s">
        <v>72</v>
      </c>
      <c r="D349" s="1094">
        <v>97.3</v>
      </c>
      <c r="E349" s="945" t="s">
        <v>18344</v>
      </c>
      <c r="F349" s="945" t="s">
        <v>18345</v>
      </c>
      <c r="G349" s="307" t="s">
        <v>18346</v>
      </c>
      <c r="H349" s="1080"/>
      <c r="I349" s="2918"/>
    </row>
    <row r="350" spans="1:9" ht="18" customHeight="1">
      <c r="A350" s="2901" t="s">
        <v>4831</v>
      </c>
      <c r="B350" s="2902"/>
      <c r="C350" s="2902"/>
      <c r="D350" s="2902"/>
      <c r="E350" s="2902"/>
      <c r="F350" s="2902"/>
      <c r="G350" s="2902"/>
      <c r="H350" s="2903"/>
      <c r="I350" s="2918"/>
    </row>
    <row r="351" spans="1:9">
      <c r="A351" s="2898">
        <v>1</v>
      </c>
      <c r="B351" s="2896" t="s">
        <v>18347</v>
      </c>
      <c r="C351" s="2896" t="s">
        <v>3322</v>
      </c>
      <c r="D351" s="2899">
        <v>2.5</v>
      </c>
      <c r="E351" s="1783" t="s">
        <v>18348</v>
      </c>
      <c r="F351" s="1783" t="s">
        <v>18025</v>
      </c>
      <c r="G351" s="2896" t="s">
        <v>18349</v>
      </c>
      <c r="H351" s="2904"/>
      <c r="I351" s="2918"/>
    </row>
    <row r="352" spans="1:9" ht="50.25" customHeight="1">
      <c r="A352" s="2898"/>
      <c r="B352" s="2896"/>
      <c r="C352" s="2896"/>
      <c r="D352" s="2899"/>
      <c r="E352" s="1783"/>
      <c r="F352" s="1783"/>
      <c r="G352" s="2922"/>
      <c r="H352" s="2904"/>
      <c r="I352" s="2918"/>
    </row>
    <row r="353" spans="1:9">
      <c r="A353" s="2898">
        <v>2</v>
      </c>
      <c r="B353" s="2896" t="s">
        <v>18350</v>
      </c>
      <c r="C353" s="2896" t="s">
        <v>3322</v>
      </c>
      <c r="D353" s="2899">
        <v>3.7</v>
      </c>
      <c r="E353" s="1783" t="s">
        <v>18351</v>
      </c>
      <c r="F353" s="1783" t="s">
        <v>18025</v>
      </c>
      <c r="G353" s="2896" t="s">
        <v>18349</v>
      </c>
      <c r="H353" s="2904"/>
      <c r="I353" s="2918"/>
    </row>
    <row r="354" spans="1:9" ht="60" customHeight="1">
      <c r="A354" s="2898"/>
      <c r="B354" s="2896"/>
      <c r="C354" s="2896"/>
      <c r="D354" s="2899"/>
      <c r="E354" s="1783"/>
      <c r="F354" s="1783"/>
      <c r="G354" s="2922"/>
      <c r="H354" s="2904"/>
      <c r="I354" s="2918"/>
    </row>
    <row r="355" spans="1:9">
      <c r="A355" s="2898">
        <v>3</v>
      </c>
      <c r="B355" s="2896" t="s">
        <v>18352</v>
      </c>
      <c r="C355" s="2896" t="s">
        <v>3322</v>
      </c>
      <c r="D355" s="2899">
        <v>0.1</v>
      </c>
      <c r="E355" s="1783" t="s">
        <v>18353</v>
      </c>
      <c r="F355" s="1783" t="s">
        <v>17912</v>
      </c>
      <c r="G355" s="2896" t="s">
        <v>18354</v>
      </c>
      <c r="H355" s="2904"/>
      <c r="I355" s="2918"/>
    </row>
    <row r="356" spans="1:9" ht="56.25" customHeight="1">
      <c r="A356" s="2898"/>
      <c r="B356" s="2896"/>
      <c r="C356" s="2896"/>
      <c r="D356" s="2899"/>
      <c r="E356" s="1783"/>
      <c r="F356" s="1783"/>
      <c r="G356" s="2922"/>
      <c r="H356" s="2904"/>
      <c r="I356" s="2918"/>
    </row>
    <row r="357" spans="1:9">
      <c r="A357" s="2898">
        <v>4</v>
      </c>
      <c r="B357" s="2896" t="s">
        <v>2365</v>
      </c>
      <c r="C357" s="2896" t="s">
        <v>3322</v>
      </c>
      <c r="D357" s="2899">
        <v>0.1</v>
      </c>
      <c r="E357" s="1783" t="s">
        <v>18355</v>
      </c>
      <c r="F357" s="1783" t="s">
        <v>17912</v>
      </c>
      <c r="G357" s="2896" t="s">
        <v>18356</v>
      </c>
      <c r="H357" s="2904"/>
      <c r="I357" s="2918"/>
    </row>
    <row r="358" spans="1:9" ht="53.25" customHeight="1">
      <c r="A358" s="2898"/>
      <c r="B358" s="2896"/>
      <c r="C358" s="2896"/>
      <c r="D358" s="2899"/>
      <c r="E358" s="1783"/>
      <c r="F358" s="1783"/>
      <c r="G358" s="2922"/>
      <c r="H358" s="2904"/>
      <c r="I358" s="2918"/>
    </row>
    <row r="359" spans="1:9">
      <c r="A359" s="2898">
        <v>5</v>
      </c>
      <c r="B359" s="2896" t="s">
        <v>11044</v>
      </c>
      <c r="C359" s="2896" t="s">
        <v>3322</v>
      </c>
      <c r="D359" s="2899">
        <v>0.1</v>
      </c>
      <c r="E359" s="1783" t="s">
        <v>18357</v>
      </c>
      <c r="F359" s="1783" t="s">
        <v>18115</v>
      </c>
      <c r="G359" s="2896" t="s">
        <v>18358</v>
      </c>
      <c r="H359" s="2904"/>
      <c r="I359" s="2918"/>
    </row>
    <row r="360" spans="1:9">
      <c r="A360" s="2898"/>
      <c r="B360" s="2896"/>
      <c r="C360" s="2896"/>
      <c r="D360" s="2899"/>
      <c r="E360" s="1783"/>
      <c r="F360" s="1783"/>
      <c r="G360" s="2896"/>
      <c r="H360" s="2904"/>
      <c r="I360" s="2918"/>
    </row>
    <row r="361" spans="1:9" ht="39.6">
      <c r="A361" s="326">
        <v>6</v>
      </c>
      <c r="B361" s="307" t="s">
        <v>18359</v>
      </c>
      <c r="C361" s="307" t="s">
        <v>3322</v>
      </c>
      <c r="D361" s="1094">
        <v>0.1</v>
      </c>
      <c r="E361" s="945" t="s">
        <v>18357</v>
      </c>
      <c r="F361" s="945" t="s">
        <v>18115</v>
      </c>
      <c r="G361" s="307" t="s">
        <v>18360</v>
      </c>
      <c r="H361" s="1080"/>
      <c r="I361" s="2918"/>
    </row>
    <row r="362" spans="1:9" ht="52.8">
      <c r="A362" s="326">
        <v>7</v>
      </c>
      <c r="B362" s="307" t="s">
        <v>18361</v>
      </c>
      <c r="C362" s="307" t="s">
        <v>3322</v>
      </c>
      <c r="D362" s="1094">
        <v>0.1</v>
      </c>
      <c r="E362" s="945" t="s">
        <v>18362</v>
      </c>
      <c r="F362" s="945" t="s">
        <v>18130</v>
      </c>
      <c r="G362" s="307" t="s">
        <v>18363</v>
      </c>
      <c r="H362" s="1080"/>
      <c r="I362" s="2918"/>
    </row>
    <row r="363" spans="1:9" ht="52.8">
      <c r="A363" s="326">
        <v>8</v>
      </c>
      <c r="B363" s="307" t="s">
        <v>18364</v>
      </c>
      <c r="C363" s="307" t="s">
        <v>3322</v>
      </c>
      <c r="D363" s="1094">
        <v>0.1</v>
      </c>
      <c r="E363" s="945" t="s">
        <v>18365</v>
      </c>
      <c r="F363" s="945" t="s">
        <v>18130</v>
      </c>
      <c r="G363" s="307" t="s">
        <v>18363</v>
      </c>
      <c r="H363" s="1080"/>
      <c r="I363" s="2918"/>
    </row>
    <row r="364" spans="1:9" ht="52.8">
      <c r="A364" s="326">
        <v>9</v>
      </c>
      <c r="B364" s="307" t="s">
        <v>18366</v>
      </c>
      <c r="C364" s="307" t="s">
        <v>3322</v>
      </c>
      <c r="D364" s="1094">
        <v>0.1</v>
      </c>
      <c r="E364" s="945" t="s">
        <v>18367</v>
      </c>
      <c r="F364" s="945" t="s">
        <v>18130</v>
      </c>
      <c r="G364" s="307" t="s">
        <v>18368</v>
      </c>
      <c r="H364" s="1080"/>
      <c r="I364" s="2918"/>
    </row>
    <row r="365" spans="1:9" ht="52.8">
      <c r="A365" s="326">
        <v>10</v>
      </c>
      <c r="B365" s="307" t="s">
        <v>18369</v>
      </c>
      <c r="C365" s="307" t="s">
        <v>3322</v>
      </c>
      <c r="D365" s="1094">
        <v>0.1</v>
      </c>
      <c r="E365" s="945" t="s">
        <v>18365</v>
      </c>
      <c r="F365" s="945" t="s">
        <v>18130</v>
      </c>
      <c r="G365" s="307" t="s">
        <v>18363</v>
      </c>
      <c r="H365" s="1080"/>
      <c r="I365" s="2918"/>
    </row>
    <row r="366" spans="1:9" ht="26.4">
      <c r="A366" s="326">
        <v>11</v>
      </c>
      <c r="B366" s="307" t="s">
        <v>18370</v>
      </c>
      <c r="C366" s="307" t="s">
        <v>3322</v>
      </c>
      <c r="D366" s="1094">
        <v>0.02</v>
      </c>
      <c r="E366" s="945" t="s">
        <v>18371</v>
      </c>
      <c r="F366" s="945" t="s">
        <v>18126</v>
      </c>
      <c r="G366" s="307" t="s">
        <v>18372</v>
      </c>
      <c r="H366" s="1080"/>
      <c r="I366" s="2918"/>
    </row>
    <row r="367" spans="1:9">
      <c r="A367" s="2898">
        <v>12</v>
      </c>
      <c r="B367" s="2896" t="s">
        <v>18373</v>
      </c>
      <c r="C367" s="2896" t="s">
        <v>3322</v>
      </c>
      <c r="D367" s="2899">
        <v>0.5</v>
      </c>
      <c r="E367" s="1783" t="s">
        <v>18374</v>
      </c>
      <c r="F367" s="1783" t="s">
        <v>17912</v>
      </c>
      <c r="G367" s="2896" t="s">
        <v>18375</v>
      </c>
      <c r="H367" s="2904"/>
      <c r="I367" s="2918"/>
    </row>
    <row r="368" spans="1:9" ht="57.75" customHeight="1">
      <c r="A368" s="2898"/>
      <c r="B368" s="2896"/>
      <c r="C368" s="2896"/>
      <c r="D368" s="2899"/>
      <c r="E368" s="1783"/>
      <c r="F368" s="1783"/>
      <c r="G368" s="2896"/>
      <c r="H368" s="2904"/>
      <c r="I368" s="2918"/>
    </row>
    <row r="369" spans="1:9" ht="15" customHeight="1">
      <c r="A369" s="2898">
        <v>13</v>
      </c>
      <c r="B369" s="2896" t="s">
        <v>18376</v>
      </c>
      <c r="C369" s="2896" t="s">
        <v>3322</v>
      </c>
      <c r="D369" s="2899">
        <v>0.4</v>
      </c>
      <c r="E369" s="1783" t="s">
        <v>18377</v>
      </c>
      <c r="F369" s="1783" t="s">
        <v>17912</v>
      </c>
      <c r="G369" s="2896" t="s">
        <v>18375</v>
      </c>
      <c r="H369" s="2904"/>
      <c r="I369" s="2918"/>
    </row>
    <row r="370" spans="1:9" ht="62.25" customHeight="1">
      <c r="A370" s="2898"/>
      <c r="B370" s="2896"/>
      <c r="C370" s="2896"/>
      <c r="D370" s="2899"/>
      <c r="E370" s="1783"/>
      <c r="F370" s="1783"/>
      <c r="G370" s="2896"/>
      <c r="H370" s="2904"/>
      <c r="I370" s="2918"/>
    </row>
    <row r="371" spans="1:9">
      <c r="A371" s="2898">
        <v>14</v>
      </c>
      <c r="B371" s="2896" t="s">
        <v>18378</v>
      </c>
      <c r="C371" s="2896" t="s">
        <v>3322</v>
      </c>
      <c r="D371" s="2899">
        <v>2</v>
      </c>
      <c r="E371" s="1783" t="s">
        <v>18379</v>
      </c>
      <c r="F371" s="1783" t="s">
        <v>17941</v>
      </c>
      <c r="G371" s="2896" t="s">
        <v>18380</v>
      </c>
      <c r="H371" s="2904"/>
      <c r="I371" s="2918"/>
    </row>
    <row r="372" spans="1:9">
      <c r="A372" s="2898"/>
      <c r="B372" s="2896"/>
      <c r="C372" s="2896"/>
      <c r="D372" s="2899"/>
      <c r="E372" s="1783"/>
      <c r="F372" s="1783"/>
      <c r="G372" s="2896"/>
      <c r="H372" s="2904"/>
      <c r="I372" s="1072"/>
    </row>
    <row r="373" spans="1:9">
      <c r="A373" s="2898">
        <v>15</v>
      </c>
      <c r="B373" s="2896" t="s">
        <v>12251</v>
      </c>
      <c r="C373" s="2896" t="s">
        <v>3322</v>
      </c>
      <c r="D373" s="2899">
        <v>0.01</v>
      </c>
      <c r="E373" s="1783" t="s">
        <v>18381</v>
      </c>
      <c r="F373" s="1783" t="s">
        <v>17941</v>
      </c>
      <c r="G373" s="2896" t="s">
        <v>18382</v>
      </c>
      <c r="H373" s="2904"/>
      <c r="I373" s="1073"/>
    </row>
    <row r="374" spans="1:9">
      <c r="A374" s="2898"/>
      <c r="B374" s="2896"/>
      <c r="C374" s="2896"/>
      <c r="D374" s="2899"/>
      <c r="E374" s="1783"/>
      <c r="F374" s="1783"/>
      <c r="G374" s="2896"/>
      <c r="H374" s="2904"/>
      <c r="I374" s="1073"/>
    </row>
    <row r="375" spans="1:9">
      <c r="A375" s="2898">
        <v>16</v>
      </c>
      <c r="B375" s="2896" t="s">
        <v>18383</v>
      </c>
      <c r="C375" s="2896" t="s">
        <v>3322</v>
      </c>
      <c r="D375" s="2899">
        <v>33.4</v>
      </c>
      <c r="E375" s="1783" t="s">
        <v>18384</v>
      </c>
      <c r="F375" s="1783" t="s">
        <v>18385</v>
      </c>
      <c r="G375" s="2896" t="s">
        <v>18386</v>
      </c>
      <c r="H375" s="2904"/>
      <c r="I375" s="1071"/>
    </row>
    <row r="376" spans="1:9">
      <c r="A376" s="2898"/>
      <c r="B376" s="2896"/>
      <c r="C376" s="2896"/>
      <c r="D376" s="2899"/>
      <c r="E376" s="1783"/>
      <c r="F376" s="1783"/>
      <c r="G376" s="2896"/>
      <c r="H376" s="2904"/>
      <c r="I376" s="2918"/>
    </row>
    <row r="377" spans="1:9">
      <c r="A377" s="2898">
        <v>17</v>
      </c>
      <c r="B377" s="2896" t="s">
        <v>18387</v>
      </c>
      <c r="C377" s="2896" t="s">
        <v>3322</v>
      </c>
      <c r="D377" s="2899">
        <v>17</v>
      </c>
      <c r="E377" s="1783" t="s">
        <v>18388</v>
      </c>
      <c r="F377" s="1783" t="s">
        <v>18389</v>
      </c>
      <c r="G377" s="2896" t="s">
        <v>18390</v>
      </c>
      <c r="H377" s="2904"/>
      <c r="I377" s="2918"/>
    </row>
    <row r="378" spans="1:9" ht="15" customHeight="1">
      <c r="A378" s="2898"/>
      <c r="B378" s="2896"/>
      <c r="C378" s="2896"/>
      <c r="D378" s="2899"/>
      <c r="E378" s="1783"/>
      <c r="F378" s="2900"/>
      <c r="G378" s="2896"/>
      <c r="H378" s="2904"/>
      <c r="I378" s="2918"/>
    </row>
    <row r="379" spans="1:9">
      <c r="A379" s="2898">
        <v>18</v>
      </c>
      <c r="B379" s="2896" t="s">
        <v>18391</v>
      </c>
      <c r="C379" s="2896" t="s">
        <v>3322</v>
      </c>
      <c r="D379" s="2899">
        <v>0.1</v>
      </c>
      <c r="E379" s="1783" t="s">
        <v>18392</v>
      </c>
      <c r="F379" s="1783" t="s">
        <v>17922</v>
      </c>
      <c r="G379" s="2896" t="s">
        <v>18393</v>
      </c>
      <c r="H379" s="2904"/>
      <c r="I379" s="2918"/>
    </row>
    <row r="380" spans="1:9" ht="77.25" customHeight="1">
      <c r="A380" s="2898"/>
      <c r="B380" s="2896"/>
      <c r="C380" s="2896"/>
      <c r="D380" s="2899"/>
      <c r="E380" s="1783"/>
      <c r="F380" s="1783"/>
      <c r="G380" s="2896"/>
      <c r="H380" s="2904"/>
      <c r="I380" s="2918"/>
    </row>
    <row r="381" spans="1:9">
      <c r="A381" s="2898">
        <v>19</v>
      </c>
      <c r="B381" s="2896" t="s">
        <v>2365</v>
      </c>
      <c r="C381" s="2896" t="s">
        <v>3322</v>
      </c>
      <c r="D381" s="2899">
        <v>0.1</v>
      </c>
      <c r="E381" s="1783" t="s">
        <v>18394</v>
      </c>
      <c r="F381" s="1783" t="s">
        <v>17922</v>
      </c>
      <c r="G381" s="2896" t="s">
        <v>18393</v>
      </c>
      <c r="H381" s="2904"/>
      <c r="I381" s="2918"/>
    </row>
    <row r="382" spans="1:9" ht="78.75" customHeight="1">
      <c r="A382" s="2898"/>
      <c r="B382" s="2896"/>
      <c r="C382" s="2896"/>
      <c r="D382" s="2899"/>
      <c r="E382" s="1783"/>
      <c r="F382" s="1783"/>
      <c r="G382" s="2896"/>
      <c r="H382" s="2904"/>
      <c r="I382" s="2918"/>
    </row>
    <row r="383" spans="1:9" ht="15" customHeight="1">
      <c r="A383" s="2898">
        <v>20</v>
      </c>
      <c r="B383" s="2896" t="s">
        <v>18395</v>
      </c>
      <c r="C383" s="2896" t="s">
        <v>3322</v>
      </c>
      <c r="D383" s="2899">
        <v>5.5</v>
      </c>
      <c r="E383" s="1783" t="s">
        <v>18396</v>
      </c>
      <c r="F383" s="1783" t="s">
        <v>17922</v>
      </c>
      <c r="G383" s="2896" t="s">
        <v>18380</v>
      </c>
      <c r="H383" s="2904"/>
      <c r="I383" s="2918"/>
    </row>
    <row r="384" spans="1:9" ht="65.25" customHeight="1">
      <c r="A384" s="2898"/>
      <c r="B384" s="2896"/>
      <c r="C384" s="2896"/>
      <c r="D384" s="2899"/>
      <c r="E384" s="1783"/>
      <c r="F384" s="1783"/>
      <c r="G384" s="2896"/>
      <c r="H384" s="2904"/>
      <c r="I384" s="2918"/>
    </row>
    <row r="385" spans="1:9">
      <c r="A385" s="2898">
        <v>21</v>
      </c>
      <c r="B385" s="2896" t="s">
        <v>18397</v>
      </c>
      <c r="C385" s="2896" t="s">
        <v>3322</v>
      </c>
      <c r="D385" s="2899">
        <v>3</v>
      </c>
      <c r="E385" s="1783" t="s">
        <v>18398</v>
      </c>
      <c r="F385" s="1783" t="s">
        <v>18399</v>
      </c>
      <c r="G385" s="2896" t="s">
        <v>18400</v>
      </c>
      <c r="H385" s="2904"/>
      <c r="I385" s="2918"/>
    </row>
    <row r="386" spans="1:9" ht="64.5" customHeight="1">
      <c r="A386" s="2898"/>
      <c r="B386" s="2896"/>
      <c r="C386" s="2896"/>
      <c r="D386" s="2899"/>
      <c r="E386" s="1783"/>
      <c r="F386" s="1783"/>
      <c r="G386" s="2896"/>
      <c r="H386" s="2904"/>
      <c r="I386" s="1072"/>
    </row>
    <row r="387" spans="1:9">
      <c r="A387" s="2898">
        <v>22</v>
      </c>
      <c r="B387" s="2896" t="s">
        <v>18401</v>
      </c>
      <c r="C387" s="2896" t="s">
        <v>3322</v>
      </c>
      <c r="D387" s="2899">
        <v>5</v>
      </c>
      <c r="E387" s="1783" t="s">
        <v>18402</v>
      </c>
      <c r="F387" s="1783" t="s">
        <v>18399</v>
      </c>
      <c r="G387" s="2896" t="s">
        <v>18403</v>
      </c>
      <c r="H387" s="2904"/>
      <c r="I387" s="1072"/>
    </row>
    <row r="388" spans="1:9" ht="99.75" customHeight="1">
      <c r="A388" s="2898"/>
      <c r="B388" s="2896"/>
      <c r="C388" s="2896"/>
      <c r="D388" s="2899"/>
      <c r="E388" s="1783"/>
      <c r="F388" s="1783"/>
      <c r="G388" s="2896"/>
      <c r="H388" s="2904"/>
      <c r="I388" s="1072"/>
    </row>
    <row r="389" spans="1:9">
      <c r="A389" s="2898">
        <v>23</v>
      </c>
      <c r="B389" s="2896" t="s">
        <v>18404</v>
      </c>
      <c r="C389" s="2896" t="s">
        <v>3322</v>
      </c>
      <c r="D389" s="2899">
        <v>0.04</v>
      </c>
      <c r="E389" s="1783" t="s">
        <v>18405</v>
      </c>
      <c r="F389" s="1783" t="s">
        <v>18406</v>
      </c>
      <c r="G389" s="2896" t="s">
        <v>17928</v>
      </c>
      <c r="H389" s="2904"/>
      <c r="I389" s="1072"/>
    </row>
    <row r="390" spans="1:9">
      <c r="A390" s="2898"/>
      <c r="B390" s="2896"/>
      <c r="C390" s="2896"/>
      <c r="D390" s="2899"/>
      <c r="E390" s="1783"/>
      <c r="F390" s="1783"/>
      <c r="G390" s="2896"/>
      <c r="H390" s="2904"/>
      <c r="I390" s="1072"/>
    </row>
    <row r="391" spans="1:9" ht="15" customHeight="1">
      <c r="A391" s="2898">
        <v>24</v>
      </c>
      <c r="B391" s="2896" t="s">
        <v>12251</v>
      </c>
      <c r="C391" s="2896" t="s">
        <v>3322</v>
      </c>
      <c r="D391" s="2899">
        <v>0.04</v>
      </c>
      <c r="E391" s="1783" t="s">
        <v>18407</v>
      </c>
      <c r="F391" s="1783" t="s">
        <v>17922</v>
      </c>
      <c r="G391" s="2896" t="s">
        <v>18408</v>
      </c>
      <c r="H391" s="2904"/>
      <c r="I391" s="1072"/>
    </row>
    <row r="392" spans="1:9" ht="62.25" customHeight="1">
      <c r="A392" s="2898"/>
      <c r="B392" s="2896"/>
      <c r="C392" s="2896"/>
      <c r="D392" s="2899"/>
      <c r="E392" s="1783"/>
      <c r="F392" s="1783"/>
      <c r="G392" s="2922"/>
      <c r="H392" s="2904"/>
      <c r="I392" s="2919"/>
    </row>
    <row r="393" spans="1:9">
      <c r="A393" s="2898">
        <v>25</v>
      </c>
      <c r="B393" s="2896" t="s">
        <v>2365</v>
      </c>
      <c r="C393" s="2896" t="s">
        <v>3322</v>
      </c>
      <c r="D393" s="2899">
        <v>0.04</v>
      </c>
      <c r="E393" s="1783" t="s">
        <v>18409</v>
      </c>
      <c r="F393" s="1783" t="s">
        <v>17922</v>
      </c>
      <c r="G393" s="2896" t="s">
        <v>18410</v>
      </c>
      <c r="H393" s="2904"/>
      <c r="I393" s="2919"/>
    </row>
    <row r="394" spans="1:9" ht="65.25" customHeight="1">
      <c r="A394" s="2898"/>
      <c r="B394" s="2896"/>
      <c r="C394" s="2896"/>
      <c r="D394" s="2899"/>
      <c r="E394" s="1783"/>
      <c r="F394" s="1783"/>
      <c r="G394" s="2922"/>
      <c r="H394" s="2904"/>
      <c r="I394" s="2919"/>
    </row>
    <row r="395" spans="1:9" ht="15" customHeight="1">
      <c r="A395" s="2898">
        <v>26</v>
      </c>
      <c r="B395" s="2896" t="s">
        <v>18411</v>
      </c>
      <c r="C395" s="2896" t="s">
        <v>3322</v>
      </c>
      <c r="D395" s="2899">
        <v>1</v>
      </c>
      <c r="E395" s="1783" t="s">
        <v>18412</v>
      </c>
      <c r="F395" s="1783" t="s">
        <v>18025</v>
      </c>
      <c r="G395" s="2896" t="s">
        <v>18413</v>
      </c>
      <c r="H395" s="2904"/>
      <c r="I395" s="2919"/>
    </row>
    <row r="396" spans="1:9" ht="62.25" customHeight="1">
      <c r="A396" s="2898"/>
      <c r="B396" s="2896"/>
      <c r="C396" s="2896"/>
      <c r="D396" s="2899"/>
      <c r="E396" s="1783"/>
      <c r="F396" s="1783"/>
      <c r="G396" s="2922"/>
      <c r="H396" s="2904"/>
      <c r="I396" s="2918"/>
    </row>
    <row r="397" spans="1:9">
      <c r="A397" s="2898">
        <v>27</v>
      </c>
      <c r="B397" s="2896" t="s">
        <v>18414</v>
      </c>
      <c r="C397" s="2896" t="s">
        <v>3322</v>
      </c>
      <c r="D397" s="2899">
        <v>8.6</v>
      </c>
      <c r="E397" s="1783" t="s">
        <v>18415</v>
      </c>
      <c r="F397" s="1783" t="s">
        <v>18025</v>
      </c>
      <c r="G397" s="2896" t="s">
        <v>18413</v>
      </c>
      <c r="H397" s="2904"/>
      <c r="I397" s="2918"/>
    </row>
    <row r="398" spans="1:9" ht="50.25" customHeight="1">
      <c r="A398" s="2898"/>
      <c r="B398" s="2896"/>
      <c r="C398" s="2896"/>
      <c r="D398" s="2899"/>
      <c r="E398" s="1783"/>
      <c r="F398" s="1783"/>
      <c r="G398" s="2922"/>
      <c r="H398" s="2904"/>
      <c r="I398" s="2918"/>
    </row>
    <row r="399" spans="1:9">
      <c r="A399" s="2898">
        <v>28</v>
      </c>
      <c r="B399" s="2896" t="s">
        <v>18416</v>
      </c>
      <c r="C399" s="2896" t="s">
        <v>3322</v>
      </c>
      <c r="D399" s="2899">
        <v>3.1</v>
      </c>
      <c r="E399" s="1783" t="s">
        <v>18417</v>
      </c>
      <c r="F399" s="1783" t="s">
        <v>18025</v>
      </c>
      <c r="G399" s="2896" t="s">
        <v>18413</v>
      </c>
      <c r="H399" s="2913"/>
      <c r="I399" s="2918"/>
    </row>
    <row r="400" spans="1:9" ht="57" customHeight="1">
      <c r="A400" s="2898"/>
      <c r="B400" s="2896"/>
      <c r="C400" s="2896"/>
      <c r="D400" s="2899"/>
      <c r="E400" s="1783"/>
      <c r="F400" s="1783"/>
      <c r="G400" s="2922"/>
      <c r="H400" s="2913"/>
      <c r="I400" s="2918"/>
    </row>
    <row r="401" spans="1:9">
      <c r="A401" s="2898">
        <v>29</v>
      </c>
      <c r="B401" s="2896" t="s">
        <v>2365</v>
      </c>
      <c r="C401" s="2896" t="s">
        <v>3322</v>
      </c>
      <c r="D401" s="2899">
        <v>0.1</v>
      </c>
      <c r="E401" s="1783" t="s">
        <v>18418</v>
      </c>
      <c r="F401" s="1783" t="s">
        <v>18025</v>
      </c>
      <c r="G401" s="2896" t="s">
        <v>18413</v>
      </c>
      <c r="H401" s="2904"/>
      <c r="I401" s="2918"/>
    </row>
    <row r="402" spans="1:9" ht="66" customHeight="1">
      <c r="A402" s="2898"/>
      <c r="B402" s="2896"/>
      <c r="C402" s="2896"/>
      <c r="D402" s="2899"/>
      <c r="E402" s="1783"/>
      <c r="F402" s="1783"/>
      <c r="G402" s="2922"/>
      <c r="H402" s="2904"/>
      <c r="I402" s="2918"/>
    </row>
    <row r="403" spans="1:9">
      <c r="A403" s="2898">
        <v>30</v>
      </c>
      <c r="B403" s="2896" t="s">
        <v>12251</v>
      </c>
      <c r="C403" s="2896" t="s">
        <v>3322</v>
      </c>
      <c r="D403" s="2899">
        <v>41</v>
      </c>
      <c r="E403" s="1783" t="s">
        <v>18419</v>
      </c>
      <c r="F403" s="1783" t="s">
        <v>18025</v>
      </c>
      <c r="G403" s="2896" t="s">
        <v>18420</v>
      </c>
      <c r="H403" s="2904"/>
      <c r="I403" s="2918"/>
    </row>
    <row r="404" spans="1:9" ht="54" customHeight="1">
      <c r="A404" s="2898"/>
      <c r="B404" s="2896"/>
      <c r="C404" s="2896"/>
      <c r="D404" s="2899"/>
      <c r="E404" s="1783"/>
      <c r="F404" s="1783"/>
      <c r="G404" s="2896"/>
      <c r="H404" s="2904"/>
      <c r="I404" s="2919"/>
    </row>
    <row r="405" spans="1:9">
      <c r="A405" s="2898">
        <v>31</v>
      </c>
      <c r="B405" s="2896" t="s">
        <v>10798</v>
      </c>
      <c r="C405" s="2896" t="s">
        <v>3322</v>
      </c>
      <c r="D405" s="2899">
        <v>0.01</v>
      </c>
      <c r="E405" s="1783" t="s">
        <v>18421</v>
      </c>
      <c r="F405" s="1783" t="s">
        <v>18100</v>
      </c>
      <c r="G405" s="2896" t="s">
        <v>18422</v>
      </c>
      <c r="H405" s="2904"/>
      <c r="I405" s="2919"/>
    </row>
    <row r="406" spans="1:9" ht="38.25" customHeight="1">
      <c r="A406" s="2898"/>
      <c r="B406" s="2896"/>
      <c r="C406" s="2896"/>
      <c r="D406" s="2899"/>
      <c r="E406" s="1783"/>
      <c r="F406" s="1783"/>
      <c r="G406" s="2896"/>
      <c r="H406" s="2904"/>
      <c r="I406" s="2919"/>
    </row>
    <row r="407" spans="1:9">
      <c r="A407" s="2898">
        <v>32</v>
      </c>
      <c r="B407" s="2896" t="s">
        <v>18366</v>
      </c>
      <c r="C407" s="2896" t="s">
        <v>3322</v>
      </c>
      <c r="D407" s="2899">
        <v>0.1</v>
      </c>
      <c r="E407" s="1783" t="s">
        <v>18423</v>
      </c>
      <c r="F407" s="1783" t="s">
        <v>18122</v>
      </c>
      <c r="G407" s="2896" t="s">
        <v>18424</v>
      </c>
      <c r="H407" s="2904"/>
      <c r="I407" s="2919"/>
    </row>
    <row r="408" spans="1:9">
      <c r="A408" s="2898"/>
      <c r="B408" s="2896"/>
      <c r="C408" s="2896"/>
      <c r="D408" s="2899"/>
      <c r="E408" s="1783"/>
      <c r="F408" s="1783"/>
      <c r="G408" s="2922"/>
      <c r="H408" s="2904"/>
      <c r="I408" s="2918"/>
    </row>
    <row r="409" spans="1:9">
      <c r="A409" s="2898">
        <v>33</v>
      </c>
      <c r="B409" s="2896" t="s">
        <v>18425</v>
      </c>
      <c r="C409" s="2896" t="s">
        <v>3322</v>
      </c>
      <c r="D409" s="2899">
        <v>0.1</v>
      </c>
      <c r="E409" s="1783" t="s">
        <v>18426</v>
      </c>
      <c r="F409" s="1783" t="s">
        <v>18427</v>
      </c>
      <c r="G409" s="2896" t="s">
        <v>18358</v>
      </c>
      <c r="H409" s="2904"/>
      <c r="I409" s="2918"/>
    </row>
    <row r="410" spans="1:9">
      <c r="A410" s="2898"/>
      <c r="B410" s="2896"/>
      <c r="C410" s="2896"/>
      <c r="D410" s="2899"/>
      <c r="E410" s="1783"/>
      <c r="F410" s="1783"/>
      <c r="G410" s="2896"/>
      <c r="H410" s="2904"/>
      <c r="I410" s="2918"/>
    </row>
    <row r="411" spans="1:9">
      <c r="A411" s="2898">
        <v>34</v>
      </c>
      <c r="B411" s="2896" t="s">
        <v>18428</v>
      </c>
      <c r="C411" s="2896" t="s">
        <v>3322</v>
      </c>
      <c r="D411" s="2899">
        <v>0.1</v>
      </c>
      <c r="E411" s="1783" t="s">
        <v>18429</v>
      </c>
      <c r="F411" s="1783" t="s">
        <v>18430</v>
      </c>
      <c r="G411" s="2896" t="s">
        <v>18358</v>
      </c>
      <c r="H411" s="2933"/>
      <c r="I411" s="2918"/>
    </row>
    <row r="412" spans="1:9">
      <c r="A412" s="2898"/>
      <c r="B412" s="2896"/>
      <c r="C412" s="2896"/>
      <c r="D412" s="2899"/>
      <c r="E412" s="1783"/>
      <c r="F412" s="1783"/>
      <c r="G412" s="2896"/>
      <c r="H412" s="2934"/>
      <c r="I412" s="2918"/>
    </row>
    <row r="413" spans="1:9">
      <c r="A413" s="2898">
        <v>35</v>
      </c>
      <c r="B413" s="2896" t="s">
        <v>18431</v>
      </c>
      <c r="C413" s="2896" t="s">
        <v>3322</v>
      </c>
      <c r="D413" s="2899">
        <v>0.1</v>
      </c>
      <c r="E413" s="1783" t="s">
        <v>18432</v>
      </c>
      <c r="F413" s="1783" t="s">
        <v>18433</v>
      </c>
      <c r="G413" s="2896" t="s">
        <v>18358</v>
      </c>
      <c r="H413" s="2904"/>
      <c r="I413" s="2918"/>
    </row>
    <row r="414" spans="1:9">
      <c r="A414" s="2898"/>
      <c r="B414" s="2896"/>
      <c r="C414" s="2896"/>
      <c r="D414" s="2899"/>
      <c r="E414" s="1783"/>
      <c r="F414" s="1783"/>
      <c r="G414" s="2896"/>
      <c r="H414" s="2904"/>
      <c r="I414" s="2918"/>
    </row>
    <row r="415" spans="1:9" ht="52.8">
      <c r="A415" s="326">
        <v>36</v>
      </c>
      <c r="B415" s="307" t="s">
        <v>18434</v>
      </c>
      <c r="C415" s="307" t="s">
        <v>3322</v>
      </c>
      <c r="D415" s="1094">
        <v>0.01</v>
      </c>
      <c r="E415" s="945" t="s">
        <v>18435</v>
      </c>
      <c r="F415" s="945" t="s">
        <v>18436</v>
      </c>
      <c r="G415" s="307" t="s">
        <v>18437</v>
      </c>
      <c r="H415" s="1080"/>
      <c r="I415" s="2918"/>
    </row>
    <row r="416" spans="1:9" ht="52.8">
      <c r="A416" s="326">
        <v>37</v>
      </c>
      <c r="B416" s="307" t="s">
        <v>18434</v>
      </c>
      <c r="C416" s="307" t="s">
        <v>3322</v>
      </c>
      <c r="D416" s="1094">
        <v>0.01</v>
      </c>
      <c r="E416" s="945" t="s">
        <v>18438</v>
      </c>
      <c r="F416" s="945" t="s">
        <v>18439</v>
      </c>
      <c r="G416" s="307" t="s">
        <v>18437</v>
      </c>
      <c r="H416" s="1080"/>
      <c r="I416" s="2918"/>
    </row>
    <row r="417" spans="1:9">
      <c r="A417" s="2898">
        <v>38</v>
      </c>
      <c r="B417" s="2896" t="s">
        <v>18440</v>
      </c>
      <c r="C417" s="2896" t="s">
        <v>3322</v>
      </c>
      <c r="D417" s="2899">
        <v>0.01</v>
      </c>
      <c r="E417" s="1783" t="s">
        <v>18441</v>
      </c>
      <c r="F417" s="1783" t="s">
        <v>18439</v>
      </c>
      <c r="G417" s="2896" t="s">
        <v>18437</v>
      </c>
      <c r="H417" s="2904"/>
      <c r="I417" s="2918"/>
    </row>
    <row r="418" spans="1:9" ht="29.25" customHeight="1">
      <c r="A418" s="2898"/>
      <c r="B418" s="2896"/>
      <c r="C418" s="2896"/>
      <c r="D418" s="2899"/>
      <c r="E418" s="1783"/>
      <c r="F418" s="1783"/>
      <c r="G418" s="2896"/>
      <c r="H418" s="2907"/>
      <c r="I418" s="2919"/>
    </row>
    <row r="419" spans="1:9">
      <c r="A419" s="2898">
        <v>39</v>
      </c>
      <c r="B419" s="2896" t="s">
        <v>18442</v>
      </c>
      <c r="C419" s="2896" t="s">
        <v>3322</v>
      </c>
      <c r="D419" s="2899">
        <v>0.3</v>
      </c>
      <c r="E419" s="1783" t="s">
        <v>18443</v>
      </c>
      <c r="F419" s="1783" t="s">
        <v>18444</v>
      </c>
      <c r="G419" s="2896" t="s">
        <v>18445</v>
      </c>
      <c r="H419" s="2904"/>
      <c r="I419" s="2919"/>
    </row>
    <row r="420" spans="1:9" ht="29.25" customHeight="1">
      <c r="A420" s="2898"/>
      <c r="B420" s="2896"/>
      <c r="C420" s="2896"/>
      <c r="D420" s="2899"/>
      <c r="E420" s="1783"/>
      <c r="F420" s="1783"/>
      <c r="G420" s="2896"/>
      <c r="H420" s="2904"/>
      <c r="I420" s="2918"/>
    </row>
    <row r="421" spans="1:9">
      <c r="A421" s="2898">
        <v>40</v>
      </c>
      <c r="B421" s="2896" t="s">
        <v>18446</v>
      </c>
      <c r="C421" s="2896" t="s">
        <v>3322</v>
      </c>
      <c r="D421" s="2899">
        <v>0.01</v>
      </c>
      <c r="E421" s="1783" t="s">
        <v>18447</v>
      </c>
      <c r="F421" s="1783" t="s">
        <v>18448</v>
      </c>
      <c r="G421" s="2896" t="s">
        <v>18449</v>
      </c>
      <c r="H421" s="2904"/>
      <c r="I421" s="2918"/>
    </row>
    <row r="422" spans="1:9" ht="32.25" customHeight="1">
      <c r="A422" s="2898"/>
      <c r="B422" s="2896"/>
      <c r="C422" s="2896"/>
      <c r="D422" s="2899"/>
      <c r="E422" s="1783"/>
      <c r="F422" s="1783"/>
      <c r="G422" s="2896"/>
      <c r="H422" s="2904"/>
      <c r="I422" s="2918"/>
    </row>
    <row r="423" spans="1:9">
      <c r="A423" s="2898">
        <v>41</v>
      </c>
      <c r="B423" s="2896" t="s">
        <v>417</v>
      </c>
      <c r="C423" s="2896" t="s">
        <v>3322</v>
      </c>
      <c r="D423" s="2899">
        <v>0.01</v>
      </c>
      <c r="E423" s="1783" t="s">
        <v>18450</v>
      </c>
      <c r="F423" s="1783" t="s">
        <v>18448</v>
      </c>
      <c r="G423" s="2896" t="s">
        <v>18445</v>
      </c>
      <c r="H423" s="2904"/>
      <c r="I423" s="2918"/>
    </row>
    <row r="424" spans="1:9" ht="32.25" customHeight="1">
      <c r="A424" s="2898"/>
      <c r="B424" s="2896"/>
      <c r="C424" s="2896"/>
      <c r="D424" s="2899"/>
      <c r="E424" s="1783"/>
      <c r="F424" s="1783"/>
      <c r="G424" s="2896"/>
      <c r="H424" s="2904"/>
      <c r="I424" s="2918"/>
    </row>
    <row r="425" spans="1:9">
      <c r="A425" s="2898">
        <v>42</v>
      </c>
      <c r="B425" s="2896" t="s">
        <v>394</v>
      </c>
      <c r="C425" s="2896" t="s">
        <v>3322</v>
      </c>
      <c r="D425" s="2899">
        <v>0.01</v>
      </c>
      <c r="E425" s="1783" t="s">
        <v>18451</v>
      </c>
      <c r="F425" s="1783" t="s">
        <v>18448</v>
      </c>
      <c r="G425" s="2896" t="s">
        <v>18452</v>
      </c>
      <c r="H425" s="2904"/>
      <c r="I425" s="2918"/>
    </row>
    <row r="426" spans="1:9" ht="33" customHeight="1">
      <c r="A426" s="2898"/>
      <c r="B426" s="2896"/>
      <c r="C426" s="2896"/>
      <c r="D426" s="2899"/>
      <c r="E426" s="1783"/>
      <c r="F426" s="1783"/>
      <c r="G426" s="2896"/>
      <c r="H426" s="2904"/>
      <c r="I426" s="2918"/>
    </row>
    <row r="427" spans="1:9">
      <c r="A427" s="2898">
        <v>43</v>
      </c>
      <c r="B427" s="2896" t="s">
        <v>18453</v>
      </c>
      <c r="C427" s="2896" t="s">
        <v>3322</v>
      </c>
      <c r="D427" s="2899">
        <v>0.01</v>
      </c>
      <c r="E427" s="1783" t="s">
        <v>18454</v>
      </c>
      <c r="F427" s="1783" t="s">
        <v>18448</v>
      </c>
      <c r="G427" s="2896" t="s">
        <v>18445</v>
      </c>
      <c r="H427" s="2904"/>
      <c r="I427" s="2918"/>
    </row>
    <row r="428" spans="1:9" ht="27" customHeight="1">
      <c r="A428" s="2898"/>
      <c r="B428" s="2896"/>
      <c r="C428" s="2896"/>
      <c r="D428" s="2899"/>
      <c r="E428" s="1783"/>
      <c r="F428" s="1783"/>
      <c r="G428" s="2896"/>
      <c r="H428" s="2904"/>
      <c r="I428" s="2918"/>
    </row>
    <row r="429" spans="1:9">
      <c r="A429" s="2898">
        <v>44</v>
      </c>
      <c r="B429" s="2896" t="s">
        <v>18361</v>
      </c>
      <c r="C429" s="2896" t="s">
        <v>3322</v>
      </c>
      <c r="D429" s="2899">
        <v>0.01</v>
      </c>
      <c r="E429" s="1783" t="s">
        <v>18455</v>
      </c>
      <c r="F429" s="1783" t="s">
        <v>18448</v>
      </c>
      <c r="G429" s="2896" t="s">
        <v>18456</v>
      </c>
      <c r="H429" s="2904"/>
      <c r="I429" s="2918"/>
    </row>
    <row r="430" spans="1:9" ht="30.75" customHeight="1">
      <c r="A430" s="2898"/>
      <c r="B430" s="2896"/>
      <c r="C430" s="2896"/>
      <c r="D430" s="2899"/>
      <c r="E430" s="1783"/>
      <c r="F430" s="1783"/>
      <c r="G430" s="2896"/>
      <c r="H430" s="2904"/>
      <c r="I430" s="2918"/>
    </row>
    <row r="431" spans="1:9">
      <c r="A431" s="2898">
        <v>45</v>
      </c>
      <c r="B431" s="2896" t="s">
        <v>431</v>
      </c>
      <c r="C431" s="2896" t="s">
        <v>3322</v>
      </c>
      <c r="D431" s="2899">
        <v>0.01</v>
      </c>
      <c r="E431" s="1783" t="s">
        <v>18457</v>
      </c>
      <c r="F431" s="1783" t="s">
        <v>18448</v>
      </c>
      <c r="G431" s="2896" t="s">
        <v>18445</v>
      </c>
      <c r="H431" s="2904"/>
      <c r="I431" s="2918"/>
    </row>
    <row r="432" spans="1:9" ht="30.75" customHeight="1">
      <c r="A432" s="2898"/>
      <c r="B432" s="2896"/>
      <c r="C432" s="2896"/>
      <c r="D432" s="2899"/>
      <c r="E432" s="1783"/>
      <c r="F432" s="1783"/>
      <c r="G432" s="2896"/>
      <c r="H432" s="2904"/>
      <c r="I432" s="2918"/>
    </row>
    <row r="433" spans="1:9">
      <c r="A433" s="2898">
        <v>46</v>
      </c>
      <c r="B433" s="2896" t="s">
        <v>18458</v>
      </c>
      <c r="C433" s="2896" t="s">
        <v>3322</v>
      </c>
      <c r="D433" s="2899">
        <v>0.02</v>
      </c>
      <c r="E433" s="1783" t="s">
        <v>18459</v>
      </c>
      <c r="F433" s="1783" t="s">
        <v>18448</v>
      </c>
      <c r="G433" s="2896" t="s">
        <v>18445</v>
      </c>
      <c r="H433" s="2904"/>
      <c r="I433" s="2918"/>
    </row>
    <row r="434" spans="1:9" ht="33.75" customHeight="1">
      <c r="A434" s="2898"/>
      <c r="B434" s="2896"/>
      <c r="C434" s="2896"/>
      <c r="D434" s="2899"/>
      <c r="E434" s="1783"/>
      <c r="F434" s="1783"/>
      <c r="G434" s="2896"/>
      <c r="H434" s="2904"/>
      <c r="I434" s="2918"/>
    </row>
    <row r="435" spans="1:9">
      <c r="A435" s="2898">
        <v>47</v>
      </c>
      <c r="B435" s="2896" t="s">
        <v>18458</v>
      </c>
      <c r="C435" s="2896" t="s">
        <v>3322</v>
      </c>
      <c r="D435" s="2899">
        <v>0.01</v>
      </c>
      <c r="E435" s="1783" t="s">
        <v>18460</v>
      </c>
      <c r="F435" s="1783" t="s">
        <v>18448</v>
      </c>
      <c r="G435" s="2896" t="s">
        <v>18445</v>
      </c>
      <c r="H435" s="2904"/>
      <c r="I435" s="2918"/>
    </row>
    <row r="436" spans="1:9" ht="32.25" customHeight="1">
      <c r="A436" s="2898"/>
      <c r="B436" s="2896"/>
      <c r="C436" s="2896"/>
      <c r="D436" s="2899"/>
      <c r="E436" s="1783"/>
      <c r="F436" s="1783"/>
      <c r="G436" s="2896"/>
      <c r="H436" s="2904"/>
      <c r="I436" s="2918"/>
    </row>
    <row r="437" spans="1:9">
      <c r="A437" s="2898">
        <v>48</v>
      </c>
      <c r="B437" s="2896" t="s">
        <v>10928</v>
      </c>
      <c r="C437" s="2896" t="s">
        <v>3322</v>
      </c>
      <c r="D437" s="2899">
        <v>0.01</v>
      </c>
      <c r="E437" s="1783" t="s">
        <v>18461</v>
      </c>
      <c r="F437" s="1783" t="s">
        <v>18439</v>
      </c>
      <c r="G437" s="2896" t="s">
        <v>18445</v>
      </c>
      <c r="H437" s="2904"/>
      <c r="I437" s="2918"/>
    </row>
    <row r="438" spans="1:9" ht="25.5" customHeight="1">
      <c r="A438" s="2898"/>
      <c r="B438" s="2896"/>
      <c r="C438" s="2896"/>
      <c r="D438" s="2899"/>
      <c r="E438" s="1783"/>
      <c r="F438" s="1783"/>
      <c r="G438" s="2896"/>
      <c r="H438" s="2904"/>
      <c r="I438" s="2918"/>
    </row>
    <row r="439" spans="1:9">
      <c r="A439" s="2898">
        <v>49</v>
      </c>
      <c r="B439" s="2896" t="s">
        <v>18462</v>
      </c>
      <c r="C439" s="2896" t="s">
        <v>3322</v>
      </c>
      <c r="D439" s="2899">
        <v>0.01</v>
      </c>
      <c r="E439" s="1783" t="s">
        <v>18463</v>
      </c>
      <c r="F439" s="1783" t="s">
        <v>18439</v>
      </c>
      <c r="G439" s="2896" t="s">
        <v>18445</v>
      </c>
      <c r="H439" s="2904"/>
      <c r="I439" s="2918"/>
    </row>
    <row r="440" spans="1:9" ht="28.5" customHeight="1">
      <c r="A440" s="2898"/>
      <c r="B440" s="2896"/>
      <c r="C440" s="2896"/>
      <c r="D440" s="2899"/>
      <c r="E440" s="1783"/>
      <c r="F440" s="1783"/>
      <c r="G440" s="2896"/>
      <c r="H440" s="2904"/>
      <c r="I440" s="1072"/>
    </row>
    <row r="441" spans="1:9">
      <c r="A441" s="2898">
        <v>50</v>
      </c>
      <c r="B441" s="2896" t="s">
        <v>18464</v>
      </c>
      <c r="C441" s="2896" t="s">
        <v>3322</v>
      </c>
      <c r="D441" s="2899">
        <v>0.01</v>
      </c>
      <c r="E441" s="1783" t="s">
        <v>18465</v>
      </c>
      <c r="F441" s="1783" t="s">
        <v>18439</v>
      </c>
      <c r="G441" s="2896" t="s">
        <v>18466</v>
      </c>
      <c r="H441" s="2904"/>
      <c r="I441" s="1072"/>
    </row>
    <row r="442" spans="1:9" ht="33" customHeight="1">
      <c r="A442" s="2898"/>
      <c r="B442" s="2896"/>
      <c r="C442" s="2896"/>
      <c r="D442" s="2899"/>
      <c r="E442" s="1783"/>
      <c r="F442" s="1783"/>
      <c r="G442" s="2896"/>
      <c r="H442" s="2904"/>
      <c r="I442" s="2918"/>
    </row>
    <row r="443" spans="1:9">
      <c r="A443" s="2898">
        <v>51</v>
      </c>
      <c r="B443" s="2896" t="s">
        <v>386</v>
      </c>
      <c r="C443" s="2896" t="s">
        <v>3322</v>
      </c>
      <c r="D443" s="2899">
        <v>0.01</v>
      </c>
      <c r="E443" s="1783" t="s">
        <v>18467</v>
      </c>
      <c r="F443" s="1783" t="s">
        <v>18439</v>
      </c>
      <c r="G443" s="2896" t="s">
        <v>18445</v>
      </c>
      <c r="H443" s="2904"/>
      <c r="I443" s="2918"/>
    </row>
    <row r="444" spans="1:9" ht="30" customHeight="1">
      <c r="A444" s="2898"/>
      <c r="B444" s="2896"/>
      <c r="C444" s="2896"/>
      <c r="D444" s="2899"/>
      <c r="E444" s="1783"/>
      <c r="F444" s="1783"/>
      <c r="G444" s="2896"/>
      <c r="H444" s="2904"/>
      <c r="I444" s="2918"/>
    </row>
    <row r="445" spans="1:9" ht="39.6">
      <c r="A445" s="326">
        <v>52</v>
      </c>
      <c r="B445" s="307" t="s">
        <v>18468</v>
      </c>
      <c r="C445" s="307" t="s">
        <v>3322</v>
      </c>
      <c r="D445" s="1094">
        <v>0.01</v>
      </c>
      <c r="E445" s="945" t="s">
        <v>18469</v>
      </c>
      <c r="F445" s="945" t="s">
        <v>18470</v>
      </c>
      <c r="G445" s="307" t="s">
        <v>18466</v>
      </c>
      <c r="H445" s="1080"/>
      <c r="I445" s="2918"/>
    </row>
    <row r="446" spans="1:9" ht="15" customHeight="1">
      <c r="A446" s="2898">
        <v>53</v>
      </c>
      <c r="B446" s="2923" t="s">
        <v>18471</v>
      </c>
      <c r="C446" s="2896" t="s">
        <v>3322</v>
      </c>
      <c r="D446" s="2899">
        <v>0.01</v>
      </c>
      <c r="E446" s="1783" t="s">
        <v>18472</v>
      </c>
      <c r="F446" s="1783" t="s">
        <v>18439</v>
      </c>
      <c r="G446" s="2896" t="s">
        <v>18466</v>
      </c>
      <c r="H446" s="2907"/>
      <c r="I446" s="2918"/>
    </row>
    <row r="447" spans="1:9">
      <c r="A447" s="2898"/>
      <c r="B447" s="2924"/>
      <c r="C447" s="2896"/>
      <c r="D447" s="2899"/>
      <c r="E447" s="1783"/>
      <c r="F447" s="1783"/>
      <c r="G447" s="2896"/>
      <c r="H447" s="2908"/>
      <c r="I447" s="2918"/>
    </row>
    <row r="448" spans="1:9">
      <c r="A448" s="2898"/>
      <c r="B448" s="2925"/>
      <c r="C448" s="2896"/>
      <c r="D448" s="2899"/>
      <c r="E448" s="1783"/>
      <c r="F448" s="1783"/>
      <c r="G448" s="2896"/>
      <c r="H448" s="2909"/>
      <c r="I448" s="2918"/>
    </row>
    <row r="449" spans="1:9">
      <c r="A449" s="2898">
        <v>54</v>
      </c>
      <c r="B449" s="2896" t="s">
        <v>18473</v>
      </c>
      <c r="C449" s="2896" t="s">
        <v>3322</v>
      </c>
      <c r="D449" s="2899">
        <v>0.01</v>
      </c>
      <c r="E449" s="1783" t="s">
        <v>18474</v>
      </c>
      <c r="F449" s="1783" t="s">
        <v>18439</v>
      </c>
      <c r="G449" s="2896" t="s">
        <v>18475</v>
      </c>
      <c r="H449" s="2904"/>
      <c r="I449" s="2918"/>
    </row>
    <row r="450" spans="1:9" ht="30" customHeight="1">
      <c r="A450" s="2898"/>
      <c r="B450" s="2896"/>
      <c r="C450" s="2896"/>
      <c r="D450" s="2899"/>
      <c r="E450" s="1783"/>
      <c r="F450" s="1783"/>
      <c r="G450" s="2896"/>
      <c r="H450" s="2904"/>
      <c r="I450" s="2918"/>
    </row>
    <row r="451" spans="1:9">
      <c r="A451" s="2898">
        <v>55</v>
      </c>
      <c r="B451" s="2896" t="s">
        <v>18473</v>
      </c>
      <c r="C451" s="2896" t="s">
        <v>3322</v>
      </c>
      <c r="D451" s="2899">
        <v>0.1</v>
      </c>
      <c r="E451" s="1783" t="s">
        <v>18476</v>
      </c>
      <c r="F451" s="1783" t="s">
        <v>18439</v>
      </c>
      <c r="G451" s="2896" t="s">
        <v>18466</v>
      </c>
      <c r="H451" s="2904"/>
      <c r="I451" s="2918"/>
    </row>
    <row r="452" spans="1:9" ht="27" customHeight="1">
      <c r="A452" s="2898"/>
      <c r="B452" s="2896"/>
      <c r="C452" s="2896"/>
      <c r="D452" s="2899"/>
      <c r="E452" s="1783"/>
      <c r="F452" s="1783"/>
      <c r="G452" s="2896"/>
      <c r="H452" s="2904"/>
      <c r="I452" s="2918"/>
    </row>
    <row r="453" spans="1:9">
      <c r="A453" s="2898">
        <v>56</v>
      </c>
      <c r="B453" s="2896" t="s">
        <v>18464</v>
      </c>
      <c r="C453" s="2896" t="s">
        <v>3322</v>
      </c>
      <c r="D453" s="2899">
        <v>0.02</v>
      </c>
      <c r="E453" s="1783" t="s">
        <v>18477</v>
      </c>
      <c r="F453" s="1783" t="s">
        <v>18439</v>
      </c>
      <c r="G453" s="2896" t="s">
        <v>18445</v>
      </c>
      <c r="H453" s="2904"/>
      <c r="I453" s="2918"/>
    </row>
    <row r="454" spans="1:9" ht="30" customHeight="1">
      <c r="A454" s="2898"/>
      <c r="B454" s="2896"/>
      <c r="C454" s="2896"/>
      <c r="D454" s="2899"/>
      <c r="E454" s="1783"/>
      <c r="F454" s="1783"/>
      <c r="G454" s="2896"/>
      <c r="H454" s="2904"/>
      <c r="I454" s="2918"/>
    </row>
    <row r="455" spans="1:9">
      <c r="A455" s="2898">
        <v>57</v>
      </c>
      <c r="B455" s="2896" t="s">
        <v>18464</v>
      </c>
      <c r="C455" s="2896" t="s">
        <v>3322</v>
      </c>
      <c r="D455" s="2899">
        <v>0.01</v>
      </c>
      <c r="E455" s="1783" t="s">
        <v>18478</v>
      </c>
      <c r="F455" s="1783" t="s">
        <v>18439</v>
      </c>
      <c r="G455" s="2896" t="s">
        <v>18445</v>
      </c>
      <c r="H455" s="2904"/>
      <c r="I455" s="2918"/>
    </row>
    <row r="456" spans="1:9" ht="34.5" customHeight="1">
      <c r="A456" s="2898"/>
      <c r="B456" s="2896"/>
      <c r="C456" s="2896"/>
      <c r="D456" s="2899"/>
      <c r="E456" s="1783"/>
      <c r="F456" s="1783"/>
      <c r="G456" s="2896"/>
      <c r="H456" s="2904"/>
      <c r="I456" s="2918"/>
    </row>
    <row r="457" spans="1:9">
      <c r="A457" s="2898">
        <v>58</v>
      </c>
      <c r="B457" s="2896" t="s">
        <v>18453</v>
      </c>
      <c r="C457" s="2896" t="s">
        <v>3322</v>
      </c>
      <c r="D457" s="2899">
        <v>0.02</v>
      </c>
      <c r="E457" s="1783" t="s">
        <v>18479</v>
      </c>
      <c r="F457" s="1783" t="s">
        <v>18439</v>
      </c>
      <c r="G457" s="2896" t="s">
        <v>18445</v>
      </c>
      <c r="H457" s="2904"/>
      <c r="I457" s="2918"/>
    </row>
    <row r="458" spans="1:9" ht="31.5" customHeight="1">
      <c r="A458" s="2898"/>
      <c r="B458" s="2896"/>
      <c r="C458" s="2896"/>
      <c r="D458" s="2899"/>
      <c r="E458" s="1783"/>
      <c r="F458" s="1783"/>
      <c r="G458" s="2896"/>
      <c r="H458" s="2904"/>
      <c r="I458" s="2918"/>
    </row>
    <row r="459" spans="1:9">
      <c r="A459" s="2898">
        <v>59</v>
      </c>
      <c r="B459" s="2896" t="s">
        <v>18453</v>
      </c>
      <c r="C459" s="2896" t="s">
        <v>3322</v>
      </c>
      <c r="D459" s="2899">
        <v>0.2</v>
      </c>
      <c r="E459" s="1783" t="s">
        <v>18480</v>
      </c>
      <c r="F459" s="1783" t="s">
        <v>18439</v>
      </c>
      <c r="G459" s="2896" t="s">
        <v>18445</v>
      </c>
      <c r="H459" s="2904"/>
      <c r="I459" s="2918"/>
    </row>
    <row r="460" spans="1:9">
      <c r="A460" s="2898"/>
      <c r="B460" s="2922"/>
      <c r="C460" s="2896"/>
      <c r="D460" s="2899"/>
      <c r="E460" s="1783"/>
      <c r="F460" s="1783"/>
      <c r="G460" s="2896"/>
      <c r="H460" s="2904"/>
      <c r="I460" s="2918"/>
    </row>
    <row r="461" spans="1:9">
      <c r="A461" s="2898"/>
      <c r="B461" s="2922"/>
      <c r="C461" s="2896"/>
      <c r="D461" s="2899"/>
      <c r="E461" s="1783"/>
      <c r="F461" s="1783"/>
      <c r="G461" s="2896"/>
      <c r="H461" s="2904"/>
      <c r="I461" s="2918"/>
    </row>
    <row r="462" spans="1:9">
      <c r="A462" s="2898">
        <v>60</v>
      </c>
      <c r="B462" s="2896" t="s">
        <v>386</v>
      </c>
      <c r="C462" s="2896" t="s">
        <v>3322</v>
      </c>
      <c r="D462" s="2899">
        <v>0.04</v>
      </c>
      <c r="E462" s="1783" t="s">
        <v>18481</v>
      </c>
      <c r="F462" s="1783" t="s">
        <v>18482</v>
      </c>
      <c r="G462" s="2896" t="s">
        <v>18445</v>
      </c>
      <c r="H462" s="2904"/>
      <c r="I462" s="2918"/>
    </row>
    <row r="463" spans="1:9" ht="39" customHeight="1">
      <c r="A463" s="2898"/>
      <c r="B463" s="2896"/>
      <c r="C463" s="2896"/>
      <c r="D463" s="2899"/>
      <c r="E463" s="1783"/>
      <c r="F463" s="1783"/>
      <c r="G463" s="2896"/>
      <c r="H463" s="2904"/>
      <c r="I463" s="2918"/>
    </row>
    <row r="464" spans="1:9">
      <c r="A464" s="2898">
        <v>61</v>
      </c>
      <c r="B464" s="2896" t="s">
        <v>18483</v>
      </c>
      <c r="C464" s="2896" t="s">
        <v>3322</v>
      </c>
      <c r="D464" s="2899">
        <v>0.02</v>
      </c>
      <c r="E464" s="1783" t="s">
        <v>18484</v>
      </c>
      <c r="F464" s="1783" t="s">
        <v>18439</v>
      </c>
      <c r="G464" s="2896" t="s">
        <v>18466</v>
      </c>
      <c r="H464" s="2904"/>
      <c r="I464" s="2918"/>
    </row>
    <row r="465" spans="1:9">
      <c r="A465" s="2898"/>
      <c r="B465" s="2922"/>
      <c r="C465" s="2896"/>
      <c r="D465" s="2899"/>
      <c r="E465" s="1783"/>
      <c r="F465" s="1783"/>
      <c r="G465" s="2896"/>
      <c r="H465" s="2904"/>
      <c r="I465" s="2918"/>
    </row>
    <row r="466" spans="1:9">
      <c r="A466" s="2898"/>
      <c r="B466" s="2922"/>
      <c r="C466" s="2896"/>
      <c r="D466" s="2899"/>
      <c r="E466" s="1783"/>
      <c r="F466" s="1783"/>
      <c r="G466" s="2896"/>
      <c r="H466" s="2904"/>
      <c r="I466" s="2918"/>
    </row>
    <row r="467" spans="1:9">
      <c r="A467" s="2898">
        <v>62</v>
      </c>
      <c r="B467" s="2896" t="s">
        <v>18485</v>
      </c>
      <c r="C467" s="2896" t="s">
        <v>75</v>
      </c>
      <c r="D467" s="2899">
        <v>0.05</v>
      </c>
      <c r="E467" s="1783" t="s">
        <v>18486</v>
      </c>
      <c r="F467" s="1783" t="s">
        <v>18487</v>
      </c>
      <c r="G467" s="2896" t="s">
        <v>18445</v>
      </c>
      <c r="H467" s="2904"/>
      <c r="I467" s="2918"/>
    </row>
    <row r="468" spans="1:9" ht="34.5" customHeight="1">
      <c r="A468" s="2898"/>
      <c r="B468" s="2896"/>
      <c r="C468" s="2896"/>
      <c r="D468" s="2899"/>
      <c r="E468" s="1783"/>
      <c r="F468" s="1783"/>
      <c r="G468" s="2896"/>
      <c r="H468" s="2904"/>
      <c r="I468" s="2918"/>
    </row>
    <row r="469" spans="1:9">
      <c r="A469" s="2898">
        <v>63</v>
      </c>
      <c r="B469" s="2896" t="s">
        <v>18464</v>
      </c>
      <c r="C469" s="2896" t="s">
        <v>3322</v>
      </c>
      <c r="D469" s="2899">
        <v>0.01</v>
      </c>
      <c r="E469" s="1783" t="s">
        <v>18488</v>
      </c>
      <c r="F469" s="1783" t="s">
        <v>18487</v>
      </c>
      <c r="G469" s="2896" t="s">
        <v>18466</v>
      </c>
      <c r="H469" s="2904"/>
      <c r="I469" s="2918"/>
    </row>
    <row r="470" spans="1:9">
      <c r="A470" s="2898"/>
      <c r="B470" s="2922"/>
      <c r="C470" s="2896"/>
      <c r="D470" s="2899"/>
      <c r="E470" s="1783"/>
      <c r="F470" s="1783"/>
      <c r="G470" s="2896"/>
      <c r="H470" s="2904"/>
      <c r="I470" s="1072"/>
    </row>
    <row r="471" spans="1:9">
      <c r="A471" s="2898"/>
      <c r="B471" s="2922"/>
      <c r="C471" s="2896"/>
      <c r="D471" s="2899"/>
      <c r="E471" s="1783"/>
      <c r="F471" s="1783"/>
      <c r="G471" s="2896"/>
      <c r="H471" s="2904"/>
      <c r="I471" s="2918"/>
    </row>
    <row r="472" spans="1:9">
      <c r="A472" s="2898">
        <v>64</v>
      </c>
      <c r="B472" s="2896" t="s">
        <v>18489</v>
      </c>
      <c r="C472" s="2896" t="s">
        <v>3322</v>
      </c>
      <c r="D472" s="2899">
        <v>0.01</v>
      </c>
      <c r="E472" s="1783" t="s">
        <v>18490</v>
      </c>
      <c r="F472" s="1783" t="s">
        <v>18439</v>
      </c>
      <c r="G472" s="2896" t="s">
        <v>18466</v>
      </c>
      <c r="H472" s="2904"/>
      <c r="I472" s="2918"/>
    </row>
    <row r="473" spans="1:9" ht="31.5" customHeight="1">
      <c r="A473" s="2898"/>
      <c r="B473" s="2896"/>
      <c r="C473" s="2896"/>
      <c r="D473" s="2899"/>
      <c r="E473" s="1783"/>
      <c r="F473" s="1783"/>
      <c r="G473" s="2896"/>
      <c r="H473" s="2904"/>
      <c r="I473" s="1072"/>
    </row>
    <row r="474" spans="1:9">
      <c r="A474" s="2898">
        <v>65</v>
      </c>
      <c r="B474" s="2896" t="s">
        <v>18491</v>
      </c>
      <c r="C474" s="2896" t="s">
        <v>3322</v>
      </c>
      <c r="D474" s="2899">
        <v>0.01</v>
      </c>
      <c r="E474" s="1783" t="s">
        <v>18492</v>
      </c>
      <c r="F474" s="1783" t="s">
        <v>18493</v>
      </c>
      <c r="G474" s="2896" t="s">
        <v>18445</v>
      </c>
      <c r="H474" s="2904"/>
      <c r="I474" s="2918"/>
    </row>
    <row r="475" spans="1:9" ht="30" customHeight="1">
      <c r="A475" s="2898"/>
      <c r="B475" s="2896"/>
      <c r="C475" s="2896"/>
      <c r="D475" s="2899"/>
      <c r="E475" s="1783"/>
      <c r="F475" s="1783"/>
      <c r="G475" s="2896"/>
      <c r="H475" s="2904"/>
      <c r="I475" s="2918"/>
    </row>
    <row r="476" spans="1:9">
      <c r="A476" s="2898">
        <v>66</v>
      </c>
      <c r="B476" s="2896" t="s">
        <v>431</v>
      </c>
      <c r="C476" s="2896" t="s">
        <v>3322</v>
      </c>
      <c r="D476" s="2899">
        <v>0.01</v>
      </c>
      <c r="E476" s="1783" t="s">
        <v>18494</v>
      </c>
      <c r="F476" s="1783" t="s">
        <v>18493</v>
      </c>
      <c r="G476" s="2896" t="s">
        <v>18445</v>
      </c>
      <c r="H476" s="2904"/>
      <c r="I476" s="2918"/>
    </row>
    <row r="477" spans="1:9" ht="28.5" customHeight="1">
      <c r="A477" s="2898"/>
      <c r="B477" s="2896"/>
      <c r="C477" s="2896"/>
      <c r="D477" s="2899"/>
      <c r="E477" s="1783"/>
      <c r="F477" s="1783"/>
      <c r="G477" s="2896"/>
      <c r="H477" s="2904"/>
      <c r="I477" s="2918"/>
    </row>
    <row r="478" spans="1:9">
      <c r="A478" s="2898">
        <v>67</v>
      </c>
      <c r="B478" s="2896" t="s">
        <v>18462</v>
      </c>
      <c r="C478" s="2896" t="s">
        <v>3322</v>
      </c>
      <c r="D478" s="2899">
        <v>0.01</v>
      </c>
      <c r="E478" s="1783" t="s">
        <v>18495</v>
      </c>
      <c r="F478" s="1783" t="s">
        <v>18493</v>
      </c>
      <c r="G478" s="2896" t="s">
        <v>18466</v>
      </c>
      <c r="H478" s="2904"/>
      <c r="I478" s="2918"/>
    </row>
    <row r="479" spans="1:9" ht="25.5" customHeight="1">
      <c r="A479" s="2898"/>
      <c r="B479" s="2896"/>
      <c r="C479" s="2896"/>
      <c r="D479" s="2899"/>
      <c r="E479" s="1783"/>
      <c r="F479" s="1783"/>
      <c r="G479" s="2896"/>
      <c r="H479" s="2904"/>
      <c r="I479" s="2918"/>
    </row>
    <row r="480" spans="1:9" ht="46.5" customHeight="1">
      <c r="A480" s="326">
        <v>68</v>
      </c>
      <c r="B480" s="307" t="s">
        <v>18496</v>
      </c>
      <c r="C480" s="307" t="s">
        <v>3322</v>
      </c>
      <c r="D480" s="1094">
        <v>0.5</v>
      </c>
      <c r="E480" s="945" t="s">
        <v>18497</v>
      </c>
      <c r="F480" s="945" t="s">
        <v>18439</v>
      </c>
      <c r="G480" s="307" t="s">
        <v>18380</v>
      </c>
      <c r="H480" s="1080"/>
      <c r="I480" s="2918"/>
    </row>
    <row r="481" spans="1:9">
      <c r="A481" s="2898">
        <v>69</v>
      </c>
      <c r="B481" s="2896" t="s">
        <v>18498</v>
      </c>
      <c r="C481" s="2896" t="s">
        <v>3322</v>
      </c>
      <c r="D481" s="2899">
        <v>1.1000000000000001</v>
      </c>
      <c r="E481" s="1783" t="s">
        <v>18499</v>
      </c>
      <c r="F481" s="1783" t="s">
        <v>18500</v>
      </c>
      <c r="G481" s="2896" t="s">
        <v>18501</v>
      </c>
      <c r="H481" s="2904"/>
      <c r="I481" s="2918"/>
    </row>
    <row r="482" spans="1:9" ht="39.75" customHeight="1">
      <c r="A482" s="2898"/>
      <c r="B482" s="2896"/>
      <c r="C482" s="2896"/>
      <c r="D482" s="2899"/>
      <c r="E482" s="1783"/>
      <c r="F482" s="1783"/>
      <c r="G482" s="2896"/>
      <c r="H482" s="2904"/>
      <c r="I482" s="2918"/>
    </row>
    <row r="483" spans="1:9">
      <c r="A483" s="2898">
        <v>70</v>
      </c>
      <c r="B483" s="2896" t="s">
        <v>18453</v>
      </c>
      <c r="C483" s="2896" t="s">
        <v>3322</v>
      </c>
      <c r="D483" s="2899">
        <v>0.4</v>
      </c>
      <c r="E483" s="1783" t="s">
        <v>18502</v>
      </c>
      <c r="F483" s="1783" t="s">
        <v>18439</v>
      </c>
      <c r="G483" s="2896" t="s">
        <v>18380</v>
      </c>
      <c r="H483" s="2904"/>
      <c r="I483" s="2918"/>
    </row>
    <row r="484" spans="1:9" ht="34.5" customHeight="1">
      <c r="A484" s="2898"/>
      <c r="B484" s="2896"/>
      <c r="C484" s="2896"/>
      <c r="D484" s="2899"/>
      <c r="E484" s="1783"/>
      <c r="F484" s="1783"/>
      <c r="G484" s="2896"/>
      <c r="H484" s="2904"/>
      <c r="I484" s="2918"/>
    </row>
    <row r="485" spans="1:9">
      <c r="A485" s="2898">
        <v>71</v>
      </c>
      <c r="B485" s="2896" t="s">
        <v>18503</v>
      </c>
      <c r="C485" s="2896" t="s">
        <v>3322</v>
      </c>
      <c r="D485" s="2899">
        <v>0.01</v>
      </c>
      <c r="E485" s="1783" t="s">
        <v>18504</v>
      </c>
      <c r="F485" s="1783" t="s">
        <v>18505</v>
      </c>
      <c r="G485" s="2896" t="s">
        <v>18380</v>
      </c>
      <c r="H485" s="2904"/>
      <c r="I485" s="2918"/>
    </row>
    <row r="486" spans="1:9" ht="45.75" customHeight="1">
      <c r="A486" s="2898"/>
      <c r="B486" s="2922"/>
      <c r="C486" s="2896"/>
      <c r="D486" s="2899"/>
      <c r="E486" s="1783"/>
      <c r="F486" s="1783"/>
      <c r="G486" s="2896"/>
      <c r="H486" s="2904"/>
      <c r="I486" s="2918"/>
    </row>
    <row r="487" spans="1:9">
      <c r="A487" s="2898">
        <v>72</v>
      </c>
      <c r="B487" s="2896" t="s">
        <v>18458</v>
      </c>
      <c r="C487" s="2896" t="s">
        <v>3322</v>
      </c>
      <c r="D487" s="2899">
        <v>0.01</v>
      </c>
      <c r="E487" s="1783" t="s">
        <v>18506</v>
      </c>
      <c r="F487" s="1783" t="s">
        <v>18439</v>
      </c>
      <c r="G487" s="2896" t="s">
        <v>18380</v>
      </c>
      <c r="H487" s="2904"/>
      <c r="I487" s="2918"/>
    </row>
    <row r="488" spans="1:9" ht="31.5" customHeight="1">
      <c r="A488" s="2898"/>
      <c r="B488" s="2896"/>
      <c r="C488" s="2896"/>
      <c r="D488" s="2899"/>
      <c r="E488" s="1783"/>
      <c r="F488" s="1783"/>
      <c r="G488" s="2896"/>
      <c r="H488" s="2904"/>
      <c r="I488" s="2918"/>
    </row>
    <row r="489" spans="1:9">
      <c r="A489" s="2898">
        <v>73</v>
      </c>
      <c r="B489" s="2896" t="s">
        <v>18507</v>
      </c>
      <c r="C489" s="2896" t="s">
        <v>3322</v>
      </c>
      <c r="D489" s="2899">
        <v>0.1</v>
      </c>
      <c r="E489" s="1783" t="s">
        <v>18497</v>
      </c>
      <c r="F489" s="1783" t="s">
        <v>18439</v>
      </c>
      <c r="G489" s="2896" t="s">
        <v>18380</v>
      </c>
      <c r="H489" s="2904"/>
      <c r="I489" s="2918"/>
    </row>
    <row r="490" spans="1:9">
      <c r="A490" s="2898"/>
      <c r="B490" s="2922"/>
      <c r="C490" s="2896"/>
      <c r="D490" s="2899"/>
      <c r="E490" s="1783"/>
      <c r="F490" s="1783"/>
      <c r="G490" s="2896"/>
      <c r="H490" s="2904"/>
      <c r="I490" s="2918"/>
    </row>
    <row r="491" spans="1:9">
      <c r="A491" s="2898"/>
      <c r="B491" s="2922"/>
      <c r="C491" s="2896"/>
      <c r="D491" s="2899"/>
      <c r="E491" s="1783"/>
      <c r="F491" s="1783"/>
      <c r="G491" s="2896"/>
      <c r="H491" s="2904"/>
      <c r="I491" s="2918"/>
    </row>
    <row r="492" spans="1:9">
      <c r="A492" s="2898">
        <v>74</v>
      </c>
      <c r="B492" s="2896" t="s">
        <v>18503</v>
      </c>
      <c r="C492" s="2896" t="s">
        <v>3322</v>
      </c>
      <c r="D492" s="2899">
        <v>0.01</v>
      </c>
      <c r="E492" s="1783" t="s">
        <v>18508</v>
      </c>
      <c r="F492" s="1783" t="s">
        <v>18439</v>
      </c>
      <c r="G492" s="2896" t="s">
        <v>18380</v>
      </c>
      <c r="H492" s="2904"/>
      <c r="I492" s="2918"/>
    </row>
    <row r="493" spans="1:9">
      <c r="A493" s="2898"/>
      <c r="B493" s="2922"/>
      <c r="C493" s="2896"/>
      <c r="D493" s="2899"/>
      <c r="E493" s="1783"/>
      <c r="F493" s="1783"/>
      <c r="G493" s="2896"/>
      <c r="H493" s="2904"/>
      <c r="I493" s="2918"/>
    </row>
    <row r="494" spans="1:9">
      <c r="A494" s="2898"/>
      <c r="B494" s="2922"/>
      <c r="C494" s="2896"/>
      <c r="D494" s="2899"/>
      <c r="E494" s="1783"/>
      <c r="F494" s="1783"/>
      <c r="G494" s="2896"/>
      <c r="H494" s="2904"/>
      <c r="I494" s="2918"/>
    </row>
    <row r="495" spans="1:9">
      <c r="A495" s="2898">
        <v>75</v>
      </c>
      <c r="B495" s="2896" t="s">
        <v>18489</v>
      </c>
      <c r="C495" s="2896" t="s">
        <v>3322</v>
      </c>
      <c r="D495" s="2899">
        <v>0.02</v>
      </c>
      <c r="E495" s="1783" t="s">
        <v>18509</v>
      </c>
      <c r="F495" s="1783" t="s">
        <v>18439</v>
      </c>
      <c r="G495" s="2896" t="s">
        <v>18380</v>
      </c>
      <c r="H495" s="2904"/>
      <c r="I495" s="2918"/>
    </row>
    <row r="496" spans="1:9" ht="27.75" customHeight="1">
      <c r="A496" s="2898"/>
      <c r="B496" s="2896"/>
      <c r="C496" s="2896"/>
      <c r="D496" s="2899"/>
      <c r="E496" s="1783"/>
      <c r="F496" s="1783"/>
      <c r="G496" s="2896"/>
      <c r="H496" s="2904"/>
      <c r="I496" s="2918"/>
    </row>
    <row r="497" spans="1:9">
      <c r="A497" s="2898">
        <v>76</v>
      </c>
      <c r="B497" s="2896" t="s">
        <v>10837</v>
      </c>
      <c r="C497" s="2896" t="s">
        <v>3322</v>
      </c>
      <c r="D497" s="2899">
        <v>0.02</v>
      </c>
      <c r="E497" s="1783" t="s">
        <v>18510</v>
      </c>
      <c r="F497" s="1783" t="s">
        <v>18439</v>
      </c>
      <c r="G497" s="2896" t="s">
        <v>18380</v>
      </c>
      <c r="H497" s="2904"/>
      <c r="I497" s="2918"/>
    </row>
    <row r="498" spans="1:9" ht="30.75" customHeight="1">
      <c r="A498" s="2898"/>
      <c r="B498" s="2896"/>
      <c r="C498" s="2896"/>
      <c r="D498" s="2899"/>
      <c r="E498" s="1783"/>
      <c r="F498" s="1783"/>
      <c r="G498" s="2896"/>
      <c r="H498" s="2904"/>
      <c r="I498" s="2918"/>
    </row>
    <row r="499" spans="1:9">
      <c r="A499" s="2898">
        <v>77</v>
      </c>
      <c r="B499" s="2896" t="s">
        <v>18511</v>
      </c>
      <c r="C499" s="2896" t="s">
        <v>3322</v>
      </c>
      <c r="D499" s="2899">
        <v>0.01</v>
      </c>
      <c r="E499" s="1783" t="s">
        <v>18512</v>
      </c>
      <c r="F499" s="1783" t="s">
        <v>18439</v>
      </c>
      <c r="G499" s="2896" t="s">
        <v>18380</v>
      </c>
      <c r="H499" s="2904"/>
      <c r="I499" s="2918"/>
    </row>
    <row r="500" spans="1:9" ht="32.25" customHeight="1">
      <c r="A500" s="2898"/>
      <c r="B500" s="2896"/>
      <c r="C500" s="2896"/>
      <c r="D500" s="2899"/>
      <c r="E500" s="1783"/>
      <c r="F500" s="1783"/>
      <c r="G500" s="2896"/>
      <c r="H500" s="2904"/>
      <c r="I500" s="2918"/>
    </row>
    <row r="501" spans="1:9">
      <c r="A501" s="2898">
        <v>78</v>
      </c>
      <c r="B501" s="2896" t="s">
        <v>18513</v>
      </c>
      <c r="C501" s="2896" t="s">
        <v>3322</v>
      </c>
      <c r="D501" s="2899">
        <v>0.02</v>
      </c>
      <c r="E501" s="1783" t="s">
        <v>18514</v>
      </c>
      <c r="F501" s="1783" t="s">
        <v>17922</v>
      </c>
      <c r="G501" s="2896" t="s">
        <v>18380</v>
      </c>
      <c r="H501" s="2904"/>
      <c r="I501" s="2918"/>
    </row>
    <row r="502" spans="1:9" ht="29.25" customHeight="1">
      <c r="A502" s="2898"/>
      <c r="B502" s="2896"/>
      <c r="C502" s="2896"/>
      <c r="D502" s="2899"/>
      <c r="E502" s="1783"/>
      <c r="F502" s="1783"/>
      <c r="G502" s="2896"/>
      <c r="H502" s="2904"/>
      <c r="I502" s="2918"/>
    </row>
    <row r="503" spans="1:9">
      <c r="A503" s="2898">
        <v>79</v>
      </c>
      <c r="B503" s="2896" t="s">
        <v>18513</v>
      </c>
      <c r="C503" s="2896" t="s">
        <v>3322</v>
      </c>
      <c r="D503" s="2899">
        <v>0.03</v>
      </c>
      <c r="E503" s="1783" t="s">
        <v>18515</v>
      </c>
      <c r="F503" s="1783" t="s">
        <v>18439</v>
      </c>
      <c r="G503" s="2896" t="s">
        <v>18380</v>
      </c>
      <c r="H503" s="2904"/>
      <c r="I503" s="2918"/>
    </row>
    <row r="504" spans="1:9" ht="37.5" customHeight="1">
      <c r="A504" s="2898"/>
      <c r="B504" s="2896"/>
      <c r="C504" s="2896"/>
      <c r="D504" s="2899"/>
      <c r="E504" s="1783"/>
      <c r="F504" s="1783"/>
      <c r="G504" s="2896"/>
      <c r="H504" s="2904"/>
      <c r="I504" s="2918"/>
    </row>
    <row r="505" spans="1:9">
      <c r="A505" s="2898">
        <v>80</v>
      </c>
      <c r="B505" s="2896" t="s">
        <v>18513</v>
      </c>
      <c r="C505" s="2896" t="s">
        <v>3322</v>
      </c>
      <c r="D505" s="2899">
        <v>0.5</v>
      </c>
      <c r="E505" s="1783" t="s">
        <v>18516</v>
      </c>
      <c r="F505" s="1783" t="s">
        <v>18439</v>
      </c>
      <c r="G505" s="2896" t="s">
        <v>18380</v>
      </c>
      <c r="H505" s="2904"/>
      <c r="I505" s="1072"/>
    </row>
    <row r="506" spans="1:9" ht="35.25" customHeight="1">
      <c r="A506" s="2898"/>
      <c r="B506" s="2896"/>
      <c r="C506" s="2896"/>
      <c r="D506" s="2899"/>
      <c r="E506" s="1783"/>
      <c r="F506" s="1783"/>
      <c r="G506" s="2896"/>
      <c r="H506" s="2904"/>
      <c r="I506" s="2918"/>
    </row>
    <row r="507" spans="1:9">
      <c r="A507" s="2898">
        <v>81</v>
      </c>
      <c r="B507" s="2896" t="s">
        <v>18513</v>
      </c>
      <c r="C507" s="2896" t="s">
        <v>3322</v>
      </c>
      <c r="D507" s="2899">
        <v>0.4</v>
      </c>
      <c r="E507" s="1783" t="s">
        <v>18517</v>
      </c>
      <c r="F507" s="1783" t="s">
        <v>18439</v>
      </c>
      <c r="G507" s="2896" t="s">
        <v>18380</v>
      </c>
      <c r="H507" s="2904"/>
      <c r="I507" s="2918"/>
    </row>
    <row r="508" spans="1:9" ht="27.75" customHeight="1">
      <c r="A508" s="2898"/>
      <c r="B508" s="2896"/>
      <c r="C508" s="2896"/>
      <c r="D508" s="2899"/>
      <c r="E508" s="1783"/>
      <c r="F508" s="1783"/>
      <c r="G508" s="2896"/>
      <c r="H508" s="2904"/>
      <c r="I508" s="2918"/>
    </row>
    <row r="509" spans="1:9">
      <c r="A509" s="2898">
        <v>82</v>
      </c>
      <c r="B509" s="2896" t="s">
        <v>18518</v>
      </c>
      <c r="C509" s="2896" t="s">
        <v>3322</v>
      </c>
      <c r="D509" s="2899">
        <v>0.03</v>
      </c>
      <c r="E509" s="1783" t="s">
        <v>18519</v>
      </c>
      <c r="F509" s="1783" t="s">
        <v>18439</v>
      </c>
      <c r="G509" s="2896" t="s">
        <v>18380</v>
      </c>
      <c r="H509" s="2904"/>
      <c r="I509" s="2918"/>
    </row>
    <row r="510" spans="1:9">
      <c r="A510" s="2898"/>
      <c r="B510" s="2922"/>
      <c r="C510" s="2896"/>
      <c r="D510" s="2899"/>
      <c r="E510" s="1783"/>
      <c r="F510" s="1783"/>
      <c r="G510" s="2896"/>
      <c r="H510" s="2904"/>
      <c r="I510" s="2918"/>
    </row>
    <row r="511" spans="1:9" ht="22.5" customHeight="1">
      <c r="A511" s="2898"/>
      <c r="B511" s="2922"/>
      <c r="C511" s="2896"/>
      <c r="D511" s="2899"/>
      <c r="E511" s="1783"/>
      <c r="F511" s="1783"/>
      <c r="G511" s="2896"/>
      <c r="H511" s="2904"/>
      <c r="I511" s="2918"/>
    </row>
    <row r="512" spans="1:9">
      <c r="A512" s="2898">
        <v>83</v>
      </c>
      <c r="B512" s="2896" t="s">
        <v>18520</v>
      </c>
      <c r="C512" s="2896" t="s">
        <v>3322</v>
      </c>
      <c r="D512" s="2899">
        <v>0.01</v>
      </c>
      <c r="E512" s="1783" t="s">
        <v>18521</v>
      </c>
      <c r="F512" s="1783" t="s">
        <v>18439</v>
      </c>
      <c r="G512" s="2896" t="s">
        <v>18380</v>
      </c>
      <c r="H512" s="2904"/>
      <c r="I512" s="2918"/>
    </row>
    <row r="513" spans="1:9" ht="30.75" customHeight="1">
      <c r="A513" s="2898"/>
      <c r="B513" s="2896"/>
      <c r="C513" s="2896"/>
      <c r="D513" s="2899"/>
      <c r="E513" s="1783"/>
      <c r="F513" s="1783"/>
      <c r="G513" s="2896"/>
      <c r="H513" s="2904"/>
      <c r="I513" s="2918"/>
    </row>
    <row r="514" spans="1:9">
      <c r="A514" s="2898">
        <v>84</v>
      </c>
      <c r="B514" s="2896" t="s">
        <v>18522</v>
      </c>
      <c r="C514" s="2896" t="s">
        <v>3322</v>
      </c>
      <c r="D514" s="2899">
        <v>1</v>
      </c>
      <c r="E514" s="1783" t="s">
        <v>18523</v>
      </c>
      <c r="F514" s="1783" t="s">
        <v>18439</v>
      </c>
      <c r="G514" s="2896" t="s">
        <v>18380</v>
      </c>
      <c r="H514" s="2904"/>
      <c r="I514" s="2918"/>
    </row>
    <row r="515" spans="1:9" ht="31.5" customHeight="1">
      <c r="A515" s="2898"/>
      <c r="B515" s="2896"/>
      <c r="C515" s="2896"/>
      <c r="D515" s="2899"/>
      <c r="E515" s="1783"/>
      <c r="F515" s="1783"/>
      <c r="G515" s="2896"/>
      <c r="H515" s="2904"/>
      <c r="I515" s="2918"/>
    </row>
    <row r="516" spans="1:9">
      <c r="A516" s="2898">
        <v>85</v>
      </c>
      <c r="B516" s="2923" t="s">
        <v>18503</v>
      </c>
      <c r="C516" s="2896" t="s">
        <v>3322</v>
      </c>
      <c r="D516" s="2899">
        <v>0.01</v>
      </c>
      <c r="E516" s="1783" t="s">
        <v>18524</v>
      </c>
      <c r="F516" s="1783" t="s">
        <v>18439</v>
      </c>
      <c r="G516" s="2896" t="s">
        <v>17928</v>
      </c>
      <c r="H516" s="2904"/>
      <c r="I516" s="2918"/>
    </row>
    <row r="517" spans="1:9" ht="36" customHeight="1">
      <c r="A517" s="2898"/>
      <c r="B517" s="2925"/>
      <c r="C517" s="2896"/>
      <c r="D517" s="2899"/>
      <c r="E517" s="1783"/>
      <c r="F517" s="1783"/>
      <c r="G517" s="2896"/>
      <c r="H517" s="2904"/>
      <c r="I517" s="2918"/>
    </row>
    <row r="518" spans="1:9">
      <c r="A518" s="2898">
        <v>86</v>
      </c>
      <c r="B518" s="2896" t="s">
        <v>18520</v>
      </c>
      <c r="C518" s="2896" t="s">
        <v>3322</v>
      </c>
      <c r="D518" s="2899">
        <v>0.01</v>
      </c>
      <c r="E518" s="1783" t="s">
        <v>18525</v>
      </c>
      <c r="F518" s="1783" t="s">
        <v>18439</v>
      </c>
      <c r="G518" s="2896" t="s">
        <v>17928</v>
      </c>
      <c r="H518" s="2904"/>
      <c r="I518" s="2918"/>
    </row>
    <row r="519" spans="1:9" ht="37.5" customHeight="1">
      <c r="A519" s="2898"/>
      <c r="B519" s="2896"/>
      <c r="C519" s="2896"/>
      <c r="D519" s="2899"/>
      <c r="E519" s="1783"/>
      <c r="F519" s="1783"/>
      <c r="G519" s="2896"/>
      <c r="H519" s="2904"/>
      <c r="I519" s="2918"/>
    </row>
    <row r="520" spans="1:9">
      <c r="A520" s="2898">
        <v>87</v>
      </c>
      <c r="B520" s="2896" t="s">
        <v>12251</v>
      </c>
      <c r="C520" s="2896" t="s">
        <v>75</v>
      </c>
      <c r="D520" s="2899">
        <v>0.01</v>
      </c>
      <c r="E520" s="1783" t="s">
        <v>18526</v>
      </c>
      <c r="F520" s="1783" t="s">
        <v>18439</v>
      </c>
      <c r="G520" s="2896" t="s">
        <v>17928</v>
      </c>
      <c r="H520" s="2904"/>
      <c r="I520" s="2918"/>
    </row>
    <row r="521" spans="1:9" ht="35.25" customHeight="1">
      <c r="A521" s="2898"/>
      <c r="B521" s="2896"/>
      <c r="C521" s="2896"/>
      <c r="D521" s="2899"/>
      <c r="E521" s="1783"/>
      <c r="F521" s="1783"/>
      <c r="G521" s="2896"/>
      <c r="H521" s="2904"/>
      <c r="I521" s="2918"/>
    </row>
    <row r="522" spans="1:9">
      <c r="A522" s="2898">
        <v>88</v>
      </c>
      <c r="B522" s="2896" t="s">
        <v>12251</v>
      </c>
      <c r="C522" s="2896" t="s">
        <v>3322</v>
      </c>
      <c r="D522" s="2899">
        <v>0.3</v>
      </c>
      <c r="E522" s="1783" t="s">
        <v>18527</v>
      </c>
      <c r="F522" s="1783" t="s">
        <v>18439</v>
      </c>
      <c r="G522" s="2896" t="s">
        <v>17928</v>
      </c>
      <c r="H522" s="2904"/>
      <c r="I522" s="2918"/>
    </row>
    <row r="523" spans="1:9" ht="30" customHeight="1">
      <c r="A523" s="2898"/>
      <c r="B523" s="2896"/>
      <c r="C523" s="2896"/>
      <c r="D523" s="2899"/>
      <c r="E523" s="1783"/>
      <c r="F523" s="1783"/>
      <c r="G523" s="2896"/>
      <c r="H523" s="2904"/>
      <c r="I523" s="2918"/>
    </row>
    <row r="524" spans="1:9">
      <c r="A524" s="2898">
        <v>89</v>
      </c>
      <c r="B524" s="2896" t="s">
        <v>18513</v>
      </c>
      <c r="C524" s="2896" t="s">
        <v>3322</v>
      </c>
      <c r="D524" s="2899">
        <v>0.02</v>
      </c>
      <c r="E524" s="1783" t="s">
        <v>18528</v>
      </c>
      <c r="F524" s="1783" t="s">
        <v>18439</v>
      </c>
      <c r="G524" s="2896" t="s">
        <v>17928</v>
      </c>
      <c r="H524" s="2904"/>
      <c r="I524" s="2918"/>
    </row>
    <row r="525" spans="1:9" ht="42" customHeight="1">
      <c r="A525" s="2898"/>
      <c r="B525" s="2896"/>
      <c r="C525" s="2896"/>
      <c r="D525" s="2899"/>
      <c r="E525" s="1783"/>
      <c r="F525" s="1783"/>
      <c r="G525" s="2896"/>
      <c r="H525" s="2904"/>
      <c r="I525" s="2918"/>
    </row>
    <row r="526" spans="1:9">
      <c r="A526" s="2898">
        <v>90</v>
      </c>
      <c r="B526" s="2896" t="s">
        <v>18453</v>
      </c>
      <c r="C526" s="2896" t="s">
        <v>3322</v>
      </c>
      <c r="D526" s="2899">
        <v>0.01</v>
      </c>
      <c r="E526" s="1783" t="s">
        <v>18524</v>
      </c>
      <c r="F526" s="1783" t="s">
        <v>18439</v>
      </c>
      <c r="G526" s="2896" t="s">
        <v>17928</v>
      </c>
      <c r="H526" s="2904"/>
      <c r="I526" s="2918"/>
    </row>
    <row r="527" spans="1:9" ht="39.75" customHeight="1">
      <c r="A527" s="2898"/>
      <c r="B527" s="2896"/>
      <c r="C527" s="2896"/>
      <c r="D527" s="2899"/>
      <c r="E527" s="1783"/>
      <c r="F527" s="1783"/>
      <c r="G527" s="2896"/>
      <c r="H527" s="2904"/>
      <c r="I527" s="2918"/>
    </row>
    <row r="528" spans="1:9">
      <c r="A528" s="2898">
        <v>91</v>
      </c>
      <c r="B528" s="2896" t="s">
        <v>10837</v>
      </c>
      <c r="C528" s="2896" t="s">
        <v>3322</v>
      </c>
      <c r="D528" s="2899">
        <v>0.01</v>
      </c>
      <c r="E528" s="1783" t="s">
        <v>18524</v>
      </c>
      <c r="F528" s="1783" t="s">
        <v>18439</v>
      </c>
      <c r="G528" s="2896" t="s">
        <v>17928</v>
      </c>
      <c r="H528" s="2904"/>
      <c r="I528" s="2918"/>
    </row>
    <row r="529" spans="1:9" ht="40.5" customHeight="1">
      <c r="A529" s="2898"/>
      <c r="B529" s="2896"/>
      <c r="C529" s="2896"/>
      <c r="D529" s="2899"/>
      <c r="E529" s="1783"/>
      <c r="F529" s="1783"/>
      <c r="G529" s="2896"/>
      <c r="H529" s="2904"/>
      <c r="I529" s="2918"/>
    </row>
    <row r="530" spans="1:9">
      <c r="A530" s="2898">
        <v>92</v>
      </c>
      <c r="B530" s="2896" t="s">
        <v>18522</v>
      </c>
      <c r="C530" s="2896" t="s">
        <v>3322</v>
      </c>
      <c r="D530" s="2899">
        <v>0.8</v>
      </c>
      <c r="E530" s="1783" t="s">
        <v>18529</v>
      </c>
      <c r="F530" s="1783" t="s">
        <v>18439</v>
      </c>
      <c r="G530" s="2896" t="s">
        <v>18380</v>
      </c>
      <c r="H530" s="2904"/>
      <c r="I530" s="2918"/>
    </row>
    <row r="531" spans="1:9" ht="26.25" customHeight="1">
      <c r="A531" s="2898"/>
      <c r="B531" s="2896"/>
      <c r="C531" s="2896"/>
      <c r="D531" s="2899"/>
      <c r="E531" s="1783"/>
      <c r="F531" s="1783"/>
      <c r="G531" s="2896"/>
      <c r="H531" s="2904"/>
      <c r="I531" s="2918"/>
    </row>
    <row r="532" spans="1:9">
      <c r="A532" s="2898">
        <v>93</v>
      </c>
      <c r="B532" s="2896" t="s">
        <v>18522</v>
      </c>
      <c r="C532" s="2896" t="s">
        <v>3322</v>
      </c>
      <c r="D532" s="2899">
        <v>0.3</v>
      </c>
      <c r="E532" s="1783" t="s">
        <v>18530</v>
      </c>
      <c r="F532" s="1783" t="s">
        <v>18531</v>
      </c>
      <c r="G532" s="2896" t="s">
        <v>17928</v>
      </c>
      <c r="H532" s="2904"/>
      <c r="I532" s="2918"/>
    </row>
    <row r="533" spans="1:9" ht="36.75" customHeight="1">
      <c r="A533" s="2898"/>
      <c r="B533" s="2896"/>
      <c r="C533" s="2896"/>
      <c r="D533" s="2899"/>
      <c r="E533" s="1783"/>
      <c r="F533" s="1783"/>
      <c r="G533" s="2896"/>
      <c r="H533" s="2904"/>
      <c r="I533" s="2918"/>
    </row>
    <row r="534" spans="1:9">
      <c r="A534" s="2898">
        <v>94</v>
      </c>
      <c r="B534" s="2896" t="s">
        <v>18522</v>
      </c>
      <c r="C534" s="2896" t="s">
        <v>3322</v>
      </c>
      <c r="D534" s="2899">
        <v>0.35</v>
      </c>
      <c r="E534" s="1783" t="s">
        <v>18532</v>
      </c>
      <c r="F534" s="1783" t="s">
        <v>18439</v>
      </c>
      <c r="G534" s="2896" t="s">
        <v>18533</v>
      </c>
      <c r="H534" s="2904"/>
      <c r="I534" s="2918"/>
    </row>
    <row r="535" spans="1:9" ht="30.75" customHeight="1">
      <c r="A535" s="2898"/>
      <c r="B535" s="2896"/>
      <c r="C535" s="2896"/>
      <c r="D535" s="2899"/>
      <c r="E535" s="1783"/>
      <c r="F535" s="1783"/>
      <c r="G535" s="2896"/>
      <c r="H535" s="2904"/>
      <c r="I535" s="2918"/>
    </row>
    <row r="536" spans="1:9">
      <c r="A536" s="2898">
        <v>95</v>
      </c>
      <c r="B536" s="2896" t="s">
        <v>18453</v>
      </c>
      <c r="C536" s="2896" t="s">
        <v>3322</v>
      </c>
      <c r="D536" s="2899">
        <v>0.4</v>
      </c>
      <c r="E536" s="1783" t="s">
        <v>18534</v>
      </c>
      <c r="F536" s="1783" t="s">
        <v>18439</v>
      </c>
      <c r="G536" s="2896" t="s">
        <v>17928</v>
      </c>
      <c r="H536" s="2904"/>
      <c r="I536" s="2918"/>
    </row>
    <row r="537" spans="1:9" ht="42" customHeight="1">
      <c r="A537" s="2898"/>
      <c r="B537" s="2896"/>
      <c r="C537" s="2896"/>
      <c r="D537" s="2899"/>
      <c r="E537" s="1783"/>
      <c r="F537" s="1783"/>
      <c r="G537" s="2896"/>
      <c r="H537" s="2904"/>
      <c r="I537" s="2918"/>
    </row>
    <row r="538" spans="1:9" ht="15" customHeight="1">
      <c r="A538" s="2898">
        <v>96</v>
      </c>
      <c r="B538" s="2896" t="s">
        <v>18535</v>
      </c>
      <c r="C538" s="2896" t="s">
        <v>3322</v>
      </c>
      <c r="D538" s="2899">
        <v>0.6</v>
      </c>
      <c r="E538" s="1783" t="s">
        <v>18536</v>
      </c>
      <c r="F538" s="1783" t="s">
        <v>18037</v>
      </c>
      <c r="G538" s="2896" t="s">
        <v>18537</v>
      </c>
      <c r="H538" s="2904"/>
      <c r="I538" s="2918"/>
    </row>
    <row r="539" spans="1:9" ht="71.25" customHeight="1">
      <c r="A539" s="2898"/>
      <c r="B539" s="2896"/>
      <c r="C539" s="2896"/>
      <c r="D539" s="2899"/>
      <c r="E539" s="1783"/>
      <c r="F539" s="1783"/>
      <c r="G539" s="2896"/>
      <c r="H539" s="2904"/>
      <c r="I539" s="2918"/>
    </row>
    <row r="540" spans="1:9" ht="15" customHeight="1">
      <c r="A540" s="2898">
        <v>97</v>
      </c>
      <c r="B540" s="2896" t="s">
        <v>18538</v>
      </c>
      <c r="C540" s="2896" t="s">
        <v>3322</v>
      </c>
      <c r="D540" s="2899">
        <v>0.3</v>
      </c>
      <c r="E540" s="1783" t="s">
        <v>18539</v>
      </c>
      <c r="F540" s="1783" t="s">
        <v>18037</v>
      </c>
      <c r="G540" s="2896" t="s">
        <v>18540</v>
      </c>
      <c r="H540" s="2904"/>
      <c r="I540" s="2918"/>
    </row>
    <row r="541" spans="1:9" ht="71.25" customHeight="1">
      <c r="A541" s="2898"/>
      <c r="B541" s="2896"/>
      <c r="C541" s="2896"/>
      <c r="D541" s="2899"/>
      <c r="E541" s="1783"/>
      <c r="F541" s="1783"/>
      <c r="G541" s="2896"/>
      <c r="H541" s="2904"/>
      <c r="I541" s="2918"/>
    </row>
    <row r="542" spans="1:9" ht="15" customHeight="1">
      <c r="A542" s="2898">
        <v>98</v>
      </c>
      <c r="B542" s="2896" t="s">
        <v>18541</v>
      </c>
      <c r="C542" s="2896" t="s">
        <v>3322</v>
      </c>
      <c r="D542" s="2899">
        <v>0.6</v>
      </c>
      <c r="E542" s="1783" t="s">
        <v>18542</v>
      </c>
      <c r="F542" s="1783" t="s">
        <v>18037</v>
      </c>
      <c r="G542" s="2896" t="s">
        <v>18543</v>
      </c>
      <c r="H542" s="2904"/>
      <c r="I542" s="2918"/>
    </row>
    <row r="543" spans="1:9" ht="78" customHeight="1">
      <c r="A543" s="2898"/>
      <c r="B543" s="2896"/>
      <c r="C543" s="2896"/>
      <c r="D543" s="2899"/>
      <c r="E543" s="1783"/>
      <c r="F543" s="1783"/>
      <c r="G543" s="2896"/>
      <c r="H543" s="2904"/>
      <c r="I543" s="2918"/>
    </row>
    <row r="544" spans="1:9">
      <c r="A544" s="2898">
        <v>99</v>
      </c>
      <c r="B544" s="2896" t="s">
        <v>18544</v>
      </c>
      <c r="C544" s="2896" t="s">
        <v>3322</v>
      </c>
      <c r="D544" s="2899">
        <v>2.5</v>
      </c>
      <c r="E544" s="1783" t="s">
        <v>18545</v>
      </c>
      <c r="F544" s="1783" t="s">
        <v>18037</v>
      </c>
      <c r="G544" s="2896" t="s">
        <v>18546</v>
      </c>
      <c r="H544" s="2904"/>
      <c r="I544" s="2918"/>
    </row>
    <row r="545" spans="1:9" ht="70.5" customHeight="1">
      <c r="A545" s="2898"/>
      <c r="B545" s="2896"/>
      <c r="C545" s="2896"/>
      <c r="D545" s="2899"/>
      <c r="E545" s="1783"/>
      <c r="F545" s="1783"/>
      <c r="G545" s="2896"/>
      <c r="H545" s="2904"/>
      <c r="I545" s="2918"/>
    </row>
    <row r="546" spans="1:9" ht="15" customHeight="1">
      <c r="A546" s="2898">
        <v>100</v>
      </c>
      <c r="B546" s="2896" t="s">
        <v>18547</v>
      </c>
      <c r="C546" s="2896" t="s">
        <v>3322</v>
      </c>
      <c r="D546" s="2899">
        <v>1.3</v>
      </c>
      <c r="E546" s="1783" t="s">
        <v>18548</v>
      </c>
      <c r="F546" s="1783" t="s">
        <v>18037</v>
      </c>
      <c r="G546" s="2896" t="s">
        <v>18546</v>
      </c>
      <c r="H546" s="2904"/>
      <c r="I546" s="2918"/>
    </row>
    <row r="547" spans="1:9" ht="71.25" customHeight="1">
      <c r="A547" s="2898"/>
      <c r="B547" s="2896"/>
      <c r="C547" s="2896"/>
      <c r="D547" s="2899"/>
      <c r="E547" s="1783"/>
      <c r="F547" s="1783"/>
      <c r="G547" s="2896"/>
      <c r="H547" s="2904"/>
      <c r="I547" s="2918"/>
    </row>
    <row r="548" spans="1:9" ht="15" customHeight="1">
      <c r="A548" s="2898">
        <v>101</v>
      </c>
      <c r="B548" s="2896" t="s">
        <v>18549</v>
      </c>
      <c r="C548" s="2896" t="s">
        <v>3322</v>
      </c>
      <c r="D548" s="2899">
        <v>0.4</v>
      </c>
      <c r="E548" s="1783" t="s">
        <v>18550</v>
      </c>
      <c r="F548" s="1783" t="s">
        <v>18037</v>
      </c>
      <c r="G548" s="2896" t="s">
        <v>18546</v>
      </c>
      <c r="H548" s="2904"/>
      <c r="I548" s="2918"/>
    </row>
    <row r="549" spans="1:9" ht="66" customHeight="1">
      <c r="A549" s="2898"/>
      <c r="B549" s="2896"/>
      <c r="C549" s="2896"/>
      <c r="D549" s="2899"/>
      <c r="E549" s="1783"/>
      <c r="F549" s="1783"/>
      <c r="G549" s="2896"/>
      <c r="H549" s="2904"/>
      <c r="I549" s="2918"/>
    </row>
    <row r="550" spans="1:9" ht="15" customHeight="1">
      <c r="A550" s="2898">
        <v>102</v>
      </c>
      <c r="B550" s="2896" t="s">
        <v>18551</v>
      </c>
      <c r="C550" s="2896" t="s">
        <v>3322</v>
      </c>
      <c r="D550" s="2899">
        <v>1.6</v>
      </c>
      <c r="E550" s="1783" t="s">
        <v>18552</v>
      </c>
      <c r="F550" s="1783" t="s">
        <v>18037</v>
      </c>
      <c r="G550" s="2896" t="s">
        <v>18553</v>
      </c>
      <c r="H550" s="2904"/>
      <c r="I550" s="2918"/>
    </row>
    <row r="551" spans="1:9" ht="69.75" customHeight="1">
      <c r="A551" s="2898"/>
      <c r="B551" s="2896"/>
      <c r="C551" s="2896"/>
      <c r="D551" s="2899"/>
      <c r="E551" s="1783"/>
      <c r="F551" s="1783"/>
      <c r="G551" s="2896"/>
      <c r="H551" s="2904"/>
      <c r="I551" s="2918"/>
    </row>
    <row r="552" spans="1:9" ht="15" customHeight="1">
      <c r="A552" s="2898">
        <v>103</v>
      </c>
      <c r="B552" s="2896" t="s">
        <v>18554</v>
      </c>
      <c r="C552" s="2896" t="s">
        <v>3322</v>
      </c>
      <c r="D552" s="2899">
        <v>0.3</v>
      </c>
      <c r="E552" s="1783" t="s">
        <v>18555</v>
      </c>
      <c r="F552" s="1783" t="s">
        <v>18037</v>
      </c>
      <c r="G552" s="2896" t="s">
        <v>18556</v>
      </c>
      <c r="H552" s="2904"/>
      <c r="I552" s="2918"/>
    </row>
    <row r="553" spans="1:9" ht="67.5" customHeight="1">
      <c r="A553" s="2898"/>
      <c r="B553" s="2896"/>
      <c r="C553" s="2896"/>
      <c r="D553" s="2899"/>
      <c r="E553" s="1783"/>
      <c r="F553" s="1783"/>
      <c r="G553" s="2896"/>
      <c r="H553" s="2904"/>
      <c r="I553" s="2918"/>
    </row>
    <row r="554" spans="1:9" ht="15" customHeight="1">
      <c r="A554" s="2898">
        <v>104</v>
      </c>
      <c r="B554" s="2896" t="s">
        <v>18557</v>
      </c>
      <c r="C554" s="2896" t="s">
        <v>3322</v>
      </c>
      <c r="D554" s="2899">
        <v>2</v>
      </c>
      <c r="E554" s="1783" t="s">
        <v>18558</v>
      </c>
      <c r="F554" s="1783" t="s">
        <v>18037</v>
      </c>
      <c r="G554" s="2896" t="s">
        <v>18556</v>
      </c>
      <c r="H554" s="2904"/>
      <c r="I554" s="2918"/>
    </row>
    <row r="555" spans="1:9" ht="74.25" customHeight="1">
      <c r="A555" s="2898"/>
      <c r="B555" s="2896"/>
      <c r="C555" s="2896"/>
      <c r="D555" s="2899"/>
      <c r="E555" s="1783"/>
      <c r="F555" s="1783"/>
      <c r="G555" s="2896"/>
      <c r="H555" s="2904"/>
      <c r="I555" s="2918"/>
    </row>
    <row r="556" spans="1:9">
      <c r="A556" s="2898">
        <v>105</v>
      </c>
      <c r="B556" s="2896" t="s">
        <v>18559</v>
      </c>
      <c r="C556" s="2896" t="s">
        <v>3322</v>
      </c>
      <c r="D556" s="2899">
        <v>0.8</v>
      </c>
      <c r="E556" s="1783" t="s">
        <v>18560</v>
      </c>
      <c r="F556" s="1783" t="s">
        <v>18037</v>
      </c>
      <c r="G556" s="2896" t="s">
        <v>18556</v>
      </c>
      <c r="H556" s="2904"/>
      <c r="I556" s="2918"/>
    </row>
    <row r="557" spans="1:9" ht="72.75" customHeight="1">
      <c r="A557" s="2898"/>
      <c r="B557" s="2896"/>
      <c r="C557" s="2896"/>
      <c r="D557" s="2899"/>
      <c r="E557" s="1783"/>
      <c r="F557" s="1783"/>
      <c r="G557" s="2896"/>
      <c r="H557" s="2904"/>
      <c r="I557" s="2918"/>
    </row>
    <row r="558" spans="1:9">
      <c r="A558" s="2898">
        <v>106</v>
      </c>
      <c r="B558" s="2896" t="s">
        <v>394</v>
      </c>
      <c r="C558" s="2896" t="s">
        <v>3322</v>
      </c>
      <c r="D558" s="2899">
        <v>3.3</v>
      </c>
      <c r="E558" s="1783" t="s">
        <v>18561</v>
      </c>
      <c r="F558" s="1783" t="s">
        <v>18562</v>
      </c>
      <c r="G558" s="2896" t="s">
        <v>18563</v>
      </c>
      <c r="H558" s="2904"/>
      <c r="I558" s="2918"/>
    </row>
    <row r="559" spans="1:9" ht="24" customHeight="1">
      <c r="A559" s="2898"/>
      <c r="B559" s="2896"/>
      <c r="C559" s="2896"/>
      <c r="D559" s="2899"/>
      <c r="E559" s="1783"/>
      <c r="F559" s="1783"/>
      <c r="G559" s="2896"/>
      <c r="H559" s="2904"/>
      <c r="I559" s="2918"/>
    </row>
    <row r="560" spans="1:9">
      <c r="A560" s="2898">
        <v>107</v>
      </c>
      <c r="B560" s="2896" t="s">
        <v>18564</v>
      </c>
      <c r="C560" s="2896" t="s">
        <v>3322</v>
      </c>
      <c r="D560" s="2899">
        <v>1.3</v>
      </c>
      <c r="E560" s="1783" t="s">
        <v>18565</v>
      </c>
      <c r="F560" s="1783" t="s">
        <v>18566</v>
      </c>
      <c r="G560" s="2896" t="s">
        <v>18567</v>
      </c>
      <c r="H560" s="2904"/>
      <c r="I560" s="2918"/>
    </row>
    <row r="561" spans="1:9" ht="42" customHeight="1">
      <c r="A561" s="2898"/>
      <c r="B561" s="2896"/>
      <c r="C561" s="2896"/>
      <c r="D561" s="2899"/>
      <c r="E561" s="1783"/>
      <c r="F561" s="1783"/>
      <c r="G561" s="2896"/>
      <c r="H561" s="2904"/>
      <c r="I561" s="2918"/>
    </row>
    <row r="562" spans="1:9" ht="105.6">
      <c r="A562" s="326">
        <v>108</v>
      </c>
      <c r="B562" s="307" t="s">
        <v>18568</v>
      </c>
      <c r="C562" s="307" t="s">
        <v>3322</v>
      </c>
      <c r="D562" s="1094">
        <v>10</v>
      </c>
      <c r="E562" s="945" t="s">
        <v>18569</v>
      </c>
      <c r="F562" s="945" t="s">
        <v>18570</v>
      </c>
      <c r="G562" s="307" t="s">
        <v>18556</v>
      </c>
      <c r="H562" s="1080"/>
      <c r="I562" s="2918"/>
    </row>
    <row r="563" spans="1:9" ht="105.6">
      <c r="A563" s="326">
        <v>109</v>
      </c>
      <c r="B563" s="307" t="s">
        <v>18571</v>
      </c>
      <c r="C563" s="307" t="s">
        <v>3322</v>
      </c>
      <c r="D563" s="1094">
        <v>5</v>
      </c>
      <c r="E563" s="945" t="s">
        <v>18572</v>
      </c>
      <c r="F563" s="945" t="s">
        <v>18573</v>
      </c>
      <c r="G563" s="307" t="s">
        <v>18574</v>
      </c>
      <c r="H563" s="1080"/>
      <c r="I563" s="2918"/>
    </row>
    <row r="564" spans="1:9" ht="39.6">
      <c r="A564" s="326">
        <v>110</v>
      </c>
      <c r="B564" s="307" t="s">
        <v>18571</v>
      </c>
      <c r="C564" s="307" t="s">
        <v>3322</v>
      </c>
      <c r="D564" s="1094">
        <v>0.5</v>
      </c>
      <c r="E564" s="945" t="s">
        <v>18575</v>
      </c>
      <c r="F564" s="945" t="s">
        <v>18576</v>
      </c>
      <c r="G564" s="307" t="s">
        <v>18556</v>
      </c>
      <c r="H564" s="1080"/>
      <c r="I564" s="2918"/>
    </row>
    <row r="565" spans="1:9" ht="52.8">
      <c r="A565" s="326">
        <v>111</v>
      </c>
      <c r="B565" s="307" t="s">
        <v>18577</v>
      </c>
      <c r="C565" s="307" t="s">
        <v>3322</v>
      </c>
      <c r="D565" s="1094">
        <v>23</v>
      </c>
      <c r="E565" s="945" t="s">
        <v>18578</v>
      </c>
      <c r="F565" s="945" t="s">
        <v>17858</v>
      </c>
      <c r="G565" s="307" t="s">
        <v>18553</v>
      </c>
      <c r="H565" s="1080"/>
      <c r="I565" s="2918"/>
    </row>
    <row r="566" spans="1:9" ht="52.8">
      <c r="A566" s="326">
        <v>112</v>
      </c>
      <c r="B566" s="307" t="s">
        <v>18579</v>
      </c>
      <c r="C566" s="307" t="s">
        <v>3322</v>
      </c>
      <c r="D566" s="1094">
        <v>0.01</v>
      </c>
      <c r="E566" s="945" t="s">
        <v>18580</v>
      </c>
      <c r="F566" s="945" t="s">
        <v>18566</v>
      </c>
      <c r="G566" s="307" t="s">
        <v>18009</v>
      </c>
      <c r="H566" s="1080"/>
      <c r="I566" s="2918"/>
    </row>
    <row r="567" spans="1:9" ht="79.2">
      <c r="A567" s="326">
        <v>113</v>
      </c>
      <c r="B567" s="307" t="s">
        <v>2365</v>
      </c>
      <c r="C567" s="307" t="s">
        <v>3322</v>
      </c>
      <c r="D567" s="1094">
        <v>0.1</v>
      </c>
      <c r="E567" s="945" t="s">
        <v>18581</v>
      </c>
      <c r="F567" s="945" t="s">
        <v>18234</v>
      </c>
      <c r="G567" s="307" t="s">
        <v>18556</v>
      </c>
      <c r="H567" s="1080"/>
      <c r="I567" s="2918"/>
    </row>
    <row r="568" spans="1:9" ht="26.4">
      <c r="A568" s="326">
        <v>114</v>
      </c>
      <c r="B568" s="307" t="s">
        <v>18582</v>
      </c>
      <c r="C568" s="307" t="s">
        <v>3322</v>
      </c>
      <c r="D568" s="1094">
        <v>0.01</v>
      </c>
      <c r="E568" s="945" t="s">
        <v>18583</v>
      </c>
      <c r="F568" s="945" t="s">
        <v>18566</v>
      </c>
      <c r="G568" s="307" t="s">
        <v>17919</v>
      </c>
      <c r="H568" s="1080"/>
      <c r="I568" s="2918"/>
    </row>
    <row r="569" spans="1:9" ht="52.8">
      <c r="A569" s="326">
        <v>115</v>
      </c>
      <c r="B569" s="307" t="s">
        <v>18584</v>
      </c>
      <c r="C569" s="307" t="s">
        <v>3322</v>
      </c>
      <c r="D569" s="1094">
        <v>0.7</v>
      </c>
      <c r="E569" s="945" t="s">
        <v>18585</v>
      </c>
      <c r="F569" s="945" t="s">
        <v>18008</v>
      </c>
      <c r="G569" s="307" t="s">
        <v>18586</v>
      </c>
      <c r="H569" s="1080"/>
      <c r="I569" s="2918"/>
    </row>
    <row r="570" spans="1:9">
      <c r="A570" s="2898">
        <v>116</v>
      </c>
      <c r="B570" s="2896" t="s">
        <v>18587</v>
      </c>
      <c r="C570" s="2896" t="s">
        <v>3322</v>
      </c>
      <c r="D570" s="2899">
        <v>2.7</v>
      </c>
      <c r="E570" s="1783" t="s">
        <v>18588</v>
      </c>
      <c r="F570" s="1783" t="s">
        <v>18589</v>
      </c>
      <c r="G570" s="2896" t="s">
        <v>18590</v>
      </c>
      <c r="H570" s="2904"/>
      <c r="I570" s="2918"/>
    </row>
    <row r="571" spans="1:9">
      <c r="A571" s="2898"/>
      <c r="B571" s="2896"/>
      <c r="C571" s="2896"/>
      <c r="D571" s="2899"/>
      <c r="E571" s="1783"/>
      <c r="F571" s="1783"/>
      <c r="G571" s="2896"/>
      <c r="H571" s="2904"/>
      <c r="I571" s="2918"/>
    </row>
    <row r="572" spans="1:9" ht="15" customHeight="1">
      <c r="A572" s="2898">
        <v>117</v>
      </c>
      <c r="B572" s="2896" t="s">
        <v>12251</v>
      </c>
      <c r="C572" s="2896" t="s">
        <v>3322</v>
      </c>
      <c r="D572" s="2899">
        <v>0.1</v>
      </c>
      <c r="E572" s="1783" t="s">
        <v>18591</v>
      </c>
      <c r="F572" s="1783" t="s">
        <v>18008</v>
      </c>
      <c r="G572" s="2896" t="s">
        <v>18592</v>
      </c>
      <c r="H572" s="2904"/>
      <c r="I572" s="2918"/>
    </row>
    <row r="573" spans="1:9" ht="60" customHeight="1">
      <c r="A573" s="2898"/>
      <c r="B573" s="2896"/>
      <c r="C573" s="2896"/>
      <c r="D573" s="2899"/>
      <c r="E573" s="1783"/>
      <c r="F573" s="1783"/>
      <c r="G573" s="2896"/>
      <c r="H573" s="2904"/>
      <c r="I573" s="2918"/>
    </row>
    <row r="574" spans="1:9">
      <c r="A574" s="2898">
        <v>118</v>
      </c>
      <c r="B574" s="2896" t="s">
        <v>3818</v>
      </c>
      <c r="C574" s="2896" t="s">
        <v>3322</v>
      </c>
      <c r="D574" s="2899">
        <v>4.7</v>
      </c>
      <c r="E574" s="1783" t="s">
        <v>18593</v>
      </c>
      <c r="F574" s="1783" t="s">
        <v>18008</v>
      </c>
      <c r="G574" s="2896" t="s">
        <v>18594</v>
      </c>
      <c r="H574" s="2904"/>
      <c r="I574" s="2918"/>
    </row>
    <row r="575" spans="1:9" ht="52.5" customHeight="1">
      <c r="A575" s="2898"/>
      <c r="B575" s="2896"/>
      <c r="C575" s="2896"/>
      <c r="D575" s="2899"/>
      <c r="E575" s="1783"/>
      <c r="F575" s="1783"/>
      <c r="G575" s="2896"/>
      <c r="H575" s="2904"/>
      <c r="I575" s="2918"/>
    </row>
    <row r="576" spans="1:9">
      <c r="A576" s="2898">
        <v>119</v>
      </c>
      <c r="B576" s="2896" t="s">
        <v>2410</v>
      </c>
      <c r="C576" s="2896" t="s">
        <v>3322</v>
      </c>
      <c r="D576" s="2899">
        <v>0.8</v>
      </c>
      <c r="E576" s="1783" t="s">
        <v>18585</v>
      </c>
      <c r="F576" s="1783" t="s">
        <v>18008</v>
      </c>
      <c r="G576" s="2896" t="s">
        <v>18595</v>
      </c>
      <c r="H576" s="2904"/>
      <c r="I576" s="2918"/>
    </row>
    <row r="577" spans="1:9" ht="45" customHeight="1">
      <c r="A577" s="2898"/>
      <c r="B577" s="2896"/>
      <c r="C577" s="2896"/>
      <c r="D577" s="2899"/>
      <c r="E577" s="2900"/>
      <c r="F577" s="1783"/>
      <c r="G577" s="2935"/>
      <c r="H577" s="2904"/>
      <c r="I577" s="2918"/>
    </row>
    <row r="578" spans="1:9">
      <c r="A578" s="2898">
        <v>120</v>
      </c>
      <c r="B578" s="2896" t="s">
        <v>11417</v>
      </c>
      <c r="C578" s="2896" t="s">
        <v>3322</v>
      </c>
      <c r="D578" s="2899">
        <v>2</v>
      </c>
      <c r="E578" s="1783" t="s">
        <v>18596</v>
      </c>
      <c r="F578" s="1783" t="s">
        <v>17953</v>
      </c>
      <c r="G578" s="2896" t="s">
        <v>18597</v>
      </c>
      <c r="H578" s="2904"/>
      <c r="I578" s="2918"/>
    </row>
    <row r="579" spans="1:9" ht="27" customHeight="1">
      <c r="A579" s="2898"/>
      <c r="B579" s="2896"/>
      <c r="C579" s="2896"/>
      <c r="D579" s="2899"/>
      <c r="E579" s="1783"/>
      <c r="F579" s="1783"/>
      <c r="G579" s="2896"/>
      <c r="H579" s="2904"/>
      <c r="I579" s="2918"/>
    </row>
    <row r="580" spans="1:9">
      <c r="A580" s="2898">
        <v>121</v>
      </c>
      <c r="B580" s="2896" t="s">
        <v>18598</v>
      </c>
      <c r="C580" s="2896" t="s">
        <v>3322</v>
      </c>
      <c r="D580" s="2899">
        <v>2.89</v>
      </c>
      <c r="E580" s="1783" t="s">
        <v>18599</v>
      </c>
      <c r="F580" s="1783" t="s">
        <v>18589</v>
      </c>
      <c r="G580" s="2896" t="s">
        <v>18600</v>
      </c>
      <c r="H580" s="2904"/>
      <c r="I580" s="2918"/>
    </row>
    <row r="581" spans="1:9">
      <c r="A581" s="2898"/>
      <c r="B581" s="2896"/>
      <c r="C581" s="2896"/>
      <c r="D581" s="2899"/>
      <c r="E581" s="1783"/>
      <c r="F581" s="1783"/>
      <c r="G581" s="2896"/>
      <c r="H581" s="2904"/>
      <c r="I581" s="2918"/>
    </row>
    <row r="582" spans="1:9">
      <c r="A582" s="2898">
        <v>122</v>
      </c>
      <c r="B582" s="2896" t="s">
        <v>18601</v>
      </c>
      <c r="C582" s="2896" t="s">
        <v>3322</v>
      </c>
      <c r="D582" s="2899">
        <v>0.7</v>
      </c>
      <c r="E582" s="1783" t="s">
        <v>18602</v>
      </c>
      <c r="F582" s="1783" t="s">
        <v>18603</v>
      </c>
      <c r="G582" s="2896" t="s">
        <v>18604</v>
      </c>
      <c r="H582" s="2904"/>
      <c r="I582" s="2918"/>
    </row>
    <row r="583" spans="1:9" ht="36.75" customHeight="1">
      <c r="A583" s="2898"/>
      <c r="B583" s="2896"/>
      <c r="C583" s="2896"/>
      <c r="D583" s="2899"/>
      <c r="E583" s="2900"/>
      <c r="F583" s="1783"/>
      <c r="G583" s="2896"/>
      <c r="H583" s="2904"/>
      <c r="I583" s="2918"/>
    </row>
    <row r="584" spans="1:9">
      <c r="A584" s="2898">
        <v>123</v>
      </c>
      <c r="B584" s="2896" t="s">
        <v>18605</v>
      </c>
      <c r="C584" s="2896" t="s">
        <v>3322</v>
      </c>
      <c r="D584" s="2899">
        <v>1.2</v>
      </c>
      <c r="E584" s="1783" t="s">
        <v>18606</v>
      </c>
      <c r="F584" s="1783" t="s">
        <v>18037</v>
      </c>
      <c r="G584" s="2896" t="s">
        <v>18445</v>
      </c>
      <c r="H584" s="2904"/>
      <c r="I584" s="2918"/>
    </row>
    <row r="585" spans="1:9" ht="64.5" customHeight="1">
      <c r="A585" s="2898"/>
      <c r="B585" s="2896"/>
      <c r="C585" s="2896"/>
      <c r="D585" s="2899"/>
      <c r="E585" s="1783"/>
      <c r="F585" s="1783"/>
      <c r="G585" s="2896"/>
      <c r="H585" s="2904"/>
      <c r="I585" s="2918"/>
    </row>
    <row r="586" spans="1:9">
      <c r="A586" s="2898">
        <v>124</v>
      </c>
      <c r="B586" s="2896" t="s">
        <v>18607</v>
      </c>
      <c r="C586" s="2896" t="s">
        <v>3322</v>
      </c>
      <c r="D586" s="2899">
        <v>2</v>
      </c>
      <c r="E586" s="1783" t="s">
        <v>18608</v>
      </c>
      <c r="F586" s="1783" t="s">
        <v>18086</v>
      </c>
      <c r="G586" s="2896" t="s">
        <v>18609</v>
      </c>
      <c r="H586" s="2904"/>
      <c r="I586" s="2918"/>
    </row>
    <row r="587" spans="1:9">
      <c r="A587" s="2898"/>
      <c r="B587" s="2896"/>
      <c r="C587" s="2896"/>
      <c r="D587" s="2899"/>
      <c r="E587" s="1783"/>
      <c r="F587" s="1783"/>
      <c r="G587" s="2896"/>
      <c r="H587" s="2904"/>
      <c r="I587" s="1072"/>
    </row>
    <row r="588" spans="1:9" ht="15" customHeight="1">
      <c r="A588" s="2898">
        <v>125</v>
      </c>
      <c r="B588" s="2896" t="s">
        <v>18610</v>
      </c>
      <c r="C588" s="2896" t="s">
        <v>3322</v>
      </c>
      <c r="D588" s="2899">
        <v>0.9</v>
      </c>
      <c r="E588" s="1783" t="s">
        <v>18611</v>
      </c>
      <c r="F588" s="1783" t="s">
        <v>18037</v>
      </c>
      <c r="G588" s="2896" t="s">
        <v>18358</v>
      </c>
      <c r="H588" s="2904"/>
      <c r="I588" s="1072"/>
    </row>
    <row r="589" spans="1:9" ht="73.5" customHeight="1">
      <c r="A589" s="2898"/>
      <c r="B589" s="2896"/>
      <c r="C589" s="2896"/>
      <c r="D589" s="2899"/>
      <c r="E589" s="1783"/>
      <c r="F589" s="1783"/>
      <c r="G589" s="2896"/>
      <c r="H589" s="2904"/>
      <c r="I589" s="1072"/>
    </row>
    <row r="590" spans="1:9">
      <c r="A590" s="2898">
        <v>126</v>
      </c>
      <c r="B590" s="2896" t="s">
        <v>394</v>
      </c>
      <c r="C590" s="2896" t="s">
        <v>3322</v>
      </c>
      <c r="D590" s="2899">
        <v>0.5</v>
      </c>
      <c r="E590" s="1783" t="s">
        <v>18612</v>
      </c>
      <c r="F590" s="1783" t="s">
        <v>18037</v>
      </c>
      <c r="G590" s="2896" t="s">
        <v>18613</v>
      </c>
      <c r="H590" s="2904"/>
      <c r="I590" s="1072"/>
    </row>
    <row r="591" spans="1:9" ht="75.75" customHeight="1">
      <c r="A591" s="2898"/>
      <c r="B591" s="2896"/>
      <c r="C591" s="2896"/>
      <c r="D591" s="2899"/>
      <c r="E591" s="1783"/>
      <c r="F591" s="1783"/>
      <c r="G591" s="2896"/>
      <c r="H591" s="2904"/>
      <c r="I591" s="1072"/>
    </row>
    <row r="592" spans="1:9" ht="15" customHeight="1">
      <c r="A592" s="2898">
        <v>127</v>
      </c>
      <c r="B592" s="2896" t="s">
        <v>12251</v>
      </c>
      <c r="C592" s="2896" t="s">
        <v>3322</v>
      </c>
      <c r="D592" s="2899">
        <v>13</v>
      </c>
      <c r="E592" s="1783" t="s">
        <v>18614</v>
      </c>
      <c r="F592" s="1783" t="s">
        <v>18037</v>
      </c>
      <c r="G592" s="2896" t="s">
        <v>18420</v>
      </c>
      <c r="H592" s="2904"/>
      <c r="I592" s="1072"/>
    </row>
    <row r="593" spans="1:9" ht="66.75" customHeight="1">
      <c r="A593" s="2898"/>
      <c r="B593" s="2896"/>
      <c r="C593" s="2896"/>
      <c r="D593" s="2899"/>
      <c r="E593" s="1783"/>
      <c r="F593" s="1783"/>
      <c r="G593" s="2896"/>
      <c r="H593" s="2904"/>
      <c r="I593" s="1072"/>
    </row>
    <row r="594" spans="1:9">
      <c r="A594" s="2898">
        <v>128</v>
      </c>
      <c r="B594" s="2896" t="s">
        <v>12251</v>
      </c>
      <c r="C594" s="2896" t="s">
        <v>3322</v>
      </c>
      <c r="D594" s="2899">
        <v>12</v>
      </c>
      <c r="E594" s="1783" t="s">
        <v>18614</v>
      </c>
      <c r="F594" s="1783" t="s">
        <v>18037</v>
      </c>
      <c r="G594" s="2896" t="s">
        <v>18420</v>
      </c>
      <c r="H594" s="2904"/>
      <c r="I594" s="1072"/>
    </row>
    <row r="595" spans="1:9" ht="66.75" customHeight="1">
      <c r="A595" s="2898"/>
      <c r="B595" s="2896"/>
      <c r="C595" s="2896"/>
      <c r="D595" s="2899"/>
      <c r="E595" s="1783"/>
      <c r="F595" s="1783"/>
      <c r="G595" s="2896"/>
      <c r="H595" s="2904"/>
      <c r="I595" s="2918"/>
    </row>
    <row r="596" spans="1:9">
      <c r="A596" s="2898">
        <v>129</v>
      </c>
      <c r="B596" s="2896" t="s">
        <v>18615</v>
      </c>
      <c r="C596" s="2896" t="s">
        <v>3322</v>
      </c>
      <c r="D596" s="2899">
        <v>0.9</v>
      </c>
      <c r="E596" s="1783" t="s">
        <v>18616</v>
      </c>
      <c r="F596" s="1783" t="s">
        <v>18617</v>
      </c>
      <c r="G596" s="2896" t="s">
        <v>18618</v>
      </c>
      <c r="H596" s="2904"/>
      <c r="I596" s="2918"/>
    </row>
    <row r="597" spans="1:9">
      <c r="A597" s="2898"/>
      <c r="B597" s="2896"/>
      <c r="C597" s="2896"/>
      <c r="D597" s="2899"/>
      <c r="E597" s="1783"/>
      <c r="F597" s="1783"/>
      <c r="G597" s="2896"/>
      <c r="H597" s="2904"/>
      <c r="I597" s="2918"/>
    </row>
    <row r="598" spans="1:9">
      <c r="A598" s="2898">
        <v>130</v>
      </c>
      <c r="B598" s="2896" t="s">
        <v>18619</v>
      </c>
      <c r="C598" s="2896" t="s">
        <v>3322</v>
      </c>
      <c r="D598" s="2899">
        <v>0.2</v>
      </c>
      <c r="E598" s="1783" t="s">
        <v>18620</v>
      </c>
      <c r="F598" s="1783" t="s">
        <v>18621</v>
      </c>
      <c r="G598" s="2896" t="s">
        <v>18304</v>
      </c>
      <c r="H598" s="2904"/>
      <c r="I598" s="2918"/>
    </row>
    <row r="599" spans="1:9">
      <c r="A599" s="2898"/>
      <c r="B599" s="2896"/>
      <c r="C599" s="2896"/>
      <c r="D599" s="2899"/>
      <c r="E599" s="1783"/>
      <c r="F599" s="1783"/>
      <c r="G599" s="2896"/>
      <c r="H599" s="2904"/>
      <c r="I599" s="2918"/>
    </row>
    <row r="600" spans="1:9">
      <c r="A600" s="2898">
        <v>131</v>
      </c>
      <c r="B600" s="2896" t="s">
        <v>18622</v>
      </c>
      <c r="C600" s="2896" t="s">
        <v>3322</v>
      </c>
      <c r="D600" s="2899">
        <v>0.5</v>
      </c>
      <c r="E600" s="1783" t="s">
        <v>18623</v>
      </c>
      <c r="F600" s="1783" t="s">
        <v>17944</v>
      </c>
      <c r="G600" s="2896" t="s">
        <v>18304</v>
      </c>
      <c r="H600" s="2904"/>
      <c r="I600" s="2918"/>
    </row>
    <row r="601" spans="1:9">
      <c r="A601" s="2898"/>
      <c r="B601" s="2896"/>
      <c r="C601" s="2896"/>
      <c r="D601" s="2899"/>
      <c r="E601" s="1783"/>
      <c r="F601" s="1783"/>
      <c r="G601" s="2896"/>
      <c r="H601" s="2904"/>
      <c r="I601" s="2918"/>
    </row>
    <row r="602" spans="1:9">
      <c r="A602" s="2898">
        <v>132</v>
      </c>
      <c r="B602" s="2896" t="s">
        <v>18378</v>
      </c>
      <c r="C602" s="2896" t="s">
        <v>3322</v>
      </c>
      <c r="D602" s="2899">
        <v>3.1</v>
      </c>
      <c r="E602" s="1783" t="s">
        <v>18624</v>
      </c>
      <c r="F602" s="1783" t="s">
        <v>17944</v>
      </c>
      <c r="G602" s="2896" t="s">
        <v>18625</v>
      </c>
      <c r="H602" s="2904"/>
      <c r="I602" s="2918"/>
    </row>
    <row r="603" spans="1:9">
      <c r="A603" s="2898"/>
      <c r="B603" s="2896"/>
      <c r="C603" s="2896"/>
      <c r="D603" s="2899"/>
      <c r="E603" s="1783"/>
      <c r="F603" s="1783"/>
      <c r="G603" s="2896"/>
      <c r="H603" s="2904"/>
      <c r="I603" s="2918"/>
    </row>
    <row r="604" spans="1:9">
      <c r="A604" s="2898">
        <v>133</v>
      </c>
      <c r="B604" s="2896" t="s">
        <v>18626</v>
      </c>
      <c r="C604" s="2896" t="s">
        <v>3322</v>
      </c>
      <c r="D604" s="2899">
        <v>4.5999999999999996</v>
      </c>
      <c r="E604" s="1783" t="s">
        <v>18627</v>
      </c>
      <c r="F604" s="1783" t="s">
        <v>17944</v>
      </c>
      <c r="G604" s="2896" t="s">
        <v>18628</v>
      </c>
      <c r="H604" s="2904"/>
      <c r="I604" s="2918"/>
    </row>
    <row r="605" spans="1:9">
      <c r="A605" s="2898"/>
      <c r="B605" s="2896"/>
      <c r="C605" s="2896"/>
      <c r="D605" s="2899"/>
      <c r="E605" s="1783"/>
      <c r="F605" s="1783"/>
      <c r="G605" s="2896"/>
      <c r="H605" s="2904"/>
      <c r="I605" s="2918"/>
    </row>
    <row r="606" spans="1:9">
      <c r="A606" s="2898">
        <v>134</v>
      </c>
      <c r="B606" s="2896" t="s">
        <v>18629</v>
      </c>
      <c r="C606" s="2896" t="s">
        <v>3322</v>
      </c>
      <c r="D606" s="2899">
        <v>4.3</v>
      </c>
      <c r="E606" s="1783" t="s">
        <v>18630</v>
      </c>
      <c r="F606" s="1783" t="s">
        <v>17944</v>
      </c>
      <c r="G606" s="2896" t="s">
        <v>18386</v>
      </c>
      <c r="H606" s="2904"/>
      <c r="I606" s="2918"/>
    </row>
    <row r="607" spans="1:9">
      <c r="A607" s="2898"/>
      <c r="B607" s="2896"/>
      <c r="C607" s="2896"/>
      <c r="D607" s="2899"/>
      <c r="E607" s="1783"/>
      <c r="F607" s="1783"/>
      <c r="G607" s="2896"/>
      <c r="H607" s="2904"/>
      <c r="I607" s="2918"/>
    </row>
    <row r="608" spans="1:9">
      <c r="A608" s="2898">
        <v>135</v>
      </c>
      <c r="B608" s="2896" t="s">
        <v>18631</v>
      </c>
      <c r="C608" s="2896" t="s">
        <v>3322</v>
      </c>
      <c r="D608" s="2899">
        <v>3.5</v>
      </c>
      <c r="E608" s="1783" t="s">
        <v>18632</v>
      </c>
      <c r="F608" s="1783" t="s">
        <v>17944</v>
      </c>
      <c r="G608" s="2896" t="s">
        <v>18386</v>
      </c>
      <c r="H608" s="2904"/>
      <c r="I608" s="2918"/>
    </row>
    <row r="609" spans="1:9">
      <c r="A609" s="2898"/>
      <c r="B609" s="2896"/>
      <c r="C609" s="2896"/>
      <c r="D609" s="2899"/>
      <c r="E609" s="1783"/>
      <c r="F609" s="1783"/>
      <c r="G609" s="2896"/>
      <c r="H609" s="2904"/>
      <c r="I609" s="2918"/>
    </row>
    <row r="610" spans="1:9">
      <c r="A610" s="2898">
        <v>136</v>
      </c>
      <c r="B610" s="2896" t="s">
        <v>18631</v>
      </c>
      <c r="C610" s="2896" t="s">
        <v>3322</v>
      </c>
      <c r="D610" s="2899">
        <v>6.1</v>
      </c>
      <c r="E610" s="1783" t="s">
        <v>18633</v>
      </c>
      <c r="F610" s="1783" t="s">
        <v>18634</v>
      </c>
      <c r="G610" s="2896" t="s">
        <v>18533</v>
      </c>
      <c r="H610" s="2904"/>
      <c r="I610" s="2918"/>
    </row>
    <row r="611" spans="1:9">
      <c r="A611" s="2898"/>
      <c r="B611" s="2896"/>
      <c r="C611" s="2896"/>
      <c r="D611" s="2899"/>
      <c r="E611" s="1783"/>
      <c r="F611" s="1783"/>
      <c r="G611" s="2896"/>
      <c r="H611" s="2904"/>
      <c r="I611" s="2918"/>
    </row>
    <row r="612" spans="1:9">
      <c r="A612" s="2898">
        <v>137</v>
      </c>
      <c r="B612" s="2896" t="s">
        <v>18629</v>
      </c>
      <c r="C612" s="2896" t="s">
        <v>3322</v>
      </c>
      <c r="D612" s="2899">
        <v>8</v>
      </c>
      <c r="E612" s="1783" t="s">
        <v>18635</v>
      </c>
      <c r="F612" s="1783" t="s">
        <v>17944</v>
      </c>
      <c r="G612" s="2896" t="s">
        <v>18533</v>
      </c>
      <c r="H612" s="2904"/>
      <c r="I612" s="2918"/>
    </row>
    <row r="613" spans="1:9">
      <c r="A613" s="2898"/>
      <c r="B613" s="2896"/>
      <c r="C613" s="2896"/>
      <c r="D613" s="2899"/>
      <c r="E613" s="1783"/>
      <c r="F613" s="1783"/>
      <c r="G613" s="2896"/>
      <c r="H613" s="2904"/>
      <c r="I613" s="2918"/>
    </row>
    <row r="614" spans="1:9">
      <c r="A614" s="2898">
        <v>138</v>
      </c>
      <c r="B614" s="2896" t="s">
        <v>18636</v>
      </c>
      <c r="C614" s="2896" t="s">
        <v>3322</v>
      </c>
      <c r="D614" s="2899">
        <v>1</v>
      </c>
      <c r="E614" s="1783" t="s">
        <v>18637</v>
      </c>
      <c r="F614" s="1783" t="s">
        <v>17944</v>
      </c>
      <c r="G614" s="2896" t="s">
        <v>18638</v>
      </c>
      <c r="H614" s="2904"/>
      <c r="I614" s="2918"/>
    </row>
    <row r="615" spans="1:9">
      <c r="A615" s="2898"/>
      <c r="B615" s="2896"/>
      <c r="C615" s="2896"/>
      <c r="D615" s="2899"/>
      <c r="E615" s="1783"/>
      <c r="F615" s="1783"/>
      <c r="G615" s="2896"/>
      <c r="H615" s="2904"/>
      <c r="I615" s="2918"/>
    </row>
    <row r="616" spans="1:9" ht="52.8">
      <c r="A616" s="326">
        <v>139</v>
      </c>
      <c r="B616" s="307" t="s">
        <v>2537</v>
      </c>
      <c r="C616" s="307" t="s">
        <v>3322</v>
      </c>
      <c r="D616" s="1094">
        <v>0.02</v>
      </c>
      <c r="E616" s="945" t="s">
        <v>18639</v>
      </c>
      <c r="F616" s="945" t="s">
        <v>18640</v>
      </c>
      <c r="G616" s="307" t="s">
        <v>18641</v>
      </c>
      <c r="H616" s="1080"/>
      <c r="I616" s="2918"/>
    </row>
    <row r="617" spans="1:9" ht="105.6">
      <c r="A617" s="326">
        <v>140</v>
      </c>
      <c r="B617" s="307" t="s">
        <v>18642</v>
      </c>
      <c r="C617" s="307" t="s">
        <v>3322</v>
      </c>
      <c r="D617" s="1094">
        <v>0.5</v>
      </c>
      <c r="E617" s="945" t="s">
        <v>18643</v>
      </c>
      <c r="F617" s="945" t="s">
        <v>18644</v>
      </c>
      <c r="G617" s="307" t="s">
        <v>18645</v>
      </c>
      <c r="H617" s="1080"/>
      <c r="I617" s="2918"/>
    </row>
    <row r="618" spans="1:9" ht="57.75" customHeight="1">
      <c r="A618" s="879">
        <v>141</v>
      </c>
      <c r="B618" s="875" t="s">
        <v>18646</v>
      </c>
      <c r="C618" s="875" t="s">
        <v>3322</v>
      </c>
      <c r="D618" s="1097">
        <v>0.01</v>
      </c>
      <c r="E618" s="945" t="s">
        <v>18647</v>
      </c>
      <c r="F618" s="945" t="s">
        <v>18648</v>
      </c>
      <c r="G618" s="875" t="s">
        <v>18649</v>
      </c>
      <c r="H618" s="359"/>
      <c r="I618" s="2918"/>
    </row>
    <row r="619" spans="1:9" ht="52.8">
      <c r="A619" s="326">
        <v>142</v>
      </c>
      <c r="B619" s="307" t="s">
        <v>18646</v>
      </c>
      <c r="C619" s="307" t="s">
        <v>3322</v>
      </c>
      <c r="D619" s="1094">
        <v>0.01</v>
      </c>
      <c r="E619" s="945" t="s">
        <v>18650</v>
      </c>
      <c r="F619" s="945" t="s">
        <v>18648</v>
      </c>
      <c r="G619" s="307" t="s">
        <v>18649</v>
      </c>
      <c r="H619" s="1080"/>
      <c r="I619" s="2918"/>
    </row>
    <row r="620" spans="1:9" ht="52.8">
      <c r="A620" s="326">
        <v>143</v>
      </c>
      <c r="B620" s="307" t="s">
        <v>18646</v>
      </c>
      <c r="C620" s="307" t="s">
        <v>3322</v>
      </c>
      <c r="D620" s="1094">
        <v>0.01</v>
      </c>
      <c r="E620" s="945" t="s">
        <v>18651</v>
      </c>
      <c r="F620" s="945" t="s">
        <v>18648</v>
      </c>
      <c r="G620" s="307" t="s">
        <v>18649</v>
      </c>
      <c r="H620" s="1080"/>
      <c r="I620" s="2918"/>
    </row>
    <row r="621" spans="1:9" ht="52.8">
      <c r="A621" s="326">
        <v>144</v>
      </c>
      <c r="B621" s="307" t="s">
        <v>386</v>
      </c>
      <c r="C621" s="307" t="s">
        <v>3322</v>
      </c>
      <c r="D621" s="1094">
        <v>0.02</v>
      </c>
      <c r="E621" s="945" t="s">
        <v>18652</v>
      </c>
      <c r="F621" s="945" t="s">
        <v>18648</v>
      </c>
      <c r="G621" s="307" t="s">
        <v>18653</v>
      </c>
      <c r="H621" s="1080"/>
      <c r="I621" s="2918"/>
    </row>
    <row r="622" spans="1:9">
      <c r="A622" s="2898">
        <v>145</v>
      </c>
      <c r="B622" s="2896" t="s">
        <v>18440</v>
      </c>
      <c r="C622" s="2896" t="s">
        <v>3322</v>
      </c>
      <c r="D622" s="2899">
        <v>0.01</v>
      </c>
      <c r="E622" s="1783" t="s">
        <v>18654</v>
      </c>
      <c r="F622" s="1783" t="s">
        <v>18655</v>
      </c>
      <c r="G622" s="2896" t="s">
        <v>18656</v>
      </c>
      <c r="H622" s="2904"/>
      <c r="I622" s="2918"/>
    </row>
    <row r="623" spans="1:9">
      <c r="A623" s="2898"/>
      <c r="B623" s="2896"/>
      <c r="C623" s="2896"/>
      <c r="D623" s="2899"/>
      <c r="E623" s="1783"/>
      <c r="F623" s="1783"/>
      <c r="G623" s="2896"/>
      <c r="H623" s="2904"/>
      <c r="I623" s="2918"/>
    </row>
    <row r="624" spans="1:9">
      <c r="A624" s="2898">
        <v>146</v>
      </c>
      <c r="B624" s="2896" t="s">
        <v>18657</v>
      </c>
      <c r="C624" s="2896" t="s">
        <v>3322</v>
      </c>
      <c r="D624" s="2899">
        <v>0.1</v>
      </c>
      <c r="E624" s="1783" t="s">
        <v>18658</v>
      </c>
      <c r="F624" s="1783" t="s">
        <v>18659</v>
      </c>
      <c r="G624" s="2896" t="s">
        <v>18660</v>
      </c>
      <c r="H624" s="2904"/>
      <c r="I624" s="2918"/>
    </row>
    <row r="625" spans="1:12" ht="44.25" customHeight="1">
      <c r="A625" s="2898"/>
      <c r="B625" s="2896"/>
      <c r="C625" s="2896"/>
      <c r="D625" s="2899"/>
      <c r="E625" s="1783"/>
      <c r="F625" s="1783"/>
      <c r="G625" s="2896"/>
      <c r="H625" s="2904"/>
      <c r="I625" s="2918"/>
    </row>
    <row r="626" spans="1:12">
      <c r="A626" s="2898">
        <v>147</v>
      </c>
      <c r="B626" s="2896" t="s">
        <v>18425</v>
      </c>
      <c r="C626" s="2896" t="s">
        <v>3322</v>
      </c>
      <c r="D626" s="2899">
        <v>0.1</v>
      </c>
      <c r="E626" s="1783" t="s">
        <v>18661</v>
      </c>
      <c r="F626" s="1783" t="s">
        <v>18659</v>
      </c>
      <c r="G626" s="2896" t="s">
        <v>18358</v>
      </c>
      <c r="H626" s="2904"/>
      <c r="I626" s="2918"/>
    </row>
    <row r="627" spans="1:12" ht="41.25" customHeight="1">
      <c r="A627" s="2898"/>
      <c r="B627" s="2896"/>
      <c r="C627" s="2896"/>
      <c r="D627" s="2899"/>
      <c r="E627" s="1783"/>
      <c r="F627" s="1783"/>
      <c r="G627" s="2896"/>
      <c r="H627" s="2904"/>
      <c r="I627" s="2918"/>
    </row>
    <row r="628" spans="1:12">
      <c r="A628" s="2898">
        <v>148</v>
      </c>
      <c r="B628" s="2896" t="s">
        <v>18662</v>
      </c>
      <c r="C628" s="2896" t="s">
        <v>3322</v>
      </c>
      <c r="D628" s="2899">
        <v>19.3</v>
      </c>
      <c r="E628" s="1783" t="s">
        <v>18663</v>
      </c>
      <c r="F628" s="1783" t="s">
        <v>17922</v>
      </c>
      <c r="G628" s="2896" t="s">
        <v>17938</v>
      </c>
      <c r="H628" s="2904"/>
      <c r="I628" s="2918"/>
    </row>
    <row r="629" spans="1:12" ht="66" customHeight="1">
      <c r="A629" s="2898"/>
      <c r="B629" s="2896"/>
      <c r="C629" s="2896"/>
      <c r="D629" s="2899"/>
      <c r="E629" s="1783"/>
      <c r="F629" s="1783"/>
      <c r="G629" s="2896"/>
      <c r="H629" s="2904"/>
      <c r="I629" s="2918"/>
    </row>
    <row r="630" spans="1:12">
      <c r="A630" s="2898">
        <v>149</v>
      </c>
      <c r="B630" s="2896" t="s">
        <v>18664</v>
      </c>
      <c r="C630" s="2896" t="s">
        <v>3322</v>
      </c>
      <c r="D630" s="2899">
        <v>4.8</v>
      </c>
      <c r="E630" s="1783" t="s">
        <v>18665</v>
      </c>
      <c r="F630" s="1783" t="s">
        <v>18659</v>
      </c>
      <c r="G630" s="2896" t="s">
        <v>18382</v>
      </c>
      <c r="H630" s="2904"/>
      <c r="I630" s="2918"/>
    </row>
    <row r="631" spans="1:12" ht="32.25" customHeight="1">
      <c r="A631" s="2898"/>
      <c r="B631" s="2896"/>
      <c r="C631" s="2896"/>
      <c r="D631" s="2899"/>
      <c r="E631" s="1783"/>
      <c r="F631" s="1783"/>
      <c r="G631" s="2896"/>
      <c r="H631" s="2904"/>
      <c r="I631" s="2918"/>
    </row>
    <row r="632" spans="1:12">
      <c r="A632" s="2898">
        <v>150</v>
      </c>
      <c r="B632" s="2896" t="s">
        <v>18666</v>
      </c>
      <c r="C632" s="2896" t="s">
        <v>3322</v>
      </c>
      <c r="D632" s="2899">
        <v>0.5</v>
      </c>
      <c r="E632" s="1783" t="s">
        <v>18667</v>
      </c>
      <c r="F632" s="1783" t="s">
        <v>18668</v>
      </c>
      <c r="G632" s="2896" t="s">
        <v>18669</v>
      </c>
      <c r="H632" s="2904"/>
      <c r="I632" s="2918"/>
    </row>
    <row r="633" spans="1:12" ht="69.75" customHeight="1">
      <c r="A633" s="2898"/>
      <c r="B633" s="2896"/>
      <c r="C633" s="2896"/>
      <c r="D633" s="2899"/>
      <c r="E633" s="1783"/>
      <c r="F633" s="1783"/>
      <c r="G633" s="2896"/>
      <c r="H633" s="2904"/>
      <c r="I633" s="2918"/>
    </row>
    <row r="634" spans="1:12" ht="15" customHeight="1">
      <c r="A634" s="2898">
        <v>151</v>
      </c>
      <c r="B634" s="2896" t="s">
        <v>18579</v>
      </c>
      <c r="C634" s="2896" t="s">
        <v>3322</v>
      </c>
      <c r="D634" s="2899">
        <v>2.7</v>
      </c>
      <c r="E634" s="1783" t="s">
        <v>18670</v>
      </c>
      <c r="F634" s="1783" t="s">
        <v>18037</v>
      </c>
      <c r="G634" s="2896" t="s">
        <v>18671</v>
      </c>
      <c r="H634" s="2904"/>
      <c r="I634" s="2918"/>
    </row>
    <row r="635" spans="1:12" ht="71.25" customHeight="1">
      <c r="A635" s="2898"/>
      <c r="B635" s="2896"/>
      <c r="C635" s="2896"/>
      <c r="D635" s="2899"/>
      <c r="E635" s="1783"/>
      <c r="F635" s="1783"/>
      <c r="G635" s="2896"/>
      <c r="H635" s="2904"/>
      <c r="I635" s="2918"/>
    </row>
    <row r="636" spans="1:12" ht="15" customHeight="1">
      <c r="A636" s="2898">
        <v>152</v>
      </c>
      <c r="B636" s="2896" t="s">
        <v>18579</v>
      </c>
      <c r="C636" s="2896" t="s">
        <v>3322</v>
      </c>
      <c r="D636" s="2899">
        <v>0.8</v>
      </c>
      <c r="E636" s="1783" t="s">
        <v>18672</v>
      </c>
      <c r="F636" s="1783" t="s">
        <v>18037</v>
      </c>
      <c r="G636" s="2896" t="s">
        <v>18671</v>
      </c>
      <c r="H636" s="2904"/>
      <c r="I636" s="2918"/>
    </row>
    <row r="637" spans="1:12" ht="70.5" customHeight="1">
      <c r="A637" s="2898"/>
      <c r="B637" s="2896"/>
      <c r="C637" s="2896"/>
      <c r="D637" s="2899"/>
      <c r="E637" s="1783"/>
      <c r="F637" s="1783"/>
      <c r="G637" s="2896"/>
      <c r="H637" s="2904"/>
      <c r="I637" s="2918"/>
    </row>
    <row r="638" spans="1:12">
      <c r="A638" s="2898">
        <v>153</v>
      </c>
      <c r="B638" s="2896" t="s">
        <v>18666</v>
      </c>
      <c r="C638" s="2896" t="s">
        <v>3322</v>
      </c>
      <c r="D638" s="2899">
        <v>0.5</v>
      </c>
      <c r="E638" s="1783" t="s">
        <v>18673</v>
      </c>
      <c r="F638" s="1783" t="s">
        <v>18086</v>
      </c>
      <c r="G638" s="2896" t="s">
        <v>18674</v>
      </c>
      <c r="H638" s="2904"/>
      <c r="I638" s="2918"/>
      <c r="J638" s="2936"/>
      <c r="K638" s="2936"/>
      <c r="L638" s="2936"/>
    </row>
    <row r="639" spans="1:12" ht="25.5" customHeight="1">
      <c r="A639" s="2898"/>
      <c r="B639" s="2896"/>
      <c r="C639" s="2896"/>
      <c r="D639" s="2899"/>
      <c r="E639" s="1783"/>
      <c r="F639" s="1783"/>
      <c r="G639" s="2896"/>
      <c r="H639" s="2904"/>
      <c r="I639" s="2918"/>
      <c r="J639" s="2936"/>
      <c r="K639" s="2936"/>
      <c r="L639" s="2936"/>
    </row>
    <row r="640" spans="1:12">
      <c r="A640" s="2898">
        <v>154</v>
      </c>
      <c r="B640" s="2896" t="s">
        <v>12251</v>
      </c>
      <c r="C640" s="2896" t="s">
        <v>3322</v>
      </c>
      <c r="D640" s="2899">
        <v>9.1</v>
      </c>
      <c r="E640" s="1783" t="s">
        <v>18675</v>
      </c>
      <c r="F640" s="1783" t="s">
        <v>18180</v>
      </c>
      <c r="G640" s="2896" t="s">
        <v>18420</v>
      </c>
      <c r="H640" s="2904"/>
      <c r="I640" s="2918"/>
    </row>
    <row r="641" spans="1:9" ht="66" customHeight="1">
      <c r="A641" s="2898"/>
      <c r="B641" s="2896"/>
      <c r="C641" s="2896"/>
      <c r="D641" s="2899"/>
      <c r="E641" s="1783"/>
      <c r="F641" s="1783"/>
      <c r="G641" s="2896"/>
      <c r="H641" s="2904"/>
      <c r="I641" s="1072"/>
    </row>
    <row r="642" spans="1:9">
      <c r="A642" s="2898">
        <v>155</v>
      </c>
      <c r="B642" s="2896" t="s">
        <v>18579</v>
      </c>
      <c r="C642" s="2896" t="s">
        <v>3322</v>
      </c>
      <c r="D642" s="2899">
        <v>0.6</v>
      </c>
      <c r="E642" s="1783" t="s">
        <v>18676</v>
      </c>
      <c r="F642" s="1783" t="s">
        <v>18037</v>
      </c>
      <c r="G642" s="2896" t="s">
        <v>18677</v>
      </c>
      <c r="H642" s="2904"/>
      <c r="I642" s="1072"/>
    </row>
    <row r="643" spans="1:9" ht="71.25" customHeight="1">
      <c r="A643" s="2898"/>
      <c r="B643" s="2896"/>
      <c r="C643" s="2896"/>
      <c r="D643" s="2899"/>
      <c r="E643" s="1783"/>
      <c r="F643" s="1783"/>
      <c r="G643" s="2896"/>
      <c r="H643" s="2904"/>
      <c r="I643" s="1072"/>
    </row>
    <row r="644" spans="1:9">
      <c r="A644" s="2898">
        <v>156</v>
      </c>
      <c r="B644" s="2896" t="s">
        <v>18678</v>
      </c>
      <c r="C644" s="2896" t="s">
        <v>3322</v>
      </c>
      <c r="D644" s="2899">
        <v>0.2</v>
      </c>
      <c r="E644" s="1783" t="s">
        <v>18679</v>
      </c>
      <c r="F644" s="1783" t="s">
        <v>18680</v>
      </c>
      <c r="G644" s="2896" t="s">
        <v>18083</v>
      </c>
      <c r="H644" s="2904"/>
      <c r="I644" s="1072"/>
    </row>
    <row r="645" spans="1:9">
      <c r="A645" s="2898"/>
      <c r="B645" s="2896"/>
      <c r="C645" s="2896"/>
      <c r="D645" s="2899"/>
      <c r="E645" s="1783"/>
      <c r="F645" s="1783"/>
      <c r="G645" s="2896"/>
      <c r="H645" s="2904"/>
      <c r="I645" s="1072"/>
    </row>
    <row r="646" spans="1:9">
      <c r="A646" s="2898">
        <v>157</v>
      </c>
      <c r="B646" s="2896" t="s">
        <v>18681</v>
      </c>
      <c r="C646" s="2896" t="s">
        <v>3322</v>
      </c>
      <c r="D646" s="2899">
        <v>1</v>
      </c>
      <c r="E646" s="1783" t="s">
        <v>18682</v>
      </c>
      <c r="F646" s="1783" t="s">
        <v>18282</v>
      </c>
      <c r="G646" s="2896" t="s">
        <v>18683</v>
      </c>
      <c r="H646" s="2904"/>
      <c r="I646" s="1072"/>
    </row>
    <row r="647" spans="1:9">
      <c r="A647" s="2898"/>
      <c r="B647" s="2896"/>
      <c r="C647" s="2896"/>
      <c r="D647" s="2899"/>
      <c r="E647" s="1783"/>
      <c r="F647" s="1783"/>
      <c r="G647" s="2896"/>
      <c r="H647" s="2904"/>
      <c r="I647" s="2918"/>
    </row>
    <row r="648" spans="1:9">
      <c r="A648" s="2898">
        <v>158</v>
      </c>
      <c r="B648" s="2896" t="s">
        <v>18571</v>
      </c>
      <c r="C648" s="2896" t="s">
        <v>3322</v>
      </c>
      <c r="D648" s="2899">
        <v>20.399999999999999</v>
      </c>
      <c r="E648" s="1783" t="s">
        <v>18684</v>
      </c>
      <c r="F648" s="1783" t="s">
        <v>18680</v>
      </c>
      <c r="G648" s="2896" t="s">
        <v>18618</v>
      </c>
      <c r="H648" s="2904"/>
      <c r="I648" s="2918"/>
    </row>
    <row r="649" spans="1:9" ht="26.25" customHeight="1">
      <c r="A649" s="2898"/>
      <c r="B649" s="2896"/>
      <c r="C649" s="2896"/>
      <c r="D649" s="2899"/>
      <c r="E649" s="1783"/>
      <c r="F649" s="1783"/>
      <c r="G649" s="2896"/>
      <c r="H649" s="2904"/>
      <c r="I649" s="2918"/>
    </row>
    <row r="650" spans="1:9">
      <c r="A650" s="2898">
        <v>159</v>
      </c>
      <c r="B650" s="2896" t="s">
        <v>18685</v>
      </c>
      <c r="C650" s="2896" t="s">
        <v>3322</v>
      </c>
      <c r="D650" s="2899">
        <v>8.1999999999999993</v>
      </c>
      <c r="E650" s="1783" t="s">
        <v>18686</v>
      </c>
      <c r="F650" s="1783" t="s">
        <v>18687</v>
      </c>
      <c r="G650" s="2896" t="s">
        <v>18688</v>
      </c>
      <c r="H650" s="2904"/>
      <c r="I650" s="2918"/>
    </row>
    <row r="651" spans="1:9" ht="34.5" customHeight="1">
      <c r="A651" s="2898"/>
      <c r="B651" s="2896"/>
      <c r="C651" s="2896"/>
      <c r="D651" s="2899"/>
      <c r="E651" s="1783"/>
      <c r="F651" s="1783"/>
      <c r="G651" s="2896"/>
      <c r="H651" s="2904"/>
      <c r="I651" s="2918"/>
    </row>
    <row r="652" spans="1:9">
      <c r="A652" s="2898">
        <v>160</v>
      </c>
      <c r="B652" s="2896" t="s">
        <v>2453</v>
      </c>
      <c r="C652" s="2896" t="s">
        <v>3322</v>
      </c>
      <c r="D652" s="2899">
        <v>3.7</v>
      </c>
      <c r="E652" s="1783" t="s">
        <v>18689</v>
      </c>
      <c r="F652" s="1783" t="s">
        <v>18690</v>
      </c>
      <c r="G652" s="2896" t="s">
        <v>18691</v>
      </c>
      <c r="H652" s="2904"/>
      <c r="I652" s="2918"/>
    </row>
    <row r="653" spans="1:9" ht="45.75" customHeight="1">
      <c r="A653" s="2898"/>
      <c r="B653" s="2896"/>
      <c r="C653" s="2896"/>
      <c r="D653" s="2899"/>
      <c r="E653" s="1783"/>
      <c r="F653" s="1783"/>
      <c r="G653" s="2896"/>
      <c r="H653" s="2904"/>
      <c r="I653" s="2918"/>
    </row>
    <row r="654" spans="1:9">
      <c r="A654" s="2898">
        <v>161</v>
      </c>
      <c r="B654" s="2896" t="s">
        <v>18692</v>
      </c>
      <c r="C654" s="2896" t="s">
        <v>3322</v>
      </c>
      <c r="D654" s="2899">
        <v>0.9</v>
      </c>
      <c r="E654" s="1783" t="s">
        <v>18693</v>
      </c>
      <c r="F654" s="1783" t="s">
        <v>18206</v>
      </c>
      <c r="G654" s="2896" t="s">
        <v>18501</v>
      </c>
      <c r="H654" s="2904"/>
      <c r="I654" s="2918"/>
    </row>
    <row r="655" spans="1:9">
      <c r="A655" s="2898"/>
      <c r="B655" s="2896"/>
      <c r="C655" s="2896"/>
      <c r="D655" s="2899"/>
      <c r="E655" s="1783"/>
      <c r="F655" s="1783"/>
      <c r="G655" s="2896"/>
      <c r="H655" s="2904"/>
      <c r="I655" s="2918"/>
    </row>
    <row r="656" spans="1:9">
      <c r="A656" s="2898">
        <v>162</v>
      </c>
      <c r="B656" s="2896" t="s">
        <v>18571</v>
      </c>
      <c r="C656" s="2896" t="s">
        <v>3322</v>
      </c>
      <c r="D656" s="2899">
        <v>2.8</v>
      </c>
      <c r="E656" s="1783" t="s">
        <v>18694</v>
      </c>
      <c r="F656" s="1783" t="s">
        <v>18206</v>
      </c>
      <c r="G656" s="2896" t="s">
        <v>18691</v>
      </c>
      <c r="H656" s="2904"/>
      <c r="I656" s="2918"/>
    </row>
    <row r="657" spans="1:12">
      <c r="A657" s="2898"/>
      <c r="B657" s="2896"/>
      <c r="C657" s="2896"/>
      <c r="D657" s="2899"/>
      <c r="E657" s="1783"/>
      <c r="F657" s="1783"/>
      <c r="G657" s="2896"/>
      <c r="H657" s="2904"/>
      <c r="I657" s="2918"/>
    </row>
    <row r="658" spans="1:12">
      <c r="A658" s="2898">
        <v>163</v>
      </c>
      <c r="B658" s="2896" t="s">
        <v>18496</v>
      </c>
      <c r="C658" s="2896" t="s">
        <v>3322</v>
      </c>
      <c r="D658" s="2899">
        <v>0.5</v>
      </c>
      <c r="E658" s="1783" t="s">
        <v>18695</v>
      </c>
      <c r="F658" s="1783" t="s">
        <v>18696</v>
      </c>
      <c r="G658" s="2896" t="s">
        <v>18501</v>
      </c>
      <c r="H658" s="2904"/>
      <c r="I658" s="2918"/>
    </row>
    <row r="659" spans="1:12">
      <c r="A659" s="2898"/>
      <c r="B659" s="2896"/>
      <c r="C659" s="2896"/>
      <c r="D659" s="2899"/>
      <c r="E659" s="1783"/>
      <c r="F659" s="1783"/>
      <c r="G659" s="2896"/>
      <c r="H659" s="2904"/>
      <c r="I659" s="2918"/>
    </row>
    <row r="660" spans="1:12">
      <c r="A660" s="2898">
        <v>164</v>
      </c>
      <c r="B660" s="2896" t="s">
        <v>2365</v>
      </c>
      <c r="C660" s="2896" t="s">
        <v>3322</v>
      </c>
      <c r="D660" s="2899">
        <v>0.1</v>
      </c>
      <c r="E660" s="1783" t="s">
        <v>18697</v>
      </c>
      <c r="F660" s="1783" t="s">
        <v>17912</v>
      </c>
      <c r="G660" s="2896" t="s">
        <v>18698</v>
      </c>
      <c r="H660" s="2904"/>
      <c r="I660" s="2918"/>
    </row>
    <row r="661" spans="1:12" ht="77.25" customHeight="1">
      <c r="A661" s="2898"/>
      <c r="B661" s="2896"/>
      <c r="C661" s="2896"/>
      <c r="D661" s="2899"/>
      <c r="E661" s="1783"/>
      <c r="F661" s="1783"/>
      <c r="G661" s="2896"/>
      <c r="H661" s="2904"/>
      <c r="I661" s="2918"/>
    </row>
    <row r="662" spans="1:12">
      <c r="A662" s="2898">
        <v>165</v>
      </c>
      <c r="B662" s="2896" t="s">
        <v>2365</v>
      </c>
      <c r="C662" s="2896" t="s">
        <v>3322</v>
      </c>
      <c r="D662" s="2899">
        <v>0.1</v>
      </c>
      <c r="E662" s="1783" t="s">
        <v>18699</v>
      </c>
      <c r="F662" s="1783" t="s">
        <v>17840</v>
      </c>
      <c r="G662" s="2896" t="s">
        <v>18700</v>
      </c>
      <c r="H662" s="2904"/>
      <c r="I662" s="2918"/>
      <c r="J662" s="2936"/>
      <c r="K662" s="2936"/>
      <c r="L662" s="2936"/>
    </row>
    <row r="663" spans="1:12" ht="29.25" customHeight="1">
      <c r="A663" s="2898"/>
      <c r="B663" s="2896"/>
      <c r="C663" s="2896"/>
      <c r="D663" s="2899"/>
      <c r="E663" s="1783"/>
      <c r="F663" s="1783"/>
      <c r="G663" s="2896"/>
      <c r="H663" s="2904"/>
      <c r="I663" s="2918"/>
      <c r="J663" s="2936"/>
      <c r="K663" s="2936"/>
      <c r="L663" s="2936"/>
    </row>
    <row r="664" spans="1:12">
      <c r="A664" s="2898">
        <v>166</v>
      </c>
      <c r="B664" s="2896" t="s">
        <v>18701</v>
      </c>
      <c r="C664" s="2896" t="s">
        <v>3322</v>
      </c>
      <c r="D664" s="2899">
        <v>0.01</v>
      </c>
      <c r="E664" s="1783" t="s">
        <v>18702</v>
      </c>
      <c r="F664" s="1783" t="s">
        <v>18703</v>
      </c>
      <c r="G664" s="2896" t="s">
        <v>18704</v>
      </c>
      <c r="H664" s="2904"/>
      <c r="I664" s="2918"/>
    </row>
    <row r="665" spans="1:12">
      <c r="A665" s="2898"/>
      <c r="B665" s="2896"/>
      <c r="C665" s="2896"/>
      <c r="D665" s="2899"/>
      <c r="E665" s="1783"/>
      <c r="F665" s="1783"/>
      <c r="G665" s="2896"/>
      <c r="H665" s="2904"/>
      <c r="I665" s="2918"/>
    </row>
    <row r="666" spans="1:12">
      <c r="A666" s="2898">
        <v>167</v>
      </c>
      <c r="B666" s="2896" t="s">
        <v>12251</v>
      </c>
      <c r="C666" s="2896" t="s">
        <v>3322</v>
      </c>
      <c r="D666" s="2899">
        <v>0.4</v>
      </c>
      <c r="E666" s="1783" t="s">
        <v>18705</v>
      </c>
      <c r="F666" s="1783" t="s">
        <v>18703</v>
      </c>
      <c r="G666" s="2896" t="s">
        <v>18638</v>
      </c>
      <c r="H666" s="2904"/>
      <c r="I666" s="2918"/>
    </row>
    <row r="667" spans="1:12">
      <c r="A667" s="2898"/>
      <c r="B667" s="2896"/>
      <c r="C667" s="2896"/>
      <c r="D667" s="2899"/>
      <c r="E667" s="1783"/>
      <c r="F667" s="1783"/>
      <c r="G667" s="2896"/>
      <c r="H667" s="2904"/>
      <c r="I667" s="2918"/>
    </row>
    <row r="668" spans="1:12" ht="26.4">
      <c r="A668" s="326">
        <v>168</v>
      </c>
      <c r="B668" s="307" t="s">
        <v>431</v>
      </c>
      <c r="C668" s="307" t="s">
        <v>3322</v>
      </c>
      <c r="D668" s="1094">
        <v>0.02</v>
      </c>
      <c r="E668" s="945" t="s">
        <v>18706</v>
      </c>
      <c r="F668" s="945" t="s">
        <v>18707</v>
      </c>
      <c r="G668" s="307" t="s">
        <v>18708</v>
      </c>
      <c r="H668" s="1080"/>
      <c r="I668" s="2918"/>
    </row>
    <row r="669" spans="1:12">
      <c r="A669" s="2898">
        <v>169</v>
      </c>
      <c r="B669" s="2896" t="s">
        <v>18701</v>
      </c>
      <c r="C669" s="2896" t="s">
        <v>3322</v>
      </c>
      <c r="D669" s="2899">
        <v>0.02</v>
      </c>
      <c r="E669" s="1783" t="s">
        <v>18709</v>
      </c>
      <c r="F669" s="1783" t="s">
        <v>17922</v>
      </c>
      <c r="G669" s="2896" t="s">
        <v>18618</v>
      </c>
      <c r="H669" s="2904"/>
      <c r="I669" s="2918"/>
    </row>
    <row r="670" spans="1:12" ht="77.25" customHeight="1">
      <c r="A670" s="2898"/>
      <c r="B670" s="2896"/>
      <c r="C670" s="2896"/>
      <c r="D670" s="2899"/>
      <c r="E670" s="1783"/>
      <c r="F670" s="1783"/>
      <c r="G670" s="2896"/>
      <c r="H670" s="2904"/>
      <c r="I670" s="2918"/>
    </row>
    <row r="671" spans="1:12">
      <c r="A671" s="2898">
        <v>170</v>
      </c>
      <c r="B671" s="2896" t="s">
        <v>2365</v>
      </c>
      <c r="C671" s="2896" t="s">
        <v>3322</v>
      </c>
      <c r="D671" s="2899">
        <v>0.1</v>
      </c>
      <c r="E671" s="1783" t="s">
        <v>18710</v>
      </c>
      <c r="F671" s="1783" t="s">
        <v>17922</v>
      </c>
      <c r="G671" s="2896" t="s">
        <v>18618</v>
      </c>
      <c r="H671" s="2904"/>
      <c r="I671" s="2918"/>
    </row>
    <row r="672" spans="1:12" ht="53.25" customHeight="1">
      <c r="A672" s="2898"/>
      <c r="B672" s="2896"/>
      <c r="C672" s="2896"/>
      <c r="D672" s="2899"/>
      <c r="E672" s="1783"/>
      <c r="F672" s="1783"/>
      <c r="G672" s="2896"/>
      <c r="H672" s="2904"/>
      <c r="I672" s="2918"/>
    </row>
    <row r="673" spans="1:9">
      <c r="A673" s="2898">
        <v>171</v>
      </c>
      <c r="B673" s="2896" t="s">
        <v>10837</v>
      </c>
      <c r="C673" s="2896" t="s">
        <v>3322</v>
      </c>
      <c r="D673" s="2899">
        <v>0.02</v>
      </c>
      <c r="E673" s="1783" t="s">
        <v>18711</v>
      </c>
      <c r="F673" s="1783" t="s">
        <v>18107</v>
      </c>
      <c r="G673" s="2896" t="s">
        <v>18618</v>
      </c>
      <c r="H673" s="2904"/>
      <c r="I673" s="2918"/>
    </row>
    <row r="674" spans="1:9">
      <c r="A674" s="2898"/>
      <c r="B674" s="2896"/>
      <c r="C674" s="2896"/>
      <c r="D674" s="2899"/>
      <c r="E674" s="1783"/>
      <c r="F674" s="1783"/>
      <c r="G674" s="2896"/>
      <c r="H674" s="2904"/>
      <c r="I674" s="2918"/>
    </row>
    <row r="675" spans="1:9">
      <c r="A675" s="2898">
        <v>172</v>
      </c>
      <c r="B675" s="2896" t="s">
        <v>10837</v>
      </c>
      <c r="C675" s="2896" t="s">
        <v>3322</v>
      </c>
      <c r="D675" s="2899">
        <v>0.2</v>
      </c>
      <c r="E675" s="1783" t="s">
        <v>18712</v>
      </c>
      <c r="F675" s="1783" t="s">
        <v>18107</v>
      </c>
      <c r="G675" s="2896" t="s">
        <v>18618</v>
      </c>
      <c r="H675" s="2904"/>
      <c r="I675" s="2918"/>
    </row>
    <row r="676" spans="1:9">
      <c r="A676" s="2898"/>
      <c r="B676" s="2896"/>
      <c r="C676" s="2896"/>
      <c r="D676" s="2899"/>
      <c r="E676" s="1783"/>
      <c r="F676" s="1783"/>
      <c r="G676" s="2896"/>
      <c r="H676" s="2904"/>
      <c r="I676" s="2918"/>
    </row>
    <row r="677" spans="1:9">
      <c r="A677" s="2898">
        <v>173</v>
      </c>
      <c r="B677" s="2896" t="s">
        <v>2365</v>
      </c>
      <c r="C677" s="2896" t="s">
        <v>3322</v>
      </c>
      <c r="D677" s="2899">
        <v>0.01</v>
      </c>
      <c r="E677" s="1783" t="s">
        <v>18712</v>
      </c>
      <c r="F677" s="1783" t="s">
        <v>18107</v>
      </c>
      <c r="G677" s="2896" t="s">
        <v>18618</v>
      </c>
      <c r="H677" s="2904"/>
      <c r="I677" s="2918"/>
    </row>
    <row r="678" spans="1:9">
      <c r="A678" s="2898"/>
      <c r="B678" s="2896"/>
      <c r="C678" s="2896"/>
      <c r="D678" s="2899"/>
      <c r="E678" s="1783"/>
      <c r="F678" s="1783"/>
      <c r="G678" s="2896"/>
      <c r="H678" s="2904"/>
      <c r="I678" s="2918"/>
    </row>
    <row r="679" spans="1:9">
      <c r="A679" s="2898">
        <v>174</v>
      </c>
      <c r="B679" s="2896" t="s">
        <v>18352</v>
      </c>
      <c r="C679" s="2896" t="s">
        <v>3322</v>
      </c>
      <c r="D679" s="2899">
        <v>0.02</v>
      </c>
      <c r="E679" s="1783" t="s">
        <v>18712</v>
      </c>
      <c r="F679" s="1783" t="s">
        <v>18107</v>
      </c>
      <c r="G679" s="2896" t="s">
        <v>18618</v>
      </c>
      <c r="H679" s="2904"/>
      <c r="I679" s="2918"/>
    </row>
    <row r="680" spans="1:9">
      <c r="A680" s="2898"/>
      <c r="B680" s="2896"/>
      <c r="C680" s="2896"/>
      <c r="D680" s="2899"/>
      <c r="E680" s="1783"/>
      <c r="F680" s="1783"/>
      <c r="G680" s="2896"/>
      <c r="H680" s="2904"/>
      <c r="I680" s="2918"/>
    </row>
    <row r="681" spans="1:9" ht="15" customHeight="1">
      <c r="A681" s="2898">
        <v>175</v>
      </c>
      <c r="B681" s="2896" t="s">
        <v>2365</v>
      </c>
      <c r="C681" s="2896" t="s">
        <v>3322</v>
      </c>
      <c r="D681" s="2899">
        <v>0.2</v>
      </c>
      <c r="E681" s="1783" t="s">
        <v>18713</v>
      </c>
      <c r="F681" s="1783" t="s">
        <v>17922</v>
      </c>
      <c r="G681" s="2896" t="s">
        <v>18553</v>
      </c>
      <c r="H681" s="2904"/>
      <c r="I681" s="2918"/>
    </row>
    <row r="682" spans="1:9" ht="59.25" customHeight="1">
      <c r="A682" s="2898"/>
      <c r="B682" s="2896"/>
      <c r="C682" s="2896"/>
      <c r="D682" s="2899"/>
      <c r="E682" s="1783"/>
      <c r="F682" s="1783"/>
      <c r="G682" s="2896"/>
      <c r="H682" s="2904"/>
      <c r="I682" s="2918"/>
    </row>
    <row r="683" spans="1:9">
      <c r="A683" s="2898">
        <v>176</v>
      </c>
      <c r="B683" s="2896" t="s">
        <v>18714</v>
      </c>
      <c r="C683" s="2896" t="s">
        <v>3322</v>
      </c>
      <c r="D683" s="2899">
        <v>8.1</v>
      </c>
      <c r="E683" s="1783" t="s">
        <v>18715</v>
      </c>
      <c r="F683" s="1783" t="s">
        <v>18716</v>
      </c>
      <c r="G683" s="2896" t="s">
        <v>18717</v>
      </c>
      <c r="H683" s="2904"/>
      <c r="I683" s="2918"/>
    </row>
    <row r="684" spans="1:9">
      <c r="A684" s="2898"/>
      <c r="B684" s="2896"/>
      <c r="C684" s="2896"/>
      <c r="D684" s="2899"/>
      <c r="E684" s="1783"/>
      <c r="F684" s="2900"/>
      <c r="G684" s="2896"/>
      <c r="H684" s="2904"/>
      <c r="I684" s="2918"/>
    </row>
    <row r="685" spans="1:9">
      <c r="A685" s="2898">
        <v>177</v>
      </c>
      <c r="B685" s="2896" t="s">
        <v>18718</v>
      </c>
      <c r="C685" s="2896" t="s">
        <v>3322</v>
      </c>
      <c r="D685" s="2899">
        <v>0.1</v>
      </c>
      <c r="E685" s="1783" t="s">
        <v>18719</v>
      </c>
      <c r="F685" s="1783" t="s">
        <v>18720</v>
      </c>
      <c r="G685" s="2923" t="s">
        <v>18721</v>
      </c>
      <c r="H685" s="2904"/>
      <c r="I685" s="2918"/>
    </row>
    <row r="686" spans="1:9" ht="27" customHeight="1">
      <c r="A686" s="2898"/>
      <c r="B686" s="2896"/>
      <c r="C686" s="2896"/>
      <c r="D686" s="2899"/>
      <c r="E686" s="1783"/>
      <c r="F686" s="1783"/>
      <c r="G686" s="2925"/>
      <c r="H686" s="2904"/>
      <c r="I686" s="2918"/>
    </row>
    <row r="687" spans="1:9" ht="52.8">
      <c r="A687" s="326">
        <v>178</v>
      </c>
      <c r="B687" s="307" t="s">
        <v>18722</v>
      </c>
      <c r="C687" s="307" t="s">
        <v>3322</v>
      </c>
      <c r="D687" s="1094">
        <v>0.01</v>
      </c>
      <c r="E687" s="945" t="s">
        <v>18723</v>
      </c>
      <c r="F687" s="945" t="s">
        <v>18720</v>
      </c>
      <c r="G687" s="307" t="s">
        <v>18724</v>
      </c>
      <c r="H687" s="1080"/>
      <c r="I687" s="2918"/>
    </row>
    <row r="688" spans="1:9" ht="52.8">
      <c r="A688" s="326">
        <v>179</v>
      </c>
      <c r="B688" s="307" t="s">
        <v>431</v>
      </c>
      <c r="C688" s="307" t="s">
        <v>3322</v>
      </c>
      <c r="D688" s="1094">
        <v>0.01</v>
      </c>
      <c r="E688" s="945" t="s">
        <v>18725</v>
      </c>
      <c r="F688" s="945" t="s">
        <v>18720</v>
      </c>
      <c r="G688" s="307" t="s">
        <v>18724</v>
      </c>
      <c r="H688" s="1080"/>
      <c r="I688" s="2918"/>
    </row>
    <row r="689" spans="1:9" ht="52.8">
      <c r="A689" s="326">
        <v>180</v>
      </c>
      <c r="B689" s="307" t="s">
        <v>386</v>
      </c>
      <c r="C689" s="307" t="s">
        <v>3322</v>
      </c>
      <c r="D689" s="1094">
        <v>0.01</v>
      </c>
      <c r="E689" s="945" t="s">
        <v>18726</v>
      </c>
      <c r="F689" s="945" t="s">
        <v>18720</v>
      </c>
      <c r="G689" s="307" t="s">
        <v>18727</v>
      </c>
      <c r="H689" s="1080"/>
      <c r="I689" s="2918"/>
    </row>
    <row r="690" spans="1:9" ht="52.8">
      <c r="A690" s="326">
        <v>181</v>
      </c>
      <c r="B690" s="307" t="s">
        <v>18522</v>
      </c>
      <c r="C690" s="307" t="s">
        <v>3322</v>
      </c>
      <c r="D690" s="1094">
        <v>0.01</v>
      </c>
      <c r="E690" s="945" t="s">
        <v>18728</v>
      </c>
      <c r="F690" s="945" t="s">
        <v>18720</v>
      </c>
      <c r="G690" s="307" t="s">
        <v>18727</v>
      </c>
      <c r="H690" s="1080"/>
      <c r="I690" s="2918"/>
    </row>
    <row r="691" spans="1:9" ht="52.8">
      <c r="A691" s="326">
        <v>182</v>
      </c>
      <c r="B691" s="307" t="s">
        <v>431</v>
      </c>
      <c r="C691" s="307" t="s">
        <v>3322</v>
      </c>
      <c r="D691" s="1094">
        <v>0.01</v>
      </c>
      <c r="E691" s="945" t="s">
        <v>18729</v>
      </c>
      <c r="F691" s="945" t="s">
        <v>18720</v>
      </c>
      <c r="G691" s="307" t="s">
        <v>18724</v>
      </c>
      <c r="H691" s="1080"/>
      <c r="I691" s="2918"/>
    </row>
    <row r="692" spans="1:9" ht="52.8">
      <c r="A692" s="326">
        <v>183</v>
      </c>
      <c r="B692" s="307" t="s">
        <v>431</v>
      </c>
      <c r="C692" s="307" t="s">
        <v>3322</v>
      </c>
      <c r="D692" s="1094">
        <v>0.01</v>
      </c>
      <c r="E692" s="945" t="s">
        <v>18730</v>
      </c>
      <c r="F692" s="945" t="s">
        <v>18720</v>
      </c>
      <c r="G692" s="307" t="s">
        <v>18731</v>
      </c>
      <c r="H692" s="1080"/>
      <c r="I692" s="2918"/>
    </row>
    <row r="693" spans="1:9" ht="66">
      <c r="A693" s="326">
        <v>184</v>
      </c>
      <c r="B693" s="307" t="s">
        <v>18732</v>
      </c>
      <c r="C693" s="307" t="s">
        <v>3322</v>
      </c>
      <c r="D693" s="1094">
        <v>0.2</v>
      </c>
      <c r="E693" s="945" t="s">
        <v>18733</v>
      </c>
      <c r="F693" s="945" t="s">
        <v>18734</v>
      </c>
      <c r="G693" s="307" t="s">
        <v>18735</v>
      </c>
      <c r="H693" s="1080"/>
      <c r="I693" s="1072"/>
    </row>
    <row r="694" spans="1:9" ht="92.4">
      <c r="A694" s="326">
        <v>185</v>
      </c>
      <c r="B694" s="307" t="s">
        <v>18736</v>
      </c>
      <c r="C694" s="307" t="s">
        <v>3322</v>
      </c>
      <c r="D694" s="1094">
        <v>1.5</v>
      </c>
      <c r="E694" s="945" t="s">
        <v>18737</v>
      </c>
      <c r="F694" s="945" t="s">
        <v>18738</v>
      </c>
      <c r="G694" s="307" t="s">
        <v>18739</v>
      </c>
      <c r="H694" s="1080"/>
      <c r="I694" s="2918"/>
    </row>
    <row r="695" spans="1:9" ht="52.8">
      <c r="A695" s="326">
        <v>186</v>
      </c>
      <c r="B695" s="307" t="s">
        <v>18740</v>
      </c>
      <c r="C695" s="307" t="s">
        <v>3322</v>
      </c>
      <c r="D695" s="1094">
        <v>10.6</v>
      </c>
      <c r="E695" s="945" t="s">
        <v>18741</v>
      </c>
      <c r="F695" s="945" t="s">
        <v>17964</v>
      </c>
      <c r="G695" s="307" t="s">
        <v>18727</v>
      </c>
      <c r="H695" s="1080"/>
      <c r="I695" s="2918"/>
    </row>
    <row r="696" spans="1:9" ht="26.4">
      <c r="A696" s="326">
        <v>187</v>
      </c>
      <c r="B696" s="307" t="s">
        <v>12251</v>
      </c>
      <c r="C696" s="307" t="s">
        <v>3322</v>
      </c>
      <c r="D696" s="1094">
        <v>12.8</v>
      </c>
      <c r="E696" s="945" t="s">
        <v>18742</v>
      </c>
      <c r="F696" s="945" t="s">
        <v>17840</v>
      </c>
      <c r="G696" s="307" t="s">
        <v>18727</v>
      </c>
      <c r="H696" s="1080"/>
      <c r="I696" s="2918"/>
    </row>
    <row r="697" spans="1:9" ht="92.4">
      <c r="A697" s="326">
        <v>188</v>
      </c>
      <c r="B697" s="307" t="s">
        <v>712</v>
      </c>
      <c r="C697" s="307" t="s">
        <v>3322</v>
      </c>
      <c r="D697" s="1094">
        <v>25</v>
      </c>
      <c r="E697" s="945" t="s">
        <v>18743</v>
      </c>
      <c r="F697" s="945" t="s">
        <v>18744</v>
      </c>
      <c r="G697" s="307" t="s">
        <v>17969</v>
      </c>
      <c r="H697" s="1080"/>
      <c r="I697" s="2918"/>
    </row>
    <row r="698" spans="1:9" ht="52.8">
      <c r="A698" s="326">
        <v>189</v>
      </c>
      <c r="B698" s="307" t="s">
        <v>2365</v>
      </c>
      <c r="C698" s="307" t="s">
        <v>3322</v>
      </c>
      <c r="D698" s="1094">
        <v>0.01</v>
      </c>
      <c r="E698" s="945" t="s">
        <v>18745</v>
      </c>
      <c r="F698" s="945" t="s">
        <v>18720</v>
      </c>
      <c r="G698" s="307" t="s">
        <v>18746</v>
      </c>
      <c r="H698" s="1080"/>
      <c r="I698" s="2918"/>
    </row>
    <row r="699" spans="1:9" ht="52.8">
      <c r="A699" s="326">
        <v>190</v>
      </c>
      <c r="B699" s="307" t="s">
        <v>2365</v>
      </c>
      <c r="C699" s="307" t="s">
        <v>3322</v>
      </c>
      <c r="D699" s="1094">
        <v>0.01</v>
      </c>
      <c r="E699" s="945" t="s">
        <v>18747</v>
      </c>
      <c r="F699" s="945" t="s">
        <v>18720</v>
      </c>
      <c r="G699" s="307" t="s">
        <v>18748</v>
      </c>
      <c r="H699" s="1080"/>
      <c r="I699" s="2918"/>
    </row>
    <row r="700" spans="1:9" ht="52.8">
      <c r="A700" s="326">
        <v>191</v>
      </c>
      <c r="B700" s="307" t="s">
        <v>2365</v>
      </c>
      <c r="C700" s="307" t="s">
        <v>3322</v>
      </c>
      <c r="D700" s="1094">
        <v>0.2</v>
      </c>
      <c r="E700" s="945" t="s">
        <v>18749</v>
      </c>
      <c r="F700" s="945" t="s">
        <v>18720</v>
      </c>
      <c r="G700" s="307" t="s">
        <v>17969</v>
      </c>
      <c r="H700" s="1080"/>
      <c r="I700" s="2918"/>
    </row>
    <row r="701" spans="1:9" ht="52.8">
      <c r="A701" s="326">
        <v>192</v>
      </c>
      <c r="B701" s="307" t="s">
        <v>18750</v>
      </c>
      <c r="C701" s="307" t="s">
        <v>3322</v>
      </c>
      <c r="D701" s="1094">
        <v>0.01</v>
      </c>
      <c r="E701" s="945" t="s">
        <v>18751</v>
      </c>
      <c r="F701" s="945" t="s">
        <v>18720</v>
      </c>
      <c r="G701" s="307" t="s">
        <v>18752</v>
      </c>
      <c r="H701" s="1080"/>
      <c r="I701" s="2918"/>
    </row>
    <row r="702" spans="1:9" ht="52.8">
      <c r="A702" s="326">
        <v>193</v>
      </c>
      <c r="B702" s="307" t="s">
        <v>2365</v>
      </c>
      <c r="C702" s="307" t="s">
        <v>3322</v>
      </c>
      <c r="D702" s="1094">
        <v>0.1</v>
      </c>
      <c r="E702" s="945" t="s">
        <v>18753</v>
      </c>
      <c r="F702" s="945" t="s">
        <v>18720</v>
      </c>
      <c r="G702" s="307" t="s">
        <v>18754</v>
      </c>
      <c r="H702" s="1080"/>
      <c r="I702" s="2918"/>
    </row>
    <row r="703" spans="1:9" ht="52.8">
      <c r="A703" s="326">
        <v>194</v>
      </c>
      <c r="B703" s="307" t="s">
        <v>18755</v>
      </c>
      <c r="C703" s="307" t="s">
        <v>3322</v>
      </c>
      <c r="D703" s="1094">
        <v>0.02</v>
      </c>
      <c r="E703" s="945" t="s">
        <v>18756</v>
      </c>
      <c r="F703" s="945" t="s">
        <v>18720</v>
      </c>
      <c r="G703" s="307" t="s">
        <v>18757</v>
      </c>
      <c r="H703" s="1080"/>
      <c r="I703" s="2918"/>
    </row>
    <row r="704" spans="1:9" ht="52.8">
      <c r="A704" s="326">
        <v>195</v>
      </c>
      <c r="B704" s="307" t="s">
        <v>11044</v>
      </c>
      <c r="C704" s="307" t="s">
        <v>3322</v>
      </c>
      <c r="D704" s="1094">
        <v>0.02</v>
      </c>
      <c r="E704" s="945" t="s">
        <v>18758</v>
      </c>
      <c r="F704" s="945" t="s">
        <v>18720</v>
      </c>
      <c r="G704" s="307" t="s">
        <v>18759</v>
      </c>
      <c r="H704" s="1080"/>
      <c r="I704" s="2918"/>
    </row>
    <row r="705" spans="1:9" ht="52.8">
      <c r="A705" s="326">
        <v>196</v>
      </c>
      <c r="B705" s="307" t="s">
        <v>2365</v>
      </c>
      <c r="C705" s="307" t="s">
        <v>3322</v>
      </c>
      <c r="D705" s="1094">
        <v>0.02</v>
      </c>
      <c r="E705" s="945" t="s">
        <v>18760</v>
      </c>
      <c r="F705" s="945" t="s">
        <v>18720</v>
      </c>
      <c r="G705" s="307" t="s">
        <v>18752</v>
      </c>
      <c r="H705" s="1080"/>
      <c r="I705" s="2918"/>
    </row>
    <row r="706" spans="1:9" ht="52.8">
      <c r="A706" s="326">
        <v>197</v>
      </c>
      <c r="B706" s="307" t="s">
        <v>18761</v>
      </c>
      <c r="C706" s="307" t="s">
        <v>3322</v>
      </c>
      <c r="D706" s="1094">
        <v>0.1</v>
      </c>
      <c r="E706" s="945" t="s">
        <v>18762</v>
      </c>
      <c r="F706" s="945" t="s">
        <v>18720</v>
      </c>
      <c r="G706" s="307" t="s">
        <v>18763</v>
      </c>
      <c r="H706" s="1080"/>
      <c r="I706" s="2918"/>
    </row>
    <row r="707" spans="1:9" ht="52.8">
      <c r="A707" s="326">
        <v>198</v>
      </c>
      <c r="B707" s="307" t="s">
        <v>18761</v>
      </c>
      <c r="C707" s="307" t="s">
        <v>3322</v>
      </c>
      <c r="D707" s="1094">
        <v>0.2</v>
      </c>
      <c r="E707" s="945" t="s">
        <v>18764</v>
      </c>
      <c r="F707" s="945" t="s">
        <v>18720</v>
      </c>
      <c r="G707" s="307" t="s">
        <v>18763</v>
      </c>
      <c r="H707" s="1080"/>
      <c r="I707" s="2918"/>
    </row>
    <row r="708" spans="1:9" ht="56.25" customHeight="1">
      <c r="A708" s="326">
        <v>199</v>
      </c>
      <c r="B708" s="307" t="s">
        <v>2365</v>
      </c>
      <c r="C708" s="307" t="s">
        <v>3322</v>
      </c>
      <c r="D708" s="1094">
        <v>0.2</v>
      </c>
      <c r="E708" s="945" t="s">
        <v>18765</v>
      </c>
      <c r="F708" s="945" t="s">
        <v>18720</v>
      </c>
      <c r="G708" s="307" t="s">
        <v>18763</v>
      </c>
      <c r="H708" s="1080"/>
      <c r="I708" s="2918"/>
    </row>
    <row r="709" spans="1:9" ht="52.8">
      <c r="A709" s="326">
        <v>200</v>
      </c>
      <c r="B709" s="307" t="s">
        <v>2365</v>
      </c>
      <c r="C709" s="307" t="s">
        <v>3322</v>
      </c>
      <c r="D709" s="1094">
        <v>0.02</v>
      </c>
      <c r="E709" s="945" t="s">
        <v>18766</v>
      </c>
      <c r="F709" s="945" t="s">
        <v>18720</v>
      </c>
      <c r="G709" s="307" t="s">
        <v>18767</v>
      </c>
      <c r="H709" s="1080"/>
      <c r="I709" s="2918"/>
    </row>
    <row r="710" spans="1:9" ht="52.8">
      <c r="A710" s="326">
        <v>201</v>
      </c>
      <c r="B710" s="307" t="s">
        <v>18361</v>
      </c>
      <c r="C710" s="307" t="s">
        <v>3322</v>
      </c>
      <c r="D710" s="1094">
        <v>0.1</v>
      </c>
      <c r="E710" s="945" t="s">
        <v>18765</v>
      </c>
      <c r="F710" s="945" t="s">
        <v>18720</v>
      </c>
      <c r="G710" s="307" t="s">
        <v>18768</v>
      </c>
      <c r="H710" s="1080"/>
      <c r="I710" s="2918"/>
    </row>
    <row r="711" spans="1:9" ht="52.8">
      <c r="A711" s="326">
        <v>202</v>
      </c>
      <c r="B711" s="307" t="s">
        <v>18755</v>
      </c>
      <c r="C711" s="307" t="s">
        <v>3322</v>
      </c>
      <c r="D711" s="1094">
        <v>0.1</v>
      </c>
      <c r="E711" s="945" t="s">
        <v>18769</v>
      </c>
      <c r="F711" s="945" t="s">
        <v>18720</v>
      </c>
      <c r="G711" s="307" t="s">
        <v>18757</v>
      </c>
      <c r="H711" s="1080"/>
      <c r="I711" s="2918"/>
    </row>
    <row r="712" spans="1:9" ht="52.8">
      <c r="A712" s="326">
        <v>203</v>
      </c>
      <c r="B712" s="307" t="s">
        <v>18755</v>
      </c>
      <c r="C712" s="307" t="s">
        <v>3322</v>
      </c>
      <c r="D712" s="1094">
        <v>0.1</v>
      </c>
      <c r="E712" s="945" t="s">
        <v>18770</v>
      </c>
      <c r="F712" s="945" t="s">
        <v>18720</v>
      </c>
      <c r="G712" s="307" t="s">
        <v>18771</v>
      </c>
      <c r="H712" s="1080"/>
      <c r="I712" s="1072"/>
    </row>
    <row r="713" spans="1:9" ht="52.8">
      <c r="A713" s="326">
        <v>204</v>
      </c>
      <c r="B713" s="307" t="s">
        <v>2365</v>
      </c>
      <c r="C713" s="307" t="s">
        <v>3322</v>
      </c>
      <c r="D713" s="1094">
        <v>0.2</v>
      </c>
      <c r="E713" s="945" t="s">
        <v>18772</v>
      </c>
      <c r="F713" s="945" t="s">
        <v>18773</v>
      </c>
      <c r="G713" s="307" t="s">
        <v>18767</v>
      </c>
      <c r="H713" s="1080"/>
      <c r="I713" s="1072"/>
    </row>
    <row r="714" spans="1:9" ht="52.8">
      <c r="A714" s="326">
        <v>205</v>
      </c>
      <c r="B714" s="307" t="s">
        <v>18774</v>
      </c>
      <c r="C714" s="307" t="s">
        <v>3322</v>
      </c>
      <c r="D714" s="1094">
        <v>0.01</v>
      </c>
      <c r="E714" s="945" t="s">
        <v>18775</v>
      </c>
      <c r="F714" s="945" t="s">
        <v>18720</v>
      </c>
      <c r="G714" s="307" t="s">
        <v>18776</v>
      </c>
      <c r="H714" s="1080"/>
      <c r="I714" s="1072"/>
    </row>
    <row r="715" spans="1:9" ht="52.8">
      <c r="A715" s="326">
        <v>206</v>
      </c>
      <c r="B715" s="307" t="s">
        <v>10833</v>
      </c>
      <c r="C715" s="307" t="s">
        <v>3322</v>
      </c>
      <c r="D715" s="1094">
        <v>0.3</v>
      </c>
      <c r="E715" s="945" t="s">
        <v>18777</v>
      </c>
      <c r="F715" s="945" t="s">
        <v>18720</v>
      </c>
      <c r="G715" s="307" t="s">
        <v>18778</v>
      </c>
      <c r="H715" s="1080"/>
      <c r="I715" s="1072"/>
    </row>
    <row r="716" spans="1:9" ht="52.8">
      <c r="A716" s="326">
        <v>207</v>
      </c>
      <c r="B716" s="307" t="s">
        <v>18779</v>
      </c>
      <c r="C716" s="307" t="s">
        <v>3322</v>
      </c>
      <c r="D716" s="1094">
        <v>0.5</v>
      </c>
      <c r="E716" s="945" t="s">
        <v>18780</v>
      </c>
      <c r="F716" s="945" t="s">
        <v>18720</v>
      </c>
      <c r="G716" s="307" t="s">
        <v>18781</v>
      </c>
      <c r="H716" s="1080"/>
      <c r="I716" s="1072"/>
    </row>
    <row r="717" spans="1:9" ht="52.8">
      <c r="A717" s="326">
        <v>208</v>
      </c>
      <c r="B717" s="307" t="s">
        <v>18782</v>
      </c>
      <c r="C717" s="307" t="s">
        <v>3322</v>
      </c>
      <c r="D717" s="1094">
        <v>0.4</v>
      </c>
      <c r="E717" s="945" t="s">
        <v>18783</v>
      </c>
      <c r="F717" s="945" t="s">
        <v>18720</v>
      </c>
      <c r="G717" s="307" t="s">
        <v>18784</v>
      </c>
      <c r="H717" s="1080"/>
      <c r="I717" s="1072"/>
    </row>
    <row r="718" spans="1:9">
      <c r="A718" s="2898">
        <v>209</v>
      </c>
      <c r="B718" s="2896" t="s">
        <v>18785</v>
      </c>
      <c r="C718" s="2896" t="s">
        <v>3322</v>
      </c>
      <c r="D718" s="2899">
        <v>1</v>
      </c>
      <c r="E718" s="1783" t="s">
        <v>18786</v>
      </c>
      <c r="F718" s="1783" t="s">
        <v>18720</v>
      </c>
      <c r="G718" s="2896" t="s">
        <v>18763</v>
      </c>
      <c r="H718" s="2904"/>
      <c r="I718" s="1072"/>
    </row>
    <row r="719" spans="1:9" ht="39" customHeight="1">
      <c r="A719" s="2898"/>
      <c r="B719" s="2922"/>
      <c r="C719" s="2896"/>
      <c r="D719" s="2899"/>
      <c r="E719" s="1783"/>
      <c r="F719" s="1783"/>
      <c r="G719" s="2896"/>
      <c r="H719" s="2904"/>
      <c r="I719" s="1072"/>
    </row>
    <row r="720" spans="1:9">
      <c r="A720" s="2898">
        <v>210</v>
      </c>
      <c r="B720" s="2896" t="s">
        <v>18787</v>
      </c>
      <c r="C720" s="2896" t="s">
        <v>3322</v>
      </c>
      <c r="D720" s="2899">
        <v>0.01</v>
      </c>
      <c r="E720" s="2431" t="s">
        <v>18788</v>
      </c>
      <c r="F720" s="1783" t="s">
        <v>18789</v>
      </c>
      <c r="G720" s="2896" t="s">
        <v>18466</v>
      </c>
      <c r="H720" s="2904"/>
      <c r="I720" s="1072"/>
    </row>
    <row r="721" spans="1:9" ht="38.25" customHeight="1">
      <c r="A721" s="2898"/>
      <c r="B721" s="2896"/>
      <c r="C721" s="2896"/>
      <c r="D721" s="2899"/>
      <c r="E721" s="2432"/>
      <c r="F721" s="1783"/>
      <c r="G721" s="2896"/>
      <c r="H721" s="2904"/>
      <c r="I721" s="1072"/>
    </row>
    <row r="722" spans="1:9" ht="37.5" customHeight="1">
      <c r="A722" s="326">
        <v>211</v>
      </c>
      <c r="B722" s="307" t="s">
        <v>18790</v>
      </c>
      <c r="C722" s="307" t="s">
        <v>3322</v>
      </c>
      <c r="D722" s="1098">
        <v>1.5599999999999999E-2</v>
      </c>
      <c r="E722" s="945" t="s">
        <v>18791</v>
      </c>
      <c r="F722" s="945" t="s">
        <v>18792</v>
      </c>
      <c r="G722" s="307" t="s">
        <v>18793</v>
      </c>
      <c r="H722" s="1080"/>
      <c r="I722" s="1072"/>
    </row>
    <row r="723" spans="1:9" ht="26.4">
      <c r="A723" s="326">
        <v>212</v>
      </c>
      <c r="B723" s="307" t="s">
        <v>18794</v>
      </c>
      <c r="C723" s="307" t="s">
        <v>3322</v>
      </c>
      <c r="D723" s="1098">
        <v>3.5999999999999999E-3</v>
      </c>
      <c r="E723" s="945" t="s">
        <v>18795</v>
      </c>
      <c r="F723" s="945" t="s">
        <v>18796</v>
      </c>
      <c r="G723" s="307" t="s">
        <v>18793</v>
      </c>
      <c r="H723" s="1080"/>
      <c r="I723" s="1072"/>
    </row>
    <row r="724" spans="1:9" ht="33" customHeight="1">
      <c r="A724" s="326">
        <v>213</v>
      </c>
      <c r="B724" s="307" t="s">
        <v>18797</v>
      </c>
      <c r="C724" s="307" t="s">
        <v>3322</v>
      </c>
      <c r="D724" s="1098">
        <v>4.1999999999999997E-3</v>
      </c>
      <c r="E724" s="945" t="s">
        <v>18798</v>
      </c>
      <c r="F724" s="945" t="s">
        <v>18799</v>
      </c>
      <c r="G724" s="307" t="s">
        <v>18800</v>
      </c>
      <c r="H724" s="1080"/>
      <c r="I724" s="1072"/>
    </row>
    <row r="725" spans="1:9" ht="26.4">
      <c r="A725" s="326">
        <v>214</v>
      </c>
      <c r="B725" s="307" t="s">
        <v>18801</v>
      </c>
      <c r="C725" s="307" t="s">
        <v>3322</v>
      </c>
      <c r="D725" s="1098">
        <v>1E-3</v>
      </c>
      <c r="E725" s="945" t="s">
        <v>18802</v>
      </c>
      <c r="F725" s="945" t="s">
        <v>18803</v>
      </c>
      <c r="G725" s="307" t="s">
        <v>18804</v>
      </c>
      <c r="H725" s="1080"/>
      <c r="I725" s="1072"/>
    </row>
    <row r="726" spans="1:9" ht="39.6">
      <c r="A726" s="326">
        <v>215</v>
      </c>
      <c r="B726" s="307" t="s">
        <v>18805</v>
      </c>
      <c r="C726" s="307" t="s">
        <v>3322</v>
      </c>
      <c r="D726" s="1098">
        <v>0.19139999999999999</v>
      </c>
      <c r="E726" s="945" t="s">
        <v>18806</v>
      </c>
      <c r="F726" s="945" t="s">
        <v>18807</v>
      </c>
      <c r="G726" s="307" t="s">
        <v>18808</v>
      </c>
      <c r="H726" s="1080"/>
      <c r="I726" s="1072"/>
    </row>
    <row r="727" spans="1:9" ht="66">
      <c r="A727" s="326">
        <v>216</v>
      </c>
      <c r="B727" s="307" t="s">
        <v>18809</v>
      </c>
      <c r="C727" s="307" t="s">
        <v>3322</v>
      </c>
      <c r="D727" s="1098">
        <v>8.3299999999999999E-2</v>
      </c>
      <c r="E727" s="945" t="s">
        <v>18810</v>
      </c>
      <c r="F727" s="945" t="s">
        <v>18648</v>
      </c>
      <c r="G727" s="307" t="s">
        <v>18811</v>
      </c>
      <c r="H727" s="1080"/>
      <c r="I727" s="1072"/>
    </row>
    <row r="728" spans="1:9" ht="52.8">
      <c r="A728" s="326">
        <v>217</v>
      </c>
      <c r="B728" s="307" t="s">
        <v>18812</v>
      </c>
      <c r="C728" s="307" t="s">
        <v>3322</v>
      </c>
      <c r="D728" s="1098">
        <v>0.19070000000000001</v>
      </c>
      <c r="E728" s="945" t="s">
        <v>18813</v>
      </c>
      <c r="F728" s="945" t="s">
        <v>18648</v>
      </c>
      <c r="G728" s="307" t="s">
        <v>18814</v>
      </c>
      <c r="H728" s="1080"/>
      <c r="I728" s="1072"/>
    </row>
    <row r="729" spans="1:9" ht="52.8">
      <c r="A729" s="326">
        <v>218</v>
      </c>
      <c r="B729" s="307" t="s">
        <v>18815</v>
      </c>
      <c r="C729" s="307" t="s">
        <v>3322</v>
      </c>
      <c r="D729" s="1098">
        <v>0.29809999999999998</v>
      </c>
      <c r="E729" s="945" t="s">
        <v>18816</v>
      </c>
      <c r="F729" s="945" t="s">
        <v>18648</v>
      </c>
      <c r="G729" s="307" t="s">
        <v>18817</v>
      </c>
      <c r="H729" s="1080"/>
      <c r="I729" s="1072"/>
    </row>
    <row r="730" spans="1:9" ht="52.8">
      <c r="A730" s="326">
        <v>219</v>
      </c>
      <c r="B730" s="307" t="s">
        <v>18818</v>
      </c>
      <c r="C730" s="307" t="s">
        <v>3322</v>
      </c>
      <c r="D730" s="1098">
        <v>0.34379999999999999</v>
      </c>
      <c r="E730" s="945" t="s">
        <v>18819</v>
      </c>
      <c r="F730" s="945" t="s">
        <v>18820</v>
      </c>
      <c r="G730" s="307" t="s">
        <v>18821</v>
      </c>
      <c r="H730" s="1080"/>
      <c r="I730" s="1072"/>
    </row>
    <row r="731" spans="1:9" ht="26.4">
      <c r="A731" s="326">
        <v>220</v>
      </c>
      <c r="B731" s="307" t="s">
        <v>18822</v>
      </c>
      <c r="C731" s="307" t="s">
        <v>3322</v>
      </c>
      <c r="D731" s="1098">
        <v>2.5000000000000001E-2</v>
      </c>
      <c r="E731" s="945" t="s">
        <v>18823</v>
      </c>
      <c r="F731" s="945" t="s">
        <v>18824</v>
      </c>
      <c r="G731" s="307" t="s">
        <v>18825</v>
      </c>
      <c r="H731" s="1080"/>
      <c r="I731" s="1072"/>
    </row>
    <row r="732" spans="1:9" ht="52.8">
      <c r="A732" s="326">
        <v>221</v>
      </c>
      <c r="B732" s="307" t="s">
        <v>18826</v>
      </c>
      <c r="C732" s="307" t="s">
        <v>3322</v>
      </c>
      <c r="D732" s="1098">
        <v>1E-3</v>
      </c>
      <c r="E732" s="945" t="s">
        <v>18827</v>
      </c>
      <c r="F732" s="945" t="s">
        <v>18648</v>
      </c>
      <c r="G732" s="307" t="s">
        <v>18828</v>
      </c>
      <c r="H732" s="1080"/>
      <c r="I732" s="1072"/>
    </row>
    <row r="733" spans="1:9" ht="52.8">
      <c r="A733" s="326">
        <v>222</v>
      </c>
      <c r="B733" s="307" t="s">
        <v>18829</v>
      </c>
      <c r="C733" s="307" t="s">
        <v>3322</v>
      </c>
      <c r="D733" s="1098">
        <v>1E-3</v>
      </c>
      <c r="E733" s="945" t="s">
        <v>18830</v>
      </c>
      <c r="F733" s="945" t="s">
        <v>18648</v>
      </c>
      <c r="G733" s="307" t="s">
        <v>18831</v>
      </c>
      <c r="H733" s="1080"/>
      <c r="I733" s="1072"/>
    </row>
    <row r="734" spans="1:9" ht="26.4">
      <c r="A734" s="326">
        <v>223</v>
      </c>
      <c r="B734" s="307" t="s">
        <v>18832</v>
      </c>
      <c r="C734" s="307" t="s">
        <v>3322</v>
      </c>
      <c r="D734" s="1098">
        <v>0.01</v>
      </c>
      <c r="E734" s="945" t="s">
        <v>18833</v>
      </c>
      <c r="F734" s="945" t="s">
        <v>18834</v>
      </c>
      <c r="G734" s="307" t="s">
        <v>18835</v>
      </c>
      <c r="H734" s="1080"/>
      <c r="I734" s="1072"/>
    </row>
    <row r="735" spans="1:9" ht="52.8">
      <c r="A735" s="326">
        <v>224</v>
      </c>
      <c r="B735" s="307" t="s">
        <v>18836</v>
      </c>
      <c r="C735" s="307" t="s">
        <v>3322</v>
      </c>
      <c r="D735" s="1098">
        <v>0.01</v>
      </c>
      <c r="E735" s="945" t="s">
        <v>18837</v>
      </c>
      <c r="F735" s="945" t="s">
        <v>18648</v>
      </c>
      <c r="G735" s="307" t="s">
        <v>18838</v>
      </c>
      <c r="H735" s="1080"/>
      <c r="I735" s="1072"/>
    </row>
    <row r="736" spans="1:9" ht="52.8">
      <c r="A736" s="326">
        <v>225</v>
      </c>
      <c r="B736" s="307" t="s">
        <v>18839</v>
      </c>
      <c r="C736" s="307" t="s">
        <v>3322</v>
      </c>
      <c r="D736" s="1098">
        <v>1E-3</v>
      </c>
      <c r="E736" s="945" t="s">
        <v>18840</v>
      </c>
      <c r="F736" s="945" t="s">
        <v>18648</v>
      </c>
      <c r="G736" s="307" t="s">
        <v>18838</v>
      </c>
      <c r="H736" s="1080"/>
      <c r="I736" s="1072"/>
    </row>
    <row r="737" spans="1:9" ht="39.6">
      <c r="A737" s="326"/>
      <c r="B737" s="307" t="s">
        <v>18841</v>
      </c>
      <c r="C737" s="307" t="s">
        <v>3322</v>
      </c>
      <c r="D737" s="1098">
        <v>0.1</v>
      </c>
      <c r="E737" s="945" t="s">
        <v>18842</v>
      </c>
      <c r="F737" s="945" t="s">
        <v>18493</v>
      </c>
      <c r="G737" s="307" t="s">
        <v>18466</v>
      </c>
      <c r="H737" s="1080"/>
      <c r="I737" s="1072"/>
    </row>
    <row r="738" spans="1:9">
      <c r="A738" s="2937" t="s">
        <v>4885</v>
      </c>
      <c r="B738" s="2938"/>
      <c r="C738" s="2938"/>
      <c r="D738" s="2938"/>
      <c r="E738" s="2938"/>
      <c r="F738" s="2938"/>
      <c r="G738" s="2938"/>
      <c r="H738" s="2939"/>
      <c r="I738" s="1072"/>
    </row>
    <row r="739" spans="1:9">
      <c r="A739" s="2898" t="s">
        <v>10</v>
      </c>
      <c r="B739" s="2896" t="s">
        <v>18843</v>
      </c>
      <c r="C739" s="2896" t="s">
        <v>552</v>
      </c>
      <c r="D739" s="2899">
        <v>0.25</v>
      </c>
      <c r="E739" s="1783" t="s">
        <v>18844</v>
      </c>
      <c r="F739" s="1783" t="s">
        <v>18845</v>
      </c>
      <c r="G739" s="2896" t="s">
        <v>18846</v>
      </c>
      <c r="H739" s="2904"/>
      <c r="I739" s="1072"/>
    </row>
    <row r="740" spans="1:9">
      <c r="A740" s="2898"/>
      <c r="B740" s="2896"/>
      <c r="C740" s="2896"/>
      <c r="D740" s="2899"/>
      <c r="E740" s="1783"/>
      <c r="F740" s="1783"/>
      <c r="G740" s="2896"/>
      <c r="H740" s="2904"/>
      <c r="I740" s="1072"/>
    </row>
    <row r="741" spans="1:9" ht="23.25" customHeight="1">
      <c r="A741" s="2898"/>
      <c r="B741" s="2896"/>
      <c r="C741" s="2896"/>
      <c r="D741" s="2899"/>
      <c r="E741" s="1783"/>
      <c r="F741" s="1783"/>
      <c r="G741" s="2896"/>
      <c r="H741" s="2904"/>
      <c r="I741" s="1072"/>
    </row>
    <row r="742" spans="1:9">
      <c r="A742" s="2898" t="s">
        <v>11</v>
      </c>
      <c r="B742" s="2896" t="s">
        <v>18847</v>
      </c>
      <c r="C742" s="2896" t="s">
        <v>552</v>
      </c>
      <c r="D742" s="2899">
        <v>0.5</v>
      </c>
      <c r="E742" s="1783" t="s">
        <v>18848</v>
      </c>
      <c r="F742" s="1783" t="s">
        <v>18849</v>
      </c>
      <c r="G742" s="2896" t="s">
        <v>18850</v>
      </c>
      <c r="H742" s="2904"/>
      <c r="I742" s="1072"/>
    </row>
    <row r="743" spans="1:9">
      <c r="A743" s="2898"/>
      <c r="B743" s="2896"/>
      <c r="C743" s="2896"/>
      <c r="D743" s="2899"/>
      <c r="E743" s="1783"/>
      <c r="F743" s="1783"/>
      <c r="G743" s="2896"/>
      <c r="H743" s="2904"/>
      <c r="I743" s="1072"/>
    </row>
    <row r="744" spans="1:9">
      <c r="A744" s="2898"/>
      <c r="B744" s="2896"/>
      <c r="C744" s="2896"/>
      <c r="D744" s="2899"/>
      <c r="E744" s="1783"/>
      <c r="F744" s="1783"/>
      <c r="G744" s="2896"/>
      <c r="H744" s="2904"/>
      <c r="I744" s="1072"/>
    </row>
    <row r="745" spans="1:9">
      <c r="A745" s="2898" t="s">
        <v>12</v>
      </c>
      <c r="B745" s="2896" t="s">
        <v>18851</v>
      </c>
      <c r="C745" s="2896" t="s">
        <v>552</v>
      </c>
      <c r="D745" s="2899">
        <v>6.9</v>
      </c>
      <c r="E745" s="1783" t="s">
        <v>18852</v>
      </c>
      <c r="F745" s="1783" t="s">
        <v>18853</v>
      </c>
      <c r="G745" s="2896" t="s">
        <v>18854</v>
      </c>
      <c r="H745" s="2904"/>
      <c r="I745" s="2918"/>
    </row>
    <row r="746" spans="1:9">
      <c r="A746" s="2898"/>
      <c r="B746" s="2896"/>
      <c r="C746" s="2896"/>
      <c r="D746" s="2899"/>
      <c r="E746" s="1783"/>
      <c r="F746" s="1783"/>
      <c r="G746" s="2896"/>
      <c r="H746" s="2904"/>
      <c r="I746" s="2918"/>
    </row>
    <row r="747" spans="1:9" ht="43.5" customHeight="1">
      <c r="A747" s="2898"/>
      <c r="B747" s="2896"/>
      <c r="C747" s="2896"/>
      <c r="D747" s="2899"/>
      <c r="E747" s="1783"/>
      <c r="F747" s="1783"/>
      <c r="G747" s="2896"/>
      <c r="H747" s="2904"/>
      <c r="I747" s="2918"/>
    </row>
    <row r="748" spans="1:9" ht="26.4">
      <c r="A748" s="326" t="s">
        <v>29</v>
      </c>
      <c r="B748" s="307" t="s">
        <v>18855</v>
      </c>
      <c r="C748" s="307" t="s">
        <v>552</v>
      </c>
      <c r="D748" s="1094">
        <v>7</v>
      </c>
      <c r="E748" s="945" t="s">
        <v>18856</v>
      </c>
      <c r="F748" s="945" t="s">
        <v>18857</v>
      </c>
      <c r="G748" s="307" t="s">
        <v>18003</v>
      </c>
      <c r="H748" s="1080"/>
      <c r="I748" s="2918"/>
    </row>
    <row r="749" spans="1:9">
      <c r="A749" s="2898" t="s">
        <v>31</v>
      </c>
      <c r="B749" s="2896" t="s">
        <v>18858</v>
      </c>
      <c r="C749" s="2896" t="s">
        <v>552</v>
      </c>
      <c r="D749" s="2899">
        <v>1</v>
      </c>
      <c r="E749" s="1783" t="s">
        <v>18859</v>
      </c>
      <c r="F749" s="1783" t="s">
        <v>18008</v>
      </c>
      <c r="G749" s="2896" t="s">
        <v>18003</v>
      </c>
      <c r="H749" s="2904"/>
      <c r="I749" s="1072"/>
    </row>
    <row r="750" spans="1:9">
      <c r="A750" s="2898"/>
      <c r="B750" s="2896"/>
      <c r="C750" s="2896"/>
      <c r="D750" s="2899"/>
      <c r="E750" s="1783"/>
      <c r="F750" s="1783"/>
      <c r="G750" s="2896"/>
      <c r="H750" s="2904"/>
      <c r="I750" s="1072"/>
    </row>
    <row r="751" spans="1:9" ht="40.5" customHeight="1">
      <c r="A751" s="2898"/>
      <c r="B751" s="2896"/>
      <c r="C751" s="2896"/>
      <c r="D751" s="2899"/>
      <c r="E751" s="1783"/>
      <c r="F751" s="1783"/>
      <c r="G751" s="2896"/>
      <c r="H751" s="2904"/>
      <c r="I751" s="1072"/>
    </row>
    <row r="752" spans="1:9" ht="66">
      <c r="A752" s="326" t="s">
        <v>33</v>
      </c>
      <c r="B752" s="307" t="s">
        <v>18860</v>
      </c>
      <c r="C752" s="307" t="s">
        <v>552</v>
      </c>
      <c r="D752" s="1094">
        <v>20</v>
      </c>
      <c r="E752" s="945" t="s">
        <v>18861</v>
      </c>
      <c r="F752" s="945" t="s">
        <v>18008</v>
      </c>
      <c r="G752" s="307" t="s">
        <v>17961</v>
      </c>
      <c r="H752" s="1080"/>
      <c r="I752" s="1072"/>
    </row>
    <row r="753" spans="1:9" ht="26.4">
      <c r="A753" s="326" t="s">
        <v>35</v>
      </c>
      <c r="B753" s="307" t="s">
        <v>18862</v>
      </c>
      <c r="C753" s="307" t="s">
        <v>552</v>
      </c>
      <c r="D753" s="1094">
        <v>19</v>
      </c>
      <c r="E753" s="945" t="s">
        <v>18863</v>
      </c>
      <c r="F753" s="945" t="s">
        <v>17941</v>
      </c>
      <c r="G753" s="307" t="s">
        <v>18864</v>
      </c>
      <c r="H753" s="1080"/>
      <c r="I753" s="1072"/>
    </row>
    <row r="754" spans="1:9" ht="66">
      <c r="A754" s="326" t="s">
        <v>37</v>
      </c>
      <c r="B754" s="307" t="s">
        <v>18865</v>
      </c>
      <c r="C754" s="307" t="s">
        <v>552</v>
      </c>
      <c r="D754" s="1094">
        <v>1.2</v>
      </c>
      <c r="E754" s="945" t="s">
        <v>18866</v>
      </c>
      <c r="F754" s="945" t="s">
        <v>18008</v>
      </c>
      <c r="G754" s="307" t="s">
        <v>18867</v>
      </c>
      <c r="H754" s="1080"/>
      <c r="I754" s="1072"/>
    </row>
    <row r="755" spans="1:9">
      <c r="A755" s="2898" t="s">
        <v>40</v>
      </c>
      <c r="B755" s="2896" t="s">
        <v>18868</v>
      </c>
      <c r="C755" s="2896" t="s">
        <v>552</v>
      </c>
      <c r="D755" s="2899">
        <v>3.14</v>
      </c>
      <c r="E755" s="1783" t="s">
        <v>18869</v>
      </c>
      <c r="F755" s="1783" t="s">
        <v>18870</v>
      </c>
      <c r="G755" s="2896" t="s">
        <v>18871</v>
      </c>
      <c r="H755" s="2907"/>
      <c r="I755" s="1072"/>
    </row>
    <row r="756" spans="1:9" ht="46.5" customHeight="1">
      <c r="A756" s="2898"/>
      <c r="B756" s="2896"/>
      <c r="C756" s="2896"/>
      <c r="D756" s="2899"/>
      <c r="E756" s="1783"/>
      <c r="F756" s="1783"/>
      <c r="G756" s="2922"/>
      <c r="H756" s="2909"/>
      <c r="I756" s="1072"/>
    </row>
    <row r="757" spans="1:9" ht="66">
      <c r="A757" s="326" t="s">
        <v>42</v>
      </c>
      <c r="B757" s="307" t="s">
        <v>18872</v>
      </c>
      <c r="C757" s="307" t="s">
        <v>552</v>
      </c>
      <c r="D757" s="1094">
        <v>4.2</v>
      </c>
      <c r="E757" s="945" t="s">
        <v>18873</v>
      </c>
      <c r="F757" s="945" t="s">
        <v>17944</v>
      </c>
      <c r="G757" s="307" t="s">
        <v>18225</v>
      </c>
      <c r="H757" s="1080"/>
      <c r="I757" s="1072"/>
    </row>
    <row r="758" spans="1:9" ht="39.6">
      <c r="A758" s="326" t="s">
        <v>44</v>
      </c>
      <c r="B758" s="307" t="s">
        <v>18874</v>
      </c>
      <c r="C758" s="307" t="s">
        <v>552</v>
      </c>
      <c r="D758" s="1094">
        <v>7</v>
      </c>
      <c r="E758" s="945" t="s">
        <v>18875</v>
      </c>
      <c r="F758" s="945" t="s">
        <v>17944</v>
      </c>
      <c r="G758" s="307" t="s">
        <v>18225</v>
      </c>
      <c r="H758" s="1080"/>
      <c r="I758" s="1072"/>
    </row>
    <row r="759" spans="1:9" ht="26.4">
      <c r="A759" s="326" t="s">
        <v>46</v>
      </c>
      <c r="B759" s="307" t="s">
        <v>18876</v>
      </c>
      <c r="C759" s="307" t="s">
        <v>552</v>
      </c>
      <c r="D759" s="1094">
        <v>14</v>
      </c>
      <c r="E759" s="945" t="s">
        <v>18877</v>
      </c>
      <c r="F759" s="945" t="s">
        <v>17944</v>
      </c>
      <c r="G759" s="307" t="s">
        <v>18225</v>
      </c>
      <c r="H759" s="1080"/>
      <c r="I759" s="1072"/>
    </row>
    <row r="760" spans="1:9" ht="79.2">
      <c r="A760" s="326" t="s">
        <v>48</v>
      </c>
      <c r="B760" s="307" t="s">
        <v>207</v>
      </c>
      <c r="C760" s="307" t="s">
        <v>552</v>
      </c>
      <c r="D760" s="1094">
        <v>0.01</v>
      </c>
      <c r="E760" s="945" t="s">
        <v>18878</v>
      </c>
      <c r="F760" s="945" t="s">
        <v>18879</v>
      </c>
      <c r="G760" s="307" t="s">
        <v>18225</v>
      </c>
      <c r="H760" s="1080"/>
      <c r="I760" s="1072"/>
    </row>
    <row r="761" spans="1:9">
      <c r="A761" s="2937" t="s">
        <v>5692</v>
      </c>
      <c r="B761" s="2938"/>
      <c r="C761" s="2938"/>
      <c r="D761" s="2938"/>
      <c r="E761" s="2938"/>
      <c r="F761" s="2938"/>
      <c r="G761" s="2938"/>
      <c r="H761" s="2939"/>
      <c r="I761" s="1072"/>
    </row>
    <row r="762" spans="1:9">
      <c r="A762" s="2898" t="s">
        <v>10</v>
      </c>
      <c r="B762" s="2896" t="s">
        <v>18880</v>
      </c>
      <c r="C762" s="2896" t="s">
        <v>87</v>
      </c>
      <c r="D762" s="2899">
        <v>1.2</v>
      </c>
      <c r="E762" s="1783" t="s">
        <v>18881</v>
      </c>
      <c r="F762" s="1783" t="s">
        <v>18882</v>
      </c>
      <c r="G762" s="2896" t="s">
        <v>17945</v>
      </c>
      <c r="H762" s="2904"/>
      <c r="I762" s="1072"/>
    </row>
    <row r="763" spans="1:9">
      <c r="A763" s="2898"/>
      <c r="B763" s="2896"/>
      <c r="C763" s="2896"/>
      <c r="D763" s="2899"/>
      <c r="E763" s="1783"/>
      <c r="F763" s="1783"/>
      <c r="G763" s="2896"/>
      <c r="H763" s="2904"/>
      <c r="I763" s="1073"/>
    </row>
    <row r="764" spans="1:9">
      <c r="A764" s="2898" t="s">
        <v>11</v>
      </c>
      <c r="B764" s="2896" t="s">
        <v>18883</v>
      </c>
      <c r="C764" s="2896" t="s">
        <v>87</v>
      </c>
      <c r="D764" s="2899">
        <v>2.5</v>
      </c>
      <c r="E764" s="1783" t="s">
        <v>18884</v>
      </c>
      <c r="F764" s="1783" t="s">
        <v>18885</v>
      </c>
      <c r="G764" s="2896" t="s">
        <v>18886</v>
      </c>
      <c r="H764" s="2904"/>
      <c r="I764" s="1073"/>
    </row>
    <row r="765" spans="1:9">
      <c r="A765" s="2898"/>
      <c r="B765" s="2896"/>
      <c r="C765" s="2896"/>
      <c r="D765" s="2899"/>
      <c r="E765" s="1783"/>
      <c r="F765" s="1783"/>
      <c r="G765" s="2896"/>
      <c r="H765" s="2904"/>
      <c r="I765" s="1074"/>
    </row>
    <row r="766" spans="1:9">
      <c r="A766" s="2898" t="s">
        <v>12</v>
      </c>
      <c r="B766" s="2896" t="s">
        <v>18887</v>
      </c>
      <c r="C766" s="2896" t="s">
        <v>87</v>
      </c>
      <c r="D766" s="2899">
        <v>2.5</v>
      </c>
      <c r="E766" s="1783" t="s">
        <v>18888</v>
      </c>
      <c r="F766" s="1783" t="s">
        <v>18406</v>
      </c>
      <c r="G766" s="2896" t="s">
        <v>18889</v>
      </c>
      <c r="H766" s="2904"/>
      <c r="I766" s="2918"/>
    </row>
    <row r="767" spans="1:9" ht="44.25" customHeight="1">
      <c r="A767" s="2898"/>
      <c r="B767" s="2896"/>
      <c r="C767" s="2896"/>
      <c r="D767" s="2899"/>
      <c r="E767" s="1783"/>
      <c r="F767" s="1783"/>
      <c r="G767" s="2896"/>
      <c r="H767" s="2904"/>
      <c r="I767" s="2918"/>
    </row>
    <row r="768" spans="1:9">
      <c r="A768" s="2898" t="s">
        <v>29</v>
      </c>
      <c r="B768" s="2896" t="s">
        <v>18890</v>
      </c>
      <c r="C768" s="2896" t="s">
        <v>87</v>
      </c>
      <c r="D768" s="2899">
        <v>2</v>
      </c>
      <c r="E768" s="1783" t="s">
        <v>18888</v>
      </c>
      <c r="F768" s="1783" t="s">
        <v>18891</v>
      </c>
      <c r="G768" s="2896" t="s">
        <v>18889</v>
      </c>
      <c r="H768" s="2904"/>
      <c r="I768" s="2918"/>
    </row>
    <row r="769" spans="1:9" ht="38.25" customHeight="1">
      <c r="A769" s="2898"/>
      <c r="B769" s="2896"/>
      <c r="C769" s="2896"/>
      <c r="D769" s="2899"/>
      <c r="E769" s="1783"/>
      <c r="F769" s="1783"/>
      <c r="G769" s="2896"/>
      <c r="H769" s="2904"/>
      <c r="I769" s="2918"/>
    </row>
    <row r="770" spans="1:9">
      <c r="A770" s="2898" t="s">
        <v>31</v>
      </c>
      <c r="B770" s="2896" t="s">
        <v>18892</v>
      </c>
      <c r="C770" s="2896" t="s">
        <v>87</v>
      </c>
      <c r="D770" s="2899">
        <v>5</v>
      </c>
      <c r="E770" s="1783" t="s">
        <v>18893</v>
      </c>
      <c r="F770" s="1783" t="s">
        <v>18406</v>
      </c>
      <c r="G770" s="2896" t="s">
        <v>18889</v>
      </c>
      <c r="H770" s="2904"/>
      <c r="I770" s="2918"/>
    </row>
    <row r="771" spans="1:9">
      <c r="A771" s="2898"/>
      <c r="B771" s="2896"/>
      <c r="C771" s="2896"/>
      <c r="D771" s="2899"/>
      <c r="E771" s="1783"/>
      <c r="F771" s="1783"/>
      <c r="G771" s="2896"/>
      <c r="H771" s="2904"/>
      <c r="I771" s="2918"/>
    </row>
    <row r="772" spans="1:9">
      <c r="A772" s="2898"/>
      <c r="B772" s="2896"/>
      <c r="C772" s="2896"/>
      <c r="D772" s="2899"/>
      <c r="E772" s="1783"/>
      <c r="F772" s="1783"/>
      <c r="G772" s="2896"/>
      <c r="H772" s="2904"/>
      <c r="I772" s="2918"/>
    </row>
    <row r="773" spans="1:9" ht="39.6">
      <c r="A773" s="326" t="s">
        <v>33</v>
      </c>
      <c r="B773" s="307" t="s">
        <v>18894</v>
      </c>
      <c r="C773" s="307" t="s">
        <v>87</v>
      </c>
      <c r="D773" s="1094">
        <v>0.3</v>
      </c>
      <c r="E773" s="945" t="s">
        <v>18895</v>
      </c>
      <c r="F773" s="945" t="s">
        <v>18153</v>
      </c>
      <c r="G773" s="307" t="s">
        <v>18360</v>
      </c>
      <c r="H773" s="1080"/>
      <c r="I773" s="2918"/>
    </row>
    <row r="774" spans="1:9" ht="26.4">
      <c r="A774" s="326" t="s">
        <v>35</v>
      </c>
      <c r="B774" s="307" t="s">
        <v>18896</v>
      </c>
      <c r="C774" s="307" t="s">
        <v>87</v>
      </c>
      <c r="D774" s="1094">
        <v>0.8</v>
      </c>
      <c r="E774" s="945" t="s">
        <v>18897</v>
      </c>
      <c r="F774" s="945" t="s">
        <v>18898</v>
      </c>
      <c r="G774" s="307" t="s">
        <v>18889</v>
      </c>
      <c r="H774" s="1080"/>
      <c r="I774" s="2918"/>
    </row>
    <row r="775" spans="1:9">
      <c r="A775" s="2898" t="s">
        <v>37</v>
      </c>
      <c r="B775" s="2896" t="s">
        <v>18899</v>
      </c>
      <c r="C775" s="2896" t="s">
        <v>87</v>
      </c>
      <c r="D775" s="2899">
        <v>3</v>
      </c>
      <c r="E775" s="1783" t="s">
        <v>18900</v>
      </c>
      <c r="F775" s="1783" t="s">
        <v>18107</v>
      </c>
      <c r="G775" s="2896" t="s">
        <v>18889</v>
      </c>
      <c r="H775" s="2904"/>
      <c r="I775" s="1072"/>
    </row>
    <row r="776" spans="1:9" ht="45.75" customHeight="1">
      <c r="A776" s="2898"/>
      <c r="B776" s="2896"/>
      <c r="C776" s="2896"/>
      <c r="D776" s="2899"/>
      <c r="E776" s="1783"/>
      <c r="F776" s="1783"/>
      <c r="G776" s="2896"/>
      <c r="H776" s="2904"/>
      <c r="I776" s="2918"/>
    </row>
    <row r="777" spans="1:9" ht="39.6">
      <c r="A777" s="326" t="s">
        <v>40</v>
      </c>
      <c r="B777" s="307" t="s">
        <v>18901</v>
      </c>
      <c r="C777" s="307" t="s">
        <v>87</v>
      </c>
      <c r="D777" s="1094">
        <v>5</v>
      </c>
      <c r="E777" s="945" t="s">
        <v>18902</v>
      </c>
      <c r="F777" s="945" t="s">
        <v>18107</v>
      </c>
      <c r="G777" s="307" t="s">
        <v>18903</v>
      </c>
      <c r="H777" s="1080"/>
      <c r="I777" s="2918"/>
    </row>
    <row r="778" spans="1:9" ht="39.6">
      <c r="A778" s="326" t="s">
        <v>42</v>
      </c>
      <c r="B778" s="307" t="s">
        <v>18904</v>
      </c>
      <c r="C778" s="307" t="s">
        <v>87</v>
      </c>
      <c r="D778" s="1094">
        <v>5</v>
      </c>
      <c r="E778" s="945" t="s">
        <v>18905</v>
      </c>
      <c r="F778" s="945" t="s">
        <v>18107</v>
      </c>
      <c r="G778" s="307" t="s">
        <v>18906</v>
      </c>
      <c r="H778" s="1080"/>
      <c r="I778" s="2918"/>
    </row>
    <row r="779" spans="1:9">
      <c r="A779" s="2898" t="s">
        <v>44</v>
      </c>
      <c r="B779" s="2896" t="s">
        <v>18907</v>
      </c>
      <c r="C779" s="2896" t="s">
        <v>87</v>
      </c>
      <c r="D779" s="2899">
        <v>3</v>
      </c>
      <c r="E779" s="1783" t="s">
        <v>18908</v>
      </c>
      <c r="F779" s="1783" t="s">
        <v>18107</v>
      </c>
      <c r="G779" s="2896" t="s">
        <v>18909</v>
      </c>
      <c r="H779" s="2904"/>
      <c r="I779" s="1072"/>
    </row>
    <row r="780" spans="1:9">
      <c r="A780" s="2898"/>
      <c r="B780" s="2896"/>
      <c r="C780" s="2896"/>
      <c r="D780" s="2899"/>
      <c r="E780" s="1783"/>
      <c r="F780" s="1783"/>
      <c r="G780" s="2896"/>
      <c r="H780" s="2904"/>
      <c r="I780" s="1072"/>
    </row>
    <row r="781" spans="1:9">
      <c r="A781" s="2898" t="s">
        <v>46</v>
      </c>
      <c r="B781" s="2896" t="s">
        <v>18910</v>
      </c>
      <c r="C781" s="2896" t="s">
        <v>87</v>
      </c>
      <c r="D781" s="2899">
        <v>0.5</v>
      </c>
      <c r="E781" s="1783" t="s">
        <v>18911</v>
      </c>
      <c r="F781" s="1783" t="s">
        <v>18912</v>
      </c>
      <c r="G781" s="2896" t="s">
        <v>18889</v>
      </c>
      <c r="H781" s="2904"/>
      <c r="I781" s="1072"/>
    </row>
    <row r="782" spans="1:9">
      <c r="A782" s="2898"/>
      <c r="B782" s="2896"/>
      <c r="C782" s="2896"/>
      <c r="D782" s="2899"/>
      <c r="E782" s="1783"/>
      <c r="F782" s="1783"/>
      <c r="G782" s="2896"/>
      <c r="H782" s="2904"/>
      <c r="I782" s="2918"/>
    </row>
    <row r="783" spans="1:9">
      <c r="A783" s="2898" t="s">
        <v>48</v>
      </c>
      <c r="B783" s="2896" t="s">
        <v>18913</v>
      </c>
      <c r="C783" s="2896" t="s">
        <v>87</v>
      </c>
      <c r="D783" s="2899">
        <v>25</v>
      </c>
      <c r="E783" s="1783" t="s">
        <v>18914</v>
      </c>
      <c r="F783" s="1783" t="s">
        <v>17953</v>
      </c>
      <c r="G783" s="2896" t="s">
        <v>18889</v>
      </c>
      <c r="H783" s="2904"/>
      <c r="I783" s="2918"/>
    </row>
    <row r="784" spans="1:9">
      <c r="A784" s="2898"/>
      <c r="B784" s="2896"/>
      <c r="C784" s="2896"/>
      <c r="D784" s="2899"/>
      <c r="E784" s="1783"/>
      <c r="F784" s="1783"/>
      <c r="G784" s="2896"/>
      <c r="H784" s="2904"/>
      <c r="I784" s="1072"/>
    </row>
    <row r="785" spans="1:9">
      <c r="A785" s="2898" t="s">
        <v>50</v>
      </c>
      <c r="B785" s="2896" t="s">
        <v>18915</v>
      </c>
      <c r="C785" s="2896" t="s">
        <v>87</v>
      </c>
      <c r="D785" s="2899">
        <v>4</v>
      </c>
      <c r="E785" s="1783" t="s">
        <v>18916</v>
      </c>
      <c r="F785" s="1783" t="s">
        <v>18917</v>
      </c>
      <c r="G785" s="2896" t="s">
        <v>18889</v>
      </c>
      <c r="H785" s="2904"/>
      <c r="I785" s="1072"/>
    </row>
    <row r="786" spans="1:9" ht="24.75" customHeight="1">
      <c r="A786" s="2898"/>
      <c r="B786" s="2896"/>
      <c r="C786" s="2896"/>
      <c r="D786" s="2899"/>
      <c r="E786" s="1783"/>
      <c r="F786" s="1783"/>
      <c r="G786" s="2896"/>
      <c r="H786" s="2904"/>
      <c r="I786" s="1072"/>
    </row>
    <row r="787" spans="1:9">
      <c r="A787" s="2898" t="s">
        <v>253</v>
      </c>
      <c r="B787" s="2896" t="s">
        <v>18918</v>
      </c>
      <c r="C787" s="2896" t="s">
        <v>87</v>
      </c>
      <c r="D787" s="2899">
        <v>1</v>
      </c>
      <c r="E787" s="1783" t="s">
        <v>18919</v>
      </c>
      <c r="F787" s="1783" t="s">
        <v>18920</v>
      </c>
      <c r="G787" s="2896" t="s">
        <v>18889</v>
      </c>
      <c r="H787" s="2904"/>
      <c r="I787" s="1072"/>
    </row>
    <row r="788" spans="1:9">
      <c r="A788" s="2898"/>
      <c r="B788" s="2896"/>
      <c r="C788" s="2896"/>
      <c r="D788" s="2899"/>
      <c r="E788" s="1783"/>
      <c r="F788" s="1783"/>
      <c r="G788" s="2896"/>
      <c r="H788" s="2904"/>
      <c r="I788" s="1073"/>
    </row>
    <row r="789" spans="1:9">
      <c r="A789" s="2898"/>
      <c r="B789" s="2896"/>
      <c r="C789" s="2896"/>
      <c r="D789" s="2899"/>
      <c r="E789" s="1783"/>
      <c r="F789" s="1783"/>
      <c r="G789" s="2896"/>
      <c r="H789" s="2904"/>
      <c r="I789" s="1073"/>
    </row>
    <row r="790" spans="1:9">
      <c r="A790" s="2898" t="s">
        <v>255</v>
      </c>
      <c r="B790" s="2896" t="s">
        <v>18921</v>
      </c>
      <c r="C790" s="2896" t="s">
        <v>87</v>
      </c>
      <c r="D790" s="2899">
        <v>2</v>
      </c>
      <c r="E790" s="1783" t="s">
        <v>18922</v>
      </c>
      <c r="F790" s="1783" t="s">
        <v>18171</v>
      </c>
      <c r="G790" s="2896" t="s">
        <v>18889</v>
      </c>
      <c r="H790" s="2904"/>
      <c r="I790" s="1074"/>
    </row>
    <row r="791" spans="1:9">
      <c r="A791" s="2898"/>
      <c r="B791" s="2896"/>
      <c r="C791" s="2896"/>
      <c r="D791" s="2899"/>
      <c r="E791" s="1783"/>
      <c r="F791" s="1783"/>
      <c r="G791" s="2896"/>
      <c r="H791" s="2904"/>
      <c r="I791" s="2918"/>
    </row>
    <row r="792" spans="1:9">
      <c r="A792" s="2898"/>
      <c r="B792" s="2896"/>
      <c r="C792" s="2896"/>
      <c r="D792" s="2899"/>
      <c r="E792" s="1783"/>
      <c r="F792" s="1783"/>
      <c r="G792" s="2896"/>
      <c r="H792" s="2904"/>
      <c r="I792" s="2918"/>
    </row>
    <row r="793" spans="1:9">
      <c r="A793" s="2898" t="s">
        <v>257</v>
      </c>
      <c r="B793" s="2896" t="s">
        <v>18923</v>
      </c>
      <c r="C793" s="2896" t="s">
        <v>87</v>
      </c>
      <c r="D793" s="2899">
        <v>3</v>
      </c>
      <c r="E793" s="1783" t="s">
        <v>18924</v>
      </c>
      <c r="F793" s="1783" t="s">
        <v>18925</v>
      </c>
      <c r="G793" s="2896" t="s">
        <v>18889</v>
      </c>
      <c r="H793" s="2904"/>
      <c r="I793" s="2918"/>
    </row>
    <row r="794" spans="1:9">
      <c r="A794" s="2898"/>
      <c r="B794" s="2896"/>
      <c r="C794" s="2896"/>
      <c r="D794" s="2899"/>
      <c r="E794" s="1783"/>
      <c r="F794" s="2900"/>
      <c r="G794" s="2896"/>
      <c r="H794" s="2904"/>
      <c r="I794" s="2918"/>
    </row>
    <row r="795" spans="1:9">
      <c r="A795" s="2898" t="s">
        <v>259</v>
      </c>
      <c r="B795" s="2896" t="s">
        <v>18926</v>
      </c>
      <c r="C795" s="2896" t="s">
        <v>87</v>
      </c>
      <c r="D795" s="2899">
        <v>1</v>
      </c>
      <c r="E795" s="1783" t="s">
        <v>18927</v>
      </c>
      <c r="F795" s="1783" t="s">
        <v>18928</v>
      </c>
      <c r="G795" s="2896" t="s">
        <v>18889</v>
      </c>
      <c r="H795" s="2904"/>
      <c r="I795" s="2918"/>
    </row>
    <row r="796" spans="1:9" ht="45" customHeight="1">
      <c r="A796" s="2898"/>
      <c r="B796" s="2896"/>
      <c r="C796" s="2896"/>
      <c r="D796" s="2899"/>
      <c r="E796" s="1783"/>
      <c r="F796" s="1783"/>
      <c r="G796" s="2896"/>
      <c r="H796" s="2904"/>
      <c r="I796" s="2918"/>
    </row>
    <row r="797" spans="1:9" ht="39.6">
      <c r="A797" s="326" t="s">
        <v>262</v>
      </c>
      <c r="B797" s="307" t="s">
        <v>18929</v>
      </c>
      <c r="C797" s="307" t="s">
        <v>87</v>
      </c>
      <c r="D797" s="1094">
        <v>5</v>
      </c>
      <c r="E797" s="945" t="s">
        <v>18927</v>
      </c>
      <c r="F797" s="945" t="s">
        <v>18928</v>
      </c>
      <c r="G797" s="307" t="s">
        <v>18889</v>
      </c>
      <c r="H797" s="1080"/>
      <c r="I797" s="2918"/>
    </row>
    <row r="798" spans="1:9">
      <c r="A798" s="2898" t="s">
        <v>265</v>
      </c>
      <c r="B798" s="2896" t="s">
        <v>18930</v>
      </c>
      <c r="C798" s="2896" t="s">
        <v>87</v>
      </c>
      <c r="D798" s="2899">
        <v>1.5</v>
      </c>
      <c r="E798" s="1783" t="s">
        <v>18931</v>
      </c>
      <c r="F798" s="1783" t="s">
        <v>18882</v>
      </c>
      <c r="G798" s="2896" t="s">
        <v>18889</v>
      </c>
      <c r="H798" s="2907"/>
      <c r="I798" s="2918"/>
    </row>
    <row r="799" spans="1:9" ht="26.25" customHeight="1">
      <c r="A799" s="2940"/>
      <c r="B799" s="2923"/>
      <c r="C799" s="2923"/>
      <c r="D799" s="2941"/>
      <c r="E799" s="2431"/>
      <c r="F799" s="2942"/>
      <c r="G799" s="2923"/>
      <c r="H799" s="2908"/>
      <c r="I799" s="2918"/>
    </row>
    <row r="800" spans="1:9">
      <c r="A800" s="2898" t="s">
        <v>268</v>
      </c>
      <c r="B800" s="2896" t="s">
        <v>18932</v>
      </c>
      <c r="C800" s="2896" t="s">
        <v>87</v>
      </c>
      <c r="D800" s="2899">
        <v>5</v>
      </c>
      <c r="E800" s="1783" t="s">
        <v>18933</v>
      </c>
      <c r="F800" s="1783" t="s">
        <v>17934</v>
      </c>
      <c r="G800" s="2896" t="s">
        <v>18358</v>
      </c>
      <c r="H800" s="2904"/>
      <c r="I800" s="2918"/>
    </row>
    <row r="801" spans="1:9" ht="16.5" customHeight="1">
      <c r="A801" s="2898"/>
      <c r="B801" s="2896"/>
      <c r="C801" s="2896"/>
      <c r="D801" s="2899"/>
      <c r="E801" s="1783"/>
      <c r="F801" s="1783"/>
      <c r="G801" s="2896"/>
      <c r="H801" s="2904"/>
      <c r="I801" s="2918"/>
    </row>
    <row r="802" spans="1:9">
      <c r="A802" s="2926" t="s">
        <v>270</v>
      </c>
      <c r="B802" s="2925" t="s">
        <v>18934</v>
      </c>
      <c r="C802" s="2925" t="s">
        <v>87</v>
      </c>
      <c r="D802" s="2927">
        <v>1.5</v>
      </c>
      <c r="E802" s="2432" t="s">
        <v>18935</v>
      </c>
      <c r="F802" s="2432" t="s">
        <v>18406</v>
      </c>
      <c r="G802" s="2925" t="s">
        <v>18358</v>
      </c>
      <c r="H802" s="2909"/>
      <c r="I802" s="1072"/>
    </row>
    <row r="803" spans="1:9">
      <c r="A803" s="2898"/>
      <c r="B803" s="2896"/>
      <c r="C803" s="2896"/>
      <c r="D803" s="2899"/>
      <c r="E803" s="1783"/>
      <c r="F803" s="1783"/>
      <c r="G803" s="2896"/>
      <c r="H803" s="2904"/>
      <c r="I803" s="1072"/>
    </row>
    <row r="804" spans="1:9" ht="25.5" customHeight="1">
      <c r="A804" s="2898"/>
      <c r="B804" s="2896"/>
      <c r="C804" s="2896"/>
      <c r="D804" s="2899"/>
      <c r="E804" s="1783"/>
      <c r="F804" s="1783"/>
      <c r="G804" s="2896"/>
      <c r="H804" s="2904"/>
      <c r="I804" s="2918"/>
    </row>
    <row r="805" spans="1:9" ht="26.4">
      <c r="A805" s="326" t="s">
        <v>273</v>
      </c>
      <c r="B805" s="307" t="s">
        <v>18936</v>
      </c>
      <c r="C805" s="307" t="s">
        <v>87</v>
      </c>
      <c r="D805" s="1094">
        <v>4.8</v>
      </c>
      <c r="E805" s="945" t="s">
        <v>18937</v>
      </c>
      <c r="F805" s="945" t="s">
        <v>18938</v>
      </c>
      <c r="G805" s="307" t="s">
        <v>18358</v>
      </c>
      <c r="H805" s="1080"/>
      <c r="I805" s="2918"/>
    </row>
    <row r="806" spans="1:9" ht="52.8">
      <c r="A806" s="326" t="s">
        <v>274</v>
      </c>
      <c r="B806" s="307" t="s">
        <v>18939</v>
      </c>
      <c r="C806" s="307" t="s">
        <v>87</v>
      </c>
      <c r="D806" s="1094">
        <v>1.5</v>
      </c>
      <c r="E806" s="945" t="s">
        <v>18940</v>
      </c>
      <c r="F806" s="945" t="s">
        <v>18427</v>
      </c>
      <c r="G806" s="307" t="s">
        <v>18358</v>
      </c>
      <c r="H806" s="1080"/>
      <c r="I806" s="1072"/>
    </row>
    <row r="807" spans="1:9" ht="26.4">
      <c r="A807" s="326" t="s">
        <v>276</v>
      </c>
      <c r="B807" s="307" t="s">
        <v>18941</v>
      </c>
      <c r="C807" s="307" t="s">
        <v>87</v>
      </c>
      <c r="D807" s="1094">
        <v>5</v>
      </c>
      <c r="E807" s="945" t="s">
        <v>18942</v>
      </c>
      <c r="F807" s="945" t="s">
        <v>18943</v>
      </c>
      <c r="G807" s="307" t="s">
        <v>18358</v>
      </c>
      <c r="H807" s="1080"/>
      <c r="I807" s="1072"/>
    </row>
    <row r="808" spans="1:9" ht="39.6">
      <c r="A808" s="326" t="s">
        <v>278</v>
      </c>
      <c r="B808" s="307" t="s">
        <v>18944</v>
      </c>
      <c r="C808" s="307" t="s">
        <v>87</v>
      </c>
      <c r="D808" s="1094">
        <v>0.8</v>
      </c>
      <c r="E808" s="945" t="s">
        <v>18945</v>
      </c>
      <c r="F808" s="945" t="s">
        <v>18433</v>
      </c>
      <c r="G808" s="307" t="s">
        <v>18358</v>
      </c>
      <c r="H808" s="1080"/>
      <c r="I808" s="2918"/>
    </row>
    <row r="809" spans="1:9" ht="26.4">
      <c r="A809" s="326" t="s">
        <v>280</v>
      </c>
      <c r="B809" s="307" t="s">
        <v>18946</v>
      </c>
      <c r="C809" s="307" t="s">
        <v>87</v>
      </c>
      <c r="D809" s="1094">
        <v>2.2999999999999998</v>
      </c>
      <c r="E809" s="945" t="s">
        <v>18947</v>
      </c>
      <c r="F809" s="945" t="s">
        <v>18427</v>
      </c>
      <c r="G809" s="307" t="s">
        <v>18358</v>
      </c>
      <c r="H809" s="1080"/>
      <c r="I809" s="2918"/>
    </row>
    <row r="810" spans="1:9" ht="39.6">
      <c r="A810" s="326" t="s">
        <v>282</v>
      </c>
      <c r="B810" s="307" t="s">
        <v>18948</v>
      </c>
      <c r="C810" s="307" t="s">
        <v>87</v>
      </c>
      <c r="D810" s="1094">
        <v>4.8</v>
      </c>
      <c r="E810" s="945" t="s">
        <v>18949</v>
      </c>
      <c r="F810" s="945" t="s">
        <v>18255</v>
      </c>
      <c r="G810" s="307" t="s">
        <v>18358</v>
      </c>
      <c r="H810" s="1080"/>
      <c r="I810" s="2918"/>
    </row>
    <row r="811" spans="1:9" ht="39.6">
      <c r="A811" s="326" t="s">
        <v>284</v>
      </c>
      <c r="B811" s="307" t="s">
        <v>18950</v>
      </c>
      <c r="C811" s="307" t="s">
        <v>87</v>
      </c>
      <c r="D811" s="1094">
        <v>3.1</v>
      </c>
      <c r="E811" s="945" t="s">
        <v>18951</v>
      </c>
      <c r="F811" s="945" t="s">
        <v>18433</v>
      </c>
      <c r="G811" s="307" t="s">
        <v>18358</v>
      </c>
      <c r="H811" s="1080"/>
      <c r="I811" s="2918"/>
    </row>
    <row r="812" spans="1:9" ht="39.6">
      <c r="A812" s="326" t="s">
        <v>287</v>
      </c>
      <c r="B812" s="307" t="s">
        <v>18952</v>
      </c>
      <c r="C812" s="307" t="s">
        <v>87</v>
      </c>
      <c r="D812" s="1094">
        <v>2.8</v>
      </c>
      <c r="E812" s="945" t="s">
        <v>18953</v>
      </c>
      <c r="F812" s="945" t="s">
        <v>18433</v>
      </c>
      <c r="G812" s="307" t="s">
        <v>18358</v>
      </c>
      <c r="H812" s="1080"/>
      <c r="I812" s="2918"/>
    </row>
    <row r="813" spans="1:9" ht="79.2">
      <c r="A813" s="326" t="s">
        <v>289</v>
      </c>
      <c r="B813" s="307" t="s">
        <v>18954</v>
      </c>
      <c r="C813" s="307" t="s">
        <v>87</v>
      </c>
      <c r="D813" s="1094">
        <v>4</v>
      </c>
      <c r="E813" s="945" t="s">
        <v>18955</v>
      </c>
      <c r="F813" s="945" t="s">
        <v>18433</v>
      </c>
      <c r="G813" s="307" t="s">
        <v>18358</v>
      </c>
      <c r="H813" s="1080"/>
      <c r="I813" s="2918"/>
    </row>
    <row r="814" spans="1:9" ht="26.4">
      <c r="A814" s="326" t="s">
        <v>291</v>
      </c>
      <c r="B814" s="307" t="s">
        <v>18956</v>
      </c>
      <c r="C814" s="307" t="s">
        <v>87</v>
      </c>
      <c r="D814" s="1094">
        <v>1</v>
      </c>
      <c r="E814" s="945" t="s">
        <v>18957</v>
      </c>
      <c r="F814" s="945" t="s">
        <v>18427</v>
      </c>
      <c r="G814" s="307" t="s">
        <v>18358</v>
      </c>
      <c r="H814" s="1080"/>
      <c r="I814" s="2918"/>
    </row>
    <row r="815" spans="1:9" ht="39.6">
      <c r="A815" s="326" t="s">
        <v>293</v>
      </c>
      <c r="B815" s="307" t="s">
        <v>18958</v>
      </c>
      <c r="C815" s="307" t="s">
        <v>87</v>
      </c>
      <c r="D815" s="1094">
        <v>1</v>
      </c>
      <c r="E815" s="945" t="s">
        <v>17991</v>
      </c>
      <c r="F815" s="945" t="s">
        <v>18433</v>
      </c>
      <c r="G815" s="307" t="s">
        <v>18358</v>
      </c>
      <c r="H815" s="1080"/>
      <c r="I815" s="2918"/>
    </row>
    <row r="816" spans="1:9" ht="26.4">
      <c r="A816" s="326" t="s">
        <v>295</v>
      </c>
      <c r="B816" s="307" t="s">
        <v>18959</v>
      </c>
      <c r="C816" s="307" t="s">
        <v>87</v>
      </c>
      <c r="D816" s="1094">
        <v>1.5</v>
      </c>
      <c r="E816" s="945" t="s">
        <v>18960</v>
      </c>
      <c r="F816" s="945" t="s">
        <v>17985</v>
      </c>
      <c r="G816" s="307" t="s">
        <v>18358</v>
      </c>
      <c r="H816" s="1080"/>
      <c r="I816" s="2918"/>
    </row>
    <row r="817" spans="1:9" ht="26.4">
      <c r="A817" s="326" t="s">
        <v>297</v>
      </c>
      <c r="B817" s="307" t="s">
        <v>18961</v>
      </c>
      <c r="C817" s="307" t="s">
        <v>87</v>
      </c>
      <c r="D817" s="1094">
        <v>2.5</v>
      </c>
      <c r="E817" s="945" t="s">
        <v>18960</v>
      </c>
      <c r="F817" s="945" t="s">
        <v>18938</v>
      </c>
      <c r="G817" s="307" t="s">
        <v>18358</v>
      </c>
      <c r="H817" s="1080"/>
      <c r="I817" s="2918"/>
    </row>
    <row r="818" spans="1:9" ht="39.6">
      <c r="A818" s="326" t="s">
        <v>299</v>
      </c>
      <c r="B818" s="307" t="s">
        <v>18962</v>
      </c>
      <c r="C818" s="307" t="s">
        <v>87</v>
      </c>
      <c r="D818" s="1094">
        <v>4</v>
      </c>
      <c r="E818" s="945" t="s">
        <v>18963</v>
      </c>
      <c r="F818" s="945" t="s">
        <v>18938</v>
      </c>
      <c r="G818" s="307" t="s">
        <v>18358</v>
      </c>
      <c r="H818" s="1080"/>
      <c r="I818" s="2918"/>
    </row>
    <row r="819" spans="1:9" ht="39.6">
      <c r="A819" s="326" t="s">
        <v>301</v>
      </c>
      <c r="B819" s="307" t="s">
        <v>18964</v>
      </c>
      <c r="C819" s="307" t="s">
        <v>87</v>
      </c>
      <c r="D819" s="1094">
        <v>4.5</v>
      </c>
      <c r="E819" s="945" t="s">
        <v>17991</v>
      </c>
      <c r="F819" s="945" t="s">
        <v>18433</v>
      </c>
      <c r="G819" s="307" t="s">
        <v>18358</v>
      </c>
      <c r="H819" s="1080"/>
      <c r="I819" s="2918"/>
    </row>
    <row r="820" spans="1:9" ht="105.6">
      <c r="A820" s="326" t="s">
        <v>189</v>
      </c>
      <c r="B820" s="307" t="s">
        <v>18965</v>
      </c>
      <c r="C820" s="307" t="s">
        <v>87</v>
      </c>
      <c r="D820" s="1094">
        <v>5</v>
      </c>
      <c r="E820" s="945" t="s">
        <v>18966</v>
      </c>
      <c r="F820" s="945" t="s">
        <v>17922</v>
      </c>
      <c r="G820" s="307" t="s">
        <v>18358</v>
      </c>
      <c r="H820" s="1080"/>
      <c r="I820" s="2918"/>
    </row>
    <row r="821" spans="1:9" ht="52.8">
      <c r="A821" s="326" t="s">
        <v>192</v>
      </c>
      <c r="B821" s="307" t="s">
        <v>18967</v>
      </c>
      <c r="C821" s="307" t="s">
        <v>87</v>
      </c>
      <c r="D821" s="1094">
        <v>3.9</v>
      </c>
      <c r="E821" s="945" t="s">
        <v>18968</v>
      </c>
      <c r="F821" s="945" t="s">
        <v>18969</v>
      </c>
      <c r="G821" s="307" t="s">
        <v>18358</v>
      </c>
      <c r="H821" s="1080"/>
      <c r="I821" s="2918"/>
    </row>
    <row r="822" spans="1:9" ht="39.6">
      <c r="A822" s="326" t="s">
        <v>194</v>
      </c>
      <c r="B822" s="307" t="s">
        <v>18970</v>
      </c>
      <c r="C822" s="307" t="s">
        <v>87</v>
      </c>
      <c r="D822" s="1094">
        <v>2.1</v>
      </c>
      <c r="E822" s="945" t="s">
        <v>18971</v>
      </c>
      <c r="F822" s="945" t="s">
        <v>17826</v>
      </c>
      <c r="G822" s="307" t="s">
        <v>18358</v>
      </c>
      <c r="H822" s="1080"/>
      <c r="I822" s="2918"/>
    </row>
    <row r="823" spans="1:9" ht="26.4">
      <c r="A823" s="326" t="s">
        <v>197</v>
      </c>
      <c r="B823" s="307" t="s">
        <v>18972</v>
      </c>
      <c r="C823" s="307" t="s">
        <v>87</v>
      </c>
      <c r="D823" s="1094">
        <v>3</v>
      </c>
      <c r="E823" s="945" t="s">
        <v>18973</v>
      </c>
      <c r="F823" s="945" t="s">
        <v>18974</v>
      </c>
      <c r="G823" s="307" t="s">
        <v>18358</v>
      </c>
      <c r="H823" s="1080"/>
      <c r="I823" s="2918"/>
    </row>
    <row r="824" spans="1:9" ht="26.4">
      <c r="A824" s="326" t="s">
        <v>199</v>
      </c>
      <c r="B824" s="307" t="s">
        <v>18946</v>
      </c>
      <c r="C824" s="307" t="s">
        <v>87</v>
      </c>
      <c r="D824" s="1094">
        <v>1.8</v>
      </c>
      <c r="E824" s="945" t="s">
        <v>18975</v>
      </c>
      <c r="F824" s="945" t="s">
        <v>18976</v>
      </c>
      <c r="G824" s="307" t="s">
        <v>18358</v>
      </c>
      <c r="H824" s="1080"/>
      <c r="I824" s="2918"/>
    </row>
    <row r="825" spans="1:9" ht="26.4">
      <c r="A825" s="326" t="s">
        <v>201</v>
      </c>
      <c r="B825" s="307" t="s">
        <v>18977</v>
      </c>
      <c r="C825" s="307" t="s">
        <v>87</v>
      </c>
      <c r="D825" s="1094">
        <v>1.4</v>
      </c>
      <c r="E825" s="945" t="s">
        <v>18978</v>
      </c>
      <c r="F825" s="945" t="s">
        <v>18976</v>
      </c>
      <c r="G825" s="307" t="s">
        <v>18358</v>
      </c>
      <c r="H825" s="1080"/>
      <c r="I825" s="2918"/>
    </row>
    <row r="826" spans="1:9" ht="26.4">
      <c r="A826" s="326" t="s">
        <v>204</v>
      </c>
      <c r="B826" s="307" t="s">
        <v>18979</v>
      </c>
      <c r="C826" s="307" t="s">
        <v>87</v>
      </c>
      <c r="D826" s="1094">
        <v>5</v>
      </c>
      <c r="E826" s="945" t="s">
        <v>18980</v>
      </c>
      <c r="F826" s="945" t="s">
        <v>18981</v>
      </c>
      <c r="G826" s="307" t="s">
        <v>18358</v>
      </c>
      <c r="H826" s="1080"/>
      <c r="I826" s="1072"/>
    </row>
    <row r="827" spans="1:9">
      <c r="A827" s="2898" t="s">
        <v>206</v>
      </c>
      <c r="B827" s="2896" t="s">
        <v>18982</v>
      </c>
      <c r="C827" s="2896" t="s">
        <v>87</v>
      </c>
      <c r="D827" s="2899">
        <v>2.1</v>
      </c>
      <c r="E827" s="1783" t="s">
        <v>18983</v>
      </c>
      <c r="F827" s="1783" t="s">
        <v>18427</v>
      </c>
      <c r="G827" s="2896" t="s">
        <v>18358</v>
      </c>
      <c r="H827" s="2904"/>
      <c r="I827" s="2918"/>
    </row>
    <row r="828" spans="1:9" ht="40.5" customHeight="1">
      <c r="A828" s="2898"/>
      <c r="B828" s="2896"/>
      <c r="C828" s="2896"/>
      <c r="D828" s="2899"/>
      <c r="E828" s="1783"/>
      <c r="F828" s="1783"/>
      <c r="G828" s="2896"/>
      <c r="H828" s="2904"/>
      <c r="I828" s="2918"/>
    </row>
    <row r="829" spans="1:9">
      <c r="A829" s="2937" t="s">
        <v>5120</v>
      </c>
      <c r="B829" s="2938"/>
      <c r="C829" s="2938"/>
      <c r="D829" s="2938"/>
      <c r="E829" s="2938"/>
      <c r="F829" s="2938"/>
      <c r="G829" s="2938"/>
      <c r="H829" s="2939"/>
      <c r="I829" s="2918"/>
    </row>
    <row r="830" spans="1:9">
      <c r="A830" s="2898" t="s">
        <v>10</v>
      </c>
      <c r="B830" s="2896" t="s">
        <v>18984</v>
      </c>
      <c r="C830" s="2896" t="s">
        <v>764</v>
      </c>
      <c r="D830" s="2899">
        <v>17.7</v>
      </c>
      <c r="E830" s="2431" t="s">
        <v>18985</v>
      </c>
      <c r="F830" s="1783" t="s">
        <v>18025</v>
      </c>
      <c r="G830" s="2896" t="s">
        <v>17919</v>
      </c>
      <c r="H830" s="2904"/>
      <c r="I830" s="2918"/>
    </row>
    <row r="831" spans="1:9" ht="80.25" customHeight="1">
      <c r="A831" s="2898"/>
      <c r="B831" s="2896"/>
      <c r="C831" s="2896"/>
      <c r="D831" s="2899"/>
      <c r="E831" s="2432"/>
      <c r="F831" s="1783"/>
      <c r="G831" s="2896"/>
      <c r="H831" s="2904"/>
      <c r="I831" s="2918"/>
    </row>
    <row r="832" spans="1:9">
      <c r="A832" s="2898" t="s">
        <v>11</v>
      </c>
      <c r="B832" s="2896" t="s">
        <v>18986</v>
      </c>
      <c r="C832" s="2896" t="s">
        <v>764</v>
      </c>
      <c r="D832" s="2899">
        <v>4.7</v>
      </c>
      <c r="E832" s="1783" t="s">
        <v>18987</v>
      </c>
      <c r="F832" s="1783" t="s">
        <v>18988</v>
      </c>
      <c r="G832" s="2896" t="s">
        <v>18271</v>
      </c>
      <c r="H832" s="2904"/>
      <c r="I832" s="2918"/>
    </row>
    <row r="833" spans="1:9" ht="66" customHeight="1">
      <c r="A833" s="2898"/>
      <c r="B833" s="2896"/>
      <c r="C833" s="2896"/>
      <c r="D833" s="2899"/>
      <c r="E833" s="1783"/>
      <c r="F833" s="1783"/>
      <c r="G833" s="2896"/>
      <c r="H833" s="2904"/>
      <c r="I833" s="2918"/>
    </row>
    <row r="834" spans="1:9">
      <c r="A834" s="2898" t="s">
        <v>12</v>
      </c>
      <c r="B834" s="2896" t="s">
        <v>18989</v>
      </c>
      <c r="C834" s="2896" t="s">
        <v>764</v>
      </c>
      <c r="D834" s="2899">
        <v>42</v>
      </c>
      <c r="E834" s="1783" t="s">
        <v>18990</v>
      </c>
      <c r="F834" s="1783" t="s">
        <v>18991</v>
      </c>
      <c r="G834" s="2896" t="s">
        <v>18039</v>
      </c>
      <c r="H834" s="2904"/>
      <c r="I834" s="1072"/>
    </row>
    <row r="835" spans="1:9">
      <c r="A835" s="2898"/>
      <c r="B835" s="2896"/>
      <c r="C835" s="2896"/>
      <c r="D835" s="2899"/>
      <c r="E835" s="1783"/>
      <c r="F835" s="1783"/>
      <c r="G835" s="2896"/>
      <c r="H835" s="2904"/>
      <c r="I835" s="1072"/>
    </row>
    <row r="836" spans="1:9" ht="54" customHeight="1">
      <c r="A836" s="2898"/>
      <c r="B836" s="2896"/>
      <c r="C836" s="2896"/>
      <c r="D836" s="2899"/>
      <c r="E836" s="1783"/>
      <c r="F836" s="1783"/>
      <c r="G836" s="2896"/>
      <c r="H836" s="2943"/>
      <c r="I836" s="1072"/>
    </row>
    <row r="837" spans="1:9">
      <c r="A837" s="2898" t="s">
        <v>29</v>
      </c>
      <c r="B837" s="2896" t="s">
        <v>18992</v>
      </c>
      <c r="C837" s="2896" t="s">
        <v>764</v>
      </c>
      <c r="D837" s="2899">
        <v>32.799999999999997</v>
      </c>
      <c r="E837" s="1783" t="s">
        <v>18993</v>
      </c>
      <c r="F837" s="1783" t="s">
        <v>17964</v>
      </c>
      <c r="G837" s="2896" t="s">
        <v>18271</v>
      </c>
      <c r="H837" s="2904"/>
      <c r="I837" s="1072"/>
    </row>
    <row r="838" spans="1:9">
      <c r="A838" s="2898"/>
      <c r="B838" s="2896"/>
      <c r="C838" s="2896"/>
      <c r="D838" s="2899"/>
      <c r="E838" s="1783"/>
      <c r="F838" s="1783"/>
      <c r="G838" s="2896"/>
      <c r="H838" s="2904"/>
      <c r="I838" s="1072"/>
    </row>
    <row r="839" spans="1:9" ht="18.75" customHeight="1">
      <c r="A839" s="2901" t="s">
        <v>1695</v>
      </c>
      <c r="B839" s="2902"/>
      <c r="C839" s="2902"/>
      <c r="D839" s="2902"/>
      <c r="E839" s="2902"/>
      <c r="F839" s="2902"/>
      <c r="G839" s="2902"/>
      <c r="H839" s="2903"/>
      <c r="I839" s="1072"/>
    </row>
    <row r="840" spans="1:9" ht="79.2">
      <c r="A840" s="326" t="s">
        <v>10</v>
      </c>
      <c r="B840" s="307" t="s">
        <v>18994</v>
      </c>
      <c r="C840" s="307" t="s">
        <v>1695</v>
      </c>
      <c r="D840" s="1094">
        <v>9.9</v>
      </c>
      <c r="E840" s="945" t="s">
        <v>18995</v>
      </c>
      <c r="F840" s="945" t="s">
        <v>18996</v>
      </c>
      <c r="G840" s="307" t="s">
        <v>18997</v>
      </c>
      <c r="H840" s="1080"/>
      <c r="I840" s="1072"/>
    </row>
    <row r="841" spans="1:9">
      <c r="A841" s="2898" t="s">
        <v>11</v>
      </c>
      <c r="B841" s="2896" t="s">
        <v>18998</v>
      </c>
      <c r="C841" s="2896" t="s">
        <v>1695</v>
      </c>
      <c r="D841" s="2899">
        <v>1</v>
      </c>
      <c r="E841" s="1783" t="s">
        <v>18999</v>
      </c>
      <c r="F841" s="2431" t="s">
        <v>18119</v>
      </c>
      <c r="G841" s="2896" t="s">
        <v>17997</v>
      </c>
      <c r="H841" s="2907"/>
      <c r="I841" s="1072"/>
    </row>
    <row r="842" spans="1:9">
      <c r="A842" s="2898"/>
      <c r="B842" s="2896"/>
      <c r="C842" s="2896"/>
      <c r="D842" s="2899"/>
      <c r="E842" s="1783"/>
      <c r="F842" s="2944"/>
      <c r="G842" s="2896"/>
      <c r="H842" s="2908"/>
      <c r="I842" s="1072"/>
    </row>
    <row r="843" spans="1:9" ht="8.25" customHeight="1">
      <c r="A843" s="2898"/>
      <c r="B843" s="2896"/>
      <c r="C843" s="2896"/>
      <c r="D843" s="2899"/>
      <c r="E843" s="1783"/>
      <c r="F843" s="2944"/>
      <c r="G843" s="2896"/>
      <c r="H843" s="2908"/>
      <c r="I843" s="1072"/>
    </row>
    <row r="844" spans="1:9" ht="7.5" customHeight="1">
      <c r="A844" s="2898"/>
      <c r="B844" s="2896"/>
      <c r="C844" s="2896"/>
      <c r="D844" s="2899"/>
      <c r="E844" s="1783"/>
      <c r="F844" s="2432"/>
      <c r="G844" s="2896"/>
      <c r="H844" s="2909"/>
      <c r="I844" s="1072"/>
    </row>
    <row r="845" spans="1:9" ht="39.6">
      <c r="A845" s="326" t="s">
        <v>12</v>
      </c>
      <c r="B845" s="307" t="s">
        <v>19000</v>
      </c>
      <c r="C845" s="307" t="s">
        <v>1695</v>
      </c>
      <c r="D845" s="1094">
        <v>3</v>
      </c>
      <c r="E845" s="945" t="s">
        <v>19001</v>
      </c>
      <c r="F845" s="945" t="s">
        <v>19002</v>
      </c>
      <c r="G845" s="307" t="s">
        <v>19003</v>
      </c>
      <c r="H845" s="1080"/>
      <c r="I845" s="1072"/>
    </row>
    <row r="846" spans="1:9">
      <c r="A846" s="2898" t="s">
        <v>29</v>
      </c>
      <c r="B846" s="2896" t="s">
        <v>18266</v>
      </c>
      <c r="C846" s="2896" t="s">
        <v>1695</v>
      </c>
      <c r="D846" s="2899">
        <v>17</v>
      </c>
      <c r="E846" s="1783" t="s">
        <v>19004</v>
      </c>
      <c r="F846" s="1783" t="s">
        <v>19005</v>
      </c>
      <c r="G846" s="2896" t="s">
        <v>18028</v>
      </c>
      <c r="H846" s="2907"/>
      <c r="I846" s="1072"/>
    </row>
    <row r="847" spans="1:9">
      <c r="A847" s="2898"/>
      <c r="B847" s="2896"/>
      <c r="C847" s="2896"/>
      <c r="D847" s="2899"/>
      <c r="E847" s="1783"/>
      <c r="F847" s="2900"/>
      <c r="G847" s="2896"/>
      <c r="H847" s="2909"/>
      <c r="I847" s="1072"/>
    </row>
    <row r="848" spans="1:9" ht="31.5" customHeight="1">
      <c r="A848" s="326" t="s">
        <v>31</v>
      </c>
      <c r="B848" s="307" t="s">
        <v>19006</v>
      </c>
      <c r="C848" s="307" t="s">
        <v>1695</v>
      </c>
      <c r="D848" s="1094">
        <v>10</v>
      </c>
      <c r="E848" s="945" t="s">
        <v>19007</v>
      </c>
      <c r="F848" s="945" t="s">
        <v>19008</v>
      </c>
      <c r="G848" s="307" t="s">
        <v>18028</v>
      </c>
      <c r="H848" s="1080"/>
      <c r="I848" s="1072"/>
    </row>
    <row r="849" spans="1:9" ht="132">
      <c r="A849" s="326" t="s">
        <v>33</v>
      </c>
      <c r="B849" s="307" t="s">
        <v>19009</v>
      </c>
      <c r="C849" s="307" t="s">
        <v>1695</v>
      </c>
      <c r="D849" s="1094">
        <v>6.5</v>
      </c>
      <c r="E849" s="945" t="s">
        <v>19010</v>
      </c>
      <c r="F849" s="945" t="s">
        <v>19011</v>
      </c>
      <c r="G849" s="307" t="s">
        <v>19003</v>
      </c>
      <c r="H849" s="1080"/>
      <c r="I849" s="1072"/>
    </row>
    <row r="850" spans="1:9">
      <c r="A850" s="2898" t="s">
        <v>35</v>
      </c>
      <c r="B850" s="2896" t="s">
        <v>19012</v>
      </c>
      <c r="C850" s="2896" t="s">
        <v>1695</v>
      </c>
      <c r="D850" s="2899">
        <v>23</v>
      </c>
      <c r="E850" s="1783" t="s">
        <v>19013</v>
      </c>
      <c r="F850" s="1783" t="s">
        <v>19014</v>
      </c>
      <c r="G850" s="2896" t="s">
        <v>19003</v>
      </c>
      <c r="H850" s="2907"/>
      <c r="I850" s="1072"/>
    </row>
    <row r="851" spans="1:9">
      <c r="A851" s="2898"/>
      <c r="B851" s="2896"/>
      <c r="C851" s="2896"/>
      <c r="D851" s="2899"/>
      <c r="E851" s="1783"/>
      <c r="F851" s="2900"/>
      <c r="G851" s="2896"/>
      <c r="H851" s="2909"/>
      <c r="I851" s="1072"/>
    </row>
    <row r="852" spans="1:9">
      <c r="A852" s="2898" t="s">
        <v>37</v>
      </c>
      <c r="B852" s="2896" t="s">
        <v>19015</v>
      </c>
      <c r="C852" s="2896" t="s">
        <v>1695</v>
      </c>
      <c r="D852" s="2899">
        <v>5</v>
      </c>
      <c r="E852" s="1783" t="s">
        <v>19016</v>
      </c>
      <c r="F852" s="1783" t="s">
        <v>18119</v>
      </c>
      <c r="G852" s="2896" t="s">
        <v>17945</v>
      </c>
      <c r="H852" s="2904"/>
      <c r="I852" s="1072"/>
    </row>
    <row r="853" spans="1:9">
      <c r="A853" s="2898"/>
      <c r="B853" s="2896"/>
      <c r="C853" s="2896"/>
      <c r="D853" s="2899"/>
      <c r="E853" s="1783"/>
      <c r="F853" s="1783"/>
      <c r="G853" s="2896"/>
      <c r="H853" s="2904"/>
      <c r="I853" s="1072"/>
    </row>
    <row r="854" spans="1:9">
      <c r="A854" s="2898" t="s">
        <v>40</v>
      </c>
      <c r="B854" s="2896" t="s">
        <v>19017</v>
      </c>
      <c r="C854" s="2896" t="s">
        <v>1695</v>
      </c>
      <c r="D854" s="2899">
        <v>30.5</v>
      </c>
      <c r="E854" s="1783" t="s">
        <v>19018</v>
      </c>
      <c r="F854" s="1783" t="s">
        <v>19019</v>
      </c>
      <c r="G854" s="2896" t="s">
        <v>19003</v>
      </c>
      <c r="H854" s="2907"/>
      <c r="I854" s="1072"/>
    </row>
    <row r="855" spans="1:9" ht="26.25" customHeight="1">
      <c r="A855" s="2898"/>
      <c r="B855" s="2896"/>
      <c r="C855" s="2896"/>
      <c r="D855" s="2899"/>
      <c r="E855" s="1783"/>
      <c r="F855" s="2900"/>
      <c r="G855" s="2896"/>
      <c r="H855" s="2909"/>
      <c r="I855" s="1072"/>
    </row>
    <row r="856" spans="1:9">
      <c r="A856" s="2898" t="s">
        <v>42</v>
      </c>
      <c r="B856" s="2896" t="s">
        <v>19020</v>
      </c>
      <c r="C856" s="2896" t="s">
        <v>1695</v>
      </c>
      <c r="D856" s="2899">
        <v>140.44999999999999</v>
      </c>
      <c r="E856" s="1783" t="s">
        <v>19021</v>
      </c>
      <c r="F856" s="1783" t="s">
        <v>19022</v>
      </c>
      <c r="G856" s="2896" t="s">
        <v>19023</v>
      </c>
      <c r="H856" s="2904"/>
      <c r="I856" s="2918"/>
    </row>
    <row r="857" spans="1:9">
      <c r="A857" s="2898"/>
      <c r="B857" s="2896"/>
      <c r="C857" s="2896"/>
      <c r="D857" s="2899"/>
      <c r="E857" s="2900"/>
      <c r="F857" s="1783"/>
      <c r="G857" s="2896"/>
      <c r="H857" s="2904"/>
      <c r="I857" s="2918"/>
    </row>
    <row r="858" spans="1:9">
      <c r="A858" s="2898"/>
      <c r="B858" s="2896"/>
      <c r="C858" s="2896"/>
      <c r="D858" s="2899"/>
      <c r="E858" s="2900"/>
      <c r="F858" s="1783"/>
      <c r="G858" s="2896"/>
      <c r="H858" s="2904"/>
      <c r="I858" s="1073"/>
    </row>
    <row r="859" spans="1:9">
      <c r="A859" s="2898"/>
      <c r="B859" s="2896"/>
      <c r="C859" s="2896"/>
      <c r="D859" s="2899"/>
      <c r="E859" s="2900"/>
      <c r="F859" s="1783"/>
      <c r="G859" s="2896"/>
      <c r="H859" s="2904"/>
      <c r="I859" s="1073"/>
    </row>
    <row r="860" spans="1:9">
      <c r="A860" s="2898" t="s">
        <v>44</v>
      </c>
      <c r="B860" s="2896" t="s">
        <v>19024</v>
      </c>
      <c r="C860" s="2896" t="s">
        <v>1695</v>
      </c>
      <c r="D860" s="2899">
        <v>5.6</v>
      </c>
      <c r="E860" s="1783" t="s">
        <v>19025</v>
      </c>
      <c r="F860" s="1783" t="s">
        <v>18037</v>
      </c>
      <c r="G860" s="2896" t="s">
        <v>17913</v>
      </c>
      <c r="H860" s="2904"/>
      <c r="I860" s="1074"/>
    </row>
    <row r="861" spans="1:9">
      <c r="A861" s="2898"/>
      <c r="B861" s="2896"/>
      <c r="C861" s="2896"/>
      <c r="D861" s="2899"/>
      <c r="E861" s="1783"/>
      <c r="F861" s="1783"/>
      <c r="G861" s="2896"/>
      <c r="H861" s="2904"/>
      <c r="I861" s="2918"/>
    </row>
    <row r="862" spans="1:9" ht="51.75" customHeight="1">
      <c r="A862" s="2898"/>
      <c r="B862" s="2896"/>
      <c r="C862" s="2896"/>
      <c r="D862" s="2899"/>
      <c r="E862" s="1783"/>
      <c r="F862" s="1783"/>
      <c r="G862" s="2896"/>
      <c r="H862" s="2904"/>
      <c r="I862" s="2918"/>
    </row>
    <row r="863" spans="1:9">
      <c r="A863" s="2898" t="s">
        <v>46</v>
      </c>
      <c r="B863" s="2896" t="s">
        <v>19026</v>
      </c>
      <c r="C863" s="2896" t="s">
        <v>1695</v>
      </c>
      <c r="D863" s="2899">
        <v>6</v>
      </c>
      <c r="E863" s="1783" t="s">
        <v>19027</v>
      </c>
      <c r="F863" s="1783" t="s">
        <v>19028</v>
      </c>
      <c r="G863" s="2896" t="s">
        <v>17961</v>
      </c>
      <c r="H863" s="2907"/>
      <c r="I863" s="2918"/>
    </row>
    <row r="864" spans="1:9">
      <c r="A864" s="2898"/>
      <c r="B864" s="2896"/>
      <c r="C864" s="2896"/>
      <c r="D864" s="2899"/>
      <c r="E864" s="1783"/>
      <c r="F864" s="2900"/>
      <c r="G864" s="2896"/>
      <c r="H864" s="2909"/>
      <c r="I864" s="2918"/>
    </row>
    <row r="865" spans="1:9" ht="39.6">
      <c r="A865" s="326" t="s">
        <v>48</v>
      </c>
      <c r="B865" s="307" t="s">
        <v>19029</v>
      </c>
      <c r="C865" s="307" t="s">
        <v>1695</v>
      </c>
      <c r="D865" s="1094">
        <v>2</v>
      </c>
      <c r="E865" s="945" t="s">
        <v>19030</v>
      </c>
      <c r="F865" s="945" t="s">
        <v>18107</v>
      </c>
      <c r="G865" s="307" t="s">
        <v>18600</v>
      </c>
      <c r="H865" s="1080"/>
      <c r="I865" s="2918"/>
    </row>
    <row r="866" spans="1:9" ht="52.8">
      <c r="A866" s="326" t="s">
        <v>50</v>
      </c>
      <c r="B866" s="307" t="s">
        <v>1845</v>
      </c>
      <c r="C866" s="307" t="s">
        <v>1695</v>
      </c>
      <c r="D866" s="1094">
        <v>4.3</v>
      </c>
      <c r="E866" s="945" t="s">
        <v>19031</v>
      </c>
      <c r="F866" s="945" t="s">
        <v>18648</v>
      </c>
      <c r="G866" s="307" t="s">
        <v>19032</v>
      </c>
      <c r="H866" s="1080"/>
      <c r="I866" s="2918"/>
    </row>
    <row r="867" spans="1:9">
      <c r="A867" s="2898" t="s">
        <v>253</v>
      </c>
      <c r="B867" s="2896" t="s">
        <v>19033</v>
      </c>
      <c r="C867" s="2896" t="s">
        <v>1695</v>
      </c>
      <c r="D867" s="2899">
        <v>12</v>
      </c>
      <c r="E867" s="1783" t="s">
        <v>19034</v>
      </c>
      <c r="F867" s="1783" t="s">
        <v>19035</v>
      </c>
      <c r="G867" s="2896" t="s">
        <v>17919</v>
      </c>
      <c r="H867" s="2904"/>
      <c r="I867" s="2918"/>
    </row>
    <row r="868" spans="1:9">
      <c r="A868" s="2898"/>
      <c r="B868" s="2896"/>
      <c r="C868" s="2896"/>
      <c r="D868" s="2899"/>
      <c r="E868" s="1783"/>
      <c r="F868" s="1783"/>
      <c r="G868" s="2896"/>
      <c r="H868" s="2904"/>
      <c r="I868" s="2918"/>
    </row>
    <row r="869" spans="1:9">
      <c r="A869" s="2898" t="s">
        <v>255</v>
      </c>
      <c r="B869" s="2896" t="s">
        <v>19036</v>
      </c>
      <c r="C869" s="2896" t="s">
        <v>1695</v>
      </c>
      <c r="D869" s="2899">
        <v>4.8</v>
      </c>
      <c r="E869" s="1783" t="s">
        <v>19037</v>
      </c>
      <c r="F869" s="1783" t="s">
        <v>19038</v>
      </c>
      <c r="G869" s="2896" t="s">
        <v>19039</v>
      </c>
      <c r="H869" s="2904"/>
      <c r="I869" s="2918"/>
    </row>
    <row r="870" spans="1:9">
      <c r="A870" s="2898"/>
      <c r="B870" s="2896"/>
      <c r="C870" s="2896"/>
      <c r="D870" s="2899"/>
      <c r="E870" s="1783"/>
      <c r="F870" s="1783"/>
      <c r="G870" s="2896"/>
      <c r="H870" s="2904"/>
      <c r="I870" s="1073"/>
    </row>
    <row r="871" spans="1:9">
      <c r="A871" s="2898" t="s">
        <v>257</v>
      </c>
      <c r="B871" s="2896" t="s">
        <v>19040</v>
      </c>
      <c r="C871" s="2896" t="s">
        <v>1695</v>
      </c>
      <c r="D871" s="2899">
        <v>7</v>
      </c>
      <c r="E871" s="1783" t="s">
        <v>19041</v>
      </c>
      <c r="F871" s="1783" t="s">
        <v>19042</v>
      </c>
      <c r="G871" s="2896" t="s">
        <v>18846</v>
      </c>
      <c r="H871" s="2907"/>
      <c r="I871" s="1073"/>
    </row>
    <row r="872" spans="1:9">
      <c r="A872" s="2898"/>
      <c r="B872" s="2896"/>
      <c r="C872" s="2896"/>
      <c r="D872" s="2899"/>
      <c r="E872" s="1783"/>
      <c r="F872" s="2900"/>
      <c r="G872" s="2896"/>
      <c r="H872" s="2908"/>
      <c r="I872" s="1073"/>
    </row>
    <row r="873" spans="1:9" ht="26.25" customHeight="1">
      <c r="A873" s="2898"/>
      <c r="B873" s="2896"/>
      <c r="C873" s="2896"/>
      <c r="D873" s="2899"/>
      <c r="E873" s="1783"/>
      <c r="F873" s="2900"/>
      <c r="G873" s="2896"/>
      <c r="H873" s="2909"/>
      <c r="I873" s="1071"/>
    </row>
    <row r="874" spans="1:9">
      <c r="A874" s="2898" t="s">
        <v>259</v>
      </c>
      <c r="B874" s="2896" t="s">
        <v>19043</v>
      </c>
      <c r="C874" s="2896" t="s">
        <v>1695</v>
      </c>
      <c r="D874" s="2899">
        <v>27.7</v>
      </c>
      <c r="E874" s="1783" t="s">
        <v>12479</v>
      </c>
      <c r="F874" s="1783" t="s">
        <v>19044</v>
      </c>
      <c r="G874" s="2896" t="s">
        <v>19045</v>
      </c>
      <c r="H874" s="2907"/>
      <c r="I874" s="1072"/>
    </row>
    <row r="875" spans="1:9" ht="44.25" customHeight="1">
      <c r="A875" s="2898"/>
      <c r="B875" s="2896"/>
      <c r="C875" s="2896"/>
      <c r="D875" s="2899"/>
      <c r="E875" s="1783"/>
      <c r="F875" s="2900"/>
      <c r="G875" s="2896"/>
      <c r="H875" s="2909"/>
      <c r="I875" s="2918"/>
    </row>
    <row r="876" spans="1:9" ht="15" customHeight="1">
      <c r="A876" s="2898" t="s">
        <v>262</v>
      </c>
      <c r="B876" s="2896" t="s">
        <v>19046</v>
      </c>
      <c r="C876" s="2896" t="s">
        <v>1695</v>
      </c>
      <c r="D876" s="2899">
        <v>7.6</v>
      </c>
      <c r="E876" s="1783" t="s">
        <v>19047</v>
      </c>
      <c r="F876" s="1783" t="s">
        <v>18206</v>
      </c>
      <c r="G876" s="2896" t="s">
        <v>17961</v>
      </c>
      <c r="H876" s="2907"/>
      <c r="I876" s="2918"/>
    </row>
    <row r="877" spans="1:9">
      <c r="A877" s="2898"/>
      <c r="B877" s="2896"/>
      <c r="C877" s="2896"/>
      <c r="D877" s="2899"/>
      <c r="E877" s="1783"/>
      <c r="F877" s="2900"/>
      <c r="G877" s="2896"/>
      <c r="H877" s="2909"/>
      <c r="I877" s="2918"/>
    </row>
    <row r="878" spans="1:9" ht="52.8">
      <c r="A878" s="326" t="s">
        <v>265</v>
      </c>
      <c r="B878" s="307" t="s">
        <v>19048</v>
      </c>
      <c r="C878" s="307" t="s">
        <v>1695</v>
      </c>
      <c r="D878" s="1094">
        <v>2.4</v>
      </c>
      <c r="E878" s="945" t="s">
        <v>19049</v>
      </c>
      <c r="F878" s="945" t="s">
        <v>19050</v>
      </c>
      <c r="G878" s="307" t="s">
        <v>19051</v>
      </c>
      <c r="H878" s="1080"/>
      <c r="I878" s="2918"/>
    </row>
    <row r="879" spans="1:9">
      <c r="A879" s="2898" t="s">
        <v>268</v>
      </c>
      <c r="B879" s="2896" t="s">
        <v>19052</v>
      </c>
      <c r="C879" s="2896" t="s">
        <v>1695</v>
      </c>
      <c r="D879" s="2899">
        <v>12.8</v>
      </c>
      <c r="E879" s="1783" t="s">
        <v>19053</v>
      </c>
      <c r="F879" s="1783" t="s">
        <v>19038</v>
      </c>
      <c r="G879" s="2896" t="s">
        <v>18386</v>
      </c>
      <c r="H879" s="2904"/>
      <c r="I879" s="1072"/>
    </row>
    <row r="880" spans="1:9">
      <c r="A880" s="2898"/>
      <c r="B880" s="2896"/>
      <c r="C880" s="2896"/>
      <c r="D880" s="2899"/>
      <c r="E880" s="1783"/>
      <c r="F880" s="1783"/>
      <c r="G880" s="2896"/>
      <c r="H880" s="2904"/>
      <c r="I880" s="2918"/>
    </row>
    <row r="881" spans="1:9">
      <c r="A881" s="2898"/>
      <c r="B881" s="2896"/>
      <c r="C881" s="2896"/>
      <c r="D881" s="2899"/>
      <c r="E881" s="1783"/>
      <c r="F881" s="1783"/>
      <c r="G881" s="2896"/>
      <c r="H881" s="2904"/>
      <c r="I881" s="2918"/>
    </row>
    <row r="882" spans="1:9">
      <c r="A882" s="2898" t="s">
        <v>270</v>
      </c>
      <c r="B882" s="2896" t="s">
        <v>19054</v>
      </c>
      <c r="C882" s="2896" t="s">
        <v>1695</v>
      </c>
      <c r="D882" s="2899">
        <v>12.7</v>
      </c>
      <c r="E882" s="1783" t="s">
        <v>19055</v>
      </c>
      <c r="F882" s="1783" t="s">
        <v>19056</v>
      </c>
      <c r="G882" s="2896" t="s">
        <v>18424</v>
      </c>
      <c r="H882" s="2907"/>
      <c r="I882" s="1072"/>
    </row>
    <row r="883" spans="1:9" ht="39" customHeight="1">
      <c r="A883" s="2898"/>
      <c r="B883" s="2896"/>
      <c r="C883" s="2896"/>
      <c r="D883" s="2899"/>
      <c r="E883" s="1783"/>
      <c r="F883" s="1783"/>
      <c r="G883" s="2922"/>
      <c r="H883" s="2909"/>
      <c r="I883" s="1072"/>
    </row>
    <row r="884" spans="1:9">
      <c r="A884" s="2898" t="s">
        <v>273</v>
      </c>
      <c r="B884" s="2896" t="s">
        <v>19057</v>
      </c>
      <c r="C884" s="2896" t="s">
        <v>17433</v>
      </c>
      <c r="D884" s="2899">
        <v>13</v>
      </c>
      <c r="E884" s="1783" t="s">
        <v>19058</v>
      </c>
      <c r="F884" s="1783" t="s">
        <v>18845</v>
      </c>
      <c r="G884" s="2896" t="s">
        <v>19059</v>
      </c>
      <c r="H884" s="2904"/>
      <c r="I884" s="2918"/>
    </row>
    <row r="885" spans="1:9" ht="35.25" customHeight="1">
      <c r="A885" s="2898"/>
      <c r="B885" s="2896"/>
      <c r="C885" s="2896"/>
      <c r="D885" s="2899"/>
      <c r="E885" s="1783"/>
      <c r="F885" s="1783"/>
      <c r="G885" s="2896"/>
      <c r="H885" s="2904"/>
      <c r="I885" s="2918"/>
    </row>
    <row r="886" spans="1:9">
      <c r="A886" s="2898" t="s">
        <v>274</v>
      </c>
      <c r="B886" s="2896" t="s">
        <v>19060</v>
      </c>
      <c r="C886" s="2896" t="s">
        <v>17433</v>
      </c>
      <c r="D886" s="2899">
        <v>4.7</v>
      </c>
      <c r="E886" s="1783" t="s">
        <v>19061</v>
      </c>
      <c r="F886" s="1783" t="s">
        <v>18648</v>
      </c>
      <c r="G886" s="2896" t="s">
        <v>19062</v>
      </c>
      <c r="H886" s="2904"/>
      <c r="I886" s="2918"/>
    </row>
    <row r="887" spans="1:9" ht="42" customHeight="1">
      <c r="A887" s="2898"/>
      <c r="B887" s="2896"/>
      <c r="C887" s="2896"/>
      <c r="D887" s="2899"/>
      <c r="E887" s="1783"/>
      <c r="F887" s="1783"/>
      <c r="G887" s="2896"/>
      <c r="H887" s="2904"/>
      <c r="I887" s="2918"/>
    </row>
    <row r="888" spans="1:9" ht="39.6">
      <c r="A888" s="326" t="s">
        <v>276</v>
      </c>
      <c r="B888" s="307" t="s">
        <v>19063</v>
      </c>
      <c r="C888" s="307" t="s">
        <v>17433</v>
      </c>
      <c r="D888" s="1094">
        <v>2.6</v>
      </c>
      <c r="E888" s="945" t="s">
        <v>19064</v>
      </c>
      <c r="F888" s="945" t="s">
        <v>18107</v>
      </c>
      <c r="G888" s="307" t="s">
        <v>17954</v>
      </c>
      <c r="H888" s="1080"/>
      <c r="I888" s="2918"/>
    </row>
    <row r="889" spans="1:9" ht="26.4">
      <c r="A889" s="326" t="s">
        <v>278</v>
      </c>
      <c r="B889" s="307" t="s">
        <v>19065</v>
      </c>
      <c r="C889" s="307" t="s">
        <v>17433</v>
      </c>
      <c r="D889" s="1094">
        <v>5.9</v>
      </c>
      <c r="E889" s="945" t="s">
        <v>19066</v>
      </c>
      <c r="F889" s="945" t="s">
        <v>18981</v>
      </c>
      <c r="G889" s="307" t="s">
        <v>18227</v>
      </c>
      <c r="H889" s="1080"/>
      <c r="I889" s="2918"/>
    </row>
    <row r="890" spans="1:9">
      <c r="A890" s="2898" t="s">
        <v>280</v>
      </c>
      <c r="B890" s="2896" t="s">
        <v>19067</v>
      </c>
      <c r="C890" s="2896" t="s">
        <v>17433</v>
      </c>
      <c r="D890" s="2899">
        <v>12.1</v>
      </c>
      <c r="E890" s="1783" t="s">
        <v>19068</v>
      </c>
      <c r="F890" s="1783" t="s">
        <v>18792</v>
      </c>
      <c r="G890" s="2896" t="s">
        <v>19069</v>
      </c>
      <c r="H890" s="2904"/>
      <c r="I890" s="2918"/>
    </row>
    <row r="891" spans="1:9">
      <c r="A891" s="2898"/>
      <c r="B891" s="2896"/>
      <c r="C891" s="2896"/>
      <c r="D891" s="2899"/>
      <c r="E891" s="1783"/>
      <c r="F891" s="1783"/>
      <c r="G891" s="2896"/>
      <c r="H891" s="2904"/>
      <c r="I891" s="2918"/>
    </row>
    <row r="892" spans="1:9" ht="19.5" customHeight="1">
      <c r="A892" s="2901" t="s">
        <v>10219</v>
      </c>
      <c r="B892" s="2902"/>
      <c r="C892" s="2902"/>
      <c r="D892" s="2902"/>
      <c r="E892" s="2902"/>
      <c r="F892" s="2902"/>
      <c r="G892" s="2902"/>
      <c r="H892" s="2903"/>
      <c r="I892" s="2918"/>
    </row>
    <row r="893" spans="1:9">
      <c r="A893" s="2898" t="s">
        <v>10</v>
      </c>
      <c r="B893" s="2896" t="s">
        <v>19070</v>
      </c>
      <c r="C893" s="2896" t="s">
        <v>19071</v>
      </c>
      <c r="D893" s="2945">
        <v>36.329500000000003</v>
      </c>
      <c r="E893" s="1783" t="s">
        <v>19072</v>
      </c>
      <c r="F893" s="1783" t="s">
        <v>18648</v>
      </c>
      <c r="G893" s="2896" t="s">
        <v>19073</v>
      </c>
      <c r="H893" s="2904"/>
      <c r="I893" s="2918"/>
    </row>
    <row r="894" spans="1:9" ht="61.5" customHeight="1">
      <c r="A894" s="2898"/>
      <c r="B894" s="2896"/>
      <c r="C894" s="2896"/>
      <c r="D894" s="2945"/>
      <c r="E894" s="1783"/>
      <c r="F894" s="1783"/>
      <c r="G894" s="2922"/>
      <c r="H894" s="2904"/>
      <c r="I894" s="2918"/>
    </row>
    <row r="895" spans="1:9" ht="96.75" customHeight="1">
      <c r="A895" s="326" t="s">
        <v>11</v>
      </c>
      <c r="B895" s="307" t="s">
        <v>19074</v>
      </c>
      <c r="C895" s="307" t="s">
        <v>19071</v>
      </c>
      <c r="D895" s="1094">
        <v>3</v>
      </c>
      <c r="E895" s="945" t="s">
        <v>19075</v>
      </c>
      <c r="F895" s="945" t="s">
        <v>17922</v>
      </c>
      <c r="G895" s="307" t="s">
        <v>19076</v>
      </c>
      <c r="H895" s="1080"/>
      <c r="I895" s="2918"/>
    </row>
    <row r="896" spans="1:9" ht="52.8">
      <c r="A896" s="326" t="s">
        <v>12</v>
      </c>
      <c r="B896" s="307" t="s">
        <v>19077</v>
      </c>
      <c r="C896" s="307" t="s">
        <v>19071</v>
      </c>
      <c r="D896" s="1094">
        <v>1.3</v>
      </c>
      <c r="E896" s="945" t="s">
        <v>19078</v>
      </c>
      <c r="F896" s="945" t="s">
        <v>18107</v>
      </c>
      <c r="G896" s="307" t="s">
        <v>19079</v>
      </c>
      <c r="H896" s="1080"/>
      <c r="I896" s="2918"/>
    </row>
    <row r="897" spans="1:9" ht="26.4">
      <c r="A897" s="326" t="s">
        <v>29</v>
      </c>
      <c r="B897" s="307" t="s">
        <v>19080</v>
      </c>
      <c r="C897" s="307" t="s">
        <v>19071</v>
      </c>
      <c r="D897" s="1094">
        <v>16</v>
      </c>
      <c r="E897" s="945" t="s">
        <v>19081</v>
      </c>
      <c r="F897" s="945" t="s">
        <v>17941</v>
      </c>
      <c r="G897" s="307" t="s">
        <v>19069</v>
      </c>
      <c r="H897" s="1080"/>
      <c r="I897" s="2918"/>
    </row>
    <row r="898" spans="1:9" ht="39.6">
      <c r="A898" s="326" t="s">
        <v>31</v>
      </c>
      <c r="B898" s="307" t="s">
        <v>18080</v>
      </c>
      <c r="C898" s="307" t="s">
        <v>19071</v>
      </c>
      <c r="D898" s="1099">
        <v>0.9194</v>
      </c>
      <c r="E898" s="945" t="s">
        <v>19082</v>
      </c>
      <c r="F898" s="945" t="s">
        <v>19083</v>
      </c>
      <c r="G898" s="307" t="s">
        <v>19084</v>
      </c>
      <c r="H898" s="1080"/>
      <c r="I898" s="2918"/>
    </row>
    <row r="899" spans="1:9" ht="39.6">
      <c r="A899" s="326" t="s">
        <v>33</v>
      </c>
      <c r="B899" s="307" t="s">
        <v>19085</v>
      </c>
      <c r="C899" s="307" t="s">
        <v>19071</v>
      </c>
      <c r="D899" s="1099">
        <v>2.06</v>
      </c>
      <c r="E899" s="945" t="s">
        <v>19086</v>
      </c>
      <c r="F899" s="945" t="s">
        <v>19087</v>
      </c>
      <c r="G899" s="307" t="s">
        <v>18804</v>
      </c>
      <c r="H899" s="1080"/>
      <c r="I899" s="1072"/>
    </row>
    <row r="900" spans="1:9" ht="18" customHeight="1">
      <c r="A900" s="2901" t="s">
        <v>6</v>
      </c>
      <c r="B900" s="2902"/>
      <c r="C900" s="2902"/>
      <c r="D900" s="2902"/>
      <c r="E900" s="2902"/>
      <c r="F900" s="2902"/>
      <c r="G900" s="2902"/>
      <c r="H900" s="2903"/>
      <c r="I900" s="1072"/>
    </row>
    <row r="901" spans="1:9">
      <c r="A901" s="2898" t="s">
        <v>10</v>
      </c>
      <c r="B901" s="2896" t="s">
        <v>19088</v>
      </c>
      <c r="C901" s="2896" t="s">
        <v>683</v>
      </c>
      <c r="D901" s="2899">
        <v>180</v>
      </c>
      <c r="E901" s="1783" t="s">
        <v>19089</v>
      </c>
      <c r="F901" s="1783" t="s">
        <v>17922</v>
      </c>
      <c r="G901" s="2896" t="s">
        <v>19090</v>
      </c>
      <c r="H901" s="2904"/>
      <c r="I901" s="2918"/>
    </row>
    <row r="902" spans="1:9" ht="58.5" customHeight="1">
      <c r="A902" s="2898"/>
      <c r="B902" s="2896"/>
      <c r="C902" s="2896"/>
      <c r="D902" s="2899"/>
      <c r="E902" s="1783"/>
      <c r="F902" s="1783"/>
      <c r="G902" s="2896"/>
      <c r="H902" s="2904"/>
      <c r="I902" s="2918"/>
    </row>
    <row r="903" spans="1:9">
      <c r="A903" s="2898" t="s">
        <v>11</v>
      </c>
      <c r="B903" s="2896" t="s">
        <v>19091</v>
      </c>
      <c r="C903" s="2896" t="s">
        <v>683</v>
      </c>
      <c r="D903" s="2899">
        <v>5.7</v>
      </c>
      <c r="E903" s="1783" t="s">
        <v>19092</v>
      </c>
      <c r="F903" s="1783" t="s">
        <v>17778</v>
      </c>
      <c r="G903" s="2896" t="s">
        <v>19093</v>
      </c>
      <c r="H903" s="2904"/>
      <c r="I903" s="2918"/>
    </row>
    <row r="904" spans="1:9">
      <c r="A904" s="2898"/>
      <c r="B904" s="2896"/>
      <c r="C904" s="2896"/>
      <c r="D904" s="2899"/>
      <c r="E904" s="1783"/>
      <c r="F904" s="2900"/>
      <c r="G904" s="2896"/>
      <c r="H904" s="2904"/>
      <c r="I904" s="2918"/>
    </row>
    <row r="905" spans="1:9" ht="26.4">
      <c r="A905" s="326" t="s">
        <v>12</v>
      </c>
      <c r="B905" s="307" t="s">
        <v>11171</v>
      </c>
      <c r="C905" s="307" t="s">
        <v>683</v>
      </c>
      <c r="D905" s="1094">
        <v>22.5</v>
      </c>
      <c r="E905" s="945" t="s">
        <v>19094</v>
      </c>
      <c r="F905" s="945" t="s">
        <v>19095</v>
      </c>
      <c r="G905" s="307" t="s">
        <v>18304</v>
      </c>
      <c r="H905" s="1080"/>
      <c r="I905" s="2918"/>
    </row>
    <row r="906" spans="1:9">
      <c r="A906" s="2898" t="s">
        <v>29</v>
      </c>
      <c r="B906" s="2896" t="s">
        <v>19096</v>
      </c>
      <c r="C906" s="2896" t="s">
        <v>683</v>
      </c>
      <c r="D906" s="2899">
        <v>8</v>
      </c>
      <c r="E906" s="1783" t="s">
        <v>19097</v>
      </c>
      <c r="F906" s="1783" t="s">
        <v>19095</v>
      </c>
      <c r="G906" s="2896" t="s">
        <v>17919</v>
      </c>
      <c r="H906" s="2907"/>
      <c r="I906" s="2918"/>
    </row>
    <row r="907" spans="1:9">
      <c r="A907" s="2898"/>
      <c r="B907" s="2896"/>
      <c r="C907" s="2896"/>
      <c r="D907" s="2899"/>
      <c r="E907" s="1783"/>
      <c r="F907" s="2900"/>
      <c r="G907" s="2896"/>
      <c r="H907" s="2909"/>
      <c r="I907" s="2918"/>
    </row>
    <row r="908" spans="1:9" ht="26.4">
      <c r="A908" s="326" t="s">
        <v>31</v>
      </c>
      <c r="B908" s="307" t="s">
        <v>19098</v>
      </c>
      <c r="C908" s="307" t="s">
        <v>683</v>
      </c>
      <c r="D908" s="1094">
        <v>59.9</v>
      </c>
      <c r="E908" s="945" t="s">
        <v>19099</v>
      </c>
      <c r="F908" s="945" t="s">
        <v>19100</v>
      </c>
      <c r="G908" s="307" t="s">
        <v>17919</v>
      </c>
      <c r="H908" s="1080"/>
      <c r="I908" s="2918"/>
    </row>
    <row r="909" spans="1:9" ht="26.4">
      <c r="A909" s="326" t="s">
        <v>33</v>
      </c>
      <c r="B909" s="307" t="s">
        <v>3585</v>
      </c>
      <c r="C909" s="307" t="s">
        <v>683</v>
      </c>
      <c r="D909" s="1094">
        <v>90</v>
      </c>
      <c r="E909" s="945" t="s">
        <v>19101</v>
      </c>
      <c r="F909" s="945" t="s">
        <v>19102</v>
      </c>
      <c r="G909" s="307" t="s">
        <v>17961</v>
      </c>
      <c r="H909" s="1080"/>
      <c r="I909" s="2918"/>
    </row>
    <row r="910" spans="1:9">
      <c r="A910" s="2898" t="s">
        <v>35</v>
      </c>
      <c r="B910" s="2896" t="s">
        <v>19103</v>
      </c>
      <c r="C910" s="2896" t="s">
        <v>683</v>
      </c>
      <c r="D910" s="2899">
        <v>60.9</v>
      </c>
      <c r="E910" s="1783" t="s">
        <v>19104</v>
      </c>
      <c r="F910" s="1783" t="s">
        <v>19105</v>
      </c>
      <c r="G910" s="2896" t="s">
        <v>19106</v>
      </c>
      <c r="H910" s="2907"/>
      <c r="I910" s="2918"/>
    </row>
    <row r="911" spans="1:9">
      <c r="A911" s="2898"/>
      <c r="B911" s="2896"/>
      <c r="C911" s="2896"/>
      <c r="D911" s="2899"/>
      <c r="E911" s="1783"/>
      <c r="F911" s="2900"/>
      <c r="G911" s="2896"/>
      <c r="H911" s="2909"/>
      <c r="I911" s="2918"/>
    </row>
    <row r="912" spans="1:9" ht="52.8">
      <c r="A912" s="326" t="s">
        <v>37</v>
      </c>
      <c r="B912" s="307" t="s">
        <v>19107</v>
      </c>
      <c r="C912" s="307" t="s">
        <v>683</v>
      </c>
      <c r="D912" s="1094">
        <v>30</v>
      </c>
      <c r="E912" s="945" t="s">
        <v>19108</v>
      </c>
      <c r="F912" s="945" t="s">
        <v>19109</v>
      </c>
      <c r="G912" s="307" t="s">
        <v>19110</v>
      </c>
      <c r="H912" s="1080"/>
      <c r="I912" s="1072"/>
    </row>
    <row r="913" spans="1:9">
      <c r="A913" s="2898" t="s">
        <v>40</v>
      </c>
      <c r="B913" s="2896" t="s">
        <v>19111</v>
      </c>
      <c r="C913" s="2896" t="s">
        <v>683</v>
      </c>
      <c r="D913" s="2899">
        <v>253</v>
      </c>
      <c r="E913" s="1783" t="s">
        <v>19112</v>
      </c>
      <c r="F913" s="1783" t="s">
        <v>19113</v>
      </c>
      <c r="G913" s="2896" t="s">
        <v>17997</v>
      </c>
      <c r="H913" s="2907"/>
      <c r="I913" s="2918"/>
    </row>
    <row r="914" spans="1:9" ht="53.25" customHeight="1">
      <c r="A914" s="2898"/>
      <c r="B914" s="2896"/>
      <c r="C914" s="2896"/>
      <c r="D914" s="2899"/>
      <c r="E914" s="2900"/>
      <c r="F914" s="1783"/>
      <c r="G914" s="2896"/>
      <c r="H914" s="2909"/>
      <c r="I914" s="2918"/>
    </row>
    <row r="915" spans="1:9" ht="26.4">
      <c r="A915" s="326" t="s">
        <v>42</v>
      </c>
      <c r="B915" s="307" t="s">
        <v>19114</v>
      </c>
      <c r="C915" s="307" t="s">
        <v>683</v>
      </c>
      <c r="D915" s="1094">
        <v>38</v>
      </c>
      <c r="E915" s="945" t="s">
        <v>19115</v>
      </c>
      <c r="F915" s="945" t="s">
        <v>18562</v>
      </c>
      <c r="G915" s="307" t="s">
        <v>17919</v>
      </c>
      <c r="H915" s="1080"/>
      <c r="I915" s="2918"/>
    </row>
    <row r="916" spans="1:9" ht="79.2">
      <c r="A916" s="326" t="s">
        <v>44</v>
      </c>
      <c r="B916" s="307" t="s">
        <v>19116</v>
      </c>
      <c r="C916" s="307" t="s">
        <v>683</v>
      </c>
      <c r="D916" s="1094">
        <v>8.3000000000000007</v>
      </c>
      <c r="E916" s="945" t="s">
        <v>19117</v>
      </c>
      <c r="F916" s="945" t="s">
        <v>18234</v>
      </c>
      <c r="G916" s="307" t="s">
        <v>19118</v>
      </c>
      <c r="H916" s="1080"/>
      <c r="I916" s="2918"/>
    </row>
    <row r="917" spans="1:9" ht="79.2">
      <c r="A917" s="326" t="s">
        <v>46</v>
      </c>
      <c r="B917" s="307" t="s">
        <v>19119</v>
      </c>
      <c r="C917" s="307" t="s">
        <v>683</v>
      </c>
      <c r="D917" s="1094">
        <v>28</v>
      </c>
      <c r="E917" s="945" t="s">
        <v>19120</v>
      </c>
      <c r="F917" s="945" t="s">
        <v>18234</v>
      </c>
      <c r="G917" s="307" t="s">
        <v>19121</v>
      </c>
      <c r="H917" s="1080"/>
      <c r="I917" s="2918"/>
    </row>
    <row r="918" spans="1:9">
      <c r="A918" s="2898" t="s">
        <v>48</v>
      </c>
      <c r="B918" s="2896" t="s">
        <v>19122</v>
      </c>
      <c r="C918" s="2896" t="s">
        <v>683</v>
      </c>
      <c r="D918" s="2899">
        <v>10</v>
      </c>
      <c r="E918" s="1783" t="s">
        <v>19123</v>
      </c>
      <c r="F918" s="1783" t="s">
        <v>19124</v>
      </c>
      <c r="G918" s="2896" t="s">
        <v>17961</v>
      </c>
      <c r="H918" s="2904"/>
      <c r="I918" s="2918"/>
    </row>
    <row r="919" spans="1:9" ht="78.75" customHeight="1">
      <c r="A919" s="2898"/>
      <c r="B919" s="2896"/>
      <c r="C919" s="2896"/>
      <c r="D919" s="2899"/>
      <c r="E919" s="1783"/>
      <c r="F919" s="1783"/>
      <c r="G919" s="2896"/>
      <c r="H919" s="2904"/>
      <c r="I919" s="2918"/>
    </row>
    <row r="920" spans="1:9">
      <c r="A920" s="2898" t="s">
        <v>50</v>
      </c>
      <c r="B920" s="2896" t="s">
        <v>19125</v>
      </c>
      <c r="C920" s="2896" t="s">
        <v>683</v>
      </c>
      <c r="D920" s="2899">
        <v>125</v>
      </c>
      <c r="E920" s="1783" t="s">
        <v>19126</v>
      </c>
      <c r="F920" s="1783" t="s">
        <v>19127</v>
      </c>
      <c r="G920" s="2923" t="s">
        <v>19128</v>
      </c>
      <c r="H920" s="2904"/>
      <c r="I920" s="2918"/>
    </row>
    <row r="921" spans="1:9">
      <c r="A921" s="2898"/>
      <c r="B921" s="2922"/>
      <c r="C921" s="2896"/>
      <c r="D921" s="2899"/>
      <c r="E921" s="1783"/>
      <c r="F921" s="1783"/>
      <c r="G921" s="2924"/>
      <c r="H921" s="2904"/>
      <c r="I921" s="2918"/>
    </row>
    <row r="922" spans="1:9" ht="60.75" customHeight="1">
      <c r="A922" s="2898"/>
      <c r="B922" s="2922"/>
      <c r="C922" s="2896"/>
      <c r="D922" s="2899"/>
      <c r="E922" s="1783"/>
      <c r="F922" s="1783"/>
      <c r="G922" s="2925"/>
      <c r="H922" s="2904"/>
      <c r="I922" s="1072"/>
    </row>
    <row r="923" spans="1:9" ht="52.8">
      <c r="A923" s="326" t="s">
        <v>253</v>
      </c>
      <c r="B923" s="307" t="s">
        <v>19129</v>
      </c>
      <c r="C923" s="307" t="s">
        <v>683</v>
      </c>
      <c r="D923" s="1094">
        <v>7</v>
      </c>
      <c r="E923" s="945" t="s">
        <v>19130</v>
      </c>
      <c r="F923" s="945" t="s">
        <v>19131</v>
      </c>
      <c r="G923" s="307" t="s">
        <v>19132</v>
      </c>
      <c r="H923" s="1080"/>
      <c r="I923" s="1072"/>
    </row>
    <row r="924" spans="1:9">
      <c r="A924" s="2898" t="s">
        <v>255</v>
      </c>
      <c r="B924" s="2896" t="s">
        <v>19133</v>
      </c>
      <c r="C924" s="2896" t="s">
        <v>683</v>
      </c>
      <c r="D924" s="2899">
        <v>25.9</v>
      </c>
      <c r="E924" s="1783" t="s">
        <v>19134</v>
      </c>
      <c r="F924" s="1783" t="s">
        <v>18008</v>
      </c>
      <c r="G924" s="2896" t="s">
        <v>19135</v>
      </c>
      <c r="H924" s="2904"/>
      <c r="I924" s="2918"/>
    </row>
    <row r="925" spans="1:9">
      <c r="A925" s="2898"/>
      <c r="B925" s="2896"/>
      <c r="C925" s="2896"/>
      <c r="D925" s="2899"/>
      <c r="E925" s="1783"/>
      <c r="F925" s="1783"/>
      <c r="G925" s="2896"/>
      <c r="H925" s="2904"/>
      <c r="I925" s="2918"/>
    </row>
    <row r="926" spans="1:9" ht="77.25" customHeight="1">
      <c r="A926" s="2898"/>
      <c r="B926" s="2896"/>
      <c r="C926" s="2896"/>
      <c r="D926" s="2899"/>
      <c r="E926" s="1783"/>
      <c r="F926" s="1783"/>
      <c r="G926" s="2896"/>
      <c r="H926" s="2904"/>
      <c r="I926" s="1072"/>
    </row>
    <row r="927" spans="1:9" ht="49.5" customHeight="1">
      <c r="A927" s="326" t="s">
        <v>257</v>
      </c>
      <c r="B927" s="307" t="s">
        <v>19136</v>
      </c>
      <c r="C927" s="307" t="s">
        <v>683</v>
      </c>
      <c r="D927" s="1094">
        <v>13.3</v>
      </c>
      <c r="E927" s="945" t="s">
        <v>19137</v>
      </c>
      <c r="F927" s="945" t="s">
        <v>17934</v>
      </c>
      <c r="G927" s="307" t="s">
        <v>19138</v>
      </c>
      <c r="H927" s="1080"/>
      <c r="I927" s="1072"/>
    </row>
    <row r="928" spans="1:9">
      <c r="A928" s="2926" t="s">
        <v>259</v>
      </c>
      <c r="B928" s="2925" t="s">
        <v>19139</v>
      </c>
      <c r="C928" s="2925" t="s">
        <v>683</v>
      </c>
      <c r="D928" s="2927">
        <v>114</v>
      </c>
      <c r="E928" s="2432" t="s">
        <v>19140</v>
      </c>
      <c r="F928" s="2432" t="s">
        <v>18061</v>
      </c>
      <c r="G928" s="2925" t="s">
        <v>19141</v>
      </c>
      <c r="H928" s="2909"/>
      <c r="I928" s="1071"/>
    </row>
    <row r="929" spans="1:9">
      <c r="A929" s="2898"/>
      <c r="B929" s="2896"/>
      <c r="C929" s="2896"/>
      <c r="D929" s="2899"/>
      <c r="E929" s="1783"/>
      <c r="F929" s="1783"/>
      <c r="G929" s="2896"/>
      <c r="H929" s="2904"/>
      <c r="I929" s="2918"/>
    </row>
    <row r="930" spans="1:9" ht="79.2">
      <c r="A930" s="326" t="s">
        <v>262</v>
      </c>
      <c r="B930" s="307" t="s">
        <v>19142</v>
      </c>
      <c r="C930" s="307" t="s">
        <v>683</v>
      </c>
      <c r="D930" s="1094">
        <v>52</v>
      </c>
      <c r="E930" s="945" t="s">
        <v>19143</v>
      </c>
      <c r="F930" s="945" t="s">
        <v>18991</v>
      </c>
      <c r="G930" s="307" t="s">
        <v>18225</v>
      </c>
      <c r="H930" s="1080"/>
      <c r="I930" s="2918"/>
    </row>
    <row r="931" spans="1:9" ht="15" customHeight="1">
      <c r="A931" s="2898" t="s">
        <v>265</v>
      </c>
      <c r="B931" s="2896" t="s">
        <v>19144</v>
      </c>
      <c r="C931" s="2896" t="s">
        <v>683</v>
      </c>
      <c r="D931" s="2899">
        <v>407</v>
      </c>
      <c r="E931" s="1783" t="s">
        <v>19145</v>
      </c>
      <c r="F931" s="1783" t="s">
        <v>17840</v>
      </c>
      <c r="G931" s="2896" t="s">
        <v>19146</v>
      </c>
      <c r="H931" s="2904"/>
      <c r="I931" s="1072"/>
    </row>
    <row r="932" spans="1:9" ht="49.5" customHeight="1">
      <c r="A932" s="2898"/>
      <c r="B932" s="2896"/>
      <c r="C932" s="2896"/>
      <c r="D932" s="2899"/>
      <c r="E932" s="1783"/>
      <c r="F932" s="1783"/>
      <c r="G932" s="2896"/>
      <c r="H932" s="2904"/>
      <c r="I932" s="1072"/>
    </row>
    <row r="933" spans="1:9">
      <c r="A933" s="2914" t="s">
        <v>19147</v>
      </c>
      <c r="B933" s="2915"/>
      <c r="C933" s="2915"/>
      <c r="D933" s="2915"/>
      <c r="E933" s="2915"/>
      <c r="F933" s="2915"/>
      <c r="G933" s="2915"/>
      <c r="H933" s="2916"/>
      <c r="I933" s="1072"/>
    </row>
    <row r="934" spans="1:9" ht="92.4">
      <c r="A934" s="326" t="s">
        <v>10</v>
      </c>
      <c r="B934" s="307" t="s">
        <v>19148</v>
      </c>
      <c r="C934" s="307" t="s">
        <v>19149</v>
      </c>
      <c r="D934" s="1094">
        <v>16915.3</v>
      </c>
      <c r="E934" s="945" t="s">
        <v>17773</v>
      </c>
      <c r="F934" s="945" t="s">
        <v>19150</v>
      </c>
      <c r="G934" s="307" t="s">
        <v>19151</v>
      </c>
      <c r="H934" s="1080"/>
      <c r="I934" s="1072"/>
    </row>
    <row r="935" spans="1:9">
      <c r="A935" s="2914" t="s">
        <v>2797</v>
      </c>
      <c r="B935" s="2915"/>
      <c r="C935" s="2915"/>
      <c r="D935" s="2915"/>
      <c r="E935" s="2915"/>
      <c r="F935" s="2915"/>
      <c r="G935" s="2915"/>
      <c r="H935" s="2916"/>
      <c r="I935" s="1072"/>
    </row>
    <row r="936" spans="1:9">
      <c r="A936" s="2898" t="s">
        <v>10</v>
      </c>
      <c r="B936" s="2896" t="s">
        <v>19152</v>
      </c>
      <c r="C936" s="2896" t="s">
        <v>2797</v>
      </c>
      <c r="D936" s="2899">
        <v>2.21</v>
      </c>
      <c r="E936" s="1783" t="s">
        <v>19153</v>
      </c>
      <c r="F936" s="1783" t="s">
        <v>19154</v>
      </c>
      <c r="G936" s="2896" t="s">
        <v>19155</v>
      </c>
      <c r="H936" s="2904"/>
      <c r="I936" s="1072"/>
    </row>
    <row r="937" spans="1:9" ht="68.25" customHeight="1">
      <c r="A937" s="2898"/>
      <c r="B937" s="2896"/>
      <c r="C937" s="2896"/>
      <c r="D937" s="2899"/>
      <c r="E937" s="2900"/>
      <c r="F937" s="1783"/>
      <c r="G937" s="2896"/>
      <c r="H937" s="2904"/>
      <c r="I937" s="1072"/>
    </row>
    <row r="938" spans="1:9">
      <c r="A938" s="2914" t="s">
        <v>19156</v>
      </c>
      <c r="B938" s="2915"/>
      <c r="C938" s="2915"/>
      <c r="D938" s="2915"/>
      <c r="E938" s="2915"/>
      <c r="F938" s="2915"/>
      <c r="G938" s="2915"/>
      <c r="H938" s="2916"/>
      <c r="I938" s="1071"/>
    </row>
    <row r="939" spans="1:9" ht="39.6">
      <c r="A939" s="326" t="s">
        <v>10</v>
      </c>
      <c r="B939" s="307" t="s">
        <v>19057</v>
      </c>
      <c r="C939" s="307" t="s">
        <v>5122</v>
      </c>
      <c r="D939" s="1094">
        <v>1.57</v>
      </c>
      <c r="E939" s="945" t="s">
        <v>19157</v>
      </c>
      <c r="F939" s="945" t="s">
        <v>19158</v>
      </c>
      <c r="G939" s="307" t="s">
        <v>19159</v>
      </c>
      <c r="H939" s="1080"/>
      <c r="I939" s="2918"/>
    </row>
    <row r="940" spans="1:9" ht="60.6" customHeight="1">
      <c r="A940" s="1102"/>
      <c r="B940" s="1090" t="s">
        <v>5955</v>
      </c>
      <c r="C940" s="1091">
        <v>536</v>
      </c>
      <c r="D940" s="1100">
        <f>280134.65+48529.3363</f>
        <v>328663.98630000005</v>
      </c>
      <c r="E940" s="1134"/>
      <c r="F940" s="1134"/>
      <c r="G940" s="1092"/>
      <c r="H940" s="309"/>
      <c r="I940" s="2918"/>
    </row>
    <row r="941" spans="1:9" ht="15" customHeight="1">
      <c r="A941" s="1105" t="s">
        <v>19160</v>
      </c>
      <c r="I941" s="2918"/>
    </row>
    <row r="942" spans="1:9">
      <c r="I942" s="2918"/>
    </row>
    <row r="943" spans="1:9">
      <c r="I943" s="1072"/>
    </row>
    <row r="944" spans="1:9">
      <c r="I944" s="2918"/>
    </row>
    <row r="945" spans="9:9">
      <c r="I945" s="2918"/>
    </row>
    <row r="946" spans="9:9">
      <c r="I946" s="1072"/>
    </row>
    <row r="947" spans="9:9">
      <c r="I947" s="1072"/>
    </row>
    <row r="948" spans="9:9">
      <c r="I948" s="2918"/>
    </row>
    <row r="949" spans="9:9">
      <c r="I949" s="2918"/>
    </row>
    <row r="950" spans="9:9">
      <c r="I950" s="1072"/>
    </row>
    <row r="951" spans="9:9">
      <c r="I951" s="2918"/>
    </row>
    <row r="952" spans="9:9">
      <c r="I952" s="2918"/>
    </row>
    <row r="953" spans="9:9">
      <c r="I953" s="1072"/>
    </row>
    <row r="954" spans="9:9">
      <c r="I954" s="1072"/>
    </row>
    <row r="955" spans="9:9">
      <c r="I955" s="1072"/>
    </row>
    <row r="956" spans="9:9">
      <c r="I956" s="2918"/>
    </row>
    <row r="957" spans="9:9">
      <c r="I957" s="2918"/>
    </row>
    <row r="958" spans="9:9">
      <c r="I958" s="2918"/>
    </row>
    <row r="959" spans="9:9">
      <c r="I959" s="2918"/>
    </row>
    <row r="960" spans="9:9">
      <c r="I960" s="2918"/>
    </row>
    <row r="961" spans="9:9">
      <c r="I961" s="1072"/>
    </row>
    <row r="962" spans="9:9">
      <c r="I962" s="2918"/>
    </row>
    <row r="963" spans="9:9">
      <c r="I963" s="2918"/>
    </row>
    <row r="964" spans="9:9">
      <c r="I964" s="2918"/>
    </row>
    <row r="965" spans="9:9">
      <c r="I965" s="1072"/>
    </row>
    <row r="966" spans="9:9">
      <c r="I966" s="2918"/>
    </row>
    <row r="967" spans="9:9">
      <c r="I967" s="2918"/>
    </row>
    <row r="968" spans="9:9">
      <c r="I968" s="1072"/>
    </row>
    <row r="969" spans="9:9">
      <c r="I969" s="2918"/>
    </row>
    <row r="970" spans="9:9">
      <c r="I970" s="2918"/>
    </row>
    <row r="971" spans="9:9">
      <c r="I971" s="1072"/>
    </row>
    <row r="972" spans="9:9">
      <c r="I972" s="1072"/>
    </row>
    <row r="973" spans="9:9">
      <c r="I973" s="1084"/>
    </row>
    <row r="974" spans="9:9">
      <c r="I974" s="1072"/>
    </row>
    <row r="975" spans="9:9">
      <c r="I975" s="1084"/>
    </row>
    <row r="976" spans="9:9">
      <c r="I976" s="1072"/>
    </row>
    <row r="977" spans="9:9">
      <c r="I977" s="1084"/>
    </row>
    <row r="978" spans="9:9">
      <c r="I978" s="1085"/>
    </row>
    <row r="979" spans="9:9">
      <c r="I979" s="1085"/>
    </row>
    <row r="980" spans="9:9">
      <c r="I980" s="1085"/>
    </row>
    <row r="981" spans="9:9">
      <c r="I981" s="1085"/>
    </row>
    <row r="982" spans="9:9">
      <c r="I982" s="1085"/>
    </row>
    <row r="983" spans="9:9">
      <c r="I983" s="1085"/>
    </row>
    <row r="984" spans="9:9">
      <c r="I984" s="1085"/>
    </row>
    <row r="985" spans="9:9">
      <c r="I985" s="1085"/>
    </row>
    <row r="986" spans="9:9">
      <c r="I986" s="1085"/>
    </row>
    <row r="987" spans="9:9">
      <c r="I987" s="1085"/>
    </row>
    <row r="988" spans="9:9">
      <c r="I988" s="1085"/>
    </row>
    <row r="989" spans="9:9">
      <c r="I989" s="1085"/>
    </row>
    <row r="990" spans="9:9">
      <c r="I990" s="1085"/>
    </row>
    <row r="991" spans="9:9">
      <c r="I991" s="1085"/>
    </row>
    <row r="992" spans="9:9">
      <c r="I992" s="1085"/>
    </row>
    <row r="993" spans="9:9">
      <c r="I993" s="1085"/>
    </row>
    <row r="994" spans="9:9">
      <c r="I994" s="1085"/>
    </row>
    <row r="995" spans="9:9">
      <c r="I995" s="1085"/>
    </row>
    <row r="996" spans="9:9">
      <c r="I996" s="1085"/>
    </row>
  </sheetData>
  <mergeCells count="2834">
    <mergeCell ref="I969:I970"/>
    <mergeCell ref="I948:I949"/>
    <mergeCell ref="I951:I952"/>
    <mergeCell ref="I956:I957"/>
    <mergeCell ref="I958:I960"/>
    <mergeCell ref="I962:I964"/>
    <mergeCell ref="I966:I967"/>
    <mergeCell ref="G936:G937"/>
    <mergeCell ref="H936:H937"/>
    <mergeCell ref="A938:H938"/>
    <mergeCell ref="I939:I940"/>
    <mergeCell ref="I941:I942"/>
    <mergeCell ref="I944:I945"/>
    <mergeCell ref="G931:G932"/>
    <mergeCell ref="H931:H932"/>
    <mergeCell ref="A933:H933"/>
    <mergeCell ref="A935:H935"/>
    <mergeCell ref="A936:A937"/>
    <mergeCell ref="B936:B937"/>
    <mergeCell ref="C936:C937"/>
    <mergeCell ref="D936:D937"/>
    <mergeCell ref="E936:E937"/>
    <mergeCell ref="F936:F937"/>
    <mergeCell ref="A931:A932"/>
    <mergeCell ref="B931:B932"/>
    <mergeCell ref="C931:C932"/>
    <mergeCell ref="D931:D932"/>
    <mergeCell ref="E931:E932"/>
    <mergeCell ref="F931:F932"/>
    <mergeCell ref="I924:I925"/>
    <mergeCell ref="A928:A929"/>
    <mergeCell ref="B928:B929"/>
    <mergeCell ref="C928:C929"/>
    <mergeCell ref="D928:D929"/>
    <mergeCell ref="E928:E929"/>
    <mergeCell ref="F928:F929"/>
    <mergeCell ref="G928:G929"/>
    <mergeCell ref="H928:H929"/>
    <mergeCell ref="I929:I930"/>
    <mergeCell ref="H920:H922"/>
    <mergeCell ref="I920:I921"/>
    <mergeCell ref="A924:A926"/>
    <mergeCell ref="B924:B926"/>
    <mergeCell ref="C924:C926"/>
    <mergeCell ref="D924:D926"/>
    <mergeCell ref="E924:E926"/>
    <mergeCell ref="F924:F926"/>
    <mergeCell ref="G924:G926"/>
    <mergeCell ref="H924:H926"/>
    <mergeCell ref="G918:G919"/>
    <mergeCell ref="H918:H919"/>
    <mergeCell ref="I918:I919"/>
    <mergeCell ref="A920:A922"/>
    <mergeCell ref="B920:B922"/>
    <mergeCell ref="C920:C922"/>
    <mergeCell ref="D920:D922"/>
    <mergeCell ref="E920:E922"/>
    <mergeCell ref="F920:F922"/>
    <mergeCell ref="G920:G922"/>
    <mergeCell ref="G913:G914"/>
    <mergeCell ref="H913:H914"/>
    <mergeCell ref="I913:I915"/>
    <mergeCell ref="I916:I917"/>
    <mergeCell ref="A918:A919"/>
    <mergeCell ref="B918:B919"/>
    <mergeCell ref="C918:C919"/>
    <mergeCell ref="D918:D919"/>
    <mergeCell ref="E918:E919"/>
    <mergeCell ref="F918:F919"/>
    <mergeCell ref="A913:A914"/>
    <mergeCell ref="B913:B914"/>
    <mergeCell ref="C913:C914"/>
    <mergeCell ref="D913:D914"/>
    <mergeCell ref="E913:E914"/>
    <mergeCell ref="F913:F914"/>
    <mergeCell ref="I908:I909"/>
    <mergeCell ref="A910:A911"/>
    <mergeCell ref="B910:B911"/>
    <mergeCell ref="C910:C911"/>
    <mergeCell ref="D910:D911"/>
    <mergeCell ref="E910:E911"/>
    <mergeCell ref="F910:F911"/>
    <mergeCell ref="G910:G911"/>
    <mergeCell ref="H910:H911"/>
    <mergeCell ref="I910:I911"/>
    <mergeCell ref="I903:I904"/>
    <mergeCell ref="I905:I907"/>
    <mergeCell ref="A906:A907"/>
    <mergeCell ref="B906:B907"/>
    <mergeCell ref="C906:C907"/>
    <mergeCell ref="D906:D907"/>
    <mergeCell ref="E906:E907"/>
    <mergeCell ref="F906:F907"/>
    <mergeCell ref="G906:G907"/>
    <mergeCell ref="H906:H907"/>
    <mergeCell ref="H901:H902"/>
    <mergeCell ref="I901:I902"/>
    <mergeCell ref="A903:A904"/>
    <mergeCell ref="B903:B904"/>
    <mergeCell ref="C903:C904"/>
    <mergeCell ref="D903:D904"/>
    <mergeCell ref="E903:E904"/>
    <mergeCell ref="F903:F904"/>
    <mergeCell ref="G903:G904"/>
    <mergeCell ref="H903:H904"/>
    <mergeCell ref="I894:I896"/>
    <mergeCell ref="I897:I898"/>
    <mergeCell ref="A900:H900"/>
    <mergeCell ref="A901:A902"/>
    <mergeCell ref="B901:B902"/>
    <mergeCell ref="C901:C902"/>
    <mergeCell ref="D901:D902"/>
    <mergeCell ref="E901:E902"/>
    <mergeCell ref="F901:F902"/>
    <mergeCell ref="G901:G902"/>
    <mergeCell ref="A892:H892"/>
    <mergeCell ref="A893:A894"/>
    <mergeCell ref="B893:B894"/>
    <mergeCell ref="C893:C894"/>
    <mergeCell ref="D893:D894"/>
    <mergeCell ref="E893:E894"/>
    <mergeCell ref="F893:F894"/>
    <mergeCell ref="G893:G894"/>
    <mergeCell ref="H893:H894"/>
    <mergeCell ref="I888:I889"/>
    <mergeCell ref="A890:A891"/>
    <mergeCell ref="B890:B891"/>
    <mergeCell ref="C890:C891"/>
    <mergeCell ref="D890:D891"/>
    <mergeCell ref="E890:E891"/>
    <mergeCell ref="F890:F891"/>
    <mergeCell ref="G890:G891"/>
    <mergeCell ref="H890:H891"/>
    <mergeCell ref="I890:I893"/>
    <mergeCell ref="I884:I885"/>
    <mergeCell ref="A886:A887"/>
    <mergeCell ref="B886:B887"/>
    <mergeCell ref="C886:C887"/>
    <mergeCell ref="D886:D887"/>
    <mergeCell ref="E886:E887"/>
    <mergeCell ref="F886:F887"/>
    <mergeCell ref="G886:G887"/>
    <mergeCell ref="H886:H887"/>
    <mergeCell ref="I886:I887"/>
    <mergeCell ref="H882:H883"/>
    <mergeCell ref="A884:A885"/>
    <mergeCell ref="B884:B885"/>
    <mergeCell ref="C884:C885"/>
    <mergeCell ref="D884:D885"/>
    <mergeCell ref="E884:E885"/>
    <mergeCell ref="F884:F885"/>
    <mergeCell ref="G884:G885"/>
    <mergeCell ref="H884:H885"/>
    <mergeCell ref="G879:G881"/>
    <mergeCell ref="H879:H881"/>
    <mergeCell ref="I880:I881"/>
    <mergeCell ref="A882:A883"/>
    <mergeCell ref="B882:B883"/>
    <mergeCell ref="C882:C883"/>
    <mergeCell ref="D882:D883"/>
    <mergeCell ref="E882:E883"/>
    <mergeCell ref="F882:F883"/>
    <mergeCell ref="G882:G883"/>
    <mergeCell ref="A879:A881"/>
    <mergeCell ref="B879:B881"/>
    <mergeCell ref="C879:C881"/>
    <mergeCell ref="D879:D881"/>
    <mergeCell ref="E879:E881"/>
    <mergeCell ref="F879:F881"/>
    <mergeCell ref="I875:I878"/>
    <mergeCell ref="A876:A877"/>
    <mergeCell ref="B876:B877"/>
    <mergeCell ref="C876:C877"/>
    <mergeCell ref="D876:D877"/>
    <mergeCell ref="E876:E877"/>
    <mergeCell ref="F876:F877"/>
    <mergeCell ref="G876:G877"/>
    <mergeCell ref="H876:H877"/>
    <mergeCell ref="G871:G873"/>
    <mergeCell ref="H871:H873"/>
    <mergeCell ref="A874:A875"/>
    <mergeCell ref="B874:B875"/>
    <mergeCell ref="C874:C875"/>
    <mergeCell ref="D874:D875"/>
    <mergeCell ref="E874:E875"/>
    <mergeCell ref="F874:F875"/>
    <mergeCell ref="G874:G875"/>
    <mergeCell ref="H874:H875"/>
    <mergeCell ref="A871:A873"/>
    <mergeCell ref="B871:B873"/>
    <mergeCell ref="C871:C873"/>
    <mergeCell ref="D871:D873"/>
    <mergeCell ref="E871:E873"/>
    <mergeCell ref="F871:F873"/>
    <mergeCell ref="I868:I869"/>
    <mergeCell ref="A869:A870"/>
    <mergeCell ref="B869:B870"/>
    <mergeCell ref="C869:C870"/>
    <mergeCell ref="D869:D870"/>
    <mergeCell ref="E869:E870"/>
    <mergeCell ref="F869:F870"/>
    <mergeCell ref="G869:G870"/>
    <mergeCell ref="H869:H870"/>
    <mergeCell ref="I863:I864"/>
    <mergeCell ref="I865:I867"/>
    <mergeCell ref="A867:A868"/>
    <mergeCell ref="B867:B868"/>
    <mergeCell ref="C867:C868"/>
    <mergeCell ref="D867:D868"/>
    <mergeCell ref="E867:E868"/>
    <mergeCell ref="F867:F868"/>
    <mergeCell ref="G867:G868"/>
    <mergeCell ref="H867:H868"/>
    <mergeCell ref="H860:H862"/>
    <mergeCell ref="I861:I862"/>
    <mergeCell ref="A863:A864"/>
    <mergeCell ref="B863:B864"/>
    <mergeCell ref="C863:C864"/>
    <mergeCell ref="D863:D864"/>
    <mergeCell ref="E863:E864"/>
    <mergeCell ref="F863:F864"/>
    <mergeCell ref="G863:G864"/>
    <mergeCell ref="H863:H864"/>
    <mergeCell ref="G856:G859"/>
    <mergeCell ref="H856:H859"/>
    <mergeCell ref="I856:I857"/>
    <mergeCell ref="A860:A862"/>
    <mergeCell ref="B860:B862"/>
    <mergeCell ref="C860:C862"/>
    <mergeCell ref="D860:D862"/>
    <mergeCell ref="E860:E862"/>
    <mergeCell ref="F860:F862"/>
    <mergeCell ref="G860:G862"/>
    <mergeCell ref="A856:A859"/>
    <mergeCell ref="B856:B859"/>
    <mergeCell ref="C856:C859"/>
    <mergeCell ref="D856:D859"/>
    <mergeCell ref="E856:E859"/>
    <mergeCell ref="F856:F859"/>
    <mergeCell ref="G852:G853"/>
    <mergeCell ref="H852:H853"/>
    <mergeCell ref="A854:A855"/>
    <mergeCell ref="B854:B855"/>
    <mergeCell ref="C854:C855"/>
    <mergeCell ref="D854:D855"/>
    <mergeCell ref="E854:E855"/>
    <mergeCell ref="F854:F855"/>
    <mergeCell ref="G854:G855"/>
    <mergeCell ref="H854:H855"/>
    <mergeCell ref="A852:A853"/>
    <mergeCell ref="B852:B853"/>
    <mergeCell ref="C852:C853"/>
    <mergeCell ref="D852:D853"/>
    <mergeCell ref="E852:E853"/>
    <mergeCell ref="F852:F853"/>
    <mergeCell ref="G846:G847"/>
    <mergeCell ref="H846:H847"/>
    <mergeCell ref="A850:A851"/>
    <mergeCell ref="B850:B851"/>
    <mergeCell ref="C850:C851"/>
    <mergeCell ref="D850:D851"/>
    <mergeCell ref="E850:E851"/>
    <mergeCell ref="F850:F851"/>
    <mergeCell ref="G850:G851"/>
    <mergeCell ref="H850:H851"/>
    <mergeCell ref="A846:A847"/>
    <mergeCell ref="B846:B847"/>
    <mergeCell ref="C846:C847"/>
    <mergeCell ref="D846:D847"/>
    <mergeCell ref="E846:E847"/>
    <mergeCell ref="F846:F847"/>
    <mergeCell ref="A839:H839"/>
    <mergeCell ref="A841:A844"/>
    <mergeCell ref="B841:B844"/>
    <mergeCell ref="C841:C844"/>
    <mergeCell ref="D841:D844"/>
    <mergeCell ref="E841:E844"/>
    <mergeCell ref="F841:F844"/>
    <mergeCell ref="G841:G844"/>
    <mergeCell ref="H841:H844"/>
    <mergeCell ref="H834:H836"/>
    <mergeCell ref="A837:A838"/>
    <mergeCell ref="B837:B838"/>
    <mergeCell ref="C837:C838"/>
    <mergeCell ref="D837:D838"/>
    <mergeCell ref="E837:E838"/>
    <mergeCell ref="F837:F838"/>
    <mergeCell ref="G837:G838"/>
    <mergeCell ref="H837:H838"/>
    <mergeCell ref="F832:F833"/>
    <mergeCell ref="G832:G833"/>
    <mergeCell ref="H832:H833"/>
    <mergeCell ref="A834:A836"/>
    <mergeCell ref="B834:B836"/>
    <mergeCell ref="C834:C836"/>
    <mergeCell ref="D834:D836"/>
    <mergeCell ref="E834:E836"/>
    <mergeCell ref="F834:F836"/>
    <mergeCell ref="G834:G836"/>
    <mergeCell ref="E830:E831"/>
    <mergeCell ref="F830:F831"/>
    <mergeCell ref="G830:G831"/>
    <mergeCell ref="H830:H831"/>
    <mergeCell ref="I831:I833"/>
    <mergeCell ref="A832:A833"/>
    <mergeCell ref="B832:B833"/>
    <mergeCell ref="C832:C833"/>
    <mergeCell ref="D832:D833"/>
    <mergeCell ref="E832:E833"/>
    <mergeCell ref="F827:F828"/>
    <mergeCell ref="G827:G828"/>
    <mergeCell ref="H827:H828"/>
    <mergeCell ref="I827:I828"/>
    <mergeCell ref="A829:H829"/>
    <mergeCell ref="I829:I830"/>
    <mergeCell ref="A830:A831"/>
    <mergeCell ref="B830:B831"/>
    <mergeCell ref="C830:C831"/>
    <mergeCell ref="D830:D831"/>
    <mergeCell ref="I814:I815"/>
    <mergeCell ref="I816:I818"/>
    <mergeCell ref="I819:I821"/>
    <mergeCell ref="I822:I823"/>
    <mergeCell ref="I824:I825"/>
    <mergeCell ref="A827:A828"/>
    <mergeCell ref="B827:B828"/>
    <mergeCell ref="C827:C828"/>
    <mergeCell ref="D827:D828"/>
    <mergeCell ref="E827:E828"/>
    <mergeCell ref="G802:G804"/>
    <mergeCell ref="H802:H804"/>
    <mergeCell ref="I804:I805"/>
    <mergeCell ref="I808:I809"/>
    <mergeCell ref="I810:I811"/>
    <mergeCell ref="I812:I813"/>
    <mergeCell ref="A802:A804"/>
    <mergeCell ref="B802:B804"/>
    <mergeCell ref="C802:C804"/>
    <mergeCell ref="D802:D804"/>
    <mergeCell ref="E802:E804"/>
    <mergeCell ref="F802:F804"/>
    <mergeCell ref="I799:I801"/>
    <mergeCell ref="A800:A801"/>
    <mergeCell ref="B800:B801"/>
    <mergeCell ref="C800:C801"/>
    <mergeCell ref="D800:D801"/>
    <mergeCell ref="E800:E801"/>
    <mergeCell ref="F800:F801"/>
    <mergeCell ref="G800:G801"/>
    <mergeCell ref="H800:H801"/>
    <mergeCell ref="I795:I796"/>
    <mergeCell ref="I797:I798"/>
    <mergeCell ref="A798:A799"/>
    <mergeCell ref="B798:B799"/>
    <mergeCell ref="C798:C799"/>
    <mergeCell ref="D798:D799"/>
    <mergeCell ref="E798:E799"/>
    <mergeCell ref="F798:F799"/>
    <mergeCell ref="G798:G799"/>
    <mergeCell ref="H798:H799"/>
    <mergeCell ref="H793:H794"/>
    <mergeCell ref="I793:I794"/>
    <mergeCell ref="A795:A796"/>
    <mergeCell ref="B795:B796"/>
    <mergeCell ref="C795:C796"/>
    <mergeCell ref="D795:D796"/>
    <mergeCell ref="E795:E796"/>
    <mergeCell ref="F795:F796"/>
    <mergeCell ref="G795:G796"/>
    <mergeCell ref="H795:H796"/>
    <mergeCell ref="G790:G792"/>
    <mergeCell ref="H790:H792"/>
    <mergeCell ref="I791:I792"/>
    <mergeCell ref="A793:A794"/>
    <mergeCell ref="B793:B794"/>
    <mergeCell ref="C793:C794"/>
    <mergeCell ref="D793:D794"/>
    <mergeCell ref="E793:E794"/>
    <mergeCell ref="F793:F794"/>
    <mergeCell ref="G793:G794"/>
    <mergeCell ref="A790:A792"/>
    <mergeCell ref="B790:B792"/>
    <mergeCell ref="C790:C792"/>
    <mergeCell ref="D790:D792"/>
    <mergeCell ref="E790:E792"/>
    <mergeCell ref="F790:F792"/>
    <mergeCell ref="G785:G786"/>
    <mergeCell ref="H785:H786"/>
    <mergeCell ref="A787:A789"/>
    <mergeCell ref="B787:B789"/>
    <mergeCell ref="C787:C789"/>
    <mergeCell ref="D787:D789"/>
    <mergeCell ref="E787:E789"/>
    <mergeCell ref="F787:F789"/>
    <mergeCell ref="G787:G789"/>
    <mergeCell ref="H787:H789"/>
    <mergeCell ref="A785:A786"/>
    <mergeCell ref="B785:B786"/>
    <mergeCell ref="C785:C786"/>
    <mergeCell ref="D785:D786"/>
    <mergeCell ref="E785:E786"/>
    <mergeCell ref="F785:F786"/>
    <mergeCell ref="I782:I783"/>
    <mergeCell ref="A783:A784"/>
    <mergeCell ref="B783:B784"/>
    <mergeCell ref="C783:C784"/>
    <mergeCell ref="D783:D784"/>
    <mergeCell ref="E783:E784"/>
    <mergeCell ref="F783:F784"/>
    <mergeCell ref="G783:G784"/>
    <mergeCell ref="H783:H784"/>
    <mergeCell ref="G779:G780"/>
    <mergeCell ref="H779:H780"/>
    <mergeCell ref="A781:A782"/>
    <mergeCell ref="B781:B782"/>
    <mergeCell ref="C781:C782"/>
    <mergeCell ref="D781:D782"/>
    <mergeCell ref="E781:E782"/>
    <mergeCell ref="F781:F782"/>
    <mergeCell ref="G781:G782"/>
    <mergeCell ref="H781:H782"/>
    <mergeCell ref="A779:A780"/>
    <mergeCell ref="B779:B780"/>
    <mergeCell ref="C779:C780"/>
    <mergeCell ref="D779:D780"/>
    <mergeCell ref="E779:E780"/>
    <mergeCell ref="F779:F780"/>
    <mergeCell ref="I772:I774"/>
    <mergeCell ref="A775:A776"/>
    <mergeCell ref="B775:B776"/>
    <mergeCell ref="C775:C776"/>
    <mergeCell ref="D775:D776"/>
    <mergeCell ref="E775:E776"/>
    <mergeCell ref="F775:F776"/>
    <mergeCell ref="G775:G776"/>
    <mergeCell ref="H775:H776"/>
    <mergeCell ref="I776:I778"/>
    <mergeCell ref="H768:H769"/>
    <mergeCell ref="I769:I771"/>
    <mergeCell ref="A770:A772"/>
    <mergeCell ref="B770:B772"/>
    <mergeCell ref="C770:C772"/>
    <mergeCell ref="D770:D772"/>
    <mergeCell ref="E770:E772"/>
    <mergeCell ref="F770:F772"/>
    <mergeCell ref="G770:G772"/>
    <mergeCell ref="H770:H772"/>
    <mergeCell ref="G766:G767"/>
    <mergeCell ref="H766:H767"/>
    <mergeCell ref="I766:I768"/>
    <mergeCell ref="A768:A769"/>
    <mergeCell ref="B768:B769"/>
    <mergeCell ref="C768:C769"/>
    <mergeCell ref="D768:D769"/>
    <mergeCell ref="E768:E769"/>
    <mergeCell ref="F768:F769"/>
    <mergeCell ref="G768:G769"/>
    <mergeCell ref="A766:A767"/>
    <mergeCell ref="B766:B767"/>
    <mergeCell ref="C766:C767"/>
    <mergeCell ref="D766:D767"/>
    <mergeCell ref="E766:E767"/>
    <mergeCell ref="F766:F767"/>
    <mergeCell ref="H762:H763"/>
    <mergeCell ref="A764:A765"/>
    <mergeCell ref="B764:B765"/>
    <mergeCell ref="C764:C765"/>
    <mergeCell ref="D764:D765"/>
    <mergeCell ref="E764:E765"/>
    <mergeCell ref="F764:F765"/>
    <mergeCell ref="G764:G765"/>
    <mergeCell ref="H764:H765"/>
    <mergeCell ref="G755:G756"/>
    <mergeCell ref="H755:H756"/>
    <mergeCell ref="A761:H761"/>
    <mergeCell ref="A762:A763"/>
    <mergeCell ref="B762:B763"/>
    <mergeCell ref="C762:C763"/>
    <mergeCell ref="D762:D763"/>
    <mergeCell ref="E762:E763"/>
    <mergeCell ref="F762:F763"/>
    <mergeCell ref="G762:G763"/>
    <mergeCell ref="A755:A756"/>
    <mergeCell ref="B755:B756"/>
    <mergeCell ref="C755:C756"/>
    <mergeCell ref="D755:D756"/>
    <mergeCell ref="E755:E756"/>
    <mergeCell ref="F755:F756"/>
    <mergeCell ref="I745:I746"/>
    <mergeCell ref="I747:I748"/>
    <mergeCell ref="A749:A751"/>
    <mergeCell ref="B749:B751"/>
    <mergeCell ref="C749:C751"/>
    <mergeCell ref="D749:D751"/>
    <mergeCell ref="E749:E751"/>
    <mergeCell ref="F749:F751"/>
    <mergeCell ref="G749:G751"/>
    <mergeCell ref="H749:H751"/>
    <mergeCell ref="G742:G744"/>
    <mergeCell ref="H742:H744"/>
    <mergeCell ref="A745:A747"/>
    <mergeCell ref="B745:B747"/>
    <mergeCell ref="C745:C747"/>
    <mergeCell ref="D745:D747"/>
    <mergeCell ref="E745:E747"/>
    <mergeCell ref="F745:F747"/>
    <mergeCell ref="G745:G747"/>
    <mergeCell ref="H745:H747"/>
    <mergeCell ref="A742:A744"/>
    <mergeCell ref="B742:B744"/>
    <mergeCell ref="C742:C744"/>
    <mergeCell ref="D742:D744"/>
    <mergeCell ref="E742:E744"/>
    <mergeCell ref="F742:F744"/>
    <mergeCell ref="A738:H738"/>
    <mergeCell ref="A739:A741"/>
    <mergeCell ref="B739:B741"/>
    <mergeCell ref="C739:C741"/>
    <mergeCell ref="D739:D741"/>
    <mergeCell ref="E739:E741"/>
    <mergeCell ref="F739:F741"/>
    <mergeCell ref="G739:G741"/>
    <mergeCell ref="H739:H741"/>
    <mergeCell ref="H718:H719"/>
    <mergeCell ref="A720:A721"/>
    <mergeCell ref="B720:B721"/>
    <mergeCell ref="C720:C721"/>
    <mergeCell ref="D720:D721"/>
    <mergeCell ref="E720:E721"/>
    <mergeCell ref="F720:F721"/>
    <mergeCell ref="G720:G721"/>
    <mergeCell ref="H720:H721"/>
    <mergeCell ref="I706:I707"/>
    <mergeCell ref="I708:I709"/>
    <mergeCell ref="I710:I711"/>
    <mergeCell ref="A718:A719"/>
    <mergeCell ref="B718:B719"/>
    <mergeCell ref="C718:C719"/>
    <mergeCell ref="D718:D719"/>
    <mergeCell ref="E718:E719"/>
    <mergeCell ref="F718:F719"/>
    <mergeCell ref="G718:G719"/>
    <mergeCell ref="I694:I695"/>
    <mergeCell ref="I696:I697"/>
    <mergeCell ref="I698:I699"/>
    <mergeCell ref="I700:I701"/>
    <mergeCell ref="I702:I703"/>
    <mergeCell ref="I704:I705"/>
    <mergeCell ref="G685:G686"/>
    <mergeCell ref="H685:H686"/>
    <mergeCell ref="I685:I686"/>
    <mergeCell ref="I687:I688"/>
    <mergeCell ref="I689:I690"/>
    <mergeCell ref="I691:I692"/>
    <mergeCell ref="A685:A686"/>
    <mergeCell ref="B685:B686"/>
    <mergeCell ref="C685:C686"/>
    <mergeCell ref="D685:D686"/>
    <mergeCell ref="E685:E686"/>
    <mergeCell ref="F685:F686"/>
    <mergeCell ref="I681:I682"/>
    <mergeCell ref="A683:A684"/>
    <mergeCell ref="B683:B684"/>
    <mergeCell ref="C683:C684"/>
    <mergeCell ref="D683:D684"/>
    <mergeCell ref="E683:E684"/>
    <mergeCell ref="F683:F684"/>
    <mergeCell ref="G683:G684"/>
    <mergeCell ref="H683:H684"/>
    <mergeCell ref="I683:I684"/>
    <mergeCell ref="H679:H680"/>
    <mergeCell ref="I679:I680"/>
    <mergeCell ref="A681:A682"/>
    <mergeCell ref="B681:B682"/>
    <mergeCell ref="C681:C682"/>
    <mergeCell ref="D681:D682"/>
    <mergeCell ref="E681:E682"/>
    <mergeCell ref="F681:F682"/>
    <mergeCell ref="G681:G682"/>
    <mergeCell ref="H681:H682"/>
    <mergeCell ref="G677:G678"/>
    <mergeCell ref="H677:H678"/>
    <mergeCell ref="I677:I678"/>
    <mergeCell ref="A679:A680"/>
    <mergeCell ref="B679:B680"/>
    <mergeCell ref="C679:C680"/>
    <mergeCell ref="D679:D680"/>
    <mergeCell ref="E679:E680"/>
    <mergeCell ref="F679:F680"/>
    <mergeCell ref="G679:G680"/>
    <mergeCell ref="A677:A678"/>
    <mergeCell ref="B677:B678"/>
    <mergeCell ref="C677:C678"/>
    <mergeCell ref="D677:D678"/>
    <mergeCell ref="E677:E678"/>
    <mergeCell ref="F677:F678"/>
    <mergeCell ref="I673:I674"/>
    <mergeCell ref="A675:A676"/>
    <mergeCell ref="B675:B676"/>
    <mergeCell ref="C675:C676"/>
    <mergeCell ref="D675:D676"/>
    <mergeCell ref="E675:E676"/>
    <mergeCell ref="F675:F676"/>
    <mergeCell ref="G675:G676"/>
    <mergeCell ref="H675:H676"/>
    <mergeCell ref="I675:I676"/>
    <mergeCell ref="H671:H672"/>
    <mergeCell ref="I671:I672"/>
    <mergeCell ref="A673:A674"/>
    <mergeCell ref="B673:B674"/>
    <mergeCell ref="C673:C674"/>
    <mergeCell ref="D673:D674"/>
    <mergeCell ref="E673:E674"/>
    <mergeCell ref="F673:F674"/>
    <mergeCell ref="G673:G674"/>
    <mergeCell ref="H673:H674"/>
    <mergeCell ref="G669:G670"/>
    <mergeCell ref="H669:H670"/>
    <mergeCell ref="I669:I670"/>
    <mergeCell ref="A671:A672"/>
    <mergeCell ref="B671:B672"/>
    <mergeCell ref="C671:C672"/>
    <mergeCell ref="D671:D672"/>
    <mergeCell ref="E671:E672"/>
    <mergeCell ref="F671:F672"/>
    <mergeCell ref="G671:G672"/>
    <mergeCell ref="A669:A670"/>
    <mergeCell ref="B669:B670"/>
    <mergeCell ref="C669:C670"/>
    <mergeCell ref="D669:D670"/>
    <mergeCell ref="E669:E670"/>
    <mergeCell ref="F669:F670"/>
    <mergeCell ref="I665:I666"/>
    <mergeCell ref="A666:A667"/>
    <mergeCell ref="B666:B667"/>
    <mergeCell ref="C666:C667"/>
    <mergeCell ref="D666:D667"/>
    <mergeCell ref="E666:E667"/>
    <mergeCell ref="F666:F667"/>
    <mergeCell ref="G666:G667"/>
    <mergeCell ref="H666:H667"/>
    <mergeCell ref="I667:I668"/>
    <mergeCell ref="J662:L663"/>
    <mergeCell ref="I663:I664"/>
    <mergeCell ref="A664:A665"/>
    <mergeCell ref="B664:B665"/>
    <mergeCell ref="C664:C665"/>
    <mergeCell ref="D664:D665"/>
    <mergeCell ref="E664:E665"/>
    <mergeCell ref="F664:F665"/>
    <mergeCell ref="G664:G665"/>
    <mergeCell ref="H664:H665"/>
    <mergeCell ref="H660:H661"/>
    <mergeCell ref="I661:I662"/>
    <mergeCell ref="A662:A663"/>
    <mergeCell ref="B662:B663"/>
    <mergeCell ref="C662:C663"/>
    <mergeCell ref="D662:D663"/>
    <mergeCell ref="E662:E663"/>
    <mergeCell ref="F662:F663"/>
    <mergeCell ref="G662:G663"/>
    <mergeCell ref="H662:H663"/>
    <mergeCell ref="G658:G659"/>
    <mergeCell ref="H658:H659"/>
    <mergeCell ref="I659:I660"/>
    <mergeCell ref="A660:A661"/>
    <mergeCell ref="B660:B661"/>
    <mergeCell ref="C660:C661"/>
    <mergeCell ref="D660:D661"/>
    <mergeCell ref="E660:E661"/>
    <mergeCell ref="F660:F661"/>
    <mergeCell ref="G660:G661"/>
    <mergeCell ref="A658:A659"/>
    <mergeCell ref="B658:B659"/>
    <mergeCell ref="C658:C659"/>
    <mergeCell ref="D658:D659"/>
    <mergeCell ref="E658:E659"/>
    <mergeCell ref="F658:F659"/>
    <mergeCell ref="I655:I656"/>
    <mergeCell ref="A656:A657"/>
    <mergeCell ref="B656:B657"/>
    <mergeCell ref="C656:C657"/>
    <mergeCell ref="D656:D657"/>
    <mergeCell ref="E656:E657"/>
    <mergeCell ref="F656:F657"/>
    <mergeCell ref="G656:G657"/>
    <mergeCell ref="H656:H657"/>
    <mergeCell ref="I657:I658"/>
    <mergeCell ref="H652:H653"/>
    <mergeCell ref="I653:I654"/>
    <mergeCell ref="A654:A655"/>
    <mergeCell ref="B654:B655"/>
    <mergeCell ref="C654:C655"/>
    <mergeCell ref="D654:D655"/>
    <mergeCell ref="E654:E655"/>
    <mergeCell ref="F654:F655"/>
    <mergeCell ref="G654:G655"/>
    <mergeCell ref="H654:H655"/>
    <mergeCell ref="G650:G651"/>
    <mergeCell ref="H650:H651"/>
    <mergeCell ref="I651:I652"/>
    <mergeCell ref="A652:A653"/>
    <mergeCell ref="B652:B653"/>
    <mergeCell ref="C652:C653"/>
    <mergeCell ref="D652:D653"/>
    <mergeCell ref="E652:E653"/>
    <mergeCell ref="F652:F653"/>
    <mergeCell ref="G652:G653"/>
    <mergeCell ref="A650:A651"/>
    <mergeCell ref="B650:B651"/>
    <mergeCell ref="C650:C651"/>
    <mergeCell ref="D650:D651"/>
    <mergeCell ref="E650:E651"/>
    <mergeCell ref="F650:F651"/>
    <mergeCell ref="I647:I648"/>
    <mergeCell ref="A648:A649"/>
    <mergeCell ref="B648:B649"/>
    <mergeCell ref="C648:C649"/>
    <mergeCell ref="D648:D649"/>
    <mergeCell ref="E648:E649"/>
    <mergeCell ref="F648:F649"/>
    <mergeCell ref="G648:G649"/>
    <mergeCell ref="H648:H649"/>
    <mergeCell ref="I649:I650"/>
    <mergeCell ref="G644:G645"/>
    <mergeCell ref="H644:H645"/>
    <mergeCell ref="A646:A647"/>
    <mergeCell ref="B646:B647"/>
    <mergeCell ref="C646:C647"/>
    <mergeCell ref="D646:D647"/>
    <mergeCell ref="E646:E647"/>
    <mergeCell ref="F646:F647"/>
    <mergeCell ref="G646:G647"/>
    <mergeCell ref="H646:H647"/>
    <mergeCell ref="A644:A645"/>
    <mergeCell ref="B644:B645"/>
    <mergeCell ref="C644:C645"/>
    <mergeCell ref="D644:D645"/>
    <mergeCell ref="E644:E645"/>
    <mergeCell ref="F644:F645"/>
    <mergeCell ref="G640:G641"/>
    <mergeCell ref="H640:H641"/>
    <mergeCell ref="A642:A643"/>
    <mergeCell ref="B642:B643"/>
    <mergeCell ref="C642:C643"/>
    <mergeCell ref="D642:D643"/>
    <mergeCell ref="E642:E643"/>
    <mergeCell ref="F642:F643"/>
    <mergeCell ref="G642:G643"/>
    <mergeCell ref="H642:H643"/>
    <mergeCell ref="G638:G639"/>
    <mergeCell ref="H638:H639"/>
    <mergeCell ref="J638:L639"/>
    <mergeCell ref="I639:I640"/>
    <mergeCell ref="A640:A641"/>
    <mergeCell ref="B640:B641"/>
    <mergeCell ref="C640:C641"/>
    <mergeCell ref="D640:D641"/>
    <mergeCell ref="E640:E641"/>
    <mergeCell ref="F640:F641"/>
    <mergeCell ref="A638:A639"/>
    <mergeCell ref="B638:B639"/>
    <mergeCell ref="C638:C639"/>
    <mergeCell ref="D638:D639"/>
    <mergeCell ref="E638:E639"/>
    <mergeCell ref="F638:F639"/>
    <mergeCell ref="I635:I636"/>
    <mergeCell ref="A636:A637"/>
    <mergeCell ref="B636:B637"/>
    <mergeCell ref="C636:C637"/>
    <mergeCell ref="D636:D637"/>
    <mergeCell ref="E636:E637"/>
    <mergeCell ref="F636:F637"/>
    <mergeCell ref="G636:G637"/>
    <mergeCell ref="H636:H637"/>
    <mergeCell ref="I637:I638"/>
    <mergeCell ref="H632:H633"/>
    <mergeCell ref="I633:I634"/>
    <mergeCell ref="A634:A635"/>
    <mergeCell ref="B634:B635"/>
    <mergeCell ref="C634:C635"/>
    <mergeCell ref="D634:D635"/>
    <mergeCell ref="E634:E635"/>
    <mergeCell ref="F634:F635"/>
    <mergeCell ref="G634:G635"/>
    <mergeCell ref="H634:H635"/>
    <mergeCell ref="G630:G631"/>
    <mergeCell ref="H630:H631"/>
    <mergeCell ref="I631:I632"/>
    <mergeCell ref="A632:A633"/>
    <mergeCell ref="B632:B633"/>
    <mergeCell ref="C632:C633"/>
    <mergeCell ref="D632:D633"/>
    <mergeCell ref="E632:E633"/>
    <mergeCell ref="F632:F633"/>
    <mergeCell ref="G632:G633"/>
    <mergeCell ref="A630:A631"/>
    <mergeCell ref="B630:B631"/>
    <mergeCell ref="C630:C631"/>
    <mergeCell ref="D630:D631"/>
    <mergeCell ref="E630:E631"/>
    <mergeCell ref="F630:F631"/>
    <mergeCell ref="I627:I628"/>
    <mergeCell ref="A628:A629"/>
    <mergeCell ref="B628:B629"/>
    <mergeCell ref="C628:C629"/>
    <mergeCell ref="D628:D629"/>
    <mergeCell ref="E628:E629"/>
    <mergeCell ref="F628:F629"/>
    <mergeCell ref="G628:G629"/>
    <mergeCell ref="H628:H629"/>
    <mergeCell ref="I629:I630"/>
    <mergeCell ref="H624:H625"/>
    <mergeCell ref="I625:I626"/>
    <mergeCell ref="A626:A627"/>
    <mergeCell ref="B626:B627"/>
    <mergeCell ref="C626:C627"/>
    <mergeCell ref="D626:D627"/>
    <mergeCell ref="E626:E627"/>
    <mergeCell ref="F626:F627"/>
    <mergeCell ref="G626:G627"/>
    <mergeCell ref="H626:H627"/>
    <mergeCell ref="A624:A625"/>
    <mergeCell ref="B624:B625"/>
    <mergeCell ref="C624:C625"/>
    <mergeCell ref="D624:D625"/>
    <mergeCell ref="E624:E625"/>
    <mergeCell ref="F624:F625"/>
    <mergeCell ref="A622:A623"/>
    <mergeCell ref="B622:B623"/>
    <mergeCell ref="C622:C623"/>
    <mergeCell ref="D622:D623"/>
    <mergeCell ref="E622:E623"/>
    <mergeCell ref="F622:F623"/>
    <mergeCell ref="G614:G615"/>
    <mergeCell ref="H614:H615"/>
    <mergeCell ref="I615:I616"/>
    <mergeCell ref="I617:I618"/>
    <mergeCell ref="I619:I620"/>
    <mergeCell ref="I621:I622"/>
    <mergeCell ref="G622:G623"/>
    <mergeCell ref="H622:H623"/>
    <mergeCell ref="I623:I624"/>
    <mergeCell ref="G624:G625"/>
    <mergeCell ref="A614:A615"/>
    <mergeCell ref="B614:B615"/>
    <mergeCell ref="C614:C615"/>
    <mergeCell ref="D614:D615"/>
    <mergeCell ref="E614:E615"/>
    <mergeCell ref="F614:F615"/>
    <mergeCell ref="I611:I612"/>
    <mergeCell ref="A612:A613"/>
    <mergeCell ref="B612:B613"/>
    <mergeCell ref="C612:C613"/>
    <mergeCell ref="D612:D613"/>
    <mergeCell ref="E612:E613"/>
    <mergeCell ref="F612:F613"/>
    <mergeCell ref="G612:G613"/>
    <mergeCell ref="H612:H613"/>
    <mergeCell ref="I613:I614"/>
    <mergeCell ref="H608:H609"/>
    <mergeCell ref="I609:I610"/>
    <mergeCell ref="A610:A611"/>
    <mergeCell ref="B610:B611"/>
    <mergeCell ref="C610:C611"/>
    <mergeCell ref="D610:D611"/>
    <mergeCell ref="E610:E611"/>
    <mergeCell ref="F610:F611"/>
    <mergeCell ref="G610:G611"/>
    <mergeCell ref="H610:H611"/>
    <mergeCell ref="G606:G607"/>
    <mergeCell ref="H606:H607"/>
    <mergeCell ref="I607:I608"/>
    <mergeCell ref="A608:A609"/>
    <mergeCell ref="B608:B609"/>
    <mergeCell ref="C608:C609"/>
    <mergeCell ref="D608:D609"/>
    <mergeCell ref="E608:E609"/>
    <mergeCell ref="F608:F609"/>
    <mergeCell ref="G608:G609"/>
    <mergeCell ref="A606:A607"/>
    <mergeCell ref="B606:B607"/>
    <mergeCell ref="C606:C607"/>
    <mergeCell ref="D606:D607"/>
    <mergeCell ref="E606:E607"/>
    <mergeCell ref="F606:F607"/>
    <mergeCell ref="I603:I604"/>
    <mergeCell ref="A604:A605"/>
    <mergeCell ref="B604:B605"/>
    <mergeCell ref="C604:C605"/>
    <mergeCell ref="D604:D605"/>
    <mergeCell ref="E604:E605"/>
    <mergeCell ref="F604:F605"/>
    <mergeCell ref="G604:G605"/>
    <mergeCell ref="H604:H605"/>
    <mergeCell ref="I605:I606"/>
    <mergeCell ref="H600:H601"/>
    <mergeCell ref="I601:I602"/>
    <mergeCell ref="A602:A603"/>
    <mergeCell ref="B602:B603"/>
    <mergeCell ref="C602:C603"/>
    <mergeCell ref="D602:D603"/>
    <mergeCell ref="E602:E603"/>
    <mergeCell ref="F602:F603"/>
    <mergeCell ref="G602:G603"/>
    <mergeCell ref="H602:H603"/>
    <mergeCell ref="G598:G599"/>
    <mergeCell ref="H598:H599"/>
    <mergeCell ref="I599:I600"/>
    <mergeCell ref="A600:A601"/>
    <mergeCell ref="B600:B601"/>
    <mergeCell ref="C600:C601"/>
    <mergeCell ref="D600:D601"/>
    <mergeCell ref="E600:E601"/>
    <mergeCell ref="F600:F601"/>
    <mergeCell ref="G600:G601"/>
    <mergeCell ref="A598:A599"/>
    <mergeCell ref="B598:B599"/>
    <mergeCell ref="C598:C599"/>
    <mergeCell ref="D598:D599"/>
    <mergeCell ref="E598:E599"/>
    <mergeCell ref="F598:F599"/>
    <mergeCell ref="I595:I596"/>
    <mergeCell ref="A596:A597"/>
    <mergeCell ref="B596:B597"/>
    <mergeCell ref="C596:C597"/>
    <mergeCell ref="D596:D597"/>
    <mergeCell ref="E596:E597"/>
    <mergeCell ref="F596:F597"/>
    <mergeCell ref="G596:G597"/>
    <mergeCell ref="H596:H597"/>
    <mergeCell ref="I597:I598"/>
    <mergeCell ref="G592:G593"/>
    <mergeCell ref="H592:H593"/>
    <mergeCell ref="A594:A595"/>
    <mergeCell ref="B594:B595"/>
    <mergeCell ref="C594:C595"/>
    <mergeCell ref="D594:D595"/>
    <mergeCell ref="E594:E595"/>
    <mergeCell ref="F594:F595"/>
    <mergeCell ref="G594:G595"/>
    <mergeCell ref="H594:H595"/>
    <mergeCell ref="A592:A593"/>
    <mergeCell ref="B592:B593"/>
    <mergeCell ref="C592:C593"/>
    <mergeCell ref="D592:D593"/>
    <mergeCell ref="E592:E593"/>
    <mergeCell ref="F592:F593"/>
    <mergeCell ref="G588:G589"/>
    <mergeCell ref="H588:H589"/>
    <mergeCell ref="A590:A591"/>
    <mergeCell ref="B590:B591"/>
    <mergeCell ref="C590:C591"/>
    <mergeCell ref="D590:D591"/>
    <mergeCell ref="E590:E591"/>
    <mergeCell ref="F590:F591"/>
    <mergeCell ref="G590:G591"/>
    <mergeCell ref="H590:H591"/>
    <mergeCell ref="A588:A589"/>
    <mergeCell ref="B588:B589"/>
    <mergeCell ref="C588:C589"/>
    <mergeCell ref="D588:D589"/>
    <mergeCell ref="E588:E589"/>
    <mergeCell ref="F588:F589"/>
    <mergeCell ref="I585:I586"/>
    <mergeCell ref="A586:A587"/>
    <mergeCell ref="B586:B587"/>
    <mergeCell ref="C586:C587"/>
    <mergeCell ref="D586:D587"/>
    <mergeCell ref="E586:E587"/>
    <mergeCell ref="F586:F587"/>
    <mergeCell ref="G586:G587"/>
    <mergeCell ref="H586:H587"/>
    <mergeCell ref="H582:H583"/>
    <mergeCell ref="I583:I584"/>
    <mergeCell ref="A584:A585"/>
    <mergeCell ref="B584:B585"/>
    <mergeCell ref="C584:C585"/>
    <mergeCell ref="D584:D585"/>
    <mergeCell ref="E584:E585"/>
    <mergeCell ref="F584:F585"/>
    <mergeCell ref="G584:G585"/>
    <mergeCell ref="H584:H585"/>
    <mergeCell ref="G580:G581"/>
    <mergeCell ref="H580:H581"/>
    <mergeCell ref="I581:I582"/>
    <mergeCell ref="A582:A583"/>
    <mergeCell ref="B582:B583"/>
    <mergeCell ref="C582:C583"/>
    <mergeCell ref="D582:D583"/>
    <mergeCell ref="E582:E583"/>
    <mergeCell ref="F582:F583"/>
    <mergeCell ref="G582:G583"/>
    <mergeCell ref="A580:A581"/>
    <mergeCell ref="B580:B581"/>
    <mergeCell ref="C580:C581"/>
    <mergeCell ref="D580:D581"/>
    <mergeCell ref="E580:E581"/>
    <mergeCell ref="F580:F581"/>
    <mergeCell ref="I577:I578"/>
    <mergeCell ref="A578:A579"/>
    <mergeCell ref="B578:B579"/>
    <mergeCell ref="C578:C579"/>
    <mergeCell ref="D578:D579"/>
    <mergeCell ref="E578:E579"/>
    <mergeCell ref="F578:F579"/>
    <mergeCell ref="G578:G579"/>
    <mergeCell ref="H578:H579"/>
    <mergeCell ref="I579:I580"/>
    <mergeCell ref="H574:H575"/>
    <mergeCell ref="I575:I576"/>
    <mergeCell ref="A576:A577"/>
    <mergeCell ref="B576:B577"/>
    <mergeCell ref="C576:C577"/>
    <mergeCell ref="D576:D577"/>
    <mergeCell ref="E576:E577"/>
    <mergeCell ref="F576:F577"/>
    <mergeCell ref="G576:G577"/>
    <mergeCell ref="H576:H577"/>
    <mergeCell ref="G572:G573"/>
    <mergeCell ref="H572:H573"/>
    <mergeCell ref="I573:I574"/>
    <mergeCell ref="A574:A575"/>
    <mergeCell ref="B574:B575"/>
    <mergeCell ref="C574:C575"/>
    <mergeCell ref="D574:D575"/>
    <mergeCell ref="E574:E575"/>
    <mergeCell ref="F574:F575"/>
    <mergeCell ref="G574:G575"/>
    <mergeCell ref="F570:F571"/>
    <mergeCell ref="G570:G571"/>
    <mergeCell ref="H570:H571"/>
    <mergeCell ref="I571:I572"/>
    <mergeCell ref="A572:A573"/>
    <mergeCell ref="B572:B573"/>
    <mergeCell ref="C572:C573"/>
    <mergeCell ref="D572:D573"/>
    <mergeCell ref="E572:E573"/>
    <mergeCell ref="F572:F573"/>
    <mergeCell ref="I561:I562"/>
    <mergeCell ref="I563:I564"/>
    <mergeCell ref="I565:I566"/>
    <mergeCell ref="I567:I568"/>
    <mergeCell ref="I569:I570"/>
    <mergeCell ref="A570:A571"/>
    <mergeCell ref="B570:B571"/>
    <mergeCell ref="C570:C571"/>
    <mergeCell ref="D570:D571"/>
    <mergeCell ref="E570:E571"/>
    <mergeCell ref="H558:H559"/>
    <mergeCell ref="I559:I560"/>
    <mergeCell ref="A560:A561"/>
    <mergeCell ref="B560:B561"/>
    <mergeCell ref="C560:C561"/>
    <mergeCell ref="D560:D561"/>
    <mergeCell ref="E560:E561"/>
    <mergeCell ref="F560:F561"/>
    <mergeCell ref="G560:G561"/>
    <mergeCell ref="H560:H561"/>
    <mergeCell ref="G556:G557"/>
    <mergeCell ref="H556:H557"/>
    <mergeCell ref="I557:I558"/>
    <mergeCell ref="A558:A559"/>
    <mergeCell ref="B558:B559"/>
    <mergeCell ref="C558:C559"/>
    <mergeCell ref="D558:D559"/>
    <mergeCell ref="E558:E559"/>
    <mergeCell ref="F558:F559"/>
    <mergeCell ref="G558:G559"/>
    <mergeCell ref="A556:A557"/>
    <mergeCell ref="B556:B557"/>
    <mergeCell ref="C556:C557"/>
    <mergeCell ref="D556:D557"/>
    <mergeCell ref="E556:E557"/>
    <mergeCell ref="F556:F557"/>
    <mergeCell ref="I553:I554"/>
    <mergeCell ref="A554:A555"/>
    <mergeCell ref="B554:B555"/>
    <mergeCell ref="C554:C555"/>
    <mergeCell ref="D554:D555"/>
    <mergeCell ref="E554:E555"/>
    <mergeCell ref="F554:F555"/>
    <mergeCell ref="G554:G555"/>
    <mergeCell ref="H554:H555"/>
    <mergeCell ref="I555:I556"/>
    <mergeCell ref="H550:H551"/>
    <mergeCell ref="I551:I552"/>
    <mergeCell ref="A552:A553"/>
    <mergeCell ref="B552:B553"/>
    <mergeCell ref="C552:C553"/>
    <mergeCell ref="D552:D553"/>
    <mergeCell ref="E552:E553"/>
    <mergeCell ref="F552:F553"/>
    <mergeCell ref="G552:G553"/>
    <mergeCell ref="H552:H553"/>
    <mergeCell ref="G548:G549"/>
    <mergeCell ref="H548:H549"/>
    <mergeCell ref="I549:I550"/>
    <mergeCell ref="A550:A551"/>
    <mergeCell ref="B550:B551"/>
    <mergeCell ref="C550:C551"/>
    <mergeCell ref="D550:D551"/>
    <mergeCell ref="E550:E551"/>
    <mergeCell ref="F550:F551"/>
    <mergeCell ref="G550:G551"/>
    <mergeCell ref="A548:A549"/>
    <mergeCell ref="B548:B549"/>
    <mergeCell ref="C548:C549"/>
    <mergeCell ref="D548:D549"/>
    <mergeCell ref="E548:E549"/>
    <mergeCell ref="F548:F549"/>
    <mergeCell ref="I545:I546"/>
    <mergeCell ref="A546:A547"/>
    <mergeCell ref="B546:B547"/>
    <mergeCell ref="C546:C547"/>
    <mergeCell ref="D546:D547"/>
    <mergeCell ref="E546:E547"/>
    <mergeCell ref="F546:F547"/>
    <mergeCell ref="G546:G547"/>
    <mergeCell ref="H546:H547"/>
    <mergeCell ref="I547:I548"/>
    <mergeCell ref="H542:H543"/>
    <mergeCell ref="I543:I544"/>
    <mergeCell ref="A544:A545"/>
    <mergeCell ref="B544:B545"/>
    <mergeCell ref="C544:C545"/>
    <mergeCell ref="D544:D545"/>
    <mergeCell ref="E544:E545"/>
    <mergeCell ref="F544:F545"/>
    <mergeCell ref="G544:G545"/>
    <mergeCell ref="H544:H545"/>
    <mergeCell ref="G540:G541"/>
    <mergeCell ref="H540:H541"/>
    <mergeCell ref="I541:I542"/>
    <mergeCell ref="A542:A543"/>
    <mergeCell ref="B542:B543"/>
    <mergeCell ref="C542:C543"/>
    <mergeCell ref="D542:D543"/>
    <mergeCell ref="E542:E543"/>
    <mergeCell ref="F542:F543"/>
    <mergeCell ref="G542:G543"/>
    <mergeCell ref="A540:A541"/>
    <mergeCell ref="B540:B541"/>
    <mergeCell ref="C540:C541"/>
    <mergeCell ref="D540:D541"/>
    <mergeCell ref="E540:E541"/>
    <mergeCell ref="F540:F541"/>
    <mergeCell ref="I537:I538"/>
    <mergeCell ref="A538:A539"/>
    <mergeCell ref="B538:B539"/>
    <mergeCell ref="C538:C539"/>
    <mergeCell ref="D538:D539"/>
    <mergeCell ref="E538:E539"/>
    <mergeCell ref="F538:F539"/>
    <mergeCell ref="G538:G539"/>
    <mergeCell ref="H538:H539"/>
    <mergeCell ref="I539:I540"/>
    <mergeCell ref="H534:H535"/>
    <mergeCell ref="I534:I536"/>
    <mergeCell ref="A536:A537"/>
    <mergeCell ref="B536:B537"/>
    <mergeCell ref="C536:C537"/>
    <mergeCell ref="D536:D537"/>
    <mergeCell ref="E536:E537"/>
    <mergeCell ref="F536:F537"/>
    <mergeCell ref="G536:G537"/>
    <mergeCell ref="H536:H537"/>
    <mergeCell ref="G532:G533"/>
    <mergeCell ref="H532:H533"/>
    <mergeCell ref="I532:I533"/>
    <mergeCell ref="A534:A535"/>
    <mergeCell ref="B534:B535"/>
    <mergeCell ref="C534:C535"/>
    <mergeCell ref="D534:D535"/>
    <mergeCell ref="E534:E535"/>
    <mergeCell ref="F534:F535"/>
    <mergeCell ref="G534:G535"/>
    <mergeCell ref="A532:A533"/>
    <mergeCell ref="B532:B533"/>
    <mergeCell ref="C532:C533"/>
    <mergeCell ref="D532:D533"/>
    <mergeCell ref="E532:E533"/>
    <mergeCell ref="F532:F533"/>
    <mergeCell ref="I528:I529"/>
    <mergeCell ref="A530:A531"/>
    <mergeCell ref="B530:B531"/>
    <mergeCell ref="C530:C531"/>
    <mergeCell ref="D530:D531"/>
    <mergeCell ref="E530:E531"/>
    <mergeCell ref="F530:F531"/>
    <mergeCell ref="G530:G531"/>
    <mergeCell ref="H530:H531"/>
    <mergeCell ref="I530:I531"/>
    <mergeCell ref="H526:H527"/>
    <mergeCell ref="I526:I527"/>
    <mergeCell ref="A528:A529"/>
    <mergeCell ref="B528:B529"/>
    <mergeCell ref="C528:C529"/>
    <mergeCell ref="D528:D529"/>
    <mergeCell ref="E528:E529"/>
    <mergeCell ref="F528:F529"/>
    <mergeCell ref="G528:G529"/>
    <mergeCell ref="H528:H529"/>
    <mergeCell ref="G524:G525"/>
    <mergeCell ref="H524:H525"/>
    <mergeCell ref="I524:I525"/>
    <mergeCell ref="A526:A527"/>
    <mergeCell ref="B526:B527"/>
    <mergeCell ref="C526:C527"/>
    <mergeCell ref="D526:D527"/>
    <mergeCell ref="E526:E527"/>
    <mergeCell ref="F526:F527"/>
    <mergeCell ref="G526:G527"/>
    <mergeCell ref="A524:A525"/>
    <mergeCell ref="B524:B525"/>
    <mergeCell ref="C524:C525"/>
    <mergeCell ref="D524:D525"/>
    <mergeCell ref="E524:E525"/>
    <mergeCell ref="F524:F525"/>
    <mergeCell ref="I520:I521"/>
    <mergeCell ref="A522:A523"/>
    <mergeCell ref="B522:B523"/>
    <mergeCell ref="C522:C523"/>
    <mergeCell ref="D522:D523"/>
    <mergeCell ref="E522:E523"/>
    <mergeCell ref="F522:F523"/>
    <mergeCell ref="G522:G523"/>
    <mergeCell ref="H522:H523"/>
    <mergeCell ref="I522:I523"/>
    <mergeCell ref="G518:G519"/>
    <mergeCell ref="H518:H519"/>
    <mergeCell ref="A520:A521"/>
    <mergeCell ref="B520:B521"/>
    <mergeCell ref="C520:C521"/>
    <mergeCell ref="D520:D521"/>
    <mergeCell ref="E520:E521"/>
    <mergeCell ref="F520:F521"/>
    <mergeCell ref="G520:G521"/>
    <mergeCell ref="H520:H521"/>
    <mergeCell ref="A518:A519"/>
    <mergeCell ref="B518:B519"/>
    <mergeCell ref="C518:C519"/>
    <mergeCell ref="D518:D519"/>
    <mergeCell ref="E518:E519"/>
    <mergeCell ref="F518:F519"/>
    <mergeCell ref="I514:I516"/>
    <mergeCell ref="A516:A517"/>
    <mergeCell ref="B516:B517"/>
    <mergeCell ref="C516:C517"/>
    <mergeCell ref="D516:D517"/>
    <mergeCell ref="E516:E517"/>
    <mergeCell ref="F516:F517"/>
    <mergeCell ref="G516:G517"/>
    <mergeCell ref="H516:H517"/>
    <mergeCell ref="I517:I519"/>
    <mergeCell ref="H512:H513"/>
    <mergeCell ref="I512:I513"/>
    <mergeCell ref="A514:A515"/>
    <mergeCell ref="B514:B515"/>
    <mergeCell ref="C514:C515"/>
    <mergeCell ref="D514:D515"/>
    <mergeCell ref="E514:E515"/>
    <mergeCell ref="F514:F515"/>
    <mergeCell ref="G514:G515"/>
    <mergeCell ref="H514:H515"/>
    <mergeCell ref="G509:G511"/>
    <mergeCell ref="H509:H511"/>
    <mergeCell ref="I510:I511"/>
    <mergeCell ref="A512:A513"/>
    <mergeCell ref="B512:B513"/>
    <mergeCell ref="C512:C513"/>
    <mergeCell ref="D512:D513"/>
    <mergeCell ref="E512:E513"/>
    <mergeCell ref="F512:F513"/>
    <mergeCell ref="G512:G513"/>
    <mergeCell ref="A509:A511"/>
    <mergeCell ref="B509:B511"/>
    <mergeCell ref="C509:C511"/>
    <mergeCell ref="D509:D511"/>
    <mergeCell ref="E509:E511"/>
    <mergeCell ref="F509:F511"/>
    <mergeCell ref="I506:I507"/>
    <mergeCell ref="A507:A508"/>
    <mergeCell ref="B507:B508"/>
    <mergeCell ref="C507:C508"/>
    <mergeCell ref="D507:D508"/>
    <mergeCell ref="E507:E508"/>
    <mergeCell ref="F507:F508"/>
    <mergeCell ref="G507:G508"/>
    <mergeCell ref="H507:H508"/>
    <mergeCell ref="I508:I509"/>
    <mergeCell ref="H503:H504"/>
    <mergeCell ref="I503:I504"/>
    <mergeCell ref="A505:A506"/>
    <mergeCell ref="B505:B506"/>
    <mergeCell ref="C505:C506"/>
    <mergeCell ref="D505:D506"/>
    <mergeCell ref="E505:E506"/>
    <mergeCell ref="F505:F506"/>
    <mergeCell ref="G505:G506"/>
    <mergeCell ref="H505:H506"/>
    <mergeCell ref="G501:G502"/>
    <mergeCell ref="H501:H502"/>
    <mergeCell ref="I501:I502"/>
    <mergeCell ref="A503:A504"/>
    <mergeCell ref="B503:B504"/>
    <mergeCell ref="C503:C504"/>
    <mergeCell ref="D503:D504"/>
    <mergeCell ref="E503:E504"/>
    <mergeCell ref="F503:F504"/>
    <mergeCell ref="G503:G504"/>
    <mergeCell ref="A501:A502"/>
    <mergeCell ref="B501:B502"/>
    <mergeCell ref="C501:C502"/>
    <mergeCell ref="D501:D502"/>
    <mergeCell ref="E501:E502"/>
    <mergeCell ref="F501:F502"/>
    <mergeCell ref="I497:I498"/>
    <mergeCell ref="A499:A500"/>
    <mergeCell ref="B499:B500"/>
    <mergeCell ref="C499:C500"/>
    <mergeCell ref="D499:D500"/>
    <mergeCell ref="E499:E500"/>
    <mergeCell ref="F499:F500"/>
    <mergeCell ref="G499:G500"/>
    <mergeCell ref="H499:H500"/>
    <mergeCell ref="I499:I500"/>
    <mergeCell ref="G495:G496"/>
    <mergeCell ref="H495:H496"/>
    <mergeCell ref="A497:A498"/>
    <mergeCell ref="B497:B498"/>
    <mergeCell ref="C497:C498"/>
    <mergeCell ref="D497:D498"/>
    <mergeCell ref="E497:E498"/>
    <mergeCell ref="F497:F498"/>
    <mergeCell ref="G497:G498"/>
    <mergeCell ref="H497:H498"/>
    <mergeCell ref="G492:G494"/>
    <mergeCell ref="H492:H494"/>
    <mergeCell ref="I492:I493"/>
    <mergeCell ref="I494:I496"/>
    <mergeCell ref="A495:A496"/>
    <mergeCell ref="B495:B496"/>
    <mergeCell ref="C495:C496"/>
    <mergeCell ref="D495:D496"/>
    <mergeCell ref="E495:E496"/>
    <mergeCell ref="F495:F496"/>
    <mergeCell ref="A492:A494"/>
    <mergeCell ref="B492:B494"/>
    <mergeCell ref="C492:C494"/>
    <mergeCell ref="D492:D494"/>
    <mergeCell ref="E492:E494"/>
    <mergeCell ref="F492:F494"/>
    <mergeCell ref="I487:I488"/>
    <mergeCell ref="A489:A491"/>
    <mergeCell ref="B489:B491"/>
    <mergeCell ref="C489:C491"/>
    <mergeCell ref="D489:D491"/>
    <mergeCell ref="E489:E491"/>
    <mergeCell ref="F489:F491"/>
    <mergeCell ref="G489:G491"/>
    <mergeCell ref="H489:H491"/>
    <mergeCell ref="I489:I491"/>
    <mergeCell ref="G485:G486"/>
    <mergeCell ref="H485:H486"/>
    <mergeCell ref="A487:A488"/>
    <mergeCell ref="B487:B488"/>
    <mergeCell ref="C487:C488"/>
    <mergeCell ref="D487:D488"/>
    <mergeCell ref="E487:E488"/>
    <mergeCell ref="F487:F488"/>
    <mergeCell ref="G487:G488"/>
    <mergeCell ref="H487:H488"/>
    <mergeCell ref="A485:A486"/>
    <mergeCell ref="B485:B486"/>
    <mergeCell ref="C485:C486"/>
    <mergeCell ref="D485:D486"/>
    <mergeCell ref="E485:E486"/>
    <mergeCell ref="F485:F486"/>
    <mergeCell ref="I482:I483"/>
    <mergeCell ref="A483:A484"/>
    <mergeCell ref="B483:B484"/>
    <mergeCell ref="C483:C484"/>
    <mergeCell ref="D483:D484"/>
    <mergeCell ref="E483:E484"/>
    <mergeCell ref="F483:F484"/>
    <mergeCell ref="G483:G484"/>
    <mergeCell ref="H483:H484"/>
    <mergeCell ref="I484:I486"/>
    <mergeCell ref="I478:I479"/>
    <mergeCell ref="I480:I481"/>
    <mergeCell ref="A481:A482"/>
    <mergeCell ref="B481:B482"/>
    <mergeCell ref="C481:C482"/>
    <mergeCell ref="D481:D482"/>
    <mergeCell ref="E481:E482"/>
    <mergeCell ref="F481:F482"/>
    <mergeCell ref="G481:G482"/>
    <mergeCell ref="H481:H482"/>
    <mergeCell ref="H476:H477"/>
    <mergeCell ref="I476:I477"/>
    <mergeCell ref="A478:A479"/>
    <mergeCell ref="B478:B479"/>
    <mergeCell ref="C478:C479"/>
    <mergeCell ref="D478:D479"/>
    <mergeCell ref="E478:E479"/>
    <mergeCell ref="F478:F479"/>
    <mergeCell ref="G478:G479"/>
    <mergeCell ref="H478:H479"/>
    <mergeCell ref="G474:G475"/>
    <mergeCell ref="H474:H475"/>
    <mergeCell ref="I474:I475"/>
    <mergeCell ref="A476:A477"/>
    <mergeCell ref="B476:B477"/>
    <mergeCell ref="C476:C477"/>
    <mergeCell ref="D476:D477"/>
    <mergeCell ref="E476:E477"/>
    <mergeCell ref="F476:F477"/>
    <mergeCell ref="G476:G477"/>
    <mergeCell ref="A474:A475"/>
    <mergeCell ref="B474:B475"/>
    <mergeCell ref="C474:C475"/>
    <mergeCell ref="D474:D475"/>
    <mergeCell ref="E474:E475"/>
    <mergeCell ref="F474:F475"/>
    <mergeCell ref="I471:I472"/>
    <mergeCell ref="A472:A473"/>
    <mergeCell ref="B472:B473"/>
    <mergeCell ref="C472:C473"/>
    <mergeCell ref="D472:D473"/>
    <mergeCell ref="E472:E473"/>
    <mergeCell ref="F472:F473"/>
    <mergeCell ref="G472:G473"/>
    <mergeCell ref="H472:H473"/>
    <mergeCell ref="H467:H468"/>
    <mergeCell ref="I468:I469"/>
    <mergeCell ref="A469:A471"/>
    <mergeCell ref="B469:B471"/>
    <mergeCell ref="C469:C471"/>
    <mergeCell ref="D469:D471"/>
    <mergeCell ref="E469:E471"/>
    <mergeCell ref="F469:F471"/>
    <mergeCell ref="G469:G471"/>
    <mergeCell ref="H469:H471"/>
    <mergeCell ref="H464:H466"/>
    <mergeCell ref="I464:I465"/>
    <mergeCell ref="I466:I467"/>
    <mergeCell ref="A467:A468"/>
    <mergeCell ref="B467:B468"/>
    <mergeCell ref="C467:C468"/>
    <mergeCell ref="D467:D468"/>
    <mergeCell ref="E467:E468"/>
    <mergeCell ref="F467:F468"/>
    <mergeCell ref="G467:G468"/>
    <mergeCell ref="G462:G463"/>
    <mergeCell ref="H462:H463"/>
    <mergeCell ref="I462:I463"/>
    <mergeCell ref="A464:A466"/>
    <mergeCell ref="B464:B466"/>
    <mergeCell ref="C464:C466"/>
    <mergeCell ref="D464:D466"/>
    <mergeCell ref="E464:E466"/>
    <mergeCell ref="F464:F466"/>
    <mergeCell ref="G464:G466"/>
    <mergeCell ref="A462:A463"/>
    <mergeCell ref="B462:B463"/>
    <mergeCell ref="C462:C463"/>
    <mergeCell ref="D462:D463"/>
    <mergeCell ref="E462:E463"/>
    <mergeCell ref="F462:F463"/>
    <mergeCell ref="I458:I459"/>
    <mergeCell ref="A459:A461"/>
    <mergeCell ref="B459:B461"/>
    <mergeCell ref="C459:C461"/>
    <mergeCell ref="D459:D461"/>
    <mergeCell ref="E459:E461"/>
    <mergeCell ref="F459:F461"/>
    <mergeCell ref="G459:G461"/>
    <mergeCell ref="H459:H461"/>
    <mergeCell ref="I460:I461"/>
    <mergeCell ref="H455:H456"/>
    <mergeCell ref="I456:I457"/>
    <mergeCell ref="A457:A458"/>
    <mergeCell ref="B457:B458"/>
    <mergeCell ref="C457:C458"/>
    <mergeCell ref="D457:D458"/>
    <mergeCell ref="E457:E458"/>
    <mergeCell ref="F457:F458"/>
    <mergeCell ref="G457:G458"/>
    <mergeCell ref="H457:H458"/>
    <mergeCell ref="G453:G454"/>
    <mergeCell ref="H453:H454"/>
    <mergeCell ref="I454:I455"/>
    <mergeCell ref="A455:A456"/>
    <mergeCell ref="B455:B456"/>
    <mergeCell ref="C455:C456"/>
    <mergeCell ref="D455:D456"/>
    <mergeCell ref="E455:E456"/>
    <mergeCell ref="F455:F456"/>
    <mergeCell ref="G455:G456"/>
    <mergeCell ref="A453:A454"/>
    <mergeCell ref="B453:B454"/>
    <mergeCell ref="C453:C454"/>
    <mergeCell ref="D453:D454"/>
    <mergeCell ref="E453:E454"/>
    <mergeCell ref="F453:F454"/>
    <mergeCell ref="I450:I451"/>
    <mergeCell ref="A451:A452"/>
    <mergeCell ref="B451:B452"/>
    <mergeCell ref="C451:C452"/>
    <mergeCell ref="D451:D452"/>
    <mergeCell ref="E451:E452"/>
    <mergeCell ref="F451:F452"/>
    <mergeCell ref="G451:G452"/>
    <mergeCell ref="H451:H452"/>
    <mergeCell ref="I452:I453"/>
    <mergeCell ref="I446:I447"/>
    <mergeCell ref="I448:I449"/>
    <mergeCell ref="A449:A450"/>
    <mergeCell ref="B449:B450"/>
    <mergeCell ref="C449:C450"/>
    <mergeCell ref="D449:D450"/>
    <mergeCell ref="E449:E450"/>
    <mergeCell ref="F449:F450"/>
    <mergeCell ref="G449:G450"/>
    <mergeCell ref="H449:H450"/>
    <mergeCell ref="H443:H444"/>
    <mergeCell ref="I444:I445"/>
    <mergeCell ref="A446:A448"/>
    <mergeCell ref="B446:B448"/>
    <mergeCell ref="C446:C448"/>
    <mergeCell ref="D446:D448"/>
    <mergeCell ref="E446:E448"/>
    <mergeCell ref="F446:F448"/>
    <mergeCell ref="G446:G448"/>
    <mergeCell ref="H446:H448"/>
    <mergeCell ref="G441:G442"/>
    <mergeCell ref="H441:H442"/>
    <mergeCell ref="I442:I443"/>
    <mergeCell ref="A443:A444"/>
    <mergeCell ref="B443:B444"/>
    <mergeCell ref="C443:C444"/>
    <mergeCell ref="D443:D444"/>
    <mergeCell ref="E443:E444"/>
    <mergeCell ref="F443:F444"/>
    <mergeCell ref="G443:G444"/>
    <mergeCell ref="A441:A442"/>
    <mergeCell ref="B441:B442"/>
    <mergeCell ref="C441:C442"/>
    <mergeCell ref="D441:D442"/>
    <mergeCell ref="E441:E442"/>
    <mergeCell ref="F441:F442"/>
    <mergeCell ref="H437:H438"/>
    <mergeCell ref="I438:I439"/>
    <mergeCell ref="A439:A440"/>
    <mergeCell ref="B439:B440"/>
    <mergeCell ref="C439:C440"/>
    <mergeCell ref="D439:D440"/>
    <mergeCell ref="E439:E440"/>
    <mergeCell ref="F439:F440"/>
    <mergeCell ref="G439:G440"/>
    <mergeCell ref="H439:H440"/>
    <mergeCell ref="G435:G436"/>
    <mergeCell ref="H435:H436"/>
    <mergeCell ref="I436:I437"/>
    <mergeCell ref="A437:A438"/>
    <mergeCell ref="B437:B438"/>
    <mergeCell ref="C437:C438"/>
    <mergeCell ref="D437:D438"/>
    <mergeCell ref="E437:E438"/>
    <mergeCell ref="F437:F438"/>
    <mergeCell ref="G437:G438"/>
    <mergeCell ref="A435:A436"/>
    <mergeCell ref="B435:B436"/>
    <mergeCell ref="C435:C436"/>
    <mergeCell ref="D435:D436"/>
    <mergeCell ref="E435:E436"/>
    <mergeCell ref="F435:F436"/>
    <mergeCell ref="I432:I433"/>
    <mergeCell ref="A433:A434"/>
    <mergeCell ref="B433:B434"/>
    <mergeCell ref="C433:C434"/>
    <mergeCell ref="D433:D434"/>
    <mergeCell ref="E433:E434"/>
    <mergeCell ref="F433:F434"/>
    <mergeCell ref="G433:G434"/>
    <mergeCell ref="H433:H434"/>
    <mergeCell ref="I434:I435"/>
    <mergeCell ref="H429:H430"/>
    <mergeCell ref="I430:I431"/>
    <mergeCell ref="A431:A432"/>
    <mergeCell ref="B431:B432"/>
    <mergeCell ref="C431:C432"/>
    <mergeCell ref="D431:D432"/>
    <mergeCell ref="E431:E432"/>
    <mergeCell ref="F431:F432"/>
    <mergeCell ref="G431:G432"/>
    <mergeCell ref="H431:H432"/>
    <mergeCell ref="G427:G428"/>
    <mergeCell ref="H427:H428"/>
    <mergeCell ref="I428:I429"/>
    <mergeCell ref="A429:A430"/>
    <mergeCell ref="B429:B430"/>
    <mergeCell ref="C429:C430"/>
    <mergeCell ref="D429:D430"/>
    <mergeCell ref="E429:E430"/>
    <mergeCell ref="F429:F430"/>
    <mergeCell ref="G429:G430"/>
    <mergeCell ref="A427:A428"/>
    <mergeCell ref="B427:B428"/>
    <mergeCell ref="C427:C428"/>
    <mergeCell ref="D427:D428"/>
    <mergeCell ref="E427:E428"/>
    <mergeCell ref="F427:F428"/>
    <mergeCell ref="I424:I425"/>
    <mergeCell ref="A425:A426"/>
    <mergeCell ref="B425:B426"/>
    <mergeCell ref="C425:C426"/>
    <mergeCell ref="D425:D426"/>
    <mergeCell ref="E425:E426"/>
    <mergeCell ref="F425:F426"/>
    <mergeCell ref="G425:G426"/>
    <mergeCell ref="H425:H426"/>
    <mergeCell ref="I426:I427"/>
    <mergeCell ref="H421:H422"/>
    <mergeCell ref="I422:I423"/>
    <mergeCell ref="A423:A424"/>
    <mergeCell ref="B423:B424"/>
    <mergeCell ref="C423:C424"/>
    <mergeCell ref="D423:D424"/>
    <mergeCell ref="E423:E424"/>
    <mergeCell ref="F423:F424"/>
    <mergeCell ref="G423:G424"/>
    <mergeCell ref="H423:H424"/>
    <mergeCell ref="G419:G420"/>
    <mergeCell ref="H419:H420"/>
    <mergeCell ref="I420:I421"/>
    <mergeCell ref="A421:A422"/>
    <mergeCell ref="B421:B422"/>
    <mergeCell ref="C421:C422"/>
    <mergeCell ref="D421:D422"/>
    <mergeCell ref="E421:E422"/>
    <mergeCell ref="F421:F422"/>
    <mergeCell ref="G421:G422"/>
    <mergeCell ref="A419:A420"/>
    <mergeCell ref="B419:B420"/>
    <mergeCell ref="C419:C420"/>
    <mergeCell ref="D419:D420"/>
    <mergeCell ref="E419:E420"/>
    <mergeCell ref="F419:F420"/>
    <mergeCell ref="I416:I417"/>
    <mergeCell ref="A417:A418"/>
    <mergeCell ref="B417:B418"/>
    <mergeCell ref="C417:C418"/>
    <mergeCell ref="D417:D418"/>
    <mergeCell ref="E417:E418"/>
    <mergeCell ref="F417:F418"/>
    <mergeCell ref="G417:G418"/>
    <mergeCell ref="H417:H418"/>
    <mergeCell ref="I418:I419"/>
    <mergeCell ref="I412:I413"/>
    <mergeCell ref="A413:A414"/>
    <mergeCell ref="B413:B414"/>
    <mergeCell ref="C413:C414"/>
    <mergeCell ref="D413:D414"/>
    <mergeCell ref="E413:E414"/>
    <mergeCell ref="F413:F414"/>
    <mergeCell ref="G413:G414"/>
    <mergeCell ref="H413:H414"/>
    <mergeCell ref="I414:I415"/>
    <mergeCell ref="H409:H410"/>
    <mergeCell ref="I410:I411"/>
    <mergeCell ref="A411:A412"/>
    <mergeCell ref="B411:B412"/>
    <mergeCell ref="C411:C412"/>
    <mergeCell ref="D411:D412"/>
    <mergeCell ref="E411:E412"/>
    <mergeCell ref="F411:F412"/>
    <mergeCell ref="G411:G412"/>
    <mergeCell ref="H411:H412"/>
    <mergeCell ref="G407:G408"/>
    <mergeCell ref="H407:H408"/>
    <mergeCell ref="I408:I409"/>
    <mergeCell ref="A409:A410"/>
    <mergeCell ref="B409:B410"/>
    <mergeCell ref="C409:C410"/>
    <mergeCell ref="D409:D410"/>
    <mergeCell ref="E409:E410"/>
    <mergeCell ref="F409:F410"/>
    <mergeCell ref="G409:G410"/>
    <mergeCell ref="A407:A408"/>
    <mergeCell ref="B407:B408"/>
    <mergeCell ref="C407:C408"/>
    <mergeCell ref="D407:D408"/>
    <mergeCell ref="E407:E408"/>
    <mergeCell ref="F407:F408"/>
    <mergeCell ref="I404:I405"/>
    <mergeCell ref="A405:A406"/>
    <mergeCell ref="B405:B406"/>
    <mergeCell ref="C405:C406"/>
    <mergeCell ref="D405:D406"/>
    <mergeCell ref="E405:E406"/>
    <mergeCell ref="F405:F406"/>
    <mergeCell ref="G405:G406"/>
    <mergeCell ref="H405:H406"/>
    <mergeCell ref="I406:I407"/>
    <mergeCell ref="H401:H402"/>
    <mergeCell ref="I402:I403"/>
    <mergeCell ref="A403:A404"/>
    <mergeCell ref="B403:B404"/>
    <mergeCell ref="C403:C404"/>
    <mergeCell ref="D403:D404"/>
    <mergeCell ref="E403:E404"/>
    <mergeCell ref="F403:F404"/>
    <mergeCell ref="G403:G404"/>
    <mergeCell ref="H403:H404"/>
    <mergeCell ref="G399:G400"/>
    <mergeCell ref="H399:H400"/>
    <mergeCell ref="I400:I401"/>
    <mergeCell ref="A401:A402"/>
    <mergeCell ref="B401:B402"/>
    <mergeCell ref="C401:C402"/>
    <mergeCell ref="D401:D402"/>
    <mergeCell ref="E401:E402"/>
    <mergeCell ref="F401:F402"/>
    <mergeCell ref="G401:G402"/>
    <mergeCell ref="A399:A400"/>
    <mergeCell ref="B399:B400"/>
    <mergeCell ref="C399:C400"/>
    <mergeCell ref="D399:D400"/>
    <mergeCell ref="E399:E400"/>
    <mergeCell ref="F399:F400"/>
    <mergeCell ref="I396:I397"/>
    <mergeCell ref="A397:A398"/>
    <mergeCell ref="B397:B398"/>
    <mergeCell ref="C397:C398"/>
    <mergeCell ref="D397:D398"/>
    <mergeCell ref="E397:E398"/>
    <mergeCell ref="F397:F398"/>
    <mergeCell ref="G397:G398"/>
    <mergeCell ref="H397:H398"/>
    <mergeCell ref="I398:I399"/>
    <mergeCell ref="H393:H394"/>
    <mergeCell ref="I394:I395"/>
    <mergeCell ref="A395:A396"/>
    <mergeCell ref="B395:B396"/>
    <mergeCell ref="C395:C396"/>
    <mergeCell ref="D395:D396"/>
    <mergeCell ref="E395:E396"/>
    <mergeCell ref="F395:F396"/>
    <mergeCell ref="G395:G396"/>
    <mergeCell ref="H395:H396"/>
    <mergeCell ref="G391:G392"/>
    <mergeCell ref="H391:H392"/>
    <mergeCell ref="I392:I393"/>
    <mergeCell ref="A393:A394"/>
    <mergeCell ref="B393:B394"/>
    <mergeCell ref="C393:C394"/>
    <mergeCell ref="D393:D394"/>
    <mergeCell ref="E393:E394"/>
    <mergeCell ref="F393:F394"/>
    <mergeCell ref="G393:G394"/>
    <mergeCell ref="A391:A392"/>
    <mergeCell ref="B391:B392"/>
    <mergeCell ref="C391:C392"/>
    <mergeCell ref="D391:D392"/>
    <mergeCell ref="E391:E392"/>
    <mergeCell ref="F391:F392"/>
    <mergeCell ref="G387:G388"/>
    <mergeCell ref="H387:H388"/>
    <mergeCell ref="A389:A390"/>
    <mergeCell ref="B389:B390"/>
    <mergeCell ref="C389:C390"/>
    <mergeCell ref="D389:D390"/>
    <mergeCell ref="E389:E390"/>
    <mergeCell ref="F389:F390"/>
    <mergeCell ref="G389:G390"/>
    <mergeCell ref="H389:H390"/>
    <mergeCell ref="A387:A388"/>
    <mergeCell ref="B387:B388"/>
    <mergeCell ref="C387:C388"/>
    <mergeCell ref="D387:D388"/>
    <mergeCell ref="E387:E388"/>
    <mergeCell ref="F387:F388"/>
    <mergeCell ref="I384:I385"/>
    <mergeCell ref="A385:A386"/>
    <mergeCell ref="B385:B386"/>
    <mergeCell ref="C385:C386"/>
    <mergeCell ref="D385:D386"/>
    <mergeCell ref="E385:E386"/>
    <mergeCell ref="F385:F386"/>
    <mergeCell ref="G385:G386"/>
    <mergeCell ref="H385:H386"/>
    <mergeCell ref="H381:H382"/>
    <mergeCell ref="I382:I383"/>
    <mergeCell ref="A383:A384"/>
    <mergeCell ref="B383:B384"/>
    <mergeCell ref="C383:C384"/>
    <mergeCell ref="D383:D384"/>
    <mergeCell ref="E383:E384"/>
    <mergeCell ref="F383:F384"/>
    <mergeCell ref="G383:G384"/>
    <mergeCell ref="H383:H384"/>
    <mergeCell ref="G379:G380"/>
    <mergeCell ref="H379:H380"/>
    <mergeCell ref="I380:I381"/>
    <mergeCell ref="A381:A382"/>
    <mergeCell ref="B381:B382"/>
    <mergeCell ref="C381:C382"/>
    <mergeCell ref="D381:D382"/>
    <mergeCell ref="E381:E382"/>
    <mergeCell ref="F381:F382"/>
    <mergeCell ref="G381:G382"/>
    <mergeCell ref="A379:A380"/>
    <mergeCell ref="B379:B380"/>
    <mergeCell ref="C379:C380"/>
    <mergeCell ref="D379:D380"/>
    <mergeCell ref="E379:E380"/>
    <mergeCell ref="F379:F380"/>
    <mergeCell ref="I376:I377"/>
    <mergeCell ref="A377:A378"/>
    <mergeCell ref="B377:B378"/>
    <mergeCell ref="C377:C378"/>
    <mergeCell ref="D377:D378"/>
    <mergeCell ref="E377:E378"/>
    <mergeCell ref="F377:F378"/>
    <mergeCell ref="G377:G378"/>
    <mergeCell ref="H377:H378"/>
    <mergeCell ref="I378:I379"/>
    <mergeCell ref="G373:G374"/>
    <mergeCell ref="H373:H374"/>
    <mergeCell ref="A375:A376"/>
    <mergeCell ref="B375:B376"/>
    <mergeCell ref="C375:C376"/>
    <mergeCell ref="D375:D376"/>
    <mergeCell ref="E375:E376"/>
    <mergeCell ref="F375:F376"/>
    <mergeCell ref="G375:G376"/>
    <mergeCell ref="H375:H376"/>
    <mergeCell ref="A373:A374"/>
    <mergeCell ref="B373:B374"/>
    <mergeCell ref="C373:C374"/>
    <mergeCell ref="D373:D374"/>
    <mergeCell ref="E373:E374"/>
    <mergeCell ref="F373:F374"/>
    <mergeCell ref="I370:I371"/>
    <mergeCell ref="A371:A372"/>
    <mergeCell ref="B371:B372"/>
    <mergeCell ref="C371:C372"/>
    <mergeCell ref="D371:D372"/>
    <mergeCell ref="E371:E372"/>
    <mergeCell ref="F371:F372"/>
    <mergeCell ref="G371:G372"/>
    <mergeCell ref="H371:H372"/>
    <mergeCell ref="H367:H368"/>
    <mergeCell ref="I367:I369"/>
    <mergeCell ref="A369:A370"/>
    <mergeCell ref="B369:B370"/>
    <mergeCell ref="C369:C370"/>
    <mergeCell ref="D369:D370"/>
    <mergeCell ref="E369:E370"/>
    <mergeCell ref="F369:F370"/>
    <mergeCell ref="G369:G370"/>
    <mergeCell ref="H369:H370"/>
    <mergeCell ref="I361:I362"/>
    <mergeCell ref="I363:I364"/>
    <mergeCell ref="I365:I366"/>
    <mergeCell ref="A367:A368"/>
    <mergeCell ref="B367:B368"/>
    <mergeCell ref="C367:C368"/>
    <mergeCell ref="D367:D368"/>
    <mergeCell ref="E367:E368"/>
    <mergeCell ref="F367:F368"/>
    <mergeCell ref="G367:G368"/>
    <mergeCell ref="I357:I358"/>
    <mergeCell ref="A359:A360"/>
    <mergeCell ref="B359:B360"/>
    <mergeCell ref="C359:C360"/>
    <mergeCell ref="D359:D360"/>
    <mergeCell ref="E359:E360"/>
    <mergeCell ref="F359:F360"/>
    <mergeCell ref="G359:G360"/>
    <mergeCell ref="H359:H360"/>
    <mergeCell ref="I359:I360"/>
    <mergeCell ref="H355:H356"/>
    <mergeCell ref="I355:I356"/>
    <mergeCell ref="A357:A358"/>
    <mergeCell ref="B357:B358"/>
    <mergeCell ref="C357:C358"/>
    <mergeCell ref="D357:D358"/>
    <mergeCell ref="E357:E358"/>
    <mergeCell ref="F357:F358"/>
    <mergeCell ref="G357:G358"/>
    <mergeCell ref="H357:H358"/>
    <mergeCell ref="G353:G354"/>
    <mergeCell ref="H353:H354"/>
    <mergeCell ref="I353:I354"/>
    <mergeCell ref="A355:A356"/>
    <mergeCell ref="B355:B356"/>
    <mergeCell ref="C355:C356"/>
    <mergeCell ref="D355:D356"/>
    <mergeCell ref="E355:E356"/>
    <mergeCell ref="F355:F356"/>
    <mergeCell ref="G355:G356"/>
    <mergeCell ref="F351:F352"/>
    <mergeCell ref="G351:G352"/>
    <mergeCell ref="H351:H352"/>
    <mergeCell ref="I351:I352"/>
    <mergeCell ref="A353:A354"/>
    <mergeCell ref="B353:B354"/>
    <mergeCell ref="C353:C354"/>
    <mergeCell ref="D353:D354"/>
    <mergeCell ref="E353:E354"/>
    <mergeCell ref="F353:F354"/>
    <mergeCell ref="G347:G348"/>
    <mergeCell ref="H347:H348"/>
    <mergeCell ref="I347:I348"/>
    <mergeCell ref="I349:I350"/>
    <mergeCell ref="A350:H350"/>
    <mergeCell ref="A351:A352"/>
    <mergeCell ref="B351:B352"/>
    <mergeCell ref="C351:C352"/>
    <mergeCell ref="D351:D352"/>
    <mergeCell ref="E351:E352"/>
    <mergeCell ref="A347:A348"/>
    <mergeCell ref="B347:B348"/>
    <mergeCell ref="C347:C348"/>
    <mergeCell ref="D347:D348"/>
    <mergeCell ref="E347:E348"/>
    <mergeCell ref="F347:F348"/>
    <mergeCell ref="I343:I344"/>
    <mergeCell ref="A344:A346"/>
    <mergeCell ref="B344:B346"/>
    <mergeCell ref="C344:C346"/>
    <mergeCell ref="D344:D346"/>
    <mergeCell ref="E344:E346"/>
    <mergeCell ref="F344:F346"/>
    <mergeCell ref="G344:G346"/>
    <mergeCell ref="H344:H346"/>
    <mergeCell ref="I345:I346"/>
    <mergeCell ref="H340:H341"/>
    <mergeCell ref="I341:I342"/>
    <mergeCell ref="A342:A343"/>
    <mergeCell ref="B342:B343"/>
    <mergeCell ref="C342:C343"/>
    <mergeCell ref="D342:D343"/>
    <mergeCell ref="E342:E343"/>
    <mergeCell ref="F342:F343"/>
    <mergeCell ref="G342:G343"/>
    <mergeCell ref="H342:H343"/>
    <mergeCell ref="G338:G339"/>
    <mergeCell ref="H338:H339"/>
    <mergeCell ref="I338:I339"/>
    <mergeCell ref="A340:A341"/>
    <mergeCell ref="B340:B341"/>
    <mergeCell ref="C340:C341"/>
    <mergeCell ref="D340:D341"/>
    <mergeCell ref="E340:E341"/>
    <mergeCell ref="F340:F341"/>
    <mergeCell ref="G340:G341"/>
    <mergeCell ref="A338:A339"/>
    <mergeCell ref="B338:B339"/>
    <mergeCell ref="C338:C339"/>
    <mergeCell ref="D338:D339"/>
    <mergeCell ref="E338:E339"/>
    <mergeCell ref="F338:F339"/>
    <mergeCell ref="G334:G335"/>
    <mergeCell ref="H334:H335"/>
    <mergeCell ref="A336:A337"/>
    <mergeCell ref="B336:B337"/>
    <mergeCell ref="C336:C337"/>
    <mergeCell ref="D336:D337"/>
    <mergeCell ref="E336:E337"/>
    <mergeCell ref="F336:F337"/>
    <mergeCell ref="G336:G337"/>
    <mergeCell ref="H336:H337"/>
    <mergeCell ref="A334:A335"/>
    <mergeCell ref="B334:B335"/>
    <mergeCell ref="C334:C335"/>
    <mergeCell ref="D334:D335"/>
    <mergeCell ref="E334:E335"/>
    <mergeCell ref="F334:F335"/>
    <mergeCell ref="G330:G331"/>
    <mergeCell ref="H330:H331"/>
    <mergeCell ref="A332:A333"/>
    <mergeCell ref="B332:B333"/>
    <mergeCell ref="C332:C333"/>
    <mergeCell ref="D332:D333"/>
    <mergeCell ref="E332:E333"/>
    <mergeCell ref="F332:F333"/>
    <mergeCell ref="G332:G333"/>
    <mergeCell ref="H332:H333"/>
    <mergeCell ref="A330:A331"/>
    <mergeCell ref="B330:B331"/>
    <mergeCell ref="C330:C331"/>
    <mergeCell ref="D330:D331"/>
    <mergeCell ref="E330:E331"/>
    <mergeCell ref="F330:F331"/>
    <mergeCell ref="G326:G327"/>
    <mergeCell ref="H326:H327"/>
    <mergeCell ref="A328:A329"/>
    <mergeCell ref="B328:B329"/>
    <mergeCell ref="C328:C329"/>
    <mergeCell ref="D328:D329"/>
    <mergeCell ref="E328:E329"/>
    <mergeCell ref="F328:F329"/>
    <mergeCell ref="G328:G329"/>
    <mergeCell ref="H328:H329"/>
    <mergeCell ref="A326:A327"/>
    <mergeCell ref="B326:B327"/>
    <mergeCell ref="C326:C327"/>
    <mergeCell ref="D326:D327"/>
    <mergeCell ref="E326:E327"/>
    <mergeCell ref="F326:F327"/>
    <mergeCell ref="I322:I323"/>
    <mergeCell ref="A324:A325"/>
    <mergeCell ref="B324:B325"/>
    <mergeCell ref="C324:C325"/>
    <mergeCell ref="D324:D325"/>
    <mergeCell ref="E324:E325"/>
    <mergeCell ref="F324:F325"/>
    <mergeCell ref="G324:G325"/>
    <mergeCell ref="H324:H325"/>
    <mergeCell ref="G320:G321"/>
    <mergeCell ref="H320:H321"/>
    <mergeCell ref="A322:A323"/>
    <mergeCell ref="B322:B323"/>
    <mergeCell ref="C322:C323"/>
    <mergeCell ref="D322:D323"/>
    <mergeCell ref="E322:E323"/>
    <mergeCell ref="F322:F323"/>
    <mergeCell ref="G322:G323"/>
    <mergeCell ref="H322:H323"/>
    <mergeCell ref="A320:A321"/>
    <mergeCell ref="B320:B321"/>
    <mergeCell ref="C320:C321"/>
    <mergeCell ref="D320:D321"/>
    <mergeCell ref="E320:E321"/>
    <mergeCell ref="F320:F321"/>
    <mergeCell ref="G315:G316"/>
    <mergeCell ref="H315:H316"/>
    <mergeCell ref="A318:A319"/>
    <mergeCell ref="B318:B319"/>
    <mergeCell ref="C318:C319"/>
    <mergeCell ref="D318:D319"/>
    <mergeCell ref="E318:E319"/>
    <mergeCell ref="F318:F319"/>
    <mergeCell ref="G318:G319"/>
    <mergeCell ref="H318:H319"/>
    <mergeCell ref="I308:I309"/>
    <mergeCell ref="I310:I311"/>
    <mergeCell ref="A313:H313"/>
    <mergeCell ref="A314:H314"/>
    <mergeCell ref="A315:A316"/>
    <mergeCell ref="B315:B316"/>
    <mergeCell ref="C315:C316"/>
    <mergeCell ref="D315:D316"/>
    <mergeCell ref="E315:E316"/>
    <mergeCell ref="F315:F316"/>
    <mergeCell ref="F302:F303"/>
    <mergeCell ref="G302:G303"/>
    <mergeCell ref="H302:H303"/>
    <mergeCell ref="I302:I303"/>
    <mergeCell ref="I304:I305"/>
    <mergeCell ref="I306:I307"/>
    <mergeCell ref="G294:G295"/>
    <mergeCell ref="H294:H295"/>
    <mergeCell ref="A297:H297"/>
    <mergeCell ref="I300:I301"/>
    <mergeCell ref="A301:H301"/>
    <mergeCell ref="A302:A303"/>
    <mergeCell ref="B302:B303"/>
    <mergeCell ref="C302:C303"/>
    <mergeCell ref="D302:D303"/>
    <mergeCell ref="E302:E303"/>
    <mergeCell ref="A294:A295"/>
    <mergeCell ref="B294:B295"/>
    <mergeCell ref="C294:C295"/>
    <mergeCell ref="D294:D295"/>
    <mergeCell ref="E294:E295"/>
    <mergeCell ref="F294:F295"/>
    <mergeCell ref="H290:H291"/>
    <mergeCell ref="I291:I292"/>
    <mergeCell ref="A292:A293"/>
    <mergeCell ref="B292:B293"/>
    <mergeCell ref="C292:C293"/>
    <mergeCell ref="D292:D293"/>
    <mergeCell ref="E292:E293"/>
    <mergeCell ref="F292:F293"/>
    <mergeCell ref="G292:G293"/>
    <mergeCell ref="H292:H293"/>
    <mergeCell ref="G288:G289"/>
    <mergeCell ref="H288:H289"/>
    <mergeCell ref="I289:I290"/>
    <mergeCell ref="A290:A291"/>
    <mergeCell ref="B290:B291"/>
    <mergeCell ref="C290:C291"/>
    <mergeCell ref="D290:D291"/>
    <mergeCell ref="E290:E291"/>
    <mergeCell ref="F290:F291"/>
    <mergeCell ref="G290:G291"/>
    <mergeCell ref="A288:A289"/>
    <mergeCell ref="B288:B289"/>
    <mergeCell ref="C288:C289"/>
    <mergeCell ref="D288:D289"/>
    <mergeCell ref="E288:E289"/>
    <mergeCell ref="F288:F289"/>
    <mergeCell ref="H284:H285"/>
    <mergeCell ref="I285:I286"/>
    <mergeCell ref="A286:A287"/>
    <mergeCell ref="B286:B287"/>
    <mergeCell ref="C286:C287"/>
    <mergeCell ref="D286:D287"/>
    <mergeCell ref="E286:E287"/>
    <mergeCell ref="F286:F287"/>
    <mergeCell ref="G286:G287"/>
    <mergeCell ref="H286:H287"/>
    <mergeCell ref="I280:I282"/>
    <mergeCell ref="A281:H281"/>
    <mergeCell ref="A283:H283"/>
    <mergeCell ref="A284:A285"/>
    <mergeCell ref="B284:B285"/>
    <mergeCell ref="C284:C285"/>
    <mergeCell ref="D284:D285"/>
    <mergeCell ref="E284:E285"/>
    <mergeCell ref="F284:F285"/>
    <mergeCell ref="G284:G285"/>
    <mergeCell ref="H277:H278"/>
    <mergeCell ref="I278:I279"/>
    <mergeCell ref="A279:A280"/>
    <mergeCell ref="B279:B280"/>
    <mergeCell ref="C279:C280"/>
    <mergeCell ref="D279:D280"/>
    <mergeCell ref="E279:E280"/>
    <mergeCell ref="F279:F280"/>
    <mergeCell ref="G279:G280"/>
    <mergeCell ref="H279:H280"/>
    <mergeCell ref="H273:H274"/>
    <mergeCell ref="I274:I275"/>
    <mergeCell ref="I276:I277"/>
    <mergeCell ref="A277:A278"/>
    <mergeCell ref="B277:B278"/>
    <mergeCell ref="C277:C278"/>
    <mergeCell ref="D277:D278"/>
    <mergeCell ref="E277:E278"/>
    <mergeCell ref="F277:F278"/>
    <mergeCell ref="G277:G278"/>
    <mergeCell ref="H268:H270"/>
    <mergeCell ref="I269:I270"/>
    <mergeCell ref="I272:I273"/>
    <mergeCell ref="A273:A274"/>
    <mergeCell ref="B273:B274"/>
    <mergeCell ref="C273:C274"/>
    <mergeCell ref="D273:D274"/>
    <mergeCell ref="E273:E274"/>
    <mergeCell ref="F273:F274"/>
    <mergeCell ref="G273:G274"/>
    <mergeCell ref="G266:G267"/>
    <mergeCell ref="H266:H267"/>
    <mergeCell ref="I267:I268"/>
    <mergeCell ref="A268:A270"/>
    <mergeCell ref="B268:B270"/>
    <mergeCell ref="C268:C270"/>
    <mergeCell ref="D268:D270"/>
    <mergeCell ref="E268:E270"/>
    <mergeCell ref="F268:F270"/>
    <mergeCell ref="G268:G270"/>
    <mergeCell ref="A266:A267"/>
    <mergeCell ref="B266:B267"/>
    <mergeCell ref="C266:C267"/>
    <mergeCell ref="D266:D267"/>
    <mergeCell ref="E266:E267"/>
    <mergeCell ref="F266:F267"/>
    <mergeCell ref="I263:I264"/>
    <mergeCell ref="A264:A265"/>
    <mergeCell ref="B264:B265"/>
    <mergeCell ref="C264:C265"/>
    <mergeCell ref="D264:D265"/>
    <mergeCell ref="E264:E265"/>
    <mergeCell ref="F264:F265"/>
    <mergeCell ref="G264:G265"/>
    <mergeCell ref="H264:H265"/>
    <mergeCell ref="I265:I266"/>
    <mergeCell ref="G260:G261"/>
    <mergeCell ref="H260:H261"/>
    <mergeCell ref="A262:A263"/>
    <mergeCell ref="B262:B263"/>
    <mergeCell ref="C262:C263"/>
    <mergeCell ref="D262:D263"/>
    <mergeCell ref="E262:E263"/>
    <mergeCell ref="F262:F263"/>
    <mergeCell ref="G262:G263"/>
    <mergeCell ref="H262:H263"/>
    <mergeCell ref="G257:G258"/>
    <mergeCell ref="H257:H258"/>
    <mergeCell ref="I257:I258"/>
    <mergeCell ref="I259:I260"/>
    <mergeCell ref="A260:A261"/>
    <mergeCell ref="B260:B261"/>
    <mergeCell ref="C260:C261"/>
    <mergeCell ref="D260:D261"/>
    <mergeCell ref="E260:E261"/>
    <mergeCell ref="F260:F261"/>
    <mergeCell ref="A257:A258"/>
    <mergeCell ref="B257:B258"/>
    <mergeCell ref="C257:C258"/>
    <mergeCell ref="D257:D258"/>
    <mergeCell ref="E257:E258"/>
    <mergeCell ref="F257:F258"/>
    <mergeCell ref="G253:G254"/>
    <mergeCell ref="H253:H254"/>
    <mergeCell ref="A255:A256"/>
    <mergeCell ref="B255:B256"/>
    <mergeCell ref="C255:C256"/>
    <mergeCell ref="D255:D256"/>
    <mergeCell ref="E255:E256"/>
    <mergeCell ref="F255:F256"/>
    <mergeCell ref="G255:G256"/>
    <mergeCell ref="H255:H256"/>
    <mergeCell ref="A253:A254"/>
    <mergeCell ref="B253:B254"/>
    <mergeCell ref="C253:C254"/>
    <mergeCell ref="D253:D254"/>
    <mergeCell ref="E253:E254"/>
    <mergeCell ref="F253:F254"/>
    <mergeCell ref="H247:H248"/>
    <mergeCell ref="I249:I250"/>
    <mergeCell ref="A251:A252"/>
    <mergeCell ref="B251:B252"/>
    <mergeCell ref="C251:C252"/>
    <mergeCell ref="D251:D252"/>
    <mergeCell ref="E251:E252"/>
    <mergeCell ref="F251:F252"/>
    <mergeCell ref="G251:G252"/>
    <mergeCell ref="H251:H252"/>
    <mergeCell ref="G245:G246"/>
    <mergeCell ref="H245:H246"/>
    <mergeCell ref="I246:I247"/>
    <mergeCell ref="A247:A248"/>
    <mergeCell ref="B247:B248"/>
    <mergeCell ref="C247:C248"/>
    <mergeCell ref="D247:D248"/>
    <mergeCell ref="E247:E248"/>
    <mergeCell ref="F247:F248"/>
    <mergeCell ref="G247:G248"/>
    <mergeCell ref="H237:H238"/>
    <mergeCell ref="I237:I238"/>
    <mergeCell ref="I240:I241"/>
    <mergeCell ref="I242:I244"/>
    <mergeCell ref="A245:A246"/>
    <mergeCell ref="B245:B246"/>
    <mergeCell ref="C245:C246"/>
    <mergeCell ref="D245:D246"/>
    <mergeCell ref="E245:E246"/>
    <mergeCell ref="F245:F246"/>
    <mergeCell ref="G234:G235"/>
    <mergeCell ref="H234:H235"/>
    <mergeCell ref="I235:I236"/>
    <mergeCell ref="A237:A238"/>
    <mergeCell ref="B237:B238"/>
    <mergeCell ref="C237:C238"/>
    <mergeCell ref="D237:D238"/>
    <mergeCell ref="E237:E238"/>
    <mergeCell ref="F237:F238"/>
    <mergeCell ref="G237:G238"/>
    <mergeCell ref="A234:A235"/>
    <mergeCell ref="B234:B235"/>
    <mergeCell ref="C234:C235"/>
    <mergeCell ref="D234:D235"/>
    <mergeCell ref="E234:E235"/>
    <mergeCell ref="F234:F235"/>
    <mergeCell ref="I228:I230"/>
    <mergeCell ref="A230:A232"/>
    <mergeCell ref="B230:B232"/>
    <mergeCell ref="C230:C232"/>
    <mergeCell ref="D230:D232"/>
    <mergeCell ref="E230:E232"/>
    <mergeCell ref="F230:F232"/>
    <mergeCell ref="G230:G232"/>
    <mergeCell ref="H230:H232"/>
    <mergeCell ref="I231:I232"/>
    <mergeCell ref="H225:H226"/>
    <mergeCell ref="I226:I227"/>
    <mergeCell ref="A228:A229"/>
    <mergeCell ref="B228:B229"/>
    <mergeCell ref="C228:C229"/>
    <mergeCell ref="D228:D229"/>
    <mergeCell ref="E228:E229"/>
    <mergeCell ref="F228:F229"/>
    <mergeCell ref="G228:G229"/>
    <mergeCell ref="H228:H229"/>
    <mergeCell ref="G223:G224"/>
    <mergeCell ref="H223:H224"/>
    <mergeCell ref="I224:I225"/>
    <mergeCell ref="A225:A226"/>
    <mergeCell ref="B225:B226"/>
    <mergeCell ref="C225:C226"/>
    <mergeCell ref="D225:D226"/>
    <mergeCell ref="E225:E226"/>
    <mergeCell ref="F225:F226"/>
    <mergeCell ref="G225:G226"/>
    <mergeCell ref="A223:A224"/>
    <mergeCell ref="B223:B224"/>
    <mergeCell ref="C223:C224"/>
    <mergeCell ref="D223:D224"/>
    <mergeCell ref="E223:E224"/>
    <mergeCell ref="F223:F224"/>
    <mergeCell ref="I217:I218"/>
    <mergeCell ref="A219:A220"/>
    <mergeCell ref="B219:B220"/>
    <mergeCell ref="C219:C220"/>
    <mergeCell ref="D219:D220"/>
    <mergeCell ref="E219:E220"/>
    <mergeCell ref="F219:F220"/>
    <mergeCell ref="G219:G220"/>
    <mergeCell ref="H219:H220"/>
    <mergeCell ref="I219:I220"/>
    <mergeCell ref="G214:G215"/>
    <mergeCell ref="H214:H215"/>
    <mergeCell ref="A216:A218"/>
    <mergeCell ref="B216:B218"/>
    <mergeCell ref="C216:C218"/>
    <mergeCell ref="D216:D218"/>
    <mergeCell ref="E216:E218"/>
    <mergeCell ref="F216:F218"/>
    <mergeCell ref="G216:G218"/>
    <mergeCell ref="H216:H218"/>
    <mergeCell ref="A214:A215"/>
    <mergeCell ref="B214:B215"/>
    <mergeCell ref="C214:C215"/>
    <mergeCell ref="D214:D215"/>
    <mergeCell ref="E214:E215"/>
    <mergeCell ref="F214:F215"/>
    <mergeCell ref="I211:I213"/>
    <mergeCell ref="A212:A213"/>
    <mergeCell ref="B212:B213"/>
    <mergeCell ref="C212:C213"/>
    <mergeCell ref="D212:D213"/>
    <mergeCell ref="E212:E213"/>
    <mergeCell ref="F212:F213"/>
    <mergeCell ref="G212:G213"/>
    <mergeCell ref="H212:H213"/>
    <mergeCell ref="I206:I207"/>
    <mergeCell ref="A207:A208"/>
    <mergeCell ref="B207:B208"/>
    <mergeCell ref="C207:C208"/>
    <mergeCell ref="D207:D208"/>
    <mergeCell ref="E207:E208"/>
    <mergeCell ref="F207:F208"/>
    <mergeCell ref="G207:G208"/>
    <mergeCell ref="H207:H208"/>
    <mergeCell ref="A204:H204"/>
    <mergeCell ref="I204:I205"/>
    <mergeCell ref="A205:A206"/>
    <mergeCell ref="B205:B206"/>
    <mergeCell ref="C205:C206"/>
    <mergeCell ref="D205:D206"/>
    <mergeCell ref="E205:E206"/>
    <mergeCell ref="F205:F206"/>
    <mergeCell ref="G205:G206"/>
    <mergeCell ref="H205:H206"/>
    <mergeCell ref="I198:I199"/>
    <mergeCell ref="A199:A202"/>
    <mergeCell ref="B199:B202"/>
    <mergeCell ref="C199:C202"/>
    <mergeCell ref="D199:D202"/>
    <mergeCell ref="E199:E202"/>
    <mergeCell ref="F199:F202"/>
    <mergeCell ref="G199:G202"/>
    <mergeCell ref="H199:H202"/>
    <mergeCell ref="I200:I202"/>
    <mergeCell ref="I192:I194"/>
    <mergeCell ref="A194:A195"/>
    <mergeCell ref="B194:B195"/>
    <mergeCell ref="C194:C195"/>
    <mergeCell ref="D194:D195"/>
    <mergeCell ref="E194:E195"/>
    <mergeCell ref="F194:F195"/>
    <mergeCell ref="G194:G195"/>
    <mergeCell ref="H194:H195"/>
    <mergeCell ref="I195:I197"/>
    <mergeCell ref="H190:H191"/>
    <mergeCell ref="A192:A193"/>
    <mergeCell ref="B192:B193"/>
    <mergeCell ref="C192:C193"/>
    <mergeCell ref="D192:D193"/>
    <mergeCell ref="E192:E193"/>
    <mergeCell ref="F192:F193"/>
    <mergeCell ref="G192:G193"/>
    <mergeCell ref="H192:H193"/>
    <mergeCell ref="G188:G189"/>
    <mergeCell ref="H188:H189"/>
    <mergeCell ref="I189:I191"/>
    <mergeCell ref="A190:A191"/>
    <mergeCell ref="B190:B191"/>
    <mergeCell ref="C190:C191"/>
    <mergeCell ref="D190:D191"/>
    <mergeCell ref="E190:E191"/>
    <mergeCell ref="F190:F191"/>
    <mergeCell ref="G190:G191"/>
    <mergeCell ref="A188:A189"/>
    <mergeCell ref="B188:B189"/>
    <mergeCell ref="C188:C189"/>
    <mergeCell ref="D188:D189"/>
    <mergeCell ref="E188:E189"/>
    <mergeCell ref="F188:F189"/>
    <mergeCell ref="I183:I184"/>
    <mergeCell ref="A185:A187"/>
    <mergeCell ref="B185:B187"/>
    <mergeCell ref="C185:C187"/>
    <mergeCell ref="D185:D187"/>
    <mergeCell ref="E185:E187"/>
    <mergeCell ref="F185:F187"/>
    <mergeCell ref="G185:G187"/>
    <mergeCell ref="H185:H187"/>
    <mergeCell ref="H179:H181"/>
    <mergeCell ref="A182:A184"/>
    <mergeCell ref="B182:B184"/>
    <mergeCell ref="C182:C184"/>
    <mergeCell ref="D182:D184"/>
    <mergeCell ref="E182:E184"/>
    <mergeCell ref="F182:F184"/>
    <mergeCell ref="G182:G184"/>
    <mergeCell ref="H182:H184"/>
    <mergeCell ref="H173:H174"/>
    <mergeCell ref="I176:I177"/>
    <mergeCell ref="I178:I179"/>
    <mergeCell ref="A179:A181"/>
    <mergeCell ref="B179:B181"/>
    <mergeCell ref="C179:C181"/>
    <mergeCell ref="D179:D181"/>
    <mergeCell ref="E179:E181"/>
    <mergeCell ref="F179:F181"/>
    <mergeCell ref="G179:G181"/>
    <mergeCell ref="I168:I169"/>
    <mergeCell ref="I170:I171"/>
    <mergeCell ref="I172:I175"/>
    <mergeCell ref="A173:A174"/>
    <mergeCell ref="B173:B174"/>
    <mergeCell ref="C173:C174"/>
    <mergeCell ref="D173:D174"/>
    <mergeCell ref="E173:E174"/>
    <mergeCell ref="F173:F174"/>
    <mergeCell ref="G173:G174"/>
    <mergeCell ref="H166:H167"/>
    <mergeCell ref="I166:I167"/>
    <mergeCell ref="A168:A169"/>
    <mergeCell ref="B168:B169"/>
    <mergeCell ref="C168:C169"/>
    <mergeCell ref="D168:D169"/>
    <mergeCell ref="E168:E169"/>
    <mergeCell ref="F168:F169"/>
    <mergeCell ref="G168:G169"/>
    <mergeCell ref="H168:H169"/>
    <mergeCell ref="G162:G165"/>
    <mergeCell ref="H162:H165"/>
    <mergeCell ref="I164:I165"/>
    <mergeCell ref="A166:A167"/>
    <mergeCell ref="B166:B167"/>
    <mergeCell ref="C166:C167"/>
    <mergeCell ref="D166:D167"/>
    <mergeCell ref="E166:E167"/>
    <mergeCell ref="F166:F167"/>
    <mergeCell ref="G166:G167"/>
    <mergeCell ref="A162:A165"/>
    <mergeCell ref="B162:B165"/>
    <mergeCell ref="C162:C165"/>
    <mergeCell ref="D162:D165"/>
    <mergeCell ref="E162:E165"/>
    <mergeCell ref="F162:F165"/>
    <mergeCell ref="H158:H159"/>
    <mergeCell ref="I159:I160"/>
    <mergeCell ref="A160:A161"/>
    <mergeCell ref="B160:B161"/>
    <mergeCell ref="C160:C161"/>
    <mergeCell ref="D160:D161"/>
    <mergeCell ref="E160:E161"/>
    <mergeCell ref="F160:F161"/>
    <mergeCell ref="G160:G161"/>
    <mergeCell ref="H160:H161"/>
    <mergeCell ref="G156:G157"/>
    <mergeCell ref="H156:H157"/>
    <mergeCell ref="I157:I158"/>
    <mergeCell ref="A158:A159"/>
    <mergeCell ref="B158:B159"/>
    <mergeCell ref="C158:C159"/>
    <mergeCell ref="D158:D159"/>
    <mergeCell ref="E158:E159"/>
    <mergeCell ref="F158:F159"/>
    <mergeCell ref="G158:G159"/>
    <mergeCell ref="A156:A157"/>
    <mergeCell ref="B156:B157"/>
    <mergeCell ref="C156:C157"/>
    <mergeCell ref="D156:D157"/>
    <mergeCell ref="E156:E157"/>
    <mergeCell ref="F156:F157"/>
    <mergeCell ref="H151:H152"/>
    <mergeCell ref="A153:H153"/>
    <mergeCell ref="A154:A155"/>
    <mergeCell ref="B154:B155"/>
    <mergeCell ref="C154:C155"/>
    <mergeCell ref="D154:D155"/>
    <mergeCell ref="E154:E155"/>
    <mergeCell ref="F154:F155"/>
    <mergeCell ref="G154:G155"/>
    <mergeCell ref="H154:H155"/>
    <mergeCell ref="F149:F150"/>
    <mergeCell ref="G149:G150"/>
    <mergeCell ref="H149:H150"/>
    <mergeCell ref="A151:A152"/>
    <mergeCell ref="B151:B152"/>
    <mergeCell ref="C151:C152"/>
    <mergeCell ref="D151:D152"/>
    <mergeCell ref="E151:E152"/>
    <mergeCell ref="F151:F152"/>
    <mergeCell ref="G151:G152"/>
    <mergeCell ref="F128:F129"/>
    <mergeCell ref="G128:G129"/>
    <mergeCell ref="H128:H129"/>
    <mergeCell ref="I128:I129"/>
    <mergeCell ref="I136:I137"/>
    <mergeCell ref="A149:A150"/>
    <mergeCell ref="B149:B150"/>
    <mergeCell ref="C149:C150"/>
    <mergeCell ref="D149:D150"/>
    <mergeCell ref="E149:E150"/>
    <mergeCell ref="G122:G123"/>
    <mergeCell ref="H122:H123"/>
    <mergeCell ref="I123:I124"/>
    <mergeCell ref="I125:I126"/>
    <mergeCell ref="A127:H127"/>
    <mergeCell ref="A128:A129"/>
    <mergeCell ref="B128:B129"/>
    <mergeCell ref="C128:C129"/>
    <mergeCell ref="D128:D129"/>
    <mergeCell ref="E128:E129"/>
    <mergeCell ref="A122:A123"/>
    <mergeCell ref="B122:B123"/>
    <mergeCell ref="C122:C123"/>
    <mergeCell ref="D122:D123"/>
    <mergeCell ref="E122:E123"/>
    <mergeCell ref="F122:F123"/>
    <mergeCell ref="I118:I119"/>
    <mergeCell ref="A119:A120"/>
    <mergeCell ref="B119:B120"/>
    <mergeCell ref="C119:C120"/>
    <mergeCell ref="D119:D120"/>
    <mergeCell ref="E119:E120"/>
    <mergeCell ref="F119:F120"/>
    <mergeCell ref="G119:G120"/>
    <mergeCell ref="H119:H120"/>
    <mergeCell ref="I120:I122"/>
    <mergeCell ref="H114:H116"/>
    <mergeCell ref="I116:I117"/>
    <mergeCell ref="A117:A118"/>
    <mergeCell ref="B117:B118"/>
    <mergeCell ref="C117:C118"/>
    <mergeCell ref="D117:D118"/>
    <mergeCell ref="E117:E118"/>
    <mergeCell ref="F117:F118"/>
    <mergeCell ref="G117:G118"/>
    <mergeCell ref="H117:H118"/>
    <mergeCell ref="G112:G113"/>
    <mergeCell ref="H112:H113"/>
    <mergeCell ref="I113:I115"/>
    <mergeCell ref="A114:A116"/>
    <mergeCell ref="B114:B116"/>
    <mergeCell ref="C114:C116"/>
    <mergeCell ref="D114:D116"/>
    <mergeCell ref="E114:E116"/>
    <mergeCell ref="F114:F116"/>
    <mergeCell ref="G114:G116"/>
    <mergeCell ref="A112:A113"/>
    <mergeCell ref="B112:B113"/>
    <mergeCell ref="C112:C113"/>
    <mergeCell ref="D112:D113"/>
    <mergeCell ref="E112:E113"/>
    <mergeCell ref="F112:F113"/>
    <mergeCell ref="I108:I109"/>
    <mergeCell ref="A110:A111"/>
    <mergeCell ref="B110:B111"/>
    <mergeCell ref="C110:C111"/>
    <mergeCell ref="D110:D111"/>
    <mergeCell ref="E110:E111"/>
    <mergeCell ref="F110:F111"/>
    <mergeCell ref="G110:G111"/>
    <mergeCell ref="H110:H111"/>
    <mergeCell ref="I110:I111"/>
    <mergeCell ref="I104:I105"/>
    <mergeCell ref="I106:I107"/>
    <mergeCell ref="A107:A109"/>
    <mergeCell ref="B107:B109"/>
    <mergeCell ref="C107:C109"/>
    <mergeCell ref="D107:D109"/>
    <mergeCell ref="E107:E109"/>
    <mergeCell ref="F107:F109"/>
    <mergeCell ref="G107:G109"/>
    <mergeCell ref="H107:H109"/>
    <mergeCell ref="H102:H103"/>
    <mergeCell ref="I102:I103"/>
    <mergeCell ref="A104:A105"/>
    <mergeCell ref="B104:B105"/>
    <mergeCell ref="C104:C105"/>
    <mergeCell ref="D104:D105"/>
    <mergeCell ref="E104:E105"/>
    <mergeCell ref="F104:F105"/>
    <mergeCell ref="G104:G105"/>
    <mergeCell ref="H104:H105"/>
    <mergeCell ref="G100:G101"/>
    <mergeCell ref="H100:H101"/>
    <mergeCell ref="I100:I101"/>
    <mergeCell ref="A102:A103"/>
    <mergeCell ref="B102:B103"/>
    <mergeCell ref="C102:C103"/>
    <mergeCell ref="D102:D103"/>
    <mergeCell ref="E102:E103"/>
    <mergeCell ref="F102:F103"/>
    <mergeCell ref="G102:G103"/>
    <mergeCell ref="A100:A101"/>
    <mergeCell ref="B100:B101"/>
    <mergeCell ref="C100:C101"/>
    <mergeCell ref="D100:D101"/>
    <mergeCell ref="E100:E101"/>
    <mergeCell ref="F100:F101"/>
    <mergeCell ref="G96:G97"/>
    <mergeCell ref="H96:H97"/>
    <mergeCell ref="A98:A99"/>
    <mergeCell ref="B98:B99"/>
    <mergeCell ref="C98:C99"/>
    <mergeCell ref="D98:D99"/>
    <mergeCell ref="E98:E99"/>
    <mergeCell ref="F98:F99"/>
    <mergeCell ref="G98:G99"/>
    <mergeCell ref="H98:H99"/>
    <mergeCell ref="A96:A97"/>
    <mergeCell ref="B96:B97"/>
    <mergeCell ref="C96:C97"/>
    <mergeCell ref="D96:D97"/>
    <mergeCell ref="E96:E97"/>
    <mergeCell ref="F96:F97"/>
    <mergeCell ref="A93:H93"/>
    <mergeCell ref="A94:A95"/>
    <mergeCell ref="B94:B95"/>
    <mergeCell ref="C94:C95"/>
    <mergeCell ref="D94:D95"/>
    <mergeCell ref="E94:E95"/>
    <mergeCell ref="F94:F95"/>
    <mergeCell ref="G94:G95"/>
    <mergeCell ref="H94:H95"/>
    <mergeCell ref="G87:G89"/>
    <mergeCell ref="H87:H89"/>
    <mergeCell ref="I87:I88"/>
    <mergeCell ref="I89:I91"/>
    <mergeCell ref="A91:H91"/>
    <mergeCell ref="A92:H92"/>
    <mergeCell ref="A87:A89"/>
    <mergeCell ref="B87:B89"/>
    <mergeCell ref="C87:C89"/>
    <mergeCell ref="D87:D89"/>
    <mergeCell ref="E87:E89"/>
    <mergeCell ref="F87:F89"/>
    <mergeCell ref="I83:I84"/>
    <mergeCell ref="A85:A86"/>
    <mergeCell ref="B85:B86"/>
    <mergeCell ref="C85:C86"/>
    <mergeCell ref="D85:D86"/>
    <mergeCell ref="E85:E86"/>
    <mergeCell ref="F85:F86"/>
    <mergeCell ref="G85:G86"/>
    <mergeCell ref="H85:H86"/>
    <mergeCell ref="I85:I86"/>
    <mergeCell ref="H81:H82"/>
    <mergeCell ref="I81:I82"/>
    <mergeCell ref="A83:A84"/>
    <mergeCell ref="B83:B84"/>
    <mergeCell ref="C83:C84"/>
    <mergeCell ref="D83:D84"/>
    <mergeCell ref="E83:E84"/>
    <mergeCell ref="F83:F84"/>
    <mergeCell ref="G83:G84"/>
    <mergeCell ref="H83:H84"/>
    <mergeCell ref="G79:G80"/>
    <mergeCell ref="H79:H80"/>
    <mergeCell ref="I79:I80"/>
    <mergeCell ref="A81:A82"/>
    <mergeCell ref="B81:B82"/>
    <mergeCell ref="C81:C82"/>
    <mergeCell ref="D81:D82"/>
    <mergeCell ref="E81:E82"/>
    <mergeCell ref="F81:F82"/>
    <mergeCell ref="G81:G82"/>
    <mergeCell ref="A79:A80"/>
    <mergeCell ref="B79:B80"/>
    <mergeCell ref="C79:C80"/>
    <mergeCell ref="D79:D80"/>
    <mergeCell ref="E79:E80"/>
    <mergeCell ref="F79:F80"/>
    <mergeCell ref="I71:I73"/>
    <mergeCell ref="A74:H74"/>
    <mergeCell ref="A77:A78"/>
    <mergeCell ref="B77:B78"/>
    <mergeCell ref="C77:C78"/>
    <mergeCell ref="D77:D78"/>
    <mergeCell ref="E77:E78"/>
    <mergeCell ref="F77:F78"/>
    <mergeCell ref="G77:G78"/>
    <mergeCell ref="H77:H78"/>
    <mergeCell ref="A70:H70"/>
    <mergeCell ref="A71:A73"/>
    <mergeCell ref="B71:B73"/>
    <mergeCell ref="C71:C73"/>
    <mergeCell ref="D71:D73"/>
    <mergeCell ref="E71:E73"/>
    <mergeCell ref="F71:F73"/>
    <mergeCell ref="G71:G73"/>
    <mergeCell ref="H71:H73"/>
    <mergeCell ref="A67:H67"/>
    <mergeCell ref="A68:A69"/>
    <mergeCell ref="B68:B69"/>
    <mergeCell ref="C68:C69"/>
    <mergeCell ref="D68:D69"/>
    <mergeCell ref="E68:E69"/>
    <mergeCell ref="F68:F69"/>
    <mergeCell ref="G68:G69"/>
    <mergeCell ref="H68:H69"/>
    <mergeCell ref="A64:H64"/>
    <mergeCell ref="A65:A66"/>
    <mergeCell ref="B65:B66"/>
    <mergeCell ref="C65:C66"/>
    <mergeCell ref="D65:D66"/>
    <mergeCell ref="E65:E66"/>
    <mergeCell ref="F65:F66"/>
    <mergeCell ref="G65:G66"/>
    <mergeCell ref="H65:H66"/>
    <mergeCell ref="I59:I60"/>
    <mergeCell ref="A62:A63"/>
    <mergeCell ref="B62:B63"/>
    <mergeCell ref="C62:C63"/>
    <mergeCell ref="D62:D63"/>
    <mergeCell ref="E62:E63"/>
    <mergeCell ref="F62:F63"/>
    <mergeCell ref="G62:G63"/>
    <mergeCell ref="H62:H63"/>
    <mergeCell ref="G57:G58"/>
    <mergeCell ref="H57:H58"/>
    <mergeCell ref="A59:A61"/>
    <mergeCell ref="B59:B61"/>
    <mergeCell ref="C59:C61"/>
    <mergeCell ref="D59:D61"/>
    <mergeCell ref="E59:E61"/>
    <mergeCell ref="F59:F61"/>
    <mergeCell ref="G59:G61"/>
    <mergeCell ref="H59:H61"/>
    <mergeCell ref="H51:H53"/>
    <mergeCell ref="A55:H55"/>
    <mergeCell ref="A56:H56"/>
    <mergeCell ref="I56:I58"/>
    <mergeCell ref="A57:A58"/>
    <mergeCell ref="B57:B58"/>
    <mergeCell ref="C57:C58"/>
    <mergeCell ref="D57:D58"/>
    <mergeCell ref="E57:E58"/>
    <mergeCell ref="F57:F58"/>
    <mergeCell ref="G48:G50"/>
    <mergeCell ref="H48:H50"/>
    <mergeCell ref="I48:I50"/>
    <mergeCell ref="A51:A53"/>
    <mergeCell ref="B51:B53"/>
    <mergeCell ref="C51:C53"/>
    <mergeCell ref="D51:D53"/>
    <mergeCell ref="E51:E53"/>
    <mergeCell ref="F51:F53"/>
    <mergeCell ref="G51:G53"/>
    <mergeCell ref="A48:A50"/>
    <mergeCell ref="B48:B50"/>
    <mergeCell ref="C48:C50"/>
    <mergeCell ref="D48:D50"/>
    <mergeCell ref="E48:E50"/>
    <mergeCell ref="F48:F50"/>
    <mergeCell ref="I42:I44"/>
    <mergeCell ref="A45:A47"/>
    <mergeCell ref="B45:B47"/>
    <mergeCell ref="C45:C47"/>
    <mergeCell ref="D45:D47"/>
    <mergeCell ref="E45:E47"/>
    <mergeCell ref="F45:F47"/>
    <mergeCell ref="G45:G47"/>
    <mergeCell ref="H45:H47"/>
    <mergeCell ref="I45:I47"/>
    <mergeCell ref="I28:I29"/>
    <mergeCell ref="I30:I32"/>
    <mergeCell ref="A31:A32"/>
    <mergeCell ref="B31:B32"/>
    <mergeCell ref="C31:C32"/>
    <mergeCell ref="D31:D32"/>
    <mergeCell ref="H39:H40"/>
    <mergeCell ref="A42:A44"/>
    <mergeCell ref="B42:B44"/>
    <mergeCell ref="C42:C44"/>
    <mergeCell ref="D42:D44"/>
    <mergeCell ref="E42:E44"/>
    <mergeCell ref="F42:F44"/>
    <mergeCell ref="G42:G44"/>
    <mergeCell ref="H42:H44"/>
    <mergeCell ref="G33:G35"/>
    <mergeCell ref="H33:H35"/>
    <mergeCell ref="A38:H38"/>
    <mergeCell ref="A39:A40"/>
    <mergeCell ref="B39:B40"/>
    <mergeCell ref="C39:C40"/>
    <mergeCell ref="D39:D40"/>
    <mergeCell ref="E39:E40"/>
    <mergeCell ref="F39:F40"/>
    <mergeCell ref="G39:G40"/>
    <mergeCell ref="A1:H1"/>
    <mergeCell ref="A2:H2"/>
    <mergeCell ref="A3:H3"/>
    <mergeCell ref="A5:H5"/>
    <mergeCell ref="A6:H6"/>
    <mergeCell ref="A8:H8"/>
    <mergeCell ref="E31:E32"/>
    <mergeCell ref="F31:F32"/>
    <mergeCell ref="G31:G32"/>
    <mergeCell ref="H31:H32"/>
    <mergeCell ref="A33:A35"/>
    <mergeCell ref="B33:B35"/>
    <mergeCell ref="C33:C35"/>
    <mergeCell ref="D33:D35"/>
    <mergeCell ref="E33:E35"/>
    <mergeCell ref="F33:F35"/>
    <mergeCell ref="A10:H10"/>
    <mergeCell ref="A13:H13"/>
    <mergeCell ref="A14:H14"/>
    <mergeCell ref="A25:H25"/>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96"/>
  <sheetViews>
    <sheetView topLeftCell="A49" workbookViewId="0">
      <selection activeCell="F57" sqref="F57"/>
    </sheetView>
  </sheetViews>
  <sheetFormatPr defaultRowHeight="14.4"/>
  <cols>
    <col min="1" max="1" width="6.33203125" style="17" customWidth="1"/>
    <col min="2" max="2" width="22.5546875" style="18" customWidth="1"/>
    <col min="3" max="3" width="19.33203125" style="18" customWidth="1"/>
    <col min="4" max="4" width="13.6640625" style="52" customWidth="1"/>
    <col min="5" max="5" width="28.6640625" style="18" customWidth="1"/>
    <col min="6" max="6" width="20.88671875" style="18" customWidth="1"/>
    <col min="7" max="7" width="27.5546875" style="18" customWidth="1"/>
    <col min="8" max="8" width="13.6640625" customWidth="1"/>
    <col min="9" max="9" width="12.6640625" customWidth="1"/>
    <col min="10" max="10" width="8.6640625" customWidth="1"/>
    <col min="11" max="11" width="13.88671875" customWidth="1"/>
    <col min="13" max="13" width="14.5546875" customWidth="1"/>
    <col min="15" max="15" width="12.109375" customWidth="1"/>
    <col min="16" max="16" width="25.109375" customWidth="1"/>
    <col min="257" max="257" width="6.33203125" customWidth="1"/>
    <col min="258" max="258" width="22.5546875" customWidth="1"/>
    <col min="259" max="259" width="19.33203125" customWidth="1"/>
    <col min="260" max="260" width="13.6640625" customWidth="1"/>
    <col min="261" max="261" width="18.109375" customWidth="1"/>
    <col min="262" max="262" width="20.88671875" customWidth="1"/>
    <col min="263" max="263" width="27.5546875" customWidth="1"/>
    <col min="264" max="264" width="13.6640625" customWidth="1"/>
    <col min="265" max="265" width="12.6640625" customWidth="1"/>
    <col min="266" max="266" width="8.6640625" customWidth="1"/>
    <col min="267" max="267" width="13.88671875" customWidth="1"/>
    <col min="269" max="269" width="14.5546875" customWidth="1"/>
    <col min="271" max="271" width="12.109375" customWidth="1"/>
    <col min="272" max="272" width="25.109375" customWidth="1"/>
    <col min="513" max="513" width="6.33203125" customWidth="1"/>
    <col min="514" max="514" width="22.5546875" customWidth="1"/>
    <col min="515" max="515" width="19.33203125" customWidth="1"/>
    <col min="516" max="516" width="13.6640625" customWidth="1"/>
    <col min="517" max="517" width="18.109375" customWidth="1"/>
    <col min="518" max="518" width="20.88671875" customWidth="1"/>
    <col min="519" max="519" width="27.5546875" customWidth="1"/>
    <col min="520" max="520" width="13.6640625" customWidth="1"/>
    <col min="521" max="521" width="12.6640625" customWidth="1"/>
    <col min="522" max="522" width="8.6640625" customWidth="1"/>
    <col min="523" max="523" width="13.88671875" customWidth="1"/>
    <col min="525" max="525" width="14.5546875" customWidth="1"/>
    <col min="527" max="527" width="12.109375" customWidth="1"/>
    <col min="528" max="528" width="25.109375" customWidth="1"/>
    <col min="769" max="769" width="6.33203125" customWidth="1"/>
    <col min="770" max="770" width="22.5546875" customWidth="1"/>
    <col min="771" max="771" width="19.33203125" customWidth="1"/>
    <col min="772" max="772" width="13.6640625" customWidth="1"/>
    <col min="773" max="773" width="18.109375" customWidth="1"/>
    <col min="774" max="774" width="20.88671875" customWidth="1"/>
    <col min="775" max="775" width="27.5546875" customWidth="1"/>
    <col min="776" max="776" width="13.6640625" customWidth="1"/>
    <col min="777" max="777" width="12.6640625" customWidth="1"/>
    <col min="778" max="778" width="8.6640625" customWidth="1"/>
    <col min="779" max="779" width="13.88671875" customWidth="1"/>
    <col min="781" max="781" width="14.5546875" customWidth="1"/>
    <col min="783" max="783" width="12.109375" customWidth="1"/>
    <col min="784" max="784" width="25.109375" customWidth="1"/>
    <col min="1025" max="1025" width="6.33203125" customWidth="1"/>
    <col min="1026" max="1026" width="22.5546875" customWidth="1"/>
    <col min="1027" max="1027" width="19.33203125" customWidth="1"/>
    <col min="1028" max="1028" width="13.6640625" customWidth="1"/>
    <col min="1029" max="1029" width="18.109375" customWidth="1"/>
    <col min="1030" max="1030" width="20.88671875" customWidth="1"/>
    <col min="1031" max="1031" width="27.5546875" customWidth="1"/>
    <col min="1032" max="1032" width="13.6640625" customWidth="1"/>
    <col min="1033" max="1033" width="12.6640625" customWidth="1"/>
    <col min="1034" max="1034" width="8.6640625" customWidth="1"/>
    <col min="1035" max="1035" width="13.88671875" customWidth="1"/>
    <col min="1037" max="1037" width="14.5546875" customWidth="1"/>
    <col min="1039" max="1039" width="12.109375" customWidth="1"/>
    <col min="1040" max="1040" width="25.109375" customWidth="1"/>
    <col min="1281" max="1281" width="6.33203125" customWidth="1"/>
    <col min="1282" max="1282" width="22.5546875" customWidth="1"/>
    <col min="1283" max="1283" width="19.33203125" customWidth="1"/>
    <col min="1284" max="1284" width="13.6640625" customWidth="1"/>
    <col min="1285" max="1285" width="18.109375" customWidth="1"/>
    <col min="1286" max="1286" width="20.88671875" customWidth="1"/>
    <col min="1287" max="1287" width="27.5546875" customWidth="1"/>
    <col min="1288" max="1288" width="13.6640625" customWidth="1"/>
    <col min="1289" max="1289" width="12.6640625" customWidth="1"/>
    <col min="1290" max="1290" width="8.6640625" customWidth="1"/>
    <col min="1291" max="1291" width="13.88671875" customWidth="1"/>
    <col min="1293" max="1293" width="14.5546875" customWidth="1"/>
    <col min="1295" max="1295" width="12.109375" customWidth="1"/>
    <col min="1296" max="1296" width="25.109375" customWidth="1"/>
    <col min="1537" max="1537" width="6.33203125" customWidth="1"/>
    <col min="1538" max="1538" width="22.5546875" customWidth="1"/>
    <col min="1539" max="1539" width="19.33203125" customWidth="1"/>
    <col min="1540" max="1540" width="13.6640625" customWidth="1"/>
    <col min="1541" max="1541" width="18.109375" customWidth="1"/>
    <col min="1542" max="1542" width="20.88671875" customWidth="1"/>
    <col min="1543" max="1543" width="27.5546875" customWidth="1"/>
    <col min="1544" max="1544" width="13.6640625" customWidth="1"/>
    <col min="1545" max="1545" width="12.6640625" customWidth="1"/>
    <col min="1546" max="1546" width="8.6640625" customWidth="1"/>
    <col min="1547" max="1547" width="13.88671875" customWidth="1"/>
    <col min="1549" max="1549" width="14.5546875" customWidth="1"/>
    <col min="1551" max="1551" width="12.109375" customWidth="1"/>
    <col min="1552" max="1552" width="25.109375" customWidth="1"/>
    <col min="1793" max="1793" width="6.33203125" customWidth="1"/>
    <col min="1794" max="1794" width="22.5546875" customWidth="1"/>
    <col min="1795" max="1795" width="19.33203125" customWidth="1"/>
    <col min="1796" max="1796" width="13.6640625" customWidth="1"/>
    <col min="1797" max="1797" width="18.109375" customWidth="1"/>
    <col min="1798" max="1798" width="20.88671875" customWidth="1"/>
    <col min="1799" max="1799" width="27.5546875" customWidth="1"/>
    <col min="1800" max="1800" width="13.6640625" customWidth="1"/>
    <col min="1801" max="1801" width="12.6640625" customWidth="1"/>
    <col min="1802" max="1802" width="8.6640625" customWidth="1"/>
    <col min="1803" max="1803" width="13.88671875" customWidth="1"/>
    <col min="1805" max="1805" width="14.5546875" customWidth="1"/>
    <col min="1807" max="1807" width="12.109375" customWidth="1"/>
    <col min="1808" max="1808" width="25.109375" customWidth="1"/>
    <col min="2049" max="2049" width="6.33203125" customWidth="1"/>
    <col min="2050" max="2050" width="22.5546875" customWidth="1"/>
    <col min="2051" max="2051" width="19.33203125" customWidth="1"/>
    <col min="2052" max="2052" width="13.6640625" customWidth="1"/>
    <col min="2053" max="2053" width="18.109375" customWidth="1"/>
    <col min="2054" max="2054" width="20.88671875" customWidth="1"/>
    <col min="2055" max="2055" width="27.5546875" customWidth="1"/>
    <col min="2056" max="2056" width="13.6640625" customWidth="1"/>
    <col min="2057" max="2057" width="12.6640625" customWidth="1"/>
    <col min="2058" max="2058" width="8.6640625" customWidth="1"/>
    <col min="2059" max="2059" width="13.88671875" customWidth="1"/>
    <col min="2061" max="2061" width="14.5546875" customWidth="1"/>
    <col min="2063" max="2063" width="12.109375" customWidth="1"/>
    <col min="2064" max="2064" width="25.109375" customWidth="1"/>
    <col min="2305" max="2305" width="6.33203125" customWidth="1"/>
    <col min="2306" max="2306" width="22.5546875" customWidth="1"/>
    <col min="2307" max="2307" width="19.33203125" customWidth="1"/>
    <col min="2308" max="2308" width="13.6640625" customWidth="1"/>
    <col min="2309" max="2309" width="18.109375" customWidth="1"/>
    <col min="2310" max="2310" width="20.88671875" customWidth="1"/>
    <col min="2311" max="2311" width="27.5546875" customWidth="1"/>
    <col min="2312" max="2312" width="13.6640625" customWidth="1"/>
    <col min="2313" max="2313" width="12.6640625" customWidth="1"/>
    <col min="2314" max="2314" width="8.6640625" customWidth="1"/>
    <col min="2315" max="2315" width="13.88671875" customWidth="1"/>
    <col min="2317" max="2317" width="14.5546875" customWidth="1"/>
    <col min="2319" max="2319" width="12.109375" customWidth="1"/>
    <col min="2320" max="2320" width="25.109375" customWidth="1"/>
    <col min="2561" max="2561" width="6.33203125" customWidth="1"/>
    <col min="2562" max="2562" width="22.5546875" customWidth="1"/>
    <col min="2563" max="2563" width="19.33203125" customWidth="1"/>
    <col min="2564" max="2564" width="13.6640625" customWidth="1"/>
    <col min="2565" max="2565" width="18.109375" customWidth="1"/>
    <col min="2566" max="2566" width="20.88671875" customWidth="1"/>
    <col min="2567" max="2567" width="27.5546875" customWidth="1"/>
    <col min="2568" max="2568" width="13.6640625" customWidth="1"/>
    <col min="2569" max="2569" width="12.6640625" customWidth="1"/>
    <col min="2570" max="2570" width="8.6640625" customWidth="1"/>
    <col min="2571" max="2571" width="13.88671875" customWidth="1"/>
    <col min="2573" max="2573" width="14.5546875" customWidth="1"/>
    <col min="2575" max="2575" width="12.109375" customWidth="1"/>
    <col min="2576" max="2576" width="25.109375" customWidth="1"/>
    <col min="2817" max="2817" width="6.33203125" customWidth="1"/>
    <col min="2818" max="2818" width="22.5546875" customWidth="1"/>
    <col min="2819" max="2819" width="19.33203125" customWidth="1"/>
    <col min="2820" max="2820" width="13.6640625" customWidth="1"/>
    <col min="2821" max="2821" width="18.109375" customWidth="1"/>
    <col min="2822" max="2822" width="20.88671875" customWidth="1"/>
    <col min="2823" max="2823" width="27.5546875" customWidth="1"/>
    <col min="2824" max="2824" width="13.6640625" customWidth="1"/>
    <col min="2825" max="2825" width="12.6640625" customWidth="1"/>
    <col min="2826" max="2826" width="8.6640625" customWidth="1"/>
    <col min="2827" max="2827" width="13.88671875" customWidth="1"/>
    <col min="2829" max="2829" width="14.5546875" customWidth="1"/>
    <col min="2831" max="2831" width="12.109375" customWidth="1"/>
    <col min="2832" max="2832" width="25.109375" customWidth="1"/>
    <col min="3073" max="3073" width="6.33203125" customWidth="1"/>
    <col min="3074" max="3074" width="22.5546875" customWidth="1"/>
    <col min="3075" max="3075" width="19.33203125" customWidth="1"/>
    <col min="3076" max="3076" width="13.6640625" customWidth="1"/>
    <col min="3077" max="3077" width="18.109375" customWidth="1"/>
    <col min="3078" max="3078" width="20.88671875" customWidth="1"/>
    <col min="3079" max="3079" width="27.5546875" customWidth="1"/>
    <col min="3080" max="3080" width="13.6640625" customWidth="1"/>
    <col min="3081" max="3081" width="12.6640625" customWidth="1"/>
    <col min="3082" max="3082" width="8.6640625" customWidth="1"/>
    <col min="3083" max="3083" width="13.88671875" customWidth="1"/>
    <col min="3085" max="3085" width="14.5546875" customWidth="1"/>
    <col min="3087" max="3087" width="12.109375" customWidth="1"/>
    <col min="3088" max="3088" width="25.109375" customWidth="1"/>
    <col min="3329" max="3329" width="6.33203125" customWidth="1"/>
    <col min="3330" max="3330" width="22.5546875" customWidth="1"/>
    <col min="3331" max="3331" width="19.33203125" customWidth="1"/>
    <col min="3332" max="3332" width="13.6640625" customWidth="1"/>
    <col min="3333" max="3333" width="18.109375" customWidth="1"/>
    <col min="3334" max="3334" width="20.88671875" customWidth="1"/>
    <col min="3335" max="3335" width="27.5546875" customWidth="1"/>
    <col min="3336" max="3336" width="13.6640625" customWidth="1"/>
    <col min="3337" max="3337" width="12.6640625" customWidth="1"/>
    <col min="3338" max="3338" width="8.6640625" customWidth="1"/>
    <col min="3339" max="3339" width="13.88671875" customWidth="1"/>
    <col min="3341" max="3341" width="14.5546875" customWidth="1"/>
    <col min="3343" max="3343" width="12.109375" customWidth="1"/>
    <col min="3344" max="3344" width="25.109375" customWidth="1"/>
    <col min="3585" max="3585" width="6.33203125" customWidth="1"/>
    <col min="3586" max="3586" width="22.5546875" customWidth="1"/>
    <col min="3587" max="3587" width="19.33203125" customWidth="1"/>
    <col min="3588" max="3588" width="13.6640625" customWidth="1"/>
    <col min="3589" max="3589" width="18.109375" customWidth="1"/>
    <col min="3590" max="3590" width="20.88671875" customWidth="1"/>
    <col min="3591" max="3591" width="27.5546875" customWidth="1"/>
    <col min="3592" max="3592" width="13.6640625" customWidth="1"/>
    <col min="3593" max="3593" width="12.6640625" customWidth="1"/>
    <col min="3594" max="3594" width="8.6640625" customWidth="1"/>
    <col min="3595" max="3595" width="13.88671875" customWidth="1"/>
    <col min="3597" max="3597" width="14.5546875" customWidth="1"/>
    <col min="3599" max="3599" width="12.109375" customWidth="1"/>
    <col min="3600" max="3600" width="25.109375" customWidth="1"/>
    <col min="3841" max="3841" width="6.33203125" customWidth="1"/>
    <col min="3842" max="3842" width="22.5546875" customWidth="1"/>
    <col min="3843" max="3843" width="19.33203125" customWidth="1"/>
    <col min="3844" max="3844" width="13.6640625" customWidth="1"/>
    <col min="3845" max="3845" width="18.109375" customWidth="1"/>
    <col min="3846" max="3846" width="20.88671875" customWidth="1"/>
    <col min="3847" max="3847" width="27.5546875" customWidth="1"/>
    <col min="3848" max="3848" width="13.6640625" customWidth="1"/>
    <col min="3849" max="3849" width="12.6640625" customWidth="1"/>
    <col min="3850" max="3850" width="8.6640625" customWidth="1"/>
    <col min="3851" max="3851" width="13.88671875" customWidth="1"/>
    <col min="3853" max="3853" width="14.5546875" customWidth="1"/>
    <col min="3855" max="3855" width="12.109375" customWidth="1"/>
    <col min="3856" max="3856" width="25.109375" customWidth="1"/>
    <col min="4097" max="4097" width="6.33203125" customWidth="1"/>
    <col min="4098" max="4098" width="22.5546875" customWidth="1"/>
    <col min="4099" max="4099" width="19.33203125" customWidth="1"/>
    <col min="4100" max="4100" width="13.6640625" customWidth="1"/>
    <col min="4101" max="4101" width="18.109375" customWidth="1"/>
    <col min="4102" max="4102" width="20.88671875" customWidth="1"/>
    <col min="4103" max="4103" width="27.5546875" customWidth="1"/>
    <col min="4104" max="4104" width="13.6640625" customWidth="1"/>
    <col min="4105" max="4105" width="12.6640625" customWidth="1"/>
    <col min="4106" max="4106" width="8.6640625" customWidth="1"/>
    <col min="4107" max="4107" width="13.88671875" customWidth="1"/>
    <col min="4109" max="4109" width="14.5546875" customWidth="1"/>
    <col min="4111" max="4111" width="12.109375" customWidth="1"/>
    <col min="4112" max="4112" width="25.109375" customWidth="1"/>
    <col min="4353" max="4353" width="6.33203125" customWidth="1"/>
    <col min="4354" max="4354" width="22.5546875" customWidth="1"/>
    <col min="4355" max="4355" width="19.33203125" customWidth="1"/>
    <col min="4356" max="4356" width="13.6640625" customWidth="1"/>
    <col min="4357" max="4357" width="18.109375" customWidth="1"/>
    <col min="4358" max="4358" width="20.88671875" customWidth="1"/>
    <col min="4359" max="4359" width="27.5546875" customWidth="1"/>
    <col min="4360" max="4360" width="13.6640625" customWidth="1"/>
    <col min="4361" max="4361" width="12.6640625" customWidth="1"/>
    <col min="4362" max="4362" width="8.6640625" customWidth="1"/>
    <col min="4363" max="4363" width="13.88671875" customWidth="1"/>
    <col min="4365" max="4365" width="14.5546875" customWidth="1"/>
    <col min="4367" max="4367" width="12.109375" customWidth="1"/>
    <col min="4368" max="4368" width="25.109375" customWidth="1"/>
    <col min="4609" max="4609" width="6.33203125" customWidth="1"/>
    <col min="4610" max="4610" width="22.5546875" customWidth="1"/>
    <col min="4611" max="4611" width="19.33203125" customWidth="1"/>
    <col min="4612" max="4612" width="13.6640625" customWidth="1"/>
    <col min="4613" max="4613" width="18.109375" customWidth="1"/>
    <col min="4614" max="4614" width="20.88671875" customWidth="1"/>
    <col min="4615" max="4615" width="27.5546875" customWidth="1"/>
    <col min="4616" max="4616" width="13.6640625" customWidth="1"/>
    <col min="4617" max="4617" width="12.6640625" customWidth="1"/>
    <col min="4618" max="4618" width="8.6640625" customWidth="1"/>
    <col min="4619" max="4619" width="13.88671875" customWidth="1"/>
    <col min="4621" max="4621" width="14.5546875" customWidth="1"/>
    <col min="4623" max="4623" width="12.109375" customWidth="1"/>
    <col min="4624" max="4624" width="25.109375" customWidth="1"/>
    <col min="4865" max="4865" width="6.33203125" customWidth="1"/>
    <col min="4866" max="4866" width="22.5546875" customWidth="1"/>
    <col min="4867" max="4867" width="19.33203125" customWidth="1"/>
    <col min="4868" max="4868" width="13.6640625" customWidth="1"/>
    <col min="4869" max="4869" width="18.109375" customWidth="1"/>
    <col min="4870" max="4870" width="20.88671875" customWidth="1"/>
    <col min="4871" max="4871" width="27.5546875" customWidth="1"/>
    <col min="4872" max="4872" width="13.6640625" customWidth="1"/>
    <col min="4873" max="4873" width="12.6640625" customWidth="1"/>
    <col min="4874" max="4874" width="8.6640625" customWidth="1"/>
    <col min="4875" max="4875" width="13.88671875" customWidth="1"/>
    <col min="4877" max="4877" width="14.5546875" customWidth="1"/>
    <col min="4879" max="4879" width="12.109375" customWidth="1"/>
    <col min="4880" max="4880" width="25.109375" customWidth="1"/>
    <col min="5121" max="5121" width="6.33203125" customWidth="1"/>
    <col min="5122" max="5122" width="22.5546875" customWidth="1"/>
    <col min="5123" max="5123" width="19.33203125" customWidth="1"/>
    <col min="5124" max="5124" width="13.6640625" customWidth="1"/>
    <col min="5125" max="5125" width="18.109375" customWidth="1"/>
    <col min="5126" max="5126" width="20.88671875" customWidth="1"/>
    <col min="5127" max="5127" width="27.5546875" customWidth="1"/>
    <col min="5128" max="5128" width="13.6640625" customWidth="1"/>
    <col min="5129" max="5129" width="12.6640625" customWidth="1"/>
    <col min="5130" max="5130" width="8.6640625" customWidth="1"/>
    <col min="5131" max="5131" width="13.88671875" customWidth="1"/>
    <col min="5133" max="5133" width="14.5546875" customWidth="1"/>
    <col min="5135" max="5135" width="12.109375" customWidth="1"/>
    <col min="5136" max="5136" width="25.109375" customWidth="1"/>
    <col min="5377" max="5377" width="6.33203125" customWidth="1"/>
    <col min="5378" max="5378" width="22.5546875" customWidth="1"/>
    <col min="5379" max="5379" width="19.33203125" customWidth="1"/>
    <col min="5380" max="5380" width="13.6640625" customWidth="1"/>
    <col min="5381" max="5381" width="18.109375" customWidth="1"/>
    <col min="5382" max="5382" width="20.88671875" customWidth="1"/>
    <col min="5383" max="5383" width="27.5546875" customWidth="1"/>
    <col min="5384" max="5384" width="13.6640625" customWidth="1"/>
    <col min="5385" max="5385" width="12.6640625" customWidth="1"/>
    <col min="5386" max="5386" width="8.6640625" customWidth="1"/>
    <col min="5387" max="5387" width="13.88671875" customWidth="1"/>
    <col min="5389" max="5389" width="14.5546875" customWidth="1"/>
    <col min="5391" max="5391" width="12.109375" customWidth="1"/>
    <col min="5392" max="5392" width="25.109375" customWidth="1"/>
    <col min="5633" max="5633" width="6.33203125" customWidth="1"/>
    <col min="5634" max="5634" width="22.5546875" customWidth="1"/>
    <col min="5635" max="5635" width="19.33203125" customWidth="1"/>
    <col min="5636" max="5636" width="13.6640625" customWidth="1"/>
    <col min="5637" max="5637" width="18.109375" customWidth="1"/>
    <col min="5638" max="5638" width="20.88671875" customWidth="1"/>
    <col min="5639" max="5639" width="27.5546875" customWidth="1"/>
    <col min="5640" max="5640" width="13.6640625" customWidth="1"/>
    <col min="5641" max="5641" width="12.6640625" customWidth="1"/>
    <col min="5642" max="5642" width="8.6640625" customWidth="1"/>
    <col min="5643" max="5643" width="13.88671875" customWidth="1"/>
    <col min="5645" max="5645" width="14.5546875" customWidth="1"/>
    <col min="5647" max="5647" width="12.109375" customWidth="1"/>
    <col min="5648" max="5648" width="25.109375" customWidth="1"/>
    <col min="5889" max="5889" width="6.33203125" customWidth="1"/>
    <col min="5890" max="5890" width="22.5546875" customWidth="1"/>
    <col min="5891" max="5891" width="19.33203125" customWidth="1"/>
    <col min="5892" max="5892" width="13.6640625" customWidth="1"/>
    <col min="5893" max="5893" width="18.109375" customWidth="1"/>
    <col min="5894" max="5894" width="20.88671875" customWidth="1"/>
    <col min="5895" max="5895" width="27.5546875" customWidth="1"/>
    <col min="5896" max="5896" width="13.6640625" customWidth="1"/>
    <col min="5897" max="5897" width="12.6640625" customWidth="1"/>
    <col min="5898" max="5898" width="8.6640625" customWidth="1"/>
    <col min="5899" max="5899" width="13.88671875" customWidth="1"/>
    <col min="5901" max="5901" width="14.5546875" customWidth="1"/>
    <col min="5903" max="5903" width="12.109375" customWidth="1"/>
    <col min="5904" max="5904" width="25.109375" customWidth="1"/>
    <col min="6145" max="6145" width="6.33203125" customWidth="1"/>
    <col min="6146" max="6146" width="22.5546875" customWidth="1"/>
    <col min="6147" max="6147" width="19.33203125" customWidth="1"/>
    <col min="6148" max="6148" width="13.6640625" customWidth="1"/>
    <col min="6149" max="6149" width="18.109375" customWidth="1"/>
    <col min="6150" max="6150" width="20.88671875" customWidth="1"/>
    <col min="6151" max="6151" width="27.5546875" customWidth="1"/>
    <col min="6152" max="6152" width="13.6640625" customWidth="1"/>
    <col min="6153" max="6153" width="12.6640625" customWidth="1"/>
    <col min="6154" max="6154" width="8.6640625" customWidth="1"/>
    <col min="6155" max="6155" width="13.88671875" customWidth="1"/>
    <col min="6157" max="6157" width="14.5546875" customWidth="1"/>
    <col min="6159" max="6159" width="12.109375" customWidth="1"/>
    <col min="6160" max="6160" width="25.109375" customWidth="1"/>
    <col min="6401" max="6401" width="6.33203125" customWidth="1"/>
    <col min="6402" max="6402" width="22.5546875" customWidth="1"/>
    <col min="6403" max="6403" width="19.33203125" customWidth="1"/>
    <col min="6404" max="6404" width="13.6640625" customWidth="1"/>
    <col min="6405" max="6405" width="18.109375" customWidth="1"/>
    <col min="6406" max="6406" width="20.88671875" customWidth="1"/>
    <col min="6407" max="6407" width="27.5546875" customWidth="1"/>
    <col min="6408" max="6408" width="13.6640625" customWidth="1"/>
    <col min="6409" max="6409" width="12.6640625" customWidth="1"/>
    <col min="6410" max="6410" width="8.6640625" customWidth="1"/>
    <col min="6411" max="6411" width="13.88671875" customWidth="1"/>
    <col min="6413" max="6413" width="14.5546875" customWidth="1"/>
    <col min="6415" max="6415" width="12.109375" customWidth="1"/>
    <col min="6416" max="6416" width="25.109375" customWidth="1"/>
    <col min="6657" max="6657" width="6.33203125" customWidth="1"/>
    <col min="6658" max="6658" width="22.5546875" customWidth="1"/>
    <col min="6659" max="6659" width="19.33203125" customWidth="1"/>
    <col min="6660" max="6660" width="13.6640625" customWidth="1"/>
    <col min="6661" max="6661" width="18.109375" customWidth="1"/>
    <col min="6662" max="6662" width="20.88671875" customWidth="1"/>
    <col min="6663" max="6663" width="27.5546875" customWidth="1"/>
    <col min="6664" max="6664" width="13.6640625" customWidth="1"/>
    <col min="6665" max="6665" width="12.6640625" customWidth="1"/>
    <col min="6666" max="6666" width="8.6640625" customWidth="1"/>
    <col min="6667" max="6667" width="13.88671875" customWidth="1"/>
    <col min="6669" max="6669" width="14.5546875" customWidth="1"/>
    <col min="6671" max="6671" width="12.109375" customWidth="1"/>
    <col min="6672" max="6672" width="25.109375" customWidth="1"/>
    <col min="6913" max="6913" width="6.33203125" customWidth="1"/>
    <col min="6914" max="6914" width="22.5546875" customWidth="1"/>
    <col min="6915" max="6915" width="19.33203125" customWidth="1"/>
    <col min="6916" max="6916" width="13.6640625" customWidth="1"/>
    <col min="6917" max="6917" width="18.109375" customWidth="1"/>
    <col min="6918" max="6918" width="20.88671875" customWidth="1"/>
    <col min="6919" max="6919" width="27.5546875" customWidth="1"/>
    <col min="6920" max="6920" width="13.6640625" customWidth="1"/>
    <col min="6921" max="6921" width="12.6640625" customWidth="1"/>
    <col min="6922" max="6922" width="8.6640625" customWidth="1"/>
    <col min="6923" max="6923" width="13.88671875" customWidth="1"/>
    <col min="6925" max="6925" width="14.5546875" customWidth="1"/>
    <col min="6927" max="6927" width="12.109375" customWidth="1"/>
    <col min="6928" max="6928" width="25.109375" customWidth="1"/>
    <col min="7169" max="7169" width="6.33203125" customWidth="1"/>
    <col min="7170" max="7170" width="22.5546875" customWidth="1"/>
    <col min="7171" max="7171" width="19.33203125" customWidth="1"/>
    <col min="7172" max="7172" width="13.6640625" customWidth="1"/>
    <col min="7173" max="7173" width="18.109375" customWidth="1"/>
    <col min="7174" max="7174" width="20.88671875" customWidth="1"/>
    <col min="7175" max="7175" width="27.5546875" customWidth="1"/>
    <col min="7176" max="7176" width="13.6640625" customWidth="1"/>
    <col min="7177" max="7177" width="12.6640625" customWidth="1"/>
    <col min="7178" max="7178" width="8.6640625" customWidth="1"/>
    <col min="7179" max="7179" width="13.88671875" customWidth="1"/>
    <col min="7181" max="7181" width="14.5546875" customWidth="1"/>
    <col min="7183" max="7183" width="12.109375" customWidth="1"/>
    <col min="7184" max="7184" width="25.109375" customWidth="1"/>
    <col min="7425" max="7425" width="6.33203125" customWidth="1"/>
    <col min="7426" max="7426" width="22.5546875" customWidth="1"/>
    <col min="7427" max="7427" width="19.33203125" customWidth="1"/>
    <col min="7428" max="7428" width="13.6640625" customWidth="1"/>
    <col min="7429" max="7429" width="18.109375" customWidth="1"/>
    <col min="7430" max="7430" width="20.88671875" customWidth="1"/>
    <col min="7431" max="7431" width="27.5546875" customWidth="1"/>
    <col min="7432" max="7432" width="13.6640625" customWidth="1"/>
    <col min="7433" max="7433" width="12.6640625" customWidth="1"/>
    <col min="7434" max="7434" width="8.6640625" customWidth="1"/>
    <col min="7435" max="7435" width="13.88671875" customWidth="1"/>
    <col min="7437" max="7437" width="14.5546875" customWidth="1"/>
    <col min="7439" max="7439" width="12.109375" customWidth="1"/>
    <col min="7440" max="7440" width="25.109375" customWidth="1"/>
    <col min="7681" max="7681" width="6.33203125" customWidth="1"/>
    <col min="7682" max="7682" width="22.5546875" customWidth="1"/>
    <col min="7683" max="7683" width="19.33203125" customWidth="1"/>
    <col min="7684" max="7684" width="13.6640625" customWidth="1"/>
    <col min="7685" max="7685" width="18.109375" customWidth="1"/>
    <col min="7686" max="7686" width="20.88671875" customWidth="1"/>
    <col min="7687" max="7687" width="27.5546875" customWidth="1"/>
    <col min="7688" max="7688" width="13.6640625" customWidth="1"/>
    <col min="7689" max="7689" width="12.6640625" customWidth="1"/>
    <col min="7690" max="7690" width="8.6640625" customWidth="1"/>
    <col min="7691" max="7691" width="13.88671875" customWidth="1"/>
    <col min="7693" max="7693" width="14.5546875" customWidth="1"/>
    <col min="7695" max="7695" width="12.109375" customWidth="1"/>
    <col min="7696" max="7696" width="25.109375" customWidth="1"/>
    <col min="7937" max="7937" width="6.33203125" customWidth="1"/>
    <col min="7938" max="7938" width="22.5546875" customWidth="1"/>
    <col min="7939" max="7939" width="19.33203125" customWidth="1"/>
    <col min="7940" max="7940" width="13.6640625" customWidth="1"/>
    <col min="7941" max="7941" width="18.109375" customWidth="1"/>
    <col min="7942" max="7942" width="20.88671875" customWidth="1"/>
    <col min="7943" max="7943" width="27.5546875" customWidth="1"/>
    <col min="7944" max="7944" width="13.6640625" customWidth="1"/>
    <col min="7945" max="7945" width="12.6640625" customWidth="1"/>
    <col min="7946" max="7946" width="8.6640625" customWidth="1"/>
    <col min="7947" max="7947" width="13.88671875" customWidth="1"/>
    <col min="7949" max="7949" width="14.5546875" customWidth="1"/>
    <col min="7951" max="7951" width="12.109375" customWidth="1"/>
    <col min="7952" max="7952" width="25.109375" customWidth="1"/>
    <col min="8193" max="8193" width="6.33203125" customWidth="1"/>
    <col min="8194" max="8194" width="22.5546875" customWidth="1"/>
    <col min="8195" max="8195" width="19.33203125" customWidth="1"/>
    <col min="8196" max="8196" width="13.6640625" customWidth="1"/>
    <col min="8197" max="8197" width="18.109375" customWidth="1"/>
    <col min="8198" max="8198" width="20.88671875" customWidth="1"/>
    <col min="8199" max="8199" width="27.5546875" customWidth="1"/>
    <col min="8200" max="8200" width="13.6640625" customWidth="1"/>
    <col min="8201" max="8201" width="12.6640625" customWidth="1"/>
    <col min="8202" max="8202" width="8.6640625" customWidth="1"/>
    <col min="8203" max="8203" width="13.88671875" customWidth="1"/>
    <col min="8205" max="8205" width="14.5546875" customWidth="1"/>
    <col min="8207" max="8207" width="12.109375" customWidth="1"/>
    <col min="8208" max="8208" width="25.109375" customWidth="1"/>
    <col min="8449" max="8449" width="6.33203125" customWidth="1"/>
    <col min="8450" max="8450" width="22.5546875" customWidth="1"/>
    <col min="8451" max="8451" width="19.33203125" customWidth="1"/>
    <col min="8452" max="8452" width="13.6640625" customWidth="1"/>
    <col min="8453" max="8453" width="18.109375" customWidth="1"/>
    <col min="8454" max="8454" width="20.88671875" customWidth="1"/>
    <col min="8455" max="8455" width="27.5546875" customWidth="1"/>
    <col min="8456" max="8456" width="13.6640625" customWidth="1"/>
    <col min="8457" max="8457" width="12.6640625" customWidth="1"/>
    <col min="8458" max="8458" width="8.6640625" customWidth="1"/>
    <col min="8459" max="8459" width="13.88671875" customWidth="1"/>
    <col min="8461" max="8461" width="14.5546875" customWidth="1"/>
    <col min="8463" max="8463" width="12.109375" customWidth="1"/>
    <col min="8464" max="8464" width="25.109375" customWidth="1"/>
    <col min="8705" max="8705" width="6.33203125" customWidth="1"/>
    <col min="8706" max="8706" width="22.5546875" customWidth="1"/>
    <col min="8707" max="8707" width="19.33203125" customWidth="1"/>
    <col min="8708" max="8708" width="13.6640625" customWidth="1"/>
    <col min="8709" max="8709" width="18.109375" customWidth="1"/>
    <col min="8710" max="8710" width="20.88671875" customWidth="1"/>
    <col min="8711" max="8711" width="27.5546875" customWidth="1"/>
    <col min="8712" max="8712" width="13.6640625" customWidth="1"/>
    <col min="8713" max="8713" width="12.6640625" customWidth="1"/>
    <col min="8714" max="8714" width="8.6640625" customWidth="1"/>
    <col min="8715" max="8715" width="13.88671875" customWidth="1"/>
    <col min="8717" max="8717" width="14.5546875" customWidth="1"/>
    <col min="8719" max="8719" width="12.109375" customWidth="1"/>
    <col min="8720" max="8720" width="25.109375" customWidth="1"/>
    <col min="8961" max="8961" width="6.33203125" customWidth="1"/>
    <col min="8962" max="8962" width="22.5546875" customWidth="1"/>
    <col min="8963" max="8963" width="19.33203125" customWidth="1"/>
    <col min="8964" max="8964" width="13.6640625" customWidth="1"/>
    <col min="8965" max="8965" width="18.109375" customWidth="1"/>
    <col min="8966" max="8966" width="20.88671875" customWidth="1"/>
    <col min="8967" max="8967" width="27.5546875" customWidth="1"/>
    <col min="8968" max="8968" width="13.6640625" customWidth="1"/>
    <col min="8969" max="8969" width="12.6640625" customWidth="1"/>
    <col min="8970" max="8970" width="8.6640625" customWidth="1"/>
    <col min="8971" max="8971" width="13.88671875" customWidth="1"/>
    <col min="8973" max="8973" width="14.5546875" customWidth="1"/>
    <col min="8975" max="8975" width="12.109375" customWidth="1"/>
    <col min="8976" max="8976" width="25.109375" customWidth="1"/>
    <col min="9217" max="9217" width="6.33203125" customWidth="1"/>
    <col min="9218" max="9218" width="22.5546875" customWidth="1"/>
    <col min="9219" max="9219" width="19.33203125" customWidth="1"/>
    <col min="9220" max="9220" width="13.6640625" customWidth="1"/>
    <col min="9221" max="9221" width="18.109375" customWidth="1"/>
    <col min="9222" max="9222" width="20.88671875" customWidth="1"/>
    <col min="9223" max="9223" width="27.5546875" customWidth="1"/>
    <col min="9224" max="9224" width="13.6640625" customWidth="1"/>
    <col min="9225" max="9225" width="12.6640625" customWidth="1"/>
    <col min="9226" max="9226" width="8.6640625" customWidth="1"/>
    <col min="9227" max="9227" width="13.88671875" customWidth="1"/>
    <col min="9229" max="9229" width="14.5546875" customWidth="1"/>
    <col min="9231" max="9231" width="12.109375" customWidth="1"/>
    <col min="9232" max="9232" width="25.109375" customWidth="1"/>
    <col min="9473" max="9473" width="6.33203125" customWidth="1"/>
    <col min="9474" max="9474" width="22.5546875" customWidth="1"/>
    <col min="9475" max="9475" width="19.33203125" customWidth="1"/>
    <col min="9476" max="9476" width="13.6640625" customWidth="1"/>
    <col min="9477" max="9477" width="18.109375" customWidth="1"/>
    <col min="9478" max="9478" width="20.88671875" customWidth="1"/>
    <col min="9479" max="9479" width="27.5546875" customWidth="1"/>
    <col min="9480" max="9480" width="13.6640625" customWidth="1"/>
    <col min="9481" max="9481" width="12.6640625" customWidth="1"/>
    <col min="9482" max="9482" width="8.6640625" customWidth="1"/>
    <col min="9483" max="9483" width="13.88671875" customWidth="1"/>
    <col min="9485" max="9485" width="14.5546875" customWidth="1"/>
    <col min="9487" max="9487" width="12.109375" customWidth="1"/>
    <col min="9488" max="9488" width="25.109375" customWidth="1"/>
    <col min="9729" max="9729" width="6.33203125" customWidth="1"/>
    <col min="9730" max="9730" width="22.5546875" customWidth="1"/>
    <col min="9731" max="9731" width="19.33203125" customWidth="1"/>
    <col min="9732" max="9732" width="13.6640625" customWidth="1"/>
    <col min="9733" max="9733" width="18.109375" customWidth="1"/>
    <col min="9734" max="9734" width="20.88671875" customWidth="1"/>
    <col min="9735" max="9735" width="27.5546875" customWidth="1"/>
    <col min="9736" max="9736" width="13.6640625" customWidth="1"/>
    <col min="9737" max="9737" width="12.6640625" customWidth="1"/>
    <col min="9738" max="9738" width="8.6640625" customWidth="1"/>
    <col min="9739" max="9739" width="13.88671875" customWidth="1"/>
    <col min="9741" max="9741" width="14.5546875" customWidth="1"/>
    <col min="9743" max="9743" width="12.109375" customWidth="1"/>
    <col min="9744" max="9744" width="25.109375" customWidth="1"/>
    <col min="9985" max="9985" width="6.33203125" customWidth="1"/>
    <col min="9986" max="9986" width="22.5546875" customWidth="1"/>
    <col min="9987" max="9987" width="19.33203125" customWidth="1"/>
    <col min="9988" max="9988" width="13.6640625" customWidth="1"/>
    <col min="9989" max="9989" width="18.109375" customWidth="1"/>
    <col min="9990" max="9990" width="20.88671875" customWidth="1"/>
    <col min="9991" max="9991" width="27.5546875" customWidth="1"/>
    <col min="9992" max="9992" width="13.6640625" customWidth="1"/>
    <col min="9993" max="9993" width="12.6640625" customWidth="1"/>
    <col min="9994" max="9994" width="8.6640625" customWidth="1"/>
    <col min="9995" max="9995" width="13.88671875" customWidth="1"/>
    <col min="9997" max="9997" width="14.5546875" customWidth="1"/>
    <col min="9999" max="9999" width="12.109375" customWidth="1"/>
    <col min="10000" max="10000" width="25.109375" customWidth="1"/>
    <col min="10241" max="10241" width="6.33203125" customWidth="1"/>
    <col min="10242" max="10242" width="22.5546875" customWidth="1"/>
    <col min="10243" max="10243" width="19.33203125" customWidth="1"/>
    <col min="10244" max="10244" width="13.6640625" customWidth="1"/>
    <col min="10245" max="10245" width="18.109375" customWidth="1"/>
    <col min="10246" max="10246" width="20.88671875" customWidth="1"/>
    <col min="10247" max="10247" width="27.5546875" customWidth="1"/>
    <col min="10248" max="10248" width="13.6640625" customWidth="1"/>
    <col min="10249" max="10249" width="12.6640625" customWidth="1"/>
    <col min="10250" max="10250" width="8.6640625" customWidth="1"/>
    <col min="10251" max="10251" width="13.88671875" customWidth="1"/>
    <col min="10253" max="10253" width="14.5546875" customWidth="1"/>
    <col min="10255" max="10255" width="12.109375" customWidth="1"/>
    <col min="10256" max="10256" width="25.109375" customWidth="1"/>
    <col min="10497" max="10497" width="6.33203125" customWidth="1"/>
    <col min="10498" max="10498" width="22.5546875" customWidth="1"/>
    <col min="10499" max="10499" width="19.33203125" customWidth="1"/>
    <col min="10500" max="10500" width="13.6640625" customWidth="1"/>
    <col min="10501" max="10501" width="18.109375" customWidth="1"/>
    <col min="10502" max="10502" width="20.88671875" customWidth="1"/>
    <col min="10503" max="10503" width="27.5546875" customWidth="1"/>
    <col min="10504" max="10504" width="13.6640625" customWidth="1"/>
    <col min="10505" max="10505" width="12.6640625" customWidth="1"/>
    <col min="10506" max="10506" width="8.6640625" customWidth="1"/>
    <col min="10507" max="10507" width="13.88671875" customWidth="1"/>
    <col min="10509" max="10509" width="14.5546875" customWidth="1"/>
    <col min="10511" max="10511" width="12.109375" customWidth="1"/>
    <col min="10512" max="10512" width="25.109375" customWidth="1"/>
    <col min="10753" max="10753" width="6.33203125" customWidth="1"/>
    <col min="10754" max="10754" width="22.5546875" customWidth="1"/>
    <col min="10755" max="10755" width="19.33203125" customWidth="1"/>
    <col min="10756" max="10756" width="13.6640625" customWidth="1"/>
    <col min="10757" max="10757" width="18.109375" customWidth="1"/>
    <col min="10758" max="10758" width="20.88671875" customWidth="1"/>
    <col min="10759" max="10759" width="27.5546875" customWidth="1"/>
    <col min="10760" max="10760" width="13.6640625" customWidth="1"/>
    <col min="10761" max="10761" width="12.6640625" customWidth="1"/>
    <col min="10762" max="10762" width="8.6640625" customWidth="1"/>
    <col min="10763" max="10763" width="13.88671875" customWidth="1"/>
    <col min="10765" max="10765" width="14.5546875" customWidth="1"/>
    <col min="10767" max="10767" width="12.109375" customWidth="1"/>
    <col min="10768" max="10768" width="25.109375" customWidth="1"/>
    <col min="11009" max="11009" width="6.33203125" customWidth="1"/>
    <col min="11010" max="11010" width="22.5546875" customWidth="1"/>
    <col min="11011" max="11011" width="19.33203125" customWidth="1"/>
    <col min="11012" max="11012" width="13.6640625" customWidth="1"/>
    <col min="11013" max="11013" width="18.109375" customWidth="1"/>
    <col min="11014" max="11014" width="20.88671875" customWidth="1"/>
    <col min="11015" max="11015" width="27.5546875" customWidth="1"/>
    <col min="11016" max="11016" width="13.6640625" customWidth="1"/>
    <col min="11017" max="11017" width="12.6640625" customWidth="1"/>
    <col min="11018" max="11018" width="8.6640625" customWidth="1"/>
    <col min="11019" max="11019" width="13.88671875" customWidth="1"/>
    <col min="11021" max="11021" width="14.5546875" customWidth="1"/>
    <col min="11023" max="11023" width="12.109375" customWidth="1"/>
    <col min="11024" max="11024" width="25.109375" customWidth="1"/>
    <col min="11265" max="11265" width="6.33203125" customWidth="1"/>
    <col min="11266" max="11266" width="22.5546875" customWidth="1"/>
    <col min="11267" max="11267" width="19.33203125" customWidth="1"/>
    <col min="11268" max="11268" width="13.6640625" customWidth="1"/>
    <col min="11269" max="11269" width="18.109375" customWidth="1"/>
    <col min="11270" max="11270" width="20.88671875" customWidth="1"/>
    <col min="11271" max="11271" width="27.5546875" customWidth="1"/>
    <col min="11272" max="11272" width="13.6640625" customWidth="1"/>
    <col min="11273" max="11273" width="12.6640625" customWidth="1"/>
    <col min="11274" max="11274" width="8.6640625" customWidth="1"/>
    <col min="11275" max="11275" width="13.88671875" customWidth="1"/>
    <col min="11277" max="11277" width="14.5546875" customWidth="1"/>
    <col min="11279" max="11279" width="12.109375" customWidth="1"/>
    <col min="11280" max="11280" width="25.109375" customWidth="1"/>
    <col min="11521" max="11521" width="6.33203125" customWidth="1"/>
    <col min="11522" max="11522" width="22.5546875" customWidth="1"/>
    <col min="11523" max="11523" width="19.33203125" customWidth="1"/>
    <col min="11524" max="11524" width="13.6640625" customWidth="1"/>
    <col min="11525" max="11525" width="18.109375" customWidth="1"/>
    <col min="11526" max="11526" width="20.88671875" customWidth="1"/>
    <col min="11527" max="11527" width="27.5546875" customWidth="1"/>
    <col min="11528" max="11528" width="13.6640625" customWidth="1"/>
    <col min="11529" max="11529" width="12.6640625" customWidth="1"/>
    <col min="11530" max="11530" width="8.6640625" customWidth="1"/>
    <col min="11531" max="11531" width="13.88671875" customWidth="1"/>
    <col min="11533" max="11533" width="14.5546875" customWidth="1"/>
    <col min="11535" max="11535" width="12.109375" customWidth="1"/>
    <col min="11536" max="11536" width="25.109375" customWidth="1"/>
    <col min="11777" max="11777" width="6.33203125" customWidth="1"/>
    <col min="11778" max="11778" width="22.5546875" customWidth="1"/>
    <col min="11779" max="11779" width="19.33203125" customWidth="1"/>
    <col min="11780" max="11780" width="13.6640625" customWidth="1"/>
    <col min="11781" max="11781" width="18.109375" customWidth="1"/>
    <col min="11782" max="11782" width="20.88671875" customWidth="1"/>
    <col min="11783" max="11783" width="27.5546875" customWidth="1"/>
    <col min="11784" max="11784" width="13.6640625" customWidth="1"/>
    <col min="11785" max="11785" width="12.6640625" customWidth="1"/>
    <col min="11786" max="11786" width="8.6640625" customWidth="1"/>
    <col min="11787" max="11787" width="13.88671875" customWidth="1"/>
    <col min="11789" max="11789" width="14.5546875" customWidth="1"/>
    <col min="11791" max="11791" width="12.109375" customWidth="1"/>
    <col min="11792" max="11792" width="25.109375" customWidth="1"/>
    <col min="12033" max="12033" width="6.33203125" customWidth="1"/>
    <col min="12034" max="12034" width="22.5546875" customWidth="1"/>
    <col min="12035" max="12035" width="19.33203125" customWidth="1"/>
    <col min="12036" max="12036" width="13.6640625" customWidth="1"/>
    <col min="12037" max="12037" width="18.109375" customWidth="1"/>
    <col min="12038" max="12038" width="20.88671875" customWidth="1"/>
    <col min="12039" max="12039" width="27.5546875" customWidth="1"/>
    <col min="12040" max="12040" width="13.6640625" customWidth="1"/>
    <col min="12041" max="12041" width="12.6640625" customWidth="1"/>
    <col min="12042" max="12042" width="8.6640625" customWidth="1"/>
    <col min="12043" max="12043" width="13.88671875" customWidth="1"/>
    <col min="12045" max="12045" width="14.5546875" customWidth="1"/>
    <col min="12047" max="12047" width="12.109375" customWidth="1"/>
    <col min="12048" max="12048" width="25.109375" customWidth="1"/>
    <col min="12289" max="12289" width="6.33203125" customWidth="1"/>
    <col min="12290" max="12290" width="22.5546875" customWidth="1"/>
    <col min="12291" max="12291" width="19.33203125" customWidth="1"/>
    <col min="12292" max="12292" width="13.6640625" customWidth="1"/>
    <col min="12293" max="12293" width="18.109375" customWidth="1"/>
    <col min="12294" max="12294" width="20.88671875" customWidth="1"/>
    <col min="12295" max="12295" width="27.5546875" customWidth="1"/>
    <col min="12296" max="12296" width="13.6640625" customWidth="1"/>
    <col min="12297" max="12297" width="12.6640625" customWidth="1"/>
    <col min="12298" max="12298" width="8.6640625" customWidth="1"/>
    <col min="12299" max="12299" width="13.88671875" customWidth="1"/>
    <col min="12301" max="12301" width="14.5546875" customWidth="1"/>
    <col min="12303" max="12303" width="12.109375" customWidth="1"/>
    <col min="12304" max="12304" width="25.109375" customWidth="1"/>
    <col min="12545" max="12545" width="6.33203125" customWidth="1"/>
    <col min="12546" max="12546" width="22.5546875" customWidth="1"/>
    <col min="12547" max="12547" width="19.33203125" customWidth="1"/>
    <col min="12548" max="12548" width="13.6640625" customWidth="1"/>
    <col min="12549" max="12549" width="18.109375" customWidth="1"/>
    <col min="12550" max="12550" width="20.88671875" customWidth="1"/>
    <col min="12551" max="12551" width="27.5546875" customWidth="1"/>
    <col min="12552" max="12552" width="13.6640625" customWidth="1"/>
    <col min="12553" max="12553" width="12.6640625" customWidth="1"/>
    <col min="12554" max="12554" width="8.6640625" customWidth="1"/>
    <col min="12555" max="12555" width="13.88671875" customWidth="1"/>
    <col min="12557" max="12557" width="14.5546875" customWidth="1"/>
    <col min="12559" max="12559" width="12.109375" customWidth="1"/>
    <col min="12560" max="12560" width="25.109375" customWidth="1"/>
    <col min="12801" max="12801" width="6.33203125" customWidth="1"/>
    <col min="12802" max="12802" width="22.5546875" customWidth="1"/>
    <col min="12803" max="12803" width="19.33203125" customWidth="1"/>
    <col min="12804" max="12804" width="13.6640625" customWidth="1"/>
    <col min="12805" max="12805" width="18.109375" customWidth="1"/>
    <col min="12806" max="12806" width="20.88671875" customWidth="1"/>
    <col min="12807" max="12807" width="27.5546875" customWidth="1"/>
    <col min="12808" max="12808" width="13.6640625" customWidth="1"/>
    <col min="12809" max="12809" width="12.6640625" customWidth="1"/>
    <col min="12810" max="12810" width="8.6640625" customWidth="1"/>
    <col min="12811" max="12811" width="13.88671875" customWidth="1"/>
    <col min="12813" max="12813" width="14.5546875" customWidth="1"/>
    <col min="12815" max="12815" width="12.109375" customWidth="1"/>
    <col min="12816" max="12816" width="25.109375" customWidth="1"/>
    <col min="13057" max="13057" width="6.33203125" customWidth="1"/>
    <col min="13058" max="13058" width="22.5546875" customWidth="1"/>
    <col min="13059" max="13059" width="19.33203125" customWidth="1"/>
    <col min="13060" max="13060" width="13.6640625" customWidth="1"/>
    <col min="13061" max="13061" width="18.109375" customWidth="1"/>
    <col min="13062" max="13062" width="20.88671875" customWidth="1"/>
    <col min="13063" max="13063" width="27.5546875" customWidth="1"/>
    <col min="13064" max="13064" width="13.6640625" customWidth="1"/>
    <col min="13065" max="13065" width="12.6640625" customWidth="1"/>
    <col min="13066" max="13066" width="8.6640625" customWidth="1"/>
    <col min="13067" max="13067" width="13.88671875" customWidth="1"/>
    <col min="13069" max="13069" width="14.5546875" customWidth="1"/>
    <col min="13071" max="13071" width="12.109375" customWidth="1"/>
    <col min="13072" max="13072" width="25.109375" customWidth="1"/>
    <col min="13313" max="13313" width="6.33203125" customWidth="1"/>
    <col min="13314" max="13314" width="22.5546875" customWidth="1"/>
    <col min="13315" max="13315" width="19.33203125" customWidth="1"/>
    <col min="13316" max="13316" width="13.6640625" customWidth="1"/>
    <col min="13317" max="13317" width="18.109375" customWidth="1"/>
    <col min="13318" max="13318" width="20.88671875" customWidth="1"/>
    <col min="13319" max="13319" width="27.5546875" customWidth="1"/>
    <col min="13320" max="13320" width="13.6640625" customWidth="1"/>
    <col min="13321" max="13321" width="12.6640625" customWidth="1"/>
    <col min="13322" max="13322" width="8.6640625" customWidth="1"/>
    <col min="13323" max="13323" width="13.88671875" customWidth="1"/>
    <col min="13325" max="13325" width="14.5546875" customWidth="1"/>
    <col min="13327" max="13327" width="12.109375" customWidth="1"/>
    <col min="13328" max="13328" width="25.109375" customWidth="1"/>
    <col min="13569" max="13569" width="6.33203125" customWidth="1"/>
    <col min="13570" max="13570" width="22.5546875" customWidth="1"/>
    <col min="13571" max="13571" width="19.33203125" customWidth="1"/>
    <col min="13572" max="13572" width="13.6640625" customWidth="1"/>
    <col min="13573" max="13573" width="18.109375" customWidth="1"/>
    <col min="13574" max="13574" width="20.88671875" customWidth="1"/>
    <col min="13575" max="13575" width="27.5546875" customWidth="1"/>
    <col min="13576" max="13576" width="13.6640625" customWidth="1"/>
    <col min="13577" max="13577" width="12.6640625" customWidth="1"/>
    <col min="13578" max="13578" width="8.6640625" customWidth="1"/>
    <col min="13579" max="13579" width="13.88671875" customWidth="1"/>
    <col min="13581" max="13581" width="14.5546875" customWidth="1"/>
    <col min="13583" max="13583" width="12.109375" customWidth="1"/>
    <col min="13584" max="13584" width="25.109375" customWidth="1"/>
    <col min="13825" max="13825" width="6.33203125" customWidth="1"/>
    <col min="13826" max="13826" width="22.5546875" customWidth="1"/>
    <col min="13827" max="13827" width="19.33203125" customWidth="1"/>
    <col min="13828" max="13828" width="13.6640625" customWidth="1"/>
    <col min="13829" max="13829" width="18.109375" customWidth="1"/>
    <col min="13830" max="13830" width="20.88671875" customWidth="1"/>
    <col min="13831" max="13831" width="27.5546875" customWidth="1"/>
    <col min="13832" max="13832" width="13.6640625" customWidth="1"/>
    <col min="13833" max="13833" width="12.6640625" customWidth="1"/>
    <col min="13834" max="13834" width="8.6640625" customWidth="1"/>
    <col min="13835" max="13835" width="13.88671875" customWidth="1"/>
    <col min="13837" max="13837" width="14.5546875" customWidth="1"/>
    <col min="13839" max="13839" width="12.109375" customWidth="1"/>
    <col min="13840" max="13840" width="25.109375" customWidth="1"/>
    <col min="14081" max="14081" width="6.33203125" customWidth="1"/>
    <col min="14082" max="14082" width="22.5546875" customWidth="1"/>
    <col min="14083" max="14083" width="19.33203125" customWidth="1"/>
    <col min="14084" max="14084" width="13.6640625" customWidth="1"/>
    <col min="14085" max="14085" width="18.109375" customWidth="1"/>
    <col min="14086" max="14086" width="20.88671875" customWidth="1"/>
    <col min="14087" max="14087" width="27.5546875" customWidth="1"/>
    <col min="14088" max="14088" width="13.6640625" customWidth="1"/>
    <col min="14089" max="14089" width="12.6640625" customWidth="1"/>
    <col min="14090" max="14090" width="8.6640625" customWidth="1"/>
    <col min="14091" max="14091" width="13.88671875" customWidth="1"/>
    <col min="14093" max="14093" width="14.5546875" customWidth="1"/>
    <col min="14095" max="14095" width="12.109375" customWidth="1"/>
    <col min="14096" max="14096" width="25.109375" customWidth="1"/>
    <col min="14337" max="14337" width="6.33203125" customWidth="1"/>
    <col min="14338" max="14338" width="22.5546875" customWidth="1"/>
    <col min="14339" max="14339" width="19.33203125" customWidth="1"/>
    <col min="14340" max="14340" width="13.6640625" customWidth="1"/>
    <col min="14341" max="14341" width="18.109375" customWidth="1"/>
    <col min="14342" max="14342" width="20.88671875" customWidth="1"/>
    <col min="14343" max="14343" width="27.5546875" customWidth="1"/>
    <col min="14344" max="14344" width="13.6640625" customWidth="1"/>
    <col min="14345" max="14345" width="12.6640625" customWidth="1"/>
    <col min="14346" max="14346" width="8.6640625" customWidth="1"/>
    <col min="14347" max="14347" width="13.88671875" customWidth="1"/>
    <col min="14349" max="14349" width="14.5546875" customWidth="1"/>
    <col min="14351" max="14351" width="12.109375" customWidth="1"/>
    <col min="14352" max="14352" width="25.109375" customWidth="1"/>
    <col min="14593" max="14593" width="6.33203125" customWidth="1"/>
    <col min="14594" max="14594" width="22.5546875" customWidth="1"/>
    <col min="14595" max="14595" width="19.33203125" customWidth="1"/>
    <col min="14596" max="14596" width="13.6640625" customWidth="1"/>
    <col min="14597" max="14597" width="18.109375" customWidth="1"/>
    <col min="14598" max="14598" width="20.88671875" customWidth="1"/>
    <col min="14599" max="14599" width="27.5546875" customWidth="1"/>
    <col min="14600" max="14600" width="13.6640625" customWidth="1"/>
    <col min="14601" max="14601" width="12.6640625" customWidth="1"/>
    <col min="14602" max="14602" width="8.6640625" customWidth="1"/>
    <col min="14603" max="14603" width="13.88671875" customWidth="1"/>
    <col min="14605" max="14605" width="14.5546875" customWidth="1"/>
    <col min="14607" max="14607" width="12.109375" customWidth="1"/>
    <col min="14608" max="14608" width="25.109375" customWidth="1"/>
    <col min="14849" max="14849" width="6.33203125" customWidth="1"/>
    <col min="14850" max="14850" width="22.5546875" customWidth="1"/>
    <col min="14851" max="14851" width="19.33203125" customWidth="1"/>
    <col min="14852" max="14852" width="13.6640625" customWidth="1"/>
    <col min="14853" max="14853" width="18.109375" customWidth="1"/>
    <col min="14854" max="14854" width="20.88671875" customWidth="1"/>
    <col min="14855" max="14855" width="27.5546875" customWidth="1"/>
    <col min="14856" max="14856" width="13.6640625" customWidth="1"/>
    <col min="14857" max="14857" width="12.6640625" customWidth="1"/>
    <col min="14858" max="14858" width="8.6640625" customWidth="1"/>
    <col min="14859" max="14859" width="13.88671875" customWidth="1"/>
    <col min="14861" max="14861" width="14.5546875" customWidth="1"/>
    <col min="14863" max="14863" width="12.109375" customWidth="1"/>
    <col min="14864" max="14864" width="25.109375" customWidth="1"/>
    <col min="15105" max="15105" width="6.33203125" customWidth="1"/>
    <col min="15106" max="15106" width="22.5546875" customWidth="1"/>
    <col min="15107" max="15107" width="19.33203125" customWidth="1"/>
    <col min="15108" max="15108" width="13.6640625" customWidth="1"/>
    <col min="15109" max="15109" width="18.109375" customWidth="1"/>
    <col min="15110" max="15110" width="20.88671875" customWidth="1"/>
    <col min="15111" max="15111" width="27.5546875" customWidth="1"/>
    <col min="15112" max="15112" width="13.6640625" customWidth="1"/>
    <col min="15113" max="15113" width="12.6640625" customWidth="1"/>
    <col min="15114" max="15114" width="8.6640625" customWidth="1"/>
    <col min="15115" max="15115" width="13.88671875" customWidth="1"/>
    <col min="15117" max="15117" width="14.5546875" customWidth="1"/>
    <col min="15119" max="15119" width="12.109375" customWidth="1"/>
    <col min="15120" max="15120" width="25.109375" customWidth="1"/>
    <col min="15361" max="15361" width="6.33203125" customWidth="1"/>
    <col min="15362" max="15362" width="22.5546875" customWidth="1"/>
    <col min="15363" max="15363" width="19.33203125" customWidth="1"/>
    <col min="15364" max="15364" width="13.6640625" customWidth="1"/>
    <col min="15365" max="15365" width="18.109375" customWidth="1"/>
    <col min="15366" max="15366" width="20.88671875" customWidth="1"/>
    <col min="15367" max="15367" width="27.5546875" customWidth="1"/>
    <col min="15368" max="15368" width="13.6640625" customWidth="1"/>
    <col min="15369" max="15369" width="12.6640625" customWidth="1"/>
    <col min="15370" max="15370" width="8.6640625" customWidth="1"/>
    <col min="15371" max="15371" width="13.88671875" customWidth="1"/>
    <col min="15373" max="15373" width="14.5546875" customWidth="1"/>
    <col min="15375" max="15375" width="12.109375" customWidth="1"/>
    <col min="15376" max="15376" width="25.109375" customWidth="1"/>
    <col min="15617" max="15617" width="6.33203125" customWidth="1"/>
    <col min="15618" max="15618" width="22.5546875" customWidth="1"/>
    <col min="15619" max="15619" width="19.33203125" customWidth="1"/>
    <col min="15620" max="15620" width="13.6640625" customWidth="1"/>
    <col min="15621" max="15621" width="18.109375" customWidth="1"/>
    <col min="15622" max="15622" width="20.88671875" customWidth="1"/>
    <col min="15623" max="15623" width="27.5546875" customWidth="1"/>
    <col min="15624" max="15624" width="13.6640625" customWidth="1"/>
    <col min="15625" max="15625" width="12.6640625" customWidth="1"/>
    <col min="15626" max="15626" width="8.6640625" customWidth="1"/>
    <col min="15627" max="15627" width="13.88671875" customWidth="1"/>
    <col min="15629" max="15629" width="14.5546875" customWidth="1"/>
    <col min="15631" max="15631" width="12.109375" customWidth="1"/>
    <col min="15632" max="15632" width="25.109375" customWidth="1"/>
    <col min="15873" max="15873" width="6.33203125" customWidth="1"/>
    <col min="15874" max="15874" width="22.5546875" customWidth="1"/>
    <col min="15875" max="15875" width="19.33203125" customWidth="1"/>
    <col min="15876" max="15876" width="13.6640625" customWidth="1"/>
    <col min="15877" max="15877" width="18.109375" customWidth="1"/>
    <col min="15878" max="15878" width="20.88671875" customWidth="1"/>
    <col min="15879" max="15879" width="27.5546875" customWidth="1"/>
    <col min="15880" max="15880" width="13.6640625" customWidth="1"/>
    <col min="15881" max="15881" width="12.6640625" customWidth="1"/>
    <col min="15882" max="15882" width="8.6640625" customWidth="1"/>
    <col min="15883" max="15883" width="13.88671875" customWidth="1"/>
    <col min="15885" max="15885" width="14.5546875" customWidth="1"/>
    <col min="15887" max="15887" width="12.109375" customWidth="1"/>
    <col min="15888" max="15888" width="25.109375" customWidth="1"/>
    <col min="16129" max="16129" width="6.33203125" customWidth="1"/>
    <col min="16130" max="16130" width="22.5546875" customWidth="1"/>
    <col min="16131" max="16131" width="19.33203125" customWidth="1"/>
    <col min="16132" max="16132" width="13.6640625" customWidth="1"/>
    <col min="16133" max="16133" width="18.109375" customWidth="1"/>
    <col min="16134" max="16134" width="20.88671875" customWidth="1"/>
    <col min="16135" max="16135" width="27.5546875" customWidth="1"/>
    <col min="16136" max="16136" width="13.6640625" customWidth="1"/>
    <col min="16137" max="16137" width="12.6640625" customWidth="1"/>
    <col min="16138" max="16138" width="8.6640625" customWidth="1"/>
    <col min="16139" max="16139" width="13.88671875" customWidth="1"/>
    <col min="16141" max="16141" width="14.5546875" customWidth="1"/>
    <col min="16143" max="16143" width="12.109375" customWidth="1"/>
    <col min="16144" max="16144" width="25.109375" customWidth="1"/>
  </cols>
  <sheetData>
    <row r="1" spans="1:22">
      <c r="H1" s="2952"/>
      <c r="I1" s="2953"/>
    </row>
    <row r="2" spans="1:22" ht="13.5" customHeight="1">
      <c r="A2" s="2954" t="s">
        <v>19161</v>
      </c>
      <c r="B2" s="2955"/>
      <c r="C2" s="2955"/>
      <c r="D2" s="2955"/>
      <c r="E2" s="2955"/>
      <c r="F2" s="2955"/>
      <c r="G2" s="2955"/>
      <c r="H2" s="2955"/>
      <c r="I2" s="2955"/>
      <c r="K2" s="1136"/>
    </row>
    <row r="3" spans="1:22" ht="15.75" customHeight="1">
      <c r="A3" s="2956" t="s">
        <v>19162</v>
      </c>
      <c r="B3" s="2956"/>
      <c r="C3" s="2956"/>
      <c r="D3" s="2956"/>
      <c r="E3" s="2956"/>
      <c r="F3" s="2956"/>
      <c r="G3" s="2956"/>
      <c r="H3" s="2956"/>
      <c r="I3" s="1314"/>
    </row>
    <row r="4" spans="1:22" ht="105.75" customHeight="1">
      <c r="A4" s="1190" t="s">
        <v>19163</v>
      </c>
      <c r="B4" s="29" t="s">
        <v>14</v>
      </c>
      <c r="C4" s="29" t="s">
        <v>19164</v>
      </c>
      <c r="D4" s="30" t="s">
        <v>1</v>
      </c>
      <c r="E4" s="1107" t="s">
        <v>7015</v>
      </c>
      <c r="F4" s="1107" t="s">
        <v>15</v>
      </c>
      <c r="G4" s="1107" t="s">
        <v>19165</v>
      </c>
      <c r="H4" s="1315"/>
      <c r="I4" s="1315"/>
      <c r="N4" s="1010"/>
      <c r="P4" s="1137"/>
      <c r="Q4" s="1137"/>
      <c r="R4" s="1137"/>
      <c r="S4" s="1138"/>
      <c r="T4" s="1137"/>
      <c r="U4" s="1137"/>
      <c r="V4" s="1137"/>
    </row>
    <row r="5" spans="1:22" ht="19.5" customHeight="1">
      <c r="A5" s="1191">
        <v>1</v>
      </c>
      <c r="B5" s="50">
        <v>2</v>
      </c>
      <c r="C5" s="946">
        <v>3</v>
      </c>
      <c r="D5" s="1174">
        <v>4</v>
      </c>
      <c r="E5" s="946">
        <v>5</v>
      </c>
      <c r="F5" s="946">
        <v>6</v>
      </c>
      <c r="G5" s="946">
        <v>7</v>
      </c>
      <c r="H5" s="1139"/>
      <c r="I5" s="1139"/>
      <c r="M5" s="1137"/>
      <c r="P5" s="1010"/>
      <c r="Q5" s="1010"/>
      <c r="R5" s="1010"/>
      <c r="S5" s="1138"/>
      <c r="T5" s="1010"/>
      <c r="U5" s="1010"/>
      <c r="V5" s="1137"/>
    </row>
    <row r="6" spans="1:22" ht="19.5" customHeight="1">
      <c r="A6" s="2957" t="s">
        <v>19166</v>
      </c>
      <c r="B6" s="2957"/>
      <c r="C6" s="2957"/>
      <c r="D6" s="2957"/>
      <c r="E6" s="2957"/>
      <c r="F6" s="2957"/>
      <c r="G6" s="2957"/>
      <c r="H6" s="2957"/>
      <c r="I6" s="2957"/>
    </row>
    <row r="7" spans="1:22" ht="19.5" customHeight="1">
      <c r="A7" s="2957" t="s">
        <v>2</v>
      </c>
      <c r="B7" s="2957"/>
      <c r="C7" s="2957"/>
      <c r="D7" s="2957"/>
      <c r="E7" s="2957"/>
      <c r="F7" s="2957"/>
      <c r="G7" s="2957"/>
      <c r="H7" s="2957"/>
      <c r="I7" s="2957"/>
      <c r="J7" s="182"/>
      <c r="K7" s="182"/>
      <c r="L7" s="182"/>
      <c r="M7" s="182"/>
      <c r="N7" s="182"/>
      <c r="O7" s="182"/>
    </row>
    <row r="8" spans="1:22" ht="138" customHeight="1">
      <c r="A8" s="22" t="s">
        <v>7325</v>
      </c>
      <c r="B8" s="948" t="s">
        <v>19167</v>
      </c>
      <c r="C8" s="948"/>
      <c r="D8" s="293">
        <v>8657.2000000000007</v>
      </c>
      <c r="E8" s="27" t="s">
        <v>19168</v>
      </c>
      <c r="F8" s="948" t="s">
        <v>19169</v>
      </c>
      <c r="G8" s="948" t="s">
        <v>19170</v>
      </c>
      <c r="H8" s="1141"/>
      <c r="I8" s="1142"/>
      <c r="J8" s="182"/>
      <c r="K8" s="1143"/>
      <c r="L8" s="182"/>
      <c r="M8" s="182"/>
      <c r="N8" s="182"/>
      <c r="O8" s="182"/>
    </row>
    <row r="9" spans="1:22" ht="16.2">
      <c r="A9" s="1176" t="s">
        <v>10</v>
      </c>
      <c r="B9" s="1158" t="s">
        <v>15434</v>
      </c>
      <c r="C9" s="1159"/>
      <c r="D9" s="1175">
        <f>SUM(D8)</f>
        <v>8657.2000000000007</v>
      </c>
      <c r="E9" s="1160"/>
      <c r="F9" s="947"/>
      <c r="G9" s="947"/>
      <c r="H9" s="2"/>
      <c r="I9" s="959"/>
      <c r="J9" s="182"/>
      <c r="K9" s="1144"/>
      <c r="L9" s="182"/>
      <c r="M9" s="182"/>
      <c r="N9" s="182"/>
      <c r="O9" s="182"/>
    </row>
    <row r="10" spans="1:22" ht="22.5" customHeight="1">
      <c r="A10" s="2957" t="s">
        <v>4</v>
      </c>
      <c r="B10" s="2957"/>
      <c r="C10" s="2957"/>
      <c r="D10" s="2957"/>
      <c r="E10" s="2957"/>
      <c r="F10" s="2957"/>
      <c r="G10" s="2957"/>
      <c r="H10" s="2957"/>
      <c r="I10" s="2957"/>
      <c r="J10" s="182"/>
      <c r="K10" s="1144"/>
      <c r="L10" s="182"/>
      <c r="M10" s="182"/>
      <c r="N10" s="182"/>
      <c r="O10" s="182"/>
    </row>
    <row r="11" spans="1:22" ht="69.75" customHeight="1">
      <c r="A11" s="22" t="s">
        <v>19171</v>
      </c>
      <c r="B11" s="948" t="s">
        <v>1838</v>
      </c>
      <c r="C11" s="949"/>
      <c r="D11" s="22">
        <v>3356.22</v>
      </c>
      <c r="E11" s="27" t="s">
        <v>19172</v>
      </c>
      <c r="F11" s="948" t="s">
        <v>19173</v>
      </c>
      <c r="G11" s="948" t="s">
        <v>19174</v>
      </c>
      <c r="H11" s="1141"/>
      <c r="I11" s="1142"/>
      <c r="J11" s="182"/>
      <c r="K11" s="1144"/>
      <c r="L11" s="182"/>
      <c r="M11" s="182"/>
      <c r="N11" s="182"/>
      <c r="O11" s="182"/>
    </row>
    <row r="12" spans="1:22" ht="150.6" customHeight="1">
      <c r="A12" s="22" t="s">
        <v>19175</v>
      </c>
      <c r="B12" s="948" t="s">
        <v>11913</v>
      </c>
      <c r="C12" s="948"/>
      <c r="D12" s="22">
        <v>7871.0083000000004</v>
      </c>
      <c r="E12" s="27" t="s">
        <v>19176</v>
      </c>
      <c r="F12" s="948" t="s">
        <v>19177</v>
      </c>
      <c r="G12" s="948" t="s">
        <v>19178</v>
      </c>
      <c r="H12" s="1141"/>
      <c r="I12" s="1142"/>
      <c r="J12" s="182"/>
      <c r="K12" s="1144"/>
      <c r="L12" s="182"/>
      <c r="M12" s="182"/>
      <c r="N12" s="182"/>
      <c r="O12" s="182"/>
    </row>
    <row r="13" spans="1:22" ht="226.5" customHeight="1">
      <c r="A13" s="22">
        <v>3</v>
      </c>
      <c r="B13" s="948" t="s">
        <v>19179</v>
      </c>
      <c r="C13" s="948"/>
      <c r="D13" s="22">
        <v>6833.5070999999998</v>
      </c>
      <c r="E13" s="948" t="s">
        <v>19180</v>
      </c>
      <c r="F13" s="948" t="s">
        <v>19181</v>
      </c>
      <c r="G13" s="948" t="s">
        <v>19182</v>
      </c>
      <c r="H13" s="1141"/>
      <c r="I13" s="1142"/>
      <c r="J13" s="182"/>
      <c r="K13" s="1144"/>
      <c r="L13" s="182"/>
      <c r="M13" s="182"/>
      <c r="N13" s="182"/>
      <c r="O13" s="182"/>
    </row>
    <row r="14" spans="1:22" ht="32.4">
      <c r="A14" s="1176" t="s">
        <v>12</v>
      </c>
      <c r="B14" s="1158" t="s">
        <v>19183</v>
      </c>
      <c r="C14" s="1159"/>
      <c r="D14" s="1176">
        <v>18060.735400000001</v>
      </c>
      <c r="E14" s="1160"/>
      <c r="F14" s="947"/>
      <c r="G14" s="947"/>
      <c r="H14" s="2"/>
      <c r="I14" s="959"/>
      <c r="J14" s="182"/>
      <c r="K14" s="1144"/>
      <c r="L14" s="182"/>
      <c r="M14" s="182"/>
      <c r="N14" s="182"/>
      <c r="O14" s="182"/>
    </row>
    <row r="15" spans="1:22" ht="22.5" customHeight="1">
      <c r="A15" s="2957" t="s">
        <v>19184</v>
      </c>
      <c r="B15" s="2957"/>
      <c r="C15" s="2957"/>
      <c r="D15" s="2957"/>
      <c r="E15" s="2957"/>
      <c r="F15" s="2957"/>
      <c r="G15" s="2957"/>
      <c r="H15" s="2957"/>
      <c r="I15" s="2957"/>
      <c r="J15" s="182"/>
      <c r="K15" s="1144"/>
      <c r="L15" s="182"/>
      <c r="M15" s="182"/>
      <c r="N15" s="182"/>
      <c r="O15" s="182"/>
    </row>
    <row r="16" spans="1:22" ht="15.6">
      <c r="A16" s="22"/>
      <c r="B16" s="948"/>
      <c r="C16" s="1161" t="s">
        <v>58</v>
      </c>
      <c r="D16" s="293"/>
      <c r="E16" s="948"/>
      <c r="F16" s="948"/>
      <c r="G16" s="948"/>
      <c r="H16" s="2"/>
      <c r="I16" s="959"/>
      <c r="J16" s="182"/>
      <c r="K16" s="1144"/>
      <c r="L16" s="182"/>
      <c r="M16" s="182"/>
      <c r="N16" s="182"/>
      <c r="O16" s="182"/>
    </row>
    <row r="17" spans="1:15" ht="66">
      <c r="A17" s="950" t="s">
        <v>7325</v>
      </c>
      <c r="B17" s="945" t="s">
        <v>19185</v>
      </c>
      <c r="C17" s="1162"/>
      <c r="D17" s="950">
        <v>716</v>
      </c>
      <c r="E17" s="945" t="s">
        <v>19186</v>
      </c>
      <c r="F17" s="945" t="s">
        <v>19187</v>
      </c>
      <c r="G17" s="945" t="s">
        <v>19188</v>
      </c>
      <c r="H17" s="1146"/>
      <c r="I17" s="1145"/>
      <c r="J17" s="182"/>
      <c r="K17" s="1144"/>
      <c r="L17" s="182"/>
      <c r="M17" s="182"/>
      <c r="N17" s="182"/>
      <c r="O17" s="182"/>
    </row>
    <row r="18" spans="1:15" ht="15.6">
      <c r="A18" s="1177" t="s">
        <v>10</v>
      </c>
      <c r="B18" s="1163" t="s">
        <v>52</v>
      </c>
      <c r="C18" s="1161"/>
      <c r="D18" s="1177">
        <v>716</v>
      </c>
      <c r="E18" s="1163"/>
      <c r="F18" s="948"/>
      <c r="G18" s="948"/>
      <c r="H18" s="2"/>
      <c r="I18" s="959"/>
      <c r="J18" s="182"/>
      <c r="K18" s="1144"/>
      <c r="L18" s="182"/>
      <c r="M18" s="182"/>
      <c r="N18" s="182"/>
      <c r="O18" s="182"/>
    </row>
    <row r="19" spans="1:15" ht="15.6">
      <c r="A19" s="1177"/>
      <c r="B19" s="1163"/>
      <c r="C19" s="1161" t="s">
        <v>3590</v>
      </c>
      <c r="D19" s="1177"/>
      <c r="E19" s="1163"/>
      <c r="F19" s="948"/>
      <c r="G19" s="948"/>
      <c r="H19" s="2"/>
      <c r="I19" s="959"/>
      <c r="J19" s="182"/>
      <c r="K19" s="1144"/>
      <c r="L19" s="182"/>
      <c r="M19" s="182"/>
      <c r="N19" s="182"/>
      <c r="O19" s="182"/>
    </row>
    <row r="20" spans="1:15" ht="52.8">
      <c r="A20" s="22" t="s">
        <v>19171</v>
      </c>
      <c r="B20" s="948" t="s">
        <v>19189</v>
      </c>
      <c r="C20" s="1164"/>
      <c r="D20" s="22">
        <v>4631.7</v>
      </c>
      <c r="E20" s="27" t="s">
        <v>19190</v>
      </c>
      <c r="F20" s="948" t="s">
        <v>19191</v>
      </c>
      <c r="G20" s="948" t="s">
        <v>19192</v>
      </c>
      <c r="H20" s="1141"/>
      <c r="I20" s="1142"/>
      <c r="J20" s="182"/>
      <c r="K20" s="1144"/>
      <c r="L20" s="182"/>
      <c r="M20" s="182"/>
      <c r="N20" s="182"/>
      <c r="O20" s="182"/>
    </row>
    <row r="21" spans="1:15" ht="15.6">
      <c r="A21" s="1177" t="s">
        <v>10</v>
      </c>
      <c r="B21" s="1163" t="s">
        <v>52</v>
      </c>
      <c r="C21" s="1161"/>
      <c r="D21" s="22">
        <v>4631.7</v>
      </c>
      <c r="E21" s="1163"/>
      <c r="F21" s="1160"/>
      <c r="G21" s="1160"/>
      <c r="H21" s="2"/>
      <c r="I21" s="959"/>
      <c r="J21" s="182"/>
      <c r="K21" s="1144"/>
      <c r="L21" s="182"/>
      <c r="M21" s="182"/>
      <c r="N21" s="182"/>
      <c r="O21" s="182"/>
    </row>
    <row r="22" spans="1:15" ht="15.6">
      <c r="A22" s="22"/>
      <c r="B22" s="1160"/>
      <c r="C22" s="1161" t="s">
        <v>27</v>
      </c>
      <c r="D22" s="1178"/>
      <c r="E22" s="1160"/>
      <c r="F22" s="1160"/>
      <c r="G22" s="1160"/>
      <c r="H22" s="2"/>
      <c r="I22" s="959"/>
      <c r="J22" s="182"/>
      <c r="K22" s="1144"/>
      <c r="L22" s="182"/>
      <c r="M22" s="182"/>
      <c r="N22" s="182"/>
      <c r="O22" s="182"/>
    </row>
    <row r="23" spans="1:15" ht="66">
      <c r="A23" s="22" t="s">
        <v>19171</v>
      </c>
      <c r="B23" s="948" t="s">
        <v>19193</v>
      </c>
      <c r="C23" s="1164"/>
      <c r="D23" s="22">
        <v>166</v>
      </c>
      <c r="E23" s="948" t="s">
        <v>19194</v>
      </c>
      <c r="F23" s="948" t="s">
        <v>19195</v>
      </c>
      <c r="G23" s="948" t="s">
        <v>19196</v>
      </c>
      <c r="H23" s="1142"/>
      <c r="I23" s="1142"/>
      <c r="J23" s="182"/>
      <c r="K23" s="1144"/>
      <c r="L23" s="182"/>
      <c r="M23" s="182"/>
      <c r="N23" s="182"/>
      <c r="O23" s="182"/>
    </row>
    <row r="24" spans="1:15" ht="15.6">
      <c r="A24" s="1177" t="s">
        <v>10</v>
      </c>
      <c r="B24" s="1163" t="s">
        <v>3274</v>
      </c>
      <c r="C24" s="1164"/>
      <c r="D24" s="1177">
        <v>166</v>
      </c>
      <c r="E24" s="1163"/>
      <c r="F24" s="948"/>
      <c r="G24" s="948"/>
      <c r="H24" s="2"/>
      <c r="I24" s="959"/>
      <c r="J24" s="182"/>
      <c r="K24" s="1144"/>
      <c r="L24" s="182"/>
      <c r="M24" s="182"/>
      <c r="N24" s="182"/>
      <c r="O24" s="182"/>
    </row>
    <row r="25" spans="1:15" ht="15.6">
      <c r="A25" s="22"/>
      <c r="B25" s="1160"/>
      <c r="C25" s="1161" t="s">
        <v>3947</v>
      </c>
      <c r="D25" s="1178"/>
      <c r="E25" s="1160"/>
      <c r="F25" s="948"/>
      <c r="G25" s="948"/>
      <c r="H25" s="2"/>
      <c r="I25" s="959"/>
      <c r="J25" s="182"/>
      <c r="K25" s="1144"/>
      <c r="L25" s="182"/>
      <c r="M25" s="182"/>
      <c r="N25" s="182"/>
      <c r="O25" s="182"/>
    </row>
    <row r="26" spans="1:15" ht="49.5" customHeight="1">
      <c r="A26" s="22" t="s">
        <v>19171</v>
      </c>
      <c r="B26" s="948" t="s">
        <v>19197</v>
      </c>
      <c r="C26" s="1164"/>
      <c r="D26" s="22">
        <v>940</v>
      </c>
      <c r="E26" s="27" t="s">
        <v>19198</v>
      </c>
      <c r="F26" s="948" t="s">
        <v>19199</v>
      </c>
      <c r="G26" s="948" t="s">
        <v>19200</v>
      </c>
      <c r="H26" s="1141"/>
      <c r="I26" s="1142"/>
      <c r="J26" s="182"/>
      <c r="K26" s="1144"/>
      <c r="L26" s="182"/>
      <c r="M26" s="182"/>
      <c r="N26" s="182"/>
      <c r="O26" s="182"/>
    </row>
    <row r="27" spans="1:15" ht="15.6">
      <c r="A27" s="1177" t="s">
        <v>10</v>
      </c>
      <c r="B27" s="1163" t="s">
        <v>52</v>
      </c>
      <c r="C27" s="1161"/>
      <c r="D27" s="1177">
        <v>940</v>
      </c>
      <c r="E27" s="1163"/>
      <c r="F27" s="1160"/>
      <c r="G27" s="1160"/>
      <c r="H27" s="2"/>
      <c r="I27" s="959"/>
      <c r="J27" s="182"/>
      <c r="K27" s="1144"/>
      <c r="L27" s="182"/>
      <c r="M27" s="182"/>
      <c r="N27" s="182"/>
      <c r="O27" s="182"/>
    </row>
    <row r="28" spans="1:15" ht="15.6">
      <c r="A28" s="1177"/>
      <c r="B28" s="1163"/>
      <c r="C28" s="1161" t="s">
        <v>58</v>
      </c>
      <c r="D28" s="1177"/>
      <c r="E28" s="1163"/>
      <c r="F28" s="1160"/>
      <c r="G28" s="1160"/>
      <c r="H28" s="2"/>
      <c r="I28" s="951"/>
      <c r="J28" s="182"/>
      <c r="K28" s="1147"/>
      <c r="L28" s="182"/>
      <c r="M28" s="182"/>
      <c r="N28" s="182"/>
      <c r="O28" s="182"/>
    </row>
    <row r="29" spans="1:15" ht="122.25" customHeight="1">
      <c r="A29" s="22" t="s">
        <v>10</v>
      </c>
      <c r="B29" s="948" t="s">
        <v>11925</v>
      </c>
      <c r="C29" s="1161"/>
      <c r="D29" s="22">
        <v>7871.0083000000004</v>
      </c>
      <c r="E29" s="948" t="s">
        <v>19201</v>
      </c>
      <c r="F29" s="948" t="s">
        <v>19202</v>
      </c>
      <c r="G29" s="948" t="s">
        <v>19203</v>
      </c>
      <c r="H29" s="1142"/>
      <c r="I29" s="1142"/>
      <c r="J29" s="182"/>
      <c r="K29" s="1144"/>
      <c r="L29" s="182"/>
      <c r="M29" s="182"/>
      <c r="N29" s="182"/>
      <c r="O29" s="182"/>
    </row>
    <row r="30" spans="1:15">
      <c r="A30" s="1177" t="s">
        <v>10</v>
      </c>
      <c r="B30" s="1163" t="s">
        <v>52</v>
      </c>
      <c r="C30" s="1163"/>
      <c r="D30" s="22">
        <v>7871.0083000000004</v>
      </c>
      <c r="E30" s="1163"/>
      <c r="F30" s="1160"/>
      <c r="G30" s="1160"/>
      <c r="H30" s="2"/>
      <c r="I30" s="959"/>
      <c r="J30" s="182"/>
      <c r="K30" s="1144"/>
      <c r="L30" s="182"/>
      <c r="M30" s="182"/>
      <c r="N30" s="182"/>
      <c r="O30" s="182"/>
    </row>
    <row r="31" spans="1:15" ht="16.2">
      <c r="A31" s="1176" t="s">
        <v>31</v>
      </c>
      <c r="B31" s="1158" t="s">
        <v>8421</v>
      </c>
      <c r="C31" s="1158"/>
      <c r="D31" s="1179">
        <f>SUM(D18,D21,D24,D27,D30)</f>
        <v>14324.7083</v>
      </c>
      <c r="E31" s="1163"/>
      <c r="F31" s="1160"/>
      <c r="G31" s="1160"/>
      <c r="H31" s="2"/>
      <c r="I31" s="959"/>
      <c r="J31" s="182"/>
      <c r="K31" s="1144"/>
      <c r="L31" s="182"/>
      <c r="M31" s="182"/>
      <c r="N31" s="182"/>
      <c r="O31" s="182"/>
    </row>
    <row r="32" spans="1:15" ht="21.75" customHeight="1">
      <c r="A32" s="2946" t="s">
        <v>13211</v>
      </c>
      <c r="B32" s="2946"/>
      <c r="C32" s="2946"/>
      <c r="D32" s="2946"/>
      <c r="E32" s="2946"/>
      <c r="F32" s="2946"/>
      <c r="G32" s="2946"/>
      <c r="H32" s="2946"/>
      <c r="I32" s="2946"/>
      <c r="J32" s="182"/>
      <c r="K32" s="1144"/>
      <c r="L32" s="182"/>
      <c r="M32" s="182"/>
      <c r="N32" s="182"/>
      <c r="O32" s="182"/>
    </row>
    <row r="33" spans="1:15" ht="15.6">
      <c r="A33" s="22"/>
      <c r="B33" s="948"/>
      <c r="C33" s="1161" t="s">
        <v>3322</v>
      </c>
      <c r="D33" s="293"/>
      <c r="E33" s="948"/>
      <c r="F33" s="948"/>
      <c r="G33" s="948"/>
      <c r="H33" s="2"/>
      <c r="I33" s="959"/>
      <c r="J33" s="182"/>
      <c r="K33" s="1144"/>
      <c r="L33" s="182"/>
      <c r="M33" s="182"/>
      <c r="N33" s="182"/>
      <c r="O33" s="182"/>
    </row>
    <row r="34" spans="1:15" ht="91.5" customHeight="1">
      <c r="A34" s="22" t="s">
        <v>19171</v>
      </c>
      <c r="B34" s="50" t="s">
        <v>19204</v>
      </c>
      <c r="C34" s="1164"/>
      <c r="D34" s="22" t="s">
        <v>19205</v>
      </c>
      <c r="E34" s="948" t="s">
        <v>19206</v>
      </c>
      <c r="F34" s="948" t="s">
        <v>19207</v>
      </c>
      <c r="G34" s="948" t="s">
        <v>19208</v>
      </c>
      <c r="H34" s="1142"/>
      <c r="I34" s="1142"/>
      <c r="J34" s="182"/>
      <c r="K34" s="1144"/>
      <c r="L34" s="182"/>
      <c r="M34" s="182"/>
      <c r="N34" s="182"/>
      <c r="O34" s="182"/>
    </row>
    <row r="35" spans="1:15" ht="15.6">
      <c r="A35" s="1177" t="s">
        <v>10</v>
      </c>
      <c r="B35" s="1163" t="s">
        <v>52</v>
      </c>
      <c r="C35" s="1161"/>
      <c r="D35" s="1177">
        <v>85</v>
      </c>
      <c r="E35" s="1163"/>
      <c r="F35" s="1160"/>
      <c r="G35" s="1160"/>
      <c r="H35" s="2"/>
      <c r="I35" s="959"/>
      <c r="J35" s="182"/>
      <c r="K35" s="1144"/>
      <c r="L35" s="182"/>
      <c r="M35" s="182"/>
      <c r="N35" s="182"/>
      <c r="O35" s="182"/>
    </row>
    <row r="36" spans="1:15" ht="15.6">
      <c r="A36" s="22"/>
      <c r="B36" s="1160"/>
      <c r="C36" s="1161" t="s">
        <v>19209</v>
      </c>
      <c r="D36" s="1178"/>
      <c r="E36" s="1160"/>
      <c r="F36" s="1160"/>
      <c r="G36" s="1160"/>
      <c r="H36" s="2"/>
      <c r="I36" s="959"/>
      <c r="J36" s="182"/>
      <c r="K36" s="1144"/>
      <c r="L36" s="182"/>
      <c r="M36" s="182"/>
      <c r="N36" s="182"/>
      <c r="O36" s="182"/>
    </row>
    <row r="37" spans="1:15" ht="39.6">
      <c r="A37" s="22" t="s">
        <v>19171</v>
      </c>
      <c r="B37" s="948" t="s">
        <v>19210</v>
      </c>
      <c r="C37" s="1164"/>
      <c r="D37" s="22">
        <v>5</v>
      </c>
      <c r="E37" s="27" t="s">
        <v>19211</v>
      </c>
      <c r="F37" s="948" t="s">
        <v>19212</v>
      </c>
      <c r="G37" s="948" t="s">
        <v>19213</v>
      </c>
      <c r="H37" s="1141"/>
      <c r="I37" s="1142"/>
      <c r="J37" s="182"/>
      <c r="K37" s="1147"/>
      <c r="L37" s="182"/>
      <c r="M37" s="182"/>
      <c r="N37" s="182"/>
      <c r="O37" s="182"/>
    </row>
    <row r="38" spans="1:15" ht="15.6">
      <c r="A38" s="1177" t="s">
        <v>10</v>
      </c>
      <c r="B38" s="1163" t="s">
        <v>3274</v>
      </c>
      <c r="C38" s="1164"/>
      <c r="D38" s="1177">
        <v>5</v>
      </c>
      <c r="E38" s="1163"/>
      <c r="F38" s="1160"/>
      <c r="G38" s="1160"/>
      <c r="H38" s="2"/>
      <c r="I38" s="959"/>
      <c r="J38" s="182"/>
      <c r="K38" s="1144"/>
      <c r="L38" s="182"/>
      <c r="M38" s="182"/>
      <c r="N38" s="182"/>
      <c r="O38" s="182"/>
    </row>
    <row r="39" spans="1:15" ht="15.6">
      <c r="A39" s="22"/>
      <c r="B39" s="1160"/>
      <c r="C39" s="1161" t="s">
        <v>4901</v>
      </c>
      <c r="D39" s="1178"/>
      <c r="E39" s="1160"/>
      <c r="F39" s="1160"/>
      <c r="G39" s="1160"/>
      <c r="H39" s="2"/>
      <c r="I39" s="959"/>
      <c r="J39" s="182"/>
      <c r="K39" s="1144"/>
      <c r="L39" s="182"/>
      <c r="M39" s="182"/>
      <c r="N39" s="182"/>
      <c r="O39" s="182"/>
    </row>
    <row r="40" spans="1:15" ht="26.4">
      <c r="A40" s="22" t="s">
        <v>19171</v>
      </c>
      <c r="B40" s="948" t="s">
        <v>19214</v>
      </c>
      <c r="C40" s="1164"/>
      <c r="D40" s="22">
        <v>8</v>
      </c>
      <c r="E40" s="27" t="s">
        <v>19215</v>
      </c>
      <c r="F40" s="27" t="s">
        <v>19216</v>
      </c>
      <c r="G40" s="948" t="s">
        <v>19213</v>
      </c>
      <c r="H40" s="1141"/>
      <c r="I40" s="1142"/>
      <c r="J40" s="182"/>
      <c r="K40" s="1144"/>
      <c r="L40" s="182"/>
      <c r="M40" s="182"/>
      <c r="N40" s="182"/>
      <c r="O40" s="182"/>
    </row>
    <row r="41" spans="1:15" ht="54.75" customHeight="1">
      <c r="A41" s="22" t="s">
        <v>19217</v>
      </c>
      <c r="B41" s="948" t="s">
        <v>19218</v>
      </c>
      <c r="C41" s="948"/>
      <c r="D41" s="22">
        <v>19</v>
      </c>
      <c r="E41" s="948" t="s">
        <v>19219</v>
      </c>
      <c r="F41" s="948" t="s">
        <v>19220</v>
      </c>
      <c r="G41" s="948" t="s">
        <v>19221</v>
      </c>
      <c r="H41" s="1142"/>
      <c r="I41" s="1142"/>
      <c r="J41" s="182"/>
      <c r="K41" s="1144"/>
      <c r="L41" s="182"/>
      <c r="M41" s="182"/>
      <c r="N41" s="182"/>
      <c r="O41" s="182"/>
    </row>
    <row r="42" spans="1:15" ht="96" customHeight="1">
      <c r="A42" s="22" t="s">
        <v>19222</v>
      </c>
      <c r="B42" s="948" t="s">
        <v>19223</v>
      </c>
      <c r="C42" s="948"/>
      <c r="D42" s="22">
        <v>1039</v>
      </c>
      <c r="E42" s="948" t="s">
        <v>19224</v>
      </c>
      <c r="F42" s="948" t="s">
        <v>19225</v>
      </c>
      <c r="G42" s="948" t="s">
        <v>19226</v>
      </c>
      <c r="H42" s="1141"/>
      <c r="I42" s="1142"/>
      <c r="J42" s="182"/>
      <c r="K42" s="1144"/>
      <c r="L42" s="182"/>
      <c r="M42" s="182"/>
      <c r="N42" s="182"/>
      <c r="O42" s="182"/>
    </row>
    <row r="43" spans="1:15" ht="63" customHeight="1">
      <c r="A43" s="22" t="s">
        <v>19227</v>
      </c>
      <c r="B43" s="948" t="s">
        <v>19228</v>
      </c>
      <c r="C43" s="948"/>
      <c r="D43" s="22">
        <v>10</v>
      </c>
      <c r="E43" s="27" t="s">
        <v>19229</v>
      </c>
      <c r="F43" s="27" t="s">
        <v>19230</v>
      </c>
      <c r="G43" s="948" t="s">
        <v>19231</v>
      </c>
      <c r="H43" s="1142"/>
      <c r="I43" s="1142"/>
      <c r="J43" s="182"/>
      <c r="K43" s="1144"/>
      <c r="L43" s="182"/>
      <c r="M43" s="182"/>
      <c r="N43" s="182"/>
      <c r="O43" s="182"/>
    </row>
    <row r="44" spans="1:15">
      <c r="A44" s="1177">
        <v>4</v>
      </c>
      <c r="B44" s="1163" t="s">
        <v>52</v>
      </c>
      <c r="C44" s="1163"/>
      <c r="D44" s="1177">
        <v>1076</v>
      </c>
      <c r="E44" s="1163"/>
      <c r="F44" s="1160"/>
      <c r="G44" s="1160"/>
      <c r="H44" s="2"/>
      <c r="I44" s="959"/>
      <c r="J44" s="182"/>
      <c r="K44" s="1144"/>
      <c r="L44" s="182"/>
      <c r="M44" s="182"/>
      <c r="N44" s="182"/>
      <c r="O44" s="182"/>
    </row>
    <row r="45" spans="1:15" ht="64.8">
      <c r="A45" s="1176" t="s">
        <v>33</v>
      </c>
      <c r="B45" s="1158" t="s">
        <v>19232</v>
      </c>
      <c r="C45" s="1158"/>
      <c r="D45" s="1176">
        <f>SUM(D35,D38,D40:D43)</f>
        <v>1166</v>
      </c>
      <c r="E45" s="1158"/>
      <c r="F45" s="1160"/>
      <c r="G45" s="1160"/>
      <c r="H45" s="2"/>
      <c r="I45" s="959"/>
      <c r="J45" s="182"/>
      <c r="K45" s="1144"/>
      <c r="L45" s="182"/>
      <c r="M45" s="182"/>
      <c r="N45" s="182"/>
      <c r="O45" s="182"/>
    </row>
    <row r="46" spans="1:15" ht="19.5" customHeight="1">
      <c r="A46" s="2946" t="s">
        <v>5870</v>
      </c>
      <c r="B46" s="2946"/>
      <c r="C46" s="2946"/>
      <c r="D46" s="2946"/>
      <c r="E46" s="2946"/>
      <c r="F46" s="2946"/>
      <c r="G46" s="2946"/>
      <c r="H46" s="2946"/>
      <c r="I46" s="2946"/>
      <c r="J46" s="182"/>
      <c r="K46" s="1144"/>
      <c r="L46" s="182"/>
      <c r="M46" s="182"/>
      <c r="N46" s="182"/>
      <c r="O46" s="182"/>
    </row>
    <row r="47" spans="1:15" ht="26.4">
      <c r="A47" s="22" t="s">
        <v>19171</v>
      </c>
      <c r="B47" s="948" t="s">
        <v>19233</v>
      </c>
      <c r="C47" s="948"/>
      <c r="D47" s="22">
        <v>179.18</v>
      </c>
      <c r="E47" s="27" t="s">
        <v>19234</v>
      </c>
      <c r="F47" s="948" t="s">
        <v>19235</v>
      </c>
      <c r="G47" s="948" t="s">
        <v>19236</v>
      </c>
      <c r="H47" s="1141"/>
      <c r="I47" s="1142"/>
      <c r="J47" s="182"/>
      <c r="K47" s="1144"/>
      <c r="L47" s="182"/>
      <c r="M47" s="182"/>
      <c r="N47" s="182"/>
      <c r="O47" s="182"/>
    </row>
    <row r="48" spans="1:15" s="1137" customFormat="1" ht="48.6">
      <c r="A48" s="1176" t="s">
        <v>10</v>
      </c>
      <c r="B48" s="1158" t="s">
        <v>19237</v>
      </c>
      <c r="C48" s="1158"/>
      <c r="D48" s="1176">
        <f>SUM(D47)</f>
        <v>179.18</v>
      </c>
      <c r="E48" s="1158"/>
      <c r="F48" s="1158"/>
      <c r="G48" s="1158"/>
      <c r="H48" s="1148"/>
      <c r="I48" s="959"/>
      <c r="J48" s="1149"/>
      <c r="K48" s="1144"/>
      <c r="L48" s="1149"/>
      <c r="M48" s="1149"/>
      <c r="N48" s="1149"/>
      <c r="O48" s="1149"/>
    </row>
    <row r="49" spans="1:15" ht="18" customHeight="1">
      <c r="A49" s="2958" t="s">
        <v>6067</v>
      </c>
      <c r="B49" s="2958"/>
      <c r="C49" s="2958"/>
      <c r="D49" s="2958"/>
      <c r="E49" s="2958"/>
      <c r="F49" s="2958"/>
      <c r="G49" s="2958"/>
      <c r="H49" s="2958"/>
      <c r="I49" s="2958"/>
      <c r="J49" s="182"/>
      <c r="K49" s="1144"/>
      <c r="L49" s="182"/>
      <c r="M49" s="182"/>
      <c r="N49" s="182"/>
      <c r="O49" s="182"/>
    </row>
    <row r="50" spans="1:15" ht="67.5" customHeight="1">
      <c r="A50" s="22" t="s">
        <v>19171</v>
      </c>
      <c r="B50" s="948" t="s">
        <v>19238</v>
      </c>
      <c r="C50" s="948"/>
      <c r="D50" s="22">
        <v>4.37</v>
      </c>
      <c r="E50" s="27" t="s">
        <v>19239</v>
      </c>
      <c r="F50" s="948" t="s">
        <v>19240</v>
      </c>
      <c r="G50" s="948" t="s">
        <v>19241</v>
      </c>
      <c r="H50" s="1141"/>
      <c r="I50" s="1142"/>
      <c r="J50" s="182"/>
      <c r="K50" s="1144"/>
      <c r="L50" s="182"/>
      <c r="M50" s="182"/>
      <c r="N50" s="182"/>
      <c r="O50" s="182"/>
    </row>
    <row r="51" spans="1:15" ht="19.5" customHeight="1">
      <c r="A51" s="1176" t="s">
        <v>10</v>
      </c>
      <c r="B51" s="1158" t="s">
        <v>11240</v>
      </c>
      <c r="C51" s="1161"/>
      <c r="D51" s="1176">
        <f>SUM(D50)</f>
        <v>4.37</v>
      </c>
      <c r="E51" s="1158"/>
      <c r="F51" s="948"/>
      <c r="G51" s="948"/>
      <c r="H51" s="2"/>
      <c r="I51" s="959"/>
      <c r="J51" s="182"/>
      <c r="K51" s="1144"/>
      <c r="L51" s="182"/>
      <c r="M51" s="182"/>
      <c r="N51" s="182"/>
      <c r="O51" s="182"/>
    </row>
    <row r="52" spans="1:15" ht="21" customHeight="1">
      <c r="A52" s="2946" t="s">
        <v>13268</v>
      </c>
      <c r="B52" s="2946"/>
      <c r="C52" s="2946"/>
      <c r="D52" s="2946"/>
      <c r="E52" s="2946"/>
      <c r="F52" s="2946"/>
      <c r="G52" s="2946"/>
      <c r="H52" s="2946"/>
      <c r="I52" s="2946"/>
      <c r="J52" s="182"/>
      <c r="K52" s="1144"/>
      <c r="L52" s="182"/>
      <c r="M52" s="182"/>
      <c r="N52" s="182"/>
      <c r="O52" s="182"/>
    </row>
    <row r="53" spans="1:15" ht="39.6">
      <c r="A53" s="22" t="s">
        <v>19171</v>
      </c>
      <c r="B53" s="948" t="s">
        <v>19242</v>
      </c>
      <c r="C53" s="948"/>
      <c r="D53" s="22">
        <v>51</v>
      </c>
      <c r="E53" s="27" t="s">
        <v>19243</v>
      </c>
      <c r="F53" s="27" t="s">
        <v>19244</v>
      </c>
      <c r="G53" s="948" t="s">
        <v>19245</v>
      </c>
      <c r="H53" s="1142"/>
      <c r="I53" s="1142"/>
      <c r="J53" s="182"/>
      <c r="K53" s="1144"/>
      <c r="L53" s="182"/>
      <c r="M53" s="182"/>
      <c r="N53" s="182"/>
      <c r="O53" s="182"/>
    </row>
    <row r="54" spans="1:15" ht="51" customHeight="1">
      <c r="A54" s="22" t="s">
        <v>19217</v>
      </c>
      <c r="B54" s="948" t="s">
        <v>19246</v>
      </c>
      <c r="C54" s="948"/>
      <c r="D54" s="22">
        <v>5.82</v>
      </c>
      <c r="E54" s="27" t="s">
        <v>19247</v>
      </c>
      <c r="F54" s="948" t="s">
        <v>19248</v>
      </c>
      <c r="G54" s="948" t="s">
        <v>19245</v>
      </c>
      <c r="H54" s="2"/>
      <c r="I54" s="1142"/>
      <c r="J54" s="182"/>
      <c r="K54" s="1144"/>
      <c r="L54" s="182"/>
      <c r="M54" s="182"/>
      <c r="N54" s="182"/>
      <c r="O54" s="182"/>
    </row>
    <row r="55" spans="1:15" ht="52.8">
      <c r="A55" s="22" t="s">
        <v>19222</v>
      </c>
      <c r="B55" s="948" t="s">
        <v>19249</v>
      </c>
      <c r="C55" s="948"/>
      <c r="D55" s="950">
        <v>100.37</v>
      </c>
      <c r="E55" s="27" t="s">
        <v>19250</v>
      </c>
      <c r="F55" s="948" t="s">
        <v>19248</v>
      </c>
      <c r="G55" s="948" t="s">
        <v>19251</v>
      </c>
      <c r="H55" s="1142"/>
      <c r="I55" s="1142"/>
      <c r="J55" s="182"/>
      <c r="K55" s="1144"/>
      <c r="L55" s="182"/>
      <c r="M55" s="182"/>
      <c r="N55" s="182"/>
      <c r="O55" s="182"/>
    </row>
    <row r="56" spans="1:15" ht="75.75" customHeight="1">
      <c r="A56" s="22" t="s">
        <v>19227</v>
      </c>
      <c r="B56" s="948" t="s">
        <v>19252</v>
      </c>
      <c r="C56" s="948"/>
      <c r="D56" s="22">
        <v>406</v>
      </c>
      <c r="E56" s="27" t="s">
        <v>19253</v>
      </c>
      <c r="F56" s="948" t="s">
        <v>19254</v>
      </c>
      <c r="G56" s="948" t="s">
        <v>19245</v>
      </c>
      <c r="H56" s="1142"/>
      <c r="I56" s="1142"/>
      <c r="J56" s="182"/>
      <c r="K56" s="1144"/>
      <c r="L56" s="182"/>
      <c r="M56" s="182"/>
      <c r="N56" s="182"/>
      <c r="O56" s="182"/>
    </row>
    <row r="57" spans="1:15" ht="66">
      <c r="A57" s="22" t="s">
        <v>19255</v>
      </c>
      <c r="B57" s="948" t="s">
        <v>19256</v>
      </c>
      <c r="C57" s="948"/>
      <c r="D57" s="22">
        <v>39.200000000000003</v>
      </c>
      <c r="E57" s="27" t="s">
        <v>19239</v>
      </c>
      <c r="F57" s="948" t="s">
        <v>19257</v>
      </c>
      <c r="G57" s="948" t="s">
        <v>19258</v>
      </c>
      <c r="H57" s="2"/>
      <c r="I57" s="1142"/>
      <c r="J57" s="182"/>
      <c r="K57" s="1144"/>
      <c r="L57" s="182"/>
      <c r="M57" s="182"/>
      <c r="N57" s="182"/>
      <c r="O57" s="182"/>
    </row>
    <row r="58" spans="1:15" ht="63" customHeight="1">
      <c r="A58" s="22" t="s">
        <v>19259</v>
      </c>
      <c r="B58" s="948" t="s">
        <v>19260</v>
      </c>
      <c r="C58" s="948"/>
      <c r="D58" s="22">
        <v>86.5</v>
      </c>
      <c r="E58" s="948" t="s">
        <v>19261</v>
      </c>
      <c r="F58" s="948" t="s">
        <v>19262</v>
      </c>
      <c r="G58" s="948" t="s">
        <v>19263</v>
      </c>
      <c r="H58" s="1142"/>
      <c r="I58" s="1142"/>
      <c r="J58" s="182"/>
      <c r="K58" s="1144"/>
      <c r="L58" s="182"/>
      <c r="M58" s="182"/>
      <c r="N58" s="182"/>
      <c r="O58" s="182"/>
    </row>
    <row r="59" spans="1:15" ht="64.8">
      <c r="A59" s="1176" t="s">
        <v>33</v>
      </c>
      <c r="B59" s="1158" t="s">
        <v>19264</v>
      </c>
      <c r="C59" s="1158"/>
      <c r="D59" s="1176">
        <f>SUM(D53:D58)</f>
        <v>688.8900000000001</v>
      </c>
      <c r="E59" s="1158"/>
      <c r="F59" s="1160"/>
      <c r="G59" s="1160"/>
      <c r="H59" s="2"/>
      <c r="I59" s="959"/>
      <c r="J59" s="182"/>
      <c r="K59" s="1144"/>
      <c r="L59" s="182"/>
      <c r="M59" s="182"/>
      <c r="N59" s="182"/>
      <c r="O59" s="182"/>
    </row>
    <row r="60" spans="1:15" ht="48.6">
      <c r="A60" s="1176" t="s">
        <v>273</v>
      </c>
      <c r="B60" s="1158" t="s">
        <v>9142</v>
      </c>
      <c r="C60" s="1158"/>
      <c r="D60" s="1179">
        <f>SUM(D59+D51+D48+D45+D31+D14+D9)</f>
        <v>43081.083700000003</v>
      </c>
      <c r="E60" s="1158"/>
      <c r="F60" s="1160"/>
      <c r="G60" s="1160"/>
      <c r="H60" s="2"/>
      <c r="I60" s="959"/>
      <c r="J60" s="182"/>
      <c r="K60" s="1144"/>
      <c r="L60" s="182"/>
      <c r="M60" s="182"/>
      <c r="N60" s="182"/>
      <c r="O60" s="182"/>
    </row>
    <row r="61" spans="1:15" ht="19.5" customHeight="1">
      <c r="A61" s="2946" t="s">
        <v>19265</v>
      </c>
      <c r="B61" s="2946"/>
      <c r="C61" s="2946"/>
      <c r="D61" s="2946"/>
      <c r="E61" s="2946"/>
      <c r="F61" s="2946"/>
      <c r="G61" s="2946"/>
      <c r="H61" s="2946"/>
      <c r="I61" s="2946"/>
      <c r="J61" s="182"/>
      <c r="K61" s="1144"/>
      <c r="L61" s="182"/>
      <c r="M61" s="182"/>
      <c r="N61" s="182"/>
      <c r="O61" s="182"/>
    </row>
    <row r="62" spans="1:15" ht="20.25" customHeight="1">
      <c r="A62" s="2946" t="s">
        <v>5</v>
      </c>
      <c r="B62" s="2946"/>
      <c r="C62" s="2946"/>
      <c r="D62" s="2946"/>
      <c r="E62" s="2946"/>
      <c r="F62" s="2946"/>
      <c r="G62" s="2946"/>
      <c r="H62" s="2946"/>
      <c r="I62" s="2946"/>
      <c r="J62" s="182"/>
      <c r="K62" s="1144"/>
      <c r="L62" s="182"/>
      <c r="M62" s="182"/>
      <c r="N62" s="182"/>
      <c r="O62" s="182"/>
    </row>
    <row r="63" spans="1:15" ht="52.8">
      <c r="A63" s="22" t="s">
        <v>19171</v>
      </c>
      <c r="B63" s="948" t="s">
        <v>19266</v>
      </c>
      <c r="C63" s="948"/>
      <c r="D63" s="22">
        <v>5562.5</v>
      </c>
      <c r="E63" s="27" t="s">
        <v>19267</v>
      </c>
      <c r="F63" s="948" t="s">
        <v>19268</v>
      </c>
      <c r="G63" s="948" t="s">
        <v>19269</v>
      </c>
      <c r="H63" s="2"/>
      <c r="I63" s="959"/>
      <c r="J63" s="182"/>
      <c r="K63" s="1144"/>
      <c r="L63" s="182"/>
      <c r="M63" s="182"/>
      <c r="N63" s="182"/>
      <c r="O63" s="182"/>
    </row>
    <row r="64" spans="1:15" ht="33" customHeight="1">
      <c r="A64" s="1176" t="s">
        <v>10</v>
      </c>
      <c r="B64" s="1158" t="s">
        <v>19270</v>
      </c>
      <c r="C64" s="1161"/>
      <c r="D64" s="1176">
        <f>SUM(D63)</f>
        <v>5562.5</v>
      </c>
      <c r="E64" s="1160"/>
      <c r="F64" s="1160"/>
      <c r="G64" s="1160"/>
      <c r="H64" s="2"/>
      <c r="I64" s="959"/>
      <c r="J64" s="182"/>
      <c r="K64" s="1144"/>
      <c r="L64" s="182"/>
      <c r="M64" s="182"/>
      <c r="N64" s="182"/>
      <c r="O64" s="182"/>
    </row>
    <row r="65" spans="1:15" ht="21" customHeight="1">
      <c r="A65" s="2946" t="s">
        <v>19184</v>
      </c>
      <c r="B65" s="2946"/>
      <c r="C65" s="2946"/>
      <c r="D65" s="2946"/>
      <c r="E65" s="2946"/>
      <c r="F65" s="2946"/>
      <c r="G65" s="2946"/>
      <c r="H65" s="2946"/>
      <c r="I65" s="2946"/>
      <c r="J65" s="182"/>
      <c r="K65" s="1144"/>
      <c r="L65" s="182"/>
      <c r="M65" s="182"/>
      <c r="N65" s="182"/>
      <c r="O65" s="182"/>
    </row>
    <row r="66" spans="1:15" ht="15.6">
      <c r="A66" s="22"/>
      <c r="B66" s="948"/>
      <c r="C66" s="1161" t="s">
        <v>13224</v>
      </c>
      <c r="D66" s="22"/>
      <c r="E66" s="948"/>
      <c r="F66" s="948"/>
      <c r="G66" s="948"/>
      <c r="H66" s="2"/>
      <c r="I66" s="959"/>
      <c r="J66" s="182"/>
      <c r="K66" s="1144"/>
      <c r="L66" s="182"/>
      <c r="M66" s="182"/>
      <c r="N66" s="182"/>
      <c r="O66" s="182"/>
    </row>
    <row r="67" spans="1:15" ht="78.75" customHeight="1">
      <c r="A67" s="22" t="s">
        <v>19171</v>
      </c>
      <c r="B67" s="948" t="s">
        <v>19271</v>
      </c>
      <c r="C67" s="1164"/>
      <c r="D67" s="22">
        <v>2</v>
      </c>
      <c r="E67" s="948" t="s">
        <v>19272</v>
      </c>
      <c r="F67" s="948" t="s">
        <v>19273</v>
      </c>
      <c r="G67" s="948" t="s">
        <v>19274</v>
      </c>
      <c r="H67" s="1142"/>
      <c r="I67" s="1142"/>
      <c r="J67" s="182"/>
      <c r="K67" s="1144"/>
      <c r="L67" s="182"/>
      <c r="M67" s="182"/>
      <c r="N67" s="182"/>
      <c r="O67" s="182"/>
    </row>
    <row r="68" spans="1:15" ht="62.25" customHeight="1">
      <c r="A68" s="22" t="s">
        <v>19217</v>
      </c>
      <c r="B68" s="948" t="s">
        <v>19275</v>
      </c>
      <c r="C68" s="1164"/>
      <c r="D68" s="22">
        <v>1.5</v>
      </c>
      <c r="E68" s="948" t="s">
        <v>19276</v>
      </c>
      <c r="F68" s="948" t="s">
        <v>19273</v>
      </c>
      <c r="G68" s="948" t="s">
        <v>19274</v>
      </c>
      <c r="H68" s="1142"/>
      <c r="I68" s="1142"/>
      <c r="J68" s="182"/>
      <c r="K68" s="1144"/>
      <c r="L68" s="182"/>
      <c r="M68" s="182"/>
      <c r="N68" s="182"/>
      <c r="O68" s="182"/>
    </row>
    <row r="69" spans="1:15" ht="56.25" customHeight="1">
      <c r="A69" s="22" t="s">
        <v>19222</v>
      </c>
      <c r="B69" s="948" t="s">
        <v>19277</v>
      </c>
      <c r="C69" s="1164"/>
      <c r="D69" s="22">
        <v>0.3</v>
      </c>
      <c r="E69" s="948" t="s">
        <v>19278</v>
      </c>
      <c r="F69" s="948" t="s">
        <v>19279</v>
      </c>
      <c r="G69" s="948" t="s">
        <v>19274</v>
      </c>
      <c r="H69" s="1142"/>
      <c r="I69" s="1142"/>
      <c r="J69" s="182"/>
      <c r="K69" s="1144"/>
      <c r="L69" s="182"/>
      <c r="M69" s="182"/>
      <c r="N69" s="182"/>
      <c r="O69" s="182"/>
    </row>
    <row r="70" spans="1:15" ht="65.25" customHeight="1">
      <c r="A70" s="22" t="s">
        <v>19227</v>
      </c>
      <c r="B70" s="948" t="s">
        <v>19280</v>
      </c>
      <c r="C70" s="1164"/>
      <c r="D70" s="22">
        <v>1.5</v>
      </c>
      <c r="E70" s="948" t="s">
        <v>19281</v>
      </c>
      <c r="F70" s="27" t="s">
        <v>19282</v>
      </c>
      <c r="G70" s="948" t="s">
        <v>19274</v>
      </c>
      <c r="H70" s="2"/>
      <c r="I70" s="1142"/>
      <c r="J70" s="182"/>
      <c r="K70" s="1144"/>
      <c r="L70" s="182"/>
      <c r="M70" s="182"/>
      <c r="N70" s="182"/>
      <c r="O70" s="182"/>
    </row>
    <row r="71" spans="1:15" ht="63" customHeight="1">
      <c r="A71" s="22" t="s">
        <v>19255</v>
      </c>
      <c r="B71" s="948" t="s">
        <v>19283</v>
      </c>
      <c r="C71" s="1164"/>
      <c r="D71" s="950">
        <v>8.8000000000000007</v>
      </c>
      <c r="E71" s="27" t="s">
        <v>19284</v>
      </c>
      <c r="F71" s="27" t="s">
        <v>19285</v>
      </c>
      <c r="G71" s="948" t="s">
        <v>19286</v>
      </c>
      <c r="H71" s="2"/>
      <c r="I71" s="1142"/>
      <c r="J71" s="182"/>
      <c r="K71" s="1147"/>
      <c r="L71" s="182"/>
      <c r="M71" s="182"/>
      <c r="N71" s="182"/>
      <c r="O71" s="182"/>
    </row>
    <row r="72" spans="1:15" ht="42.75" customHeight="1">
      <c r="A72" s="22" t="s">
        <v>19259</v>
      </c>
      <c r="B72" s="948" t="s">
        <v>19287</v>
      </c>
      <c r="C72" s="1164"/>
      <c r="D72" s="22">
        <v>1</v>
      </c>
      <c r="E72" s="948" t="s">
        <v>19288</v>
      </c>
      <c r="F72" s="948" t="s">
        <v>19289</v>
      </c>
      <c r="G72" s="948" t="s">
        <v>19274</v>
      </c>
      <c r="H72" s="1142"/>
      <c r="I72" s="1142"/>
      <c r="J72" s="182"/>
      <c r="K72" s="1144"/>
      <c r="L72" s="182"/>
      <c r="M72" s="182"/>
      <c r="N72" s="182"/>
      <c r="O72" s="182"/>
    </row>
    <row r="73" spans="1:15" ht="52.8">
      <c r="A73" s="22" t="s">
        <v>19290</v>
      </c>
      <c r="B73" s="948" t="s">
        <v>4737</v>
      </c>
      <c r="C73" s="1164"/>
      <c r="D73" s="22">
        <v>12</v>
      </c>
      <c r="E73" s="948" t="s">
        <v>19291</v>
      </c>
      <c r="F73" s="948" t="s">
        <v>19292</v>
      </c>
      <c r="G73" s="948" t="s">
        <v>19293</v>
      </c>
      <c r="H73" s="1142"/>
      <c r="I73" s="1142"/>
      <c r="J73" s="182"/>
      <c r="K73" s="1144"/>
      <c r="L73" s="182"/>
      <c r="M73" s="182"/>
      <c r="N73" s="182"/>
      <c r="O73" s="182"/>
    </row>
    <row r="74" spans="1:15" ht="26.4">
      <c r="A74" s="22" t="s">
        <v>19294</v>
      </c>
      <c r="B74" s="948" t="s">
        <v>19295</v>
      </c>
      <c r="C74" s="1164"/>
      <c r="D74" s="22">
        <v>1</v>
      </c>
      <c r="E74" s="948" t="s">
        <v>19296</v>
      </c>
      <c r="F74" s="948" t="s">
        <v>19289</v>
      </c>
      <c r="G74" s="948" t="s">
        <v>19274</v>
      </c>
      <c r="H74" s="1142"/>
      <c r="I74" s="1142"/>
      <c r="J74" s="182"/>
      <c r="K74" s="1144"/>
      <c r="L74" s="182"/>
      <c r="M74" s="182"/>
      <c r="N74" s="182"/>
      <c r="O74" s="182"/>
    </row>
    <row r="75" spans="1:15" ht="26.4">
      <c r="A75" s="22" t="s">
        <v>19297</v>
      </c>
      <c r="B75" s="948" t="s">
        <v>19298</v>
      </c>
      <c r="C75" s="1164"/>
      <c r="D75" s="22">
        <v>5</v>
      </c>
      <c r="E75" s="948" t="s">
        <v>19299</v>
      </c>
      <c r="F75" s="948" t="s">
        <v>19300</v>
      </c>
      <c r="G75" s="948" t="s">
        <v>19301</v>
      </c>
      <c r="H75" s="1142"/>
      <c r="I75" s="1142"/>
      <c r="J75" s="182"/>
      <c r="K75" s="1144"/>
      <c r="L75" s="182"/>
      <c r="M75" s="182"/>
      <c r="N75" s="182"/>
      <c r="O75" s="182"/>
    </row>
    <row r="76" spans="1:15" ht="39.6">
      <c r="A76" s="22" t="s">
        <v>19302</v>
      </c>
      <c r="B76" s="948" t="s">
        <v>19303</v>
      </c>
      <c r="C76" s="1164"/>
      <c r="D76" s="22">
        <v>10</v>
      </c>
      <c r="E76" s="27" t="s">
        <v>19304</v>
      </c>
      <c r="F76" s="27" t="s">
        <v>19305</v>
      </c>
      <c r="G76" s="948" t="s">
        <v>19306</v>
      </c>
      <c r="H76" s="1142"/>
      <c r="I76" s="1142"/>
      <c r="J76" s="182"/>
      <c r="K76" s="1144"/>
      <c r="L76" s="182"/>
      <c r="M76" s="182"/>
      <c r="N76" s="182"/>
      <c r="O76" s="182"/>
    </row>
    <row r="77" spans="1:15" ht="26.4">
      <c r="A77" s="22" t="s">
        <v>19307</v>
      </c>
      <c r="B77" s="948" t="s">
        <v>19308</v>
      </c>
      <c r="C77" s="1164"/>
      <c r="D77" s="22">
        <v>26.4</v>
      </c>
      <c r="E77" s="948" t="s">
        <v>19309</v>
      </c>
      <c r="F77" s="948" t="s">
        <v>19300</v>
      </c>
      <c r="G77" s="948" t="s">
        <v>19310</v>
      </c>
      <c r="H77" s="1142"/>
      <c r="I77" s="1142"/>
      <c r="J77" s="182"/>
      <c r="K77" s="1144"/>
      <c r="L77" s="182"/>
      <c r="M77" s="182"/>
      <c r="N77" s="182"/>
      <c r="O77" s="182"/>
    </row>
    <row r="78" spans="1:15" ht="26.4">
      <c r="A78" s="22" t="s">
        <v>19311</v>
      </c>
      <c r="B78" s="948" t="s">
        <v>19312</v>
      </c>
      <c r="C78" s="1164"/>
      <c r="D78" s="22">
        <v>18.3</v>
      </c>
      <c r="E78" s="948" t="s">
        <v>19313</v>
      </c>
      <c r="F78" s="27" t="s">
        <v>19314</v>
      </c>
      <c r="G78" s="948" t="s">
        <v>19315</v>
      </c>
      <c r="H78" s="2"/>
      <c r="I78" s="1142"/>
      <c r="J78" s="182"/>
      <c r="K78" s="1144"/>
      <c r="L78" s="182"/>
      <c r="M78" s="182"/>
      <c r="N78" s="182"/>
      <c r="O78" s="182"/>
    </row>
    <row r="79" spans="1:15" ht="26.4">
      <c r="A79" s="22" t="s">
        <v>19316</v>
      </c>
      <c r="B79" s="948" t="s">
        <v>19317</v>
      </c>
      <c r="C79" s="1164"/>
      <c r="D79" s="22">
        <v>2</v>
      </c>
      <c r="E79" s="948" t="s">
        <v>19318</v>
      </c>
      <c r="F79" s="948" t="s">
        <v>19319</v>
      </c>
      <c r="G79" s="948" t="s">
        <v>19320</v>
      </c>
      <c r="H79" s="1142"/>
      <c r="I79" s="1142"/>
      <c r="J79" s="182"/>
      <c r="K79" s="1144"/>
      <c r="L79" s="182"/>
      <c r="M79" s="182"/>
      <c r="N79" s="182"/>
      <c r="O79" s="182"/>
    </row>
    <row r="80" spans="1:15" ht="72.75" customHeight="1">
      <c r="A80" s="22" t="s">
        <v>19321</v>
      </c>
      <c r="B80" s="948" t="s">
        <v>19322</v>
      </c>
      <c r="C80" s="1164"/>
      <c r="D80" s="22">
        <v>9654.36</v>
      </c>
      <c r="E80" s="27" t="s">
        <v>19323</v>
      </c>
      <c r="F80" s="27" t="s">
        <v>19324</v>
      </c>
      <c r="G80" s="948" t="s">
        <v>19325</v>
      </c>
      <c r="H80" s="2"/>
      <c r="I80" s="1142"/>
      <c r="J80" s="182"/>
      <c r="K80" s="1144"/>
      <c r="L80" s="182"/>
      <c r="M80" s="182"/>
      <c r="N80" s="182"/>
      <c r="O80" s="182"/>
    </row>
    <row r="81" spans="1:15" ht="48" customHeight="1">
      <c r="A81" s="22" t="s">
        <v>19326</v>
      </c>
      <c r="B81" s="948" t="s">
        <v>19327</v>
      </c>
      <c r="C81" s="1164"/>
      <c r="D81" s="22">
        <v>1.6</v>
      </c>
      <c r="E81" s="948" t="s">
        <v>19328</v>
      </c>
      <c r="F81" s="948" t="s">
        <v>19329</v>
      </c>
      <c r="G81" s="948" t="s">
        <v>19330</v>
      </c>
      <c r="H81" s="2"/>
      <c r="I81" s="1142"/>
      <c r="J81" s="182"/>
      <c r="K81" s="1144"/>
      <c r="L81" s="182"/>
      <c r="M81" s="182"/>
      <c r="N81" s="182"/>
      <c r="O81" s="182"/>
    </row>
    <row r="82" spans="1:15" ht="55.5" customHeight="1">
      <c r="A82" s="22" t="s">
        <v>19331</v>
      </c>
      <c r="B82" s="948" t="s">
        <v>19332</v>
      </c>
      <c r="C82" s="1164"/>
      <c r="D82" s="22">
        <v>21</v>
      </c>
      <c r="E82" s="948" t="s">
        <v>19333</v>
      </c>
      <c r="F82" s="948" t="s">
        <v>19334</v>
      </c>
      <c r="G82" s="948" t="s">
        <v>19335</v>
      </c>
      <c r="H82" s="2"/>
      <c r="I82" s="1142"/>
      <c r="J82" s="182"/>
      <c r="K82" s="1144"/>
      <c r="L82" s="182"/>
      <c r="M82" s="182"/>
      <c r="N82" s="182"/>
      <c r="O82" s="182"/>
    </row>
    <row r="83" spans="1:15" ht="70.5" customHeight="1">
      <c r="A83" s="22" t="s">
        <v>19336</v>
      </c>
      <c r="B83" s="948" t="s">
        <v>19337</v>
      </c>
      <c r="C83" s="1164"/>
      <c r="D83" s="22">
        <v>2</v>
      </c>
      <c r="E83" s="948" t="s">
        <v>19338</v>
      </c>
      <c r="F83" s="27" t="s">
        <v>19339</v>
      </c>
      <c r="G83" s="948" t="s">
        <v>19340</v>
      </c>
      <c r="H83" s="2"/>
      <c r="I83" s="1142"/>
      <c r="J83" s="182"/>
      <c r="K83" s="1144"/>
      <c r="L83" s="182"/>
      <c r="M83" s="182"/>
      <c r="N83" s="182"/>
      <c r="O83" s="182"/>
    </row>
    <row r="84" spans="1:15" ht="39.6">
      <c r="A84" s="22" t="s">
        <v>19341</v>
      </c>
      <c r="B84" s="948" t="s">
        <v>19342</v>
      </c>
      <c r="C84" s="1164"/>
      <c r="D84" s="22">
        <v>1.5</v>
      </c>
      <c r="E84" s="948" t="s">
        <v>19343</v>
      </c>
      <c r="F84" s="27" t="s">
        <v>19339</v>
      </c>
      <c r="G84" s="948" t="s">
        <v>19344</v>
      </c>
      <c r="H84" s="2"/>
      <c r="I84" s="1142"/>
      <c r="J84" s="182"/>
      <c r="K84" s="1144"/>
      <c r="L84" s="182"/>
      <c r="M84" s="182"/>
      <c r="N84" s="182"/>
      <c r="O84" s="182"/>
    </row>
    <row r="85" spans="1:15" ht="51" customHeight="1">
      <c r="A85" s="22" t="s">
        <v>19345</v>
      </c>
      <c r="B85" s="948" t="s">
        <v>19346</v>
      </c>
      <c r="C85" s="1164"/>
      <c r="D85" s="22">
        <v>3.5</v>
      </c>
      <c r="E85" s="948" t="s">
        <v>19347</v>
      </c>
      <c r="F85" s="27" t="s">
        <v>19348</v>
      </c>
      <c r="G85" s="948" t="s">
        <v>19349</v>
      </c>
      <c r="H85" s="2"/>
      <c r="I85" s="1142"/>
      <c r="J85" s="182"/>
      <c r="K85" s="1147"/>
      <c r="L85" s="182"/>
      <c r="M85" s="182"/>
      <c r="N85" s="182"/>
      <c r="O85" s="182"/>
    </row>
    <row r="86" spans="1:15" ht="55.5" customHeight="1">
      <c r="A86" s="22" t="s">
        <v>19350</v>
      </c>
      <c r="B86" s="948" t="s">
        <v>19351</v>
      </c>
      <c r="C86" s="1164"/>
      <c r="D86" s="22">
        <v>0.5</v>
      </c>
      <c r="E86" s="27" t="s">
        <v>19352</v>
      </c>
      <c r="F86" s="27" t="s">
        <v>19353</v>
      </c>
      <c r="G86" s="948" t="s">
        <v>19349</v>
      </c>
      <c r="H86" s="2"/>
      <c r="I86" s="1142"/>
      <c r="J86" s="182"/>
      <c r="K86" s="1147"/>
      <c r="L86" s="182"/>
      <c r="M86" s="182"/>
      <c r="N86" s="182"/>
      <c r="O86" s="182"/>
    </row>
    <row r="87" spans="1:15" ht="68.25" customHeight="1">
      <c r="A87" s="22" t="s">
        <v>19354</v>
      </c>
      <c r="B87" s="948" t="s">
        <v>19355</v>
      </c>
      <c r="C87" s="1164"/>
      <c r="D87" s="22">
        <v>0.05</v>
      </c>
      <c r="E87" s="948" t="s">
        <v>19343</v>
      </c>
      <c r="F87" s="27" t="s">
        <v>19339</v>
      </c>
      <c r="G87" s="948" t="s">
        <v>19344</v>
      </c>
      <c r="H87" s="2"/>
      <c r="I87" s="1142"/>
      <c r="J87" s="182"/>
      <c r="K87" s="1144"/>
      <c r="L87" s="182"/>
      <c r="M87" s="182"/>
      <c r="N87" s="182"/>
      <c r="O87" s="182"/>
    </row>
    <row r="88" spans="1:15" ht="68.25" customHeight="1">
      <c r="A88" s="22" t="s">
        <v>19356</v>
      </c>
      <c r="B88" s="948" t="s">
        <v>19357</v>
      </c>
      <c r="C88" s="1164"/>
      <c r="D88" s="22">
        <v>1</v>
      </c>
      <c r="E88" s="948" t="s">
        <v>19343</v>
      </c>
      <c r="F88" s="27" t="s">
        <v>19339</v>
      </c>
      <c r="G88" s="948" t="s">
        <v>19344</v>
      </c>
      <c r="H88" s="2"/>
      <c r="I88" s="1142"/>
      <c r="J88" s="182"/>
      <c r="K88" s="1144"/>
      <c r="L88" s="182"/>
      <c r="M88" s="182"/>
      <c r="N88" s="182"/>
      <c r="O88" s="182"/>
    </row>
    <row r="89" spans="1:15" ht="42" customHeight="1">
      <c r="A89" s="22" t="s">
        <v>19358</v>
      </c>
      <c r="B89" s="948" t="s">
        <v>11291</v>
      </c>
      <c r="C89" s="1164"/>
      <c r="D89" s="22">
        <v>21</v>
      </c>
      <c r="E89" s="948" t="s">
        <v>19359</v>
      </c>
      <c r="F89" s="948" t="s">
        <v>19360</v>
      </c>
      <c r="G89" s="948" t="s">
        <v>19361</v>
      </c>
      <c r="H89" s="2"/>
      <c r="I89" s="1142"/>
      <c r="J89" s="182"/>
      <c r="K89" s="1147"/>
      <c r="L89" s="182"/>
      <c r="M89" s="182"/>
      <c r="N89" s="182"/>
      <c r="O89" s="182"/>
    </row>
    <row r="90" spans="1:15" ht="81" customHeight="1">
      <c r="A90" s="22" t="s">
        <v>19362</v>
      </c>
      <c r="B90" s="948" t="s">
        <v>19363</v>
      </c>
      <c r="C90" s="1164"/>
      <c r="D90" s="22">
        <v>3</v>
      </c>
      <c r="E90" s="948" t="s">
        <v>19338</v>
      </c>
      <c r="F90" s="27" t="s">
        <v>19339</v>
      </c>
      <c r="G90" s="948" t="s">
        <v>19364</v>
      </c>
      <c r="H90" s="2"/>
      <c r="I90" s="1142"/>
      <c r="J90" s="182"/>
      <c r="K90" s="1144"/>
      <c r="L90" s="182"/>
      <c r="M90" s="182"/>
      <c r="N90" s="182"/>
      <c r="O90" s="182"/>
    </row>
    <row r="91" spans="1:15" ht="58.5" customHeight="1">
      <c r="A91" s="22" t="s">
        <v>19365</v>
      </c>
      <c r="B91" s="948" t="s">
        <v>19366</v>
      </c>
      <c r="C91" s="1164"/>
      <c r="D91" s="22">
        <v>1</v>
      </c>
      <c r="E91" s="948" t="s">
        <v>19367</v>
      </c>
      <c r="F91" s="948" t="s">
        <v>19368</v>
      </c>
      <c r="G91" s="948" t="s">
        <v>19369</v>
      </c>
      <c r="H91" s="1142"/>
      <c r="I91" s="1142"/>
      <c r="J91" s="182"/>
      <c r="K91" s="1144"/>
      <c r="L91" s="182"/>
      <c r="M91" s="182"/>
      <c r="N91" s="182"/>
      <c r="O91" s="182"/>
    </row>
    <row r="92" spans="1:15" ht="66.75" customHeight="1">
      <c r="A92" s="22" t="s">
        <v>19370</v>
      </c>
      <c r="B92" s="948" t="s">
        <v>19371</v>
      </c>
      <c r="C92" s="1164"/>
      <c r="D92" s="22">
        <v>2</v>
      </c>
      <c r="E92" s="948" t="s">
        <v>19372</v>
      </c>
      <c r="F92" s="27" t="s">
        <v>19373</v>
      </c>
      <c r="G92" s="948" t="s">
        <v>19374</v>
      </c>
      <c r="H92" s="2"/>
      <c r="I92" s="1142"/>
      <c r="J92" s="182"/>
      <c r="K92" s="1144"/>
      <c r="L92" s="182"/>
      <c r="M92" s="182"/>
      <c r="N92" s="182"/>
      <c r="O92" s="182"/>
    </row>
    <row r="93" spans="1:15" ht="68.400000000000006" customHeight="1">
      <c r="A93" s="22" t="s">
        <v>19375</v>
      </c>
      <c r="B93" s="948" t="s">
        <v>19376</v>
      </c>
      <c r="C93" s="1164"/>
      <c r="D93" s="22">
        <v>2</v>
      </c>
      <c r="E93" s="948" t="s">
        <v>19377</v>
      </c>
      <c r="F93" s="948" t="s">
        <v>19378</v>
      </c>
      <c r="G93" s="948" t="s">
        <v>19344</v>
      </c>
      <c r="H93" s="1142"/>
      <c r="I93" s="1142"/>
      <c r="J93" s="182"/>
      <c r="K93" s="1144"/>
      <c r="L93" s="182"/>
      <c r="M93" s="182"/>
      <c r="N93" s="182"/>
      <c r="O93" s="182"/>
    </row>
    <row r="94" spans="1:15" ht="48" customHeight="1">
      <c r="A94" s="22" t="s">
        <v>19379</v>
      </c>
      <c r="B94" s="948" t="s">
        <v>19380</v>
      </c>
      <c r="C94" s="1164"/>
      <c r="D94" s="22">
        <v>4.5</v>
      </c>
      <c r="E94" s="948" t="s">
        <v>19381</v>
      </c>
      <c r="F94" s="948" t="s">
        <v>19378</v>
      </c>
      <c r="G94" s="948" t="s">
        <v>19374</v>
      </c>
      <c r="H94" s="2"/>
      <c r="I94" s="1142"/>
      <c r="J94" s="182"/>
      <c r="K94" s="1144"/>
      <c r="L94" s="182"/>
      <c r="M94" s="182"/>
      <c r="N94" s="182"/>
      <c r="O94" s="182"/>
    </row>
    <row r="95" spans="1:15" ht="52.8">
      <c r="A95" s="22" t="s">
        <v>19382</v>
      </c>
      <c r="B95" s="948" t="s">
        <v>19383</v>
      </c>
      <c r="C95" s="1164"/>
      <c r="D95" s="22">
        <v>0.5</v>
      </c>
      <c r="E95" s="948" t="s">
        <v>19384</v>
      </c>
      <c r="F95" s="948" t="s">
        <v>19385</v>
      </c>
      <c r="G95" s="948" t="s">
        <v>19386</v>
      </c>
      <c r="H95" s="1142"/>
      <c r="I95" s="1142"/>
      <c r="J95" s="182"/>
      <c r="K95" s="1144"/>
      <c r="L95" s="182"/>
      <c r="M95" s="182"/>
      <c r="N95" s="182"/>
      <c r="O95" s="182"/>
    </row>
    <row r="96" spans="1:15" ht="39.6">
      <c r="A96" s="22" t="s">
        <v>19387</v>
      </c>
      <c r="B96" s="948" t="s">
        <v>19388</v>
      </c>
      <c r="C96" s="1164"/>
      <c r="D96" s="22">
        <v>8.1999999999999993</v>
      </c>
      <c r="E96" s="948" t="s">
        <v>19389</v>
      </c>
      <c r="F96" s="27" t="s">
        <v>19390</v>
      </c>
      <c r="G96" s="948" t="s">
        <v>19391</v>
      </c>
      <c r="H96" s="2"/>
      <c r="I96" s="1142"/>
      <c r="J96" s="182"/>
      <c r="K96" s="1147"/>
      <c r="L96" s="182"/>
      <c r="M96" s="182"/>
      <c r="N96" s="182"/>
      <c r="O96" s="182"/>
    </row>
    <row r="97" spans="1:15" ht="26.4">
      <c r="A97" s="22" t="s">
        <v>19392</v>
      </c>
      <c r="B97" s="948" t="s">
        <v>19393</v>
      </c>
      <c r="C97" s="1164"/>
      <c r="D97" s="22">
        <v>30.5</v>
      </c>
      <c r="E97" s="27" t="s">
        <v>19394</v>
      </c>
      <c r="F97" s="27" t="s">
        <v>19390</v>
      </c>
      <c r="G97" s="948" t="s">
        <v>19286</v>
      </c>
      <c r="H97" s="2"/>
      <c r="I97" s="1142"/>
      <c r="J97" s="182"/>
      <c r="K97" s="1144"/>
      <c r="L97" s="182"/>
      <c r="M97" s="182"/>
      <c r="N97" s="182"/>
      <c r="O97" s="182"/>
    </row>
    <row r="98" spans="1:15" ht="26.4">
      <c r="A98" s="22" t="s">
        <v>19395</v>
      </c>
      <c r="B98" s="948" t="s">
        <v>19396</v>
      </c>
      <c r="C98" s="1164"/>
      <c r="D98" s="22">
        <v>48</v>
      </c>
      <c r="E98" s="27" t="s">
        <v>19394</v>
      </c>
      <c r="F98" s="948" t="s">
        <v>19397</v>
      </c>
      <c r="G98" s="948" t="s">
        <v>19398</v>
      </c>
      <c r="H98" s="2"/>
      <c r="I98" s="1142"/>
      <c r="J98" s="182"/>
      <c r="K98" s="1144"/>
      <c r="L98" s="182"/>
      <c r="M98" s="182"/>
      <c r="N98" s="182"/>
      <c r="O98" s="182"/>
    </row>
    <row r="99" spans="1:15" ht="57" customHeight="1">
      <c r="A99" s="22" t="s">
        <v>19399</v>
      </c>
      <c r="B99" s="948" t="s">
        <v>19400</v>
      </c>
      <c r="C99" s="1164"/>
      <c r="D99" s="22">
        <v>27.2</v>
      </c>
      <c r="E99" s="27" t="s">
        <v>19394</v>
      </c>
      <c r="F99" s="948" t="s">
        <v>19397</v>
      </c>
      <c r="G99" s="948" t="s">
        <v>19398</v>
      </c>
      <c r="H99" s="2"/>
      <c r="I99" s="1142"/>
      <c r="J99" s="182"/>
      <c r="K99" s="1144"/>
      <c r="L99" s="182"/>
      <c r="M99" s="182"/>
      <c r="N99" s="182"/>
      <c r="O99" s="182"/>
    </row>
    <row r="100" spans="1:15" ht="26.4">
      <c r="A100" s="22" t="s">
        <v>19401</v>
      </c>
      <c r="B100" s="948" t="s">
        <v>19402</v>
      </c>
      <c r="C100" s="1164"/>
      <c r="D100" s="22">
        <v>1</v>
      </c>
      <c r="E100" s="948" t="s">
        <v>19403</v>
      </c>
      <c r="F100" s="948" t="s">
        <v>19404</v>
      </c>
      <c r="G100" s="948" t="s">
        <v>19405</v>
      </c>
      <c r="H100" s="1142"/>
      <c r="I100" s="1142"/>
      <c r="J100" s="182"/>
      <c r="K100" s="1147"/>
      <c r="L100" s="182"/>
      <c r="M100" s="182"/>
      <c r="N100" s="182"/>
      <c r="O100" s="182"/>
    </row>
    <row r="101" spans="1:15" ht="26.4">
      <c r="A101" s="22" t="s">
        <v>19406</v>
      </c>
      <c r="B101" s="948" t="s">
        <v>19407</v>
      </c>
      <c r="C101" s="1164"/>
      <c r="D101" s="22">
        <v>1.8</v>
      </c>
      <c r="E101" s="948" t="s">
        <v>19408</v>
      </c>
      <c r="F101" s="948" t="s">
        <v>19409</v>
      </c>
      <c r="G101" s="948" t="s">
        <v>19386</v>
      </c>
      <c r="H101" s="1142"/>
      <c r="I101" s="1142"/>
      <c r="J101" s="182"/>
      <c r="K101" s="1147"/>
      <c r="L101" s="182"/>
      <c r="M101" s="182"/>
      <c r="N101" s="182"/>
      <c r="O101" s="182"/>
    </row>
    <row r="102" spans="1:15" ht="52.8">
      <c r="A102" s="22" t="s">
        <v>19410</v>
      </c>
      <c r="B102" s="948" t="s">
        <v>19411</v>
      </c>
      <c r="C102" s="1164"/>
      <c r="D102" s="22">
        <v>4.5</v>
      </c>
      <c r="E102" s="948" t="s">
        <v>19412</v>
      </c>
      <c r="F102" s="27" t="s">
        <v>19413</v>
      </c>
      <c r="G102" s="948" t="s">
        <v>19414</v>
      </c>
      <c r="H102" s="2"/>
      <c r="I102" s="1142"/>
      <c r="J102" s="182"/>
      <c r="K102" s="1147"/>
      <c r="L102" s="182"/>
      <c r="M102" s="182"/>
      <c r="N102" s="182"/>
      <c r="O102" s="182"/>
    </row>
    <row r="103" spans="1:15" ht="39.6">
      <c r="A103" s="22" t="s">
        <v>19415</v>
      </c>
      <c r="B103" s="948" t="s">
        <v>19416</v>
      </c>
      <c r="C103" s="1164"/>
      <c r="D103" s="22">
        <v>5</v>
      </c>
      <c r="E103" s="948" t="s">
        <v>19417</v>
      </c>
      <c r="F103" s="948" t="s">
        <v>19418</v>
      </c>
      <c r="G103" s="948" t="s">
        <v>19419</v>
      </c>
      <c r="H103" s="2"/>
      <c r="I103" s="1142"/>
      <c r="J103" s="182"/>
      <c r="K103" s="1144"/>
      <c r="L103" s="182"/>
      <c r="M103" s="182"/>
      <c r="N103" s="182"/>
      <c r="O103" s="182"/>
    </row>
    <row r="104" spans="1:15" ht="26.4">
      <c r="A104" s="22" t="s">
        <v>19420</v>
      </c>
      <c r="B104" s="948" t="s">
        <v>19421</v>
      </c>
      <c r="C104" s="1164"/>
      <c r="D104" s="22">
        <v>3.5</v>
      </c>
      <c r="E104" s="948" t="s">
        <v>19422</v>
      </c>
      <c r="F104" s="948" t="s">
        <v>19409</v>
      </c>
      <c r="G104" s="948" t="s">
        <v>19369</v>
      </c>
      <c r="H104" s="1142"/>
      <c r="I104" s="1142"/>
      <c r="J104" s="182"/>
      <c r="K104" s="1144"/>
      <c r="L104" s="182"/>
      <c r="M104" s="182"/>
      <c r="N104" s="182"/>
      <c r="O104" s="182"/>
    </row>
    <row r="105" spans="1:15" ht="39.6">
      <c r="A105" s="950" t="s">
        <v>19423</v>
      </c>
      <c r="B105" s="945" t="s">
        <v>19424</v>
      </c>
      <c r="C105" s="1162"/>
      <c r="D105" s="950">
        <v>91.4</v>
      </c>
      <c r="E105" s="948" t="s">
        <v>19425</v>
      </c>
      <c r="F105" s="202" t="s">
        <v>19426</v>
      </c>
      <c r="G105" s="945" t="s">
        <v>19427</v>
      </c>
      <c r="H105" s="2"/>
      <c r="I105" s="1142"/>
      <c r="J105" s="182"/>
      <c r="K105" s="1147"/>
      <c r="L105" s="182"/>
      <c r="M105" s="182"/>
      <c r="N105" s="182"/>
      <c r="O105" s="182"/>
    </row>
    <row r="106" spans="1:15" ht="39.6">
      <c r="A106" s="22" t="s">
        <v>19428</v>
      </c>
      <c r="B106" s="948" t="s">
        <v>19429</v>
      </c>
      <c r="C106" s="1164"/>
      <c r="D106" s="22">
        <v>14.2</v>
      </c>
      <c r="E106" s="948" t="s">
        <v>19430</v>
      </c>
      <c r="F106" s="202" t="s">
        <v>19426</v>
      </c>
      <c r="G106" s="948" t="s">
        <v>19431</v>
      </c>
      <c r="H106" s="2"/>
      <c r="I106" s="1142"/>
      <c r="J106" s="182"/>
      <c r="K106" s="1144"/>
      <c r="L106" s="182"/>
      <c r="M106" s="182"/>
      <c r="N106" s="182"/>
      <c r="O106" s="182"/>
    </row>
    <row r="107" spans="1:15" ht="39.6">
      <c r="A107" s="22" t="s">
        <v>19432</v>
      </c>
      <c r="B107" s="948" t="s">
        <v>19433</v>
      </c>
      <c r="C107" s="1164"/>
      <c r="D107" s="22">
        <v>91.3</v>
      </c>
      <c r="E107" s="948" t="s">
        <v>19430</v>
      </c>
      <c r="F107" s="202" t="s">
        <v>19426</v>
      </c>
      <c r="G107" s="948" t="s">
        <v>19431</v>
      </c>
      <c r="H107" s="2"/>
      <c r="I107" s="1142"/>
      <c r="J107" s="182"/>
      <c r="K107" s="1144"/>
      <c r="L107" s="182"/>
      <c r="M107" s="182"/>
      <c r="N107" s="182"/>
      <c r="O107" s="182"/>
    </row>
    <row r="108" spans="1:15" ht="54.75" customHeight="1">
      <c r="A108" s="22" t="s">
        <v>19434</v>
      </c>
      <c r="B108" s="948" t="s">
        <v>19435</v>
      </c>
      <c r="C108" s="1164"/>
      <c r="D108" s="22">
        <v>16.3</v>
      </c>
      <c r="E108" s="948" t="s">
        <v>19436</v>
      </c>
      <c r="F108" s="948" t="s">
        <v>19437</v>
      </c>
      <c r="G108" s="948" t="s">
        <v>19438</v>
      </c>
      <c r="H108" s="1142"/>
      <c r="I108" s="1142"/>
      <c r="J108" s="182"/>
      <c r="K108" s="1144"/>
      <c r="L108" s="182"/>
      <c r="M108" s="182"/>
      <c r="N108" s="182"/>
      <c r="O108" s="182"/>
    </row>
    <row r="109" spans="1:15" ht="52.8">
      <c r="A109" s="22" t="s">
        <v>19439</v>
      </c>
      <c r="B109" s="948" t="s">
        <v>19440</v>
      </c>
      <c r="C109" s="1164"/>
      <c r="D109" s="22">
        <v>25</v>
      </c>
      <c r="E109" s="948" t="s">
        <v>19441</v>
      </c>
      <c r="F109" s="27" t="s">
        <v>19442</v>
      </c>
      <c r="G109" s="948" t="s">
        <v>19443</v>
      </c>
      <c r="H109" s="2"/>
      <c r="I109" s="1142"/>
      <c r="J109" s="182"/>
      <c r="K109" s="1144"/>
      <c r="L109" s="182"/>
      <c r="M109" s="182"/>
      <c r="N109" s="182"/>
      <c r="O109" s="182"/>
    </row>
    <row r="110" spans="1:15" ht="42.75" customHeight="1">
      <c r="A110" s="22" t="s">
        <v>19444</v>
      </c>
      <c r="B110" s="948" t="s">
        <v>19445</v>
      </c>
      <c r="C110" s="1164"/>
      <c r="D110" s="22">
        <v>0.5</v>
      </c>
      <c r="E110" s="948" t="s">
        <v>19446</v>
      </c>
      <c r="F110" s="948" t="s">
        <v>19437</v>
      </c>
      <c r="G110" s="948" t="s">
        <v>19315</v>
      </c>
      <c r="H110" s="1142"/>
      <c r="I110" s="1142"/>
      <c r="J110" s="182"/>
      <c r="K110" s="1144"/>
      <c r="L110" s="182"/>
      <c r="M110" s="182"/>
      <c r="N110" s="182"/>
      <c r="O110" s="182"/>
    </row>
    <row r="111" spans="1:15" ht="39.6">
      <c r="A111" s="22" t="s">
        <v>19447</v>
      </c>
      <c r="B111" s="948" t="s">
        <v>19448</v>
      </c>
      <c r="C111" s="1164"/>
      <c r="D111" s="22">
        <v>2</v>
      </c>
      <c r="E111" s="948" t="s">
        <v>19449</v>
      </c>
      <c r="F111" s="948" t="s">
        <v>19450</v>
      </c>
      <c r="G111" s="948" t="s">
        <v>19310</v>
      </c>
      <c r="H111" s="2"/>
      <c r="I111" s="1142"/>
      <c r="J111" s="182"/>
      <c r="K111" s="1144"/>
      <c r="L111" s="182"/>
      <c r="M111" s="182"/>
      <c r="N111" s="182"/>
      <c r="O111" s="182"/>
    </row>
    <row r="112" spans="1:15" ht="39.6">
      <c r="A112" s="22" t="s">
        <v>19451</v>
      </c>
      <c r="B112" s="948" t="s">
        <v>19452</v>
      </c>
      <c r="C112" s="1164"/>
      <c r="D112" s="22">
        <v>1.5</v>
      </c>
      <c r="E112" s="948" t="s">
        <v>19453</v>
      </c>
      <c r="F112" s="948" t="s">
        <v>19450</v>
      </c>
      <c r="G112" s="948" t="s">
        <v>19344</v>
      </c>
      <c r="H112" s="2"/>
      <c r="I112" s="1142"/>
      <c r="J112" s="182"/>
      <c r="K112" s="1144"/>
      <c r="L112" s="182"/>
      <c r="M112" s="182"/>
      <c r="N112" s="182"/>
      <c r="O112" s="182"/>
    </row>
    <row r="113" spans="1:15" ht="26.4">
      <c r="A113" s="22" t="s">
        <v>19454</v>
      </c>
      <c r="B113" s="948" t="s">
        <v>19455</v>
      </c>
      <c r="C113" s="1164"/>
      <c r="D113" s="22">
        <v>81</v>
      </c>
      <c r="E113" s="948" t="s">
        <v>19456</v>
      </c>
      <c r="F113" s="948" t="s">
        <v>19450</v>
      </c>
      <c r="G113" s="948" t="s">
        <v>19457</v>
      </c>
      <c r="H113" s="2"/>
      <c r="I113" s="1142"/>
      <c r="J113" s="182"/>
      <c r="K113" s="1144"/>
      <c r="L113" s="182"/>
      <c r="M113" s="182"/>
      <c r="N113" s="182"/>
      <c r="O113" s="182"/>
    </row>
    <row r="114" spans="1:15" ht="39.6">
      <c r="A114" s="22" t="s">
        <v>19458</v>
      </c>
      <c r="B114" s="948" t="s">
        <v>19459</v>
      </c>
      <c r="C114" s="1164"/>
      <c r="D114" s="22">
        <v>2</v>
      </c>
      <c r="E114" s="948" t="s">
        <v>19460</v>
      </c>
      <c r="F114" s="27" t="s">
        <v>19461</v>
      </c>
      <c r="G114" s="948" t="s">
        <v>19414</v>
      </c>
      <c r="H114" s="2"/>
      <c r="I114" s="1142"/>
      <c r="J114" s="182"/>
      <c r="K114" s="1144"/>
      <c r="L114" s="182"/>
      <c r="M114" s="182"/>
      <c r="N114" s="182"/>
      <c r="O114" s="182"/>
    </row>
    <row r="115" spans="1:15" ht="26.4">
      <c r="A115" s="22" t="s">
        <v>19462</v>
      </c>
      <c r="B115" s="948" t="s">
        <v>19463</v>
      </c>
      <c r="C115" s="1164"/>
      <c r="D115" s="22">
        <v>0.2</v>
      </c>
      <c r="E115" s="948" t="s">
        <v>19464</v>
      </c>
      <c r="F115" s="948" t="s">
        <v>19225</v>
      </c>
      <c r="G115" s="948" t="s">
        <v>19465</v>
      </c>
      <c r="H115" s="2"/>
      <c r="I115" s="1142"/>
      <c r="J115" s="182"/>
      <c r="K115" s="1144"/>
      <c r="L115" s="182"/>
      <c r="M115" s="182"/>
      <c r="N115" s="182"/>
      <c r="O115" s="182"/>
    </row>
    <row r="116" spans="1:15" ht="26.4">
      <c r="A116" s="22" t="s">
        <v>19466</v>
      </c>
      <c r="B116" s="948" t="s">
        <v>19467</v>
      </c>
      <c r="C116" s="1164"/>
      <c r="D116" s="22">
        <v>0.1</v>
      </c>
      <c r="E116" s="948" t="s">
        <v>19468</v>
      </c>
      <c r="F116" s="948" t="s">
        <v>19225</v>
      </c>
      <c r="G116" s="948" t="s">
        <v>19310</v>
      </c>
      <c r="H116" s="2"/>
      <c r="I116" s="1142"/>
      <c r="J116" s="182"/>
      <c r="K116" s="1144"/>
      <c r="L116" s="182"/>
      <c r="M116" s="182"/>
      <c r="N116" s="182"/>
      <c r="O116" s="182"/>
    </row>
    <row r="117" spans="1:15" ht="39.6">
      <c r="A117" s="22" t="s">
        <v>19469</v>
      </c>
      <c r="B117" s="948" t="s">
        <v>19470</v>
      </c>
      <c r="C117" s="1164"/>
      <c r="D117" s="22">
        <v>4.5</v>
      </c>
      <c r="E117" s="948" t="s">
        <v>19471</v>
      </c>
      <c r="F117" s="948" t="s">
        <v>19225</v>
      </c>
      <c r="G117" s="948" t="s">
        <v>19364</v>
      </c>
      <c r="H117" s="2"/>
      <c r="I117" s="1142"/>
      <c r="J117" s="182"/>
      <c r="K117" s="1144"/>
      <c r="L117" s="182"/>
      <c r="M117" s="182"/>
      <c r="N117" s="182"/>
      <c r="O117" s="182"/>
    </row>
    <row r="118" spans="1:15" ht="39.6">
      <c r="A118" s="22" t="s">
        <v>19472</v>
      </c>
      <c r="B118" s="948" t="s">
        <v>19473</v>
      </c>
      <c r="C118" s="1164"/>
      <c r="D118" s="22">
        <v>55</v>
      </c>
      <c r="E118" s="948" t="s">
        <v>19474</v>
      </c>
      <c r="F118" s="948" t="s">
        <v>19475</v>
      </c>
      <c r="G118" s="948" t="s">
        <v>19476</v>
      </c>
      <c r="H118" s="2"/>
      <c r="I118" s="1142"/>
      <c r="J118" s="182"/>
      <c r="K118" s="1144"/>
      <c r="L118" s="182"/>
      <c r="M118" s="182"/>
      <c r="N118" s="182"/>
      <c r="O118" s="182"/>
    </row>
    <row r="119" spans="1:15" ht="52.8">
      <c r="A119" s="950" t="s">
        <v>19477</v>
      </c>
      <c r="B119" s="945" t="s">
        <v>19478</v>
      </c>
      <c r="C119" s="1162"/>
      <c r="D119" s="950">
        <v>2</v>
      </c>
      <c r="E119" s="945" t="s">
        <v>19479</v>
      </c>
      <c r="F119" s="945" t="s">
        <v>19480</v>
      </c>
      <c r="G119" s="945" t="s">
        <v>19414</v>
      </c>
      <c r="H119" s="1142"/>
      <c r="I119" s="1142"/>
      <c r="J119" s="182"/>
      <c r="K119" s="1144"/>
      <c r="L119" s="182"/>
      <c r="M119" s="182"/>
      <c r="N119" s="182"/>
      <c r="O119" s="182"/>
    </row>
    <row r="120" spans="1:15" ht="52.8">
      <c r="A120" s="950" t="s">
        <v>19481</v>
      </c>
      <c r="B120" s="945" t="s">
        <v>19482</v>
      </c>
      <c r="C120" s="1162"/>
      <c r="D120" s="950">
        <v>14</v>
      </c>
      <c r="E120" s="945" t="s">
        <v>19483</v>
      </c>
      <c r="F120" s="945" t="s">
        <v>19484</v>
      </c>
      <c r="G120" s="945" t="s">
        <v>19485</v>
      </c>
      <c r="H120" s="1142"/>
      <c r="I120" s="1142"/>
      <c r="J120" s="182"/>
      <c r="K120" s="1144"/>
      <c r="L120" s="182"/>
      <c r="M120" s="182"/>
      <c r="N120" s="182"/>
      <c r="O120" s="182"/>
    </row>
    <row r="121" spans="1:15" ht="56.25" customHeight="1">
      <c r="A121" s="22" t="s">
        <v>19486</v>
      </c>
      <c r="B121" s="948" t="s">
        <v>19487</v>
      </c>
      <c r="C121" s="1164"/>
      <c r="D121" s="22">
        <v>2</v>
      </c>
      <c r="E121" s="945" t="s">
        <v>19488</v>
      </c>
      <c r="F121" s="948" t="s">
        <v>19480</v>
      </c>
      <c r="G121" s="948" t="s">
        <v>19414</v>
      </c>
      <c r="H121" s="1142"/>
      <c r="I121" s="1142"/>
      <c r="J121" s="182"/>
      <c r="K121" s="1144"/>
      <c r="L121" s="182"/>
      <c r="M121" s="182"/>
      <c r="N121" s="182"/>
      <c r="O121" s="182"/>
    </row>
    <row r="122" spans="1:15" ht="103.5" customHeight="1">
      <c r="A122" s="22" t="s">
        <v>19489</v>
      </c>
      <c r="B122" s="948" t="s">
        <v>19490</v>
      </c>
      <c r="C122" s="1164"/>
      <c r="D122" s="22">
        <v>20</v>
      </c>
      <c r="E122" s="948" t="s">
        <v>19491</v>
      </c>
      <c r="F122" s="27" t="s">
        <v>19492</v>
      </c>
      <c r="G122" s="948" t="s">
        <v>19414</v>
      </c>
      <c r="H122" s="1142"/>
      <c r="I122" s="1142"/>
      <c r="J122" s="182"/>
      <c r="K122" s="1144"/>
      <c r="L122" s="182"/>
      <c r="M122" s="182"/>
      <c r="N122" s="182"/>
      <c r="O122" s="182"/>
    </row>
    <row r="123" spans="1:15" ht="84.75" customHeight="1">
      <c r="A123" s="22">
        <v>57</v>
      </c>
      <c r="B123" s="948" t="s">
        <v>19493</v>
      </c>
      <c r="C123" s="1164"/>
      <c r="D123" s="22">
        <v>4</v>
      </c>
      <c r="E123" s="948" t="s">
        <v>19494</v>
      </c>
      <c r="F123" s="948" t="s">
        <v>19495</v>
      </c>
      <c r="G123" s="948" t="s">
        <v>19496</v>
      </c>
      <c r="H123" s="1142"/>
      <c r="I123" s="1142"/>
      <c r="J123" s="182"/>
      <c r="K123" s="1144"/>
      <c r="L123" s="182"/>
      <c r="M123" s="182"/>
      <c r="N123" s="182"/>
      <c r="O123" s="182"/>
    </row>
    <row r="124" spans="1:15" ht="84.75" customHeight="1">
      <c r="A124" s="22">
        <v>58</v>
      </c>
      <c r="B124" s="948" t="s">
        <v>19497</v>
      </c>
      <c r="C124" s="1164"/>
      <c r="D124" s="22">
        <v>2.5</v>
      </c>
      <c r="E124" s="948" t="s">
        <v>19498</v>
      </c>
      <c r="F124" s="948" t="s">
        <v>19495</v>
      </c>
      <c r="G124" s="948" t="s">
        <v>19496</v>
      </c>
      <c r="H124" s="1142"/>
      <c r="I124" s="1142"/>
      <c r="J124" s="182"/>
      <c r="K124" s="1144"/>
      <c r="L124" s="182"/>
      <c r="M124" s="182"/>
      <c r="N124" s="182"/>
      <c r="O124" s="182"/>
    </row>
    <row r="125" spans="1:15" ht="84.75" customHeight="1">
      <c r="A125" s="22">
        <v>59</v>
      </c>
      <c r="B125" s="948" t="s">
        <v>19499</v>
      </c>
      <c r="C125" s="1164"/>
      <c r="D125" s="22">
        <v>10</v>
      </c>
      <c r="E125" s="948" t="s">
        <v>19500</v>
      </c>
      <c r="F125" s="948" t="s">
        <v>19495</v>
      </c>
      <c r="G125" s="948" t="s">
        <v>19496</v>
      </c>
      <c r="H125" s="1142"/>
      <c r="I125" s="1142"/>
      <c r="J125" s="182"/>
      <c r="K125" s="1144"/>
      <c r="L125" s="182"/>
      <c r="M125" s="182"/>
      <c r="N125" s="182"/>
      <c r="O125" s="182"/>
    </row>
    <row r="126" spans="1:15" ht="84.75" customHeight="1">
      <c r="A126" s="22">
        <v>60</v>
      </c>
      <c r="B126" s="948" t="s">
        <v>19501</v>
      </c>
      <c r="C126" s="1164"/>
      <c r="D126" s="22">
        <v>1.5</v>
      </c>
      <c r="E126" s="948" t="s">
        <v>19502</v>
      </c>
      <c r="F126" s="948" t="s">
        <v>19503</v>
      </c>
      <c r="G126" s="948" t="s">
        <v>19504</v>
      </c>
      <c r="H126" s="1142"/>
      <c r="I126" s="1142"/>
      <c r="J126" s="182"/>
      <c r="K126" s="1144"/>
      <c r="L126" s="182"/>
      <c r="M126" s="182"/>
      <c r="N126" s="182"/>
      <c r="O126" s="182"/>
    </row>
    <row r="127" spans="1:15" ht="99" customHeight="1">
      <c r="A127" s="950">
        <v>61</v>
      </c>
      <c r="B127" s="945" t="s">
        <v>19505</v>
      </c>
      <c r="C127" s="1162"/>
      <c r="D127" s="950">
        <v>30.160900000000002</v>
      </c>
      <c r="E127" s="945" t="s">
        <v>19506</v>
      </c>
      <c r="F127" s="202" t="s">
        <v>19507</v>
      </c>
      <c r="G127" s="945" t="s">
        <v>19508</v>
      </c>
      <c r="H127" s="1150"/>
      <c r="I127" s="1150"/>
      <c r="J127" s="182"/>
      <c r="K127" s="1144"/>
      <c r="L127" s="182"/>
      <c r="M127" s="182"/>
      <c r="N127" s="182"/>
      <c r="O127" s="182"/>
    </row>
    <row r="128" spans="1:15" ht="151.5" customHeight="1">
      <c r="A128" s="950">
        <v>62</v>
      </c>
      <c r="B128" s="945" t="s">
        <v>12047</v>
      </c>
      <c r="C128" s="1162"/>
      <c r="D128" s="950">
        <v>15.8</v>
      </c>
      <c r="E128" s="945" t="s">
        <v>19509</v>
      </c>
      <c r="F128" s="945" t="s">
        <v>19510</v>
      </c>
      <c r="G128" s="945" t="s">
        <v>19511</v>
      </c>
      <c r="H128" s="1150"/>
      <c r="I128" s="1150"/>
      <c r="J128" s="182"/>
      <c r="K128" s="1144"/>
      <c r="L128" s="182"/>
      <c r="M128" s="182"/>
      <c r="N128" s="182"/>
      <c r="O128" s="182"/>
    </row>
    <row r="129" spans="1:15" ht="153" customHeight="1">
      <c r="A129" s="950">
        <v>63</v>
      </c>
      <c r="B129" s="945" t="s">
        <v>19512</v>
      </c>
      <c r="C129" s="1162"/>
      <c r="D129" s="950">
        <v>18.600000000000001</v>
      </c>
      <c r="E129" s="945" t="s">
        <v>19513</v>
      </c>
      <c r="F129" s="945" t="s">
        <v>19514</v>
      </c>
      <c r="G129" s="945" t="s">
        <v>19515</v>
      </c>
      <c r="H129" s="1150"/>
      <c r="I129" s="1150"/>
      <c r="J129" s="182"/>
      <c r="K129" s="1144"/>
      <c r="L129" s="182"/>
      <c r="M129" s="182"/>
      <c r="N129" s="182"/>
      <c r="O129" s="182"/>
    </row>
    <row r="130" spans="1:15" ht="153" customHeight="1">
      <c r="A130" s="950">
        <v>64</v>
      </c>
      <c r="B130" s="945" t="s">
        <v>19516</v>
      </c>
      <c r="C130" s="1162"/>
      <c r="D130" s="950">
        <v>15</v>
      </c>
      <c r="E130" s="945" t="s">
        <v>19517</v>
      </c>
      <c r="F130" s="945" t="s">
        <v>19518</v>
      </c>
      <c r="G130" s="945" t="s">
        <v>19519</v>
      </c>
      <c r="H130" s="1150"/>
      <c r="I130" s="1150"/>
      <c r="J130" s="182"/>
      <c r="K130" s="1144"/>
      <c r="L130" s="182"/>
      <c r="M130" s="182"/>
      <c r="N130" s="182"/>
      <c r="O130" s="182"/>
    </row>
    <row r="131" spans="1:15" ht="15.6">
      <c r="A131" s="1180">
        <v>64</v>
      </c>
      <c r="B131" s="1166" t="s">
        <v>52</v>
      </c>
      <c r="C131" s="1162"/>
      <c r="D131" s="1180">
        <v>10459.570900000001</v>
      </c>
      <c r="E131" s="945"/>
      <c r="F131" s="945"/>
      <c r="G131" s="945"/>
      <c r="H131" s="319"/>
      <c r="I131" s="951"/>
      <c r="J131" s="182"/>
      <c r="K131" s="1144"/>
      <c r="L131" s="182"/>
      <c r="M131" s="182"/>
      <c r="N131" s="182"/>
      <c r="O131" s="182"/>
    </row>
    <row r="132" spans="1:15" ht="15.6">
      <c r="A132" s="22"/>
      <c r="B132" s="1160"/>
      <c r="C132" s="1161" t="s">
        <v>19520</v>
      </c>
      <c r="D132" s="1178"/>
      <c r="E132" s="948"/>
      <c r="F132" s="948"/>
      <c r="G132" s="948"/>
      <c r="H132" s="2"/>
      <c r="I132" s="959"/>
      <c r="J132" s="182"/>
      <c r="K132" s="1144"/>
      <c r="L132" s="182"/>
      <c r="M132" s="182"/>
      <c r="N132" s="182"/>
      <c r="O132" s="182"/>
    </row>
    <row r="133" spans="1:15" ht="52.8">
      <c r="A133" s="950">
        <v>1</v>
      </c>
      <c r="B133" s="945" t="s">
        <v>19521</v>
      </c>
      <c r="C133" s="1167"/>
      <c r="D133" s="950">
        <v>41.5</v>
      </c>
      <c r="E133" s="945" t="s">
        <v>19522</v>
      </c>
      <c r="F133" s="202" t="s">
        <v>19523</v>
      </c>
      <c r="G133" s="945" t="s">
        <v>19427</v>
      </c>
      <c r="H133" s="2"/>
      <c r="I133" s="1142"/>
      <c r="J133" s="182"/>
      <c r="K133" s="1144"/>
      <c r="L133" s="182"/>
      <c r="M133" s="182"/>
      <c r="N133" s="182"/>
      <c r="O133" s="182"/>
    </row>
    <row r="134" spans="1:15" ht="26.4">
      <c r="A134" s="22" t="s">
        <v>19217</v>
      </c>
      <c r="B134" s="948" t="s">
        <v>19524</v>
      </c>
      <c r="C134" s="1164"/>
      <c r="D134" s="22">
        <v>91.7</v>
      </c>
      <c r="E134" s="948" t="s">
        <v>19525</v>
      </c>
      <c r="F134" s="27" t="s">
        <v>19526</v>
      </c>
      <c r="G134" s="948" t="s">
        <v>19465</v>
      </c>
      <c r="H134" s="2"/>
      <c r="I134" s="1142"/>
      <c r="J134" s="182"/>
      <c r="K134" s="1144"/>
      <c r="L134" s="182"/>
      <c r="M134" s="182"/>
      <c r="N134" s="182"/>
      <c r="O134" s="182"/>
    </row>
    <row r="135" spans="1:15" ht="39.6">
      <c r="A135" s="22" t="s">
        <v>19222</v>
      </c>
      <c r="B135" s="948" t="s">
        <v>19527</v>
      </c>
      <c r="C135" s="1164"/>
      <c r="D135" s="22">
        <v>28.4</v>
      </c>
      <c r="E135" s="948" t="s">
        <v>19528</v>
      </c>
      <c r="F135" s="27" t="s">
        <v>19526</v>
      </c>
      <c r="G135" s="948" t="s">
        <v>19465</v>
      </c>
      <c r="H135" s="2"/>
      <c r="I135" s="1142"/>
      <c r="J135" s="182"/>
      <c r="K135" s="1144"/>
      <c r="L135" s="182"/>
      <c r="M135" s="182"/>
      <c r="N135" s="182"/>
      <c r="O135" s="182"/>
    </row>
    <row r="136" spans="1:15" ht="98.25" customHeight="1">
      <c r="A136" s="22" t="s">
        <v>19227</v>
      </c>
      <c r="B136" s="948" t="s">
        <v>19529</v>
      </c>
      <c r="C136" s="1164"/>
      <c r="D136" s="22">
        <v>159.69999999999999</v>
      </c>
      <c r="E136" s="948" t="s">
        <v>19530</v>
      </c>
      <c r="F136" s="27" t="s">
        <v>19531</v>
      </c>
      <c r="G136" s="948" t="s">
        <v>19532</v>
      </c>
      <c r="H136" s="2"/>
      <c r="I136" s="1142"/>
      <c r="J136" s="182"/>
      <c r="K136" s="1144"/>
      <c r="L136" s="182"/>
      <c r="M136" s="182"/>
      <c r="N136" s="182"/>
      <c r="O136" s="182"/>
    </row>
    <row r="137" spans="1:15" ht="129" customHeight="1">
      <c r="A137" s="22" t="s">
        <v>19255</v>
      </c>
      <c r="B137" s="948" t="s">
        <v>19533</v>
      </c>
      <c r="C137" s="1164"/>
      <c r="D137" s="22">
        <v>37.799999999999997</v>
      </c>
      <c r="E137" s="948" t="s">
        <v>19534</v>
      </c>
      <c r="F137" s="948" t="s">
        <v>19535</v>
      </c>
      <c r="G137" s="948" t="s">
        <v>19398</v>
      </c>
      <c r="H137" s="2"/>
      <c r="I137" s="1142"/>
      <c r="J137" s="182"/>
      <c r="K137" s="1144"/>
      <c r="L137" s="182"/>
      <c r="M137" s="182"/>
      <c r="N137" s="182"/>
      <c r="O137" s="182"/>
    </row>
    <row r="138" spans="1:15" ht="83.25" customHeight="1">
      <c r="A138" s="22" t="s">
        <v>19259</v>
      </c>
      <c r="B138" s="948" t="s">
        <v>19536</v>
      </c>
      <c r="C138" s="1164"/>
      <c r="D138" s="22">
        <v>19.2</v>
      </c>
      <c r="E138" s="948" t="s">
        <v>19537</v>
      </c>
      <c r="F138" s="27" t="s">
        <v>19523</v>
      </c>
      <c r="G138" s="948" t="s">
        <v>19538</v>
      </c>
      <c r="H138" s="2"/>
      <c r="I138" s="1142"/>
      <c r="J138" s="182"/>
      <c r="K138" s="1144"/>
      <c r="L138" s="182"/>
      <c r="M138" s="182"/>
      <c r="N138" s="182"/>
      <c r="O138" s="182"/>
    </row>
    <row r="139" spans="1:15" ht="66.75" customHeight="1">
      <c r="A139" s="22" t="s">
        <v>19290</v>
      </c>
      <c r="B139" s="948" t="s">
        <v>19539</v>
      </c>
      <c r="C139" s="1164"/>
      <c r="D139" s="22">
        <v>600</v>
      </c>
      <c r="E139" s="948" t="s">
        <v>19540</v>
      </c>
      <c r="F139" s="948" t="s">
        <v>19199</v>
      </c>
      <c r="G139" s="948" t="s">
        <v>19443</v>
      </c>
      <c r="H139" s="2"/>
      <c r="I139" s="1142"/>
      <c r="J139" s="182"/>
      <c r="K139" s="1144"/>
      <c r="L139" s="182"/>
      <c r="M139" s="182"/>
      <c r="N139" s="182"/>
      <c r="O139" s="182"/>
    </row>
    <row r="140" spans="1:15" ht="39.6">
      <c r="A140" s="22" t="s">
        <v>19294</v>
      </c>
      <c r="B140" s="948" t="s">
        <v>19541</v>
      </c>
      <c r="C140" s="1164"/>
      <c r="D140" s="950">
        <v>200</v>
      </c>
      <c r="E140" s="948" t="s">
        <v>19542</v>
      </c>
      <c r="F140" s="27" t="s">
        <v>19543</v>
      </c>
      <c r="G140" s="948" t="s">
        <v>19465</v>
      </c>
      <c r="H140" s="2"/>
      <c r="I140" s="1142"/>
      <c r="J140" s="182"/>
      <c r="K140" s="1144"/>
      <c r="L140" s="182"/>
      <c r="M140" s="182"/>
      <c r="N140" s="182"/>
      <c r="O140" s="182"/>
    </row>
    <row r="141" spans="1:15" ht="39.6">
      <c r="A141" s="22" t="s">
        <v>19297</v>
      </c>
      <c r="B141" s="948" t="s">
        <v>19544</v>
      </c>
      <c r="C141" s="1164"/>
      <c r="D141" s="22">
        <v>130</v>
      </c>
      <c r="E141" s="948" t="s">
        <v>19545</v>
      </c>
      <c r="F141" s="948" t="s">
        <v>19199</v>
      </c>
      <c r="G141" s="948" t="s">
        <v>19443</v>
      </c>
      <c r="H141" s="2"/>
      <c r="I141" s="1142"/>
      <c r="J141" s="182"/>
      <c r="K141" s="1144"/>
      <c r="L141" s="182"/>
      <c r="M141" s="182"/>
      <c r="N141" s="182"/>
      <c r="O141" s="182"/>
    </row>
    <row r="142" spans="1:15" ht="39.6">
      <c r="A142" s="22" t="s">
        <v>19302</v>
      </c>
      <c r="B142" s="948" t="s">
        <v>19546</v>
      </c>
      <c r="C142" s="1164"/>
      <c r="D142" s="22">
        <v>52.4</v>
      </c>
      <c r="E142" s="948" t="s">
        <v>19547</v>
      </c>
      <c r="F142" s="27" t="s">
        <v>19543</v>
      </c>
      <c r="G142" s="948" t="s">
        <v>19548</v>
      </c>
      <c r="H142" s="2"/>
      <c r="I142" s="1142"/>
      <c r="J142" s="182"/>
      <c r="K142" s="1144"/>
      <c r="L142" s="182"/>
      <c r="M142" s="182"/>
      <c r="N142" s="182"/>
      <c r="O142" s="182"/>
    </row>
    <row r="143" spans="1:15" ht="73.5" customHeight="1">
      <c r="A143" s="1192" t="s">
        <v>19549</v>
      </c>
      <c r="B143" s="948" t="s">
        <v>19550</v>
      </c>
      <c r="C143" s="1164"/>
      <c r="D143" s="22">
        <v>31.3</v>
      </c>
      <c r="E143" s="948" t="s">
        <v>19547</v>
      </c>
      <c r="F143" s="27" t="s">
        <v>19543</v>
      </c>
      <c r="G143" s="948" t="s">
        <v>19551</v>
      </c>
      <c r="H143" s="2"/>
      <c r="I143" s="1142"/>
      <c r="J143" s="182"/>
      <c r="K143" s="1144"/>
      <c r="L143" s="182"/>
      <c r="M143" s="182"/>
      <c r="N143" s="182"/>
      <c r="O143" s="182"/>
    </row>
    <row r="144" spans="1:15" ht="83.25" customHeight="1">
      <c r="A144" s="950" t="s">
        <v>46</v>
      </c>
      <c r="B144" s="945" t="s">
        <v>9547</v>
      </c>
      <c r="C144" s="1162"/>
      <c r="D144" s="950">
        <v>13</v>
      </c>
      <c r="E144" s="948" t="s">
        <v>19552</v>
      </c>
      <c r="F144" s="27" t="s">
        <v>19553</v>
      </c>
      <c r="G144" s="945" t="s">
        <v>19427</v>
      </c>
      <c r="H144" s="2"/>
      <c r="I144" s="1142"/>
      <c r="J144" s="182"/>
      <c r="K144" s="1144"/>
      <c r="L144" s="182"/>
      <c r="M144" s="182"/>
      <c r="N144" s="182"/>
      <c r="O144" s="182"/>
    </row>
    <row r="145" spans="1:15" ht="65.25" customHeight="1">
      <c r="A145" s="950" t="s">
        <v>19554</v>
      </c>
      <c r="B145" s="945" t="s">
        <v>19555</v>
      </c>
      <c r="C145" s="1162"/>
      <c r="D145" s="950">
        <v>29.4</v>
      </c>
      <c r="E145" s="1168" t="s">
        <v>19556</v>
      </c>
      <c r="F145" s="27" t="s">
        <v>19557</v>
      </c>
      <c r="G145" s="945" t="s">
        <v>19427</v>
      </c>
      <c r="H145" s="1142"/>
      <c r="I145" s="1142"/>
      <c r="J145" s="182"/>
      <c r="K145" s="1144"/>
      <c r="L145" s="182"/>
      <c r="M145" s="182"/>
      <c r="N145" s="182"/>
      <c r="O145" s="182"/>
    </row>
    <row r="146" spans="1:15" ht="81.75" customHeight="1">
      <c r="A146" s="950" t="s">
        <v>19558</v>
      </c>
      <c r="B146" s="945" t="s">
        <v>11291</v>
      </c>
      <c r="C146" s="1162"/>
      <c r="D146" s="950">
        <v>2.5</v>
      </c>
      <c r="E146" s="948" t="s">
        <v>19559</v>
      </c>
      <c r="F146" s="27" t="s">
        <v>19553</v>
      </c>
      <c r="G146" s="945" t="s">
        <v>19427</v>
      </c>
      <c r="H146" s="1142"/>
      <c r="I146" s="1142"/>
      <c r="J146" s="182"/>
      <c r="K146" s="1144"/>
      <c r="L146" s="182"/>
      <c r="M146" s="182"/>
      <c r="N146" s="182"/>
      <c r="O146" s="182"/>
    </row>
    <row r="147" spans="1:15" ht="39.6">
      <c r="A147" s="22" t="s">
        <v>19326</v>
      </c>
      <c r="B147" s="948" t="s">
        <v>19560</v>
      </c>
      <c r="C147" s="1164"/>
      <c r="D147" s="22">
        <v>19</v>
      </c>
      <c r="E147" s="1168" t="s">
        <v>19561</v>
      </c>
      <c r="F147" s="27" t="s">
        <v>19557</v>
      </c>
      <c r="G147" s="948" t="s">
        <v>19374</v>
      </c>
      <c r="H147" s="1142"/>
      <c r="I147" s="1142"/>
      <c r="J147" s="182"/>
      <c r="K147" s="1144"/>
      <c r="L147" s="182"/>
      <c r="M147" s="182"/>
      <c r="N147" s="182"/>
      <c r="O147" s="182"/>
    </row>
    <row r="148" spans="1:15" ht="39.6">
      <c r="A148" s="22" t="s">
        <v>19331</v>
      </c>
      <c r="B148" s="948" t="s">
        <v>19562</v>
      </c>
      <c r="C148" s="1164"/>
      <c r="D148" s="22">
        <v>3</v>
      </c>
      <c r="E148" s="1168" t="s">
        <v>19563</v>
      </c>
      <c r="F148" s="27" t="s">
        <v>19564</v>
      </c>
      <c r="G148" s="948" t="s">
        <v>19565</v>
      </c>
      <c r="H148" s="319"/>
      <c r="I148" s="1142"/>
      <c r="J148" s="182"/>
      <c r="K148" s="1144"/>
      <c r="L148" s="182"/>
      <c r="M148" s="182"/>
      <c r="N148" s="182"/>
      <c r="O148" s="182"/>
    </row>
    <row r="149" spans="1:15" ht="26.4">
      <c r="A149" s="950" t="s">
        <v>19336</v>
      </c>
      <c r="B149" s="945" t="s">
        <v>19566</v>
      </c>
      <c r="C149" s="1162"/>
      <c r="D149" s="950">
        <v>8.4</v>
      </c>
      <c r="E149" s="945" t="s">
        <v>19567</v>
      </c>
      <c r="F149" s="945" t="s">
        <v>19289</v>
      </c>
      <c r="G149" s="945" t="s">
        <v>19565</v>
      </c>
      <c r="H149" s="1142"/>
      <c r="I149" s="1142"/>
      <c r="J149" s="182"/>
      <c r="K149" s="1144"/>
      <c r="L149" s="182"/>
      <c r="M149" s="182"/>
      <c r="N149" s="182"/>
      <c r="O149" s="182"/>
    </row>
    <row r="150" spans="1:15" ht="39.6">
      <c r="A150" s="22" t="s">
        <v>19341</v>
      </c>
      <c r="B150" s="948" t="s">
        <v>19568</v>
      </c>
      <c r="C150" s="1164"/>
      <c r="D150" s="22">
        <v>21.4</v>
      </c>
      <c r="E150" s="1168" t="s">
        <v>19561</v>
      </c>
      <c r="F150" s="948" t="s">
        <v>19569</v>
      </c>
      <c r="G150" s="948" t="s">
        <v>19374</v>
      </c>
      <c r="H150" s="2"/>
      <c r="I150" s="1142"/>
      <c r="J150" s="182"/>
      <c r="K150" s="1144"/>
      <c r="L150" s="182"/>
      <c r="M150" s="182"/>
      <c r="N150" s="182"/>
      <c r="O150" s="182"/>
    </row>
    <row r="151" spans="1:15" ht="51.75" customHeight="1">
      <c r="A151" s="22" t="s">
        <v>19345</v>
      </c>
      <c r="B151" s="948" t="s">
        <v>19570</v>
      </c>
      <c r="C151" s="1164"/>
      <c r="D151" s="22">
        <v>10.7</v>
      </c>
      <c r="E151" s="1168" t="s">
        <v>19563</v>
      </c>
      <c r="F151" s="948" t="s">
        <v>19571</v>
      </c>
      <c r="G151" s="948" t="s">
        <v>19364</v>
      </c>
      <c r="H151" s="2"/>
      <c r="I151" s="1142"/>
      <c r="J151" s="182"/>
      <c r="K151" s="1144"/>
      <c r="L151" s="182"/>
      <c r="M151" s="182"/>
      <c r="N151" s="182"/>
      <c r="O151" s="182"/>
    </row>
    <row r="152" spans="1:15" ht="39.6">
      <c r="A152" s="22" t="s">
        <v>19350</v>
      </c>
      <c r="B152" s="948" t="s">
        <v>19572</v>
      </c>
      <c r="C152" s="1164"/>
      <c r="D152" s="22" t="s">
        <v>19573</v>
      </c>
      <c r="E152" s="948" t="s">
        <v>19574</v>
      </c>
      <c r="F152" s="948" t="s">
        <v>19289</v>
      </c>
      <c r="G152" s="948" t="s">
        <v>19575</v>
      </c>
      <c r="H152" s="1142"/>
      <c r="I152" s="1142"/>
      <c r="J152" s="182"/>
      <c r="K152" s="1144"/>
      <c r="L152" s="182"/>
      <c r="M152" s="182"/>
      <c r="N152" s="182"/>
      <c r="O152" s="182"/>
    </row>
    <row r="153" spans="1:15" ht="39.6">
      <c r="A153" s="22" t="s">
        <v>19354</v>
      </c>
      <c r="B153" s="948" t="s">
        <v>19576</v>
      </c>
      <c r="C153" s="1164"/>
      <c r="D153" s="22">
        <v>7.8</v>
      </c>
      <c r="E153" s="1168" t="s">
        <v>19561</v>
      </c>
      <c r="F153" s="948" t="s">
        <v>19577</v>
      </c>
      <c r="G153" s="948" t="s">
        <v>19374</v>
      </c>
      <c r="H153" s="2"/>
      <c r="I153" s="1142"/>
      <c r="J153" s="182"/>
      <c r="K153" s="1147"/>
      <c r="L153" s="182"/>
      <c r="M153" s="182"/>
      <c r="N153" s="182"/>
      <c r="O153" s="182"/>
    </row>
    <row r="154" spans="1:15" ht="39.6">
      <c r="A154" s="22" t="s">
        <v>19356</v>
      </c>
      <c r="B154" s="948" t="s">
        <v>19578</v>
      </c>
      <c r="C154" s="1164"/>
      <c r="D154" s="22">
        <v>1.4</v>
      </c>
      <c r="E154" s="1168" t="s">
        <v>19579</v>
      </c>
      <c r="F154" s="27" t="s">
        <v>19580</v>
      </c>
      <c r="G154" s="948" t="s">
        <v>19374</v>
      </c>
      <c r="H154" s="2"/>
      <c r="I154" s="1142"/>
      <c r="J154" s="182"/>
      <c r="K154" s="1147"/>
      <c r="L154" s="182"/>
      <c r="M154" s="182"/>
      <c r="N154" s="182"/>
      <c r="O154" s="182"/>
    </row>
    <row r="155" spans="1:15" ht="39.6">
      <c r="A155" s="22" t="s">
        <v>19358</v>
      </c>
      <c r="B155" s="948" t="s">
        <v>19581</v>
      </c>
      <c r="C155" s="1164"/>
      <c r="D155" s="22">
        <v>0.9</v>
      </c>
      <c r="E155" s="948" t="s">
        <v>19582</v>
      </c>
      <c r="F155" s="27" t="s">
        <v>19553</v>
      </c>
      <c r="G155" s="948" t="s">
        <v>19374</v>
      </c>
      <c r="H155" s="1142"/>
      <c r="I155" s="1142"/>
      <c r="J155" s="182"/>
      <c r="K155" s="1144"/>
      <c r="L155" s="182"/>
      <c r="M155" s="182"/>
      <c r="N155" s="182"/>
      <c r="O155" s="182"/>
    </row>
    <row r="156" spans="1:15" ht="39.6">
      <c r="A156" s="22" t="s">
        <v>19362</v>
      </c>
      <c r="B156" s="948" t="s">
        <v>19583</v>
      </c>
      <c r="C156" s="1164"/>
      <c r="D156" s="22">
        <v>6.9</v>
      </c>
      <c r="E156" s="1168" t="s">
        <v>19563</v>
      </c>
      <c r="F156" s="27" t="s">
        <v>19584</v>
      </c>
      <c r="G156" s="948" t="s">
        <v>19443</v>
      </c>
      <c r="H156" s="1142"/>
      <c r="I156" s="1142"/>
      <c r="J156" s="182"/>
      <c r="K156" s="1144"/>
      <c r="L156" s="182"/>
      <c r="M156" s="182"/>
      <c r="N156" s="182"/>
      <c r="O156" s="182"/>
    </row>
    <row r="157" spans="1:15" ht="39.6">
      <c r="A157" s="22" t="s">
        <v>19365</v>
      </c>
      <c r="B157" s="948" t="s">
        <v>19585</v>
      </c>
      <c r="C157" s="1164"/>
      <c r="D157" s="22">
        <v>22.2</v>
      </c>
      <c r="E157" s="1168" t="s">
        <v>19561</v>
      </c>
      <c r="F157" s="27" t="s">
        <v>19557</v>
      </c>
      <c r="G157" s="948" t="s">
        <v>19374</v>
      </c>
      <c r="H157" s="1142"/>
      <c r="I157" s="1142"/>
      <c r="J157" s="182"/>
      <c r="K157" s="1144"/>
      <c r="L157" s="182"/>
      <c r="M157" s="182"/>
      <c r="N157" s="182"/>
      <c r="O157" s="182"/>
    </row>
    <row r="158" spans="1:15" ht="39.6">
      <c r="A158" s="22" t="s">
        <v>19370</v>
      </c>
      <c r="B158" s="948" t="s">
        <v>19586</v>
      </c>
      <c r="C158" s="1164"/>
      <c r="D158" s="22">
        <v>1.4</v>
      </c>
      <c r="E158" s="1168" t="s">
        <v>19587</v>
      </c>
      <c r="F158" s="27" t="s">
        <v>19584</v>
      </c>
      <c r="G158" s="948" t="s">
        <v>19374</v>
      </c>
      <c r="H158" s="1142"/>
      <c r="I158" s="1142"/>
      <c r="J158" s="182"/>
      <c r="K158" s="1144"/>
      <c r="L158" s="182"/>
      <c r="M158" s="182"/>
      <c r="N158" s="182"/>
      <c r="O158" s="182"/>
    </row>
    <row r="159" spans="1:15" ht="39.6">
      <c r="A159" s="22" t="s">
        <v>19375</v>
      </c>
      <c r="B159" s="948" t="s">
        <v>19588</v>
      </c>
      <c r="C159" s="1164"/>
      <c r="D159" s="22">
        <v>40.200000000000003</v>
      </c>
      <c r="E159" s="1168" t="s">
        <v>19589</v>
      </c>
      <c r="F159" s="948" t="s">
        <v>19590</v>
      </c>
      <c r="G159" s="948" t="s">
        <v>19374</v>
      </c>
      <c r="H159" s="2"/>
      <c r="I159" s="1142"/>
      <c r="J159" s="182"/>
      <c r="K159" s="1144"/>
      <c r="L159" s="182"/>
      <c r="M159" s="182"/>
      <c r="N159" s="182"/>
      <c r="O159" s="182"/>
    </row>
    <row r="160" spans="1:15" ht="39.6">
      <c r="A160" s="22" t="s">
        <v>19379</v>
      </c>
      <c r="B160" s="948" t="s">
        <v>19591</v>
      </c>
      <c r="C160" s="1164"/>
      <c r="D160" s="22">
        <v>77.900000000000006</v>
      </c>
      <c r="E160" s="1168" t="s">
        <v>19592</v>
      </c>
      <c r="F160" s="27" t="s">
        <v>19584</v>
      </c>
      <c r="G160" s="948" t="s">
        <v>19443</v>
      </c>
      <c r="H160" s="1142"/>
      <c r="I160" s="1142"/>
      <c r="J160" s="182"/>
      <c r="K160" s="1144"/>
      <c r="L160" s="182"/>
      <c r="M160" s="182"/>
      <c r="N160" s="182"/>
      <c r="O160" s="182"/>
    </row>
    <row r="161" spans="1:15" ht="39.6">
      <c r="A161" s="22" t="s">
        <v>19382</v>
      </c>
      <c r="B161" s="948" t="s">
        <v>19593</v>
      </c>
      <c r="C161" s="1164"/>
      <c r="D161" s="22">
        <v>5.0999999999999996</v>
      </c>
      <c r="E161" s="1168" t="s">
        <v>19594</v>
      </c>
      <c r="F161" s="27" t="s">
        <v>19557</v>
      </c>
      <c r="G161" s="948" t="s">
        <v>19374</v>
      </c>
      <c r="H161" s="1142"/>
      <c r="I161" s="1142"/>
      <c r="J161" s="182"/>
      <c r="K161" s="1144"/>
      <c r="L161" s="182"/>
      <c r="M161" s="182"/>
      <c r="N161" s="182"/>
      <c r="O161" s="182"/>
    </row>
    <row r="162" spans="1:15" ht="39.6">
      <c r="A162" s="22" t="s">
        <v>19387</v>
      </c>
      <c r="B162" s="948" t="s">
        <v>19595</v>
      </c>
      <c r="C162" s="1164"/>
      <c r="D162" s="22">
        <v>31.8</v>
      </c>
      <c r="E162" s="1168" t="s">
        <v>19596</v>
      </c>
      <c r="F162" s="27" t="s">
        <v>19557</v>
      </c>
      <c r="G162" s="948" t="s">
        <v>19443</v>
      </c>
      <c r="H162" s="1142"/>
      <c r="I162" s="1142"/>
      <c r="J162" s="182"/>
      <c r="K162" s="1144"/>
      <c r="L162" s="182"/>
      <c r="M162" s="182"/>
      <c r="N162" s="182"/>
      <c r="O162" s="182"/>
    </row>
    <row r="163" spans="1:15" ht="39.6">
      <c r="A163" s="22" t="s">
        <v>19392</v>
      </c>
      <c r="B163" s="948" t="s">
        <v>19597</v>
      </c>
      <c r="C163" s="1164"/>
      <c r="D163" s="22">
        <v>0.3</v>
      </c>
      <c r="E163" s="1168" t="s">
        <v>19594</v>
      </c>
      <c r="F163" s="27" t="s">
        <v>19557</v>
      </c>
      <c r="G163" s="948" t="s">
        <v>19344</v>
      </c>
      <c r="H163" s="2"/>
      <c r="I163" s="1142"/>
      <c r="J163" s="182"/>
      <c r="K163" s="1144"/>
      <c r="L163" s="182"/>
      <c r="M163" s="182"/>
      <c r="N163" s="182"/>
      <c r="O163" s="182"/>
    </row>
    <row r="164" spans="1:15" ht="69.75" customHeight="1">
      <c r="A164" s="22" t="s">
        <v>19395</v>
      </c>
      <c r="B164" s="948" t="s">
        <v>19598</v>
      </c>
      <c r="C164" s="1164"/>
      <c r="D164" s="22">
        <v>6.9</v>
      </c>
      <c r="E164" s="1168" t="s">
        <v>19599</v>
      </c>
      <c r="F164" s="948" t="s">
        <v>19600</v>
      </c>
      <c r="G164" s="948" t="s">
        <v>19443</v>
      </c>
      <c r="H164" s="2"/>
      <c r="I164" s="1142"/>
      <c r="J164" s="182"/>
      <c r="K164" s="1144"/>
      <c r="L164" s="182"/>
      <c r="M164" s="182"/>
      <c r="N164" s="182"/>
      <c r="O164" s="182"/>
    </row>
    <row r="165" spans="1:15" ht="39.6">
      <c r="A165" s="22" t="s">
        <v>19399</v>
      </c>
      <c r="B165" s="948" t="s">
        <v>19601</v>
      </c>
      <c r="C165" s="1164"/>
      <c r="D165" s="22">
        <v>50.1</v>
      </c>
      <c r="E165" s="1168" t="s">
        <v>19602</v>
      </c>
      <c r="F165" s="27" t="s">
        <v>19557</v>
      </c>
      <c r="G165" s="948" t="s">
        <v>19443</v>
      </c>
      <c r="H165" s="1142"/>
      <c r="I165" s="1142"/>
      <c r="J165" s="182"/>
      <c r="K165" s="1144"/>
      <c r="L165" s="182"/>
      <c r="M165" s="182"/>
      <c r="N165" s="182"/>
      <c r="O165" s="182"/>
    </row>
    <row r="166" spans="1:15" ht="37.5" customHeight="1">
      <c r="A166" s="22" t="s">
        <v>19401</v>
      </c>
      <c r="B166" s="948" t="s">
        <v>19603</v>
      </c>
      <c r="C166" s="1164"/>
      <c r="D166" s="22">
        <v>3.8</v>
      </c>
      <c r="E166" s="948" t="s">
        <v>19604</v>
      </c>
      <c r="F166" s="27" t="s">
        <v>19553</v>
      </c>
      <c r="G166" s="948" t="s">
        <v>19374</v>
      </c>
      <c r="H166" s="1142"/>
      <c r="I166" s="1142"/>
      <c r="J166" s="182"/>
      <c r="K166" s="1144"/>
      <c r="L166" s="182"/>
      <c r="M166" s="182"/>
      <c r="N166" s="182"/>
      <c r="O166" s="182"/>
    </row>
    <row r="167" spans="1:15" ht="39.6">
      <c r="A167" s="22" t="s">
        <v>19406</v>
      </c>
      <c r="B167" s="948" t="s">
        <v>19605</v>
      </c>
      <c r="C167" s="1164"/>
      <c r="D167" s="22">
        <v>22</v>
      </c>
      <c r="E167" s="1168" t="s">
        <v>19606</v>
      </c>
      <c r="F167" s="948" t="s">
        <v>19607</v>
      </c>
      <c r="G167" s="948" t="s">
        <v>19443</v>
      </c>
      <c r="H167" s="2"/>
      <c r="I167" s="1142"/>
      <c r="J167" s="182"/>
      <c r="K167" s="1144"/>
      <c r="L167" s="182"/>
      <c r="M167" s="182"/>
      <c r="N167" s="182"/>
      <c r="O167" s="182"/>
    </row>
    <row r="168" spans="1:15" ht="75.75" customHeight="1">
      <c r="A168" s="22" t="s">
        <v>19410</v>
      </c>
      <c r="B168" s="948" t="s">
        <v>19608</v>
      </c>
      <c r="C168" s="1164"/>
      <c r="D168" s="22">
        <v>0.9</v>
      </c>
      <c r="E168" s="1168" t="s">
        <v>19609</v>
      </c>
      <c r="F168" s="27" t="s">
        <v>19557</v>
      </c>
      <c r="G168" s="948" t="s">
        <v>19610</v>
      </c>
      <c r="H168" s="2"/>
      <c r="I168" s="1142"/>
      <c r="J168" s="182"/>
      <c r="K168" s="1144"/>
      <c r="L168" s="182"/>
      <c r="M168" s="182"/>
      <c r="N168" s="182"/>
      <c r="O168" s="182"/>
    </row>
    <row r="169" spans="1:15" ht="39.6">
      <c r="A169" s="22" t="s">
        <v>19415</v>
      </c>
      <c r="B169" s="948" t="s">
        <v>19611</v>
      </c>
      <c r="C169" s="1164"/>
      <c r="D169" s="22">
        <v>7</v>
      </c>
      <c r="E169" s="1168" t="s">
        <v>19612</v>
      </c>
      <c r="F169" s="27" t="s">
        <v>19584</v>
      </c>
      <c r="G169" s="948" t="s">
        <v>19443</v>
      </c>
      <c r="H169" s="319"/>
      <c r="I169" s="1142"/>
      <c r="J169" s="182"/>
      <c r="K169" s="1144"/>
      <c r="L169" s="182"/>
      <c r="M169" s="182"/>
      <c r="N169" s="182"/>
      <c r="O169" s="182"/>
    </row>
    <row r="170" spans="1:15" ht="26.4">
      <c r="A170" s="22" t="s">
        <v>19420</v>
      </c>
      <c r="B170" s="948" t="s">
        <v>19613</v>
      </c>
      <c r="C170" s="1164"/>
      <c r="D170" s="22">
        <v>12</v>
      </c>
      <c r="E170" s="948" t="s">
        <v>19614</v>
      </c>
      <c r="F170" s="948" t="s">
        <v>19615</v>
      </c>
      <c r="G170" s="948" t="s">
        <v>19443</v>
      </c>
      <c r="H170" s="1142"/>
      <c r="I170" s="1142"/>
      <c r="J170" s="182"/>
      <c r="K170" s="1144"/>
      <c r="L170" s="182"/>
      <c r="M170" s="182"/>
      <c r="N170" s="182"/>
      <c r="O170" s="182"/>
    </row>
    <row r="171" spans="1:15" ht="64.5" customHeight="1">
      <c r="A171" s="22" t="s">
        <v>19423</v>
      </c>
      <c r="B171" s="948" t="s">
        <v>19616</v>
      </c>
      <c r="C171" s="1164"/>
      <c r="D171" s="22">
        <v>1.5</v>
      </c>
      <c r="E171" s="1168" t="s">
        <v>19609</v>
      </c>
      <c r="F171" s="27" t="s">
        <v>19557</v>
      </c>
      <c r="G171" s="948" t="s">
        <v>19610</v>
      </c>
      <c r="H171" s="2"/>
      <c r="I171" s="1142"/>
      <c r="J171" s="182"/>
      <c r="K171" s="1144"/>
      <c r="L171" s="182"/>
      <c r="M171" s="182"/>
      <c r="N171" s="182"/>
      <c r="O171" s="182"/>
    </row>
    <row r="172" spans="1:15" ht="39.6">
      <c r="A172" s="22" t="s">
        <v>19428</v>
      </c>
      <c r="B172" s="948" t="s">
        <v>19617</v>
      </c>
      <c r="C172" s="1164"/>
      <c r="D172" s="22">
        <v>3.5</v>
      </c>
      <c r="E172" s="1168" t="s">
        <v>19609</v>
      </c>
      <c r="F172" s="27" t="s">
        <v>19557</v>
      </c>
      <c r="G172" s="948" t="s">
        <v>19610</v>
      </c>
      <c r="H172" s="1142"/>
      <c r="I172" s="1142"/>
      <c r="J172" s="182"/>
      <c r="K172" s="1144"/>
      <c r="L172" s="182"/>
      <c r="M172" s="182"/>
      <c r="N172" s="182"/>
      <c r="O172" s="182"/>
    </row>
    <row r="173" spans="1:15" ht="39.6">
      <c r="A173" s="22" t="s">
        <v>19432</v>
      </c>
      <c r="B173" s="948" t="s">
        <v>19618</v>
      </c>
      <c r="C173" s="1164"/>
      <c r="D173" s="22">
        <v>7</v>
      </c>
      <c r="E173" s="1168" t="s">
        <v>19619</v>
      </c>
      <c r="F173" s="27" t="s">
        <v>19553</v>
      </c>
      <c r="G173" s="948" t="s">
        <v>19443</v>
      </c>
      <c r="H173" s="1142"/>
      <c r="I173" s="1142"/>
      <c r="J173" s="182"/>
      <c r="K173" s="1144"/>
      <c r="L173" s="182"/>
      <c r="M173" s="182"/>
      <c r="N173" s="182"/>
      <c r="O173" s="182"/>
    </row>
    <row r="174" spans="1:15" ht="39.6">
      <c r="A174" s="22" t="s">
        <v>19434</v>
      </c>
      <c r="B174" s="948" t="s">
        <v>19620</v>
      </c>
      <c r="C174" s="1164"/>
      <c r="D174" s="22">
        <v>5.2</v>
      </c>
      <c r="E174" s="1168" t="s">
        <v>19621</v>
      </c>
      <c r="F174" s="948" t="s">
        <v>19622</v>
      </c>
      <c r="G174" s="948" t="s">
        <v>19443</v>
      </c>
      <c r="H174" s="2"/>
      <c r="I174" s="1142"/>
      <c r="J174" s="182"/>
      <c r="K174" s="1144"/>
      <c r="L174" s="182"/>
      <c r="M174" s="182"/>
      <c r="N174" s="182"/>
      <c r="O174" s="182"/>
    </row>
    <row r="175" spans="1:15" ht="39.6">
      <c r="A175" s="22" t="s">
        <v>19439</v>
      </c>
      <c r="B175" s="948" t="s">
        <v>19623</v>
      </c>
      <c r="C175" s="1164"/>
      <c r="D175" s="22">
        <v>15</v>
      </c>
      <c r="E175" s="1168" t="s">
        <v>19624</v>
      </c>
      <c r="F175" s="27" t="s">
        <v>19553</v>
      </c>
      <c r="G175" s="948" t="s">
        <v>19443</v>
      </c>
      <c r="H175" s="2"/>
      <c r="I175" s="1142"/>
      <c r="J175" s="182"/>
      <c r="K175" s="1144"/>
      <c r="L175" s="182"/>
      <c r="M175" s="182"/>
      <c r="N175" s="182"/>
      <c r="O175" s="182"/>
    </row>
    <row r="176" spans="1:15" ht="39.6">
      <c r="A176" s="22" t="s">
        <v>19444</v>
      </c>
      <c r="B176" s="948" t="s">
        <v>19625</v>
      </c>
      <c r="C176" s="1164"/>
      <c r="D176" s="22">
        <v>20.8</v>
      </c>
      <c r="E176" s="1168" t="s">
        <v>19626</v>
      </c>
      <c r="F176" s="27" t="s">
        <v>19564</v>
      </c>
      <c r="G176" s="948" t="s">
        <v>19443</v>
      </c>
      <c r="H176" s="1142"/>
      <c r="I176" s="1142"/>
      <c r="J176" s="182"/>
      <c r="K176" s="1144"/>
      <c r="L176" s="182"/>
      <c r="M176" s="182"/>
      <c r="N176" s="182"/>
      <c r="O176" s="182"/>
    </row>
    <row r="177" spans="1:15" ht="39.6">
      <c r="A177" s="22" t="s">
        <v>19447</v>
      </c>
      <c r="B177" s="948" t="s">
        <v>19627</v>
      </c>
      <c r="C177" s="1164"/>
      <c r="D177" s="22">
        <v>50</v>
      </c>
      <c r="E177" s="1168" t="s">
        <v>19628</v>
      </c>
      <c r="F177" s="27" t="s">
        <v>19629</v>
      </c>
      <c r="G177" s="948" t="s">
        <v>19443</v>
      </c>
      <c r="H177" s="1142"/>
      <c r="I177" s="1142"/>
      <c r="J177" s="182"/>
      <c r="K177" s="1144"/>
      <c r="L177" s="182"/>
      <c r="M177" s="182"/>
      <c r="N177" s="182"/>
      <c r="O177" s="182"/>
    </row>
    <row r="178" spans="1:15" ht="39.6">
      <c r="A178" s="22" t="s">
        <v>19451</v>
      </c>
      <c r="B178" s="948" t="s">
        <v>19630</v>
      </c>
      <c r="C178" s="1164"/>
      <c r="D178" s="22">
        <v>24.9</v>
      </c>
      <c r="E178" s="1168" t="s">
        <v>19631</v>
      </c>
      <c r="F178" s="27" t="s">
        <v>19564</v>
      </c>
      <c r="G178" s="948" t="s">
        <v>19632</v>
      </c>
      <c r="H178" s="1142"/>
      <c r="I178" s="1142"/>
      <c r="J178" s="182"/>
      <c r="K178" s="1144"/>
      <c r="L178" s="182"/>
      <c r="M178" s="182"/>
      <c r="N178" s="182"/>
      <c r="O178" s="182"/>
    </row>
    <row r="179" spans="1:15" ht="39.6">
      <c r="A179" s="22" t="s">
        <v>19454</v>
      </c>
      <c r="B179" s="948" t="s">
        <v>19633</v>
      </c>
      <c r="C179" s="1164"/>
      <c r="D179" s="22">
        <v>1</v>
      </c>
      <c r="E179" s="1168" t="s">
        <v>19609</v>
      </c>
      <c r="F179" s="27" t="s">
        <v>19557</v>
      </c>
      <c r="G179" s="948" t="s">
        <v>19610</v>
      </c>
      <c r="H179" s="1142"/>
      <c r="I179" s="1142"/>
      <c r="J179" s="182"/>
      <c r="K179" s="1144"/>
      <c r="L179" s="182"/>
      <c r="M179" s="182"/>
      <c r="N179" s="182"/>
      <c r="O179" s="182"/>
    </row>
    <row r="180" spans="1:15" ht="39.6">
      <c r="A180" s="22" t="s">
        <v>19458</v>
      </c>
      <c r="B180" s="948" t="s">
        <v>19634</v>
      </c>
      <c r="C180" s="1164"/>
      <c r="D180" s="22">
        <v>2.1</v>
      </c>
      <c r="E180" s="1168" t="s">
        <v>19635</v>
      </c>
      <c r="F180" s="27" t="s">
        <v>19557</v>
      </c>
      <c r="G180" s="948" t="s">
        <v>19374</v>
      </c>
      <c r="H180" s="1142"/>
      <c r="I180" s="1142"/>
      <c r="J180" s="182"/>
      <c r="K180" s="1147"/>
      <c r="L180" s="182"/>
      <c r="M180" s="182"/>
      <c r="N180" s="182"/>
      <c r="O180" s="182"/>
    </row>
    <row r="181" spans="1:15" ht="39.6">
      <c r="A181" s="22" t="s">
        <v>19462</v>
      </c>
      <c r="B181" s="948" t="s">
        <v>19636</v>
      </c>
      <c r="C181" s="1164"/>
      <c r="D181" s="22">
        <v>3</v>
      </c>
      <c r="E181" s="1168" t="s">
        <v>19637</v>
      </c>
      <c r="F181" s="27" t="s">
        <v>19557</v>
      </c>
      <c r="G181" s="948" t="s">
        <v>19443</v>
      </c>
      <c r="H181" s="2"/>
      <c r="I181" s="1142"/>
      <c r="J181" s="182"/>
      <c r="K181" s="1147"/>
      <c r="L181" s="182"/>
      <c r="M181" s="182"/>
      <c r="N181" s="182"/>
      <c r="O181" s="182"/>
    </row>
    <row r="182" spans="1:15" ht="39.6">
      <c r="A182" s="22" t="s">
        <v>19466</v>
      </c>
      <c r="B182" s="948" t="s">
        <v>19638</v>
      </c>
      <c r="C182" s="1164"/>
      <c r="D182" s="22">
        <v>4.5999999999999996</v>
      </c>
      <c r="E182" s="1168" t="s">
        <v>19639</v>
      </c>
      <c r="F182" s="27" t="s">
        <v>19553</v>
      </c>
      <c r="G182" s="948" t="s">
        <v>19538</v>
      </c>
      <c r="H182" s="1142"/>
      <c r="I182" s="1142"/>
      <c r="J182" s="182"/>
      <c r="K182" s="1144"/>
      <c r="L182" s="182"/>
      <c r="M182" s="182"/>
      <c r="N182" s="182"/>
      <c r="O182" s="182"/>
    </row>
    <row r="183" spans="1:15" ht="39.6">
      <c r="A183" s="22" t="s">
        <v>19469</v>
      </c>
      <c r="B183" s="948" t="s">
        <v>19640</v>
      </c>
      <c r="C183" s="1164"/>
      <c r="D183" s="22">
        <v>1.4</v>
      </c>
      <c r="E183" s="1168" t="s">
        <v>19641</v>
      </c>
      <c r="F183" s="27" t="s">
        <v>19564</v>
      </c>
      <c r="G183" s="948" t="s">
        <v>19642</v>
      </c>
      <c r="H183" s="2"/>
      <c r="I183" s="1142"/>
      <c r="J183" s="182"/>
      <c r="K183" s="1144"/>
      <c r="L183" s="182"/>
      <c r="M183" s="182"/>
      <c r="N183" s="182"/>
      <c r="O183" s="182"/>
    </row>
    <row r="184" spans="1:15" ht="39.6">
      <c r="A184" s="22" t="s">
        <v>19472</v>
      </c>
      <c r="B184" s="948" t="s">
        <v>19643</v>
      </c>
      <c r="C184" s="1164"/>
      <c r="D184" s="22">
        <v>29</v>
      </c>
      <c r="E184" s="1168" t="s">
        <v>19644</v>
      </c>
      <c r="F184" s="27" t="s">
        <v>19645</v>
      </c>
      <c r="G184" s="948" t="s">
        <v>19443</v>
      </c>
      <c r="H184" s="2"/>
      <c r="I184" s="1142"/>
      <c r="J184" s="182"/>
      <c r="K184" s="1144"/>
      <c r="L184" s="182"/>
      <c r="M184" s="182"/>
      <c r="N184" s="182"/>
      <c r="O184" s="182"/>
    </row>
    <row r="185" spans="1:15" ht="39.6">
      <c r="A185" s="22" t="s">
        <v>19477</v>
      </c>
      <c r="B185" s="948" t="s">
        <v>18166</v>
      </c>
      <c r="C185" s="1164"/>
      <c r="D185" s="22">
        <v>94</v>
      </c>
      <c r="E185" s="1168" t="s">
        <v>19646</v>
      </c>
      <c r="F185" s="27" t="s">
        <v>19212</v>
      </c>
      <c r="G185" s="948" t="s">
        <v>19443</v>
      </c>
      <c r="H185" s="2"/>
      <c r="I185" s="1142"/>
      <c r="J185" s="182"/>
      <c r="K185" s="1144"/>
      <c r="L185" s="182"/>
      <c r="M185" s="182"/>
      <c r="N185" s="182"/>
      <c r="O185" s="182"/>
    </row>
    <row r="186" spans="1:15" ht="26.4">
      <c r="A186" s="22" t="s">
        <v>19481</v>
      </c>
      <c r="B186" s="948" t="s">
        <v>19647</v>
      </c>
      <c r="C186" s="1164"/>
      <c r="D186" s="22">
        <v>12.8</v>
      </c>
      <c r="E186" s="1168" t="s">
        <v>19648</v>
      </c>
      <c r="F186" s="27" t="s">
        <v>19649</v>
      </c>
      <c r="G186" s="948" t="s">
        <v>19443</v>
      </c>
      <c r="H186" s="2"/>
      <c r="I186" s="1142"/>
      <c r="J186" s="182"/>
      <c r="K186" s="1144"/>
      <c r="L186" s="182"/>
      <c r="M186" s="182"/>
      <c r="N186" s="182"/>
      <c r="O186" s="182"/>
    </row>
    <row r="187" spans="1:15" ht="26.4">
      <c r="A187" s="22" t="s">
        <v>19486</v>
      </c>
      <c r="B187" s="948" t="s">
        <v>19650</v>
      </c>
      <c r="C187" s="1164"/>
      <c r="D187" s="22">
        <v>36</v>
      </c>
      <c r="E187" s="1168" t="s">
        <v>19651</v>
      </c>
      <c r="F187" s="27" t="s">
        <v>19649</v>
      </c>
      <c r="G187" s="948" t="s">
        <v>19443</v>
      </c>
      <c r="H187" s="2"/>
      <c r="I187" s="1142"/>
      <c r="J187" s="182"/>
      <c r="K187" s="1144"/>
      <c r="L187" s="182"/>
      <c r="M187" s="182"/>
      <c r="N187" s="182"/>
      <c r="O187" s="182"/>
    </row>
    <row r="188" spans="1:15" ht="26.4">
      <c r="A188" s="22" t="s">
        <v>19489</v>
      </c>
      <c r="B188" s="948" t="s">
        <v>19652</v>
      </c>
      <c r="C188" s="1164"/>
      <c r="D188" s="22">
        <v>12.5</v>
      </c>
      <c r="E188" s="1168" t="s">
        <v>19648</v>
      </c>
      <c r="F188" s="27" t="s">
        <v>19649</v>
      </c>
      <c r="G188" s="948" t="s">
        <v>19443</v>
      </c>
      <c r="H188" s="2"/>
      <c r="I188" s="1142"/>
      <c r="J188" s="182"/>
      <c r="K188" s="1144"/>
      <c r="L188" s="182"/>
      <c r="M188" s="182"/>
      <c r="N188" s="182"/>
      <c r="O188" s="182"/>
    </row>
    <row r="189" spans="1:15" ht="39.6">
      <c r="A189" s="950" t="s">
        <v>19653</v>
      </c>
      <c r="B189" s="945" t="s">
        <v>19654</v>
      </c>
      <c r="C189" s="1162"/>
      <c r="D189" s="950">
        <v>11</v>
      </c>
      <c r="E189" s="1168" t="s">
        <v>19655</v>
      </c>
      <c r="F189" s="27" t="s">
        <v>19507</v>
      </c>
      <c r="G189" s="945" t="s">
        <v>19656</v>
      </c>
      <c r="H189" s="1142"/>
      <c r="I189" s="1142"/>
      <c r="J189" s="182"/>
      <c r="K189" s="1144"/>
      <c r="L189" s="182"/>
      <c r="M189" s="182"/>
      <c r="N189" s="182"/>
      <c r="O189" s="182"/>
    </row>
    <row r="190" spans="1:15" ht="39.6">
      <c r="A190" s="950" t="s">
        <v>19657</v>
      </c>
      <c r="B190" s="945" t="s">
        <v>19658</v>
      </c>
      <c r="C190" s="1162"/>
      <c r="D190" s="950">
        <v>1.9</v>
      </c>
      <c r="E190" s="945" t="s">
        <v>19659</v>
      </c>
      <c r="F190" s="945" t="s">
        <v>19660</v>
      </c>
      <c r="G190" s="945" t="s">
        <v>19656</v>
      </c>
      <c r="H190" s="2"/>
      <c r="I190" s="1142"/>
      <c r="J190" s="182"/>
      <c r="K190" s="1144"/>
      <c r="L190" s="182"/>
      <c r="M190" s="182"/>
      <c r="N190" s="182"/>
      <c r="O190" s="182"/>
    </row>
    <row r="191" spans="1:15" ht="52.8">
      <c r="A191" s="22" t="s">
        <v>19661</v>
      </c>
      <c r="B191" s="948" t="s">
        <v>19662</v>
      </c>
      <c r="C191" s="1164"/>
      <c r="D191" s="22">
        <v>39.299999999999997</v>
      </c>
      <c r="E191" s="945" t="s">
        <v>19663</v>
      </c>
      <c r="F191" s="27" t="s">
        <v>19514</v>
      </c>
      <c r="G191" s="948" t="s">
        <v>19374</v>
      </c>
      <c r="H191" s="2"/>
      <c r="I191" s="1142"/>
      <c r="J191" s="182"/>
      <c r="K191" s="1144"/>
      <c r="L191" s="182"/>
      <c r="M191" s="182"/>
      <c r="N191" s="182"/>
      <c r="O191" s="182"/>
    </row>
    <row r="192" spans="1:15" ht="39.6">
      <c r="A192" s="22" t="s">
        <v>19664</v>
      </c>
      <c r="B192" s="948" t="s">
        <v>19665</v>
      </c>
      <c r="C192" s="1164"/>
      <c r="D192" s="22">
        <v>0.8</v>
      </c>
      <c r="E192" s="948" t="s">
        <v>19666</v>
      </c>
      <c r="F192" s="27" t="s">
        <v>19667</v>
      </c>
      <c r="G192" s="948" t="s">
        <v>19668</v>
      </c>
      <c r="H192" s="319"/>
      <c r="I192" s="1142"/>
      <c r="J192" s="182"/>
      <c r="K192" s="1144"/>
      <c r="L192" s="182"/>
      <c r="M192" s="182"/>
      <c r="N192" s="182"/>
      <c r="O192" s="182"/>
    </row>
    <row r="193" spans="1:15" ht="39.6">
      <c r="A193" s="22" t="s">
        <v>19669</v>
      </c>
      <c r="B193" s="948" t="s">
        <v>19670</v>
      </c>
      <c r="C193" s="1164"/>
      <c r="D193" s="22">
        <v>1.1000000000000001</v>
      </c>
      <c r="E193" s="948" t="s">
        <v>19671</v>
      </c>
      <c r="F193" s="27" t="s">
        <v>19672</v>
      </c>
      <c r="G193" s="948" t="s">
        <v>19668</v>
      </c>
      <c r="H193" s="2"/>
      <c r="I193" s="1142"/>
      <c r="J193" s="182"/>
      <c r="K193" s="1144"/>
      <c r="L193" s="182"/>
      <c r="M193" s="182"/>
      <c r="N193" s="182"/>
      <c r="O193" s="182"/>
    </row>
    <row r="194" spans="1:15" ht="83.25" customHeight="1">
      <c r="A194" s="22" t="s">
        <v>19673</v>
      </c>
      <c r="B194" s="948" t="s">
        <v>19674</v>
      </c>
      <c r="C194" s="1164"/>
      <c r="D194" s="22">
        <v>10.4</v>
      </c>
      <c r="E194" s="945" t="s">
        <v>19675</v>
      </c>
      <c r="F194" s="27" t="s">
        <v>19514</v>
      </c>
      <c r="G194" s="948" t="s">
        <v>19374</v>
      </c>
      <c r="H194" s="2"/>
      <c r="I194" s="1142"/>
      <c r="J194" s="182"/>
      <c r="K194" s="1144"/>
      <c r="L194" s="182"/>
      <c r="M194" s="182"/>
      <c r="N194" s="182"/>
      <c r="O194" s="182"/>
    </row>
    <row r="195" spans="1:15" ht="75" customHeight="1">
      <c r="A195" s="22" t="s">
        <v>19676</v>
      </c>
      <c r="B195" s="948" t="s">
        <v>19677</v>
      </c>
      <c r="C195" s="1164"/>
      <c r="D195" s="22">
        <v>3.7</v>
      </c>
      <c r="E195" s="945" t="s">
        <v>19678</v>
      </c>
      <c r="F195" s="27" t="s">
        <v>19514</v>
      </c>
      <c r="G195" s="948" t="s">
        <v>19610</v>
      </c>
      <c r="H195" s="2"/>
      <c r="I195" s="1142"/>
      <c r="J195" s="182"/>
      <c r="K195" s="1144"/>
      <c r="L195" s="182"/>
      <c r="M195" s="182"/>
      <c r="N195" s="182"/>
      <c r="O195" s="182"/>
    </row>
    <row r="196" spans="1:15" ht="84" customHeight="1">
      <c r="A196" s="22" t="s">
        <v>19679</v>
      </c>
      <c r="B196" s="948" t="s">
        <v>19680</v>
      </c>
      <c r="C196" s="1164"/>
      <c r="D196" s="22">
        <v>0.1</v>
      </c>
      <c r="E196" s="948" t="s">
        <v>19681</v>
      </c>
      <c r="F196" s="948" t="s">
        <v>19378</v>
      </c>
      <c r="G196" s="948" t="s">
        <v>19344</v>
      </c>
      <c r="H196" s="1142"/>
      <c r="I196" s="1142"/>
      <c r="J196" s="182"/>
      <c r="K196" s="1144"/>
      <c r="L196" s="182"/>
      <c r="M196" s="182"/>
      <c r="N196" s="182"/>
      <c r="O196" s="182"/>
    </row>
    <row r="197" spans="1:15" ht="39.6">
      <c r="A197" s="22" t="s">
        <v>19682</v>
      </c>
      <c r="B197" s="948" t="s">
        <v>19683</v>
      </c>
      <c r="C197" s="1164"/>
      <c r="D197" s="22">
        <v>3.2</v>
      </c>
      <c r="E197" s="945" t="s">
        <v>19684</v>
      </c>
      <c r="F197" s="27" t="s">
        <v>19685</v>
      </c>
      <c r="G197" s="948" t="s">
        <v>19686</v>
      </c>
      <c r="H197" s="2"/>
      <c r="I197" s="1142"/>
      <c r="J197" s="182"/>
      <c r="K197" s="1144"/>
      <c r="L197" s="182"/>
      <c r="M197" s="182"/>
      <c r="N197" s="182"/>
      <c r="O197" s="182"/>
    </row>
    <row r="198" spans="1:15" ht="26.4">
      <c r="A198" s="22" t="s">
        <v>19687</v>
      </c>
      <c r="B198" s="948" t="s">
        <v>19688</v>
      </c>
      <c r="C198" s="1164"/>
      <c r="D198" s="22">
        <v>22.6</v>
      </c>
      <c r="E198" s="948" t="s">
        <v>19689</v>
      </c>
      <c r="F198" s="27" t="s">
        <v>19690</v>
      </c>
      <c r="G198" s="948" t="s">
        <v>19686</v>
      </c>
      <c r="H198" s="2"/>
      <c r="I198" s="1142"/>
      <c r="J198" s="182"/>
      <c r="K198" s="1144"/>
      <c r="L198" s="182"/>
      <c r="M198" s="182"/>
      <c r="N198" s="182"/>
      <c r="O198" s="182"/>
    </row>
    <row r="199" spans="1:15" ht="26.4">
      <c r="A199" s="22" t="s">
        <v>19691</v>
      </c>
      <c r="B199" s="948" t="s">
        <v>19692</v>
      </c>
      <c r="C199" s="1164"/>
      <c r="D199" s="22">
        <v>24.3</v>
      </c>
      <c r="E199" s="948" t="s">
        <v>19693</v>
      </c>
      <c r="F199" s="27" t="s">
        <v>19694</v>
      </c>
      <c r="G199" s="948" t="s">
        <v>19695</v>
      </c>
      <c r="H199" s="319"/>
      <c r="I199" s="1142"/>
      <c r="J199" s="182"/>
      <c r="K199" s="1147"/>
      <c r="L199" s="182"/>
      <c r="M199" s="182"/>
      <c r="N199" s="182"/>
      <c r="O199" s="182"/>
    </row>
    <row r="200" spans="1:15" ht="26.4">
      <c r="A200" s="22" t="s">
        <v>19696</v>
      </c>
      <c r="B200" s="948" t="s">
        <v>19697</v>
      </c>
      <c r="C200" s="1164"/>
      <c r="D200" s="22">
        <v>8.1999999999999993</v>
      </c>
      <c r="E200" s="948" t="s">
        <v>19698</v>
      </c>
      <c r="F200" s="27" t="s">
        <v>19699</v>
      </c>
      <c r="G200" s="948" t="s">
        <v>19686</v>
      </c>
      <c r="H200" s="2"/>
      <c r="I200" s="1142"/>
      <c r="J200" s="182"/>
      <c r="K200" s="1144"/>
      <c r="L200" s="182"/>
      <c r="M200" s="182"/>
      <c r="N200" s="182"/>
      <c r="O200" s="182"/>
    </row>
    <row r="201" spans="1:15" ht="77.25" customHeight="1">
      <c r="A201" s="22" t="s">
        <v>19700</v>
      </c>
      <c r="B201" s="948" t="s">
        <v>19701</v>
      </c>
      <c r="C201" s="1164"/>
      <c r="D201" s="22">
        <v>12.8</v>
      </c>
      <c r="E201" s="948" t="s">
        <v>19702</v>
      </c>
      <c r="F201" s="27" t="s">
        <v>19699</v>
      </c>
      <c r="G201" s="948" t="s">
        <v>19703</v>
      </c>
      <c r="H201" s="319"/>
      <c r="I201" s="1142"/>
      <c r="J201" s="182"/>
      <c r="K201" s="1144"/>
      <c r="L201" s="182"/>
      <c r="M201" s="182"/>
      <c r="N201" s="182"/>
      <c r="O201" s="182"/>
    </row>
    <row r="202" spans="1:15" ht="39.6">
      <c r="A202" s="22" t="s">
        <v>19704</v>
      </c>
      <c r="B202" s="948" t="s">
        <v>19705</v>
      </c>
      <c r="C202" s="1164"/>
      <c r="D202" s="22">
        <v>7</v>
      </c>
      <c r="E202" s="948" t="s">
        <v>19706</v>
      </c>
      <c r="F202" s="27" t="s">
        <v>19694</v>
      </c>
      <c r="G202" s="948" t="s">
        <v>19443</v>
      </c>
      <c r="H202" s="2"/>
      <c r="I202" s="1142"/>
      <c r="J202" s="182"/>
      <c r="K202" s="1144"/>
      <c r="L202" s="182"/>
      <c r="M202" s="182"/>
      <c r="N202" s="182"/>
      <c r="O202" s="182"/>
    </row>
    <row r="203" spans="1:15" ht="39.6">
      <c r="A203" s="22" t="s">
        <v>19707</v>
      </c>
      <c r="B203" s="948" t="s">
        <v>19708</v>
      </c>
      <c r="C203" s="1164"/>
      <c r="D203" s="22">
        <v>1.5</v>
      </c>
      <c r="E203" s="945" t="s">
        <v>19709</v>
      </c>
      <c r="F203" s="27" t="s">
        <v>19685</v>
      </c>
      <c r="G203" s="948" t="s">
        <v>19344</v>
      </c>
      <c r="H203" s="2"/>
      <c r="I203" s="1142"/>
      <c r="J203" s="182"/>
      <c r="K203" s="1144"/>
      <c r="L203" s="182"/>
      <c r="M203" s="182"/>
      <c r="N203" s="182"/>
      <c r="O203" s="182"/>
    </row>
    <row r="204" spans="1:15" ht="51" customHeight="1">
      <c r="A204" s="22" t="s">
        <v>19710</v>
      </c>
      <c r="B204" s="948" t="s">
        <v>19711</v>
      </c>
      <c r="C204" s="1164"/>
      <c r="D204" s="22">
        <v>1</v>
      </c>
      <c r="E204" s="945" t="s">
        <v>19709</v>
      </c>
      <c r="F204" s="27" t="s">
        <v>19685</v>
      </c>
      <c r="G204" s="948" t="s">
        <v>19712</v>
      </c>
      <c r="H204" s="2"/>
      <c r="I204" s="1142"/>
      <c r="J204" s="182"/>
      <c r="K204" s="1144"/>
      <c r="L204" s="182"/>
      <c r="M204" s="182"/>
      <c r="N204" s="182"/>
      <c r="O204" s="182"/>
    </row>
    <row r="205" spans="1:15" ht="56.25" customHeight="1">
      <c r="A205" s="22" t="s">
        <v>19713</v>
      </c>
      <c r="B205" s="948" t="s">
        <v>19714</v>
      </c>
      <c r="C205" s="1164"/>
      <c r="D205" s="22">
        <v>11</v>
      </c>
      <c r="E205" s="945" t="s">
        <v>19709</v>
      </c>
      <c r="F205" s="27" t="s">
        <v>19685</v>
      </c>
      <c r="G205" s="948" t="s">
        <v>19715</v>
      </c>
      <c r="H205" s="2"/>
      <c r="I205" s="1142"/>
      <c r="J205" s="182"/>
      <c r="K205" s="1144"/>
      <c r="L205" s="182"/>
      <c r="M205" s="182"/>
      <c r="N205" s="182"/>
      <c r="O205" s="182"/>
    </row>
    <row r="206" spans="1:15" ht="39.6">
      <c r="A206" s="22" t="s">
        <v>19716</v>
      </c>
      <c r="B206" s="948" t="s">
        <v>11375</v>
      </c>
      <c r="C206" s="1164"/>
      <c r="D206" s="22">
        <v>26</v>
      </c>
      <c r="E206" s="945" t="s">
        <v>19717</v>
      </c>
      <c r="F206" s="948" t="s">
        <v>19718</v>
      </c>
      <c r="G206" s="948" t="s">
        <v>19443</v>
      </c>
      <c r="H206" s="2"/>
      <c r="I206" s="1142"/>
      <c r="J206" s="182"/>
      <c r="K206" s="1144"/>
      <c r="L206" s="182"/>
      <c r="M206" s="182"/>
      <c r="N206" s="182"/>
      <c r="O206" s="182"/>
    </row>
    <row r="207" spans="1:15" ht="91.5" customHeight="1">
      <c r="A207" s="22" t="s">
        <v>19719</v>
      </c>
      <c r="B207" s="948" t="s">
        <v>19720</v>
      </c>
      <c r="C207" s="1164"/>
      <c r="D207" s="22">
        <v>1.1000000000000001</v>
      </c>
      <c r="E207" s="948" t="s">
        <v>19721</v>
      </c>
      <c r="F207" s="948" t="s">
        <v>19722</v>
      </c>
      <c r="G207" s="948" t="s">
        <v>19443</v>
      </c>
      <c r="H207" s="1142"/>
      <c r="I207" s="1142"/>
      <c r="J207" s="182"/>
      <c r="K207" s="1144"/>
      <c r="L207" s="182"/>
      <c r="M207" s="182"/>
      <c r="N207" s="182"/>
      <c r="O207" s="182"/>
    </row>
    <row r="208" spans="1:15" ht="39.6">
      <c r="A208" s="22" t="s">
        <v>19723</v>
      </c>
      <c r="B208" s="948" t="s">
        <v>19724</v>
      </c>
      <c r="C208" s="1164"/>
      <c r="D208" s="22">
        <v>1</v>
      </c>
      <c r="E208" s="945" t="s">
        <v>19709</v>
      </c>
      <c r="F208" s="27" t="s">
        <v>19685</v>
      </c>
      <c r="G208" s="948" t="s">
        <v>19443</v>
      </c>
      <c r="H208" s="2"/>
      <c r="I208" s="1142"/>
      <c r="J208" s="182"/>
      <c r="K208" s="1144"/>
      <c r="L208" s="182"/>
      <c r="M208" s="182"/>
      <c r="N208" s="182"/>
      <c r="O208" s="182"/>
    </row>
    <row r="209" spans="1:15" ht="39.6">
      <c r="A209" s="22" t="s">
        <v>19725</v>
      </c>
      <c r="B209" s="948" t="s">
        <v>19726</v>
      </c>
      <c r="C209" s="1164"/>
      <c r="D209" s="22">
        <v>3.9</v>
      </c>
      <c r="E209" s="945" t="s">
        <v>19727</v>
      </c>
      <c r="F209" s="27" t="s">
        <v>19728</v>
      </c>
      <c r="G209" s="948" t="s">
        <v>19443</v>
      </c>
      <c r="H209" s="2"/>
      <c r="I209" s="1142"/>
      <c r="J209" s="182"/>
      <c r="K209" s="1144"/>
      <c r="L209" s="182"/>
      <c r="M209" s="182"/>
      <c r="N209" s="182"/>
      <c r="O209" s="182"/>
    </row>
    <row r="210" spans="1:15" ht="39.6">
      <c r="A210" s="22" t="s">
        <v>19729</v>
      </c>
      <c r="B210" s="948" t="s">
        <v>19730</v>
      </c>
      <c r="C210" s="1164"/>
      <c r="D210" s="22">
        <v>4.7</v>
      </c>
      <c r="E210" s="945" t="s">
        <v>19731</v>
      </c>
      <c r="F210" s="27" t="s">
        <v>19685</v>
      </c>
      <c r="G210" s="948" t="s">
        <v>19443</v>
      </c>
      <c r="H210" s="2"/>
      <c r="I210" s="1142"/>
      <c r="J210" s="182"/>
      <c r="K210" s="1144"/>
      <c r="L210" s="182"/>
      <c r="M210" s="182"/>
      <c r="N210" s="182"/>
      <c r="O210" s="182"/>
    </row>
    <row r="211" spans="1:15" ht="67.5" customHeight="1">
      <c r="A211" s="22" t="s">
        <v>19732</v>
      </c>
      <c r="B211" s="948" t="s">
        <v>19733</v>
      </c>
      <c r="C211" s="1164"/>
      <c r="D211" s="22">
        <v>4.3</v>
      </c>
      <c r="E211" s="945" t="s">
        <v>19734</v>
      </c>
      <c r="F211" s="27" t="s">
        <v>19685</v>
      </c>
      <c r="G211" s="948" t="s">
        <v>19443</v>
      </c>
      <c r="H211" s="2"/>
      <c r="I211" s="1142"/>
      <c r="J211" s="182"/>
      <c r="K211" s="1144"/>
      <c r="L211" s="182"/>
      <c r="M211" s="182"/>
      <c r="N211" s="182"/>
      <c r="O211" s="182"/>
    </row>
    <row r="212" spans="1:15" ht="39.6">
      <c r="A212" s="22" t="s">
        <v>19735</v>
      </c>
      <c r="B212" s="948" t="s">
        <v>19736</v>
      </c>
      <c r="C212" s="1164"/>
      <c r="D212" s="22">
        <v>6.9</v>
      </c>
      <c r="E212" s="945" t="s">
        <v>19737</v>
      </c>
      <c r="F212" s="27" t="s">
        <v>19685</v>
      </c>
      <c r="G212" s="948" t="s">
        <v>19443</v>
      </c>
      <c r="H212" s="2"/>
      <c r="I212" s="1142"/>
      <c r="J212" s="182"/>
      <c r="K212" s="1144"/>
      <c r="L212" s="182"/>
      <c r="M212" s="182"/>
      <c r="N212" s="182"/>
      <c r="O212" s="182"/>
    </row>
    <row r="213" spans="1:15" ht="39.6">
      <c r="A213" s="22" t="s">
        <v>19738</v>
      </c>
      <c r="B213" s="948" t="s">
        <v>19739</v>
      </c>
      <c r="C213" s="1164"/>
      <c r="D213" s="22">
        <v>27.3</v>
      </c>
      <c r="E213" s="945" t="s">
        <v>19740</v>
      </c>
      <c r="F213" s="27" t="s">
        <v>19685</v>
      </c>
      <c r="G213" s="948" t="s">
        <v>19443</v>
      </c>
      <c r="H213" s="319"/>
      <c r="I213" s="1142"/>
      <c r="J213" s="182"/>
      <c r="K213" s="1144"/>
      <c r="L213" s="182"/>
      <c r="M213" s="182"/>
      <c r="N213" s="182"/>
      <c r="O213" s="182"/>
    </row>
    <row r="214" spans="1:15" ht="39.6">
      <c r="A214" s="22" t="s">
        <v>19741</v>
      </c>
      <c r="B214" s="948" t="s">
        <v>12302</v>
      </c>
      <c r="C214" s="1164"/>
      <c r="D214" s="22">
        <v>3</v>
      </c>
      <c r="E214" s="945" t="s">
        <v>19742</v>
      </c>
      <c r="F214" s="27" t="s">
        <v>19743</v>
      </c>
      <c r="G214" s="948" t="s">
        <v>19443</v>
      </c>
      <c r="H214" s="2"/>
      <c r="I214" s="1142"/>
      <c r="J214" s="182"/>
      <c r="K214" s="1144"/>
      <c r="L214" s="182"/>
      <c r="M214" s="182"/>
      <c r="N214" s="182"/>
      <c r="O214" s="182"/>
    </row>
    <row r="215" spans="1:15" ht="59.25" customHeight="1">
      <c r="A215" s="22" t="s">
        <v>19744</v>
      </c>
      <c r="B215" s="948" t="s">
        <v>19745</v>
      </c>
      <c r="C215" s="1164"/>
      <c r="D215" s="22">
        <v>52.1</v>
      </c>
      <c r="E215" s="945" t="s">
        <v>19746</v>
      </c>
      <c r="F215" s="27" t="s">
        <v>19685</v>
      </c>
      <c r="G215" s="948" t="s">
        <v>19747</v>
      </c>
      <c r="H215" s="2"/>
      <c r="I215" s="1142"/>
      <c r="J215" s="182"/>
      <c r="K215" s="1144"/>
      <c r="L215" s="182"/>
      <c r="M215" s="182"/>
      <c r="N215" s="182"/>
      <c r="O215" s="182"/>
    </row>
    <row r="216" spans="1:15" ht="26.4">
      <c r="A216" s="950" t="s">
        <v>19748</v>
      </c>
      <c r="B216" s="945" t="s">
        <v>19749</v>
      </c>
      <c r="C216" s="1162"/>
      <c r="D216" s="950">
        <v>8.6999999999999993</v>
      </c>
      <c r="E216" s="945" t="s">
        <v>19750</v>
      </c>
      <c r="F216" s="27" t="s">
        <v>19751</v>
      </c>
      <c r="G216" s="945" t="s">
        <v>19752</v>
      </c>
      <c r="H216" s="2"/>
      <c r="I216" s="1142"/>
      <c r="J216" s="182"/>
      <c r="K216" s="1144"/>
      <c r="L216" s="182"/>
      <c r="M216" s="182"/>
      <c r="N216" s="182"/>
      <c r="O216" s="182"/>
    </row>
    <row r="217" spans="1:15" ht="26.4">
      <c r="A217" s="950" t="s">
        <v>19753</v>
      </c>
      <c r="B217" s="945" t="s">
        <v>19754</v>
      </c>
      <c r="C217" s="1162"/>
      <c r="D217" s="950">
        <v>5.5</v>
      </c>
      <c r="E217" s="945" t="s">
        <v>19750</v>
      </c>
      <c r="F217" s="27" t="s">
        <v>19751</v>
      </c>
      <c r="G217" s="945" t="s">
        <v>19752</v>
      </c>
      <c r="H217" s="2"/>
      <c r="I217" s="1142"/>
      <c r="J217" s="182"/>
      <c r="K217" s="1144"/>
      <c r="L217" s="182"/>
      <c r="M217" s="182"/>
      <c r="N217" s="182"/>
      <c r="O217" s="182"/>
    </row>
    <row r="218" spans="1:15" ht="26.4">
      <c r="A218" s="22" t="s">
        <v>19755</v>
      </c>
      <c r="B218" s="948" t="s">
        <v>19756</v>
      </c>
      <c r="C218" s="1164"/>
      <c r="D218" s="22">
        <v>5</v>
      </c>
      <c r="E218" s="945" t="s">
        <v>19750</v>
      </c>
      <c r="F218" s="27" t="s">
        <v>19751</v>
      </c>
      <c r="G218" s="948" t="s">
        <v>19757</v>
      </c>
      <c r="H218" s="2"/>
      <c r="I218" s="1142"/>
      <c r="J218" s="182"/>
      <c r="K218" s="1144"/>
      <c r="L218" s="182"/>
      <c r="M218" s="182"/>
      <c r="N218" s="182"/>
      <c r="O218" s="182"/>
    </row>
    <row r="219" spans="1:15" ht="26.4">
      <c r="A219" s="22" t="s">
        <v>19758</v>
      </c>
      <c r="B219" s="948" t="s">
        <v>19759</v>
      </c>
      <c r="C219" s="1164"/>
      <c r="D219" s="22">
        <v>21</v>
      </c>
      <c r="E219" s="945" t="s">
        <v>19750</v>
      </c>
      <c r="F219" s="27" t="s">
        <v>19751</v>
      </c>
      <c r="G219" s="948" t="s">
        <v>19443</v>
      </c>
      <c r="H219" s="2"/>
      <c r="I219" s="1142"/>
      <c r="J219" s="182"/>
      <c r="K219" s="1144"/>
      <c r="L219" s="182"/>
      <c r="M219" s="182"/>
      <c r="N219" s="182"/>
      <c r="O219" s="182"/>
    </row>
    <row r="220" spans="1:15" ht="26.4">
      <c r="A220" s="22" t="s">
        <v>19760</v>
      </c>
      <c r="B220" s="948" t="s">
        <v>19761</v>
      </c>
      <c r="C220" s="1164"/>
      <c r="D220" s="22">
        <v>10.4</v>
      </c>
      <c r="E220" s="945" t="s">
        <v>19750</v>
      </c>
      <c r="F220" s="27" t="s">
        <v>19751</v>
      </c>
      <c r="G220" s="948" t="s">
        <v>19443</v>
      </c>
      <c r="H220" s="2"/>
      <c r="I220" s="1142"/>
      <c r="J220" s="182"/>
      <c r="K220" s="1144"/>
      <c r="L220" s="182"/>
      <c r="M220" s="182"/>
      <c r="N220" s="182"/>
      <c r="O220" s="182"/>
    </row>
    <row r="221" spans="1:15" ht="26.4">
      <c r="A221" s="22" t="s">
        <v>19762</v>
      </c>
      <c r="B221" s="948" t="s">
        <v>19763</v>
      </c>
      <c r="C221" s="1164"/>
      <c r="D221" s="22">
        <v>45.3</v>
      </c>
      <c r="E221" s="945" t="s">
        <v>19764</v>
      </c>
      <c r="F221" s="27" t="s">
        <v>19765</v>
      </c>
      <c r="G221" s="948" t="s">
        <v>19443</v>
      </c>
      <c r="H221" s="2"/>
      <c r="I221" s="1142"/>
      <c r="J221" s="182"/>
      <c r="K221" s="1144"/>
      <c r="L221" s="182"/>
      <c r="M221" s="182"/>
      <c r="N221" s="182"/>
      <c r="O221" s="182"/>
    </row>
    <row r="222" spans="1:15" ht="26.4">
      <c r="A222" s="22" t="s">
        <v>19766</v>
      </c>
      <c r="B222" s="948" t="s">
        <v>19767</v>
      </c>
      <c r="C222" s="1164"/>
      <c r="D222" s="22">
        <v>8</v>
      </c>
      <c r="E222" s="945" t="s">
        <v>19750</v>
      </c>
      <c r="F222" s="27" t="s">
        <v>19751</v>
      </c>
      <c r="G222" s="948" t="s">
        <v>19757</v>
      </c>
      <c r="H222" s="951"/>
      <c r="I222" s="1142"/>
      <c r="J222" s="182"/>
      <c r="K222" s="1144"/>
      <c r="L222" s="182"/>
      <c r="M222" s="182"/>
      <c r="N222" s="182"/>
      <c r="O222" s="182"/>
    </row>
    <row r="223" spans="1:15" ht="26.4">
      <c r="A223" s="22" t="s">
        <v>19768</v>
      </c>
      <c r="B223" s="948" t="s">
        <v>19769</v>
      </c>
      <c r="C223" s="1164"/>
      <c r="D223" s="22">
        <v>2</v>
      </c>
      <c r="E223" s="945" t="s">
        <v>19750</v>
      </c>
      <c r="F223" s="27" t="s">
        <v>19751</v>
      </c>
      <c r="G223" s="948" t="s">
        <v>19286</v>
      </c>
      <c r="H223" s="2"/>
      <c r="I223" s="1142"/>
      <c r="J223" s="182"/>
      <c r="K223" s="2949"/>
      <c r="L223" s="182"/>
      <c r="M223" s="182"/>
      <c r="N223" s="182"/>
      <c r="O223" s="182"/>
    </row>
    <row r="224" spans="1:15" ht="62.25" customHeight="1">
      <c r="A224" s="22" t="s">
        <v>19770</v>
      </c>
      <c r="B224" s="948" t="s">
        <v>19771</v>
      </c>
      <c r="C224" s="1164"/>
      <c r="D224" s="22">
        <v>167.2</v>
      </c>
      <c r="E224" s="945" t="s">
        <v>19750</v>
      </c>
      <c r="F224" s="27" t="s">
        <v>19751</v>
      </c>
      <c r="G224" s="948" t="s">
        <v>19398</v>
      </c>
      <c r="H224" s="2"/>
      <c r="I224" s="1142"/>
      <c r="J224" s="182"/>
      <c r="K224" s="2949"/>
      <c r="L224" s="182"/>
      <c r="M224" s="182"/>
      <c r="N224" s="182"/>
      <c r="O224" s="182"/>
    </row>
    <row r="225" spans="1:15" ht="26.4">
      <c r="A225" s="22" t="s">
        <v>19772</v>
      </c>
      <c r="B225" s="948" t="s">
        <v>19773</v>
      </c>
      <c r="C225" s="1164"/>
      <c r="D225" s="22">
        <v>18.2</v>
      </c>
      <c r="E225" s="945" t="s">
        <v>19750</v>
      </c>
      <c r="F225" s="27" t="s">
        <v>19751</v>
      </c>
      <c r="G225" s="948" t="s">
        <v>19774</v>
      </c>
      <c r="H225" s="2"/>
      <c r="I225" s="1142"/>
      <c r="J225" s="182"/>
      <c r="K225" s="1144"/>
      <c r="L225" s="182"/>
      <c r="M225" s="182"/>
      <c r="N225" s="182"/>
      <c r="O225" s="182"/>
    </row>
    <row r="226" spans="1:15" ht="26.4">
      <c r="A226" s="22" t="s">
        <v>19775</v>
      </c>
      <c r="B226" s="948" t="s">
        <v>19776</v>
      </c>
      <c r="C226" s="1164"/>
      <c r="D226" s="22">
        <v>13.7</v>
      </c>
      <c r="E226" s="945" t="s">
        <v>19777</v>
      </c>
      <c r="F226" s="27" t="s">
        <v>19765</v>
      </c>
      <c r="G226" s="948" t="s">
        <v>19774</v>
      </c>
      <c r="H226" s="2"/>
      <c r="I226" s="1142"/>
      <c r="J226" s="182"/>
      <c r="K226" s="1144"/>
      <c r="L226" s="182"/>
      <c r="M226" s="182"/>
      <c r="N226" s="182"/>
      <c r="O226" s="182"/>
    </row>
    <row r="227" spans="1:15" ht="26.4">
      <c r="A227" s="22" t="s">
        <v>19778</v>
      </c>
      <c r="B227" s="948" t="s">
        <v>19779</v>
      </c>
      <c r="C227" s="1164"/>
      <c r="D227" s="22">
        <v>8.6</v>
      </c>
      <c r="E227" s="945" t="s">
        <v>19780</v>
      </c>
      <c r="F227" s="27" t="s">
        <v>19781</v>
      </c>
      <c r="G227" s="948" t="s">
        <v>19774</v>
      </c>
      <c r="H227" s="2"/>
      <c r="I227" s="1142"/>
      <c r="J227" s="182"/>
      <c r="K227" s="1144"/>
      <c r="L227" s="182"/>
      <c r="M227" s="182"/>
      <c r="N227" s="182"/>
      <c r="O227" s="182"/>
    </row>
    <row r="228" spans="1:15" ht="26.4">
      <c r="A228" s="22" t="s">
        <v>19782</v>
      </c>
      <c r="B228" s="948" t="s">
        <v>19783</v>
      </c>
      <c r="C228" s="1164"/>
      <c r="D228" s="22">
        <v>26.1</v>
      </c>
      <c r="E228" s="945" t="s">
        <v>19750</v>
      </c>
      <c r="F228" s="27" t="s">
        <v>19751</v>
      </c>
      <c r="G228" s="948" t="s">
        <v>19774</v>
      </c>
      <c r="H228" s="2"/>
      <c r="I228" s="1142"/>
      <c r="J228" s="182"/>
      <c r="K228" s="1147"/>
      <c r="L228" s="182"/>
      <c r="M228" s="182"/>
      <c r="N228" s="182"/>
      <c r="O228" s="182"/>
    </row>
    <row r="229" spans="1:15" ht="58.5" customHeight="1">
      <c r="A229" s="22" t="s">
        <v>19784</v>
      </c>
      <c r="B229" s="948" t="s">
        <v>19785</v>
      </c>
      <c r="C229" s="1164"/>
      <c r="D229" s="22">
        <v>40.4</v>
      </c>
      <c r="E229" s="945" t="s">
        <v>19786</v>
      </c>
      <c r="F229" s="27" t="s">
        <v>19765</v>
      </c>
      <c r="G229" s="948" t="s">
        <v>19774</v>
      </c>
      <c r="H229" s="2"/>
      <c r="I229" s="1142"/>
      <c r="J229" s="182"/>
      <c r="K229" s="1144"/>
      <c r="L229" s="182"/>
      <c r="M229" s="182"/>
      <c r="N229" s="182"/>
      <c r="O229" s="182"/>
    </row>
    <row r="230" spans="1:15" ht="39.6">
      <c r="A230" s="22" t="s">
        <v>19787</v>
      </c>
      <c r="B230" s="948" t="s">
        <v>19788</v>
      </c>
      <c r="C230" s="1164"/>
      <c r="D230" s="22">
        <v>371</v>
      </c>
      <c r="E230" s="945" t="s">
        <v>19789</v>
      </c>
      <c r="F230" s="27" t="s">
        <v>19790</v>
      </c>
      <c r="G230" s="948" t="s">
        <v>19443</v>
      </c>
      <c r="H230" s="319"/>
      <c r="I230" s="1142"/>
      <c r="J230" s="182"/>
      <c r="K230" s="1144"/>
      <c r="L230" s="182"/>
      <c r="M230" s="182"/>
      <c r="N230" s="182"/>
      <c r="O230" s="182"/>
    </row>
    <row r="231" spans="1:15" ht="39.6">
      <c r="A231" s="22" t="s">
        <v>19791</v>
      </c>
      <c r="B231" s="948" t="s">
        <v>19197</v>
      </c>
      <c r="C231" s="1164"/>
      <c r="D231" s="22">
        <v>318</v>
      </c>
      <c r="E231" s="945" t="s">
        <v>19792</v>
      </c>
      <c r="F231" s="27" t="s">
        <v>19790</v>
      </c>
      <c r="G231" s="948" t="s">
        <v>19443</v>
      </c>
      <c r="H231" s="2"/>
      <c r="I231" s="1142"/>
      <c r="J231" s="182"/>
      <c r="K231" s="1144"/>
      <c r="L231" s="182"/>
      <c r="M231" s="182"/>
      <c r="N231" s="182"/>
      <c r="O231" s="182"/>
    </row>
    <row r="232" spans="1:15" ht="39.6">
      <c r="A232" s="22" t="s">
        <v>19793</v>
      </c>
      <c r="B232" s="948" t="s">
        <v>19794</v>
      </c>
      <c r="C232" s="1164"/>
      <c r="D232" s="22">
        <v>169.9</v>
      </c>
      <c r="E232" s="945" t="s">
        <v>19795</v>
      </c>
      <c r="F232" s="27" t="s">
        <v>19790</v>
      </c>
      <c r="G232" s="948" t="s">
        <v>19642</v>
      </c>
      <c r="H232" s="2"/>
      <c r="I232" s="1142"/>
      <c r="J232" s="182"/>
      <c r="K232" s="1144"/>
      <c r="L232" s="182"/>
      <c r="M232" s="182"/>
      <c r="N232" s="182"/>
      <c r="O232" s="182"/>
    </row>
    <row r="233" spans="1:15" ht="51" customHeight="1">
      <c r="A233" s="22" t="s">
        <v>19796</v>
      </c>
      <c r="B233" s="948" t="s">
        <v>19797</v>
      </c>
      <c r="C233" s="1164"/>
      <c r="D233" s="22">
        <v>28</v>
      </c>
      <c r="E233" s="948" t="s">
        <v>19798</v>
      </c>
      <c r="F233" s="948" t="s">
        <v>19799</v>
      </c>
      <c r="G233" s="948" t="s">
        <v>19443</v>
      </c>
      <c r="H233" s="2"/>
      <c r="I233" s="1142"/>
      <c r="J233" s="182"/>
      <c r="K233" s="1144"/>
      <c r="L233" s="182"/>
      <c r="M233" s="182"/>
      <c r="N233" s="182"/>
      <c r="O233" s="182"/>
    </row>
    <row r="234" spans="1:15" ht="165" customHeight="1">
      <c r="A234" s="22" t="s">
        <v>19800</v>
      </c>
      <c r="B234" s="948" t="s">
        <v>19801</v>
      </c>
      <c r="C234" s="1164"/>
      <c r="D234" s="22">
        <v>857.5</v>
      </c>
      <c r="E234" s="948" t="s">
        <v>19802</v>
      </c>
      <c r="F234" s="948" t="s">
        <v>19803</v>
      </c>
      <c r="G234" s="948" t="s">
        <v>19443</v>
      </c>
      <c r="H234" s="1142"/>
      <c r="I234" s="1142"/>
      <c r="J234" s="182"/>
      <c r="K234" s="1144"/>
      <c r="L234" s="182"/>
      <c r="M234" s="182"/>
      <c r="N234" s="182"/>
      <c r="O234" s="182"/>
    </row>
    <row r="235" spans="1:15" ht="54.75" customHeight="1">
      <c r="A235" s="950" t="s">
        <v>19804</v>
      </c>
      <c r="B235" s="945" t="s">
        <v>19805</v>
      </c>
      <c r="C235" s="1162"/>
      <c r="D235" s="950">
        <v>25</v>
      </c>
      <c r="E235" s="945" t="s">
        <v>19806</v>
      </c>
      <c r="F235" s="27" t="s">
        <v>19807</v>
      </c>
      <c r="G235" s="945" t="s">
        <v>19808</v>
      </c>
      <c r="H235" s="319"/>
      <c r="I235" s="959"/>
      <c r="J235" s="182"/>
      <c r="K235" s="1144"/>
      <c r="L235" s="182"/>
      <c r="M235" s="182"/>
      <c r="N235" s="182"/>
      <c r="O235" s="182"/>
    </row>
    <row r="236" spans="1:15" ht="26.4">
      <c r="A236" s="22" t="s">
        <v>19809</v>
      </c>
      <c r="B236" s="948" t="s">
        <v>19810</v>
      </c>
      <c r="C236" s="1164"/>
      <c r="D236" s="22">
        <v>0.05</v>
      </c>
      <c r="E236" s="948" t="s">
        <v>19811</v>
      </c>
      <c r="F236" s="948" t="s">
        <v>19450</v>
      </c>
      <c r="G236" s="948" t="s">
        <v>19364</v>
      </c>
      <c r="H236" s="2"/>
      <c r="I236" s="1142"/>
      <c r="J236" s="182"/>
      <c r="K236" s="1144"/>
      <c r="L236" s="182"/>
      <c r="M236" s="182"/>
      <c r="N236" s="182"/>
      <c r="O236" s="182"/>
    </row>
    <row r="237" spans="1:15" ht="39.6">
      <c r="A237" s="22" t="s">
        <v>19812</v>
      </c>
      <c r="B237" s="948" t="s">
        <v>19813</v>
      </c>
      <c r="C237" s="1164"/>
      <c r="D237" s="22">
        <v>12</v>
      </c>
      <c r="E237" s="945" t="s">
        <v>19814</v>
      </c>
      <c r="F237" s="27" t="s">
        <v>19461</v>
      </c>
      <c r="G237" s="948" t="s">
        <v>19374</v>
      </c>
      <c r="H237" s="2"/>
      <c r="I237" s="1142"/>
      <c r="J237" s="182"/>
      <c r="K237" s="1144"/>
      <c r="L237" s="182"/>
      <c r="M237" s="182"/>
      <c r="N237" s="182"/>
      <c r="O237" s="182"/>
    </row>
    <row r="238" spans="1:15" ht="39.6">
      <c r="A238" s="22" t="s">
        <v>19815</v>
      </c>
      <c r="B238" s="948" t="s">
        <v>19816</v>
      </c>
      <c r="C238" s="1164"/>
      <c r="D238" s="22">
        <v>50.4</v>
      </c>
      <c r="E238" s="948" t="s">
        <v>19817</v>
      </c>
      <c r="F238" s="948" t="s">
        <v>19480</v>
      </c>
      <c r="G238" s="948" t="s">
        <v>19443</v>
      </c>
      <c r="H238" s="1142"/>
      <c r="I238" s="1142"/>
      <c r="J238" s="182"/>
      <c r="K238" s="1144"/>
      <c r="L238" s="182"/>
      <c r="M238" s="182"/>
      <c r="N238" s="182"/>
      <c r="O238" s="182"/>
    </row>
    <row r="239" spans="1:15" ht="39.6">
      <c r="A239" s="22" t="s">
        <v>19818</v>
      </c>
      <c r="B239" s="948" t="s">
        <v>19819</v>
      </c>
      <c r="C239" s="1164"/>
      <c r="D239" s="22">
        <v>66.099999999999994</v>
      </c>
      <c r="E239" s="948" t="s">
        <v>19820</v>
      </c>
      <c r="F239" s="27" t="s">
        <v>19821</v>
      </c>
      <c r="G239" s="948" t="s">
        <v>19443</v>
      </c>
      <c r="H239" s="1142"/>
      <c r="I239" s="1142"/>
      <c r="J239" s="182"/>
      <c r="K239" s="1147"/>
      <c r="L239" s="182"/>
      <c r="M239" s="182"/>
      <c r="N239" s="182"/>
      <c r="O239" s="182"/>
    </row>
    <row r="240" spans="1:15" ht="26.4">
      <c r="A240" s="22" t="s">
        <v>19822</v>
      </c>
      <c r="B240" s="948" t="s">
        <v>19823</v>
      </c>
      <c r="C240" s="1164"/>
      <c r="D240" s="22">
        <v>25.4</v>
      </c>
      <c r="E240" s="948" t="s">
        <v>19824</v>
      </c>
      <c r="F240" s="27" t="s">
        <v>19492</v>
      </c>
      <c r="G240" s="948" t="s">
        <v>19443</v>
      </c>
      <c r="H240" s="1142"/>
      <c r="I240" s="1142"/>
      <c r="J240" s="1144"/>
      <c r="K240" s="1147"/>
      <c r="L240" s="1144"/>
      <c r="M240" s="1144"/>
      <c r="N240" s="182"/>
      <c r="O240" s="182"/>
    </row>
    <row r="241" spans="1:15" ht="68.25" customHeight="1">
      <c r="A241" s="22" t="s">
        <v>19825</v>
      </c>
      <c r="B241" s="948" t="s">
        <v>19826</v>
      </c>
      <c r="C241" s="1164"/>
      <c r="D241" s="22">
        <v>30.8</v>
      </c>
      <c r="E241" s="948" t="s">
        <v>19827</v>
      </c>
      <c r="F241" s="27" t="s">
        <v>19828</v>
      </c>
      <c r="G241" s="948" t="s">
        <v>19443</v>
      </c>
      <c r="H241" s="2"/>
      <c r="I241" s="1142"/>
      <c r="J241" s="182"/>
      <c r="K241" s="1144"/>
      <c r="L241" s="182"/>
      <c r="M241" s="182"/>
      <c r="N241" s="182"/>
      <c r="O241" s="182"/>
    </row>
    <row r="242" spans="1:15" ht="39.6">
      <c r="A242" s="950" t="s">
        <v>19829</v>
      </c>
      <c r="B242" s="948" t="s">
        <v>19830</v>
      </c>
      <c r="C242" s="1164"/>
      <c r="D242" s="22">
        <v>39.299999999999997</v>
      </c>
      <c r="E242" s="948" t="s">
        <v>19831</v>
      </c>
      <c r="F242" s="27" t="s">
        <v>19828</v>
      </c>
      <c r="G242" s="948" t="s">
        <v>19443</v>
      </c>
      <c r="H242" s="2"/>
      <c r="I242" s="1142"/>
      <c r="J242" s="182"/>
      <c r="K242" s="1144"/>
      <c r="L242" s="182"/>
      <c r="M242" s="182"/>
      <c r="N242" s="182"/>
      <c r="O242" s="182"/>
    </row>
    <row r="243" spans="1:15" ht="39.6">
      <c r="A243" s="22" t="s">
        <v>19832</v>
      </c>
      <c r="B243" s="948" t="s">
        <v>19605</v>
      </c>
      <c r="C243" s="1164"/>
      <c r="D243" s="22">
        <v>11</v>
      </c>
      <c r="E243" s="948" t="s">
        <v>19833</v>
      </c>
      <c r="F243" s="27" t="s">
        <v>19828</v>
      </c>
      <c r="G243" s="948" t="s">
        <v>19443</v>
      </c>
      <c r="H243" s="2"/>
      <c r="I243" s="1142"/>
      <c r="J243" s="182"/>
      <c r="K243" s="1144"/>
      <c r="L243" s="182"/>
      <c r="M243" s="182"/>
      <c r="N243" s="182"/>
      <c r="O243" s="182"/>
    </row>
    <row r="244" spans="1:15" ht="39.6">
      <c r="A244" s="950" t="s">
        <v>19834</v>
      </c>
      <c r="B244" s="948" t="s">
        <v>19835</v>
      </c>
      <c r="C244" s="1164"/>
      <c r="D244" s="22">
        <v>20.7</v>
      </c>
      <c r="E244" s="948" t="s">
        <v>19836</v>
      </c>
      <c r="F244" s="27" t="s">
        <v>19828</v>
      </c>
      <c r="G244" s="948" t="s">
        <v>19443</v>
      </c>
      <c r="H244" s="2"/>
      <c r="I244" s="1142"/>
      <c r="J244" s="182"/>
      <c r="K244" s="1144"/>
      <c r="L244" s="182"/>
      <c r="M244" s="182"/>
      <c r="N244" s="182"/>
      <c r="O244" s="182"/>
    </row>
    <row r="245" spans="1:15" ht="39.6">
      <c r="A245" s="950" t="s">
        <v>19837</v>
      </c>
      <c r="B245" s="948" t="s">
        <v>19838</v>
      </c>
      <c r="C245" s="1164"/>
      <c r="D245" s="22">
        <v>47</v>
      </c>
      <c r="E245" s="948" t="s">
        <v>19839</v>
      </c>
      <c r="F245" s="27" t="s">
        <v>19840</v>
      </c>
      <c r="G245" s="948" t="s">
        <v>19443</v>
      </c>
      <c r="H245" s="2"/>
      <c r="I245" s="1142"/>
      <c r="J245" s="182"/>
      <c r="K245" s="1144"/>
      <c r="L245" s="182"/>
      <c r="M245" s="182"/>
      <c r="N245" s="182"/>
      <c r="O245" s="182"/>
    </row>
    <row r="246" spans="1:15" ht="26.4">
      <c r="A246" s="950" t="s">
        <v>7613</v>
      </c>
      <c r="B246" s="948" t="s">
        <v>19841</v>
      </c>
      <c r="C246" s="1164"/>
      <c r="D246" s="22">
        <v>14.4</v>
      </c>
      <c r="E246" s="948" t="s">
        <v>19750</v>
      </c>
      <c r="F246" s="27" t="s">
        <v>19751</v>
      </c>
      <c r="G246" s="948" t="s">
        <v>19842</v>
      </c>
      <c r="H246" s="2"/>
      <c r="I246" s="1142"/>
      <c r="J246" s="182"/>
      <c r="K246" s="1144"/>
      <c r="L246" s="182"/>
      <c r="M246" s="182"/>
      <c r="N246" s="182"/>
      <c r="O246" s="182"/>
    </row>
    <row r="247" spans="1:15" ht="39.6">
      <c r="A247" s="950">
        <v>115</v>
      </c>
      <c r="B247" s="948" t="s">
        <v>19843</v>
      </c>
      <c r="C247" s="1164"/>
      <c r="D247" s="22">
        <v>7.3</v>
      </c>
      <c r="E247" s="948" t="s">
        <v>19844</v>
      </c>
      <c r="F247" s="27" t="s">
        <v>19557</v>
      </c>
      <c r="G247" s="948" t="s">
        <v>19845</v>
      </c>
      <c r="H247" s="2"/>
      <c r="I247" s="1142"/>
      <c r="J247" s="182"/>
      <c r="K247" s="1144"/>
      <c r="L247" s="182"/>
      <c r="M247" s="182"/>
      <c r="N247" s="182"/>
      <c r="O247" s="182"/>
    </row>
    <row r="248" spans="1:15" ht="39.6">
      <c r="A248" s="950">
        <v>116</v>
      </c>
      <c r="B248" s="948" t="s">
        <v>19846</v>
      </c>
      <c r="C248" s="1164"/>
      <c r="D248" s="22">
        <v>21</v>
      </c>
      <c r="E248" s="945" t="s">
        <v>19847</v>
      </c>
      <c r="F248" s="27" t="s">
        <v>19790</v>
      </c>
      <c r="G248" s="948" t="s">
        <v>19845</v>
      </c>
      <c r="H248" s="2"/>
      <c r="I248" s="1142"/>
      <c r="J248" s="182"/>
      <c r="K248" s="1144"/>
      <c r="L248" s="182"/>
      <c r="M248" s="182"/>
      <c r="N248" s="182"/>
      <c r="O248" s="182"/>
    </row>
    <row r="249" spans="1:15" ht="39.6">
      <c r="A249" s="950">
        <v>117</v>
      </c>
      <c r="B249" s="948" t="s">
        <v>19848</v>
      </c>
      <c r="C249" s="1164"/>
      <c r="D249" s="22">
        <v>41.4</v>
      </c>
      <c r="E249" s="948" t="s">
        <v>19844</v>
      </c>
      <c r="F249" s="27" t="s">
        <v>19557</v>
      </c>
      <c r="G249" s="948" t="s">
        <v>19849</v>
      </c>
      <c r="H249" s="2"/>
      <c r="I249" s="1142"/>
      <c r="J249" s="182"/>
      <c r="K249" s="1144"/>
      <c r="L249" s="182"/>
      <c r="M249" s="182"/>
      <c r="N249" s="182"/>
      <c r="O249" s="182"/>
    </row>
    <row r="250" spans="1:15" ht="39.6">
      <c r="A250" s="950">
        <v>118</v>
      </c>
      <c r="B250" s="948" t="s">
        <v>19850</v>
      </c>
      <c r="C250" s="1164"/>
      <c r="D250" s="22">
        <v>80</v>
      </c>
      <c r="E250" s="948" t="s">
        <v>19851</v>
      </c>
      <c r="F250" s="27" t="s">
        <v>19821</v>
      </c>
      <c r="G250" s="948" t="s">
        <v>19852</v>
      </c>
      <c r="H250" s="2"/>
      <c r="I250" s="1142"/>
      <c r="J250" s="182"/>
      <c r="K250" s="1144"/>
      <c r="L250" s="182"/>
      <c r="M250" s="182"/>
      <c r="N250" s="182"/>
      <c r="O250" s="182"/>
    </row>
    <row r="251" spans="1:15" ht="39.6">
      <c r="A251" s="950">
        <v>119</v>
      </c>
      <c r="B251" s="948" t="s">
        <v>19853</v>
      </c>
      <c r="C251" s="1164"/>
      <c r="D251" s="22">
        <v>30</v>
      </c>
      <c r="E251" s="948" t="s">
        <v>19854</v>
      </c>
      <c r="F251" s="27" t="s">
        <v>19821</v>
      </c>
      <c r="G251" s="948" t="s">
        <v>19855</v>
      </c>
      <c r="H251" s="2"/>
      <c r="I251" s="1142"/>
      <c r="J251" s="182"/>
      <c r="K251" s="1144"/>
      <c r="L251" s="182"/>
      <c r="M251" s="182"/>
      <c r="N251" s="182"/>
      <c r="O251" s="182"/>
    </row>
    <row r="252" spans="1:15" ht="39.6">
      <c r="A252" s="950">
        <v>120</v>
      </c>
      <c r="B252" s="945" t="s">
        <v>19856</v>
      </c>
      <c r="C252" s="1162"/>
      <c r="D252" s="950">
        <v>11.9</v>
      </c>
      <c r="E252" s="945" t="s">
        <v>19857</v>
      </c>
      <c r="F252" s="27" t="s">
        <v>19807</v>
      </c>
      <c r="G252" s="945" t="s">
        <v>19858</v>
      </c>
      <c r="H252" s="319"/>
      <c r="I252" s="1150"/>
      <c r="J252" s="182"/>
      <c r="K252" s="1144"/>
      <c r="L252" s="182"/>
      <c r="M252" s="182"/>
      <c r="N252" s="182"/>
      <c r="O252" s="182"/>
    </row>
    <row r="253" spans="1:15" ht="39.6">
      <c r="A253" s="950">
        <v>121</v>
      </c>
      <c r="B253" s="948" t="s">
        <v>19859</v>
      </c>
      <c r="C253" s="1164"/>
      <c r="D253" s="22">
        <v>2.9</v>
      </c>
      <c r="E253" s="945" t="s">
        <v>19860</v>
      </c>
      <c r="F253" s="27" t="s">
        <v>19667</v>
      </c>
      <c r="G253" s="945" t="s">
        <v>19861</v>
      </c>
      <c r="H253" s="2"/>
      <c r="I253" s="1150"/>
      <c r="J253" s="182"/>
      <c r="K253" s="1144"/>
      <c r="L253" s="182"/>
      <c r="M253" s="182"/>
      <c r="N253" s="182"/>
      <c r="O253" s="182"/>
    </row>
    <row r="254" spans="1:15" ht="39.6">
      <c r="A254" s="1193">
        <v>122</v>
      </c>
      <c r="B254" s="948" t="s">
        <v>19862</v>
      </c>
      <c r="C254" s="1164"/>
      <c r="D254" s="22">
        <v>5.7801</v>
      </c>
      <c r="E254" s="945" t="s">
        <v>19860</v>
      </c>
      <c r="F254" s="27" t="s">
        <v>19667</v>
      </c>
      <c r="G254" s="945" t="s">
        <v>19861</v>
      </c>
      <c r="H254" s="2"/>
      <c r="I254" s="1150"/>
      <c r="J254" s="182"/>
      <c r="K254" s="1144"/>
      <c r="L254" s="182"/>
      <c r="M254" s="182"/>
      <c r="N254" s="182"/>
      <c r="O254" s="182"/>
    </row>
    <row r="255" spans="1:15" ht="15.6">
      <c r="A255" s="1180">
        <v>122</v>
      </c>
      <c r="B255" s="1166" t="s">
        <v>3274</v>
      </c>
      <c r="C255" s="1167"/>
      <c r="D255" s="950">
        <v>5084.8301000000001</v>
      </c>
      <c r="E255" s="1166"/>
      <c r="F255" s="944"/>
      <c r="G255" s="944"/>
      <c r="H255" s="319"/>
      <c r="I255" s="951"/>
      <c r="J255" s="182"/>
      <c r="K255" s="1144"/>
      <c r="L255" s="182"/>
      <c r="M255" s="182"/>
      <c r="N255" s="182"/>
      <c r="O255" s="182"/>
    </row>
    <row r="256" spans="1:15" ht="15.6">
      <c r="A256" s="22"/>
      <c r="B256" s="948"/>
      <c r="C256" s="1161" t="s">
        <v>5129</v>
      </c>
      <c r="D256" s="22"/>
      <c r="E256" s="948"/>
      <c r="F256" s="948"/>
      <c r="G256" s="948"/>
      <c r="H256" s="2"/>
      <c r="I256" s="959"/>
      <c r="J256" s="182"/>
      <c r="K256" s="1144"/>
      <c r="L256" s="182"/>
      <c r="M256" s="182"/>
      <c r="N256" s="182"/>
      <c r="O256" s="182"/>
    </row>
    <row r="257" spans="1:15" ht="52.5" customHeight="1">
      <c r="A257" s="22" t="s">
        <v>19171</v>
      </c>
      <c r="B257" s="948" t="s">
        <v>19863</v>
      </c>
      <c r="C257" s="1164"/>
      <c r="D257" s="22">
        <v>1.5</v>
      </c>
      <c r="E257" s="948" t="s">
        <v>19864</v>
      </c>
      <c r="F257" s="948" t="s">
        <v>19865</v>
      </c>
      <c r="G257" s="948" t="s">
        <v>19335</v>
      </c>
      <c r="H257" s="1142"/>
      <c r="I257" s="1142"/>
      <c r="J257" s="182"/>
      <c r="K257" s="1144"/>
      <c r="L257" s="182"/>
      <c r="M257" s="182"/>
      <c r="N257" s="182"/>
      <c r="O257" s="182"/>
    </row>
    <row r="258" spans="1:15" ht="39.6">
      <c r="A258" s="22" t="s">
        <v>19217</v>
      </c>
      <c r="B258" s="948" t="s">
        <v>19866</v>
      </c>
      <c r="C258" s="1164"/>
      <c r="D258" s="22">
        <v>2</v>
      </c>
      <c r="E258" s="948" t="s">
        <v>19867</v>
      </c>
      <c r="F258" s="948" t="s">
        <v>19199</v>
      </c>
      <c r="G258" s="948" t="s">
        <v>19335</v>
      </c>
      <c r="H258" s="2"/>
      <c r="I258" s="1142"/>
      <c r="J258" s="182"/>
      <c r="K258" s="1144"/>
      <c r="L258" s="182"/>
      <c r="M258" s="182"/>
      <c r="N258" s="182"/>
      <c r="O258" s="182"/>
    </row>
    <row r="259" spans="1:15" ht="39.6">
      <c r="A259" s="22" t="s">
        <v>19222</v>
      </c>
      <c r="B259" s="948" t="s">
        <v>19868</v>
      </c>
      <c r="C259" s="1164"/>
      <c r="D259" s="22">
        <v>0.3</v>
      </c>
      <c r="E259" s="945" t="s">
        <v>19869</v>
      </c>
      <c r="F259" s="27" t="s">
        <v>19557</v>
      </c>
      <c r="G259" s="948" t="s">
        <v>19335</v>
      </c>
      <c r="H259" s="1142"/>
      <c r="I259" s="1142"/>
      <c r="J259" s="182"/>
      <c r="K259" s="1144"/>
      <c r="L259" s="182"/>
      <c r="M259" s="182"/>
      <c r="N259" s="182"/>
      <c r="O259" s="182"/>
    </row>
    <row r="260" spans="1:15" ht="69.75" customHeight="1">
      <c r="A260" s="22" t="s">
        <v>19227</v>
      </c>
      <c r="B260" s="948" t="s">
        <v>19870</v>
      </c>
      <c r="C260" s="1164"/>
      <c r="D260" s="22">
        <v>23.6</v>
      </c>
      <c r="E260" s="945" t="s">
        <v>19871</v>
      </c>
      <c r="F260" s="27" t="s">
        <v>19557</v>
      </c>
      <c r="G260" s="948" t="s">
        <v>19872</v>
      </c>
      <c r="H260" s="2"/>
      <c r="I260" s="1142"/>
      <c r="J260" s="182"/>
      <c r="K260" s="1144"/>
      <c r="L260" s="182"/>
      <c r="M260" s="182"/>
      <c r="N260" s="182"/>
      <c r="O260" s="182"/>
    </row>
    <row r="261" spans="1:15" ht="39.6">
      <c r="A261" s="22" t="s">
        <v>19255</v>
      </c>
      <c r="B261" s="948" t="s">
        <v>19873</v>
      </c>
      <c r="C261" s="1164"/>
      <c r="D261" s="22">
        <v>5</v>
      </c>
      <c r="E261" s="948" t="s">
        <v>19874</v>
      </c>
      <c r="F261" s="948" t="s">
        <v>19875</v>
      </c>
      <c r="G261" s="948" t="s">
        <v>19335</v>
      </c>
      <c r="H261" s="2"/>
      <c r="I261" s="1142"/>
      <c r="J261" s="182"/>
      <c r="K261" s="1144"/>
      <c r="L261" s="182"/>
      <c r="M261" s="182"/>
      <c r="N261" s="182"/>
      <c r="O261" s="182"/>
    </row>
    <row r="262" spans="1:15" ht="39.6">
      <c r="A262" s="22" t="s">
        <v>19259</v>
      </c>
      <c r="B262" s="948" t="s">
        <v>19876</v>
      </c>
      <c r="C262" s="1164"/>
      <c r="D262" s="22">
        <v>35</v>
      </c>
      <c r="E262" s="945" t="s">
        <v>19877</v>
      </c>
      <c r="F262" s="27" t="s">
        <v>19514</v>
      </c>
      <c r="G262" s="948" t="s">
        <v>19335</v>
      </c>
      <c r="H262" s="2"/>
      <c r="I262" s="1142"/>
      <c r="J262" s="182"/>
      <c r="K262" s="1144"/>
      <c r="L262" s="182"/>
      <c r="M262" s="182"/>
      <c r="N262" s="182"/>
      <c r="O262" s="182"/>
    </row>
    <row r="263" spans="1:15" ht="39.6">
      <c r="A263" s="22" t="s">
        <v>19290</v>
      </c>
      <c r="B263" s="948" t="s">
        <v>19878</v>
      </c>
      <c r="C263" s="1164"/>
      <c r="D263" s="22">
        <v>2.5</v>
      </c>
      <c r="E263" s="27" t="s">
        <v>19879</v>
      </c>
      <c r="F263" s="27" t="s">
        <v>19880</v>
      </c>
      <c r="G263" s="948" t="s">
        <v>19881</v>
      </c>
      <c r="H263" s="319"/>
      <c r="I263" s="1142"/>
      <c r="J263" s="182"/>
      <c r="K263" s="1144"/>
      <c r="L263" s="182"/>
      <c r="M263" s="182"/>
      <c r="N263" s="182"/>
      <c r="O263" s="182"/>
    </row>
    <row r="264" spans="1:15" ht="39.6">
      <c r="A264" s="22" t="s">
        <v>19294</v>
      </c>
      <c r="B264" s="948" t="s">
        <v>19882</v>
      </c>
      <c r="C264" s="1164"/>
      <c r="D264" s="22">
        <v>2</v>
      </c>
      <c r="E264" s="27" t="s">
        <v>19883</v>
      </c>
      <c r="F264" s="27" t="s">
        <v>19751</v>
      </c>
      <c r="G264" s="948" t="s">
        <v>19335</v>
      </c>
      <c r="H264" s="2"/>
      <c r="I264" s="1142"/>
      <c r="J264" s="182"/>
      <c r="K264" s="1144"/>
      <c r="L264" s="182"/>
      <c r="M264" s="182"/>
      <c r="N264" s="182"/>
      <c r="O264" s="182"/>
    </row>
    <row r="265" spans="1:15" ht="39.6">
      <c r="A265" s="22" t="s">
        <v>19297</v>
      </c>
      <c r="B265" s="948" t="s">
        <v>19884</v>
      </c>
      <c r="C265" s="1164"/>
      <c r="D265" s="22">
        <v>5</v>
      </c>
      <c r="E265" s="945" t="s">
        <v>19885</v>
      </c>
      <c r="F265" s="27" t="s">
        <v>19790</v>
      </c>
      <c r="G265" s="948" t="s">
        <v>19335</v>
      </c>
      <c r="H265" s="2"/>
      <c r="I265" s="1142"/>
      <c r="J265" s="182"/>
      <c r="K265" s="1144"/>
      <c r="L265" s="182"/>
      <c r="M265" s="182"/>
      <c r="N265" s="182"/>
      <c r="O265" s="182"/>
    </row>
    <row r="266" spans="1:15" ht="63.75" customHeight="1">
      <c r="A266" s="22" t="s">
        <v>19302</v>
      </c>
      <c r="B266" s="948" t="s">
        <v>19886</v>
      </c>
      <c r="C266" s="1164"/>
      <c r="D266" s="22">
        <v>14</v>
      </c>
      <c r="E266" s="945" t="s">
        <v>19887</v>
      </c>
      <c r="F266" s="27" t="s">
        <v>19790</v>
      </c>
      <c r="G266" s="948" t="s">
        <v>19335</v>
      </c>
      <c r="H266" s="2"/>
      <c r="I266" s="1142"/>
      <c r="J266" s="182"/>
      <c r="K266" s="1144"/>
      <c r="L266" s="182"/>
      <c r="M266" s="182"/>
      <c r="N266" s="182"/>
      <c r="O266" s="182"/>
    </row>
    <row r="267" spans="1:15" ht="39.6">
      <c r="A267" s="22" t="s">
        <v>19307</v>
      </c>
      <c r="B267" s="948" t="s">
        <v>19888</v>
      </c>
      <c r="C267" s="1164"/>
      <c r="D267" s="22">
        <v>20</v>
      </c>
      <c r="E267" s="945" t="s">
        <v>19889</v>
      </c>
      <c r="F267" s="27" t="s">
        <v>19890</v>
      </c>
      <c r="G267" s="948" t="s">
        <v>19335</v>
      </c>
      <c r="H267" s="1142"/>
      <c r="I267" s="1142"/>
      <c r="J267" s="182"/>
      <c r="K267" s="1144"/>
      <c r="L267" s="182"/>
      <c r="M267" s="182"/>
      <c r="N267" s="182"/>
      <c r="O267" s="182"/>
    </row>
    <row r="268" spans="1:15" ht="62.25" customHeight="1">
      <c r="A268" s="2950" t="s">
        <v>19311</v>
      </c>
      <c r="B268" s="1857" t="s">
        <v>18272</v>
      </c>
      <c r="C268" s="2951"/>
      <c r="D268" s="2950">
        <v>1</v>
      </c>
      <c r="E268" s="948" t="s">
        <v>19891</v>
      </c>
      <c r="F268" s="27" t="s">
        <v>19828</v>
      </c>
      <c r="G268" s="1857" t="s">
        <v>19335</v>
      </c>
      <c r="H268" s="2"/>
      <c r="I268" s="1142"/>
      <c r="J268" s="182"/>
      <c r="K268" s="1144"/>
      <c r="L268" s="182"/>
      <c r="M268" s="182"/>
      <c r="N268" s="182"/>
      <c r="O268" s="182"/>
    </row>
    <row r="269" spans="1:15" ht="12.75" hidden="1" customHeight="1">
      <c r="A269" s="2950"/>
      <c r="B269" s="1857"/>
      <c r="C269" s="2951"/>
      <c r="D269" s="2950"/>
      <c r="E269" s="948" t="s">
        <v>19827</v>
      </c>
      <c r="F269" s="27" t="s">
        <v>19828</v>
      </c>
      <c r="G269" s="1857"/>
      <c r="H269" s="2"/>
      <c r="I269" s="959"/>
      <c r="J269" s="182"/>
      <c r="K269" s="1144"/>
      <c r="L269" s="182"/>
      <c r="M269" s="182"/>
      <c r="N269" s="182"/>
      <c r="O269" s="182"/>
    </row>
    <row r="270" spans="1:15" ht="15.6">
      <c r="A270" s="1177" t="s">
        <v>46</v>
      </c>
      <c r="B270" s="1163" t="s">
        <v>52</v>
      </c>
      <c r="C270" s="1161"/>
      <c r="D270" s="1177">
        <f>SUM(D257:D269)</f>
        <v>111.9</v>
      </c>
      <c r="E270" s="1163"/>
      <c r="F270" s="948"/>
      <c r="G270" s="948"/>
      <c r="H270" s="2"/>
      <c r="I270" s="959"/>
      <c r="J270" s="182"/>
      <c r="K270" s="1144"/>
      <c r="L270" s="182"/>
      <c r="M270" s="182"/>
      <c r="N270" s="182"/>
      <c r="O270" s="182"/>
    </row>
    <row r="271" spans="1:15" ht="31.2">
      <c r="A271" s="22"/>
      <c r="B271" s="948"/>
      <c r="C271" s="1161" t="s">
        <v>19892</v>
      </c>
      <c r="D271" s="22"/>
      <c r="E271" s="948"/>
      <c r="F271" s="948"/>
      <c r="G271" s="948"/>
      <c r="H271" s="2"/>
      <c r="I271" s="959"/>
      <c r="J271" s="182"/>
      <c r="K271" s="1144"/>
      <c r="L271" s="182"/>
      <c r="M271" s="182"/>
      <c r="N271" s="182"/>
      <c r="O271" s="182"/>
    </row>
    <row r="272" spans="1:15" ht="52.8">
      <c r="A272" s="22" t="s">
        <v>19171</v>
      </c>
      <c r="B272" s="948" t="s">
        <v>1845</v>
      </c>
      <c r="C272" s="1164"/>
      <c r="D272" s="22">
        <v>27</v>
      </c>
      <c r="E272" s="948" t="s">
        <v>19893</v>
      </c>
      <c r="F272" s="948" t="s">
        <v>19894</v>
      </c>
      <c r="G272" s="948" t="s">
        <v>19747</v>
      </c>
      <c r="H272" s="2"/>
      <c r="I272" s="1142"/>
      <c r="J272" s="182"/>
      <c r="K272" s="1144"/>
      <c r="L272" s="182"/>
      <c r="M272" s="182"/>
      <c r="N272" s="182"/>
      <c r="O272" s="182"/>
    </row>
    <row r="273" spans="1:15" ht="72" customHeight="1">
      <c r="A273" s="22" t="s">
        <v>19217</v>
      </c>
      <c r="B273" s="948" t="s">
        <v>8648</v>
      </c>
      <c r="C273" s="1164"/>
      <c r="D273" s="22">
        <v>9</v>
      </c>
      <c r="E273" s="948" t="s">
        <v>19895</v>
      </c>
      <c r="F273" s="948" t="s">
        <v>19896</v>
      </c>
      <c r="G273" s="948" t="s">
        <v>19344</v>
      </c>
      <c r="H273" s="2"/>
      <c r="I273" s="1142"/>
      <c r="J273" s="182"/>
      <c r="K273" s="1144"/>
      <c r="L273" s="182"/>
      <c r="M273" s="182"/>
      <c r="N273" s="182"/>
      <c r="O273" s="182"/>
    </row>
    <row r="274" spans="1:15" ht="39.6">
      <c r="A274" s="22" t="s">
        <v>19222</v>
      </c>
      <c r="B274" s="948" t="s">
        <v>19897</v>
      </c>
      <c r="C274" s="1164"/>
      <c r="D274" s="22">
        <v>4</v>
      </c>
      <c r="E274" s="27" t="s">
        <v>19898</v>
      </c>
      <c r="F274" s="948" t="s">
        <v>19899</v>
      </c>
      <c r="G274" s="948" t="s">
        <v>19344</v>
      </c>
      <c r="H274" s="2"/>
      <c r="I274" s="1142"/>
      <c r="J274" s="182"/>
      <c r="K274" s="1144"/>
      <c r="L274" s="182"/>
      <c r="M274" s="182"/>
      <c r="N274" s="182"/>
      <c r="O274" s="182"/>
    </row>
    <row r="275" spans="1:15" ht="39.6">
      <c r="A275" s="950" t="s">
        <v>19227</v>
      </c>
      <c r="B275" s="945" t="s">
        <v>19900</v>
      </c>
      <c r="C275" s="1162"/>
      <c r="D275" s="950">
        <v>0.5</v>
      </c>
      <c r="E275" s="945" t="s">
        <v>19901</v>
      </c>
      <c r="F275" s="945" t="s">
        <v>19902</v>
      </c>
      <c r="G275" s="945" t="s">
        <v>19364</v>
      </c>
      <c r="H275" s="951"/>
      <c r="I275" s="1142"/>
      <c r="J275" s="182"/>
      <c r="K275" s="1144"/>
      <c r="L275" s="182"/>
      <c r="M275" s="182"/>
      <c r="N275" s="182"/>
      <c r="O275" s="182"/>
    </row>
    <row r="276" spans="1:15" ht="204.75" customHeight="1">
      <c r="A276" s="22" t="s">
        <v>19255</v>
      </c>
      <c r="B276" s="948" t="s">
        <v>19903</v>
      </c>
      <c r="C276" s="1164"/>
      <c r="D276" s="22">
        <v>3534.4</v>
      </c>
      <c r="E276" s="948" t="s">
        <v>19904</v>
      </c>
      <c r="F276" s="948" t="s">
        <v>19905</v>
      </c>
      <c r="G276" s="948" t="s">
        <v>19906</v>
      </c>
      <c r="H276" s="1152"/>
      <c r="I276" s="1142"/>
      <c r="J276" s="182"/>
      <c r="K276" s="1144"/>
      <c r="L276" s="182"/>
      <c r="M276" s="182"/>
      <c r="N276" s="182"/>
      <c r="O276" s="182"/>
    </row>
    <row r="277" spans="1:15" ht="39.6">
      <c r="A277" s="22" t="s">
        <v>19259</v>
      </c>
      <c r="B277" s="948" t="s">
        <v>13717</v>
      </c>
      <c r="C277" s="1164"/>
      <c r="D277" s="22">
        <v>273.7</v>
      </c>
      <c r="E277" s="948" t="s">
        <v>19907</v>
      </c>
      <c r="F277" s="948" t="s">
        <v>19908</v>
      </c>
      <c r="G277" s="948" t="s">
        <v>19374</v>
      </c>
      <c r="H277" s="1142"/>
      <c r="I277" s="1142"/>
      <c r="J277" s="182"/>
      <c r="K277" s="1144"/>
      <c r="L277" s="182"/>
      <c r="M277" s="182"/>
      <c r="N277" s="182"/>
      <c r="O277" s="182"/>
    </row>
    <row r="278" spans="1:15" ht="39.6">
      <c r="A278" s="22" t="s">
        <v>19290</v>
      </c>
      <c r="B278" s="948" t="s">
        <v>19909</v>
      </c>
      <c r="C278" s="1164"/>
      <c r="D278" s="22">
        <v>232</v>
      </c>
      <c r="E278" s="948" t="s">
        <v>19910</v>
      </c>
      <c r="F278" s="948" t="s">
        <v>19911</v>
      </c>
      <c r="G278" s="948" t="s">
        <v>19912</v>
      </c>
      <c r="H278" s="1142"/>
      <c r="I278" s="1142"/>
      <c r="J278" s="182"/>
      <c r="K278" s="1144"/>
      <c r="L278" s="182"/>
      <c r="M278" s="182"/>
      <c r="N278" s="182"/>
      <c r="O278" s="182"/>
    </row>
    <row r="279" spans="1:15" ht="79.2">
      <c r="A279" s="22" t="s">
        <v>19294</v>
      </c>
      <c r="B279" s="948" t="s">
        <v>19913</v>
      </c>
      <c r="C279" s="1164"/>
      <c r="D279" s="22">
        <v>0.5</v>
      </c>
      <c r="E279" s="948" t="s">
        <v>19914</v>
      </c>
      <c r="F279" s="948" t="s">
        <v>19437</v>
      </c>
      <c r="G279" s="948" t="s">
        <v>19414</v>
      </c>
      <c r="H279" s="1142"/>
      <c r="I279" s="1142"/>
      <c r="J279" s="182"/>
      <c r="K279" s="1144"/>
      <c r="L279" s="182"/>
      <c r="M279" s="182"/>
      <c r="N279" s="182"/>
      <c r="O279" s="182"/>
    </row>
    <row r="280" spans="1:15" ht="52.8">
      <c r="A280" s="22" t="s">
        <v>19297</v>
      </c>
      <c r="B280" s="948" t="s">
        <v>19915</v>
      </c>
      <c r="C280" s="1164"/>
      <c r="D280" s="22">
        <v>405</v>
      </c>
      <c r="E280" s="948" t="s">
        <v>19916</v>
      </c>
      <c r="F280" s="27" t="s">
        <v>19442</v>
      </c>
      <c r="G280" s="948" t="s">
        <v>19419</v>
      </c>
      <c r="H280" s="2"/>
      <c r="I280" s="1142"/>
      <c r="J280" s="182"/>
      <c r="K280" s="1144"/>
      <c r="L280" s="182"/>
      <c r="M280" s="182"/>
      <c r="N280" s="182"/>
      <c r="O280" s="182"/>
    </row>
    <row r="281" spans="1:15" ht="79.2">
      <c r="A281" s="22" t="s">
        <v>19302</v>
      </c>
      <c r="B281" s="948" t="s">
        <v>19917</v>
      </c>
      <c r="C281" s="1164"/>
      <c r="D281" s="22">
        <v>3500</v>
      </c>
      <c r="E281" s="948" t="s">
        <v>19918</v>
      </c>
      <c r="F281" s="27" t="s">
        <v>19919</v>
      </c>
      <c r="G281" s="948" t="s">
        <v>19398</v>
      </c>
      <c r="H281" s="2"/>
      <c r="I281" s="1142"/>
      <c r="J281" s="182"/>
      <c r="K281" s="1144"/>
      <c r="L281" s="182"/>
      <c r="M281" s="182"/>
      <c r="N281" s="182"/>
      <c r="O281" s="182"/>
    </row>
    <row r="282" spans="1:15" ht="15.6">
      <c r="A282" s="1177" t="s">
        <v>42</v>
      </c>
      <c r="B282" s="1163" t="s">
        <v>3274</v>
      </c>
      <c r="C282" s="1161"/>
      <c r="D282" s="1177">
        <f>SUM(D272:D281)</f>
        <v>7986.1</v>
      </c>
      <c r="E282" s="1163"/>
      <c r="F282" s="1160"/>
      <c r="G282" s="1160"/>
      <c r="H282" s="2"/>
      <c r="I282" s="959"/>
      <c r="J282" s="182"/>
      <c r="K282" s="1144"/>
      <c r="L282" s="182"/>
      <c r="M282" s="182"/>
      <c r="N282" s="182"/>
      <c r="O282" s="182"/>
    </row>
    <row r="283" spans="1:15" ht="15.6">
      <c r="A283" s="22"/>
      <c r="B283" s="948"/>
      <c r="C283" s="1161" t="s">
        <v>19920</v>
      </c>
      <c r="D283" s="22"/>
      <c r="E283" s="948"/>
      <c r="F283" s="948"/>
      <c r="G283" s="948"/>
      <c r="H283" s="2"/>
      <c r="I283" s="959"/>
      <c r="J283" s="182"/>
      <c r="K283" s="1144"/>
      <c r="L283" s="182"/>
      <c r="M283" s="182"/>
      <c r="N283" s="182"/>
      <c r="O283" s="182"/>
    </row>
    <row r="284" spans="1:15" ht="52.8">
      <c r="A284" s="22" t="s">
        <v>19171</v>
      </c>
      <c r="B284" s="948" t="s">
        <v>19921</v>
      </c>
      <c r="C284" s="1164"/>
      <c r="D284" s="22">
        <v>120</v>
      </c>
      <c r="E284" s="948" t="s">
        <v>19922</v>
      </c>
      <c r="F284" s="27" t="s">
        <v>19348</v>
      </c>
      <c r="G284" s="948" t="s">
        <v>19774</v>
      </c>
      <c r="H284" s="319"/>
      <c r="I284" s="1142"/>
      <c r="J284" s="182"/>
      <c r="K284" s="1144"/>
      <c r="L284" s="182"/>
      <c r="M284" s="182"/>
      <c r="N284" s="182"/>
      <c r="O284" s="182"/>
    </row>
    <row r="285" spans="1:15" ht="15.6">
      <c r="A285" s="1177" t="s">
        <v>10</v>
      </c>
      <c r="B285" s="1163" t="s">
        <v>3274</v>
      </c>
      <c r="C285" s="1161"/>
      <c r="D285" s="1177">
        <f>SUM(D284)</f>
        <v>120</v>
      </c>
      <c r="E285" s="1163"/>
      <c r="F285" s="1160"/>
      <c r="G285" s="1160"/>
      <c r="H285" s="2"/>
      <c r="I285" s="959"/>
      <c r="J285" s="182"/>
      <c r="K285" s="1144"/>
      <c r="L285" s="182"/>
      <c r="M285" s="182"/>
      <c r="N285" s="182"/>
      <c r="O285" s="182"/>
    </row>
    <row r="286" spans="1:15" ht="15.6">
      <c r="A286" s="22"/>
      <c r="B286" s="948"/>
      <c r="C286" s="1161" t="s">
        <v>19923</v>
      </c>
      <c r="D286" s="22"/>
      <c r="E286" s="948"/>
      <c r="F286" s="948"/>
      <c r="G286" s="948"/>
      <c r="H286" s="2"/>
      <c r="I286" s="959"/>
      <c r="J286" s="182"/>
      <c r="K286" s="1144"/>
      <c r="L286" s="182"/>
      <c r="M286" s="182"/>
      <c r="N286" s="182"/>
      <c r="O286" s="182"/>
    </row>
    <row r="287" spans="1:15" ht="66">
      <c r="A287" s="22" t="s">
        <v>19171</v>
      </c>
      <c r="B287" s="948" t="s">
        <v>19924</v>
      </c>
      <c r="C287" s="1164"/>
      <c r="D287" s="22">
        <v>23.4</v>
      </c>
      <c r="E287" s="948" t="s">
        <v>19925</v>
      </c>
      <c r="F287" s="948" t="s">
        <v>19202</v>
      </c>
      <c r="G287" s="948" t="s">
        <v>19538</v>
      </c>
      <c r="H287" s="2"/>
      <c r="I287" s="1142"/>
      <c r="J287" s="182"/>
      <c r="K287" s="1144"/>
      <c r="L287" s="182"/>
      <c r="M287" s="182"/>
      <c r="N287" s="182"/>
      <c r="O287" s="182"/>
    </row>
    <row r="288" spans="1:15" ht="39.6">
      <c r="A288" s="22" t="s">
        <v>19217</v>
      </c>
      <c r="B288" s="948" t="s">
        <v>19926</v>
      </c>
      <c r="C288" s="1164"/>
      <c r="D288" s="22">
        <v>55.6</v>
      </c>
      <c r="E288" s="948" t="s">
        <v>19927</v>
      </c>
      <c r="F288" s="27" t="s">
        <v>19557</v>
      </c>
      <c r="G288" s="948" t="s">
        <v>19928</v>
      </c>
      <c r="H288" s="1142"/>
      <c r="I288" s="1142"/>
      <c r="J288" s="182"/>
      <c r="K288" s="1144"/>
      <c r="L288" s="182"/>
      <c r="M288" s="182"/>
      <c r="N288" s="182"/>
      <c r="O288" s="182"/>
    </row>
    <row r="289" spans="1:15" ht="52.8">
      <c r="A289" s="22" t="s">
        <v>19222</v>
      </c>
      <c r="B289" s="948" t="s">
        <v>19929</v>
      </c>
      <c r="C289" s="1164"/>
      <c r="D289" s="22">
        <v>34.5</v>
      </c>
      <c r="E289" s="948" t="s">
        <v>19930</v>
      </c>
      <c r="F289" s="948" t="s">
        <v>19202</v>
      </c>
      <c r="G289" s="948" t="s">
        <v>19931</v>
      </c>
      <c r="H289" s="1142"/>
      <c r="I289" s="1142"/>
      <c r="J289" s="182"/>
      <c r="K289" s="1144"/>
      <c r="L289" s="182"/>
      <c r="M289" s="182"/>
      <c r="N289" s="182"/>
      <c r="O289" s="182"/>
    </row>
    <row r="290" spans="1:15" ht="26.4">
      <c r="A290" s="22" t="s">
        <v>19227</v>
      </c>
      <c r="B290" s="948" t="s">
        <v>19932</v>
      </c>
      <c r="C290" s="1164"/>
      <c r="D290" s="22">
        <v>20</v>
      </c>
      <c r="E290" s="948" t="s">
        <v>19933</v>
      </c>
      <c r="F290" s="27" t="s">
        <v>19649</v>
      </c>
      <c r="G290" s="948" t="s">
        <v>19364</v>
      </c>
      <c r="H290" s="2"/>
      <c r="I290" s="1142"/>
      <c r="J290" s="182"/>
      <c r="K290" s="1144"/>
      <c r="L290" s="182"/>
      <c r="M290" s="182"/>
      <c r="N290" s="182"/>
      <c r="O290" s="182"/>
    </row>
    <row r="291" spans="1:15" ht="39.6">
      <c r="A291" s="950" t="s">
        <v>19255</v>
      </c>
      <c r="B291" s="945" t="s">
        <v>19934</v>
      </c>
      <c r="C291" s="1162"/>
      <c r="D291" s="950">
        <v>30</v>
      </c>
      <c r="E291" s="945" t="s">
        <v>19935</v>
      </c>
      <c r="F291" s="202" t="s">
        <v>19667</v>
      </c>
      <c r="G291" s="945" t="s">
        <v>19414</v>
      </c>
      <c r="H291" s="951"/>
      <c r="I291" s="1142"/>
      <c r="J291" s="182"/>
      <c r="K291" s="1144"/>
      <c r="L291" s="182"/>
      <c r="M291" s="182"/>
      <c r="N291" s="182"/>
      <c r="O291" s="182"/>
    </row>
    <row r="292" spans="1:15" ht="26.4">
      <c r="A292" s="950" t="s">
        <v>19259</v>
      </c>
      <c r="B292" s="945" t="s">
        <v>19936</v>
      </c>
      <c r="C292" s="1162"/>
      <c r="D292" s="950">
        <v>5</v>
      </c>
      <c r="E292" s="202" t="s">
        <v>19937</v>
      </c>
      <c r="F292" s="202" t="s">
        <v>19694</v>
      </c>
      <c r="G292" s="945" t="s">
        <v>19427</v>
      </c>
      <c r="H292" s="2"/>
      <c r="I292" s="1142"/>
      <c r="J292" s="182"/>
      <c r="K292" s="1144"/>
      <c r="L292" s="182"/>
      <c r="M292" s="182"/>
      <c r="N292" s="182"/>
      <c r="O292" s="182"/>
    </row>
    <row r="293" spans="1:15" ht="39.6">
      <c r="A293" s="22" t="s">
        <v>19290</v>
      </c>
      <c r="B293" s="948" t="s">
        <v>19938</v>
      </c>
      <c r="C293" s="1164"/>
      <c r="D293" s="22">
        <v>48.6297</v>
      </c>
      <c r="E293" s="202" t="s">
        <v>19939</v>
      </c>
      <c r="F293" s="948" t="s">
        <v>19940</v>
      </c>
      <c r="G293" s="948" t="s">
        <v>19538</v>
      </c>
      <c r="H293" s="1142"/>
      <c r="I293" s="1142"/>
      <c r="J293" s="182"/>
      <c r="K293" s="1144"/>
      <c r="L293" s="182"/>
      <c r="M293" s="182"/>
      <c r="N293" s="182"/>
      <c r="O293" s="182"/>
    </row>
    <row r="294" spans="1:15" ht="87.75" customHeight="1">
      <c r="A294" s="22" t="s">
        <v>19294</v>
      </c>
      <c r="B294" s="948" t="s">
        <v>19941</v>
      </c>
      <c r="C294" s="1164"/>
      <c r="D294" s="22">
        <v>1067.2</v>
      </c>
      <c r="E294" s="27" t="s">
        <v>19942</v>
      </c>
      <c r="F294" s="27" t="s">
        <v>19943</v>
      </c>
      <c r="G294" s="948" t="s">
        <v>19538</v>
      </c>
      <c r="H294" s="2"/>
      <c r="I294" s="1142"/>
      <c r="J294" s="182"/>
      <c r="K294" s="1144"/>
      <c r="L294" s="182"/>
      <c r="M294" s="182"/>
      <c r="N294" s="182"/>
      <c r="O294" s="182"/>
    </row>
    <row r="295" spans="1:15" ht="39.6">
      <c r="A295" s="22" t="s">
        <v>19297</v>
      </c>
      <c r="B295" s="948" t="s">
        <v>19944</v>
      </c>
      <c r="C295" s="1164"/>
      <c r="D295" s="22">
        <v>88.8</v>
      </c>
      <c r="E295" s="945" t="s">
        <v>19945</v>
      </c>
      <c r="F295" s="27" t="s">
        <v>19946</v>
      </c>
      <c r="G295" s="948" t="s">
        <v>19610</v>
      </c>
      <c r="H295" s="2"/>
      <c r="I295" s="1142"/>
      <c r="J295" s="182"/>
      <c r="K295" s="1144"/>
      <c r="L295" s="182"/>
      <c r="M295" s="182"/>
      <c r="N295" s="182"/>
      <c r="O295" s="182"/>
    </row>
    <row r="296" spans="1:15" ht="152.25" customHeight="1">
      <c r="A296" s="22" t="s">
        <v>19302</v>
      </c>
      <c r="B296" s="948" t="s">
        <v>19947</v>
      </c>
      <c r="C296" s="1164"/>
      <c r="D296" s="22">
        <v>834</v>
      </c>
      <c r="E296" s="948" t="s">
        <v>19948</v>
      </c>
      <c r="F296" s="948" t="s">
        <v>19404</v>
      </c>
      <c r="G296" s="948" t="s">
        <v>19774</v>
      </c>
      <c r="H296" s="1142"/>
      <c r="I296" s="1142"/>
      <c r="J296" s="182"/>
      <c r="K296" s="1144"/>
      <c r="L296" s="182"/>
      <c r="M296" s="182"/>
      <c r="N296" s="182"/>
      <c r="O296" s="182"/>
    </row>
    <row r="297" spans="1:15" ht="26.4">
      <c r="A297" s="22" t="s">
        <v>19307</v>
      </c>
      <c r="B297" s="948" t="s">
        <v>19949</v>
      </c>
      <c r="C297" s="1164"/>
      <c r="D297" s="22">
        <v>732</v>
      </c>
      <c r="E297" s="948" t="s">
        <v>19950</v>
      </c>
      <c r="F297" s="948" t="s">
        <v>19404</v>
      </c>
      <c r="G297" s="948" t="s">
        <v>19951</v>
      </c>
      <c r="H297" s="1142"/>
      <c r="I297" s="1142"/>
      <c r="J297" s="182"/>
      <c r="K297" s="1144"/>
      <c r="L297" s="182"/>
      <c r="M297" s="182"/>
      <c r="N297" s="182"/>
      <c r="O297" s="182"/>
    </row>
    <row r="298" spans="1:15" ht="52.8">
      <c r="A298" s="22" t="s">
        <v>19311</v>
      </c>
      <c r="B298" s="948" t="s">
        <v>19952</v>
      </c>
      <c r="C298" s="1164"/>
      <c r="D298" s="22" t="s">
        <v>19953</v>
      </c>
      <c r="E298" s="948" t="s">
        <v>19954</v>
      </c>
      <c r="F298" s="948" t="s">
        <v>19409</v>
      </c>
      <c r="G298" s="948" t="s">
        <v>19414</v>
      </c>
      <c r="H298" s="1142"/>
      <c r="I298" s="1142"/>
      <c r="J298" s="182"/>
      <c r="K298" s="1144"/>
      <c r="L298" s="182"/>
      <c r="M298" s="182"/>
      <c r="N298" s="182"/>
      <c r="O298" s="182"/>
    </row>
    <row r="299" spans="1:15" ht="39.6">
      <c r="A299" s="22" t="s">
        <v>19316</v>
      </c>
      <c r="B299" s="948" t="s">
        <v>19955</v>
      </c>
      <c r="C299" s="1164"/>
      <c r="D299" s="22">
        <v>62</v>
      </c>
      <c r="E299" s="948" t="s">
        <v>19956</v>
      </c>
      <c r="F299" s="948" t="s">
        <v>19437</v>
      </c>
      <c r="G299" s="948" t="s">
        <v>19344</v>
      </c>
      <c r="H299" s="1142"/>
      <c r="I299" s="1142"/>
      <c r="J299" s="182"/>
      <c r="K299" s="1144"/>
      <c r="L299" s="182"/>
      <c r="M299" s="182"/>
      <c r="N299" s="182"/>
      <c r="O299" s="182"/>
    </row>
    <row r="300" spans="1:15" ht="52.8">
      <c r="A300" s="22" t="s">
        <v>19321</v>
      </c>
      <c r="B300" s="948" t="s">
        <v>19957</v>
      </c>
      <c r="C300" s="1164"/>
      <c r="D300" s="22">
        <v>663</v>
      </c>
      <c r="E300" s="948" t="s">
        <v>19958</v>
      </c>
      <c r="F300" s="948" t="s">
        <v>19437</v>
      </c>
      <c r="G300" s="948" t="s">
        <v>19774</v>
      </c>
      <c r="H300" s="1142"/>
      <c r="I300" s="1142"/>
      <c r="J300" s="182"/>
      <c r="K300" s="1144"/>
      <c r="L300" s="182"/>
      <c r="M300" s="182"/>
      <c r="N300" s="182"/>
      <c r="O300" s="182"/>
    </row>
    <row r="301" spans="1:15" ht="26.4">
      <c r="A301" s="22" t="s">
        <v>19326</v>
      </c>
      <c r="B301" s="948" t="s">
        <v>19959</v>
      </c>
      <c r="C301" s="1164"/>
      <c r="D301" s="22">
        <v>74</v>
      </c>
      <c r="E301" s="948" t="s">
        <v>19960</v>
      </c>
      <c r="F301" s="948" t="s">
        <v>19437</v>
      </c>
      <c r="G301" s="948" t="s">
        <v>19774</v>
      </c>
      <c r="H301" s="1142"/>
      <c r="I301" s="1142"/>
      <c r="J301" s="182"/>
      <c r="K301" s="1144"/>
      <c r="L301" s="182"/>
      <c r="M301" s="182"/>
      <c r="N301" s="182"/>
      <c r="O301" s="182"/>
    </row>
    <row r="302" spans="1:15" ht="52.8">
      <c r="A302" s="22" t="s">
        <v>19331</v>
      </c>
      <c r="B302" s="948" t="s">
        <v>19961</v>
      </c>
      <c r="C302" s="1164"/>
      <c r="D302" s="22">
        <v>3</v>
      </c>
      <c r="E302" s="948" t="s">
        <v>19962</v>
      </c>
      <c r="F302" s="948" t="s">
        <v>19963</v>
      </c>
      <c r="G302" s="948" t="s">
        <v>19414</v>
      </c>
      <c r="H302" s="1152"/>
      <c r="I302" s="1142"/>
      <c r="J302" s="182"/>
      <c r="K302" s="1144"/>
      <c r="L302" s="182"/>
      <c r="M302" s="182"/>
      <c r="N302" s="182"/>
      <c r="O302" s="182"/>
    </row>
    <row r="303" spans="1:15" ht="66">
      <c r="A303" s="22" t="s">
        <v>19336</v>
      </c>
      <c r="B303" s="948" t="s">
        <v>19527</v>
      </c>
      <c r="C303" s="1164"/>
      <c r="D303" s="22">
        <v>110.8</v>
      </c>
      <c r="E303" s="948" t="s">
        <v>19964</v>
      </c>
      <c r="F303" s="948" t="s">
        <v>19965</v>
      </c>
      <c r="G303" s="948" t="s">
        <v>19344</v>
      </c>
      <c r="H303" s="2"/>
      <c r="I303" s="1142"/>
      <c r="J303" s="182"/>
      <c r="K303" s="1144"/>
      <c r="L303" s="182"/>
      <c r="M303" s="182"/>
      <c r="N303" s="182"/>
      <c r="O303" s="182"/>
    </row>
    <row r="304" spans="1:15" ht="67.5" customHeight="1">
      <c r="A304" s="22">
        <v>18</v>
      </c>
      <c r="B304" s="948" t="s">
        <v>19966</v>
      </c>
      <c r="C304" s="1164"/>
      <c r="D304" s="22">
        <v>137.5</v>
      </c>
      <c r="E304" s="948" t="s">
        <v>19967</v>
      </c>
      <c r="F304" s="948" t="s">
        <v>19968</v>
      </c>
      <c r="G304" s="948" t="s">
        <v>19969</v>
      </c>
      <c r="H304" s="2"/>
      <c r="I304" s="1142"/>
      <c r="J304" s="182"/>
      <c r="K304" s="1144"/>
      <c r="L304" s="182"/>
      <c r="M304" s="182"/>
      <c r="N304" s="182"/>
      <c r="O304" s="182"/>
    </row>
    <row r="305" spans="1:15" ht="39.6">
      <c r="A305" s="22">
        <v>19</v>
      </c>
      <c r="B305" s="948" t="s">
        <v>19970</v>
      </c>
      <c r="C305" s="1164"/>
      <c r="D305" s="22">
        <v>660</v>
      </c>
      <c r="E305" s="948" t="s">
        <v>19971</v>
      </c>
      <c r="F305" s="27" t="s">
        <v>19919</v>
      </c>
      <c r="G305" s="948" t="s">
        <v>19668</v>
      </c>
      <c r="H305" s="2"/>
      <c r="I305" s="1142"/>
      <c r="J305" s="182"/>
      <c r="K305" s="1144"/>
      <c r="L305" s="182"/>
      <c r="M305" s="182"/>
      <c r="N305" s="182"/>
      <c r="O305" s="182"/>
    </row>
    <row r="306" spans="1:15" ht="52.8">
      <c r="A306" s="950">
        <v>20</v>
      </c>
      <c r="B306" s="945" t="s">
        <v>19972</v>
      </c>
      <c r="C306" s="1162"/>
      <c r="D306" s="950">
        <v>27.539899999999999</v>
      </c>
      <c r="E306" s="945" t="s">
        <v>19973</v>
      </c>
      <c r="F306" s="202" t="s">
        <v>19492</v>
      </c>
      <c r="G306" s="945" t="s">
        <v>19974</v>
      </c>
      <c r="H306" s="2"/>
      <c r="I306" s="1142"/>
      <c r="J306" s="182"/>
      <c r="K306" s="1144"/>
      <c r="L306" s="182"/>
      <c r="M306" s="182"/>
      <c r="N306" s="182"/>
      <c r="O306" s="182"/>
    </row>
    <row r="307" spans="1:15" ht="66">
      <c r="A307" s="950">
        <v>21</v>
      </c>
      <c r="B307" s="945" t="s">
        <v>19975</v>
      </c>
      <c r="C307" s="1167"/>
      <c r="D307" s="1181">
        <v>52</v>
      </c>
      <c r="E307" s="945" t="s">
        <v>19976</v>
      </c>
      <c r="F307" s="202" t="s">
        <v>19492</v>
      </c>
      <c r="G307" s="945" t="s">
        <v>19974</v>
      </c>
      <c r="H307" s="2"/>
      <c r="I307" s="1142"/>
      <c r="J307" s="182"/>
      <c r="K307" s="1144"/>
      <c r="L307" s="182"/>
      <c r="M307" s="182"/>
      <c r="N307" s="182"/>
      <c r="O307" s="182"/>
    </row>
    <row r="308" spans="1:15" ht="39.6">
      <c r="A308" s="950">
        <v>22</v>
      </c>
      <c r="B308" s="945" t="s">
        <v>19977</v>
      </c>
      <c r="C308" s="1162"/>
      <c r="D308" s="950">
        <v>29</v>
      </c>
      <c r="E308" s="945" t="s">
        <v>19978</v>
      </c>
      <c r="F308" s="202" t="s">
        <v>19821</v>
      </c>
      <c r="G308" s="945" t="s">
        <v>19979</v>
      </c>
      <c r="H308" s="2"/>
      <c r="I308" s="1142"/>
      <c r="J308" s="182"/>
      <c r="K308" s="1144"/>
      <c r="L308" s="182"/>
      <c r="M308" s="182"/>
      <c r="N308" s="182"/>
      <c r="O308" s="182"/>
    </row>
    <row r="309" spans="1:15" ht="52.8">
      <c r="A309" s="1193">
        <v>23</v>
      </c>
      <c r="B309" s="945" t="s">
        <v>19980</v>
      </c>
      <c r="C309" s="1162"/>
      <c r="D309" s="950">
        <v>101.7201</v>
      </c>
      <c r="E309" s="945" t="s">
        <v>19981</v>
      </c>
      <c r="F309" s="945" t="s">
        <v>19982</v>
      </c>
      <c r="G309" s="945" t="s">
        <v>19979</v>
      </c>
      <c r="H309" s="2"/>
      <c r="I309" s="1142"/>
      <c r="J309" s="182"/>
      <c r="K309" s="1144"/>
      <c r="L309" s="182"/>
      <c r="M309" s="182"/>
      <c r="N309" s="182"/>
      <c r="O309" s="182"/>
    </row>
    <row r="310" spans="1:15" ht="26.4">
      <c r="A310" s="1193">
        <v>24</v>
      </c>
      <c r="B310" s="945" t="s">
        <v>19983</v>
      </c>
      <c r="C310" s="1162"/>
      <c r="D310" s="950">
        <v>6.9</v>
      </c>
      <c r="E310" s="945" t="s">
        <v>19984</v>
      </c>
      <c r="F310" s="945" t="s">
        <v>19985</v>
      </c>
      <c r="G310" s="945" t="s">
        <v>19986</v>
      </c>
      <c r="H310" s="2"/>
      <c r="I310" s="1142"/>
      <c r="J310" s="182"/>
      <c r="K310" s="1144"/>
      <c r="L310" s="182"/>
      <c r="M310" s="182"/>
      <c r="N310" s="182"/>
      <c r="O310" s="182"/>
    </row>
    <row r="311" spans="1:15" ht="39.6">
      <c r="A311" s="1193">
        <v>25</v>
      </c>
      <c r="B311" s="945" t="s">
        <v>19987</v>
      </c>
      <c r="C311" s="1162"/>
      <c r="D311" s="950">
        <v>6.9</v>
      </c>
      <c r="E311" s="945" t="s">
        <v>19988</v>
      </c>
      <c r="F311" s="945" t="s">
        <v>19985</v>
      </c>
      <c r="G311" s="945" t="s">
        <v>19986</v>
      </c>
      <c r="H311" s="2"/>
      <c r="I311" s="1142"/>
      <c r="J311" s="182"/>
      <c r="K311" s="1144"/>
      <c r="L311" s="182"/>
      <c r="M311" s="182"/>
      <c r="N311" s="182"/>
      <c r="O311" s="182"/>
    </row>
    <row r="312" spans="1:15" ht="39.6">
      <c r="A312" s="950">
        <v>26</v>
      </c>
      <c r="B312" s="945" t="s">
        <v>19989</v>
      </c>
      <c r="C312" s="1162"/>
      <c r="D312" s="950">
        <v>80.7</v>
      </c>
      <c r="E312" s="945" t="s">
        <v>19990</v>
      </c>
      <c r="F312" s="202" t="s">
        <v>19751</v>
      </c>
      <c r="G312" s="945" t="s">
        <v>19991</v>
      </c>
      <c r="H312" s="2"/>
      <c r="I312" s="1142"/>
      <c r="J312" s="182"/>
      <c r="K312" s="1144"/>
      <c r="L312" s="182"/>
      <c r="M312" s="182"/>
      <c r="N312" s="182"/>
      <c r="O312" s="182"/>
    </row>
    <row r="313" spans="1:15" ht="26.4">
      <c r="A313" s="950">
        <v>27</v>
      </c>
      <c r="B313" s="945" t="s">
        <v>19992</v>
      </c>
      <c r="C313" s="1162"/>
      <c r="D313" s="950">
        <v>30</v>
      </c>
      <c r="E313" s="945" t="s">
        <v>19993</v>
      </c>
      <c r="F313" s="202" t="s">
        <v>19994</v>
      </c>
      <c r="G313" s="945" t="s">
        <v>19995</v>
      </c>
      <c r="H313" s="2"/>
      <c r="I313" s="1142"/>
      <c r="J313" s="182"/>
      <c r="K313" s="1144"/>
      <c r="L313" s="182"/>
      <c r="M313" s="182"/>
      <c r="N313" s="182"/>
      <c r="O313" s="182"/>
    </row>
    <row r="314" spans="1:15" ht="69.75" customHeight="1">
      <c r="A314" s="950">
        <v>28</v>
      </c>
      <c r="B314" s="945" t="s">
        <v>19996</v>
      </c>
      <c r="C314" s="1162"/>
      <c r="D314" s="950">
        <v>40.943399999999997</v>
      </c>
      <c r="E314" s="945" t="s">
        <v>19997</v>
      </c>
      <c r="F314" s="945" t="s">
        <v>19807</v>
      </c>
      <c r="G314" s="945" t="s">
        <v>19998</v>
      </c>
      <c r="H314" s="2"/>
      <c r="I314" s="1142"/>
      <c r="J314" s="182"/>
      <c r="K314" s="1144"/>
      <c r="L314" s="182"/>
      <c r="M314" s="182"/>
      <c r="N314" s="182"/>
      <c r="O314" s="182"/>
    </row>
    <row r="315" spans="1:15" ht="15.6">
      <c r="A315" s="1177">
        <v>28</v>
      </c>
      <c r="B315" s="1163" t="s">
        <v>52</v>
      </c>
      <c r="C315" s="1161"/>
      <c r="D315" s="1177">
        <v>5041.1331</v>
      </c>
      <c r="E315" s="1163"/>
      <c r="F315" s="1160"/>
      <c r="G315" s="1160"/>
      <c r="H315" s="2"/>
      <c r="I315" s="959"/>
      <c r="J315" s="182"/>
      <c r="K315" s="1144"/>
      <c r="L315" s="182"/>
      <c r="M315" s="182"/>
      <c r="N315" s="182"/>
      <c r="O315" s="182"/>
    </row>
    <row r="316" spans="1:15" ht="15.6">
      <c r="A316" s="22"/>
      <c r="B316" s="948"/>
      <c r="C316" s="1161" t="s">
        <v>4304</v>
      </c>
      <c r="D316" s="1177"/>
      <c r="E316" s="948"/>
      <c r="F316" s="948"/>
      <c r="G316" s="948"/>
      <c r="H316" s="2"/>
      <c r="I316" s="959"/>
      <c r="J316" s="182"/>
      <c r="K316" s="1144"/>
      <c r="L316" s="182"/>
      <c r="M316" s="182"/>
      <c r="N316" s="182"/>
      <c r="O316" s="182"/>
    </row>
    <row r="317" spans="1:15" ht="26.4">
      <c r="A317" s="22" t="s">
        <v>10</v>
      </c>
      <c r="B317" s="948" t="s">
        <v>2530</v>
      </c>
      <c r="C317" s="1164"/>
      <c r="D317" s="22">
        <v>12.7</v>
      </c>
      <c r="E317" s="948" t="s">
        <v>19999</v>
      </c>
      <c r="F317" s="948" t="s">
        <v>19273</v>
      </c>
      <c r="G317" s="948" t="s">
        <v>19414</v>
      </c>
      <c r="H317" s="2"/>
      <c r="I317" s="1142"/>
      <c r="J317" s="182"/>
      <c r="K317" s="1144"/>
      <c r="L317" s="182"/>
      <c r="M317" s="182"/>
      <c r="N317" s="182"/>
      <c r="O317" s="182"/>
    </row>
    <row r="318" spans="1:15" ht="15.6">
      <c r="A318" s="1177" t="s">
        <v>10</v>
      </c>
      <c r="B318" s="1163" t="s">
        <v>3274</v>
      </c>
      <c r="C318" s="1161"/>
      <c r="D318" s="1177">
        <f>SUM(D317)</f>
        <v>12.7</v>
      </c>
      <c r="E318" s="1163"/>
      <c r="F318" s="1160"/>
      <c r="G318" s="1160"/>
      <c r="H318" s="2"/>
      <c r="I318" s="959"/>
      <c r="J318" s="182"/>
      <c r="K318" s="1144"/>
      <c r="L318" s="182"/>
      <c r="M318" s="182"/>
      <c r="N318" s="182"/>
      <c r="O318" s="182"/>
    </row>
    <row r="319" spans="1:15" ht="15.6">
      <c r="A319" s="22"/>
      <c r="B319" s="948"/>
      <c r="C319" s="1161" t="s">
        <v>13647</v>
      </c>
      <c r="D319" s="22"/>
      <c r="E319" s="948"/>
      <c r="F319" s="948"/>
      <c r="G319" s="948"/>
      <c r="H319" s="2"/>
      <c r="I319" s="959"/>
      <c r="J319" s="182"/>
      <c r="K319" s="1144"/>
      <c r="L319" s="182"/>
      <c r="M319" s="182"/>
      <c r="N319" s="182"/>
      <c r="O319" s="182"/>
    </row>
    <row r="320" spans="1:15" ht="39.6">
      <c r="A320" s="22" t="s">
        <v>19171</v>
      </c>
      <c r="B320" s="948" t="s">
        <v>20000</v>
      </c>
      <c r="C320" s="1164"/>
      <c r="D320" s="22">
        <v>133</v>
      </c>
      <c r="E320" s="948" t="s">
        <v>20001</v>
      </c>
      <c r="F320" s="27" t="s">
        <v>19557</v>
      </c>
      <c r="G320" s="948" t="s">
        <v>19344</v>
      </c>
      <c r="H320" s="2"/>
      <c r="I320" s="1142"/>
      <c r="J320" s="182"/>
      <c r="K320" s="1144"/>
      <c r="L320" s="182"/>
      <c r="M320" s="182"/>
      <c r="N320" s="182"/>
      <c r="O320" s="182"/>
    </row>
    <row r="321" spans="1:15" ht="39.6">
      <c r="A321" s="22" t="s">
        <v>19217</v>
      </c>
      <c r="B321" s="948" t="s">
        <v>20002</v>
      </c>
      <c r="C321" s="1164"/>
      <c r="D321" s="22">
        <v>138.1</v>
      </c>
      <c r="E321" s="948" t="s">
        <v>20003</v>
      </c>
      <c r="F321" s="948" t="s">
        <v>20004</v>
      </c>
      <c r="G321" s="948" t="s">
        <v>19315</v>
      </c>
      <c r="H321" s="1142"/>
      <c r="I321" s="1142"/>
      <c r="J321" s="182"/>
      <c r="K321" s="1144"/>
      <c r="L321" s="182"/>
      <c r="M321" s="182"/>
      <c r="N321" s="182"/>
      <c r="O321" s="182"/>
    </row>
    <row r="322" spans="1:15" ht="39.6">
      <c r="A322" s="22" t="s">
        <v>19222</v>
      </c>
      <c r="B322" s="948" t="s">
        <v>20005</v>
      </c>
      <c r="C322" s="1164"/>
      <c r="D322" s="22">
        <v>36.799999999999997</v>
      </c>
      <c r="E322" s="948" t="s">
        <v>20006</v>
      </c>
      <c r="F322" s="27" t="s">
        <v>20007</v>
      </c>
      <c r="G322" s="948" t="s">
        <v>20008</v>
      </c>
      <c r="H322" s="2"/>
      <c r="I322" s="1142"/>
      <c r="J322" s="182"/>
      <c r="K322" s="1144"/>
      <c r="L322" s="182"/>
      <c r="M322" s="182"/>
      <c r="N322" s="182"/>
      <c r="O322" s="182"/>
    </row>
    <row r="323" spans="1:15" ht="39.6">
      <c r="A323" s="22" t="s">
        <v>19227</v>
      </c>
      <c r="B323" s="948" t="s">
        <v>20009</v>
      </c>
      <c r="C323" s="1164"/>
      <c r="D323" s="22">
        <v>33</v>
      </c>
      <c r="E323" s="948" t="s">
        <v>20010</v>
      </c>
      <c r="F323" s="27" t="s">
        <v>20011</v>
      </c>
      <c r="G323" s="948" t="s">
        <v>19344</v>
      </c>
      <c r="H323" s="2"/>
      <c r="I323" s="1142"/>
      <c r="J323" s="182"/>
      <c r="K323" s="1144"/>
      <c r="L323" s="182"/>
      <c r="M323" s="182"/>
      <c r="N323" s="182"/>
      <c r="O323" s="182"/>
    </row>
    <row r="324" spans="1:15" ht="15.6">
      <c r="A324" s="1177" t="s">
        <v>29</v>
      </c>
      <c r="B324" s="1163" t="s">
        <v>3274</v>
      </c>
      <c r="C324" s="1161"/>
      <c r="D324" s="22">
        <f>SUM(D320:D323)</f>
        <v>340.90000000000003</v>
      </c>
      <c r="E324" s="1163"/>
      <c r="F324" s="948"/>
      <c r="G324" s="948"/>
      <c r="H324" s="2"/>
      <c r="I324" s="959"/>
      <c r="J324" s="182"/>
      <c r="K324" s="1144"/>
      <c r="L324" s="182"/>
      <c r="M324" s="182"/>
      <c r="N324" s="182"/>
      <c r="O324" s="182"/>
    </row>
    <row r="325" spans="1:15" ht="16.2">
      <c r="A325" s="1179">
        <v>242</v>
      </c>
      <c r="B325" s="1165" t="s">
        <v>8421</v>
      </c>
      <c r="C325" s="1165"/>
      <c r="D325" s="1182">
        <v>29157.134099999999</v>
      </c>
      <c r="E325" s="1160"/>
      <c r="F325" s="947"/>
      <c r="G325" s="947"/>
      <c r="H325" s="2"/>
      <c r="I325" s="959"/>
      <c r="J325" s="182"/>
      <c r="K325" s="1144"/>
      <c r="L325" s="182"/>
      <c r="M325" s="182"/>
      <c r="N325" s="182"/>
      <c r="O325" s="182"/>
    </row>
    <row r="326" spans="1:15" ht="21" customHeight="1">
      <c r="A326" s="2946" t="s">
        <v>1676</v>
      </c>
      <c r="B326" s="2946"/>
      <c r="C326" s="2946"/>
      <c r="D326" s="2946"/>
      <c r="E326" s="2946"/>
      <c r="F326" s="2946"/>
      <c r="G326" s="2946"/>
      <c r="H326" s="2946"/>
      <c r="I326" s="2946"/>
      <c r="J326" s="182"/>
      <c r="K326" s="1144"/>
      <c r="L326" s="182"/>
      <c r="M326" s="182"/>
      <c r="N326" s="182"/>
      <c r="O326" s="182"/>
    </row>
    <row r="327" spans="1:15" ht="15.6">
      <c r="A327" s="22"/>
      <c r="B327" s="948"/>
      <c r="C327" s="1161" t="s">
        <v>4831</v>
      </c>
      <c r="D327" s="22"/>
      <c r="E327" s="948"/>
      <c r="F327" s="948"/>
      <c r="G327" s="948"/>
      <c r="H327" s="2"/>
      <c r="I327" s="959"/>
      <c r="J327" s="182"/>
      <c r="K327" s="1144"/>
      <c r="L327" s="182"/>
      <c r="M327" s="182"/>
      <c r="N327" s="182"/>
      <c r="O327" s="182"/>
    </row>
    <row r="328" spans="1:15" ht="59.25" customHeight="1">
      <c r="A328" s="22" t="s">
        <v>19171</v>
      </c>
      <c r="B328" s="948" t="s">
        <v>20012</v>
      </c>
      <c r="C328" s="1164"/>
      <c r="D328" s="22">
        <v>0.01</v>
      </c>
      <c r="E328" s="948" t="s">
        <v>20013</v>
      </c>
      <c r="F328" s="27" t="s">
        <v>19531</v>
      </c>
      <c r="G328" s="948" t="s">
        <v>20014</v>
      </c>
      <c r="H328" s="1151"/>
      <c r="I328" s="1142"/>
      <c r="J328" s="182"/>
      <c r="K328" s="1144"/>
      <c r="L328" s="182"/>
      <c r="M328" s="182"/>
      <c r="N328" s="182"/>
      <c r="O328" s="182"/>
    </row>
    <row r="329" spans="1:15" ht="39.6">
      <c r="A329" s="22" t="s">
        <v>19217</v>
      </c>
      <c r="B329" s="948" t="s">
        <v>20012</v>
      </c>
      <c r="C329" s="1164"/>
      <c r="D329" s="22">
        <v>0.1</v>
      </c>
      <c r="E329" s="948" t="s">
        <v>20015</v>
      </c>
      <c r="F329" s="27" t="s">
        <v>19543</v>
      </c>
      <c r="G329" s="948" t="s">
        <v>19335</v>
      </c>
      <c r="H329" s="1152"/>
      <c r="I329" s="1142"/>
      <c r="J329" s="182"/>
      <c r="K329" s="1144"/>
      <c r="L329" s="182"/>
      <c r="M329" s="182"/>
      <c r="N329" s="182"/>
      <c r="O329" s="182"/>
    </row>
    <row r="330" spans="1:15" ht="39.6">
      <c r="A330" s="22" t="s">
        <v>19222</v>
      </c>
      <c r="B330" s="948" t="s">
        <v>423</v>
      </c>
      <c r="C330" s="1164"/>
      <c r="D330" s="22">
        <v>0.3</v>
      </c>
      <c r="E330" s="948" t="s">
        <v>20015</v>
      </c>
      <c r="F330" s="27" t="s">
        <v>19543</v>
      </c>
      <c r="G330" s="948" t="s">
        <v>19335</v>
      </c>
      <c r="H330" s="2"/>
      <c r="I330" s="951"/>
      <c r="J330" s="182"/>
      <c r="K330" s="1147"/>
      <c r="L330" s="182"/>
      <c r="M330" s="182"/>
      <c r="N330" s="182"/>
      <c r="O330" s="182"/>
    </row>
    <row r="331" spans="1:15" ht="39.6">
      <c r="A331" s="22" t="s">
        <v>19227</v>
      </c>
      <c r="B331" s="948" t="s">
        <v>423</v>
      </c>
      <c r="C331" s="1164"/>
      <c r="D331" s="22">
        <v>0.05</v>
      </c>
      <c r="E331" s="948" t="s">
        <v>20016</v>
      </c>
      <c r="F331" s="948" t="s">
        <v>20017</v>
      </c>
      <c r="G331" s="948" t="s">
        <v>20018</v>
      </c>
      <c r="H331" s="1142"/>
      <c r="I331" s="1142"/>
      <c r="J331" s="182"/>
      <c r="K331" s="1144"/>
      <c r="L331" s="182"/>
      <c r="M331" s="182"/>
      <c r="N331" s="182"/>
      <c r="O331" s="182"/>
    </row>
    <row r="332" spans="1:15" ht="26.4">
      <c r="A332" s="22" t="s">
        <v>19255</v>
      </c>
      <c r="B332" s="948" t="s">
        <v>20019</v>
      </c>
      <c r="C332" s="1164"/>
      <c r="D332" s="22">
        <v>0.1</v>
      </c>
      <c r="E332" s="948" t="s">
        <v>20020</v>
      </c>
      <c r="F332" s="948" t="s">
        <v>19289</v>
      </c>
      <c r="G332" s="948" t="s">
        <v>20021</v>
      </c>
      <c r="H332" s="1142"/>
      <c r="I332" s="1142"/>
      <c r="J332" s="182"/>
      <c r="K332" s="1144"/>
      <c r="L332" s="182"/>
      <c r="M332" s="182"/>
      <c r="N332" s="182"/>
      <c r="O332" s="182"/>
    </row>
    <row r="333" spans="1:15" ht="39.6">
      <c r="A333" s="22" t="s">
        <v>19259</v>
      </c>
      <c r="B333" s="948" t="s">
        <v>20022</v>
      </c>
      <c r="C333" s="1164"/>
      <c r="D333" s="22">
        <v>0.03</v>
      </c>
      <c r="E333" s="948" t="s">
        <v>20023</v>
      </c>
      <c r="F333" s="948" t="s">
        <v>20024</v>
      </c>
      <c r="G333" s="948" t="s">
        <v>20018</v>
      </c>
      <c r="H333" s="2"/>
      <c r="I333" s="1142"/>
      <c r="J333" s="182"/>
      <c r="K333" s="1144"/>
      <c r="L333" s="182"/>
      <c r="M333" s="182"/>
      <c r="N333" s="182"/>
      <c r="O333" s="182"/>
    </row>
    <row r="334" spans="1:15" ht="39.6">
      <c r="A334" s="22" t="s">
        <v>19290</v>
      </c>
      <c r="B334" s="948" t="s">
        <v>20025</v>
      </c>
      <c r="C334" s="1164"/>
      <c r="D334" s="22">
        <v>0.15</v>
      </c>
      <c r="E334" s="948" t="s">
        <v>20023</v>
      </c>
      <c r="F334" s="948" t="s">
        <v>20024</v>
      </c>
      <c r="G334" s="948" t="s">
        <v>20026</v>
      </c>
      <c r="H334" s="2"/>
      <c r="I334" s="1142"/>
      <c r="J334" s="182"/>
      <c r="K334" s="1144"/>
      <c r="L334" s="182"/>
      <c r="M334" s="182"/>
      <c r="N334" s="182"/>
      <c r="O334" s="182"/>
    </row>
    <row r="335" spans="1:15" ht="39.6">
      <c r="A335" s="22" t="s">
        <v>19294</v>
      </c>
      <c r="B335" s="948" t="s">
        <v>20027</v>
      </c>
      <c r="C335" s="1164"/>
      <c r="D335" s="22">
        <v>0.03</v>
      </c>
      <c r="E335" s="948" t="s">
        <v>20028</v>
      </c>
      <c r="F335" s="948" t="s">
        <v>20029</v>
      </c>
      <c r="G335" s="948" t="s">
        <v>20018</v>
      </c>
      <c r="H335" s="2"/>
      <c r="I335" s="1142"/>
      <c r="J335" s="182"/>
      <c r="K335" s="1144"/>
      <c r="L335" s="182"/>
      <c r="M335" s="182"/>
      <c r="N335" s="182"/>
      <c r="O335" s="182"/>
    </row>
    <row r="336" spans="1:15" ht="52.5" customHeight="1">
      <c r="A336" s="22" t="s">
        <v>19297</v>
      </c>
      <c r="B336" s="948" t="s">
        <v>20030</v>
      </c>
      <c r="C336" s="1164"/>
      <c r="D336" s="22">
        <v>0.03</v>
      </c>
      <c r="E336" s="948" t="s">
        <v>20031</v>
      </c>
      <c r="F336" s="948" t="s">
        <v>20032</v>
      </c>
      <c r="G336" s="948" t="s">
        <v>20033</v>
      </c>
      <c r="H336" s="2"/>
      <c r="I336" s="1142"/>
      <c r="J336" s="182"/>
      <c r="K336" s="1144"/>
      <c r="L336" s="182"/>
      <c r="M336" s="182"/>
      <c r="N336" s="182"/>
      <c r="O336" s="182"/>
    </row>
    <row r="337" spans="1:15" ht="42.75" customHeight="1">
      <c r="A337" s="22" t="s">
        <v>19302</v>
      </c>
      <c r="B337" s="948" t="s">
        <v>20034</v>
      </c>
      <c r="C337" s="1164"/>
      <c r="D337" s="22">
        <v>0.02</v>
      </c>
      <c r="E337" s="948" t="s">
        <v>20035</v>
      </c>
      <c r="F337" s="948" t="s">
        <v>20036</v>
      </c>
      <c r="G337" s="948" t="s">
        <v>20018</v>
      </c>
      <c r="H337" s="1153"/>
      <c r="I337" s="1142"/>
      <c r="J337" s="182"/>
      <c r="K337" s="1144"/>
      <c r="L337" s="182"/>
      <c r="M337" s="182"/>
      <c r="N337" s="182"/>
      <c r="O337" s="182"/>
    </row>
    <row r="338" spans="1:15" ht="66">
      <c r="A338" s="22" t="s">
        <v>19307</v>
      </c>
      <c r="B338" s="948" t="s">
        <v>20037</v>
      </c>
      <c r="C338" s="1164"/>
      <c r="D338" s="22">
        <v>0.01</v>
      </c>
      <c r="E338" s="948" t="s">
        <v>20038</v>
      </c>
      <c r="F338" s="948" t="s">
        <v>20039</v>
      </c>
      <c r="G338" s="948" t="s">
        <v>19642</v>
      </c>
      <c r="H338" s="2"/>
      <c r="I338" s="1142"/>
      <c r="J338" s="182"/>
      <c r="K338" s="1144"/>
      <c r="L338" s="182"/>
      <c r="M338" s="182"/>
      <c r="N338" s="182"/>
      <c r="O338" s="182"/>
    </row>
    <row r="339" spans="1:15" ht="52.8">
      <c r="A339" s="22" t="s">
        <v>19311</v>
      </c>
      <c r="B339" s="948" t="s">
        <v>20040</v>
      </c>
      <c r="C339" s="1164"/>
      <c r="D339" s="22">
        <v>0.01</v>
      </c>
      <c r="E339" s="948" t="s">
        <v>20041</v>
      </c>
      <c r="F339" s="948" t="s">
        <v>20042</v>
      </c>
      <c r="G339" s="948" t="s">
        <v>20043</v>
      </c>
      <c r="H339" s="1142"/>
      <c r="I339" s="1142"/>
      <c r="J339" s="182"/>
      <c r="K339" s="1144"/>
      <c r="L339" s="182"/>
      <c r="M339" s="182"/>
      <c r="N339" s="182"/>
      <c r="O339" s="182"/>
    </row>
    <row r="340" spans="1:15" ht="26.4">
      <c r="A340" s="22" t="s">
        <v>19316</v>
      </c>
      <c r="B340" s="948" t="s">
        <v>449</v>
      </c>
      <c r="C340" s="1164"/>
      <c r="D340" s="22">
        <v>0.02</v>
      </c>
      <c r="E340" s="948" t="s">
        <v>20044</v>
      </c>
      <c r="F340" s="948" t="s">
        <v>20045</v>
      </c>
      <c r="G340" s="948" t="s">
        <v>20033</v>
      </c>
      <c r="H340" s="1142"/>
      <c r="I340" s="1142"/>
      <c r="J340" s="182"/>
      <c r="K340" s="1144"/>
      <c r="L340" s="182"/>
      <c r="M340" s="182"/>
      <c r="N340" s="182"/>
      <c r="O340" s="182"/>
    </row>
    <row r="341" spans="1:15" ht="71.25" customHeight="1">
      <c r="A341" s="22" t="s">
        <v>19321</v>
      </c>
      <c r="B341" s="948" t="s">
        <v>20046</v>
      </c>
      <c r="C341" s="1164"/>
      <c r="D341" s="22">
        <v>0.01</v>
      </c>
      <c r="E341" s="948" t="s">
        <v>20047</v>
      </c>
      <c r="F341" s="27" t="s">
        <v>20048</v>
      </c>
      <c r="G341" s="948" t="s">
        <v>19374</v>
      </c>
      <c r="H341" s="2"/>
      <c r="I341" s="1142"/>
      <c r="J341" s="182"/>
      <c r="K341" s="1144"/>
      <c r="L341" s="182"/>
      <c r="M341" s="182"/>
      <c r="N341" s="182"/>
      <c r="O341" s="182"/>
    </row>
    <row r="342" spans="1:15" ht="39.6">
      <c r="A342" s="22" t="s">
        <v>19326</v>
      </c>
      <c r="B342" s="948" t="s">
        <v>20049</v>
      </c>
      <c r="C342" s="1164"/>
      <c r="D342" s="22">
        <v>1</v>
      </c>
      <c r="E342" s="948" t="s">
        <v>20050</v>
      </c>
      <c r="F342" s="948" t="s">
        <v>20051</v>
      </c>
      <c r="G342" s="948" t="s">
        <v>20043</v>
      </c>
      <c r="H342" s="2"/>
      <c r="I342" s="1142"/>
      <c r="J342" s="182"/>
      <c r="K342" s="1144"/>
      <c r="L342" s="182"/>
      <c r="M342" s="182"/>
      <c r="N342" s="182"/>
      <c r="O342" s="182"/>
    </row>
    <row r="343" spans="1:15" ht="39.6">
      <c r="A343" s="22" t="s">
        <v>19331</v>
      </c>
      <c r="B343" s="948" t="s">
        <v>20052</v>
      </c>
      <c r="C343" s="1164"/>
      <c r="D343" s="22">
        <v>0.02</v>
      </c>
      <c r="E343" s="948" t="s">
        <v>20053</v>
      </c>
      <c r="F343" s="948" t="s">
        <v>20054</v>
      </c>
      <c r="G343" s="948" t="s">
        <v>20043</v>
      </c>
      <c r="H343" s="1142"/>
      <c r="I343" s="1142"/>
      <c r="J343" s="182"/>
      <c r="K343" s="1144"/>
      <c r="L343" s="182"/>
      <c r="M343" s="182"/>
      <c r="N343" s="182"/>
      <c r="O343" s="182"/>
    </row>
    <row r="344" spans="1:15" ht="39.6">
      <c r="A344" s="22" t="s">
        <v>19336</v>
      </c>
      <c r="B344" s="948" t="s">
        <v>20052</v>
      </c>
      <c r="C344" s="1164"/>
      <c r="D344" s="22">
        <v>0.1</v>
      </c>
      <c r="E344" s="948" t="s">
        <v>20055</v>
      </c>
      <c r="F344" s="948" t="s">
        <v>20054</v>
      </c>
      <c r="G344" s="948" t="s">
        <v>19344</v>
      </c>
      <c r="H344" s="1142"/>
      <c r="I344" s="1142"/>
      <c r="J344" s="182"/>
      <c r="K344" s="1144"/>
      <c r="L344" s="182"/>
      <c r="M344" s="182"/>
      <c r="N344" s="182"/>
      <c r="O344" s="182"/>
    </row>
    <row r="345" spans="1:15" ht="50.25" customHeight="1">
      <c r="A345" s="22" t="s">
        <v>19341</v>
      </c>
      <c r="B345" s="948" t="s">
        <v>20056</v>
      </c>
      <c r="C345" s="1164"/>
      <c r="D345" s="22">
        <v>0.18</v>
      </c>
      <c r="E345" s="948" t="s">
        <v>20057</v>
      </c>
      <c r="F345" s="27" t="s">
        <v>20058</v>
      </c>
      <c r="G345" s="948" t="s">
        <v>19610</v>
      </c>
      <c r="H345" s="2"/>
      <c r="I345" s="1142"/>
      <c r="J345" s="182"/>
      <c r="K345" s="1144"/>
      <c r="L345" s="182"/>
      <c r="M345" s="182"/>
      <c r="N345" s="182"/>
      <c r="O345" s="182"/>
    </row>
    <row r="346" spans="1:15" ht="37.5" customHeight="1">
      <c r="A346" s="22" t="s">
        <v>19345</v>
      </c>
      <c r="B346" s="948" t="s">
        <v>20059</v>
      </c>
      <c r="C346" s="1164"/>
      <c r="D346" s="22">
        <v>0.1</v>
      </c>
      <c r="E346" s="948" t="s">
        <v>20060</v>
      </c>
      <c r="F346" s="27" t="s">
        <v>20011</v>
      </c>
      <c r="G346" s="948" t="s">
        <v>20061</v>
      </c>
      <c r="H346" s="2"/>
      <c r="I346" s="1142"/>
      <c r="J346" s="182"/>
      <c r="K346" s="1144"/>
      <c r="L346" s="182"/>
      <c r="M346" s="182"/>
      <c r="N346" s="182"/>
      <c r="O346" s="182"/>
    </row>
    <row r="347" spans="1:15" ht="39.6">
      <c r="A347" s="22" t="s">
        <v>19350</v>
      </c>
      <c r="B347" s="948" t="s">
        <v>20062</v>
      </c>
      <c r="C347" s="1164"/>
      <c r="D347" s="22">
        <v>1</v>
      </c>
      <c r="E347" s="948" t="s">
        <v>20063</v>
      </c>
      <c r="F347" s="948" t="s">
        <v>19875</v>
      </c>
      <c r="G347" s="948" t="s">
        <v>20064</v>
      </c>
      <c r="H347" s="2"/>
      <c r="I347" s="1142"/>
      <c r="J347" s="182"/>
      <c r="K347" s="1144"/>
      <c r="L347" s="182"/>
      <c r="M347" s="182"/>
      <c r="N347" s="182"/>
      <c r="O347" s="182"/>
    </row>
    <row r="348" spans="1:15" ht="26.4">
      <c r="A348" s="22" t="s">
        <v>19354</v>
      </c>
      <c r="B348" s="948" t="s">
        <v>20065</v>
      </c>
      <c r="C348" s="1164"/>
      <c r="D348" s="22">
        <v>4</v>
      </c>
      <c r="E348" s="27" t="s">
        <v>19247</v>
      </c>
      <c r="F348" s="27" t="s">
        <v>20066</v>
      </c>
      <c r="G348" s="948" t="s">
        <v>19419</v>
      </c>
      <c r="H348" s="2"/>
      <c r="I348" s="1142"/>
      <c r="J348" s="182"/>
      <c r="K348" s="1144"/>
      <c r="L348" s="182"/>
      <c r="M348" s="182"/>
      <c r="N348" s="182"/>
      <c r="O348" s="182"/>
    </row>
    <row r="349" spans="1:15" ht="84.6" customHeight="1">
      <c r="A349" s="22" t="s">
        <v>19356</v>
      </c>
      <c r="B349" s="948" t="s">
        <v>20067</v>
      </c>
      <c r="C349" s="1164"/>
      <c r="D349" s="22">
        <v>5.6</v>
      </c>
      <c r="E349" s="948" t="s">
        <v>20068</v>
      </c>
      <c r="F349" s="948" t="s">
        <v>20069</v>
      </c>
      <c r="G349" s="948" t="s">
        <v>19419</v>
      </c>
      <c r="H349" s="2"/>
      <c r="I349" s="1142"/>
      <c r="J349" s="182"/>
      <c r="K349" s="1144"/>
      <c r="L349" s="182"/>
      <c r="M349" s="182"/>
      <c r="N349" s="182"/>
      <c r="O349" s="182"/>
    </row>
    <row r="350" spans="1:15" ht="39.6">
      <c r="A350" s="22" t="s">
        <v>19358</v>
      </c>
      <c r="B350" s="948" t="s">
        <v>20070</v>
      </c>
      <c r="C350" s="1164"/>
      <c r="D350" s="22">
        <v>0.01</v>
      </c>
      <c r="E350" s="948" t="s">
        <v>20071</v>
      </c>
      <c r="F350" s="948" t="s">
        <v>20072</v>
      </c>
      <c r="G350" s="948" t="s">
        <v>20033</v>
      </c>
      <c r="H350" s="2"/>
      <c r="I350" s="1142"/>
      <c r="J350" s="182"/>
      <c r="K350" s="1144"/>
      <c r="L350" s="182"/>
      <c r="M350" s="182"/>
      <c r="N350" s="182"/>
      <c r="O350" s="182"/>
    </row>
    <row r="351" spans="1:15" ht="39.6">
      <c r="A351" s="22" t="s">
        <v>19362</v>
      </c>
      <c r="B351" s="948" t="s">
        <v>20022</v>
      </c>
      <c r="C351" s="1164"/>
      <c r="D351" s="22">
        <v>0.01</v>
      </c>
      <c r="E351" s="948" t="s">
        <v>20073</v>
      </c>
      <c r="F351" s="27" t="s">
        <v>19645</v>
      </c>
      <c r="G351" s="948" t="s">
        <v>19374</v>
      </c>
      <c r="H351" s="2"/>
      <c r="I351" s="1142"/>
      <c r="J351" s="182"/>
      <c r="K351" s="1144"/>
      <c r="L351" s="182"/>
      <c r="M351" s="182"/>
      <c r="N351" s="182"/>
      <c r="O351" s="182"/>
    </row>
    <row r="352" spans="1:15" ht="26.4">
      <c r="A352" s="22" t="s">
        <v>19365</v>
      </c>
      <c r="B352" s="948" t="s">
        <v>423</v>
      </c>
      <c r="C352" s="1164"/>
      <c r="D352" s="22">
        <v>0.01</v>
      </c>
      <c r="E352" s="948" t="s">
        <v>20074</v>
      </c>
      <c r="F352" s="948" t="s">
        <v>19360</v>
      </c>
      <c r="G352" s="948" t="s">
        <v>20061</v>
      </c>
      <c r="H352" s="2"/>
      <c r="I352" s="1142"/>
      <c r="J352" s="182"/>
      <c r="K352" s="1144"/>
      <c r="L352" s="182"/>
      <c r="M352" s="182"/>
      <c r="N352" s="182"/>
      <c r="O352" s="182"/>
    </row>
    <row r="353" spans="1:15" ht="26.4">
      <c r="A353" s="22" t="s">
        <v>19370</v>
      </c>
      <c r="B353" s="948" t="s">
        <v>410</v>
      </c>
      <c r="C353" s="1164"/>
      <c r="D353" s="22">
        <v>1.3</v>
      </c>
      <c r="E353" s="948" t="s">
        <v>20075</v>
      </c>
      <c r="F353" s="948" t="s">
        <v>19360</v>
      </c>
      <c r="G353" s="948" t="s">
        <v>20061</v>
      </c>
      <c r="H353" s="2"/>
      <c r="I353" s="1142"/>
      <c r="J353" s="182"/>
      <c r="K353" s="1144"/>
      <c r="L353" s="182"/>
      <c r="M353" s="182"/>
      <c r="N353" s="182"/>
      <c r="O353" s="182"/>
    </row>
    <row r="354" spans="1:15" ht="26.4">
      <c r="A354" s="22" t="s">
        <v>19375</v>
      </c>
      <c r="B354" s="948" t="s">
        <v>410</v>
      </c>
      <c r="C354" s="1164"/>
      <c r="D354" s="22">
        <v>0.25</v>
      </c>
      <c r="E354" s="948" t="s">
        <v>20076</v>
      </c>
      <c r="F354" s="948" t="s">
        <v>19360</v>
      </c>
      <c r="G354" s="948" t="s">
        <v>19364</v>
      </c>
      <c r="H354" s="2"/>
      <c r="I354" s="1142"/>
      <c r="J354" s="182"/>
      <c r="K354" s="1144"/>
      <c r="L354" s="182"/>
      <c r="M354" s="182"/>
      <c r="N354" s="182"/>
      <c r="O354" s="182"/>
    </row>
    <row r="355" spans="1:15" ht="42.75" customHeight="1">
      <c r="A355" s="22" t="s">
        <v>19379</v>
      </c>
      <c r="B355" s="948" t="s">
        <v>20077</v>
      </c>
      <c r="C355" s="1164"/>
      <c r="D355" s="22">
        <v>0.01</v>
      </c>
      <c r="E355" s="948" t="s">
        <v>20078</v>
      </c>
      <c r="F355" s="27" t="s">
        <v>19212</v>
      </c>
      <c r="G355" s="948" t="s">
        <v>19374</v>
      </c>
      <c r="H355" s="2"/>
      <c r="I355" s="1142"/>
      <c r="J355" s="182"/>
      <c r="K355" s="1144"/>
      <c r="L355" s="182"/>
      <c r="M355" s="182"/>
      <c r="N355" s="182"/>
      <c r="O355" s="182"/>
    </row>
    <row r="356" spans="1:15" ht="39.6">
      <c r="A356" s="22" t="s">
        <v>19382</v>
      </c>
      <c r="B356" s="948" t="s">
        <v>20079</v>
      </c>
      <c r="C356" s="1164"/>
      <c r="D356" s="22">
        <v>0.7</v>
      </c>
      <c r="E356" s="948" t="s">
        <v>20080</v>
      </c>
      <c r="F356" s="948" t="s">
        <v>20081</v>
      </c>
      <c r="G356" s="948" t="s">
        <v>20061</v>
      </c>
      <c r="H356" s="1151"/>
      <c r="I356" s="1142"/>
      <c r="J356" s="182"/>
      <c r="K356" s="1144"/>
      <c r="L356" s="182"/>
      <c r="M356" s="182"/>
      <c r="N356" s="182"/>
      <c r="O356" s="182"/>
    </row>
    <row r="357" spans="1:15" ht="26.4">
      <c r="A357" s="22" t="s">
        <v>19387</v>
      </c>
      <c r="B357" s="948" t="s">
        <v>20082</v>
      </c>
      <c r="C357" s="1164"/>
      <c r="D357" s="22">
        <v>0.01</v>
      </c>
      <c r="E357" s="948" t="s">
        <v>20078</v>
      </c>
      <c r="F357" s="27" t="s">
        <v>19212</v>
      </c>
      <c r="G357" s="948" t="s">
        <v>19374</v>
      </c>
      <c r="H357" s="2"/>
      <c r="I357" s="1142"/>
      <c r="J357" s="182"/>
      <c r="K357" s="1144"/>
      <c r="L357" s="182"/>
      <c r="M357" s="182"/>
      <c r="N357" s="182"/>
      <c r="O357" s="182"/>
    </row>
    <row r="358" spans="1:15" ht="37.5" customHeight="1">
      <c r="A358" s="22" t="s">
        <v>19392</v>
      </c>
      <c r="B358" s="948" t="s">
        <v>20083</v>
      </c>
      <c r="C358" s="1164"/>
      <c r="D358" s="22">
        <v>0.8</v>
      </c>
      <c r="E358" s="948" t="s">
        <v>20084</v>
      </c>
      <c r="F358" s="27" t="s">
        <v>19645</v>
      </c>
      <c r="G358" s="948" t="s">
        <v>19364</v>
      </c>
      <c r="H358" s="2"/>
      <c r="I358" s="1142"/>
      <c r="J358" s="182"/>
      <c r="K358" s="1144"/>
      <c r="L358" s="182"/>
      <c r="M358" s="182"/>
      <c r="N358" s="182"/>
      <c r="O358" s="182"/>
    </row>
    <row r="359" spans="1:15" ht="39.6">
      <c r="A359" s="22" t="s">
        <v>19395</v>
      </c>
      <c r="B359" s="948" t="s">
        <v>20030</v>
      </c>
      <c r="C359" s="1164"/>
      <c r="D359" s="22">
        <v>0.2</v>
      </c>
      <c r="E359" s="948" t="s">
        <v>20085</v>
      </c>
      <c r="F359" s="948" t="s">
        <v>20086</v>
      </c>
      <c r="G359" s="948" t="s">
        <v>20033</v>
      </c>
      <c r="H359" s="2"/>
      <c r="I359" s="1142"/>
      <c r="J359" s="182"/>
      <c r="K359" s="1144"/>
      <c r="L359" s="182"/>
      <c r="M359" s="182"/>
      <c r="N359" s="182"/>
      <c r="O359" s="182"/>
    </row>
    <row r="360" spans="1:15" ht="39.6">
      <c r="A360" s="22" t="s">
        <v>19399</v>
      </c>
      <c r="B360" s="948" t="s">
        <v>20030</v>
      </c>
      <c r="C360" s="1164"/>
      <c r="D360" s="22">
        <v>0.02</v>
      </c>
      <c r="E360" s="948" t="s">
        <v>20087</v>
      </c>
      <c r="F360" s="948" t="s">
        <v>20072</v>
      </c>
      <c r="G360" s="948" t="s">
        <v>20033</v>
      </c>
      <c r="H360" s="2"/>
      <c r="I360" s="1142"/>
      <c r="J360" s="182"/>
      <c r="K360" s="1144"/>
      <c r="L360" s="182"/>
      <c r="M360" s="182"/>
      <c r="N360" s="182"/>
      <c r="O360" s="182"/>
    </row>
    <row r="361" spans="1:15" ht="39.6">
      <c r="A361" s="22" t="s">
        <v>19401</v>
      </c>
      <c r="B361" s="948" t="s">
        <v>20027</v>
      </c>
      <c r="C361" s="1164"/>
      <c r="D361" s="22">
        <v>0.02</v>
      </c>
      <c r="E361" s="948" t="s">
        <v>20088</v>
      </c>
      <c r="F361" s="948" t="s">
        <v>20072</v>
      </c>
      <c r="G361" s="948" t="s">
        <v>20033</v>
      </c>
      <c r="H361" s="2"/>
      <c r="I361" s="1142"/>
      <c r="J361" s="182"/>
      <c r="K361" s="1144"/>
      <c r="L361" s="182"/>
      <c r="M361" s="182"/>
      <c r="N361" s="182"/>
      <c r="O361" s="182"/>
    </row>
    <row r="362" spans="1:15" ht="26.4">
      <c r="A362" s="22" t="s">
        <v>19406</v>
      </c>
      <c r="B362" s="948" t="s">
        <v>20089</v>
      </c>
      <c r="C362" s="1164"/>
      <c r="D362" s="22">
        <v>0.01</v>
      </c>
      <c r="E362" s="27" t="s">
        <v>20090</v>
      </c>
      <c r="F362" s="27" t="s">
        <v>20091</v>
      </c>
      <c r="G362" s="948" t="s">
        <v>20092</v>
      </c>
      <c r="H362" s="2"/>
      <c r="I362" s="1142"/>
      <c r="J362" s="182"/>
      <c r="K362" s="1144"/>
      <c r="L362" s="182"/>
      <c r="M362" s="182"/>
      <c r="N362" s="182"/>
      <c r="O362" s="182"/>
    </row>
    <row r="363" spans="1:15" ht="26.4">
      <c r="A363" s="22" t="s">
        <v>19410</v>
      </c>
      <c r="B363" s="948" t="s">
        <v>20093</v>
      </c>
      <c r="C363" s="1164"/>
      <c r="D363" s="22">
        <v>0.1</v>
      </c>
      <c r="E363" s="948" t="s">
        <v>20094</v>
      </c>
      <c r="F363" s="948" t="s">
        <v>20095</v>
      </c>
      <c r="G363" s="948" t="s">
        <v>20096</v>
      </c>
      <c r="H363" s="1142"/>
      <c r="I363" s="1142"/>
      <c r="J363" s="182"/>
      <c r="K363" s="1144"/>
      <c r="L363" s="182"/>
      <c r="M363" s="182"/>
      <c r="N363" s="182"/>
      <c r="O363" s="182"/>
    </row>
    <row r="364" spans="1:15" ht="37.5" customHeight="1">
      <c r="A364" s="22" t="s">
        <v>19415</v>
      </c>
      <c r="B364" s="948" t="s">
        <v>20097</v>
      </c>
      <c r="C364" s="1164"/>
      <c r="D364" s="22">
        <v>0.1</v>
      </c>
      <c r="E364" s="27" t="s">
        <v>20098</v>
      </c>
      <c r="F364" s="27" t="s">
        <v>19212</v>
      </c>
      <c r="G364" s="948" t="s">
        <v>19551</v>
      </c>
      <c r="H364" s="2"/>
      <c r="I364" s="1142"/>
      <c r="J364" s="182"/>
      <c r="K364" s="1144"/>
      <c r="L364" s="182"/>
      <c r="M364" s="182"/>
      <c r="N364" s="182"/>
      <c r="O364" s="182"/>
    </row>
    <row r="365" spans="1:15" ht="26.4">
      <c r="A365" s="22" t="s">
        <v>19420</v>
      </c>
      <c r="B365" s="948" t="s">
        <v>20099</v>
      </c>
      <c r="C365" s="1164"/>
      <c r="D365" s="22">
        <v>0.8</v>
      </c>
      <c r="E365" s="948" t="s">
        <v>20100</v>
      </c>
      <c r="F365" s="948" t="s">
        <v>20101</v>
      </c>
      <c r="G365" s="948" t="s">
        <v>19551</v>
      </c>
      <c r="H365" s="2"/>
      <c r="I365" s="1142"/>
      <c r="J365" s="182"/>
      <c r="K365" s="1144"/>
      <c r="L365" s="182"/>
      <c r="M365" s="182"/>
      <c r="N365" s="182"/>
      <c r="O365" s="182"/>
    </row>
    <row r="366" spans="1:15" ht="26.4">
      <c r="A366" s="22" t="s">
        <v>19423</v>
      </c>
      <c r="B366" s="948" t="s">
        <v>685</v>
      </c>
      <c r="C366" s="1164"/>
      <c r="D366" s="22">
        <v>1.5</v>
      </c>
      <c r="E366" s="27" t="s">
        <v>20090</v>
      </c>
      <c r="F366" s="27" t="s">
        <v>20091</v>
      </c>
      <c r="G366" s="948" t="s">
        <v>20096</v>
      </c>
      <c r="H366" s="2"/>
      <c r="I366" s="1142"/>
      <c r="J366" s="182"/>
      <c r="K366" s="1144"/>
      <c r="L366" s="182"/>
      <c r="M366" s="182"/>
      <c r="N366" s="182"/>
      <c r="O366" s="182"/>
    </row>
    <row r="367" spans="1:15" ht="39.6">
      <c r="A367" s="22" t="s">
        <v>19428</v>
      </c>
      <c r="B367" s="948" t="s">
        <v>20102</v>
      </c>
      <c r="C367" s="1164"/>
      <c r="D367" s="22">
        <v>0.5</v>
      </c>
      <c r="E367" s="948" t="s">
        <v>20103</v>
      </c>
      <c r="F367" s="948" t="s">
        <v>20104</v>
      </c>
      <c r="G367" s="948" t="s">
        <v>20096</v>
      </c>
      <c r="H367" s="2"/>
      <c r="I367" s="959"/>
      <c r="J367" s="182"/>
      <c r="K367" s="1144"/>
      <c r="L367" s="182"/>
      <c r="M367" s="182"/>
      <c r="N367" s="182"/>
      <c r="O367" s="182"/>
    </row>
    <row r="368" spans="1:15" ht="26.4">
      <c r="A368" s="22" t="s">
        <v>19432</v>
      </c>
      <c r="B368" s="948" t="s">
        <v>20105</v>
      </c>
      <c r="C368" s="1164"/>
      <c r="D368" s="22">
        <v>0.2</v>
      </c>
      <c r="E368" s="948" t="s">
        <v>20106</v>
      </c>
      <c r="F368" s="948" t="s">
        <v>20086</v>
      </c>
      <c r="G368" s="948" t="s">
        <v>20033</v>
      </c>
      <c r="H368" s="2"/>
      <c r="I368" s="1142"/>
      <c r="J368" s="182"/>
      <c r="K368" s="1144"/>
      <c r="L368" s="182"/>
      <c r="M368" s="182"/>
      <c r="N368" s="182"/>
      <c r="O368" s="182"/>
    </row>
    <row r="369" spans="1:15" ht="26.4">
      <c r="A369" s="22" t="s">
        <v>19434</v>
      </c>
      <c r="B369" s="948" t="s">
        <v>20107</v>
      </c>
      <c r="C369" s="1164"/>
      <c r="D369" s="22">
        <v>0.01</v>
      </c>
      <c r="E369" s="948" t="s">
        <v>20108</v>
      </c>
      <c r="F369" s="27" t="s">
        <v>20109</v>
      </c>
      <c r="G369" s="948" t="s">
        <v>19344</v>
      </c>
      <c r="H369" s="2"/>
      <c r="I369" s="1142"/>
      <c r="J369" s="182"/>
      <c r="K369" s="1144"/>
      <c r="L369" s="182"/>
      <c r="M369" s="182"/>
      <c r="N369" s="182"/>
      <c r="O369" s="182"/>
    </row>
    <row r="370" spans="1:15" ht="26.4">
      <c r="A370" s="22" t="s">
        <v>19439</v>
      </c>
      <c r="B370" s="948" t="s">
        <v>20110</v>
      </c>
      <c r="C370" s="1164"/>
      <c r="D370" s="22">
        <v>0.01</v>
      </c>
      <c r="E370" s="948" t="s">
        <v>20111</v>
      </c>
      <c r="F370" s="27" t="s">
        <v>20109</v>
      </c>
      <c r="G370" s="948" t="s">
        <v>19374</v>
      </c>
      <c r="H370" s="2"/>
      <c r="I370" s="1142"/>
      <c r="J370" s="182"/>
      <c r="K370" s="1144"/>
      <c r="L370" s="182"/>
      <c r="M370" s="182"/>
      <c r="N370" s="182"/>
      <c r="O370" s="182"/>
    </row>
    <row r="371" spans="1:15" ht="26.4">
      <c r="A371" s="22" t="s">
        <v>19444</v>
      </c>
      <c r="B371" s="948" t="s">
        <v>20112</v>
      </c>
      <c r="C371" s="1164"/>
      <c r="D371" s="22">
        <v>0.01</v>
      </c>
      <c r="E371" s="948" t="s">
        <v>20108</v>
      </c>
      <c r="F371" s="27" t="s">
        <v>20109</v>
      </c>
      <c r="G371" s="948" t="s">
        <v>19374</v>
      </c>
      <c r="H371" s="2"/>
      <c r="I371" s="1142"/>
      <c r="J371" s="182"/>
      <c r="K371" s="1144"/>
      <c r="L371" s="182"/>
      <c r="M371" s="182"/>
      <c r="N371" s="182"/>
      <c r="O371" s="182"/>
    </row>
    <row r="372" spans="1:15" ht="26.4">
      <c r="A372" s="22" t="s">
        <v>19447</v>
      </c>
      <c r="B372" s="948" t="s">
        <v>20113</v>
      </c>
      <c r="C372" s="1164"/>
      <c r="D372" s="22">
        <v>0.01</v>
      </c>
      <c r="E372" s="948" t="s">
        <v>20111</v>
      </c>
      <c r="F372" s="27" t="s">
        <v>20109</v>
      </c>
      <c r="G372" s="948" t="s">
        <v>19374</v>
      </c>
      <c r="H372" s="2"/>
      <c r="I372" s="1142"/>
      <c r="J372" s="182"/>
      <c r="K372" s="1144"/>
      <c r="L372" s="182"/>
      <c r="M372" s="182"/>
      <c r="N372" s="182"/>
      <c r="O372" s="182"/>
    </row>
    <row r="373" spans="1:15" ht="26.4">
      <c r="A373" s="22" t="s">
        <v>19451</v>
      </c>
      <c r="B373" s="948" t="s">
        <v>20114</v>
      </c>
      <c r="C373" s="1164"/>
      <c r="D373" s="22">
        <v>0.01</v>
      </c>
      <c r="E373" s="948" t="s">
        <v>20115</v>
      </c>
      <c r="F373" s="27" t="s">
        <v>20116</v>
      </c>
      <c r="G373" s="948" t="s">
        <v>19374</v>
      </c>
      <c r="H373" s="2"/>
      <c r="I373" s="1142"/>
      <c r="J373" s="182"/>
      <c r="K373" s="1144"/>
      <c r="L373" s="182"/>
      <c r="M373" s="182"/>
      <c r="N373" s="182"/>
      <c r="O373" s="182"/>
    </row>
    <row r="374" spans="1:15" ht="39.6">
      <c r="A374" s="22" t="s">
        <v>19454</v>
      </c>
      <c r="B374" s="948" t="s">
        <v>20117</v>
      </c>
      <c r="C374" s="1164"/>
      <c r="D374" s="22">
        <v>0.1</v>
      </c>
      <c r="E374" s="948" t="s">
        <v>20118</v>
      </c>
      <c r="F374" s="948" t="s">
        <v>19378</v>
      </c>
      <c r="G374" s="948" t="s">
        <v>20119</v>
      </c>
      <c r="H374" s="1142"/>
      <c r="I374" s="1142"/>
      <c r="J374" s="182"/>
      <c r="K374" s="1144"/>
      <c r="L374" s="182"/>
      <c r="M374" s="182"/>
      <c r="N374" s="182"/>
      <c r="O374" s="182"/>
    </row>
    <row r="375" spans="1:15" ht="26.4">
      <c r="A375" s="22" t="s">
        <v>19458</v>
      </c>
      <c r="B375" s="948" t="s">
        <v>20120</v>
      </c>
      <c r="C375" s="1164"/>
      <c r="D375" s="22">
        <v>0.01</v>
      </c>
      <c r="E375" s="948" t="s">
        <v>20115</v>
      </c>
      <c r="F375" s="27" t="s">
        <v>20116</v>
      </c>
      <c r="G375" s="948" t="s">
        <v>19374</v>
      </c>
      <c r="H375" s="2"/>
      <c r="I375" s="1142"/>
      <c r="J375" s="182"/>
      <c r="K375" s="1144"/>
      <c r="L375" s="182"/>
      <c r="M375" s="182"/>
      <c r="N375" s="182"/>
      <c r="O375" s="182"/>
    </row>
    <row r="376" spans="1:15" ht="50.25" customHeight="1">
      <c r="A376" s="22" t="s">
        <v>19462</v>
      </c>
      <c r="B376" s="948" t="s">
        <v>20121</v>
      </c>
      <c r="C376" s="1164"/>
      <c r="D376" s="22">
        <v>0.01</v>
      </c>
      <c r="E376" s="948" t="s">
        <v>20122</v>
      </c>
      <c r="F376" s="27" t="s">
        <v>20109</v>
      </c>
      <c r="G376" s="948" t="s">
        <v>19374</v>
      </c>
      <c r="H376" s="2"/>
      <c r="I376" s="1142"/>
      <c r="J376" s="182"/>
      <c r="K376" s="1144"/>
      <c r="L376" s="182"/>
      <c r="M376" s="182"/>
      <c r="N376" s="182"/>
      <c r="O376" s="182"/>
    </row>
    <row r="377" spans="1:15" ht="26.4">
      <c r="A377" s="22" t="s">
        <v>19466</v>
      </c>
      <c r="B377" s="948" t="s">
        <v>20123</v>
      </c>
      <c r="C377" s="1164"/>
      <c r="D377" s="22">
        <v>0.01</v>
      </c>
      <c r="E377" s="948" t="s">
        <v>20115</v>
      </c>
      <c r="F377" s="27" t="s">
        <v>20116</v>
      </c>
      <c r="G377" s="948" t="s">
        <v>19374</v>
      </c>
      <c r="H377" s="2"/>
      <c r="I377" s="1142"/>
      <c r="J377" s="182"/>
      <c r="K377" s="1144"/>
      <c r="L377" s="182"/>
      <c r="M377" s="182"/>
      <c r="N377" s="182"/>
      <c r="O377" s="182"/>
    </row>
    <row r="378" spans="1:15" ht="78.75" customHeight="1">
      <c r="A378" s="22" t="s">
        <v>19469</v>
      </c>
      <c r="B378" s="948" t="s">
        <v>20124</v>
      </c>
      <c r="C378" s="1164"/>
      <c r="D378" s="22">
        <v>0.1</v>
      </c>
      <c r="E378" s="948" t="s">
        <v>20125</v>
      </c>
      <c r="F378" s="948" t="s">
        <v>19378</v>
      </c>
      <c r="G378" s="948" t="s">
        <v>20096</v>
      </c>
      <c r="H378" s="1142"/>
      <c r="I378" s="1142"/>
      <c r="J378" s="182"/>
      <c r="K378" s="1147"/>
      <c r="L378" s="182"/>
      <c r="M378" s="182"/>
      <c r="N378" s="182"/>
      <c r="O378" s="182"/>
    </row>
    <row r="379" spans="1:15" ht="26.4">
      <c r="A379" s="22" t="s">
        <v>19472</v>
      </c>
      <c r="B379" s="948" t="s">
        <v>20126</v>
      </c>
      <c r="C379" s="1164"/>
      <c r="D379" s="22">
        <v>0.1</v>
      </c>
      <c r="E379" s="948" t="s">
        <v>20127</v>
      </c>
      <c r="F379" s="27" t="s">
        <v>20109</v>
      </c>
      <c r="G379" s="948" t="s">
        <v>20119</v>
      </c>
      <c r="H379" s="2"/>
      <c r="I379" s="1142"/>
      <c r="J379" s="182"/>
      <c r="K379" s="1144"/>
      <c r="L379" s="182"/>
      <c r="M379" s="182"/>
      <c r="N379" s="182"/>
      <c r="O379" s="182"/>
    </row>
    <row r="380" spans="1:15" ht="26.4">
      <c r="A380" s="22" t="s">
        <v>19477</v>
      </c>
      <c r="B380" s="948" t="s">
        <v>20128</v>
      </c>
      <c r="C380" s="1164"/>
      <c r="D380" s="22">
        <v>0.01</v>
      </c>
      <c r="E380" s="948" t="s">
        <v>20122</v>
      </c>
      <c r="F380" s="27" t="s">
        <v>20109</v>
      </c>
      <c r="G380" s="948" t="s">
        <v>19374</v>
      </c>
      <c r="H380" s="2"/>
      <c r="I380" s="1142"/>
      <c r="J380" s="182"/>
      <c r="K380" s="1144"/>
      <c r="L380" s="182"/>
      <c r="M380" s="182"/>
      <c r="N380" s="182"/>
      <c r="O380" s="182"/>
    </row>
    <row r="381" spans="1:15" ht="26.4">
      <c r="A381" s="22" t="s">
        <v>19481</v>
      </c>
      <c r="B381" s="948" t="s">
        <v>20129</v>
      </c>
      <c r="C381" s="1164"/>
      <c r="D381" s="22">
        <v>0.1</v>
      </c>
      <c r="E381" s="948" t="s">
        <v>20130</v>
      </c>
      <c r="F381" s="27" t="s">
        <v>19751</v>
      </c>
      <c r="G381" s="948" t="s">
        <v>20033</v>
      </c>
      <c r="H381" s="2"/>
      <c r="I381" s="1142"/>
      <c r="J381" s="182"/>
      <c r="K381" s="1144"/>
      <c r="L381" s="182"/>
      <c r="M381" s="182"/>
      <c r="N381" s="182"/>
      <c r="O381" s="182"/>
    </row>
    <row r="382" spans="1:15" ht="26.4">
      <c r="A382" s="950" t="s">
        <v>19486</v>
      </c>
      <c r="B382" s="945" t="s">
        <v>410</v>
      </c>
      <c r="C382" s="1162"/>
      <c r="D382" s="950">
        <v>0.12</v>
      </c>
      <c r="E382" s="945" t="s">
        <v>20131</v>
      </c>
      <c r="F382" s="27" t="s">
        <v>19751</v>
      </c>
      <c r="G382" s="945" t="s">
        <v>20132</v>
      </c>
      <c r="H382" s="2"/>
      <c r="I382" s="1142"/>
      <c r="J382" s="182"/>
      <c r="K382" s="1144"/>
      <c r="L382" s="182"/>
      <c r="M382" s="182"/>
      <c r="N382" s="182"/>
      <c r="O382" s="182"/>
    </row>
    <row r="383" spans="1:15" ht="26.4">
      <c r="A383" s="22" t="s">
        <v>19489</v>
      </c>
      <c r="B383" s="948" t="s">
        <v>423</v>
      </c>
      <c r="C383" s="1164"/>
      <c r="D383" s="22">
        <v>0.01</v>
      </c>
      <c r="E383" s="948" t="s">
        <v>20133</v>
      </c>
      <c r="F383" s="27" t="s">
        <v>19751</v>
      </c>
      <c r="G383" s="948" t="s">
        <v>20033</v>
      </c>
      <c r="H383" s="2"/>
      <c r="I383" s="1142"/>
      <c r="J383" s="182"/>
      <c r="K383" s="1144"/>
      <c r="L383" s="182"/>
      <c r="M383" s="182"/>
      <c r="N383" s="182"/>
      <c r="O383" s="182"/>
    </row>
    <row r="384" spans="1:15" ht="26.4">
      <c r="A384" s="22" t="s">
        <v>19653</v>
      </c>
      <c r="B384" s="948" t="s">
        <v>20134</v>
      </c>
      <c r="C384" s="1164"/>
      <c r="D384" s="22">
        <v>0.1</v>
      </c>
      <c r="E384" s="948" t="s">
        <v>20135</v>
      </c>
      <c r="F384" s="27" t="s">
        <v>19751</v>
      </c>
      <c r="G384" s="948" t="s">
        <v>20033</v>
      </c>
      <c r="H384" s="2"/>
      <c r="I384" s="959"/>
      <c r="J384" s="182"/>
      <c r="K384" s="1144"/>
      <c r="L384" s="182"/>
      <c r="M384" s="182"/>
      <c r="N384" s="182"/>
      <c r="O384" s="182"/>
    </row>
    <row r="385" spans="1:15" ht="26.4">
      <c r="A385" s="22" t="s">
        <v>19657</v>
      </c>
      <c r="B385" s="948" t="s">
        <v>20082</v>
      </c>
      <c r="C385" s="1164"/>
      <c r="D385" s="22">
        <v>0.01</v>
      </c>
      <c r="E385" s="948" t="s">
        <v>20136</v>
      </c>
      <c r="F385" s="27" t="s">
        <v>19751</v>
      </c>
      <c r="G385" s="948" t="s">
        <v>20033</v>
      </c>
      <c r="H385" s="2"/>
      <c r="I385" s="1142"/>
      <c r="J385" s="182"/>
      <c r="K385" s="1144"/>
      <c r="L385" s="182"/>
      <c r="M385" s="182"/>
      <c r="N385" s="182"/>
      <c r="O385" s="182"/>
    </row>
    <row r="386" spans="1:15" ht="26.4">
      <c r="A386" s="22" t="s">
        <v>19661</v>
      </c>
      <c r="B386" s="948" t="s">
        <v>20137</v>
      </c>
      <c r="C386" s="1164"/>
      <c r="D386" s="22">
        <v>0.5</v>
      </c>
      <c r="E386" s="948" t="s">
        <v>20138</v>
      </c>
      <c r="F386" s="27" t="s">
        <v>19751</v>
      </c>
      <c r="G386" s="948" t="s">
        <v>20033</v>
      </c>
      <c r="H386" s="2"/>
      <c r="I386" s="1142"/>
      <c r="J386" s="182"/>
      <c r="K386" s="1144"/>
      <c r="L386" s="182"/>
      <c r="M386" s="182"/>
      <c r="N386" s="182"/>
      <c r="O386" s="182"/>
    </row>
    <row r="387" spans="1:15" ht="39.6">
      <c r="A387" s="22" t="s">
        <v>19664</v>
      </c>
      <c r="B387" s="948" t="s">
        <v>523</v>
      </c>
      <c r="C387" s="1164"/>
      <c r="D387" s="22">
        <v>0.3</v>
      </c>
      <c r="E387" s="945" t="s">
        <v>20139</v>
      </c>
      <c r="F387" s="27" t="s">
        <v>19790</v>
      </c>
      <c r="G387" s="948" t="s">
        <v>20033</v>
      </c>
      <c r="H387" s="2"/>
      <c r="I387" s="1142"/>
      <c r="J387" s="182"/>
      <c r="K387" s="1144"/>
      <c r="L387" s="182"/>
      <c r="M387" s="182"/>
      <c r="N387" s="182"/>
      <c r="O387" s="182"/>
    </row>
    <row r="388" spans="1:15" ht="37.5" customHeight="1">
      <c r="A388" s="22" t="s">
        <v>19669</v>
      </c>
      <c r="B388" s="948" t="s">
        <v>20140</v>
      </c>
      <c r="C388" s="1164"/>
      <c r="D388" s="22">
        <v>0.3</v>
      </c>
      <c r="E388" s="27" t="s">
        <v>20141</v>
      </c>
      <c r="F388" s="27" t="s">
        <v>20142</v>
      </c>
      <c r="G388" s="948" t="s">
        <v>20033</v>
      </c>
      <c r="H388" s="1142"/>
      <c r="I388" s="1142"/>
      <c r="J388" s="182"/>
      <c r="K388" s="1144"/>
      <c r="L388" s="182"/>
      <c r="M388" s="182"/>
      <c r="N388" s="182"/>
      <c r="O388" s="182"/>
    </row>
    <row r="389" spans="1:15" ht="26.4">
      <c r="A389" s="22" t="s">
        <v>19673</v>
      </c>
      <c r="B389" s="948" t="s">
        <v>20143</v>
      </c>
      <c r="C389" s="1164"/>
      <c r="D389" s="22">
        <v>0.1</v>
      </c>
      <c r="E389" s="948" t="s">
        <v>20144</v>
      </c>
      <c r="F389" s="948" t="s">
        <v>19404</v>
      </c>
      <c r="G389" s="948" t="s">
        <v>20033</v>
      </c>
      <c r="H389" s="1142"/>
      <c r="I389" s="1142"/>
      <c r="J389" s="182"/>
      <c r="K389" s="1144"/>
      <c r="L389" s="182"/>
      <c r="M389" s="182"/>
      <c r="N389" s="182"/>
      <c r="O389" s="182"/>
    </row>
    <row r="390" spans="1:15" ht="26.4">
      <c r="A390" s="22" t="s">
        <v>19676</v>
      </c>
      <c r="B390" s="948" t="s">
        <v>20145</v>
      </c>
      <c r="C390" s="1164"/>
      <c r="D390" s="22">
        <v>0.1</v>
      </c>
      <c r="E390" s="948" t="s">
        <v>20146</v>
      </c>
      <c r="F390" s="948" t="s">
        <v>20147</v>
      </c>
      <c r="G390" s="948" t="s">
        <v>20033</v>
      </c>
      <c r="H390" s="1142"/>
      <c r="I390" s="1142"/>
      <c r="J390" s="182"/>
      <c r="K390" s="1144"/>
      <c r="L390" s="182"/>
      <c r="M390" s="182"/>
      <c r="N390" s="182"/>
      <c r="O390" s="182"/>
    </row>
    <row r="391" spans="1:15" ht="26.4">
      <c r="A391" s="22" t="s">
        <v>19679</v>
      </c>
      <c r="B391" s="948" t="s">
        <v>20148</v>
      </c>
      <c r="C391" s="1164"/>
      <c r="D391" s="22">
        <v>0.2</v>
      </c>
      <c r="E391" s="948" t="s">
        <v>20149</v>
      </c>
      <c r="F391" s="948" t="s">
        <v>20147</v>
      </c>
      <c r="G391" s="948" t="s">
        <v>20033</v>
      </c>
      <c r="H391" s="1142"/>
      <c r="I391" s="1142"/>
      <c r="J391" s="182"/>
      <c r="K391" s="1144"/>
      <c r="L391" s="182"/>
      <c r="M391" s="182"/>
      <c r="N391" s="182"/>
      <c r="O391" s="182"/>
    </row>
    <row r="392" spans="1:15" ht="39.6">
      <c r="A392" s="22" t="s">
        <v>19682</v>
      </c>
      <c r="B392" s="948" t="s">
        <v>20150</v>
      </c>
      <c r="C392" s="1164"/>
      <c r="D392" s="22">
        <v>0.2</v>
      </c>
      <c r="E392" s="948" t="s">
        <v>20151</v>
      </c>
      <c r="F392" s="948" t="s">
        <v>20147</v>
      </c>
      <c r="G392" s="948" t="s">
        <v>20033</v>
      </c>
      <c r="H392" s="1142"/>
      <c r="I392" s="1142"/>
      <c r="J392" s="182"/>
      <c r="K392" s="1144"/>
      <c r="L392" s="182"/>
      <c r="M392" s="182"/>
      <c r="N392" s="182"/>
      <c r="O392" s="182"/>
    </row>
    <row r="393" spans="1:15" ht="26.4">
      <c r="A393" s="22" t="s">
        <v>19687</v>
      </c>
      <c r="B393" s="948" t="s">
        <v>20152</v>
      </c>
      <c r="C393" s="1164"/>
      <c r="D393" s="22">
        <v>0.1</v>
      </c>
      <c r="E393" s="948" t="s">
        <v>20153</v>
      </c>
      <c r="F393" s="948" t="s">
        <v>20147</v>
      </c>
      <c r="G393" s="948" t="s">
        <v>20033</v>
      </c>
      <c r="H393" s="1142"/>
      <c r="I393" s="1142"/>
      <c r="J393" s="182"/>
      <c r="K393" s="1144"/>
      <c r="L393" s="182"/>
      <c r="M393" s="182"/>
      <c r="N393" s="182"/>
      <c r="O393" s="182"/>
    </row>
    <row r="394" spans="1:15" ht="39.6">
      <c r="A394" s="22" t="s">
        <v>19691</v>
      </c>
      <c r="B394" s="948" t="s">
        <v>423</v>
      </c>
      <c r="C394" s="1164"/>
      <c r="D394" s="22">
        <v>0.01</v>
      </c>
      <c r="E394" s="948" t="s">
        <v>20154</v>
      </c>
      <c r="F394" s="948" t="s">
        <v>20147</v>
      </c>
      <c r="G394" s="948" t="s">
        <v>20096</v>
      </c>
      <c r="H394" s="1142"/>
      <c r="I394" s="1142"/>
      <c r="J394" s="182"/>
      <c r="K394" s="1144"/>
      <c r="L394" s="182"/>
      <c r="M394" s="182"/>
      <c r="N394" s="182"/>
      <c r="O394" s="182"/>
    </row>
    <row r="395" spans="1:15" ht="26.4">
      <c r="A395" s="22" t="s">
        <v>19696</v>
      </c>
      <c r="B395" s="948" t="s">
        <v>20155</v>
      </c>
      <c r="C395" s="1164"/>
      <c r="D395" s="22">
        <v>10.9</v>
      </c>
      <c r="E395" s="948" t="s">
        <v>20156</v>
      </c>
      <c r="F395" s="948" t="s">
        <v>19257</v>
      </c>
      <c r="G395" s="948" t="s">
        <v>20033</v>
      </c>
      <c r="H395" s="2"/>
      <c r="I395" s="1142"/>
      <c r="J395" s="182"/>
      <c r="K395" s="1144"/>
      <c r="L395" s="182"/>
      <c r="M395" s="182"/>
      <c r="N395" s="182"/>
      <c r="O395" s="182"/>
    </row>
    <row r="396" spans="1:15" ht="26.4">
      <c r="A396" s="22" t="s">
        <v>19700</v>
      </c>
      <c r="B396" s="948" t="s">
        <v>20157</v>
      </c>
      <c r="C396" s="1164"/>
      <c r="D396" s="22">
        <v>27</v>
      </c>
      <c r="E396" s="948" t="s">
        <v>20158</v>
      </c>
      <c r="F396" s="948" t="s">
        <v>19257</v>
      </c>
      <c r="G396" s="948" t="s">
        <v>20033</v>
      </c>
      <c r="H396" s="2"/>
      <c r="I396" s="1142"/>
      <c r="J396" s="182"/>
      <c r="K396" s="1144"/>
      <c r="L396" s="182"/>
      <c r="M396" s="182"/>
      <c r="N396" s="182"/>
      <c r="O396" s="182"/>
    </row>
    <row r="397" spans="1:15" ht="39.6">
      <c r="A397" s="22" t="s">
        <v>19704</v>
      </c>
      <c r="B397" s="948" t="s">
        <v>20124</v>
      </c>
      <c r="C397" s="1164"/>
      <c r="D397" s="22">
        <v>0.01</v>
      </c>
      <c r="E397" s="948" t="s">
        <v>20159</v>
      </c>
      <c r="F397" s="948" t="s">
        <v>20160</v>
      </c>
      <c r="G397" s="948" t="s">
        <v>19364</v>
      </c>
      <c r="H397" s="2"/>
      <c r="I397" s="1142"/>
      <c r="J397" s="182"/>
      <c r="K397" s="1144"/>
      <c r="L397" s="182"/>
      <c r="M397" s="182"/>
      <c r="N397" s="182"/>
      <c r="O397" s="182"/>
    </row>
    <row r="398" spans="1:15" ht="26.4">
      <c r="A398" s="22" t="s">
        <v>19707</v>
      </c>
      <c r="B398" s="948" t="s">
        <v>20077</v>
      </c>
      <c r="C398" s="1164"/>
      <c r="D398" s="22">
        <v>0.01</v>
      </c>
      <c r="E398" s="948" t="s">
        <v>20161</v>
      </c>
      <c r="F398" s="948" t="s">
        <v>19360</v>
      </c>
      <c r="G398" s="948" t="s">
        <v>20061</v>
      </c>
      <c r="H398" s="2"/>
      <c r="I398" s="1142"/>
      <c r="J398" s="182"/>
      <c r="K398" s="1144"/>
      <c r="L398" s="182"/>
      <c r="M398" s="182"/>
      <c r="N398" s="182"/>
      <c r="O398" s="182"/>
    </row>
    <row r="399" spans="1:15" ht="39.6">
      <c r="A399" s="22" t="s">
        <v>19710</v>
      </c>
      <c r="B399" s="948" t="s">
        <v>20162</v>
      </c>
      <c r="C399" s="1164"/>
      <c r="D399" s="22">
        <v>0.01</v>
      </c>
      <c r="E399" s="948" t="s">
        <v>20163</v>
      </c>
      <c r="F399" s="27" t="s">
        <v>20164</v>
      </c>
      <c r="G399" s="948" t="s">
        <v>20033</v>
      </c>
      <c r="H399" s="2"/>
      <c r="I399" s="1142"/>
      <c r="J399" s="182"/>
      <c r="K399" s="1144"/>
      <c r="L399" s="182"/>
      <c r="M399" s="182"/>
      <c r="N399" s="182"/>
      <c r="O399" s="182"/>
    </row>
    <row r="400" spans="1:15" ht="26.4">
      <c r="A400" s="22" t="s">
        <v>19713</v>
      </c>
      <c r="B400" s="948" t="s">
        <v>20165</v>
      </c>
      <c r="C400" s="1164"/>
      <c r="D400" s="22">
        <v>4.7</v>
      </c>
      <c r="E400" s="948" t="s">
        <v>20166</v>
      </c>
      <c r="F400" s="948" t="s">
        <v>19437</v>
      </c>
      <c r="G400" s="948" t="s">
        <v>20043</v>
      </c>
      <c r="H400" s="2"/>
      <c r="I400" s="1142"/>
      <c r="J400" s="182"/>
      <c r="K400" s="1144"/>
      <c r="L400" s="182"/>
      <c r="M400" s="182"/>
      <c r="N400" s="182"/>
      <c r="O400" s="182"/>
    </row>
    <row r="401" spans="1:15" ht="26.4">
      <c r="A401" s="22" t="s">
        <v>19716</v>
      </c>
      <c r="B401" s="948" t="s">
        <v>20167</v>
      </c>
      <c r="C401" s="1164"/>
      <c r="D401" s="22">
        <v>32</v>
      </c>
      <c r="E401" s="948" t="s">
        <v>20168</v>
      </c>
      <c r="F401" s="948" t="s">
        <v>20169</v>
      </c>
      <c r="G401" s="948" t="s">
        <v>20043</v>
      </c>
      <c r="H401" s="1142"/>
      <c r="I401" s="1142"/>
      <c r="J401" s="182"/>
      <c r="K401" s="1144"/>
      <c r="L401" s="182"/>
      <c r="M401" s="182"/>
      <c r="N401" s="182"/>
      <c r="O401" s="182"/>
    </row>
    <row r="402" spans="1:15" ht="26.4">
      <c r="A402" s="22" t="s">
        <v>19719</v>
      </c>
      <c r="B402" s="948" t="s">
        <v>20167</v>
      </c>
      <c r="C402" s="1164"/>
      <c r="D402" s="22">
        <v>63</v>
      </c>
      <c r="E402" s="948" t="s">
        <v>20170</v>
      </c>
      <c r="F402" s="948" t="s">
        <v>20169</v>
      </c>
      <c r="G402" s="948" t="s">
        <v>19344</v>
      </c>
      <c r="H402" s="2"/>
      <c r="I402" s="1142"/>
      <c r="J402" s="182"/>
      <c r="K402" s="1144"/>
      <c r="L402" s="182"/>
      <c r="M402" s="182"/>
      <c r="N402" s="182"/>
      <c r="O402" s="182"/>
    </row>
    <row r="403" spans="1:15" ht="52.8">
      <c r="A403" s="22" t="s">
        <v>19723</v>
      </c>
      <c r="B403" s="948" t="s">
        <v>20171</v>
      </c>
      <c r="C403" s="1164"/>
      <c r="D403" s="22">
        <v>59.4</v>
      </c>
      <c r="E403" s="948" t="s">
        <v>20172</v>
      </c>
      <c r="F403" s="948" t="s">
        <v>20169</v>
      </c>
      <c r="G403" s="948" t="s">
        <v>20033</v>
      </c>
      <c r="H403" s="1142"/>
      <c r="I403" s="1142"/>
      <c r="J403" s="182"/>
      <c r="K403" s="1144"/>
      <c r="L403" s="182"/>
      <c r="M403" s="182"/>
      <c r="N403" s="182"/>
      <c r="O403" s="182"/>
    </row>
    <row r="404" spans="1:15" ht="26.4">
      <c r="A404" s="22" t="s">
        <v>19725</v>
      </c>
      <c r="B404" s="948" t="s">
        <v>20173</v>
      </c>
      <c r="C404" s="1164"/>
      <c r="D404" s="22">
        <v>2.2000000000000002</v>
      </c>
      <c r="E404" s="948" t="s">
        <v>20174</v>
      </c>
      <c r="F404" s="948" t="s">
        <v>20169</v>
      </c>
      <c r="G404" s="948" t="s">
        <v>20033</v>
      </c>
      <c r="H404" s="1142"/>
      <c r="I404" s="1142"/>
      <c r="J404" s="182"/>
      <c r="K404" s="1144"/>
      <c r="L404" s="182"/>
      <c r="M404" s="182"/>
      <c r="N404" s="182"/>
      <c r="O404" s="182"/>
    </row>
    <row r="405" spans="1:15" ht="26.4">
      <c r="A405" s="22" t="s">
        <v>19729</v>
      </c>
      <c r="B405" s="948" t="s">
        <v>20175</v>
      </c>
      <c r="C405" s="1164"/>
      <c r="D405" s="22">
        <v>0.1</v>
      </c>
      <c r="E405" s="948" t="s">
        <v>20176</v>
      </c>
      <c r="F405" s="948" t="s">
        <v>20169</v>
      </c>
      <c r="G405" s="948" t="s">
        <v>20033</v>
      </c>
      <c r="H405" s="1142"/>
      <c r="I405" s="1142"/>
      <c r="J405" s="182"/>
      <c r="K405" s="1144"/>
      <c r="L405" s="182"/>
      <c r="M405" s="182"/>
      <c r="N405" s="182"/>
      <c r="O405" s="182"/>
    </row>
    <row r="406" spans="1:15" ht="39.6">
      <c r="A406" s="22" t="s">
        <v>19732</v>
      </c>
      <c r="B406" s="948" t="s">
        <v>20177</v>
      </c>
      <c r="C406" s="1164"/>
      <c r="D406" s="22">
        <v>0.01</v>
      </c>
      <c r="E406" s="948" t="s">
        <v>20178</v>
      </c>
      <c r="F406" s="948" t="s">
        <v>20169</v>
      </c>
      <c r="G406" s="1170" t="s">
        <v>20033</v>
      </c>
      <c r="H406" s="1142"/>
      <c r="I406" s="1142"/>
      <c r="J406" s="182"/>
      <c r="K406" s="1144"/>
      <c r="L406" s="182"/>
      <c r="M406" s="182"/>
      <c r="N406" s="182"/>
      <c r="O406" s="182"/>
    </row>
    <row r="407" spans="1:15" ht="26.4">
      <c r="A407" s="22" t="s">
        <v>19735</v>
      </c>
      <c r="B407" s="948" t="s">
        <v>20179</v>
      </c>
      <c r="C407" s="1164"/>
      <c r="D407" s="22">
        <v>0.01</v>
      </c>
      <c r="E407" s="948" t="s">
        <v>20180</v>
      </c>
      <c r="F407" s="948" t="s">
        <v>20169</v>
      </c>
      <c r="G407" s="948" t="s">
        <v>20033</v>
      </c>
      <c r="H407" s="1142"/>
      <c r="I407" s="1142"/>
      <c r="J407" s="182"/>
      <c r="K407" s="1144"/>
      <c r="L407" s="182"/>
      <c r="M407" s="182"/>
      <c r="N407" s="182"/>
      <c r="O407" s="182"/>
    </row>
    <row r="408" spans="1:15" ht="26.4">
      <c r="A408" s="22" t="s">
        <v>19738</v>
      </c>
      <c r="B408" s="948" t="s">
        <v>20181</v>
      </c>
      <c r="C408" s="1164"/>
      <c r="D408" s="22">
        <v>0.01</v>
      </c>
      <c r="E408" s="948" t="s">
        <v>20182</v>
      </c>
      <c r="F408" s="948" t="s">
        <v>19360</v>
      </c>
      <c r="G408" s="948" t="s">
        <v>20061</v>
      </c>
      <c r="H408" s="1142"/>
      <c r="I408" s="1142"/>
      <c r="J408" s="182"/>
      <c r="K408" s="1144"/>
      <c r="L408" s="182"/>
      <c r="M408" s="182"/>
      <c r="N408" s="182"/>
      <c r="O408" s="182"/>
    </row>
    <row r="409" spans="1:15" ht="26.4">
      <c r="A409" s="22" t="s">
        <v>19741</v>
      </c>
      <c r="B409" s="948" t="s">
        <v>3818</v>
      </c>
      <c r="C409" s="1164"/>
      <c r="D409" s="22">
        <v>0.6</v>
      </c>
      <c r="E409" s="948" t="s">
        <v>20183</v>
      </c>
      <c r="F409" s="948" t="s">
        <v>20169</v>
      </c>
      <c r="G409" s="948" t="s">
        <v>20033</v>
      </c>
      <c r="H409" s="1142"/>
      <c r="I409" s="1142"/>
      <c r="J409" s="182"/>
      <c r="K409" s="1144"/>
      <c r="L409" s="182"/>
      <c r="M409" s="182"/>
      <c r="N409" s="182"/>
      <c r="O409" s="182"/>
    </row>
    <row r="410" spans="1:15" ht="26.4">
      <c r="A410" s="22" t="s">
        <v>19744</v>
      </c>
      <c r="B410" s="948" t="s">
        <v>20184</v>
      </c>
      <c r="C410" s="1164"/>
      <c r="D410" s="22">
        <v>8</v>
      </c>
      <c r="E410" s="948" t="s">
        <v>20185</v>
      </c>
      <c r="F410" s="948" t="s">
        <v>19360</v>
      </c>
      <c r="G410" s="948" t="s">
        <v>19310</v>
      </c>
      <c r="H410" s="1142"/>
      <c r="I410" s="1142"/>
      <c r="J410" s="182"/>
      <c r="K410" s="1144"/>
      <c r="L410" s="182"/>
      <c r="M410" s="182"/>
      <c r="N410" s="182"/>
      <c r="O410" s="182"/>
    </row>
    <row r="411" spans="1:15" ht="26.4">
      <c r="A411" s="22" t="s">
        <v>19748</v>
      </c>
      <c r="B411" s="948" t="s">
        <v>20186</v>
      </c>
      <c r="C411" s="1164"/>
      <c r="D411" s="22">
        <v>0.9</v>
      </c>
      <c r="E411" s="948" t="s">
        <v>20187</v>
      </c>
      <c r="F411" s="948" t="s">
        <v>20169</v>
      </c>
      <c r="G411" s="948" t="s">
        <v>20033</v>
      </c>
      <c r="H411" s="1142"/>
      <c r="I411" s="1142"/>
      <c r="J411" s="182"/>
      <c r="K411" s="1144"/>
      <c r="L411" s="182"/>
      <c r="M411" s="182"/>
      <c r="N411" s="182"/>
      <c r="O411" s="182"/>
    </row>
    <row r="412" spans="1:15" ht="26.4">
      <c r="A412" s="22" t="s">
        <v>19753</v>
      </c>
      <c r="B412" s="948" t="s">
        <v>20188</v>
      </c>
      <c r="C412" s="1164"/>
      <c r="D412" s="22">
        <v>29.9</v>
      </c>
      <c r="E412" s="948" t="s">
        <v>20189</v>
      </c>
      <c r="F412" s="948" t="s">
        <v>20169</v>
      </c>
      <c r="G412" s="948" t="s">
        <v>20033</v>
      </c>
      <c r="H412" s="1142"/>
      <c r="I412" s="1142"/>
      <c r="J412" s="182"/>
      <c r="K412" s="1144"/>
      <c r="L412" s="182"/>
      <c r="M412" s="182"/>
      <c r="N412" s="182"/>
      <c r="O412" s="182"/>
    </row>
    <row r="413" spans="1:15" ht="26.4">
      <c r="A413" s="22" t="s">
        <v>19755</v>
      </c>
      <c r="B413" s="948" t="s">
        <v>20190</v>
      </c>
      <c r="C413" s="1164"/>
      <c r="D413" s="22">
        <v>3.5</v>
      </c>
      <c r="E413" s="948" t="s">
        <v>20191</v>
      </c>
      <c r="F413" s="948" t="s">
        <v>20169</v>
      </c>
      <c r="G413" s="948" t="s">
        <v>20033</v>
      </c>
      <c r="H413" s="1142"/>
      <c r="I413" s="1142"/>
      <c r="J413" s="182"/>
      <c r="K413" s="1144"/>
      <c r="L413" s="182"/>
      <c r="M413" s="182"/>
      <c r="N413" s="182"/>
      <c r="O413" s="182"/>
    </row>
    <row r="414" spans="1:15" ht="26.4">
      <c r="A414" s="22" t="s">
        <v>19758</v>
      </c>
      <c r="B414" s="948" t="s">
        <v>20192</v>
      </c>
      <c r="C414" s="1164"/>
      <c r="D414" s="22">
        <v>4.0999999999999996</v>
      </c>
      <c r="E414" s="948" t="s">
        <v>20193</v>
      </c>
      <c r="F414" s="948" t="s">
        <v>20169</v>
      </c>
      <c r="G414" s="948" t="s">
        <v>20033</v>
      </c>
      <c r="H414" s="1142"/>
      <c r="I414" s="1142"/>
      <c r="J414" s="182"/>
      <c r="K414" s="1144"/>
      <c r="L414" s="182"/>
      <c r="M414" s="182"/>
      <c r="N414" s="182"/>
      <c r="O414" s="182"/>
    </row>
    <row r="415" spans="1:15" ht="26.4">
      <c r="A415" s="22" t="s">
        <v>19760</v>
      </c>
      <c r="B415" s="948" t="s">
        <v>20194</v>
      </c>
      <c r="C415" s="1164"/>
      <c r="D415" s="22">
        <v>4.5</v>
      </c>
      <c r="E415" s="948" t="s">
        <v>20195</v>
      </c>
      <c r="F415" s="948" t="s">
        <v>20169</v>
      </c>
      <c r="G415" s="948" t="s">
        <v>20033</v>
      </c>
      <c r="H415" s="1142"/>
      <c r="I415" s="1142"/>
      <c r="J415" s="182"/>
      <c r="K415" s="1144"/>
      <c r="L415" s="182"/>
      <c r="M415" s="182"/>
      <c r="N415" s="182"/>
      <c r="O415" s="182"/>
    </row>
    <row r="416" spans="1:15" ht="26.4">
      <c r="A416" s="22" t="s">
        <v>19762</v>
      </c>
      <c r="B416" s="948" t="s">
        <v>20196</v>
      </c>
      <c r="C416" s="1164"/>
      <c r="D416" s="22">
        <v>4.5999999999999996</v>
      </c>
      <c r="E416" s="948" t="s">
        <v>20197</v>
      </c>
      <c r="F416" s="948" t="s">
        <v>20169</v>
      </c>
      <c r="G416" s="948" t="s">
        <v>20033</v>
      </c>
      <c r="H416" s="1142"/>
      <c r="I416" s="1142"/>
      <c r="J416" s="182"/>
      <c r="K416" s="1144"/>
      <c r="L416" s="182"/>
      <c r="M416" s="182"/>
      <c r="N416" s="182"/>
      <c r="O416" s="182"/>
    </row>
    <row r="417" spans="1:15" ht="26.4">
      <c r="A417" s="22" t="s">
        <v>19766</v>
      </c>
      <c r="B417" s="948" t="s">
        <v>20198</v>
      </c>
      <c r="C417" s="1164"/>
      <c r="D417" s="22">
        <v>0.01</v>
      </c>
      <c r="E417" s="948" t="s">
        <v>20199</v>
      </c>
      <c r="F417" s="948" t="s">
        <v>19450</v>
      </c>
      <c r="G417" s="948" t="s">
        <v>19364</v>
      </c>
      <c r="H417" s="1142"/>
      <c r="I417" s="1142"/>
      <c r="J417" s="182"/>
      <c r="K417" s="1144"/>
      <c r="L417" s="182"/>
      <c r="M417" s="182"/>
      <c r="N417" s="182"/>
      <c r="O417" s="182"/>
    </row>
    <row r="418" spans="1:15" ht="26.4">
      <c r="A418" s="22" t="s">
        <v>19768</v>
      </c>
      <c r="B418" s="948" t="s">
        <v>20200</v>
      </c>
      <c r="C418" s="1164"/>
      <c r="D418" s="22">
        <v>2</v>
      </c>
      <c r="E418" s="948" t="s">
        <v>20201</v>
      </c>
      <c r="F418" s="948" t="s">
        <v>19360</v>
      </c>
      <c r="G418" s="948" t="s">
        <v>19310</v>
      </c>
      <c r="H418" s="1142"/>
      <c r="I418" s="1142"/>
      <c r="J418" s="182"/>
      <c r="K418" s="1144"/>
      <c r="L418" s="182"/>
      <c r="M418" s="182"/>
      <c r="N418" s="182"/>
      <c r="O418" s="182"/>
    </row>
    <row r="419" spans="1:15" ht="44.4" customHeight="1">
      <c r="A419" s="22" t="s">
        <v>19770</v>
      </c>
      <c r="B419" s="948" t="s">
        <v>2283</v>
      </c>
      <c r="C419" s="1164"/>
      <c r="D419" s="22">
        <v>42.7</v>
      </c>
      <c r="E419" s="948" t="s">
        <v>20202</v>
      </c>
      <c r="F419" s="948" t="s">
        <v>19437</v>
      </c>
      <c r="G419" s="948" t="s">
        <v>20033</v>
      </c>
      <c r="H419" s="1142"/>
      <c r="I419" s="959"/>
      <c r="J419" s="182"/>
      <c r="K419" s="1144"/>
      <c r="L419" s="182"/>
      <c r="M419" s="182"/>
      <c r="N419" s="182"/>
      <c r="O419" s="182"/>
    </row>
    <row r="420" spans="1:15" ht="26.4">
      <c r="A420" s="22" t="s">
        <v>19772</v>
      </c>
      <c r="B420" s="948" t="s">
        <v>19376</v>
      </c>
      <c r="C420" s="1164"/>
      <c r="D420" s="22">
        <v>23</v>
      </c>
      <c r="E420" s="948" t="s">
        <v>20203</v>
      </c>
      <c r="F420" s="948" t="s">
        <v>19437</v>
      </c>
      <c r="G420" s="948" t="s">
        <v>20043</v>
      </c>
      <c r="H420" s="1142"/>
      <c r="I420" s="1142"/>
      <c r="J420" s="182"/>
      <c r="K420" s="1144"/>
      <c r="L420" s="182"/>
      <c r="M420" s="182"/>
      <c r="N420" s="182"/>
      <c r="O420" s="182"/>
    </row>
    <row r="421" spans="1:15" ht="26.4">
      <c r="A421" s="22" t="s">
        <v>19775</v>
      </c>
      <c r="B421" s="948" t="s">
        <v>20204</v>
      </c>
      <c r="C421" s="1164"/>
      <c r="D421" s="22">
        <v>2.4</v>
      </c>
      <c r="E421" s="948" t="s">
        <v>20205</v>
      </c>
      <c r="F421" s="948" t="s">
        <v>19437</v>
      </c>
      <c r="G421" s="948" t="s">
        <v>20092</v>
      </c>
      <c r="H421" s="1142"/>
      <c r="I421" s="1142"/>
      <c r="J421" s="182"/>
      <c r="K421" s="1144"/>
      <c r="L421" s="182"/>
      <c r="M421" s="182"/>
      <c r="N421" s="182"/>
      <c r="O421" s="182"/>
    </row>
    <row r="422" spans="1:15" ht="39.6">
      <c r="A422" s="22" t="s">
        <v>19778</v>
      </c>
      <c r="B422" s="948" t="s">
        <v>20206</v>
      </c>
      <c r="C422" s="1164"/>
      <c r="D422" s="22">
        <v>0.01</v>
      </c>
      <c r="E422" s="948" t="s">
        <v>20207</v>
      </c>
      <c r="F422" s="948" t="s">
        <v>19437</v>
      </c>
      <c r="G422" s="948" t="s">
        <v>20096</v>
      </c>
      <c r="H422" s="1142"/>
      <c r="I422" s="1142"/>
      <c r="J422" s="182"/>
      <c r="K422" s="1144"/>
      <c r="L422" s="182"/>
      <c r="M422" s="182"/>
      <c r="N422" s="182"/>
      <c r="O422" s="182"/>
    </row>
    <row r="423" spans="1:15" ht="26.4">
      <c r="A423" s="22" t="s">
        <v>19782</v>
      </c>
      <c r="B423" s="948" t="s">
        <v>20208</v>
      </c>
      <c r="C423" s="1164"/>
      <c r="D423" s="22">
        <v>0.01</v>
      </c>
      <c r="E423" s="948" t="s">
        <v>20209</v>
      </c>
      <c r="F423" s="948" t="s">
        <v>19437</v>
      </c>
      <c r="G423" s="948" t="s">
        <v>20033</v>
      </c>
      <c r="H423" s="1142"/>
      <c r="I423" s="1142"/>
      <c r="J423" s="182"/>
      <c r="K423" s="1144"/>
      <c r="L423" s="182"/>
      <c r="M423" s="182"/>
      <c r="N423" s="182"/>
      <c r="O423" s="182"/>
    </row>
    <row r="424" spans="1:15" ht="39.6">
      <c r="A424" s="22" t="s">
        <v>19784</v>
      </c>
      <c r="B424" s="948" t="s">
        <v>20210</v>
      </c>
      <c r="C424" s="1164"/>
      <c r="D424" s="22">
        <v>15</v>
      </c>
      <c r="E424" s="27" t="s">
        <v>20211</v>
      </c>
      <c r="F424" s="27" t="s">
        <v>20164</v>
      </c>
      <c r="G424" s="948" t="s">
        <v>19668</v>
      </c>
      <c r="H424" s="2"/>
      <c r="I424" s="1142"/>
      <c r="J424" s="182"/>
      <c r="K424" s="1144"/>
      <c r="L424" s="182"/>
      <c r="M424" s="182"/>
      <c r="N424" s="182"/>
      <c r="O424" s="182"/>
    </row>
    <row r="425" spans="1:15" ht="26.4">
      <c r="A425" s="22">
        <v>98</v>
      </c>
      <c r="B425" s="948" t="s">
        <v>20212</v>
      </c>
      <c r="C425" s="1164"/>
      <c r="D425" s="22">
        <v>0.02</v>
      </c>
      <c r="E425" s="948" t="s">
        <v>20213</v>
      </c>
      <c r="F425" s="948" t="s">
        <v>20214</v>
      </c>
      <c r="G425" s="948" t="s">
        <v>20033</v>
      </c>
      <c r="H425" s="1142"/>
      <c r="I425" s="1142"/>
      <c r="J425" s="182"/>
      <c r="K425" s="1144"/>
      <c r="L425" s="182"/>
      <c r="M425" s="182"/>
      <c r="N425" s="182"/>
      <c r="O425" s="182"/>
    </row>
    <row r="426" spans="1:15" ht="38.25" customHeight="1">
      <c r="A426" s="22">
        <v>99</v>
      </c>
      <c r="B426" s="948" t="s">
        <v>20215</v>
      </c>
      <c r="C426" s="1164"/>
      <c r="D426" s="22">
        <v>0.01</v>
      </c>
      <c r="E426" s="27" t="s">
        <v>20216</v>
      </c>
      <c r="F426" s="27" t="s">
        <v>20217</v>
      </c>
      <c r="G426" s="948" t="s">
        <v>20033</v>
      </c>
      <c r="H426" s="2"/>
      <c r="I426" s="1142"/>
      <c r="J426" s="182"/>
      <c r="K426" s="1144"/>
      <c r="L426" s="182"/>
      <c r="M426" s="182"/>
      <c r="N426" s="182"/>
      <c r="O426" s="182"/>
    </row>
    <row r="427" spans="1:15" ht="54" customHeight="1">
      <c r="A427" s="22">
        <v>100</v>
      </c>
      <c r="B427" s="948" t="s">
        <v>20218</v>
      </c>
      <c r="C427" s="1164"/>
      <c r="D427" s="22">
        <v>0.5</v>
      </c>
      <c r="E427" s="948" t="s">
        <v>20219</v>
      </c>
      <c r="F427" s="948" t="s">
        <v>20220</v>
      </c>
      <c r="G427" s="948" t="s">
        <v>19364</v>
      </c>
      <c r="H427" s="2"/>
      <c r="I427" s="1142"/>
      <c r="J427" s="182"/>
      <c r="K427" s="1144"/>
      <c r="L427" s="182"/>
      <c r="M427" s="182"/>
      <c r="N427" s="182"/>
      <c r="O427" s="182"/>
    </row>
    <row r="428" spans="1:15" ht="26.4">
      <c r="A428" s="22">
        <v>101</v>
      </c>
      <c r="B428" s="948" t="s">
        <v>20221</v>
      </c>
      <c r="C428" s="1164"/>
      <c r="D428" s="22">
        <v>0.01</v>
      </c>
      <c r="E428" s="27" t="s">
        <v>20222</v>
      </c>
      <c r="F428" s="27" t="s">
        <v>19492</v>
      </c>
      <c r="G428" s="948" t="s">
        <v>20061</v>
      </c>
      <c r="H428" s="1142"/>
      <c r="I428" s="1142"/>
      <c r="J428" s="182"/>
      <c r="K428" s="1144"/>
      <c r="L428" s="182"/>
      <c r="M428" s="182"/>
      <c r="N428" s="182"/>
      <c r="O428" s="182"/>
    </row>
    <row r="429" spans="1:15" ht="26.4">
      <c r="A429" s="22">
        <v>102</v>
      </c>
      <c r="B429" s="948" t="s">
        <v>20223</v>
      </c>
      <c r="C429" s="1164"/>
      <c r="D429" s="22">
        <v>8.6999999999999994E-2</v>
      </c>
      <c r="E429" s="948" t="s">
        <v>20224</v>
      </c>
      <c r="F429" s="27" t="s">
        <v>19492</v>
      </c>
      <c r="G429" s="948" t="s">
        <v>20061</v>
      </c>
      <c r="H429" s="1142"/>
      <c r="I429" s="1142"/>
      <c r="J429" s="182"/>
      <c r="K429" s="1144"/>
      <c r="L429" s="182"/>
      <c r="M429" s="182"/>
      <c r="N429" s="182"/>
      <c r="O429" s="182"/>
    </row>
    <row r="430" spans="1:15" ht="26.4">
      <c r="A430" s="950">
        <v>103</v>
      </c>
      <c r="B430" s="945" t="s">
        <v>20225</v>
      </c>
      <c r="C430" s="1162"/>
      <c r="D430" s="950">
        <v>0.1</v>
      </c>
      <c r="E430" s="202" t="s">
        <v>20226</v>
      </c>
      <c r="F430" s="202" t="s">
        <v>19828</v>
      </c>
      <c r="G430" s="945" t="s">
        <v>20132</v>
      </c>
      <c r="H430" s="2"/>
      <c r="I430" s="1142"/>
      <c r="J430" s="182"/>
      <c r="K430" s="1144"/>
      <c r="L430" s="182"/>
      <c r="M430" s="182"/>
      <c r="N430" s="182"/>
      <c r="O430" s="182"/>
    </row>
    <row r="431" spans="1:15" ht="26.4">
      <c r="A431" s="22">
        <v>104</v>
      </c>
      <c r="B431" s="948" t="s">
        <v>20227</v>
      </c>
      <c r="C431" s="1164"/>
      <c r="D431" s="22">
        <v>1</v>
      </c>
      <c r="E431" s="202" t="s">
        <v>20228</v>
      </c>
      <c r="F431" s="202" t="s">
        <v>19828</v>
      </c>
      <c r="G431" s="948" t="s">
        <v>20033</v>
      </c>
      <c r="H431" s="2"/>
      <c r="I431" s="1142"/>
      <c r="J431" s="182"/>
      <c r="K431" s="1144"/>
      <c r="L431" s="182"/>
      <c r="M431" s="182"/>
      <c r="N431" s="182"/>
      <c r="O431" s="182"/>
    </row>
    <row r="432" spans="1:15" ht="26.4">
      <c r="A432" s="22">
        <v>105</v>
      </c>
      <c r="B432" s="948" t="s">
        <v>423</v>
      </c>
      <c r="C432" s="1164"/>
      <c r="D432" s="22">
        <v>0.01</v>
      </c>
      <c r="E432" s="948" t="s">
        <v>20229</v>
      </c>
      <c r="F432" s="948" t="s">
        <v>20230</v>
      </c>
      <c r="G432" s="948" t="s">
        <v>20231</v>
      </c>
      <c r="H432" s="1142"/>
      <c r="I432" s="1142"/>
      <c r="J432" s="182"/>
      <c r="K432" s="1144"/>
      <c r="L432" s="182"/>
      <c r="M432" s="182"/>
      <c r="N432" s="182"/>
      <c r="O432" s="182"/>
    </row>
    <row r="433" spans="1:15" ht="40.5" customHeight="1">
      <c r="A433" s="22">
        <v>106</v>
      </c>
      <c r="B433" s="948" t="s">
        <v>423</v>
      </c>
      <c r="C433" s="1164"/>
      <c r="D433" s="22">
        <v>0.01</v>
      </c>
      <c r="E433" s="948" t="s">
        <v>20232</v>
      </c>
      <c r="F433" s="948" t="s">
        <v>20233</v>
      </c>
      <c r="G433" s="948" t="s">
        <v>20231</v>
      </c>
      <c r="H433" s="1142"/>
      <c r="I433" s="1142"/>
      <c r="J433" s="182"/>
      <c r="K433" s="1144"/>
      <c r="L433" s="182"/>
      <c r="M433" s="182"/>
      <c r="N433" s="182"/>
      <c r="O433" s="182"/>
    </row>
    <row r="434" spans="1:15" ht="47.25" customHeight="1">
      <c r="A434" s="22">
        <v>107</v>
      </c>
      <c r="B434" s="948" t="s">
        <v>20234</v>
      </c>
      <c r="C434" s="1164"/>
      <c r="D434" s="22">
        <v>0.01</v>
      </c>
      <c r="E434" s="948" t="s">
        <v>20235</v>
      </c>
      <c r="F434" s="948" t="s">
        <v>20233</v>
      </c>
      <c r="G434" s="948" t="s">
        <v>20231</v>
      </c>
      <c r="H434" s="1142"/>
      <c r="I434" s="1142"/>
      <c r="J434" s="182"/>
      <c r="K434" s="1144"/>
      <c r="L434" s="182"/>
      <c r="M434" s="182"/>
      <c r="N434" s="182"/>
      <c r="O434" s="182"/>
    </row>
    <row r="435" spans="1:15" ht="49.5" customHeight="1">
      <c r="A435" s="22">
        <v>108</v>
      </c>
      <c r="B435" s="948" t="s">
        <v>449</v>
      </c>
      <c r="C435" s="1164"/>
      <c r="D435" s="22">
        <v>0.01</v>
      </c>
      <c r="E435" s="948" t="s">
        <v>20236</v>
      </c>
      <c r="F435" s="948" t="s">
        <v>20237</v>
      </c>
      <c r="G435" s="948" t="s">
        <v>20231</v>
      </c>
      <c r="H435" s="2"/>
      <c r="I435" s="1142"/>
      <c r="J435" s="182"/>
      <c r="K435" s="1144"/>
      <c r="L435" s="182"/>
      <c r="M435" s="182"/>
      <c r="N435" s="182"/>
      <c r="O435" s="182"/>
    </row>
    <row r="436" spans="1:15" ht="26.4">
      <c r="A436" s="22">
        <v>109</v>
      </c>
      <c r="B436" s="948" t="s">
        <v>20238</v>
      </c>
      <c r="C436" s="1164"/>
      <c r="D436" s="22">
        <v>5</v>
      </c>
      <c r="E436" s="948" t="s">
        <v>20239</v>
      </c>
      <c r="F436" s="27" t="s">
        <v>19751</v>
      </c>
      <c r="G436" s="948" t="s">
        <v>20240</v>
      </c>
      <c r="H436" s="2"/>
      <c r="I436" s="1142"/>
      <c r="J436" s="182"/>
      <c r="K436" s="1144"/>
      <c r="L436" s="182"/>
      <c r="M436" s="182"/>
      <c r="N436" s="182"/>
      <c r="O436" s="182"/>
    </row>
    <row r="437" spans="1:15" ht="26.4">
      <c r="A437" s="22">
        <v>110</v>
      </c>
      <c r="B437" s="948" t="s">
        <v>20241</v>
      </c>
      <c r="C437" s="1164"/>
      <c r="D437" s="22">
        <v>0.01</v>
      </c>
      <c r="E437" s="27" t="s">
        <v>20090</v>
      </c>
      <c r="F437" s="948" t="s">
        <v>20072</v>
      </c>
      <c r="G437" s="948" t="s">
        <v>20240</v>
      </c>
      <c r="H437" s="2"/>
      <c r="I437" s="1142"/>
      <c r="J437" s="182"/>
      <c r="K437" s="1144"/>
      <c r="L437" s="182"/>
      <c r="M437" s="182"/>
      <c r="N437" s="182"/>
      <c r="O437" s="182"/>
    </row>
    <row r="438" spans="1:15" ht="39.6">
      <c r="A438" s="22">
        <v>111</v>
      </c>
      <c r="B438" s="948" t="s">
        <v>20242</v>
      </c>
      <c r="C438" s="1164"/>
      <c r="D438" s="22">
        <v>0.03</v>
      </c>
      <c r="E438" s="948" t="s">
        <v>20243</v>
      </c>
      <c r="F438" s="27" t="s">
        <v>19492</v>
      </c>
      <c r="G438" s="948" t="s">
        <v>20244</v>
      </c>
      <c r="H438" s="2"/>
      <c r="I438" s="1142"/>
      <c r="J438" s="182"/>
      <c r="K438" s="1144"/>
      <c r="L438" s="182"/>
      <c r="M438" s="182"/>
      <c r="N438" s="182"/>
      <c r="O438" s="182"/>
    </row>
    <row r="439" spans="1:15" ht="26.4">
      <c r="A439" s="22">
        <v>112</v>
      </c>
      <c r="B439" s="948" t="s">
        <v>20245</v>
      </c>
      <c r="C439" s="1164"/>
      <c r="D439" s="22">
        <v>0.02</v>
      </c>
      <c r="E439" s="948" t="s">
        <v>20246</v>
      </c>
      <c r="F439" s="27" t="s">
        <v>19553</v>
      </c>
      <c r="G439" s="948" t="s">
        <v>20247</v>
      </c>
      <c r="H439" s="2"/>
      <c r="I439" s="1142"/>
      <c r="J439" s="182"/>
      <c r="K439" s="1144"/>
      <c r="L439" s="182"/>
      <c r="M439" s="182"/>
      <c r="N439" s="182"/>
      <c r="O439" s="182"/>
    </row>
    <row r="440" spans="1:15" ht="26.4">
      <c r="A440" s="22">
        <v>113</v>
      </c>
      <c r="B440" s="948" t="s">
        <v>20248</v>
      </c>
      <c r="C440" s="1164"/>
      <c r="D440" s="22">
        <v>0.01</v>
      </c>
      <c r="E440" s="27" t="s">
        <v>20249</v>
      </c>
      <c r="F440" s="948" t="s">
        <v>20250</v>
      </c>
      <c r="G440" s="948" t="s">
        <v>20251</v>
      </c>
      <c r="H440" s="2"/>
      <c r="I440" s="1142"/>
      <c r="J440" s="182"/>
      <c r="K440" s="1144"/>
      <c r="L440" s="182"/>
      <c r="M440" s="182"/>
      <c r="N440" s="182"/>
      <c r="O440" s="182"/>
    </row>
    <row r="441" spans="1:15" ht="26.4">
      <c r="A441" s="22">
        <v>114</v>
      </c>
      <c r="B441" s="948" t="s">
        <v>20252</v>
      </c>
      <c r="C441" s="1164"/>
      <c r="D441" s="22">
        <v>0.01</v>
      </c>
      <c r="E441" s="27" t="s">
        <v>20249</v>
      </c>
      <c r="F441" s="27" t="s">
        <v>20253</v>
      </c>
      <c r="G441" s="948" t="s">
        <v>20251</v>
      </c>
      <c r="H441" s="2"/>
      <c r="I441" s="1142"/>
      <c r="J441" s="182"/>
      <c r="K441" s="1144"/>
      <c r="L441" s="182"/>
      <c r="M441" s="182"/>
      <c r="N441" s="182"/>
      <c r="O441" s="182"/>
    </row>
    <row r="442" spans="1:15" ht="26.4">
      <c r="A442" s="22">
        <v>115</v>
      </c>
      <c r="B442" s="948" t="s">
        <v>20254</v>
      </c>
      <c r="C442" s="1164"/>
      <c r="D442" s="22">
        <v>0.01</v>
      </c>
      <c r="E442" s="27" t="s">
        <v>20249</v>
      </c>
      <c r="F442" s="948" t="s">
        <v>20255</v>
      </c>
      <c r="G442" s="948" t="s">
        <v>20251</v>
      </c>
      <c r="H442" s="2"/>
      <c r="I442" s="1142"/>
      <c r="J442" s="182"/>
      <c r="K442" s="1144"/>
      <c r="L442" s="182"/>
      <c r="M442" s="182"/>
      <c r="N442" s="182"/>
      <c r="O442" s="182"/>
    </row>
    <row r="443" spans="1:15" ht="26.4">
      <c r="A443" s="22">
        <v>116</v>
      </c>
      <c r="B443" s="948" t="s">
        <v>20256</v>
      </c>
      <c r="C443" s="1164"/>
      <c r="D443" s="22">
        <v>0.01</v>
      </c>
      <c r="E443" s="27" t="s">
        <v>20249</v>
      </c>
      <c r="F443" s="27" t="s">
        <v>20253</v>
      </c>
      <c r="G443" s="948" t="s">
        <v>20251</v>
      </c>
      <c r="H443" s="2"/>
      <c r="I443" s="1142"/>
      <c r="J443" s="182"/>
      <c r="K443" s="1144"/>
      <c r="L443" s="182"/>
      <c r="M443" s="182"/>
      <c r="N443" s="182"/>
      <c r="O443" s="182"/>
    </row>
    <row r="444" spans="1:15" ht="26.4">
      <c r="A444" s="22">
        <v>117</v>
      </c>
      <c r="B444" s="948" t="s">
        <v>4625</v>
      </c>
      <c r="C444" s="1164"/>
      <c r="D444" s="22">
        <v>0.01</v>
      </c>
      <c r="E444" s="948" t="s">
        <v>20257</v>
      </c>
      <c r="F444" s="948" t="s">
        <v>20258</v>
      </c>
      <c r="G444" s="948" t="s">
        <v>20259</v>
      </c>
      <c r="H444" s="2"/>
      <c r="I444" s="1142"/>
      <c r="J444" s="182"/>
      <c r="K444" s="1144"/>
      <c r="L444" s="182"/>
      <c r="M444" s="182"/>
      <c r="N444" s="182"/>
      <c r="O444" s="182"/>
    </row>
    <row r="445" spans="1:15" ht="26.4">
      <c r="A445" s="22">
        <v>118</v>
      </c>
      <c r="B445" s="948" t="s">
        <v>20260</v>
      </c>
      <c r="C445" s="1164"/>
      <c r="D445" s="22">
        <v>0.02</v>
      </c>
      <c r="E445" s="948" t="s">
        <v>20261</v>
      </c>
      <c r="F445" s="948" t="s">
        <v>20258</v>
      </c>
      <c r="G445" s="948" t="s">
        <v>20259</v>
      </c>
      <c r="H445" s="2"/>
      <c r="I445" s="1142"/>
      <c r="J445" s="182"/>
      <c r="K445" s="1144"/>
      <c r="L445" s="182"/>
      <c r="M445" s="182"/>
      <c r="N445" s="182"/>
      <c r="O445" s="182"/>
    </row>
    <row r="446" spans="1:15" ht="26.4">
      <c r="A446" s="22">
        <v>119</v>
      </c>
      <c r="B446" s="948" t="s">
        <v>20262</v>
      </c>
      <c r="C446" s="1164"/>
      <c r="D446" s="22" t="s">
        <v>20263</v>
      </c>
      <c r="E446" s="948" t="s">
        <v>20264</v>
      </c>
      <c r="F446" s="948" t="s">
        <v>20265</v>
      </c>
      <c r="G446" s="948" t="s">
        <v>20259</v>
      </c>
      <c r="H446" s="2"/>
      <c r="I446" s="1142"/>
      <c r="J446" s="182"/>
      <c r="K446" s="1144"/>
      <c r="L446" s="182"/>
      <c r="M446" s="182"/>
      <c r="N446" s="182"/>
      <c r="O446" s="182"/>
    </row>
    <row r="447" spans="1:15" ht="39.6">
      <c r="A447" s="22">
        <v>120</v>
      </c>
      <c r="B447" s="948" t="s">
        <v>20266</v>
      </c>
      <c r="C447" s="1164"/>
      <c r="D447" s="22">
        <v>3.7</v>
      </c>
      <c r="E447" s="948" t="s">
        <v>20267</v>
      </c>
      <c r="F447" s="948" t="s">
        <v>20268</v>
      </c>
      <c r="G447" s="948" t="s">
        <v>20259</v>
      </c>
      <c r="H447" s="2"/>
      <c r="I447" s="1142"/>
      <c r="J447" s="182"/>
      <c r="K447" s="1144"/>
      <c r="L447" s="182"/>
      <c r="M447" s="182"/>
      <c r="N447" s="182"/>
      <c r="O447" s="182"/>
    </row>
    <row r="448" spans="1:15" ht="44.25" customHeight="1">
      <c r="A448" s="22">
        <v>121</v>
      </c>
      <c r="B448" s="948" t="s">
        <v>20269</v>
      </c>
      <c r="C448" s="1164"/>
      <c r="D448" s="22">
        <v>1E-3</v>
      </c>
      <c r="E448" s="948" t="s">
        <v>20267</v>
      </c>
      <c r="F448" s="948" t="s">
        <v>20268</v>
      </c>
      <c r="G448" s="948" t="s">
        <v>20259</v>
      </c>
      <c r="H448" s="2"/>
      <c r="I448" s="1142"/>
      <c r="J448" s="182"/>
      <c r="K448" s="1144"/>
      <c r="L448" s="182"/>
      <c r="M448" s="182"/>
      <c r="N448" s="182"/>
      <c r="O448" s="182"/>
    </row>
    <row r="449" spans="1:15" ht="45.75" customHeight="1">
      <c r="A449" s="22">
        <v>122</v>
      </c>
      <c r="B449" s="948" t="s">
        <v>20270</v>
      </c>
      <c r="C449" s="1164"/>
      <c r="D449" s="22">
        <v>0.2</v>
      </c>
      <c r="E449" s="948" t="s">
        <v>20271</v>
      </c>
      <c r="F449" s="948" t="s">
        <v>20116</v>
      </c>
      <c r="G449" s="948" t="s">
        <v>20272</v>
      </c>
      <c r="H449" s="2"/>
      <c r="I449" s="1142"/>
      <c r="J449" s="182"/>
      <c r="K449" s="1144"/>
      <c r="L449" s="182"/>
      <c r="M449" s="182"/>
      <c r="N449" s="182"/>
      <c r="O449" s="182"/>
    </row>
    <row r="450" spans="1:15" ht="45" customHeight="1">
      <c r="A450" s="22">
        <v>123</v>
      </c>
      <c r="B450" s="948" t="s">
        <v>20273</v>
      </c>
      <c r="C450" s="1164"/>
      <c r="D450" s="22">
        <v>3.6</v>
      </c>
      <c r="E450" s="948" t="s">
        <v>20274</v>
      </c>
      <c r="F450" s="948" t="s">
        <v>20109</v>
      </c>
      <c r="G450" s="948" t="s">
        <v>20275</v>
      </c>
      <c r="H450" s="2"/>
      <c r="I450" s="1142"/>
      <c r="J450" s="182"/>
      <c r="K450" s="1144"/>
      <c r="L450" s="182"/>
      <c r="M450" s="182"/>
      <c r="N450" s="182"/>
      <c r="O450" s="182"/>
    </row>
    <row r="451" spans="1:15" ht="48" customHeight="1">
      <c r="A451" s="22">
        <v>124</v>
      </c>
      <c r="B451" s="948" t="s">
        <v>20276</v>
      </c>
      <c r="C451" s="1164"/>
      <c r="D451" s="22">
        <v>3.8</v>
      </c>
      <c r="E451" s="948" t="s">
        <v>20274</v>
      </c>
      <c r="F451" s="948" t="s">
        <v>20109</v>
      </c>
      <c r="G451" s="948" t="s">
        <v>20275</v>
      </c>
      <c r="H451" s="2"/>
      <c r="I451" s="1142"/>
      <c r="J451" s="182"/>
      <c r="K451" s="1144"/>
      <c r="L451" s="182"/>
      <c r="M451" s="182"/>
      <c r="N451" s="182"/>
      <c r="O451" s="182"/>
    </row>
    <row r="452" spans="1:15" ht="58.5" customHeight="1">
      <c r="A452" s="22">
        <v>125</v>
      </c>
      <c r="B452" s="948" t="s">
        <v>20277</v>
      </c>
      <c r="C452" s="1164"/>
      <c r="D452" s="22">
        <v>2</v>
      </c>
      <c r="E452" s="948" t="s">
        <v>20278</v>
      </c>
      <c r="F452" s="948" t="s">
        <v>19821</v>
      </c>
      <c r="G452" s="948" t="s">
        <v>20279</v>
      </c>
      <c r="H452" s="2"/>
      <c r="I452" s="1142"/>
      <c r="J452" s="182"/>
      <c r="K452" s="1144"/>
      <c r="L452" s="182"/>
      <c r="M452" s="182"/>
      <c r="N452" s="182"/>
      <c r="O452" s="182"/>
    </row>
    <row r="453" spans="1:15" ht="39.6">
      <c r="A453" s="22">
        <v>126</v>
      </c>
      <c r="B453" s="948" t="s">
        <v>20280</v>
      </c>
      <c r="C453" s="1164"/>
      <c r="D453" s="22">
        <v>4.4000000000000004</v>
      </c>
      <c r="E453" s="948" t="s">
        <v>20281</v>
      </c>
      <c r="F453" s="948" t="s">
        <v>20058</v>
      </c>
      <c r="G453" s="948" t="s">
        <v>20279</v>
      </c>
      <c r="H453" s="2"/>
      <c r="I453" s="1142"/>
      <c r="J453" s="182"/>
      <c r="K453" s="1144"/>
      <c r="L453" s="182"/>
      <c r="M453" s="182"/>
      <c r="N453" s="182"/>
      <c r="O453" s="182"/>
    </row>
    <row r="454" spans="1:15" ht="26.4">
      <c r="A454" s="22">
        <v>127</v>
      </c>
      <c r="B454" s="948" t="s">
        <v>20282</v>
      </c>
      <c r="C454" s="948"/>
      <c r="D454" s="22">
        <v>8</v>
      </c>
      <c r="E454" s="948" t="s">
        <v>20283</v>
      </c>
      <c r="F454" s="948" t="s">
        <v>19807</v>
      </c>
      <c r="G454" s="948" t="s">
        <v>20284</v>
      </c>
      <c r="H454" s="1154"/>
      <c r="I454" s="1140"/>
      <c r="J454" s="182"/>
      <c r="K454" s="1144"/>
      <c r="L454" s="182"/>
      <c r="M454" s="182"/>
      <c r="N454" s="182"/>
      <c r="O454" s="182"/>
    </row>
    <row r="455" spans="1:15" ht="26.4">
      <c r="A455" s="22">
        <v>128</v>
      </c>
      <c r="B455" s="948" t="s">
        <v>20285</v>
      </c>
      <c r="C455" s="948"/>
      <c r="D455" s="22">
        <v>1.2</v>
      </c>
      <c r="E455" s="948" t="s">
        <v>20283</v>
      </c>
      <c r="F455" s="948" t="s">
        <v>19807</v>
      </c>
      <c r="G455" s="948" t="str">
        <f>'[2]форма 2'!$G$6</f>
        <v>Ріш обл. ради від 03.03.2023         № 17-44/VІІІ</v>
      </c>
      <c r="H455" s="1154"/>
      <c r="I455" s="1140"/>
      <c r="J455" s="182"/>
      <c r="K455" s="1144"/>
      <c r="L455" s="182"/>
      <c r="M455" s="182"/>
      <c r="N455" s="182"/>
      <c r="O455" s="182"/>
    </row>
    <row r="456" spans="1:15" ht="26.4">
      <c r="A456" s="22">
        <v>129</v>
      </c>
      <c r="B456" s="948" t="s">
        <v>20286</v>
      </c>
      <c r="C456" s="948"/>
      <c r="D456" s="22">
        <v>6.5</v>
      </c>
      <c r="E456" s="948" t="s">
        <v>20283</v>
      </c>
      <c r="F456" s="948" t="s">
        <v>19807</v>
      </c>
      <c r="G456" s="948" t="str">
        <f>'[2]форма 2'!$G$6</f>
        <v>Ріш обл. ради від 03.03.2023         № 17-44/VІІІ</v>
      </c>
      <c r="H456" s="1154"/>
      <c r="I456" s="1140"/>
      <c r="J456" s="182"/>
      <c r="K456" s="1144"/>
      <c r="L456" s="182"/>
      <c r="M456" s="182"/>
      <c r="N456" s="182"/>
      <c r="O456" s="182"/>
    </row>
    <row r="457" spans="1:15" ht="26.4">
      <c r="A457" s="22">
        <v>130</v>
      </c>
      <c r="B457" s="948" t="s">
        <v>20287</v>
      </c>
      <c r="C457" s="948"/>
      <c r="D457" s="22">
        <v>0.7</v>
      </c>
      <c r="E457" s="948" t="s">
        <v>20288</v>
      </c>
      <c r="F457" s="948" t="s">
        <v>20289</v>
      </c>
      <c r="G457" s="948" t="str">
        <f>'[2]форма 2'!$G$6</f>
        <v>Ріш обл. ради від 03.03.2023         № 17-44/VІІІ</v>
      </c>
      <c r="H457" s="1154"/>
      <c r="I457" s="1140"/>
      <c r="J457" s="182"/>
      <c r="K457" s="1144"/>
      <c r="L457" s="182"/>
      <c r="M457" s="182"/>
      <c r="N457" s="182"/>
      <c r="O457" s="182"/>
    </row>
    <row r="458" spans="1:15" ht="26.4">
      <c r="A458" s="22">
        <v>131</v>
      </c>
      <c r="B458" s="948" t="s">
        <v>20280</v>
      </c>
      <c r="C458" s="948"/>
      <c r="D458" s="22">
        <v>7.2</v>
      </c>
      <c r="E458" s="948" t="s">
        <v>20290</v>
      </c>
      <c r="F458" s="948" t="s">
        <v>20291</v>
      </c>
      <c r="G458" s="948" t="str">
        <f>'[2]форма 2'!$G$6</f>
        <v>Ріш обл. ради від 03.03.2023         № 17-44/VІІІ</v>
      </c>
      <c r="H458" s="1154"/>
      <c r="I458" s="1140"/>
      <c r="J458" s="182"/>
      <c r="K458" s="1144"/>
      <c r="L458" s="182"/>
      <c r="M458" s="182"/>
      <c r="N458" s="182"/>
      <c r="O458" s="182"/>
    </row>
    <row r="459" spans="1:15" ht="39.6">
      <c r="A459" s="22">
        <v>132</v>
      </c>
      <c r="B459" s="1173" t="s">
        <v>20292</v>
      </c>
      <c r="C459" s="948"/>
      <c r="D459" s="22">
        <v>7</v>
      </c>
      <c r="E459" s="948" t="s">
        <v>20293</v>
      </c>
      <c r="F459" s="948" t="s">
        <v>20294</v>
      </c>
      <c r="G459" s="948" t="s">
        <v>20295</v>
      </c>
      <c r="H459" s="1154"/>
      <c r="I459" s="1140"/>
      <c r="J459" s="182"/>
      <c r="K459" s="1144"/>
      <c r="L459" s="182"/>
      <c r="M459" s="182"/>
      <c r="N459" s="182"/>
      <c r="O459" s="182"/>
    </row>
    <row r="460" spans="1:15" ht="52.8">
      <c r="A460" s="22">
        <v>133</v>
      </c>
      <c r="B460" s="948" t="s">
        <v>20296</v>
      </c>
      <c r="C460" s="948"/>
      <c r="D460" s="22">
        <v>3.22</v>
      </c>
      <c r="E460" s="948" t="s">
        <v>20297</v>
      </c>
      <c r="F460" s="948" t="s">
        <v>20298</v>
      </c>
      <c r="G460" s="948" t="s">
        <v>20299</v>
      </c>
      <c r="H460" s="1154"/>
      <c r="I460" s="1140"/>
      <c r="J460" s="182"/>
      <c r="K460" s="1144"/>
      <c r="L460" s="182"/>
      <c r="M460" s="182"/>
      <c r="N460" s="182"/>
      <c r="O460" s="182"/>
    </row>
    <row r="461" spans="1:15" ht="15.6">
      <c r="A461" s="1177">
        <v>133</v>
      </c>
      <c r="B461" s="1163" t="s">
        <v>52</v>
      </c>
      <c r="C461" s="1161"/>
      <c r="D461" s="22">
        <v>420.97800000000001</v>
      </c>
      <c r="E461" s="1163"/>
      <c r="F461" s="1160"/>
      <c r="G461" s="1160"/>
      <c r="H461" s="2"/>
      <c r="I461" s="959"/>
      <c r="J461" s="182"/>
      <c r="K461" s="1144"/>
      <c r="L461" s="182"/>
      <c r="M461" s="182"/>
      <c r="N461" s="182"/>
      <c r="O461" s="182"/>
    </row>
    <row r="462" spans="1:15" ht="15.6">
      <c r="A462" s="22"/>
      <c r="B462" s="948"/>
      <c r="C462" s="1161" t="s">
        <v>11135</v>
      </c>
      <c r="D462" s="22"/>
      <c r="E462" s="948"/>
      <c r="F462" s="948"/>
      <c r="G462" s="948"/>
      <c r="H462" s="2"/>
      <c r="I462" s="959"/>
      <c r="J462" s="182"/>
      <c r="K462" s="1144"/>
      <c r="L462" s="182"/>
      <c r="M462" s="182"/>
      <c r="N462" s="182"/>
      <c r="O462" s="182"/>
    </row>
    <row r="463" spans="1:15" ht="26.4">
      <c r="A463" s="22" t="s">
        <v>19171</v>
      </c>
      <c r="B463" s="948" t="s">
        <v>20300</v>
      </c>
      <c r="C463" s="1164"/>
      <c r="D463" s="22">
        <v>0.1</v>
      </c>
      <c r="E463" s="948" t="s">
        <v>20301</v>
      </c>
      <c r="F463" s="27" t="s">
        <v>20302</v>
      </c>
      <c r="G463" s="948" t="s">
        <v>20303</v>
      </c>
      <c r="H463" s="1142"/>
      <c r="I463" s="1142"/>
      <c r="J463" s="182"/>
      <c r="K463" s="1144"/>
      <c r="L463" s="182"/>
      <c r="M463" s="182"/>
      <c r="N463" s="182"/>
      <c r="O463" s="182"/>
    </row>
    <row r="464" spans="1:15" ht="26.4">
      <c r="A464" s="22" t="s">
        <v>19217</v>
      </c>
      <c r="B464" s="948" t="s">
        <v>20304</v>
      </c>
      <c r="C464" s="1164"/>
      <c r="D464" s="22">
        <v>1</v>
      </c>
      <c r="E464" s="948" t="s">
        <v>20305</v>
      </c>
      <c r="F464" s="27" t="s">
        <v>20306</v>
      </c>
      <c r="G464" s="948" t="s">
        <v>20303</v>
      </c>
      <c r="H464" s="1142"/>
      <c r="I464" s="1142"/>
      <c r="J464" s="182"/>
      <c r="K464" s="1144"/>
      <c r="L464" s="182"/>
      <c r="M464" s="182"/>
      <c r="N464" s="182"/>
      <c r="O464" s="182"/>
    </row>
    <row r="465" spans="1:15" ht="40.5" customHeight="1">
      <c r="A465" s="22" t="s">
        <v>19222</v>
      </c>
      <c r="B465" s="948" t="s">
        <v>20307</v>
      </c>
      <c r="C465" s="1164"/>
      <c r="D465" s="22">
        <v>2.2999999999999998</v>
      </c>
      <c r="E465" s="948" t="s">
        <v>20308</v>
      </c>
      <c r="F465" s="27" t="s">
        <v>20306</v>
      </c>
      <c r="G465" s="948" t="s">
        <v>19398</v>
      </c>
      <c r="H465" s="2"/>
      <c r="I465" s="959"/>
      <c r="J465" s="182"/>
      <c r="K465" s="1144"/>
      <c r="L465" s="182"/>
      <c r="M465" s="182"/>
      <c r="N465" s="182"/>
      <c r="O465" s="182"/>
    </row>
    <row r="466" spans="1:15" ht="30" customHeight="1">
      <c r="A466" s="22" t="s">
        <v>19227</v>
      </c>
      <c r="B466" s="948" t="s">
        <v>20309</v>
      </c>
      <c r="C466" s="1164"/>
      <c r="D466" s="22">
        <v>0.2</v>
      </c>
      <c r="E466" s="948" t="s">
        <v>20310</v>
      </c>
      <c r="F466" s="27" t="s">
        <v>19557</v>
      </c>
      <c r="G466" s="948" t="s">
        <v>20303</v>
      </c>
      <c r="H466" s="2"/>
      <c r="I466" s="1142"/>
      <c r="J466" s="182"/>
      <c r="K466" s="1144"/>
      <c r="L466" s="182"/>
      <c r="M466" s="182"/>
      <c r="N466" s="182"/>
      <c r="O466" s="182"/>
    </row>
    <row r="467" spans="1:15" ht="26.4">
      <c r="A467" s="22" t="s">
        <v>19255</v>
      </c>
      <c r="B467" s="948" t="s">
        <v>20311</v>
      </c>
      <c r="C467" s="1164"/>
      <c r="D467" s="22">
        <v>5</v>
      </c>
      <c r="E467" s="948" t="s">
        <v>20312</v>
      </c>
      <c r="F467" s="27" t="s">
        <v>20011</v>
      </c>
      <c r="G467" s="948" t="s">
        <v>19344</v>
      </c>
      <c r="H467" s="2"/>
      <c r="I467" s="1142"/>
      <c r="J467" s="182"/>
      <c r="K467" s="1144"/>
      <c r="L467" s="182"/>
      <c r="M467" s="182"/>
      <c r="N467" s="182"/>
      <c r="O467" s="182"/>
    </row>
    <row r="468" spans="1:15" ht="39.6">
      <c r="A468" s="22" t="s">
        <v>19259</v>
      </c>
      <c r="B468" s="948" t="s">
        <v>20313</v>
      </c>
      <c r="C468" s="1164"/>
      <c r="D468" s="22">
        <v>1</v>
      </c>
      <c r="E468" s="948" t="s">
        <v>20314</v>
      </c>
      <c r="F468" s="27" t="s">
        <v>19507</v>
      </c>
      <c r="G468" s="948" t="s">
        <v>20231</v>
      </c>
      <c r="H468" s="1142"/>
      <c r="I468" s="1142"/>
      <c r="J468" s="182"/>
      <c r="K468" s="1144"/>
      <c r="L468" s="182"/>
      <c r="M468" s="182"/>
      <c r="N468" s="182"/>
      <c r="O468" s="182"/>
    </row>
    <row r="469" spans="1:15" ht="39.6">
      <c r="A469" s="22" t="s">
        <v>19290</v>
      </c>
      <c r="B469" s="948" t="s">
        <v>20315</v>
      </c>
      <c r="C469" s="1164"/>
      <c r="D469" s="22">
        <v>0.1</v>
      </c>
      <c r="E469" s="948" t="s">
        <v>20316</v>
      </c>
      <c r="F469" s="948" t="s">
        <v>20317</v>
      </c>
      <c r="G469" s="948" t="s">
        <v>20318</v>
      </c>
      <c r="H469" s="2"/>
      <c r="I469" s="1142"/>
      <c r="J469" s="182"/>
      <c r="K469" s="1144"/>
      <c r="L469" s="182"/>
      <c r="M469" s="182"/>
      <c r="N469" s="182"/>
      <c r="O469" s="182"/>
    </row>
    <row r="470" spans="1:15" ht="52.8">
      <c r="A470" s="22" t="s">
        <v>19294</v>
      </c>
      <c r="B470" s="948" t="s">
        <v>20319</v>
      </c>
      <c r="C470" s="1164"/>
      <c r="D470" s="22">
        <v>3.75</v>
      </c>
      <c r="E470" s="948" t="s">
        <v>20320</v>
      </c>
      <c r="F470" s="27" t="s">
        <v>19649</v>
      </c>
      <c r="G470" s="948" t="s">
        <v>20321</v>
      </c>
      <c r="H470" s="2"/>
      <c r="I470" s="1142"/>
      <c r="J470" s="182"/>
      <c r="K470" s="1144"/>
      <c r="L470" s="182"/>
      <c r="M470" s="182"/>
      <c r="N470" s="182"/>
      <c r="O470" s="182"/>
    </row>
    <row r="471" spans="1:15" ht="66">
      <c r="A471" s="22" t="s">
        <v>19297</v>
      </c>
      <c r="B471" s="948" t="s">
        <v>20322</v>
      </c>
      <c r="C471" s="1164"/>
      <c r="D471" s="22">
        <v>10</v>
      </c>
      <c r="E471" s="948" t="s">
        <v>20323</v>
      </c>
      <c r="F471" s="948" t="s">
        <v>19360</v>
      </c>
      <c r="G471" s="948" t="s">
        <v>20321</v>
      </c>
      <c r="H471" s="2"/>
      <c r="I471" s="1142"/>
      <c r="J471" s="182"/>
      <c r="K471" s="1144"/>
      <c r="L471" s="182"/>
      <c r="M471" s="182"/>
      <c r="N471" s="182"/>
      <c r="O471" s="182"/>
    </row>
    <row r="472" spans="1:15" ht="39.6">
      <c r="A472" s="22" t="s">
        <v>19302</v>
      </c>
      <c r="B472" s="948" t="s">
        <v>20324</v>
      </c>
      <c r="C472" s="1164"/>
      <c r="D472" s="22">
        <v>0.9</v>
      </c>
      <c r="E472" s="948" t="s">
        <v>20325</v>
      </c>
      <c r="F472" s="27" t="s">
        <v>19645</v>
      </c>
      <c r="G472" s="948" t="s">
        <v>20321</v>
      </c>
      <c r="H472" s="2"/>
      <c r="I472" s="1142"/>
      <c r="J472" s="182"/>
      <c r="K472" s="1144"/>
      <c r="L472" s="182"/>
      <c r="M472" s="182"/>
      <c r="N472" s="182"/>
      <c r="O472" s="182"/>
    </row>
    <row r="473" spans="1:15" ht="66">
      <c r="A473" s="22" t="s">
        <v>19307</v>
      </c>
      <c r="B473" s="948" t="s">
        <v>20326</v>
      </c>
      <c r="C473" s="1164"/>
      <c r="D473" s="22">
        <v>3.6</v>
      </c>
      <c r="E473" s="948" t="s">
        <v>20327</v>
      </c>
      <c r="F473" s="948" t="s">
        <v>19360</v>
      </c>
      <c r="G473" s="948" t="s">
        <v>20321</v>
      </c>
      <c r="H473" s="2"/>
      <c r="I473" s="1142"/>
      <c r="J473" s="182"/>
      <c r="K473" s="1144"/>
      <c r="L473" s="182"/>
      <c r="M473" s="182"/>
      <c r="N473" s="182"/>
      <c r="O473" s="182"/>
    </row>
    <row r="474" spans="1:15" ht="91.5" customHeight="1">
      <c r="A474" s="22" t="s">
        <v>19311</v>
      </c>
      <c r="B474" s="948" t="s">
        <v>20328</v>
      </c>
      <c r="C474" s="1164"/>
      <c r="D474" s="22">
        <v>2.1</v>
      </c>
      <c r="E474" s="948" t="s">
        <v>20329</v>
      </c>
      <c r="F474" s="948" t="s">
        <v>19360</v>
      </c>
      <c r="G474" s="948" t="s">
        <v>20321</v>
      </c>
      <c r="H474" s="2"/>
      <c r="I474" s="1142"/>
      <c r="J474" s="182"/>
      <c r="K474" s="1144"/>
      <c r="L474" s="182"/>
      <c r="M474" s="182"/>
      <c r="N474" s="182"/>
      <c r="O474" s="182"/>
    </row>
    <row r="475" spans="1:15" ht="52.8">
      <c r="A475" s="22" t="s">
        <v>19316</v>
      </c>
      <c r="B475" s="948" t="s">
        <v>20330</v>
      </c>
      <c r="C475" s="1164"/>
      <c r="D475" s="22">
        <v>0.2</v>
      </c>
      <c r="E475" s="948" t="s">
        <v>20331</v>
      </c>
      <c r="F475" s="27" t="s">
        <v>19649</v>
      </c>
      <c r="G475" s="948" t="s">
        <v>20321</v>
      </c>
      <c r="H475" s="2"/>
      <c r="I475" s="1142"/>
      <c r="J475" s="182"/>
      <c r="K475" s="1144"/>
      <c r="L475" s="182"/>
      <c r="M475" s="182"/>
      <c r="N475" s="182"/>
      <c r="O475" s="182"/>
    </row>
    <row r="476" spans="1:15" ht="39.6">
      <c r="A476" s="22" t="s">
        <v>19321</v>
      </c>
      <c r="B476" s="948" t="s">
        <v>20332</v>
      </c>
      <c r="C476" s="1164"/>
      <c r="D476" s="22">
        <v>3</v>
      </c>
      <c r="E476" s="948" t="s">
        <v>20333</v>
      </c>
      <c r="F476" s="27" t="s">
        <v>19649</v>
      </c>
      <c r="G476" s="948" t="s">
        <v>20334</v>
      </c>
      <c r="H476" s="2"/>
      <c r="I476" s="959"/>
      <c r="J476" s="182"/>
      <c r="K476" s="1144"/>
      <c r="L476" s="182"/>
      <c r="M476" s="182"/>
      <c r="N476" s="182"/>
      <c r="O476" s="182"/>
    </row>
    <row r="477" spans="1:15" ht="26.4">
      <c r="A477" s="22" t="s">
        <v>19326</v>
      </c>
      <c r="B477" s="948" t="s">
        <v>20335</v>
      </c>
      <c r="C477" s="1164"/>
      <c r="D477" s="22">
        <v>0.1</v>
      </c>
      <c r="E477" s="948" t="s">
        <v>20336</v>
      </c>
      <c r="F477" s="27" t="s">
        <v>19645</v>
      </c>
      <c r="G477" s="948" t="s">
        <v>20231</v>
      </c>
      <c r="H477" s="2"/>
      <c r="I477" s="1142"/>
      <c r="J477" s="182"/>
      <c r="K477" s="1144"/>
      <c r="L477" s="182"/>
      <c r="M477" s="182"/>
      <c r="N477" s="182"/>
      <c r="O477" s="182"/>
    </row>
    <row r="478" spans="1:15" ht="66">
      <c r="A478" s="22" t="s">
        <v>19331</v>
      </c>
      <c r="B478" s="948" t="s">
        <v>20337</v>
      </c>
      <c r="C478" s="1164"/>
      <c r="D478" s="22">
        <v>0.15</v>
      </c>
      <c r="E478" s="948" t="s">
        <v>20338</v>
      </c>
      <c r="F478" s="948" t="s">
        <v>20339</v>
      </c>
      <c r="G478" s="948" t="s">
        <v>20321</v>
      </c>
      <c r="H478" s="2"/>
      <c r="I478" s="1142"/>
      <c r="J478" s="182"/>
      <c r="K478" s="1144"/>
      <c r="L478" s="182"/>
      <c r="M478" s="182"/>
      <c r="N478" s="182"/>
      <c r="O478" s="182"/>
    </row>
    <row r="479" spans="1:15" ht="26.4">
      <c r="A479" s="22" t="s">
        <v>19336</v>
      </c>
      <c r="B479" s="948" t="s">
        <v>20340</v>
      </c>
      <c r="C479" s="1164"/>
      <c r="D479" s="22">
        <v>1.5</v>
      </c>
      <c r="E479" s="948" t="s">
        <v>20341</v>
      </c>
      <c r="F479" s="27" t="s">
        <v>19645</v>
      </c>
      <c r="G479" s="948" t="s">
        <v>19364</v>
      </c>
      <c r="H479" s="2"/>
      <c r="I479" s="1142"/>
      <c r="J479" s="182"/>
      <c r="K479" s="1144"/>
      <c r="L479" s="182"/>
      <c r="M479" s="182"/>
      <c r="N479" s="182"/>
      <c r="O479" s="182"/>
    </row>
    <row r="480" spans="1:15" ht="26.4">
      <c r="A480" s="22" t="s">
        <v>19341</v>
      </c>
      <c r="B480" s="948" t="s">
        <v>20342</v>
      </c>
      <c r="C480" s="1164"/>
      <c r="D480" s="22">
        <v>0.15</v>
      </c>
      <c r="E480" s="948" t="s">
        <v>20343</v>
      </c>
      <c r="F480" s="27" t="s">
        <v>20344</v>
      </c>
      <c r="G480" s="948" t="s">
        <v>19344</v>
      </c>
      <c r="H480" s="2"/>
      <c r="I480" s="1142"/>
      <c r="J480" s="182"/>
      <c r="K480" s="1144"/>
      <c r="L480" s="182"/>
      <c r="M480" s="182"/>
      <c r="N480" s="182"/>
      <c r="O480" s="182"/>
    </row>
    <row r="481" spans="1:15" ht="26.4">
      <c r="A481" s="22" t="s">
        <v>19345</v>
      </c>
      <c r="B481" s="948" t="s">
        <v>20345</v>
      </c>
      <c r="C481" s="1164"/>
      <c r="D481" s="22">
        <v>2.9</v>
      </c>
      <c r="E481" s="948" t="s">
        <v>20346</v>
      </c>
      <c r="F481" s="27" t="s">
        <v>20109</v>
      </c>
      <c r="G481" s="948" t="s">
        <v>19344</v>
      </c>
      <c r="H481" s="2"/>
      <c r="I481" s="1142"/>
      <c r="J481" s="182"/>
      <c r="K481" s="1144"/>
      <c r="L481" s="182"/>
      <c r="M481" s="182"/>
      <c r="N481" s="182"/>
      <c r="O481" s="182"/>
    </row>
    <row r="482" spans="1:15" ht="26.4">
      <c r="A482" s="22" t="s">
        <v>19350</v>
      </c>
      <c r="B482" s="948" t="s">
        <v>20347</v>
      </c>
      <c r="C482" s="1164"/>
      <c r="D482" s="22">
        <v>0.02</v>
      </c>
      <c r="E482" s="948" t="s">
        <v>20348</v>
      </c>
      <c r="F482" s="27" t="s">
        <v>20291</v>
      </c>
      <c r="G482" s="948" t="s">
        <v>19344</v>
      </c>
      <c r="H482" s="2"/>
      <c r="I482" s="1142"/>
      <c r="J482" s="182"/>
      <c r="K482" s="1144"/>
      <c r="L482" s="182"/>
      <c r="M482" s="182"/>
      <c r="N482" s="182"/>
      <c r="O482" s="182"/>
    </row>
    <row r="483" spans="1:15" ht="39.6">
      <c r="A483" s="22" t="s">
        <v>19354</v>
      </c>
      <c r="B483" s="948" t="s">
        <v>20349</v>
      </c>
      <c r="C483" s="1164"/>
      <c r="D483" s="22">
        <v>0.5</v>
      </c>
      <c r="E483" s="948" t="s">
        <v>20350</v>
      </c>
      <c r="F483" s="948" t="s">
        <v>20268</v>
      </c>
      <c r="G483" s="948" t="s">
        <v>20351</v>
      </c>
      <c r="H483" s="2"/>
      <c r="I483" s="1142"/>
      <c r="J483" s="182"/>
      <c r="K483" s="1144"/>
      <c r="L483" s="182"/>
      <c r="M483" s="182"/>
      <c r="N483" s="182"/>
      <c r="O483" s="182"/>
    </row>
    <row r="484" spans="1:15" ht="26.4">
      <c r="A484" s="22" t="s">
        <v>19356</v>
      </c>
      <c r="B484" s="948" t="s">
        <v>20352</v>
      </c>
      <c r="C484" s="1164"/>
      <c r="D484" s="22">
        <v>0.1</v>
      </c>
      <c r="E484" s="948" t="s">
        <v>20353</v>
      </c>
      <c r="F484" s="27" t="s">
        <v>20109</v>
      </c>
      <c r="G484" s="948" t="s">
        <v>20334</v>
      </c>
      <c r="H484" s="2"/>
      <c r="I484" s="1142"/>
      <c r="J484" s="182"/>
      <c r="K484" s="1144"/>
      <c r="L484" s="182"/>
      <c r="M484" s="182"/>
      <c r="N484" s="182"/>
      <c r="O484" s="182"/>
    </row>
    <row r="485" spans="1:15" ht="26.4">
      <c r="A485" s="22" t="s">
        <v>19358</v>
      </c>
      <c r="B485" s="948" t="s">
        <v>20354</v>
      </c>
      <c r="C485" s="1164"/>
      <c r="D485" s="22">
        <v>0.1</v>
      </c>
      <c r="E485" s="948" t="s">
        <v>20353</v>
      </c>
      <c r="F485" s="27" t="s">
        <v>20109</v>
      </c>
      <c r="G485" s="948" t="s">
        <v>20334</v>
      </c>
      <c r="H485" s="2"/>
      <c r="I485" s="1142"/>
      <c r="J485" s="182"/>
      <c r="K485" s="1144"/>
      <c r="L485" s="182"/>
      <c r="M485" s="182"/>
      <c r="N485" s="182"/>
      <c r="O485" s="182"/>
    </row>
    <row r="486" spans="1:15" ht="26.4">
      <c r="A486" s="22" t="s">
        <v>19362</v>
      </c>
      <c r="B486" s="948" t="s">
        <v>20355</v>
      </c>
      <c r="C486" s="1164"/>
      <c r="D486" s="22">
        <v>0.1</v>
      </c>
      <c r="E486" s="948" t="s">
        <v>20353</v>
      </c>
      <c r="F486" s="948" t="s">
        <v>20356</v>
      </c>
      <c r="G486" s="948" t="s">
        <v>20334</v>
      </c>
      <c r="H486" s="2"/>
      <c r="I486" s="1142"/>
      <c r="J486" s="182"/>
      <c r="K486" s="1144"/>
      <c r="L486" s="182"/>
      <c r="M486" s="182"/>
      <c r="N486" s="182"/>
      <c r="O486" s="182"/>
    </row>
    <row r="487" spans="1:15" ht="26.4">
      <c r="A487" s="22" t="s">
        <v>19365</v>
      </c>
      <c r="B487" s="948" t="s">
        <v>20357</v>
      </c>
      <c r="C487" s="1164"/>
      <c r="D487" s="22">
        <v>0.1</v>
      </c>
      <c r="E487" s="948" t="s">
        <v>20353</v>
      </c>
      <c r="F487" s="948" t="s">
        <v>20358</v>
      </c>
      <c r="G487" s="948" t="s">
        <v>20334</v>
      </c>
      <c r="H487" s="2"/>
      <c r="I487" s="1142"/>
      <c r="J487" s="182"/>
      <c r="K487" s="1144"/>
      <c r="L487" s="182"/>
      <c r="M487" s="182"/>
      <c r="N487" s="182"/>
      <c r="O487" s="182"/>
    </row>
    <row r="488" spans="1:15" ht="26.4">
      <c r="A488" s="22" t="s">
        <v>19370</v>
      </c>
      <c r="B488" s="948" t="s">
        <v>20359</v>
      </c>
      <c r="C488" s="1164"/>
      <c r="D488" s="22">
        <v>0.1</v>
      </c>
      <c r="E488" s="948" t="s">
        <v>20353</v>
      </c>
      <c r="F488" s="948" t="s">
        <v>20360</v>
      </c>
      <c r="G488" s="948" t="s">
        <v>20334</v>
      </c>
      <c r="H488" s="2"/>
      <c r="I488" s="1142"/>
      <c r="J488" s="182"/>
      <c r="K488" s="1144"/>
      <c r="L488" s="182"/>
      <c r="M488" s="182"/>
      <c r="N488" s="182"/>
      <c r="O488" s="182"/>
    </row>
    <row r="489" spans="1:15" ht="26.4">
      <c r="A489" s="22" t="s">
        <v>19375</v>
      </c>
      <c r="B489" s="948" t="s">
        <v>20361</v>
      </c>
      <c r="C489" s="1164"/>
      <c r="D489" s="22">
        <v>4.5</v>
      </c>
      <c r="E489" s="948" t="s">
        <v>20362</v>
      </c>
      <c r="F489" s="27" t="s">
        <v>19765</v>
      </c>
      <c r="G489" s="948" t="s">
        <v>19344</v>
      </c>
      <c r="H489" s="2"/>
      <c r="I489" s="1142"/>
      <c r="J489" s="182"/>
      <c r="K489" s="1144"/>
      <c r="L489" s="182"/>
      <c r="M489" s="182"/>
      <c r="N489" s="182"/>
      <c r="O489" s="182"/>
    </row>
    <row r="490" spans="1:15" ht="26.4">
      <c r="A490" s="22" t="s">
        <v>19379</v>
      </c>
      <c r="B490" s="948" t="s">
        <v>20363</v>
      </c>
      <c r="C490" s="1164"/>
      <c r="D490" s="22">
        <v>0.2</v>
      </c>
      <c r="E490" s="948" t="s">
        <v>20364</v>
      </c>
      <c r="F490" s="27" t="s">
        <v>19765</v>
      </c>
      <c r="G490" s="948" t="s">
        <v>20231</v>
      </c>
      <c r="H490" s="2"/>
      <c r="I490" s="1142"/>
      <c r="J490" s="182"/>
      <c r="K490" s="1144"/>
      <c r="L490" s="182"/>
      <c r="M490" s="182"/>
      <c r="N490" s="182"/>
      <c r="O490" s="182"/>
    </row>
    <row r="491" spans="1:15" ht="52.8">
      <c r="A491" s="22" t="s">
        <v>19382</v>
      </c>
      <c r="B491" s="948" t="s">
        <v>20365</v>
      </c>
      <c r="C491" s="1164"/>
      <c r="D491" s="22">
        <v>4</v>
      </c>
      <c r="E491" s="948" t="s">
        <v>20366</v>
      </c>
      <c r="F491" s="27" t="s">
        <v>20253</v>
      </c>
      <c r="G491" s="948" t="s">
        <v>20231</v>
      </c>
      <c r="H491" s="1142"/>
      <c r="I491" s="1142"/>
      <c r="J491" s="182"/>
      <c r="K491" s="1144"/>
      <c r="L491" s="182"/>
      <c r="M491" s="182"/>
      <c r="N491" s="182"/>
      <c r="O491" s="182"/>
    </row>
    <row r="492" spans="1:15" ht="26.4">
      <c r="A492" s="22" t="s">
        <v>19387</v>
      </c>
      <c r="B492" s="948" t="s">
        <v>20367</v>
      </c>
      <c r="C492" s="1164"/>
      <c r="D492" s="22">
        <v>4</v>
      </c>
      <c r="E492" s="948" t="s">
        <v>20368</v>
      </c>
      <c r="F492" s="27" t="s">
        <v>20369</v>
      </c>
      <c r="G492" s="948" t="s">
        <v>19344</v>
      </c>
      <c r="H492" s="2"/>
      <c r="I492" s="1142"/>
      <c r="J492" s="182"/>
      <c r="K492" s="1144"/>
      <c r="L492" s="182"/>
      <c r="M492" s="182"/>
      <c r="N492" s="182"/>
      <c r="O492" s="182"/>
    </row>
    <row r="493" spans="1:15" ht="15.6">
      <c r="A493" s="1177" t="s">
        <v>287</v>
      </c>
      <c r="B493" s="1163" t="s">
        <v>3274</v>
      </c>
      <c r="C493" s="1161"/>
      <c r="D493" s="1177">
        <f>SUM(D463:D492)</f>
        <v>51.77000000000001</v>
      </c>
      <c r="E493" s="1163"/>
      <c r="F493" s="1160"/>
      <c r="G493" s="1160"/>
      <c r="H493" s="2"/>
      <c r="I493" s="959"/>
      <c r="J493" s="182"/>
      <c r="K493" s="1144"/>
      <c r="L493" s="182"/>
      <c r="M493" s="182"/>
      <c r="N493" s="182"/>
      <c r="O493" s="182"/>
    </row>
    <row r="494" spans="1:15" ht="15.6">
      <c r="A494" s="22"/>
      <c r="B494" s="948"/>
      <c r="C494" s="1161" t="s">
        <v>19520</v>
      </c>
      <c r="D494" s="1177"/>
      <c r="E494" s="948"/>
      <c r="F494" s="948"/>
      <c r="G494" s="948"/>
      <c r="H494" s="2"/>
      <c r="I494" s="959"/>
      <c r="J494" s="182"/>
      <c r="K494" s="1144"/>
      <c r="L494" s="182"/>
      <c r="M494" s="182"/>
      <c r="N494" s="182"/>
      <c r="O494" s="182"/>
    </row>
    <row r="495" spans="1:15" ht="39.6">
      <c r="A495" s="22" t="s">
        <v>19171</v>
      </c>
      <c r="B495" s="948" t="s">
        <v>20370</v>
      </c>
      <c r="C495" s="1164"/>
      <c r="D495" s="22">
        <v>0.01</v>
      </c>
      <c r="E495" s="948" t="s">
        <v>20371</v>
      </c>
      <c r="F495" s="948" t="s">
        <v>20372</v>
      </c>
      <c r="G495" s="948" t="s">
        <v>20373</v>
      </c>
      <c r="H495" s="2"/>
      <c r="I495" s="1142"/>
      <c r="J495" s="182"/>
      <c r="K495" s="1144"/>
      <c r="L495" s="182"/>
      <c r="M495" s="182"/>
      <c r="N495" s="182"/>
      <c r="O495" s="182"/>
    </row>
    <row r="496" spans="1:15" ht="39.6">
      <c r="A496" s="22" t="s">
        <v>19217</v>
      </c>
      <c r="B496" s="948" t="s">
        <v>20374</v>
      </c>
      <c r="C496" s="1164"/>
      <c r="D496" s="22">
        <v>0.1</v>
      </c>
      <c r="E496" s="948" t="s">
        <v>20375</v>
      </c>
      <c r="F496" s="948" t="s">
        <v>19875</v>
      </c>
      <c r="G496" s="948" t="s">
        <v>20376</v>
      </c>
      <c r="H496" s="2"/>
      <c r="I496" s="1142"/>
      <c r="J496" s="182"/>
      <c r="K496" s="1144"/>
      <c r="L496" s="182"/>
      <c r="M496" s="182"/>
      <c r="N496" s="182"/>
      <c r="O496" s="182"/>
    </row>
    <row r="497" spans="1:15" ht="39.6">
      <c r="A497" s="22" t="s">
        <v>19222</v>
      </c>
      <c r="B497" s="948" t="s">
        <v>20377</v>
      </c>
      <c r="C497" s="1164"/>
      <c r="D497" s="22">
        <v>4.0999999999999996</v>
      </c>
      <c r="E497" s="948" t="s">
        <v>20378</v>
      </c>
      <c r="F497" s="948" t="s">
        <v>19875</v>
      </c>
      <c r="G497" s="948" t="s">
        <v>20379</v>
      </c>
      <c r="H497" s="2"/>
      <c r="I497" s="1142"/>
      <c r="J497" s="182"/>
      <c r="K497" s="1144"/>
      <c r="L497" s="182"/>
      <c r="M497" s="182"/>
      <c r="N497" s="182"/>
      <c r="O497" s="182"/>
    </row>
    <row r="498" spans="1:15" ht="39.6">
      <c r="A498" s="22" t="s">
        <v>19227</v>
      </c>
      <c r="B498" s="948" t="s">
        <v>20380</v>
      </c>
      <c r="C498" s="1164"/>
      <c r="D498" s="22">
        <v>12.2</v>
      </c>
      <c r="E498" s="948" t="s">
        <v>20381</v>
      </c>
      <c r="F498" s="948" t="s">
        <v>19875</v>
      </c>
      <c r="G498" s="948" t="s">
        <v>19398</v>
      </c>
      <c r="H498" s="2"/>
      <c r="I498" s="1142"/>
      <c r="J498" s="182"/>
      <c r="K498" s="1144"/>
      <c r="L498" s="182"/>
      <c r="M498" s="182"/>
      <c r="N498" s="182"/>
      <c r="O498" s="182"/>
    </row>
    <row r="499" spans="1:15" ht="26.4">
      <c r="A499" s="22" t="s">
        <v>19255</v>
      </c>
      <c r="B499" s="948" t="s">
        <v>20382</v>
      </c>
      <c r="C499" s="1164"/>
      <c r="D499" s="22">
        <v>0.01</v>
      </c>
      <c r="E499" s="948" t="s">
        <v>20383</v>
      </c>
      <c r="F499" s="27" t="s">
        <v>19649</v>
      </c>
      <c r="G499" s="948" t="s">
        <v>19374</v>
      </c>
      <c r="H499" s="2"/>
      <c r="I499" s="1142"/>
      <c r="J499" s="182"/>
      <c r="K499" s="1144"/>
      <c r="L499" s="182"/>
      <c r="M499" s="182"/>
      <c r="N499" s="182"/>
      <c r="O499" s="182"/>
    </row>
    <row r="500" spans="1:15" ht="26.4">
      <c r="A500" s="22" t="s">
        <v>19259</v>
      </c>
      <c r="B500" s="948" t="s">
        <v>20384</v>
      </c>
      <c r="C500" s="1164"/>
      <c r="D500" s="22">
        <v>0.01</v>
      </c>
      <c r="E500" s="948" t="s">
        <v>20385</v>
      </c>
      <c r="F500" s="27" t="s">
        <v>19212</v>
      </c>
      <c r="G500" s="948" t="s">
        <v>19374</v>
      </c>
      <c r="H500" s="2"/>
      <c r="I500" s="1142"/>
      <c r="J500" s="182"/>
      <c r="K500" s="1144"/>
      <c r="L500" s="182"/>
      <c r="M500" s="182"/>
      <c r="N500" s="182"/>
      <c r="O500" s="182"/>
    </row>
    <row r="501" spans="1:15" ht="26.4">
      <c r="A501" s="22" t="s">
        <v>19290</v>
      </c>
      <c r="B501" s="948" t="s">
        <v>20386</v>
      </c>
      <c r="C501" s="1164"/>
      <c r="D501" s="22">
        <v>0.01</v>
      </c>
      <c r="E501" s="948" t="s">
        <v>20387</v>
      </c>
      <c r="F501" s="27" t="s">
        <v>19212</v>
      </c>
      <c r="G501" s="948" t="s">
        <v>19374</v>
      </c>
      <c r="H501" s="2"/>
      <c r="I501" s="1142"/>
      <c r="J501" s="182"/>
      <c r="K501" s="1144"/>
      <c r="L501" s="182"/>
      <c r="M501" s="182"/>
      <c r="N501" s="182"/>
      <c r="O501" s="182"/>
    </row>
    <row r="502" spans="1:15" ht="39.6">
      <c r="A502" s="22" t="s">
        <v>19294</v>
      </c>
      <c r="B502" s="948" t="s">
        <v>20388</v>
      </c>
      <c r="C502" s="1164"/>
      <c r="D502" s="22">
        <v>5</v>
      </c>
      <c r="E502" s="948" t="s">
        <v>20389</v>
      </c>
      <c r="F502" s="948" t="s">
        <v>19360</v>
      </c>
      <c r="G502" s="948" t="s">
        <v>20390</v>
      </c>
      <c r="H502" s="2"/>
      <c r="I502" s="1142"/>
      <c r="J502" s="182"/>
      <c r="K502" s="1144"/>
      <c r="L502" s="182"/>
      <c r="M502" s="182"/>
      <c r="N502" s="182"/>
      <c r="O502" s="182"/>
    </row>
    <row r="503" spans="1:15" ht="30.6" customHeight="1">
      <c r="A503" s="22" t="s">
        <v>19297</v>
      </c>
      <c r="B503" s="948" t="s">
        <v>20391</v>
      </c>
      <c r="C503" s="1164"/>
      <c r="D503" s="22">
        <v>0.01</v>
      </c>
      <c r="E503" s="948" t="s">
        <v>20392</v>
      </c>
      <c r="F503" s="27" t="s">
        <v>19212</v>
      </c>
      <c r="G503" s="948" t="s">
        <v>19374</v>
      </c>
      <c r="H503" s="2"/>
      <c r="I503" s="1142"/>
      <c r="J503" s="182"/>
      <c r="K503" s="1144"/>
      <c r="L503" s="182"/>
      <c r="M503" s="182"/>
      <c r="N503" s="182"/>
      <c r="O503" s="182"/>
    </row>
    <row r="504" spans="1:15" ht="39.6">
      <c r="A504" s="22" t="s">
        <v>19302</v>
      </c>
      <c r="B504" s="948" t="s">
        <v>20393</v>
      </c>
      <c r="C504" s="1164"/>
      <c r="D504" s="22">
        <v>5</v>
      </c>
      <c r="E504" s="948" t="s">
        <v>20394</v>
      </c>
      <c r="F504" s="948" t="s">
        <v>19360</v>
      </c>
      <c r="G504" s="948" t="s">
        <v>20390</v>
      </c>
      <c r="H504" s="2"/>
      <c r="I504" s="1142"/>
      <c r="J504" s="182"/>
      <c r="K504" s="1144"/>
      <c r="L504" s="182"/>
      <c r="M504" s="182"/>
      <c r="N504" s="182"/>
      <c r="O504" s="182"/>
    </row>
    <row r="505" spans="1:15" ht="26.4">
      <c r="A505" s="22" t="s">
        <v>19307</v>
      </c>
      <c r="B505" s="948" t="s">
        <v>20395</v>
      </c>
      <c r="C505" s="1164"/>
      <c r="D505" s="22">
        <v>0.1</v>
      </c>
      <c r="E505" s="948" t="s">
        <v>20396</v>
      </c>
      <c r="F505" s="948" t="s">
        <v>20101</v>
      </c>
      <c r="G505" s="948" t="s">
        <v>19551</v>
      </c>
      <c r="H505" s="2"/>
      <c r="I505" s="1142"/>
      <c r="J505" s="182"/>
      <c r="K505" s="1144"/>
      <c r="L505" s="182"/>
      <c r="M505" s="182"/>
      <c r="N505" s="182"/>
      <c r="O505" s="182"/>
    </row>
    <row r="506" spans="1:15" ht="26.4">
      <c r="A506" s="22" t="s">
        <v>19311</v>
      </c>
      <c r="B506" s="948" t="s">
        <v>20397</v>
      </c>
      <c r="C506" s="1164"/>
      <c r="D506" s="22">
        <v>0.03</v>
      </c>
      <c r="E506" s="948" t="s">
        <v>20398</v>
      </c>
      <c r="F506" s="27" t="s">
        <v>19514</v>
      </c>
      <c r="G506" s="948" t="s">
        <v>20231</v>
      </c>
      <c r="H506" s="2"/>
      <c r="I506" s="1142"/>
      <c r="J506" s="182"/>
      <c r="K506" s="1144"/>
      <c r="L506" s="182"/>
      <c r="M506" s="182"/>
      <c r="N506" s="182"/>
      <c r="O506" s="182"/>
    </row>
    <row r="507" spans="1:15" ht="26.4">
      <c r="A507" s="22" t="s">
        <v>19316</v>
      </c>
      <c r="B507" s="948" t="s">
        <v>20399</v>
      </c>
      <c r="C507" s="1164"/>
      <c r="D507" s="22">
        <v>0.01</v>
      </c>
      <c r="E507" s="948" t="s">
        <v>20343</v>
      </c>
      <c r="F507" s="27" t="s">
        <v>20291</v>
      </c>
      <c r="G507" s="948" t="s">
        <v>19344</v>
      </c>
      <c r="H507" s="1142"/>
      <c r="I507" s="1142"/>
      <c r="J507" s="182"/>
      <c r="K507" s="1144"/>
      <c r="L507" s="182"/>
      <c r="M507" s="182"/>
      <c r="N507" s="182"/>
      <c r="O507" s="182"/>
    </row>
    <row r="508" spans="1:15" ht="26.4">
      <c r="A508" s="22" t="s">
        <v>19321</v>
      </c>
      <c r="B508" s="948" t="s">
        <v>20400</v>
      </c>
      <c r="C508" s="1164"/>
      <c r="D508" s="22">
        <v>0.01</v>
      </c>
      <c r="E508" s="948" t="s">
        <v>20401</v>
      </c>
      <c r="F508" s="27" t="s">
        <v>20109</v>
      </c>
      <c r="G508" s="948" t="s">
        <v>19344</v>
      </c>
      <c r="H508" s="2"/>
      <c r="I508" s="1142"/>
      <c r="J508" s="182"/>
      <c r="K508" s="1144"/>
      <c r="L508" s="182"/>
      <c r="M508" s="182"/>
      <c r="N508" s="182"/>
      <c r="O508" s="182"/>
    </row>
    <row r="509" spans="1:15" ht="26.4">
      <c r="A509" s="22" t="s">
        <v>19326</v>
      </c>
      <c r="B509" s="948" t="s">
        <v>19603</v>
      </c>
      <c r="C509" s="1164"/>
      <c r="D509" s="22">
        <v>0.5</v>
      </c>
      <c r="E509" s="948" t="s">
        <v>20402</v>
      </c>
      <c r="F509" s="27" t="s">
        <v>20109</v>
      </c>
      <c r="G509" s="948" t="s">
        <v>19344</v>
      </c>
      <c r="H509" s="2"/>
      <c r="I509" s="1142"/>
      <c r="J509" s="182"/>
      <c r="K509" s="1144"/>
      <c r="L509" s="182"/>
      <c r="M509" s="182"/>
      <c r="N509" s="182"/>
      <c r="O509" s="182"/>
    </row>
    <row r="510" spans="1:15" ht="26.4">
      <c r="A510" s="22" t="s">
        <v>19331</v>
      </c>
      <c r="B510" s="948" t="s">
        <v>20403</v>
      </c>
      <c r="C510" s="1164"/>
      <c r="D510" s="22">
        <v>0.01</v>
      </c>
      <c r="E510" s="948" t="s">
        <v>20348</v>
      </c>
      <c r="F510" s="27" t="s">
        <v>20291</v>
      </c>
      <c r="G510" s="948" t="s">
        <v>19344</v>
      </c>
      <c r="H510" s="2"/>
      <c r="I510" s="1142"/>
      <c r="J510" s="182"/>
      <c r="K510" s="1144"/>
      <c r="L510" s="182"/>
      <c r="M510" s="182"/>
      <c r="N510" s="182"/>
      <c r="O510" s="182"/>
    </row>
    <row r="511" spans="1:15" ht="26.4">
      <c r="A511" s="22" t="s">
        <v>19336</v>
      </c>
      <c r="B511" s="948" t="s">
        <v>20404</v>
      </c>
      <c r="C511" s="1164"/>
      <c r="D511" s="22">
        <v>1.1200000000000001</v>
      </c>
      <c r="E511" s="27" t="s">
        <v>20343</v>
      </c>
      <c r="F511" s="27" t="s">
        <v>20291</v>
      </c>
      <c r="G511" s="948" t="s">
        <v>19344</v>
      </c>
      <c r="H511" s="2"/>
      <c r="I511" s="1142"/>
      <c r="J511" s="182"/>
      <c r="K511" s="1144"/>
      <c r="L511" s="182"/>
      <c r="M511" s="182"/>
      <c r="N511" s="182"/>
      <c r="O511" s="182"/>
    </row>
    <row r="512" spans="1:15" ht="26.4">
      <c r="A512" s="22" t="s">
        <v>19341</v>
      </c>
      <c r="B512" s="948" t="s">
        <v>20405</v>
      </c>
      <c r="C512" s="1164"/>
      <c r="D512" s="22">
        <v>0.5</v>
      </c>
      <c r="E512" s="948" t="s">
        <v>20402</v>
      </c>
      <c r="F512" s="27" t="s">
        <v>20109</v>
      </c>
      <c r="G512" s="948" t="s">
        <v>19344</v>
      </c>
      <c r="H512" s="2"/>
      <c r="I512" s="1142"/>
      <c r="J512" s="182"/>
      <c r="K512" s="1144"/>
      <c r="L512" s="182"/>
      <c r="M512" s="182"/>
      <c r="N512" s="182"/>
      <c r="O512" s="182"/>
    </row>
    <row r="513" spans="1:15" ht="26.4">
      <c r="A513" s="22" t="s">
        <v>19345</v>
      </c>
      <c r="B513" s="948" t="s">
        <v>20406</v>
      </c>
      <c r="C513" s="1164"/>
      <c r="D513" s="22">
        <v>0.01</v>
      </c>
      <c r="E513" s="948" t="s">
        <v>20407</v>
      </c>
      <c r="F513" s="27" t="s">
        <v>20116</v>
      </c>
      <c r="G513" s="948" t="s">
        <v>19344</v>
      </c>
      <c r="H513" s="2"/>
      <c r="I513" s="1142"/>
      <c r="J513" s="182"/>
      <c r="K513" s="1144"/>
      <c r="L513" s="182"/>
      <c r="M513" s="182"/>
      <c r="N513" s="182"/>
      <c r="O513" s="182"/>
    </row>
    <row r="514" spans="1:15" ht="49.5" customHeight="1">
      <c r="A514" s="22" t="s">
        <v>19350</v>
      </c>
      <c r="B514" s="948" t="s">
        <v>20408</v>
      </c>
      <c r="C514" s="1164"/>
      <c r="D514" s="22">
        <v>0.05</v>
      </c>
      <c r="E514" s="948" t="s">
        <v>20409</v>
      </c>
      <c r="F514" s="948" t="s">
        <v>20410</v>
      </c>
      <c r="G514" s="948" t="s">
        <v>20390</v>
      </c>
      <c r="H514" s="2"/>
      <c r="I514" s="1142"/>
      <c r="J514" s="182"/>
      <c r="K514" s="1144"/>
      <c r="L514" s="182"/>
      <c r="M514" s="182"/>
      <c r="N514" s="182"/>
      <c r="O514" s="182"/>
    </row>
    <row r="515" spans="1:15" ht="39.6">
      <c r="A515" s="22" t="s">
        <v>19354</v>
      </c>
      <c r="B515" s="948" t="s">
        <v>20411</v>
      </c>
      <c r="C515" s="1164"/>
      <c r="D515" s="22">
        <v>0.3</v>
      </c>
      <c r="E515" s="948" t="s">
        <v>20412</v>
      </c>
      <c r="F515" s="948" t="s">
        <v>20413</v>
      </c>
      <c r="G515" s="948" t="s">
        <v>20390</v>
      </c>
      <c r="H515" s="2"/>
      <c r="I515" s="1142"/>
      <c r="J515" s="182"/>
      <c r="K515" s="1144"/>
      <c r="L515" s="182"/>
      <c r="M515" s="182"/>
      <c r="N515" s="182"/>
      <c r="O515" s="182"/>
    </row>
    <row r="516" spans="1:15" ht="43.2" customHeight="1">
      <c r="A516" s="22" t="s">
        <v>19356</v>
      </c>
      <c r="B516" s="948" t="s">
        <v>20414</v>
      </c>
      <c r="C516" s="1164"/>
      <c r="D516" s="22">
        <v>0.3</v>
      </c>
      <c r="E516" s="948" t="s">
        <v>20415</v>
      </c>
      <c r="F516" s="948" t="s">
        <v>20416</v>
      </c>
      <c r="G516" s="948" t="s">
        <v>20231</v>
      </c>
      <c r="H516" s="2"/>
      <c r="I516" s="1142"/>
      <c r="J516" s="182"/>
      <c r="K516" s="1144"/>
      <c r="L516" s="182"/>
      <c r="M516" s="182"/>
      <c r="N516" s="182"/>
      <c r="O516" s="182"/>
    </row>
    <row r="517" spans="1:15" ht="26.4">
      <c r="A517" s="22" t="s">
        <v>19358</v>
      </c>
      <c r="B517" s="948" t="s">
        <v>20417</v>
      </c>
      <c r="C517" s="1164"/>
      <c r="D517" s="22">
        <v>0.1</v>
      </c>
      <c r="E517" s="948" t="s">
        <v>20418</v>
      </c>
      <c r="F517" s="27" t="s">
        <v>19751</v>
      </c>
      <c r="G517" s="948" t="s">
        <v>20231</v>
      </c>
      <c r="H517" s="2"/>
      <c r="I517" s="1142"/>
      <c r="J517" s="182"/>
      <c r="K517" s="1144"/>
      <c r="L517" s="182"/>
      <c r="M517" s="182"/>
      <c r="N517" s="182"/>
      <c r="O517" s="182"/>
    </row>
    <row r="518" spans="1:15" ht="26.4">
      <c r="A518" s="22" t="s">
        <v>19362</v>
      </c>
      <c r="B518" s="948" t="s">
        <v>20419</v>
      </c>
      <c r="C518" s="1164"/>
      <c r="D518" s="22">
        <v>27</v>
      </c>
      <c r="E518" s="948" t="s">
        <v>20130</v>
      </c>
      <c r="F518" s="27" t="s">
        <v>19751</v>
      </c>
      <c r="G518" s="948" t="s">
        <v>20231</v>
      </c>
      <c r="H518" s="2"/>
      <c r="I518" s="1142"/>
      <c r="J518" s="182"/>
      <c r="K518" s="1144"/>
      <c r="L518" s="182"/>
      <c r="M518" s="182"/>
      <c r="N518" s="182"/>
      <c r="O518" s="182"/>
    </row>
    <row r="519" spans="1:15" ht="26.4">
      <c r="A519" s="22" t="s">
        <v>19365</v>
      </c>
      <c r="B519" s="948" t="s">
        <v>20420</v>
      </c>
      <c r="C519" s="1164"/>
      <c r="D519" s="22">
        <v>0.01</v>
      </c>
      <c r="E519" s="948" t="s">
        <v>20421</v>
      </c>
      <c r="F519" s="948" t="s">
        <v>20422</v>
      </c>
      <c r="G519" s="948" t="s">
        <v>20423</v>
      </c>
      <c r="H519" s="2"/>
      <c r="I519" s="1142"/>
      <c r="J519" s="182"/>
      <c r="K519" s="1144"/>
      <c r="L519" s="182"/>
      <c r="M519" s="182"/>
      <c r="N519" s="182"/>
      <c r="O519" s="182"/>
    </row>
    <row r="520" spans="1:15" ht="26.4">
      <c r="A520" s="22" t="s">
        <v>19370</v>
      </c>
      <c r="B520" s="948" t="s">
        <v>20420</v>
      </c>
      <c r="C520" s="1164"/>
      <c r="D520" s="22">
        <v>0.02</v>
      </c>
      <c r="E520" s="948" t="s">
        <v>20424</v>
      </c>
      <c r="F520" s="27" t="s">
        <v>20369</v>
      </c>
      <c r="G520" s="948" t="s">
        <v>19610</v>
      </c>
      <c r="H520" s="2"/>
      <c r="I520" s="1142"/>
      <c r="J520" s="182"/>
      <c r="K520" s="1144"/>
      <c r="L520" s="182"/>
      <c r="M520" s="182"/>
      <c r="N520" s="182"/>
      <c r="O520" s="182"/>
    </row>
    <row r="521" spans="1:15" ht="39.6">
      <c r="A521" s="22" t="s">
        <v>19375</v>
      </c>
      <c r="B521" s="948" t="s">
        <v>11284</v>
      </c>
      <c r="C521" s="1164"/>
      <c r="D521" s="22">
        <v>0.02</v>
      </c>
      <c r="E521" s="948" t="s">
        <v>20425</v>
      </c>
      <c r="F521" s="27" t="s">
        <v>20369</v>
      </c>
      <c r="G521" s="948" t="s">
        <v>19551</v>
      </c>
      <c r="H521" s="2"/>
      <c r="I521" s="1142"/>
      <c r="J521" s="182"/>
      <c r="K521" s="1144"/>
      <c r="L521" s="182"/>
      <c r="M521" s="182"/>
      <c r="N521" s="182"/>
      <c r="O521" s="182"/>
    </row>
    <row r="522" spans="1:15" ht="58.95" customHeight="1">
      <c r="A522" s="22" t="s">
        <v>19379</v>
      </c>
      <c r="B522" s="948" t="s">
        <v>20426</v>
      </c>
      <c r="C522" s="1164"/>
      <c r="D522" s="22">
        <v>5.0000000000000001E-3</v>
      </c>
      <c r="E522" s="948" t="s">
        <v>20427</v>
      </c>
      <c r="F522" s="27" t="s">
        <v>19518</v>
      </c>
      <c r="G522" s="948" t="s">
        <v>19668</v>
      </c>
      <c r="H522" s="1142"/>
      <c r="I522" s="1142"/>
      <c r="J522" s="182"/>
      <c r="K522" s="1144"/>
      <c r="L522" s="182"/>
      <c r="M522" s="182"/>
      <c r="N522" s="182"/>
      <c r="O522" s="182"/>
    </row>
    <row r="523" spans="1:15" ht="39.6">
      <c r="A523" s="22" t="s">
        <v>19382</v>
      </c>
      <c r="B523" s="948" t="s">
        <v>20428</v>
      </c>
      <c r="C523" s="1164"/>
      <c r="D523" s="22">
        <v>1</v>
      </c>
      <c r="E523" s="948" t="s">
        <v>20429</v>
      </c>
      <c r="F523" s="948" t="s">
        <v>20430</v>
      </c>
      <c r="G523" s="948" t="s">
        <v>20231</v>
      </c>
      <c r="H523" s="1142"/>
      <c r="I523" s="1142"/>
      <c r="J523" s="182"/>
      <c r="K523" s="1144"/>
      <c r="L523" s="182"/>
      <c r="M523" s="182"/>
      <c r="N523" s="182"/>
      <c r="O523" s="182"/>
    </row>
    <row r="524" spans="1:15" ht="63.75" customHeight="1">
      <c r="A524" s="22" t="s">
        <v>19387</v>
      </c>
      <c r="B524" s="948" t="s">
        <v>20431</v>
      </c>
      <c r="C524" s="1164"/>
      <c r="D524" s="22">
        <v>0.01</v>
      </c>
      <c r="E524" s="948" t="s">
        <v>20432</v>
      </c>
      <c r="F524" s="948" t="s">
        <v>19437</v>
      </c>
      <c r="G524" s="948" t="s">
        <v>20321</v>
      </c>
      <c r="H524" s="1142"/>
      <c r="I524" s="1142"/>
      <c r="J524" s="182"/>
      <c r="K524" s="1144"/>
      <c r="L524" s="182"/>
      <c r="M524" s="182"/>
      <c r="N524" s="182"/>
      <c r="O524" s="182"/>
    </row>
    <row r="525" spans="1:15" ht="55.2" customHeight="1">
      <c r="A525" s="22" t="s">
        <v>19392</v>
      </c>
      <c r="B525" s="948" t="s">
        <v>20433</v>
      </c>
      <c r="C525" s="1164"/>
      <c r="D525" s="22">
        <v>0.01</v>
      </c>
      <c r="E525" s="948" t="s">
        <v>20434</v>
      </c>
      <c r="F525" s="27" t="s">
        <v>19461</v>
      </c>
      <c r="G525" s="948" t="s">
        <v>19344</v>
      </c>
      <c r="H525" s="2"/>
      <c r="I525" s="1142"/>
      <c r="J525" s="182"/>
      <c r="K525" s="1144"/>
      <c r="L525" s="182"/>
      <c r="M525" s="182"/>
      <c r="N525" s="182"/>
      <c r="O525" s="182"/>
    </row>
    <row r="526" spans="1:15" ht="26.4">
      <c r="A526" s="22" t="s">
        <v>19395</v>
      </c>
      <c r="B526" s="948" t="s">
        <v>20435</v>
      </c>
      <c r="C526" s="1164"/>
      <c r="D526" s="22">
        <v>0.2</v>
      </c>
      <c r="E526" s="948" t="s">
        <v>20436</v>
      </c>
      <c r="F526" s="948" t="s">
        <v>20214</v>
      </c>
      <c r="G526" s="948" t="s">
        <v>19344</v>
      </c>
      <c r="H526" s="1142"/>
      <c r="I526" s="1142"/>
      <c r="J526" s="182"/>
      <c r="K526" s="1144"/>
      <c r="L526" s="182"/>
      <c r="M526" s="182"/>
      <c r="N526" s="182"/>
      <c r="O526" s="182"/>
    </row>
    <row r="527" spans="1:15" ht="26.4">
      <c r="A527" s="22" t="s">
        <v>19399</v>
      </c>
      <c r="B527" s="948" t="s">
        <v>20437</v>
      </c>
      <c r="C527" s="1164"/>
      <c r="D527" s="22">
        <v>0.05</v>
      </c>
      <c r="E527" s="948" t="s">
        <v>20438</v>
      </c>
      <c r="F527" s="948" t="s">
        <v>20439</v>
      </c>
      <c r="G527" s="948" t="s">
        <v>19364</v>
      </c>
      <c r="H527" s="2"/>
      <c r="I527" s="1142"/>
      <c r="J527" s="182"/>
      <c r="K527" s="1144"/>
      <c r="L527" s="182"/>
      <c r="M527" s="182"/>
      <c r="N527" s="182"/>
      <c r="O527" s="182"/>
    </row>
    <row r="528" spans="1:15" ht="26.4">
      <c r="A528" s="22">
        <v>34</v>
      </c>
      <c r="B528" s="948" t="s">
        <v>607</v>
      </c>
      <c r="C528" s="1164"/>
      <c r="D528" s="22">
        <v>3</v>
      </c>
      <c r="E528" s="948" t="s">
        <v>20440</v>
      </c>
      <c r="F528" s="948" t="s">
        <v>20214</v>
      </c>
      <c r="G528" s="948" t="s">
        <v>20231</v>
      </c>
      <c r="H528" s="1142"/>
      <c r="I528" s="1142"/>
      <c r="J528" s="182"/>
      <c r="K528" s="1144"/>
      <c r="L528" s="182"/>
      <c r="M528" s="182"/>
      <c r="N528" s="182"/>
      <c r="O528" s="182"/>
    </row>
    <row r="529" spans="1:15" ht="15.6">
      <c r="A529" s="1177" t="s">
        <v>295</v>
      </c>
      <c r="B529" s="1163" t="s">
        <v>52</v>
      </c>
      <c r="C529" s="1161"/>
      <c r="D529" s="1177">
        <f>SUM(D495:D528)</f>
        <v>60.815000000000026</v>
      </c>
      <c r="E529" s="1163"/>
      <c r="F529" s="1160"/>
      <c r="G529" s="1160"/>
      <c r="H529" s="2"/>
      <c r="I529" s="959"/>
      <c r="J529" s="182"/>
      <c r="K529" s="1144"/>
      <c r="L529" s="182"/>
      <c r="M529" s="182"/>
      <c r="N529" s="182"/>
      <c r="O529" s="182"/>
    </row>
    <row r="530" spans="1:15" ht="15.6">
      <c r="A530" s="22"/>
      <c r="B530" s="948"/>
      <c r="C530" s="1161" t="s">
        <v>20441</v>
      </c>
      <c r="D530" s="22"/>
      <c r="E530" s="948"/>
      <c r="F530" s="948"/>
      <c r="G530" s="948"/>
      <c r="H530" s="2"/>
      <c r="I530" s="959"/>
      <c r="J530" s="182"/>
      <c r="K530" s="1144"/>
      <c r="L530" s="182"/>
      <c r="M530" s="182"/>
      <c r="N530" s="182"/>
      <c r="O530" s="182"/>
    </row>
    <row r="531" spans="1:15" ht="26.4">
      <c r="A531" s="22" t="s">
        <v>19171</v>
      </c>
      <c r="B531" s="948" t="s">
        <v>20442</v>
      </c>
      <c r="C531" s="1164"/>
      <c r="D531" s="22">
        <v>0.01</v>
      </c>
      <c r="E531" s="948" t="s">
        <v>20443</v>
      </c>
      <c r="F531" s="948" t="s">
        <v>20444</v>
      </c>
      <c r="G531" s="948" t="s">
        <v>19364</v>
      </c>
      <c r="H531" s="2"/>
      <c r="I531" s="1142"/>
      <c r="J531" s="182"/>
      <c r="K531" s="1144"/>
      <c r="L531" s="182"/>
      <c r="M531" s="182"/>
      <c r="N531" s="182"/>
      <c r="O531" s="182"/>
    </row>
    <row r="532" spans="1:15" ht="27" customHeight="1">
      <c r="A532" s="22" t="s">
        <v>19217</v>
      </c>
      <c r="B532" s="948" t="s">
        <v>20445</v>
      </c>
      <c r="C532" s="1164"/>
      <c r="D532" s="22">
        <v>0.01</v>
      </c>
      <c r="E532" s="948" t="s">
        <v>20446</v>
      </c>
      <c r="F532" s="948" t="s">
        <v>20447</v>
      </c>
      <c r="G532" s="948" t="s">
        <v>19364</v>
      </c>
      <c r="H532" s="2"/>
      <c r="I532" s="1142"/>
      <c r="J532" s="182"/>
      <c r="K532" s="1144"/>
      <c r="L532" s="182"/>
      <c r="M532" s="182"/>
      <c r="N532" s="182"/>
      <c r="O532" s="182"/>
    </row>
    <row r="533" spans="1:15" ht="15.6">
      <c r="A533" s="1177" t="s">
        <v>11</v>
      </c>
      <c r="B533" s="1163" t="s">
        <v>3274</v>
      </c>
      <c r="C533" s="1161"/>
      <c r="D533" s="1177">
        <f>SUM(D531:D532)</f>
        <v>0.02</v>
      </c>
      <c r="E533" s="1163"/>
      <c r="F533" s="1160"/>
      <c r="G533" s="1160"/>
      <c r="H533" s="2"/>
      <c r="I533" s="959"/>
      <c r="J533" s="182"/>
      <c r="K533" s="1144"/>
      <c r="L533" s="182"/>
      <c r="M533" s="182"/>
      <c r="N533" s="182"/>
      <c r="O533" s="182"/>
    </row>
    <row r="534" spans="1:15" ht="15.6">
      <c r="A534" s="22"/>
      <c r="B534" s="948"/>
      <c r="C534" s="1161" t="s">
        <v>20448</v>
      </c>
      <c r="D534" s="22"/>
      <c r="E534" s="948"/>
      <c r="F534" s="948"/>
      <c r="G534" s="948"/>
      <c r="H534" s="2"/>
      <c r="I534" s="959"/>
      <c r="J534" s="182"/>
      <c r="K534" s="1144"/>
      <c r="L534" s="182"/>
      <c r="M534" s="182"/>
      <c r="N534" s="182"/>
      <c r="O534" s="182"/>
    </row>
    <row r="535" spans="1:15" ht="39.6">
      <c r="A535" s="22" t="s">
        <v>19171</v>
      </c>
      <c r="B535" s="948" t="s">
        <v>20449</v>
      </c>
      <c r="C535" s="1164"/>
      <c r="D535" s="22">
        <v>1.4970000000000001</v>
      </c>
      <c r="E535" s="948" t="s">
        <v>20450</v>
      </c>
      <c r="F535" s="948" t="s">
        <v>20317</v>
      </c>
      <c r="G535" s="948" t="s">
        <v>20451</v>
      </c>
      <c r="H535" s="2"/>
      <c r="I535" s="1142"/>
      <c r="J535" s="182"/>
      <c r="K535" s="1144"/>
      <c r="L535" s="182"/>
      <c r="M535" s="182"/>
      <c r="N535" s="182"/>
      <c r="O535" s="182"/>
    </row>
    <row r="536" spans="1:15" ht="39.6">
      <c r="A536" s="22" t="s">
        <v>19217</v>
      </c>
      <c r="B536" s="948" t="s">
        <v>20452</v>
      </c>
      <c r="C536" s="1164"/>
      <c r="D536" s="22">
        <v>22.8</v>
      </c>
      <c r="E536" s="948" t="s">
        <v>20453</v>
      </c>
      <c r="F536" s="27" t="s">
        <v>19507</v>
      </c>
      <c r="G536" s="948" t="s">
        <v>19431</v>
      </c>
      <c r="H536" s="1142"/>
      <c r="I536" s="1142"/>
      <c r="J536" s="182"/>
      <c r="K536" s="1144"/>
      <c r="L536" s="182"/>
      <c r="M536" s="182"/>
      <c r="N536" s="182"/>
      <c r="O536" s="182"/>
    </row>
    <row r="537" spans="1:15" ht="26.4">
      <c r="A537" s="22" t="s">
        <v>19222</v>
      </c>
      <c r="B537" s="948" t="s">
        <v>20454</v>
      </c>
      <c r="C537" s="1164"/>
      <c r="D537" s="22">
        <v>22</v>
      </c>
      <c r="E537" s="948" t="s">
        <v>20455</v>
      </c>
      <c r="F537" s="948" t="s">
        <v>19360</v>
      </c>
      <c r="G537" s="948" t="s">
        <v>20456</v>
      </c>
      <c r="H537" s="2"/>
      <c r="I537" s="1142"/>
      <c r="J537" s="182"/>
      <c r="K537" s="1144"/>
      <c r="L537" s="182"/>
      <c r="M537" s="182"/>
      <c r="N537" s="182"/>
      <c r="O537" s="182"/>
    </row>
    <row r="538" spans="1:15" ht="26.4">
      <c r="A538" s="22" t="s">
        <v>19227</v>
      </c>
      <c r="B538" s="948" t="s">
        <v>20457</v>
      </c>
      <c r="C538" s="1164"/>
      <c r="D538" s="22">
        <v>1.5</v>
      </c>
      <c r="E538" s="948" t="s">
        <v>20458</v>
      </c>
      <c r="F538" s="27" t="s">
        <v>19649</v>
      </c>
      <c r="G538" s="948" t="s">
        <v>19374</v>
      </c>
      <c r="H538" s="2"/>
      <c r="I538" s="1142"/>
      <c r="J538" s="182"/>
      <c r="K538" s="1144"/>
      <c r="L538" s="182"/>
      <c r="M538" s="182"/>
      <c r="N538" s="182"/>
      <c r="O538" s="182"/>
    </row>
    <row r="539" spans="1:15" ht="39.6">
      <c r="A539" s="22" t="s">
        <v>19255</v>
      </c>
      <c r="B539" s="948" t="s">
        <v>20459</v>
      </c>
      <c r="C539" s="1164"/>
      <c r="D539" s="22">
        <v>10</v>
      </c>
      <c r="E539" s="948" t="s">
        <v>20460</v>
      </c>
      <c r="F539" s="948" t="s">
        <v>19378</v>
      </c>
      <c r="G539" s="948" t="s">
        <v>20461</v>
      </c>
      <c r="H539" s="1142"/>
      <c r="I539" s="1142"/>
      <c r="J539" s="182"/>
      <c r="K539" s="1144"/>
      <c r="L539" s="182"/>
      <c r="M539" s="182"/>
      <c r="N539" s="182"/>
      <c r="O539" s="182"/>
    </row>
    <row r="540" spans="1:15" ht="26.4">
      <c r="A540" s="22" t="s">
        <v>19259</v>
      </c>
      <c r="B540" s="948" t="s">
        <v>20462</v>
      </c>
      <c r="C540" s="1164"/>
      <c r="D540" s="22">
        <v>6</v>
      </c>
      <c r="E540" s="948" t="s">
        <v>20463</v>
      </c>
      <c r="F540" s="948" t="s">
        <v>19378</v>
      </c>
      <c r="G540" s="948" t="s">
        <v>20461</v>
      </c>
      <c r="H540" s="1142"/>
      <c r="I540" s="1142"/>
      <c r="J540" s="182"/>
      <c r="K540" s="1144"/>
      <c r="L540" s="182"/>
      <c r="M540" s="182"/>
      <c r="N540" s="182"/>
      <c r="O540" s="182"/>
    </row>
    <row r="541" spans="1:15" ht="39.6">
      <c r="A541" s="22" t="s">
        <v>19290</v>
      </c>
      <c r="B541" s="948" t="s">
        <v>20464</v>
      </c>
      <c r="C541" s="948"/>
      <c r="D541" s="22">
        <v>0.8</v>
      </c>
      <c r="E541" s="948" t="s">
        <v>20465</v>
      </c>
      <c r="F541" s="27" t="s">
        <v>19765</v>
      </c>
      <c r="G541" s="948" t="s">
        <v>20390</v>
      </c>
      <c r="H541" s="2"/>
      <c r="I541" s="1142"/>
      <c r="J541" s="182"/>
      <c r="K541" s="1144"/>
      <c r="L541" s="182"/>
      <c r="M541" s="182"/>
      <c r="N541" s="182"/>
      <c r="O541" s="182"/>
    </row>
    <row r="542" spans="1:15" ht="39.6">
      <c r="A542" s="22" t="s">
        <v>19294</v>
      </c>
      <c r="B542" s="948" t="s">
        <v>20466</v>
      </c>
      <c r="C542" s="948"/>
      <c r="D542" s="22">
        <v>10.9</v>
      </c>
      <c r="E542" s="948" t="s">
        <v>20467</v>
      </c>
      <c r="F542" s="27" t="s">
        <v>20289</v>
      </c>
      <c r="G542" s="948" t="s">
        <v>19538</v>
      </c>
      <c r="H542" s="2"/>
      <c r="I542" s="1142"/>
      <c r="J542" s="182"/>
      <c r="K542" s="1144"/>
      <c r="L542" s="182"/>
      <c r="M542" s="182"/>
      <c r="N542" s="182"/>
      <c r="O542" s="182"/>
    </row>
    <row r="543" spans="1:15" ht="57" customHeight="1">
      <c r="A543" s="22" t="s">
        <v>19297</v>
      </c>
      <c r="B543" s="948" t="s">
        <v>20468</v>
      </c>
      <c r="C543" s="948"/>
      <c r="D543" s="22">
        <v>162.57759999999999</v>
      </c>
      <c r="E543" s="948" t="s">
        <v>20469</v>
      </c>
      <c r="F543" s="948" t="s">
        <v>20470</v>
      </c>
      <c r="G543" s="948" t="s">
        <v>19431</v>
      </c>
      <c r="H543" s="1142"/>
      <c r="I543" s="1142"/>
      <c r="J543" s="182"/>
      <c r="K543" s="1144"/>
      <c r="L543" s="182"/>
      <c r="M543" s="182"/>
      <c r="N543" s="182"/>
      <c r="O543" s="182"/>
    </row>
    <row r="544" spans="1:15" ht="65.25" customHeight="1">
      <c r="A544" s="22" t="s">
        <v>42</v>
      </c>
      <c r="B544" s="948" t="s">
        <v>20471</v>
      </c>
      <c r="C544" s="948"/>
      <c r="D544" s="22">
        <v>1.4</v>
      </c>
      <c r="E544" s="948" t="s">
        <v>20472</v>
      </c>
      <c r="F544" s="948" t="s">
        <v>20473</v>
      </c>
      <c r="G544" s="948" t="s">
        <v>20474</v>
      </c>
      <c r="H544" s="2"/>
      <c r="I544" s="1142"/>
      <c r="J544" s="182"/>
      <c r="K544" s="1144"/>
      <c r="L544" s="182"/>
      <c r="M544" s="182"/>
      <c r="N544" s="182"/>
      <c r="O544" s="182"/>
    </row>
    <row r="545" spans="1:15" ht="18.600000000000001" customHeight="1">
      <c r="A545" s="1177" t="s">
        <v>42</v>
      </c>
      <c r="B545" s="1163" t="s">
        <v>52</v>
      </c>
      <c r="C545" s="1163"/>
      <c r="D545" s="1177">
        <f>SUM(D535:D544)</f>
        <v>239.47459999999998</v>
      </c>
      <c r="E545" s="1163"/>
      <c r="F545" s="1160"/>
      <c r="G545" s="1160"/>
      <c r="H545" s="2"/>
      <c r="I545" s="959"/>
      <c r="J545" s="182"/>
      <c r="K545" s="1144"/>
      <c r="L545" s="182"/>
      <c r="M545" s="182"/>
      <c r="N545" s="182"/>
      <c r="O545" s="182"/>
    </row>
    <row r="546" spans="1:15" ht="32.4">
      <c r="A546" s="1176">
        <v>209</v>
      </c>
      <c r="B546" s="1158" t="s">
        <v>8430</v>
      </c>
      <c r="C546" s="1164"/>
      <c r="D546" s="1176">
        <v>773.05759999999998</v>
      </c>
      <c r="E546" s="1158"/>
      <c r="F546" s="1164"/>
      <c r="G546" s="1164"/>
      <c r="H546" s="2"/>
      <c r="I546" s="959"/>
      <c r="J546" s="182"/>
      <c r="K546" s="1144"/>
      <c r="L546" s="182"/>
      <c r="M546" s="182"/>
      <c r="N546" s="182"/>
      <c r="O546" s="182"/>
    </row>
    <row r="547" spans="1:15" ht="16.2" customHeight="1">
      <c r="A547" s="2946" t="s">
        <v>6</v>
      </c>
      <c r="B547" s="2946"/>
      <c r="C547" s="2946"/>
      <c r="D547" s="2946"/>
      <c r="E547" s="2946"/>
      <c r="F547" s="2946"/>
      <c r="G547" s="2946"/>
      <c r="H547" s="2946"/>
      <c r="I547" s="2946"/>
      <c r="J547" s="182"/>
      <c r="K547" s="1144"/>
      <c r="L547" s="182"/>
      <c r="M547" s="182"/>
      <c r="N547" s="182"/>
      <c r="O547" s="182"/>
    </row>
    <row r="548" spans="1:15" ht="29.4" customHeight="1">
      <c r="A548" s="22" t="s">
        <v>19171</v>
      </c>
      <c r="B548" s="948" t="s">
        <v>20475</v>
      </c>
      <c r="C548" s="948"/>
      <c r="D548" s="22">
        <v>86.1</v>
      </c>
      <c r="E548" s="948" t="s">
        <v>20476</v>
      </c>
      <c r="F548" s="27" t="s">
        <v>20302</v>
      </c>
      <c r="G548" s="948" t="s">
        <v>19344</v>
      </c>
      <c r="H548" s="1142"/>
      <c r="I548" s="1142"/>
      <c r="J548" s="182"/>
      <c r="K548" s="1144"/>
      <c r="L548" s="182"/>
      <c r="M548" s="182"/>
      <c r="N548" s="182"/>
      <c r="O548" s="182"/>
    </row>
    <row r="549" spans="1:15" ht="28.95" customHeight="1">
      <c r="A549" s="22" t="s">
        <v>19217</v>
      </c>
      <c r="B549" s="948" t="s">
        <v>20477</v>
      </c>
      <c r="C549" s="948"/>
      <c r="D549" s="22">
        <v>19.8</v>
      </c>
      <c r="E549" s="948" t="s">
        <v>20478</v>
      </c>
      <c r="F549" s="27" t="s">
        <v>20306</v>
      </c>
      <c r="G549" s="948" t="s">
        <v>19374</v>
      </c>
      <c r="H549" s="2"/>
      <c r="I549" s="1142"/>
      <c r="J549" s="182"/>
      <c r="K549" s="1144"/>
      <c r="L549" s="182"/>
      <c r="M549" s="182"/>
      <c r="N549" s="182"/>
      <c r="O549" s="182"/>
    </row>
    <row r="550" spans="1:15" ht="54.75" customHeight="1">
      <c r="A550" s="22" t="s">
        <v>19222</v>
      </c>
      <c r="B550" s="948" t="s">
        <v>20479</v>
      </c>
      <c r="C550" s="948"/>
      <c r="D550" s="22">
        <v>2.5</v>
      </c>
      <c r="E550" s="948" t="s">
        <v>20480</v>
      </c>
      <c r="F550" s="948" t="s">
        <v>20481</v>
      </c>
      <c r="G550" s="948" t="s">
        <v>20390</v>
      </c>
      <c r="H550" s="1142"/>
      <c r="I550" s="1142"/>
      <c r="J550" s="182"/>
      <c r="K550" s="1144"/>
      <c r="L550" s="182"/>
      <c r="M550" s="182"/>
      <c r="N550" s="182"/>
      <c r="O550" s="182"/>
    </row>
    <row r="551" spans="1:15" ht="63" customHeight="1">
      <c r="A551" s="22" t="s">
        <v>19227</v>
      </c>
      <c r="B551" s="948" t="s">
        <v>20482</v>
      </c>
      <c r="C551" s="948"/>
      <c r="D551" s="22">
        <v>73.8</v>
      </c>
      <c r="E551" s="948" t="s">
        <v>20483</v>
      </c>
      <c r="F551" s="948" t="s">
        <v>20481</v>
      </c>
      <c r="G551" s="948" t="s">
        <v>20484</v>
      </c>
      <c r="H551" s="1142"/>
      <c r="I551" s="1142"/>
      <c r="J551" s="182"/>
      <c r="K551" s="1144"/>
      <c r="L551" s="182"/>
      <c r="M551" s="182"/>
      <c r="N551" s="182"/>
      <c r="O551" s="182"/>
    </row>
    <row r="552" spans="1:15" ht="42" customHeight="1">
      <c r="A552" s="22" t="s">
        <v>19255</v>
      </c>
      <c r="B552" s="948" t="s">
        <v>20485</v>
      </c>
      <c r="C552" s="948"/>
      <c r="D552" s="22">
        <v>50</v>
      </c>
      <c r="E552" s="948" t="s">
        <v>20486</v>
      </c>
      <c r="F552" s="948" t="s">
        <v>20487</v>
      </c>
      <c r="G552" s="948" t="s">
        <v>19374</v>
      </c>
      <c r="H552" s="1142"/>
      <c r="I552" s="1142"/>
      <c r="J552" s="182"/>
      <c r="K552" s="1144"/>
      <c r="L552" s="182"/>
      <c r="M552" s="182"/>
      <c r="N552" s="182"/>
      <c r="O552" s="182"/>
    </row>
    <row r="553" spans="1:15" ht="45.75" customHeight="1">
      <c r="A553" s="22" t="s">
        <v>19259</v>
      </c>
      <c r="B553" s="948" t="s">
        <v>20488</v>
      </c>
      <c r="C553" s="948"/>
      <c r="D553" s="22">
        <v>10.4</v>
      </c>
      <c r="E553" s="948" t="s">
        <v>20489</v>
      </c>
      <c r="F553" s="27" t="s">
        <v>19553</v>
      </c>
      <c r="G553" s="948" t="s">
        <v>19374</v>
      </c>
      <c r="H553" s="1142"/>
      <c r="I553" s="1142"/>
      <c r="J553" s="182"/>
      <c r="K553" s="1144"/>
      <c r="L553" s="182"/>
      <c r="M553" s="182"/>
      <c r="N553" s="182"/>
      <c r="O553" s="182"/>
    </row>
    <row r="554" spans="1:15" ht="42" customHeight="1">
      <c r="A554" s="22" t="s">
        <v>19290</v>
      </c>
      <c r="B554" s="948" t="s">
        <v>20490</v>
      </c>
      <c r="C554" s="948"/>
      <c r="D554" s="22">
        <v>367</v>
      </c>
      <c r="E554" s="948" t="s">
        <v>20491</v>
      </c>
      <c r="F554" s="948" t="s">
        <v>20492</v>
      </c>
      <c r="G554" s="948" t="s">
        <v>20493</v>
      </c>
      <c r="H554" s="2"/>
      <c r="I554" s="1142"/>
      <c r="J554" s="182"/>
      <c r="K554" s="1144"/>
      <c r="L554" s="182"/>
      <c r="M554" s="182"/>
      <c r="N554" s="182"/>
      <c r="O554" s="182"/>
    </row>
    <row r="555" spans="1:15" ht="40.5" customHeight="1">
      <c r="A555" s="22" t="s">
        <v>19294</v>
      </c>
      <c r="B555" s="948" t="s">
        <v>20494</v>
      </c>
      <c r="C555" s="948"/>
      <c r="D555" s="22">
        <v>94</v>
      </c>
      <c r="E555" s="948" t="s">
        <v>20495</v>
      </c>
      <c r="F555" s="948" t="s">
        <v>20492</v>
      </c>
      <c r="G555" s="948" t="s">
        <v>20231</v>
      </c>
      <c r="H555" s="2"/>
      <c r="I555" s="1142"/>
      <c r="J555" s="182"/>
      <c r="K555" s="1144"/>
      <c r="L555" s="182"/>
      <c r="M555" s="182"/>
      <c r="N555" s="182"/>
      <c r="O555" s="182"/>
    </row>
    <row r="556" spans="1:15" ht="39.6">
      <c r="A556" s="22" t="s">
        <v>19297</v>
      </c>
      <c r="B556" s="948" t="s">
        <v>20496</v>
      </c>
      <c r="C556" s="948"/>
      <c r="D556" s="22">
        <v>15.2</v>
      </c>
      <c r="E556" s="948" t="s">
        <v>20497</v>
      </c>
      <c r="F556" s="27" t="s">
        <v>20498</v>
      </c>
      <c r="G556" s="948" t="s">
        <v>19398</v>
      </c>
      <c r="H556" s="1142"/>
      <c r="I556" s="1142"/>
      <c r="J556" s="182"/>
      <c r="K556" s="1144"/>
      <c r="L556" s="182"/>
      <c r="M556" s="182"/>
      <c r="N556" s="182"/>
      <c r="O556" s="182"/>
    </row>
    <row r="557" spans="1:15" ht="39.6">
      <c r="A557" s="22" t="s">
        <v>19302</v>
      </c>
      <c r="B557" s="948" t="s">
        <v>20499</v>
      </c>
      <c r="C557" s="948"/>
      <c r="D557" s="22">
        <v>3</v>
      </c>
      <c r="E557" s="948" t="s">
        <v>20500</v>
      </c>
      <c r="F557" s="27" t="s">
        <v>19649</v>
      </c>
      <c r="G557" s="948" t="s">
        <v>20321</v>
      </c>
      <c r="H557" s="2"/>
      <c r="I557" s="1142"/>
      <c r="J557" s="182"/>
      <c r="K557" s="1144"/>
      <c r="L557" s="182"/>
      <c r="M557" s="182"/>
      <c r="N557" s="182"/>
      <c r="O557" s="182"/>
    </row>
    <row r="558" spans="1:15" ht="26.4">
      <c r="A558" s="22" t="s">
        <v>19307</v>
      </c>
      <c r="B558" s="948" t="s">
        <v>20501</v>
      </c>
      <c r="C558" s="948"/>
      <c r="D558" s="22">
        <v>18</v>
      </c>
      <c r="E558" s="948" t="s">
        <v>20502</v>
      </c>
      <c r="F558" s="27" t="s">
        <v>19212</v>
      </c>
      <c r="G558" s="948" t="s">
        <v>19364</v>
      </c>
      <c r="H558" s="2"/>
      <c r="I558" s="1142"/>
      <c r="J558" s="182"/>
      <c r="K558" s="1144"/>
      <c r="L558" s="182"/>
      <c r="M558" s="182"/>
      <c r="N558" s="182"/>
      <c r="O558" s="182"/>
    </row>
    <row r="559" spans="1:15" ht="66">
      <c r="A559" s="22" t="s">
        <v>19311</v>
      </c>
      <c r="B559" s="948" t="s">
        <v>20503</v>
      </c>
      <c r="C559" s="948"/>
      <c r="D559" s="22">
        <v>5</v>
      </c>
      <c r="E559" s="948" t="s">
        <v>20504</v>
      </c>
      <c r="F559" s="948" t="s">
        <v>20505</v>
      </c>
      <c r="G559" s="948" t="s">
        <v>20321</v>
      </c>
      <c r="H559" s="2"/>
      <c r="I559" s="1142"/>
      <c r="J559" s="182"/>
      <c r="K559" s="1144"/>
      <c r="L559" s="182"/>
      <c r="M559" s="182"/>
      <c r="N559" s="182"/>
      <c r="O559" s="182"/>
    </row>
    <row r="560" spans="1:15" ht="66">
      <c r="A560" s="22" t="s">
        <v>19316</v>
      </c>
      <c r="B560" s="948" t="s">
        <v>20506</v>
      </c>
      <c r="C560" s="948"/>
      <c r="D560" s="22">
        <v>36</v>
      </c>
      <c r="E560" s="948" t="s">
        <v>20507</v>
      </c>
      <c r="F560" s="948" t="s">
        <v>20072</v>
      </c>
      <c r="G560" s="948" t="s">
        <v>20508</v>
      </c>
      <c r="H560" s="2"/>
      <c r="I560" s="1142"/>
      <c r="J560" s="182"/>
      <c r="K560" s="1144"/>
      <c r="L560" s="182"/>
      <c r="M560" s="182"/>
      <c r="N560" s="182"/>
      <c r="O560" s="182"/>
    </row>
    <row r="561" spans="1:15" ht="39.6">
      <c r="A561" s="22" t="s">
        <v>19321</v>
      </c>
      <c r="B561" s="948" t="s">
        <v>20509</v>
      </c>
      <c r="C561" s="948"/>
      <c r="D561" s="22">
        <v>2</v>
      </c>
      <c r="E561" s="948" t="s">
        <v>20510</v>
      </c>
      <c r="F561" s="27" t="s">
        <v>19645</v>
      </c>
      <c r="G561" s="948" t="s">
        <v>20321</v>
      </c>
      <c r="H561" s="2"/>
      <c r="I561" s="1142"/>
      <c r="J561" s="182"/>
      <c r="K561" s="1144"/>
      <c r="L561" s="182"/>
      <c r="M561" s="182"/>
      <c r="N561" s="182"/>
      <c r="O561" s="182"/>
    </row>
    <row r="562" spans="1:15" ht="26.4">
      <c r="A562" s="22" t="s">
        <v>19326</v>
      </c>
      <c r="B562" s="948" t="s">
        <v>20511</v>
      </c>
      <c r="C562" s="948"/>
      <c r="D562" s="22">
        <v>7</v>
      </c>
      <c r="E562" s="948" t="s">
        <v>20512</v>
      </c>
      <c r="F562" s="27" t="s">
        <v>19212</v>
      </c>
      <c r="G562" s="948" t="s">
        <v>19364</v>
      </c>
      <c r="H562" s="2"/>
      <c r="I562" s="1142"/>
      <c r="J562" s="182"/>
      <c r="K562" s="1147"/>
      <c r="L562" s="182"/>
      <c r="M562" s="182"/>
      <c r="N562" s="182"/>
      <c r="O562" s="182"/>
    </row>
    <row r="563" spans="1:15" ht="31.2" customHeight="1">
      <c r="A563" s="22" t="s">
        <v>19331</v>
      </c>
      <c r="B563" s="948" t="s">
        <v>20513</v>
      </c>
      <c r="C563" s="948"/>
      <c r="D563" s="22">
        <v>4</v>
      </c>
      <c r="E563" s="948" t="s">
        <v>20514</v>
      </c>
      <c r="F563" s="27" t="s">
        <v>19212</v>
      </c>
      <c r="G563" s="948" t="s">
        <v>19364</v>
      </c>
      <c r="H563" s="2"/>
      <c r="I563" s="1142"/>
      <c r="J563" s="182"/>
      <c r="K563" s="1147"/>
      <c r="L563" s="182"/>
      <c r="M563" s="1155"/>
      <c r="N563" s="182"/>
      <c r="O563" s="1155"/>
    </row>
    <row r="564" spans="1:15" ht="39.6">
      <c r="A564" s="22" t="s">
        <v>19336</v>
      </c>
      <c r="B564" s="948" t="s">
        <v>20515</v>
      </c>
      <c r="C564" s="948"/>
      <c r="D564" s="22">
        <v>3</v>
      </c>
      <c r="E564" s="948" t="s">
        <v>20516</v>
      </c>
      <c r="F564" s="27" t="s">
        <v>19645</v>
      </c>
      <c r="G564" s="948" t="s">
        <v>20321</v>
      </c>
      <c r="H564" s="2"/>
      <c r="I564" s="1142"/>
      <c r="J564" s="182"/>
      <c r="K564" s="1147"/>
      <c r="L564" s="182"/>
      <c r="M564" s="1155"/>
      <c r="N564" s="182"/>
      <c r="O564" s="1155"/>
    </row>
    <row r="565" spans="1:15" ht="39.6">
      <c r="A565" s="22" t="s">
        <v>19341</v>
      </c>
      <c r="B565" s="948" t="s">
        <v>20517</v>
      </c>
      <c r="C565" s="948"/>
      <c r="D565" s="22">
        <v>5</v>
      </c>
      <c r="E565" s="948" t="s">
        <v>20518</v>
      </c>
      <c r="F565" s="27" t="s">
        <v>19645</v>
      </c>
      <c r="G565" s="948" t="s">
        <v>20321</v>
      </c>
      <c r="H565" s="2"/>
      <c r="I565" s="1142"/>
      <c r="J565" s="182"/>
      <c r="K565" s="1144"/>
      <c r="L565" s="182"/>
      <c r="M565" s="1155"/>
      <c r="N565" s="182"/>
      <c r="O565" s="1155"/>
    </row>
    <row r="566" spans="1:15" ht="26.4">
      <c r="A566" s="22" t="s">
        <v>19345</v>
      </c>
      <c r="B566" s="948" t="s">
        <v>20519</v>
      </c>
      <c r="C566" s="948"/>
      <c r="D566" s="22">
        <v>1.5</v>
      </c>
      <c r="E566" s="948" t="s">
        <v>20520</v>
      </c>
      <c r="F566" s="27" t="s">
        <v>19645</v>
      </c>
      <c r="G566" s="948" t="s">
        <v>20321</v>
      </c>
      <c r="H566" s="2"/>
      <c r="I566" s="1142"/>
      <c r="J566" s="182"/>
      <c r="K566" s="1144"/>
      <c r="L566" s="182"/>
      <c r="M566" s="1155"/>
      <c r="N566" s="182"/>
      <c r="O566" s="1155"/>
    </row>
    <row r="567" spans="1:15" ht="26.4">
      <c r="A567" s="22" t="s">
        <v>19350</v>
      </c>
      <c r="B567" s="948" t="s">
        <v>20521</v>
      </c>
      <c r="C567" s="948"/>
      <c r="D567" s="22">
        <v>1.8</v>
      </c>
      <c r="E567" s="948" t="s">
        <v>20522</v>
      </c>
      <c r="F567" s="27" t="s">
        <v>19212</v>
      </c>
      <c r="G567" s="948" t="s">
        <v>19364</v>
      </c>
      <c r="H567" s="2"/>
      <c r="I567" s="1142"/>
      <c r="J567" s="182"/>
      <c r="K567" s="1144"/>
      <c r="L567" s="182"/>
      <c r="M567" s="1155"/>
      <c r="N567" s="182"/>
      <c r="O567" s="1155"/>
    </row>
    <row r="568" spans="1:15" ht="70.95" customHeight="1">
      <c r="A568" s="22" t="s">
        <v>19354</v>
      </c>
      <c r="B568" s="948" t="s">
        <v>20523</v>
      </c>
      <c r="C568" s="948"/>
      <c r="D568" s="22">
        <v>5</v>
      </c>
      <c r="E568" s="948" t="s">
        <v>20524</v>
      </c>
      <c r="F568" s="27" t="s">
        <v>19649</v>
      </c>
      <c r="G568" s="948" t="s">
        <v>20321</v>
      </c>
      <c r="H568" s="2"/>
      <c r="I568" s="1142"/>
      <c r="J568" s="182"/>
      <c r="K568" s="1144"/>
      <c r="L568" s="182"/>
      <c r="M568" s="1155"/>
      <c r="N568" s="182"/>
      <c r="O568" s="1155"/>
    </row>
    <row r="569" spans="1:15" ht="39.6">
      <c r="A569" s="22" t="s">
        <v>19356</v>
      </c>
      <c r="B569" s="948" t="s">
        <v>20525</v>
      </c>
      <c r="C569" s="948"/>
      <c r="D569" s="22">
        <v>253</v>
      </c>
      <c r="E569" s="948" t="s">
        <v>20526</v>
      </c>
      <c r="F569" s="948" t="s">
        <v>20527</v>
      </c>
      <c r="G569" s="948" t="s">
        <v>20528</v>
      </c>
      <c r="H569" s="1142"/>
      <c r="I569" s="1142"/>
      <c r="J569" s="182"/>
      <c r="K569" s="1144"/>
      <c r="L569" s="182"/>
      <c r="M569" s="1155"/>
      <c r="N569" s="182"/>
      <c r="O569" s="1155"/>
    </row>
    <row r="570" spans="1:15" ht="39.6">
      <c r="A570" s="22" t="s">
        <v>19358</v>
      </c>
      <c r="B570" s="948" t="s">
        <v>20529</v>
      </c>
      <c r="C570" s="948"/>
      <c r="D570" s="22">
        <v>1173</v>
      </c>
      <c r="E570" s="948" t="s">
        <v>20530</v>
      </c>
      <c r="F570" s="948" t="s">
        <v>20527</v>
      </c>
      <c r="G570" s="948" t="s">
        <v>20531</v>
      </c>
      <c r="H570" s="1142"/>
      <c r="I570" s="1142"/>
      <c r="J570" s="182"/>
      <c r="K570" s="1144"/>
      <c r="L570" s="182"/>
      <c r="M570" s="1155"/>
      <c r="N570" s="182"/>
      <c r="O570" s="1155"/>
    </row>
    <row r="571" spans="1:15" ht="26.4">
      <c r="A571" s="22" t="s">
        <v>19362</v>
      </c>
      <c r="B571" s="948" t="s">
        <v>20532</v>
      </c>
      <c r="C571" s="948"/>
      <c r="D571" s="22">
        <v>6.4</v>
      </c>
      <c r="E571" s="948" t="s">
        <v>20533</v>
      </c>
      <c r="F571" s="27" t="s">
        <v>19212</v>
      </c>
      <c r="G571" s="948" t="s">
        <v>19364</v>
      </c>
      <c r="H571" s="2"/>
      <c r="I571" s="1142"/>
      <c r="J571" s="182"/>
      <c r="K571" s="1144"/>
      <c r="L571" s="182"/>
      <c r="M571" s="1155"/>
      <c r="N571" s="182"/>
      <c r="O571" s="1155"/>
    </row>
    <row r="572" spans="1:15" ht="39.6">
      <c r="A572" s="22" t="s">
        <v>19365</v>
      </c>
      <c r="B572" s="948" t="s">
        <v>20534</v>
      </c>
      <c r="C572" s="948"/>
      <c r="D572" s="22">
        <v>2</v>
      </c>
      <c r="E572" s="948" t="s">
        <v>20535</v>
      </c>
      <c r="F572" s="948" t="s">
        <v>20536</v>
      </c>
      <c r="G572" s="948" t="s">
        <v>19364</v>
      </c>
      <c r="H572" s="2"/>
      <c r="I572" s="1142"/>
      <c r="J572" s="182"/>
      <c r="K572" s="1144"/>
      <c r="L572" s="182"/>
      <c r="M572" s="1155"/>
      <c r="N572" s="182"/>
      <c r="O572" s="1155"/>
    </row>
    <row r="573" spans="1:15" ht="26.4">
      <c r="A573" s="22" t="s">
        <v>19370</v>
      </c>
      <c r="B573" s="948" t="s">
        <v>20537</v>
      </c>
      <c r="C573" s="948"/>
      <c r="D573" s="22">
        <v>1.19</v>
      </c>
      <c r="E573" s="948" t="s">
        <v>20538</v>
      </c>
      <c r="F573" s="27" t="s">
        <v>19212</v>
      </c>
      <c r="G573" s="948" t="s">
        <v>19364</v>
      </c>
      <c r="H573" s="2"/>
      <c r="I573" s="1142"/>
      <c r="J573" s="182"/>
      <c r="K573" s="1144"/>
      <c r="L573" s="182"/>
      <c r="M573" s="1155"/>
      <c r="N573" s="182"/>
      <c r="O573" s="1155"/>
    </row>
    <row r="574" spans="1:15" ht="26.4">
      <c r="A574" s="22" t="s">
        <v>19375</v>
      </c>
      <c r="B574" s="948" t="s">
        <v>20539</v>
      </c>
      <c r="C574" s="948"/>
      <c r="D574" s="22">
        <v>5.5</v>
      </c>
      <c r="E574" s="948" t="s">
        <v>20540</v>
      </c>
      <c r="F574" s="27" t="s">
        <v>19645</v>
      </c>
      <c r="G574" s="948" t="s">
        <v>19364</v>
      </c>
      <c r="H574" s="2"/>
      <c r="I574" s="1142"/>
      <c r="J574" s="182"/>
      <c r="K574" s="1144"/>
      <c r="L574" s="182"/>
      <c r="M574" s="1155"/>
      <c r="N574" s="182"/>
      <c r="O574" s="1155"/>
    </row>
    <row r="575" spans="1:15" ht="37.5" customHeight="1">
      <c r="A575" s="22" t="s">
        <v>19379</v>
      </c>
      <c r="B575" s="948" t="s">
        <v>20541</v>
      </c>
      <c r="C575" s="948"/>
      <c r="D575" s="22">
        <v>2</v>
      </c>
      <c r="E575" s="948" t="s">
        <v>20542</v>
      </c>
      <c r="F575" s="27" t="s">
        <v>19645</v>
      </c>
      <c r="G575" s="948" t="s">
        <v>20321</v>
      </c>
      <c r="H575" s="2"/>
      <c r="I575" s="1142"/>
      <c r="J575" s="182"/>
      <c r="K575" s="1144"/>
      <c r="L575" s="182"/>
      <c r="M575" s="1155"/>
      <c r="N575" s="182"/>
      <c r="O575" s="1155"/>
    </row>
    <row r="576" spans="1:15" ht="26.4">
      <c r="A576" s="22" t="s">
        <v>19382</v>
      </c>
      <c r="B576" s="948" t="s">
        <v>20543</v>
      </c>
      <c r="C576" s="948"/>
      <c r="D576" s="22">
        <v>1.7</v>
      </c>
      <c r="E576" s="948" t="s">
        <v>20544</v>
      </c>
      <c r="F576" s="27" t="s">
        <v>20545</v>
      </c>
      <c r="G576" s="948" t="s">
        <v>19344</v>
      </c>
      <c r="H576" s="2"/>
      <c r="I576" s="1142"/>
      <c r="J576" s="182"/>
      <c r="K576" s="1144"/>
      <c r="L576" s="182"/>
      <c r="M576" s="1155"/>
      <c r="N576" s="182"/>
      <c r="O576" s="1155"/>
    </row>
    <row r="577" spans="1:15" ht="44.4" customHeight="1">
      <c r="A577" s="22" t="s">
        <v>19387</v>
      </c>
      <c r="B577" s="948" t="s">
        <v>20546</v>
      </c>
      <c r="C577" s="948"/>
      <c r="D577" s="22">
        <v>3.5</v>
      </c>
      <c r="E577" s="948" t="s">
        <v>20547</v>
      </c>
      <c r="F577" s="27" t="s">
        <v>20291</v>
      </c>
      <c r="G577" s="948" t="s">
        <v>19344</v>
      </c>
      <c r="H577" s="2"/>
      <c r="I577" s="1142"/>
      <c r="J577" s="182"/>
      <c r="K577" s="1064"/>
      <c r="L577" s="182"/>
      <c r="M577" s="1155"/>
      <c r="N577" s="182"/>
      <c r="O577" s="1155"/>
    </row>
    <row r="578" spans="1:15" ht="26.4">
      <c r="A578" s="22" t="s">
        <v>19392</v>
      </c>
      <c r="B578" s="948" t="s">
        <v>20548</v>
      </c>
      <c r="C578" s="948"/>
      <c r="D578" s="22">
        <v>1.6</v>
      </c>
      <c r="E578" s="948" t="s">
        <v>20407</v>
      </c>
      <c r="F578" s="27" t="s">
        <v>20116</v>
      </c>
      <c r="G578" s="948" t="s">
        <v>19344</v>
      </c>
      <c r="H578" s="2"/>
      <c r="I578" s="1142"/>
      <c r="J578" s="182"/>
      <c r="K578" s="1064"/>
      <c r="L578" s="182"/>
      <c r="M578" s="1155"/>
      <c r="N578" s="182"/>
      <c r="O578" s="1155"/>
    </row>
    <row r="579" spans="1:15" ht="26.4">
      <c r="A579" s="22" t="s">
        <v>19395</v>
      </c>
      <c r="B579" s="948" t="s">
        <v>20549</v>
      </c>
      <c r="C579" s="948"/>
      <c r="D579" s="22">
        <v>3.8</v>
      </c>
      <c r="E579" s="948" t="s">
        <v>20550</v>
      </c>
      <c r="F579" s="27" t="s">
        <v>20291</v>
      </c>
      <c r="G579" s="948" t="s">
        <v>19344</v>
      </c>
      <c r="H579" s="2"/>
      <c r="I579" s="1142"/>
      <c r="J579" s="182"/>
      <c r="K579" s="1064"/>
      <c r="L579" s="182"/>
      <c r="M579" s="1155"/>
      <c r="N579" s="182"/>
      <c r="O579" s="1155"/>
    </row>
    <row r="580" spans="1:15" ht="26.4">
      <c r="A580" s="22" t="s">
        <v>19399</v>
      </c>
      <c r="B580" s="948" t="s">
        <v>20551</v>
      </c>
      <c r="C580" s="948"/>
      <c r="D580" s="22">
        <v>2.2999999999999998</v>
      </c>
      <c r="E580" s="948" t="s">
        <v>20402</v>
      </c>
      <c r="F580" s="27" t="s">
        <v>20109</v>
      </c>
      <c r="G580" s="948" t="s">
        <v>19344</v>
      </c>
      <c r="H580" s="2"/>
      <c r="I580" s="1142"/>
      <c r="J580" s="182"/>
      <c r="K580" s="1064"/>
      <c r="L580" s="182"/>
      <c r="M580" s="1155"/>
      <c r="N580" s="182"/>
      <c r="O580" s="1155"/>
    </row>
    <row r="581" spans="1:15" ht="39.6">
      <c r="A581" s="22" t="s">
        <v>19401</v>
      </c>
      <c r="B581" s="948" t="s">
        <v>20552</v>
      </c>
      <c r="C581" s="948"/>
      <c r="D581" s="22">
        <v>4.5</v>
      </c>
      <c r="E581" s="948" t="s">
        <v>20553</v>
      </c>
      <c r="F581" s="948" t="s">
        <v>20527</v>
      </c>
      <c r="G581" s="948" t="s">
        <v>20231</v>
      </c>
      <c r="H581" s="1142"/>
      <c r="I581" s="1142"/>
      <c r="J581" s="182"/>
      <c r="K581" s="1064"/>
      <c r="L581" s="182"/>
      <c r="M581" s="1155"/>
      <c r="N581" s="182"/>
      <c r="O581" s="1155"/>
    </row>
    <row r="582" spans="1:15" ht="26.4">
      <c r="A582" s="22" t="s">
        <v>19406</v>
      </c>
      <c r="B582" s="948" t="s">
        <v>20554</v>
      </c>
      <c r="C582" s="948"/>
      <c r="D582" s="22">
        <v>3.8</v>
      </c>
      <c r="E582" s="948" t="s">
        <v>20555</v>
      </c>
      <c r="F582" s="27" t="s">
        <v>20545</v>
      </c>
      <c r="G582" s="948" t="s">
        <v>19344</v>
      </c>
      <c r="H582" s="2"/>
      <c r="I582" s="1142"/>
      <c r="J582" s="182"/>
      <c r="K582" s="1064"/>
      <c r="L582" s="182"/>
      <c r="M582" s="1155"/>
      <c r="N582" s="182"/>
      <c r="O582" s="1155"/>
    </row>
    <row r="583" spans="1:15" ht="39.6">
      <c r="A583" s="22" t="s">
        <v>19410</v>
      </c>
      <c r="B583" s="948" t="s">
        <v>20556</v>
      </c>
      <c r="C583" s="948"/>
      <c r="D583" s="22">
        <v>233</v>
      </c>
      <c r="E583" s="948" t="s">
        <v>20557</v>
      </c>
      <c r="F583" s="948" t="s">
        <v>20527</v>
      </c>
      <c r="G583" s="948" t="s">
        <v>20558</v>
      </c>
      <c r="H583" s="2"/>
      <c r="I583" s="1142"/>
      <c r="J583" s="182"/>
      <c r="K583" s="1064"/>
      <c r="L583" s="182"/>
      <c r="M583" s="1155"/>
      <c r="N583" s="182"/>
      <c r="O583" s="1155"/>
    </row>
    <row r="584" spans="1:15" ht="26.4">
      <c r="A584" s="22" t="s">
        <v>19415</v>
      </c>
      <c r="B584" s="948" t="s">
        <v>20559</v>
      </c>
      <c r="C584" s="948"/>
      <c r="D584" s="22">
        <v>3</v>
      </c>
      <c r="E584" s="948" t="s">
        <v>20560</v>
      </c>
      <c r="F584" s="27" t="s">
        <v>20561</v>
      </c>
      <c r="G584" s="948" t="s">
        <v>19344</v>
      </c>
      <c r="H584" s="1151"/>
      <c r="I584" s="1142"/>
      <c r="J584" s="182"/>
      <c r="K584" s="1064"/>
      <c r="L584" s="182"/>
      <c r="M584" s="1155"/>
      <c r="N584" s="182"/>
      <c r="O584" s="1155"/>
    </row>
    <row r="585" spans="1:15" ht="26.4">
      <c r="A585" s="22" t="s">
        <v>19420</v>
      </c>
      <c r="B585" s="948" t="s">
        <v>20562</v>
      </c>
      <c r="C585" s="948"/>
      <c r="D585" s="22">
        <v>1.9</v>
      </c>
      <c r="E585" s="948" t="s">
        <v>20563</v>
      </c>
      <c r="F585" s="27" t="s">
        <v>19685</v>
      </c>
      <c r="G585" s="948" t="s">
        <v>19374</v>
      </c>
      <c r="H585" s="2"/>
      <c r="I585" s="1142"/>
      <c r="J585" s="182"/>
      <c r="K585" s="1064"/>
      <c r="L585" s="182"/>
      <c r="M585" s="1155"/>
      <c r="N585" s="182"/>
      <c r="O585" s="1155"/>
    </row>
    <row r="586" spans="1:15" ht="67.5" customHeight="1">
      <c r="A586" s="22" t="s">
        <v>19423</v>
      </c>
      <c r="B586" s="948" t="s">
        <v>20564</v>
      </c>
      <c r="C586" s="948"/>
      <c r="D586" s="22">
        <v>228.88</v>
      </c>
      <c r="E586" s="948" t="s">
        <v>20565</v>
      </c>
      <c r="F586" s="948" t="s">
        <v>20566</v>
      </c>
      <c r="G586" s="948" t="s">
        <v>19414</v>
      </c>
      <c r="H586" s="1142"/>
      <c r="I586" s="1142"/>
      <c r="J586" s="182"/>
      <c r="K586" s="1064"/>
      <c r="L586" s="182"/>
      <c r="M586" s="1155"/>
      <c r="N586" s="182"/>
      <c r="O586" s="1155"/>
    </row>
    <row r="587" spans="1:15" ht="39.6">
      <c r="A587" s="22" t="s">
        <v>19428</v>
      </c>
      <c r="B587" s="948" t="s">
        <v>20567</v>
      </c>
      <c r="C587" s="948"/>
      <c r="D587" s="22">
        <v>15.6</v>
      </c>
      <c r="E587" s="948" t="s">
        <v>20568</v>
      </c>
      <c r="F587" s="948" t="s">
        <v>20566</v>
      </c>
      <c r="G587" s="948" t="s">
        <v>19310</v>
      </c>
      <c r="H587" s="1142"/>
      <c r="I587" s="1142"/>
      <c r="J587" s="182"/>
      <c r="K587" s="1064"/>
      <c r="L587" s="182"/>
      <c r="M587" s="1155"/>
      <c r="N587" s="182"/>
      <c r="O587" s="1155"/>
    </row>
    <row r="588" spans="1:15" ht="26.4">
      <c r="A588" s="22" t="s">
        <v>19432</v>
      </c>
      <c r="B588" s="948" t="s">
        <v>20569</v>
      </c>
      <c r="C588" s="948"/>
      <c r="D588" s="22">
        <v>149</v>
      </c>
      <c r="E588" s="948" t="s">
        <v>20570</v>
      </c>
      <c r="F588" s="948" t="s">
        <v>19404</v>
      </c>
      <c r="G588" s="948" t="s">
        <v>20390</v>
      </c>
      <c r="H588" s="1142"/>
      <c r="I588" s="1142"/>
      <c r="J588" s="182"/>
      <c r="K588" s="1064"/>
      <c r="L588" s="182"/>
      <c r="M588" s="1155"/>
      <c r="N588" s="182"/>
      <c r="O588" s="1155"/>
    </row>
    <row r="589" spans="1:15" ht="26.4">
      <c r="A589" s="22" t="s">
        <v>19434</v>
      </c>
      <c r="B589" s="948" t="s">
        <v>20571</v>
      </c>
      <c r="C589" s="948"/>
      <c r="D589" s="22">
        <v>24.2</v>
      </c>
      <c r="E589" s="948" t="s">
        <v>20572</v>
      </c>
      <c r="F589" s="27" t="s">
        <v>20573</v>
      </c>
      <c r="G589" s="948" t="s">
        <v>19344</v>
      </c>
      <c r="H589" s="2"/>
      <c r="I589" s="1142"/>
      <c r="J589" s="182"/>
      <c r="K589" s="182"/>
      <c r="L589" s="182"/>
      <c r="M589" s="182"/>
      <c r="N589" s="182"/>
      <c r="O589" s="182"/>
    </row>
    <row r="590" spans="1:15" ht="51.75" customHeight="1">
      <c r="A590" s="22" t="s">
        <v>19439</v>
      </c>
      <c r="B590" s="948" t="s">
        <v>20574</v>
      </c>
      <c r="C590" s="948"/>
      <c r="D590" s="22">
        <v>25.4</v>
      </c>
      <c r="E590" s="948" t="s">
        <v>20575</v>
      </c>
      <c r="F590" s="27" t="s">
        <v>20576</v>
      </c>
      <c r="G590" s="948" t="s">
        <v>19551</v>
      </c>
      <c r="H590" s="2"/>
      <c r="I590" s="1142"/>
      <c r="J590" s="182"/>
      <c r="K590" s="182"/>
      <c r="L590" s="182"/>
      <c r="M590" s="182"/>
      <c r="N590" s="182"/>
      <c r="O590" s="182"/>
    </row>
    <row r="591" spans="1:15" ht="26.4">
      <c r="A591" s="22" t="s">
        <v>19444</v>
      </c>
      <c r="B591" s="948" t="s">
        <v>20577</v>
      </c>
      <c r="C591" s="948"/>
      <c r="D591" s="22">
        <v>7.6</v>
      </c>
      <c r="E591" s="948" t="s">
        <v>20578</v>
      </c>
      <c r="F591" s="27" t="s">
        <v>20369</v>
      </c>
      <c r="G591" s="948" t="s">
        <v>19551</v>
      </c>
      <c r="H591" s="2"/>
      <c r="I591" s="1142"/>
      <c r="J591" s="182"/>
      <c r="K591" s="182"/>
      <c r="L591" s="182"/>
      <c r="M591" s="182"/>
      <c r="N591" s="182"/>
      <c r="O591" s="182"/>
    </row>
    <row r="592" spans="1:15" ht="26.4">
      <c r="A592" s="22" t="s">
        <v>19447</v>
      </c>
      <c r="B592" s="948" t="s">
        <v>20579</v>
      </c>
      <c r="C592" s="948"/>
      <c r="D592" s="22">
        <v>24</v>
      </c>
      <c r="E592" s="948" t="s">
        <v>20578</v>
      </c>
      <c r="F592" s="27" t="s">
        <v>20369</v>
      </c>
      <c r="G592" s="948" t="s">
        <v>19551</v>
      </c>
      <c r="H592" s="2"/>
      <c r="I592" s="1142"/>
      <c r="J592" s="182"/>
      <c r="K592" s="182"/>
      <c r="L592" s="182"/>
      <c r="M592" s="182"/>
      <c r="N592" s="182"/>
      <c r="O592" s="182"/>
    </row>
    <row r="593" spans="1:15" ht="37.5" customHeight="1">
      <c r="A593" s="22" t="s">
        <v>19451</v>
      </c>
      <c r="B593" s="948" t="s">
        <v>20580</v>
      </c>
      <c r="C593" s="948"/>
      <c r="D593" s="22">
        <v>28</v>
      </c>
      <c r="E593" s="948" t="s">
        <v>20581</v>
      </c>
      <c r="F593" s="948" t="s">
        <v>20147</v>
      </c>
      <c r="G593" s="948" t="s">
        <v>20582</v>
      </c>
      <c r="H593" s="2"/>
      <c r="I593" s="1156"/>
      <c r="J593" s="182"/>
      <c r="K593" s="182"/>
      <c r="L593" s="182"/>
      <c r="M593" s="182"/>
      <c r="N593" s="182"/>
      <c r="O593" s="182"/>
    </row>
    <row r="594" spans="1:15" ht="37.5" customHeight="1">
      <c r="A594" s="22" t="s">
        <v>19454</v>
      </c>
      <c r="B594" s="948" t="s">
        <v>20583</v>
      </c>
      <c r="C594" s="948"/>
      <c r="D594" s="22">
        <v>30.4</v>
      </c>
      <c r="E594" s="948" t="s">
        <v>20584</v>
      </c>
      <c r="F594" s="948" t="s">
        <v>20147</v>
      </c>
      <c r="G594" s="948" t="s">
        <v>20390</v>
      </c>
      <c r="H594" s="1142"/>
      <c r="I594" s="1142"/>
      <c r="J594" s="182"/>
      <c r="K594" s="182"/>
      <c r="L594" s="182"/>
      <c r="M594" s="182"/>
      <c r="N594" s="182"/>
      <c r="O594" s="182"/>
    </row>
    <row r="595" spans="1:15" ht="51.75" customHeight="1">
      <c r="A595" s="22" t="s">
        <v>19458</v>
      </c>
      <c r="B595" s="948" t="s">
        <v>166</v>
      </c>
      <c r="C595" s="948"/>
      <c r="D595" s="22" t="s">
        <v>20585</v>
      </c>
      <c r="E595" s="948" t="s">
        <v>20586</v>
      </c>
      <c r="F595" s="948" t="s">
        <v>20587</v>
      </c>
      <c r="G595" s="948" t="s">
        <v>20588</v>
      </c>
      <c r="H595" s="1142"/>
      <c r="I595" s="1142"/>
      <c r="J595" s="182"/>
      <c r="K595" s="182"/>
      <c r="L595" s="182"/>
      <c r="M595" s="182"/>
      <c r="N595" s="182"/>
      <c r="O595" s="182"/>
    </row>
    <row r="596" spans="1:15" ht="50.25" customHeight="1">
      <c r="A596" s="22" t="s">
        <v>19462</v>
      </c>
      <c r="B596" s="948" t="s">
        <v>20589</v>
      </c>
      <c r="C596" s="948"/>
      <c r="D596" s="22">
        <v>397</v>
      </c>
      <c r="E596" s="948" t="s">
        <v>20590</v>
      </c>
      <c r="F596" s="948" t="s">
        <v>20220</v>
      </c>
      <c r="G596" s="948" t="s">
        <v>20231</v>
      </c>
      <c r="H596" s="2"/>
      <c r="I596" s="1142"/>
      <c r="J596" s="182"/>
      <c r="K596" s="182"/>
      <c r="L596" s="182"/>
      <c r="M596" s="182"/>
      <c r="N596" s="182"/>
      <c r="O596" s="182"/>
    </row>
    <row r="597" spans="1:15" ht="44.4" customHeight="1">
      <c r="A597" s="22" t="s">
        <v>19466</v>
      </c>
      <c r="B597" s="948" t="s">
        <v>20591</v>
      </c>
      <c r="C597" s="948"/>
      <c r="D597" s="22">
        <v>73.3</v>
      </c>
      <c r="E597" s="948" t="s">
        <v>20592</v>
      </c>
      <c r="F597" s="948" t="s">
        <v>20230</v>
      </c>
      <c r="G597" s="948" t="s">
        <v>20593</v>
      </c>
      <c r="H597" s="1142"/>
      <c r="I597" s="1142"/>
      <c r="J597" s="182"/>
      <c r="K597" s="182"/>
      <c r="L597" s="182"/>
      <c r="M597" s="182"/>
      <c r="N597" s="182"/>
      <c r="O597" s="182"/>
    </row>
    <row r="598" spans="1:15" ht="37.5" customHeight="1">
      <c r="A598" s="22" t="s">
        <v>19469</v>
      </c>
      <c r="B598" s="948" t="s">
        <v>20594</v>
      </c>
      <c r="C598" s="948"/>
      <c r="D598" s="22">
        <v>115.3</v>
      </c>
      <c r="E598" s="948" t="s">
        <v>20595</v>
      </c>
      <c r="F598" s="948" t="s">
        <v>20230</v>
      </c>
      <c r="G598" s="948" t="s">
        <v>20593</v>
      </c>
      <c r="H598" s="1142"/>
      <c r="I598" s="1142"/>
      <c r="J598" s="182"/>
      <c r="K598" s="182"/>
      <c r="L598" s="182"/>
      <c r="M598" s="182"/>
      <c r="N598" s="182"/>
      <c r="O598" s="182"/>
    </row>
    <row r="599" spans="1:15" ht="46.2" customHeight="1">
      <c r="A599" s="22" t="s">
        <v>320</v>
      </c>
      <c r="B599" s="948" t="s">
        <v>20596</v>
      </c>
      <c r="C599" s="948"/>
      <c r="D599" s="22">
        <v>15</v>
      </c>
      <c r="E599" s="948" t="s">
        <v>20597</v>
      </c>
      <c r="F599" s="27" t="s">
        <v>19880</v>
      </c>
      <c r="G599" s="948" t="s">
        <v>20598</v>
      </c>
      <c r="H599" s="2"/>
      <c r="I599" s="1142"/>
      <c r="J599" s="182"/>
      <c r="K599" s="182"/>
      <c r="L599" s="182"/>
      <c r="M599" s="182"/>
      <c r="N599" s="182"/>
      <c r="O599" s="182"/>
    </row>
    <row r="600" spans="1:15" ht="32.4" customHeight="1">
      <c r="A600" s="1176" t="s">
        <v>320</v>
      </c>
      <c r="B600" s="1158" t="s">
        <v>11513</v>
      </c>
      <c r="C600" s="1158"/>
      <c r="D600" s="1176">
        <v>3725.97</v>
      </c>
      <c r="E600" s="1158"/>
      <c r="F600" s="1158"/>
      <c r="G600" s="1158"/>
      <c r="H600" s="2"/>
      <c r="I600" s="2"/>
      <c r="J600" s="182"/>
      <c r="K600" s="182"/>
      <c r="L600" s="182"/>
      <c r="M600" s="182"/>
      <c r="N600" s="182"/>
      <c r="O600" s="182"/>
    </row>
    <row r="601" spans="1:15" ht="16.2" customHeight="1">
      <c r="A601" s="2946" t="s">
        <v>7124</v>
      </c>
      <c r="B601" s="2946"/>
      <c r="C601" s="2946"/>
      <c r="D601" s="2946"/>
      <c r="E601" s="2946"/>
      <c r="F601" s="2946"/>
      <c r="G601" s="2946"/>
      <c r="H601" s="2946"/>
      <c r="I601" s="2946"/>
      <c r="J601" s="182"/>
      <c r="K601" s="182"/>
      <c r="L601" s="182"/>
      <c r="M601" s="182"/>
      <c r="N601" s="182"/>
      <c r="O601" s="182"/>
    </row>
    <row r="602" spans="1:15" ht="30" customHeight="1">
      <c r="A602" s="22" t="s">
        <v>19171</v>
      </c>
      <c r="B602" s="948" t="s">
        <v>20599</v>
      </c>
      <c r="C602" s="948"/>
      <c r="D602" s="22">
        <v>102</v>
      </c>
      <c r="E602" s="948" t="s">
        <v>20600</v>
      </c>
      <c r="F602" s="948" t="s">
        <v>20601</v>
      </c>
      <c r="G602" s="948" t="s">
        <v>20484</v>
      </c>
      <c r="H602" s="1142"/>
      <c r="I602" s="1142"/>
      <c r="J602" s="182"/>
      <c r="K602" s="182"/>
      <c r="L602" s="182"/>
      <c r="M602" s="182"/>
      <c r="N602" s="182"/>
      <c r="O602" s="182"/>
    </row>
    <row r="603" spans="1:15" ht="50.25" customHeight="1">
      <c r="A603" s="22" t="s">
        <v>19217</v>
      </c>
      <c r="B603" s="948" t="s">
        <v>20602</v>
      </c>
      <c r="C603" s="948"/>
      <c r="D603" s="22">
        <v>59</v>
      </c>
      <c r="E603" s="948" t="s">
        <v>20603</v>
      </c>
      <c r="F603" s="27" t="s">
        <v>19531</v>
      </c>
      <c r="G603" s="948" t="s">
        <v>20484</v>
      </c>
      <c r="H603" s="2"/>
      <c r="I603" s="1142"/>
    </row>
    <row r="604" spans="1:15" ht="26.4">
      <c r="A604" s="22" t="s">
        <v>19222</v>
      </c>
      <c r="B604" s="948" t="s">
        <v>20604</v>
      </c>
      <c r="C604" s="948"/>
      <c r="D604" s="22">
        <v>22</v>
      </c>
      <c r="E604" s="948" t="s">
        <v>20605</v>
      </c>
      <c r="F604" s="948" t="s">
        <v>20029</v>
      </c>
      <c r="G604" s="948" t="s">
        <v>20231</v>
      </c>
      <c r="H604" s="2"/>
      <c r="I604" s="1142"/>
    </row>
    <row r="605" spans="1:15" ht="37.5" customHeight="1">
      <c r="A605" s="22" t="s">
        <v>19227</v>
      </c>
      <c r="B605" s="948" t="s">
        <v>20606</v>
      </c>
      <c r="C605" s="948"/>
      <c r="D605" s="22">
        <v>31.88</v>
      </c>
      <c r="E605" s="948" t="s">
        <v>20607</v>
      </c>
      <c r="F605" s="948" t="s">
        <v>20608</v>
      </c>
      <c r="G605" s="948" t="s">
        <v>20609</v>
      </c>
      <c r="H605" s="2"/>
      <c r="I605" s="1142"/>
    </row>
    <row r="606" spans="1:15" ht="26.4">
      <c r="A606" s="22" t="s">
        <v>19255</v>
      </c>
      <c r="B606" s="948" t="s">
        <v>11532</v>
      </c>
      <c r="C606" s="948"/>
      <c r="D606" s="22">
        <v>4.5</v>
      </c>
      <c r="E606" s="948" t="s">
        <v>20610</v>
      </c>
      <c r="F606" s="27" t="s">
        <v>19557</v>
      </c>
      <c r="G606" s="948" t="s">
        <v>20231</v>
      </c>
      <c r="H606" s="2"/>
      <c r="I606" s="1142"/>
    </row>
    <row r="607" spans="1:15" ht="26.4">
      <c r="A607" s="22" t="s">
        <v>19259</v>
      </c>
      <c r="B607" s="948" t="s">
        <v>20611</v>
      </c>
      <c r="C607" s="948"/>
      <c r="D607" s="22">
        <v>2</v>
      </c>
      <c r="E607" s="948" t="s">
        <v>20612</v>
      </c>
      <c r="F607" s="27" t="s">
        <v>19557</v>
      </c>
      <c r="G607" s="948" t="s">
        <v>20231</v>
      </c>
      <c r="H607" s="2"/>
      <c r="I607" s="1142"/>
    </row>
    <row r="608" spans="1:15" ht="26.4">
      <c r="A608" s="22" t="s">
        <v>19290</v>
      </c>
      <c r="B608" s="948" t="s">
        <v>20613</v>
      </c>
      <c r="C608" s="948"/>
      <c r="D608" s="22">
        <v>0.8</v>
      </c>
      <c r="E608" s="948" t="s">
        <v>20614</v>
      </c>
      <c r="F608" s="27" t="s">
        <v>20615</v>
      </c>
      <c r="G608" s="948" t="s">
        <v>19551</v>
      </c>
      <c r="H608" s="2"/>
      <c r="I608" s="1142"/>
    </row>
    <row r="609" spans="1:9" ht="26.4">
      <c r="A609" s="22" t="s">
        <v>19294</v>
      </c>
      <c r="B609" s="948" t="s">
        <v>650</v>
      </c>
      <c r="C609" s="948"/>
      <c r="D609" s="22">
        <v>8.6999999999999993</v>
      </c>
      <c r="E609" s="948" t="s">
        <v>20616</v>
      </c>
      <c r="F609" s="948" t="s">
        <v>20617</v>
      </c>
      <c r="G609" s="948" t="s">
        <v>20231</v>
      </c>
      <c r="H609" s="959"/>
      <c r="I609" s="1142"/>
    </row>
    <row r="610" spans="1:9" ht="26.4">
      <c r="A610" s="22" t="s">
        <v>19297</v>
      </c>
      <c r="B610" s="948" t="s">
        <v>20618</v>
      </c>
      <c r="C610" s="948"/>
      <c r="D610" s="22">
        <v>4.3734000000000002</v>
      </c>
      <c r="E610" s="948" t="s">
        <v>20619</v>
      </c>
      <c r="F610" s="948" t="s">
        <v>20620</v>
      </c>
      <c r="G610" s="948" t="s">
        <v>20621</v>
      </c>
      <c r="H610" s="2"/>
      <c r="I610" s="1142"/>
    </row>
    <row r="611" spans="1:9" ht="84" customHeight="1">
      <c r="A611" s="22" t="s">
        <v>19302</v>
      </c>
      <c r="B611" s="948" t="s">
        <v>20622</v>
      </c>
      <c r="C611" s="948"/>
      <c r="D611" s="22">
        <v>14</v>
      </c>
      <c r="E611" s="948" t="s">
        <v>20623</v>
      </c>
      <c r="F611" s="27" t="s">
        <v>20624</v>
      </c>
      <c r="G611" s="948" t="s">
        <v>20625</v>
      </c>
      <c r="H611" s="959"/>
      <c r="I611" s="1142"/>
    </row>
    <row r="612" spans="1:9" ht="26.4">
      <c r="A612" s="22" t="s">
        <v>19307</v>
      </c>
      <c r="B612" s="948" t="s">
        <v>20626</v>
      </c>
      <c r="C612" s="948"/>
      <c r="D612" s="22">
        <v>1.92</v>
      </c>
      <c r="E612" s="948" t="s">
        <v>20627</v>
      </c>
      <c r="F612" s="948" t="s">
        <v>20628</v>
      </c>
      <c r="G612" s="948" t="s">
        <v>19374</v>
      </c>
      <c r="H612" s="2"/>
      <c r="I612" s="1142"/>
    </row>
    <row r="613" spans="1:9" ht="52.8">
      <c r="A613" s="22" t="s">
        <v>19311</v>
      </c>
      <c r="B613" s="948" t="s">
        <v>20629</v>
      </c>
      <c r="C613" s="948"/>
      <c r="D613" s="22">
        <v>20</v>
      </c>
      <c r="E613" s="948" t="s">
        <v>20630</v>
      </c>
      <c r="F613" s="948" t="s">
        <v>20631</v>
      </c>
      <c r="G613" s="948" t="s">
        <v>20231</v>
      </c>
      <c r="H613" s="2"/>
      <c r="I613" s="1142"/>
    </row>
    <row r="614" spans="1:9" ht="31.2" customHeight="1">
      <c r="A614" s="22" t="s">
        <v>19316</v>
      </c>
      <c r="B614" s="948" t="s">
        <v>20632</v>
      </c>
      <c r="C614" s="948"/>
      <c r="D614" s="22">
        <v>5.5</v>
      </c>
      <c r="E614" s="948" t="s">
        <v>20633</v>
      </c>
      <c r="F614" s="27" t="s">
        <v>19212</v>
      </c>
      <c r="G614" s="948" t="s">
        <v>20634</v>
      </c>
      <c r="H614" s="2"/>
      <c r="I614" s="1142"/>
    </row>
    <row r="615" spans="1:9" ht="42" customHeight="1">
      <c r="A615" s="22" t="s">
        <v>19321</v>
      </c>
      <c r="B615" s="948" t="s">
        <v>20635</v>
      </c>
      <c r="C615" s="948"/>
      <c r="D615" s="22">
        <v>7</v>
      </c>
      <c r="E615" s="948" t="s">
        <v>20636</v>
      </c>
      <c r="F615" s="27" t="s">
        <v>19667</v>
      </c>
      <c r="G615" s="948" t="s">
        <v>20231</v>
      </c>
      <c r="H615" s="2"/>
      <c r="I615" s="1142"/>
    </row>
    <row r="616" spans="1:9" ht="26.4">
      <c r="A616" s="22" t="s">
        <v>19326</v>
      </c>
      <c r="B616" s="948" t="s">
        <v>20637</v>
      </c>
      <c r="C616" s="948"/>
      <c r="D616" s="22">
        <v>1.6</v>
      </c>
      <c r="E616" s="948" t="s">
        <v>20638</v>
      </c>
      <c r="F616" s="948" t="s">
        <v>20527</v>
      </c>
      <c r="G616" s="948" t="s">
        <v>19374</v>
      </c>
      <c r="H616" s="1142"/>
      <c r="I616" s="1142"/>
    </row>
    <row r="617" spans="1:9" ht="26.4">
      <c r="A617" s="22" t="s">
        <v>19331</v>
      </c>
      <c r="B617" s="948" t="s">
        <v>20639</v>
      </c>
      <c r="C617" s="948"/>
      <c r="D617" s="22">
        <v>3.28</v>
      </c>
      <c r="E617" s="948" t="s">
        <v>20640</v>
      </c>
      <c r="F617" s="27" t="s">
        <v>20109</v>
      </c>
      <c r="G617" s="948" t="s">
        <v>20231</v>
      </c>
      <c r="H617" s="2"/>
      <c r="I617" s="1142"/>
    </row>
    <row r="618" spans="1:9" ht="26.4">
      <c r="A618" s="22" t="s">
        <v>19336</v>
      </c>
      <c r="B618" s="948" t="s">
        <v>20635</v>
      </c>
      <c r="C618" s="948"/>
      <c r="D618" s="22">
        <v>6.0549999999999997</v>
      </c>
      <c r="E618" s="948" t="s">
        <v>20641</v>
      </c>
      <c r="F618" s="27" t="s">
        <v>19728</v>
      </c>
      <c r="G618" s="948" t="s">
        <v>20390</v>
      </c>
      <c r="H618" s="2"/>
      <c r="I618" s="1142"/>
    </row>
    <row r="619" spans="1:9" ht="37.5" customHeight="1">
      <c r="A619" s="22" t="s">
        <v>19341</v>
      </c>
      <c r="B619" s="948" t="s">
        <v>10588</v>
      </c>
      <c r="C619" s="948"/>
      <c r="D619" s="22">
        <v>40</v>
      </c>
      <c r="E619" s="948" t="s">
        <v>20642</v>
      </c>
      <c r="F619" s="27" t="s">
        <v>19790</v>
      </c>
      <c r="G619" s="948" t="s">
        <v>20643</v>
      </c>
      <c r="H619" s="2"/>
      <c r="I619" s="1142"/>
    </row>
    <row r="620" spans="1:9" ht="26.4">
      <c r="A620" s="22" t="s">
        <v>19345</v>
      </c>
      <c r="B620" s="948" t="s">
        <v>20644</v>
      </c>
      <c r="C620" s="948"/>
      <c r="D620" s="22">
        <v>10.4</v>
      </c>
      <c r="E620" s="948" t="s">
        <v>20645</v>
      </c>
      <c r="F620" s="27" t="s">
        <v>19790</v>
      </c>
      <c r="G620" s="948" t="s">
        <v>20390</v>
      </c>
      <c r="H620" s="2"/>
      <c r="I620" s="1142"/>
    </row>
    <row r="621" spans="1:9" ht="29.25" customHeight="1">
      <c r="A621" s="22" t="s">
        <v>19350</v>
      </c>
      <c r="B621" s="948" t="s">
        <v>20606</v>
      </c>
      <c r="C621" s="948"/>
      <c r="D621" s="22">
        <v>33.200000000000003</v>
      </c>
      <c r="E621" s="948" t="s">
        <v>20646</v>
      </c>
      <c r="F621" s="27" t="s">
        <v>20253</v>
      </c>
      <c r="G621" s="948" t="s">
        <v>20231</v>
      </c>
      <c r="H621" s="2"/>
      <c r="I621" s="1142"/>
    </row>
    <row r="622" spans="1:9" ht="39.6">
      <c r="A622" s="22" t="s">
        <v>19354</v>
      </c>
      <c r="B622" s="948" t="s">
        <v>20647</v>
      </c>
      <c r="C622" s="948"/>
      <c r="D622" s="22">
        <v>1.4</v>
      </c>
      <c r="E622" s="948" t="s">
        <v>20648</v>
      </c>
      <c r="F622" s="27" t="s">
        <v>20142</v>
      </c>
      <c r="G622" s="948" t="s">
        <v>19431</v>
      </c>
      <c r="H622" s="2"/>
      <c r="I622" s="1142"/>
    </row>
    <row r="623" spans="1:9" ht="39" customHeight="1">
      <c r="A623" s="22" t="s">
        <v>19356</v>
      </c>
      <c r="B623" s="948" t="s">
        <v>20649</v>
      </c>
      <c r="C623" s="948"/>
      <c r="D623" s="22">
        <v>9</v>
      </c>
      <c r="E623" s="948" t="s">
        <v>20650</v>
      </c>
      <c r="F623" s="948" t="s">
        <v>20651</v>
      </c>
      <c r="G623" s="948" t="s">
        <v>20390</v>
      </c>
      <c r="H623" s="1142"/>
      <c r="I623" s="1142"/>
    </row>
    <row r="624" spans="1:9" ht="26.4">
      <c r="A624" s="22" t="s">
        <v>19358</v>
      </c>
      <c r="B624" s="948" t="s">
        <v>20652</v>
      </c>
      <c r="C624" s="948"/>
      <c r="D624" s="22">
        <v>44.6</v>
      </c>
      <c r="E624" s="948" t="s">
        <v>20653</v>
      </c>
      <c r="F624" s="27" t="s">
        <v>20654</v>
      </c>
      <c r="G624" s="948" t="s">
        <v>20231</v>
      </c>
      <c r="H624" s="2"/>
      <c r="I624" s="1142"/>
    </row>
    <row r="625" spans="1:9" ht="26.4">
      <c r="A625" s="22" t="s">
        <v>19362</v>
      </c>
      <c r="B625" s="948" t="s">
        <v>20655</v>
      </c>
      <c r="C625" s="948"/>
      <c r="D625" s="22">
        <v>20</v>
      </c>
      <c r="E625" s="948" t="s">
        <v>20656</v>
      </c>
      <c r="F625" s="27" t="s">
        <v>19426</v>
      </c>
      <c r="G625" s="948" t="s">
        <v>19344</v>
      </c>
      <c r="H625" s="2"/>
      <c r="I625" s="1142"/>
    </row>
    <row r="626" spans="1:9" ht="26.4">
      <c r="A626" s="22" t="s">
        <v>19365</v>
      </c>
      <c r="B626" s="948" t="s">
        <v>20657</v>
      </c>
      <c r="C626" s="948"/>
      <c r="D626" s="22">
        <v>6</v>
      </c>
      <c r="E626" s="948" t="s">
        <v>20658</v>
      </c>
      <c r="F626" s="27" t="s">
        <v>19426</v>
      </c>
      <c r="G626" s="948" t="s">
        <v>19344</v>
      </c>
      <c r="H626" s="2"/>
      <c r="I626" s="1142"/>
    </row>
    <row r="627" spans="1:9" ht="86.25" customHeight="1">
      <c r="A627" s="950" t="s">
        <v>19370</v>
      </c>
      <c r="B627" s="945" t="s">
        <v>20659</v>
      </c>
      <c r="C627" s="945"/>
      <c r="D627" s="950">
        <v>0.4</v>
      </c>
      <c r="E627" s="945" t="s">
        <v>20660</v>
      </c>
      <c r="F627" s="945" t="s">
        <v>20661</v>
      </c>
      <c r="G627" s="945" t="s">
        <v>20662</v>
      </c>
      <c r="H627" s="2"/>
      <c r="I627" s="1142"/>
    </row>
    <row r="628" spans="1:9" ht="39.6">
      <c r="A628" s="950" t="s">
        <v>19375</v>
      </c>
      <c r="B628" s="945" t="s">
        <v>20663</v>
      </c>
      <c r="C628" s="945"/>
      <c r="D628" s="950">
        <v>0.64429999999999998</v>
      </c>
      <c r="E628" s="945" t="s">
        <v>20664</v>
      </c>
      <c r="F628" s="945" t="s">
        <v>20661</v>
      </c>
      <c r="G628" s="945" t="s">
        <v>20665</v>
      </c>
      <c r="H628" s="2"/>
      <c r="I628" s="1142"/>
    </row>
    <row r="629" spans="1:9" ht="109.2" customHeight="1">
      <c r="A629" s="950" t="s">
        <v>19379</v>
      </c>
      <c r="B629" s="945" t="s">
        <v>20666</v>
      </c>
      <c r="C629" s="945"/>
      <c r="D629" s="950">
        <v>6.2906000000000004</v>
      </c>
      <c r="E629" s="945" t="s">
        <v>20667</v>
      </c>
      <c r="F629" s="945" t="s">
        <v>20661</v>
      </c>
      <c r="G629" s="945" t="s">
        <v>20668</v>
      </c>
      <c r="H629" s="2"/>
      <c r="I629" s="1142"/>
    </row>
    <row r="630" spans="1:9" ht="26.4">
      <c r="A630" s="22" t="s">
        <v>19382</v>
      </c>
      <c r="B630" s="948" t="s">
        <v>20669</v>
      </c>
      <c r="C630" s="948"/>
      <c r="D630" s="22">
        <v>4.58</v>
      </c>
      <c r="E630" s="948" t="s">
        <v>20670</v>
      </c>
      <c r="F630" s="948" t="s">
        <v>20671</v>
      </c>
      <c r="G630" s="948" t="s">
        <v>20231</v>
      </c>
      <c r="H630" s="2"/>
      <c r="I630" s="1142"/>
    </row>
    <row r="631" spans="1:9" ht="26.4">
      <c r="A631" s="22" t="s">
        <v>19387</v>
      </c>
      <c r="B631" s="948" t="s">
        <v>12945</v>
      </c>
      <c r="C631" s="948"/>
      <c r="D631" s="22">
        <v>20.6</v>
      </c>
      <c r="E631" s="948" t="s">
        <v>20672</v>
      </c>
      <c r="F631" s="948" t="s">
        <v>5893</v>
      </c>
      <c r="G631" s="948" t="s">
        <v>20231</v>
      </c>
      <c r="H631" s="2"/>
      <c r="I631" s="1142"/>
    </row>
    <row r="632" spans="1:9" ht="39.6">
      <c r="A632" s="22" t="s">
        <v>19392</v>
      </c>
      <c r="B632" s="948" t="s">
        <v>20611</v>
      </c>
      <c r="C632" s="948"/>
      <c r="D632" s="22">
        <v>23</v>
      </c>
      <c r="E632" s="1170" t="s">
        <v>20673</v>
      </c>
      <c r="F632" s="948" t="s">
        <v>20674</v>
      </c>
      <c r="G632" s="948" t="s">
        <v>20675</v>
      </c>
      <c r="H632" s="2"/>
      <c r="I632" s="1142"/>
    </row>
    <row r="633" spans="1:9" ht="29.4" customHeight="1">
      <c r="A633" s="22" t="s">
        <v>19395</v>
      </c>
      <c r="B633" s="948" t="s">
        <v>20676</v>
      </c>
      <c r="C633" s="948"/>
      <c r="D633" s="22">
        <v>13.1</v>
      </c>
      <c r="E633" s="948" t="s">
        <v>20677</v>
      </c>
      <c r="F633" s="948" t="s">
        <v>20678</v>
      </c>
      <c r="G633" s="948" t="s">
        <v>20231</v>
      </c>
      <c r="H633" s="2"/>
      <c r="I633" s="1142"/>
    </row>
    <row r="634" spans="1:9" ht="34.5" customHeight="1">
      <c r="A634" s="22" t="s">
        <v>19399</v>
      </c>
      <c r="B634" s="948" t="s">
        <v>20679</v>
      </c>
      <c r="C634" s="948"/>
      <c r="D634" s="22">
        <v>1.6</v>
      </c>
      <c r="E634" s="948" t="s">
        <v>20680</v>
      </c>
      <c r="F634" s="948" t="s">
        <v>20681</v>
      </c>
      <c r="G634" s="948" t="s">
        <v>20682</v>
      </c>
      <c r="H634" s="2"/>
      <c r="I634" s="1142"/>
    </row>
    <row r="635" spans="1:9" ht="52.8">
      <c r="A635" s="22" t="s">
        <v>19401</v>
      </c>
      <c r="B635" s="948" t="s">
        <v>20683</v>
      </c>
      <c r="C635" s="948"/>
      <c r="D635" s="22">
        <v>5.1018999999999997</v>
      </c>
      <c r="E635" s="948" t="s">
        <v>20684</v>
      </c>
      <c r="F635" s="948" t="s">
        <v>20685</v>
      </c>
      <c r="G635" s="948" t="s">
        <v>20686</v>
      </c>
      <c r="H635" s="2"/>
      <c r="I635" s="1142"/>
    </row>
    <row r="636" spans="1:9" ht="52.8">
      <c r="A636" s="22" t="s">
        <v>19406</v>
      </c>
      <c r="B636" s="948" t="s">
        <v>20687</v>
      </c>
      <c r="C636" s="948"/>
      <c r="D636" s="22">
        <v>10.8</v>
      </c>
      <c r="E636" s="948" t="s">
        <v>20688</v>
      </c>
      <c r="F636" s="948" t="s">
        <v>20685</v>
      </c>
      <c r="G636" s="948" t="s">
        <v>20689</v>
      </c>
      <c r="H636" s="2"/>
      <c r="I636" s="1142"/>
    </row>
    <row r="637" spans="1:9" ht="52.8">
      <c r="A637" s="22" t="s">
        <v>19410</v>
      </c>
      <c r="B637" s="948" t="s">
        <v>20690</v>
      </c>
      <c r="C637" s="948"/>
      <c r="D637" s="22">
        <v>0.92159999999999997</v>
      </c>
      <c r="E637" s="948" t="s">
        <v>20691</v>
      </c>
      <c r="F637" s="948" t="s">
        <v>20685</v>
      </c>
      <c r="G637" s="948" t="s">
        <v>20692</v>
      </c>
      <c r="H637" s="2"/>
      <c r="I637" s="1142"/>
    </row>
    <row r="638" spans="1:9" ht="26.4">
      <c r="A638" s="22" t="s">
        <v>19415</v>
      </c>
      <c r="B638" s="948" t="s">
        <v>20693</v>
      </c>
      <c r="C638" s="948"/>
      <c r="D638" s="22">
        <v>0.8</v>
      </c>
      <c r="E638" s="948" t="s">
        <v>20691</v>
      </c>
      <c r="F638" s="948" t="s">
        <v>20685</v>
      </c>
      <c r="G638" s="948" t="s">
        <v>19668</v>
      </c>
      <c r="H638" s="2"/>
      <c r="I638" s="1142"/>
    </row>
    <row r="639" spans="1:9" ht="54.75" customHeight="1">
      <c r="A639" s="22" t="s">
        <v>19420</v>
      </c>
      <c r="B639" s="948" t="s">
        <v>9958</v>
      </c>
      <c r="C639" s="948"/>
      <c r="D639" s="22">
        <v>1.9048</v>
      </c>
      <c r="E639" s="948" t="s">
        <v>20694</v>
      </c>
      <c r="F639" s="948" t="s">
        <v>20685</v>
      </c>
      <c r="G639" s="948" t="s">
        <v>20695</v>
      </c>
      <c r="H639" s="2"/>
      <c r="I639" s="1142"/>
    </row>
    <row r="640" spans="1:9" ht="39.6">
      <c r="A640" s="22" t="s">
        <v>19423</v>
      </c>
      <c r="B640" s="948" t="s">
        <v>20696</v>
      </c>
      <c r="C640" s="948"/>
      <c r="D640" s="22">
        <v>1.4</v>
      </c>
      <c r="E640" s="948" t="s">
        <v>20697</v>
      </c>
      <c r="F640" s="948" t="s">
        <v>20685</v>
      </c>
      <c r="G640" s="948" t="s">
        <v>20698</v>
      </c>
      <c r="H640" s="2"/>
      <c r="I640" s="1142"/>
    </row>
    <row r="641" spans="1:13" ht="39.6">
      <c r="A641" s="950" t="s">
        <v>19428</v>
      </c>
      <c r="B641" s="945" t="s">
        <v>20699</v>
      </c>
      <c r="C641" s="945"/>
      <c r="D641" s="950">
        <v>0.91</v>
      </c>
      <c r="E641" s="945" t="s">
        <v>20700</v>
      </c>
      <c r="F641" s="948" t="s">
        <v>20685</v>
      </c>
      <c r="G641" s="945" t="s">
        <v>20701</v>
      </c>
      <c r="H641" s="319"/>
      <c r="I641" s="1150"/>
    </row>
    <row r="642" spans="1:13" ht="85.5" customHeight="1">
      <c r="A642" s="22" t="s">
        <v>19432</v>
      </c>
      <c r="B642" s="948" t="s">
        <v>20702</v>
      </c>
      <c r="C642" s="948"/>
      <c r="D642" s="1183">
        <v>0.97</v>
      </c>
      <c r="E642" s="948" t="s">
        <v>20703</v>
      </c>
      <c r="F642" s="948" t="s">
        <v>20685</v>
      </c>
      <c r="G642" s="948" t="s">
        <v>19642</v>
      </c>
      <c r="H642" s="2"/>
      <c r="I642" s="1142"/>
    </row>
    <row r="643" spans="1:13" ht="39.6">
      <c r="A643" s="22">
        <v>42</v>
      </c>
      <c r="B643" s="948" t="s">
        <v>20704</v>
      </c>
      <c r="C643" s="948"/>
      <c r="D643" s="1183">
        <v>16.3</v>
      </c>
      <c r="E643" s="948" t="s">
        <v>20705</v>
      </c>
      <c r="F643" s="948" t="s">
        <v>20685</v>
      </c>
      <c r="G643" s="948" t="s">
        <v>20706</v>
      </c>
      <c r="H643" s="2"/>
      <c r="I643" s="1142"/>
    </row>
    <row r="644" spans="1:13" ht="40.5" customHeight="1">
      <c r="A644" s="22">
        <v>43</v>
      </c>
      <c r="B644" s="948" t="s">
        <v>20707</v>
      </c>
      <c r="C644" s="948"/>
      <c r="D644" s="1183">
        <v>3.4815</v>
      </c>
      <c r="E644" s="948" t="s">
        <v>20708</v>
      </c>
      <c r="F644" s="948" t="s">
        <v>20685</v>
      </c>
      <c r="G644" s="948" t="s">
        <v>20709</v>
      </c>
      <c r="H644" s="2"/>
      <c r="I644" s="1142"/>
    </row>
    <row r="645" spans="1:13" ht="78.75" customHeight="1">
      <c r="A645" s="22">
        <v>44</v>
      </c>
      <c r="B645" s="948" t="s">
        <v>20710</v>
      </c>
      <c r="C645" s="948"/>
      <c r="D645" s="1183">
        <v>0.28999999999999998</v>
      </c>
      <c r="E645" s="948" t="s">
        <v>20711</v>
      </c>
      <c r="F645" s="948" t="s">
        <v>20685</v>
      </c>
      <c r="G645" s="948" t="s">
        <v>20712</v>
      </c>
      <c r="H645" s="2"/>
      <c r="I645" s="1142"/>
    </row>
    <row r="646" spans="1:13" ht="100.2" customHeight="1">
      <c r="A646" s="22">
        <v>45</v>
      </c>
      <c r="B646" s="948" t="s">
        <v>20713</v>
      </c>
      <c r="C646" s="948"/>
      <c r="D646" s="1183">
        <v>0.3</v>
      </c>
      <c r="E646" s="948" t="s">
        <v>20714</v>
      </c>
      <c r="F646" s="948" t="s">
        <v>20685</v>
      </c>
      <c r="G646" s="948" t="s">
        <v>20715</v>
      </c>
      <c r="H646" s="2"/>
      <c r="I646" s="1142"/>
    </row>
    <row r="647" spans="1:13" ht="36.6" customHeight="1">
      <c r="A647" s="22">
        <v>46</v>
      </c>
      <c r="B647" s="948" t="s">
        <v>20716</v>
      </c>
      <c r="C647" s="948"/>
      <c r="D647" s="1183">
        <v>100</v>
      </c>
      <c r="E647" s="948" t="s">
        <v>20717</v>
      </c>
      <c r="F647" s="948" t="s">
        <v>20718</v>
      </c>
      <c r="G647" s="948" t="s">
        <v>20719</v>
      </c>
      <c r="H647" s="1142"/>
      <c r="I647" s="1142"/>
    </row>
    <row r="648" spans="1:13" ht="26.4">
      <c r="A648" s="22">
        <v>47</v>
      </c>
      <c r="B648" s="948" t="s">
        <v>20606</v>
      </c>
      <c r="C648" s="948"/>
      <c r="D648" s="1183">
        <v>4</v>
      </c>
      <c r="E648" s="948" t="s">
        <v>20717</v>
      </c>
      <c r="F648" s="27" t="s">
        <v>20217</v>
      </c>
      <c r="G648" s="948" t="s">
        <v>20033</v>
      </c>
      <c r="H648" s="2"/>
      <c r="I648" s="1142"/>
    </row>
    <row r="649" spans="1:13" ht="55.95" customHeight="1">
      <c r="A649" s="22">
        <v>48</v>
      </c>
      <c r="B649" s="948" t="s">
        <v>20720</v>
      </c>
      <c r="C649" s="948"/>
      <c r="D649" s="1183">
        <v>4.2176</v>
      </c>
      <c r="E649" s="948" t="s">
        <v>20721</v>
      </c>
      <c r="F649" s="27" t="s">
        <v>19492</v>
      </c>
      <c r="G649" s="948" t="s">
        <v>20722</v>
      </c>
      <c r="H649" s="1142"/>
      <c r="I649" s="1142"/>
    </row>
    <row r="650" spans="1:13" ht="30" customHeight="1">
      <c r="A650" s="22">
        <v>49</v>
      </c>
      <c r="B650" s="948" t="s">
        <v>20723</v>
      </c>
      <c r="C650" s="948"/>
      <c r="D650" s="1183">
        <v>15</v>
      </c>
      <c r="E650" s="948" t="s">
        <v>20724</v>
      </c>
      <c r="F650" s="27" t="s">
        <v>19828</v>
      </c>
      <c r="G650" s="948" t="s">
        <v>20321</v>
      </c>
      <c r="H650" s="959"/>
      <c r="I650" s="1142"/>
      <c r="J650" s="1064"/>
      <c r="K650" s="1144"/>
      <c r="L650" s="1144"/>
      <c r="M650" s="1144"/>
    </row>
    <row r="651" spans="1:13" ht="56.25" customHeight="1">
      <c r="A651" s="22">
        <v>50</v>
      </c>
      <c r="B651" s="948" t="s">
        <v>20725</v>
      </c>
      <c r="C651" s="948"/>
      <c r="D651" s="1183">
        <v>0.56999999999999995</v>
      </c>
      <c r="E651" s="948" t="s">
        <v>20726</v>
      </c>
      <c r="F651" s="948" t="s">
        <v>20685</v>
      </c>
      <c r="G651" s="948" t="s">
        <v>20727</v>
      </c>
      <c r="H651" s="2"/>
      <c r="I651" s="1142"/>
    </row>
    <row r="652" spans="1:13" ht="31.2" customHeight="1">
      <c r="A652" s="22">
        <v>51</v>
      </c>
      <c r="B652" s="948" t="s">
        <v>20728</v>
      </c>
      <c r="C652" s="948"/>
      <c r="D652" s="1183">
        <v>0.21690000000000001</v>
      </c>
      <c r="E652" s="948" t="s">
        <v>20729</v>
      </c>
      <c r="F652" s="27" t="s">
        <v>19557</v>
      </c>
      <c r="G652" s="948" t="s">
        <v>20474</v>
      </c>
      <c r="H652" s="2"/>
      <c r="I652" s="1142"/>
    </row>
    <row r="653" spans="1:13" ht="50.25" customHeight="1">
      <c r="A653" s="22">
        <v>52</v>
      </c>
      <c r="B653" s="948" t="s">
        <v>20730</v>
      </c>
      <c r="C653" s="948"/>
      <c r="D653" s="1183">
        <v>6.3644999999999996</v>
      </c>
      <c r="E653" s="948" t="s">
        <v>20731</v>
      </c>
      <c r="F653" s="948" t="s">
        <v>20685</v>
      </c>
      <c r="G653" s="948" t="s">
        <v>20732</v>
      </c>
      <c r="H653" s="2"/>
      <c r="I653" s="1142"/>
    </row>
    <row r="654" spans="1:13" ht="29.4" customHeight="1">
      <c r="A654" s="22">
        <v>53</v>
      </c>
      <c r="B654" s="948" t="s">
        <v>20733</v>
      </c>
      <c r="C654" s="948"/>
      <c r="D654" s="1183">
        <v>0.3</v>
      </c>
      <c r="E654" s="948" t="s">
        <v>20734</v>
      </c>
      <c r="F654" s="948" t="s">
        <v>20685</v>
      </c>
      <c r="G654" s="948" t="s">
        <v>20735</v>
      </c>
      <c r="H654" s="2"/>
      <c r="I654" s="1142"/>
    </row>
    <row r="655" spans="1:13" ht="65.25" customHeight="1">
      <c r="A655" s="22">
        <v>54</v>
      </c>
      <c r="B655" s="948" t="s">
        <v>20736</v>
      </c>
      <c r="C655" s="948"/>
      <c r="D655" s="1183">
        <v>0.54</v>
      </c>
      <c r="E655" s="948" t="s">
        <v>20737</v>
      </c>
      <c r="F655" s="948" t="s">
        <v>20738</v>
      </c>
      <c r="G655" s="948" t="s">
        <v>20739</v>
      </c>
      <c r="H655" s="2"/>
      <c r="I655" s="1142"/>
    </row>
    <row r="656" spans="1:13" ht="65.25" customHeight="1">
      <c r="A656" s="950">
        <v>55</v>
      </c>
      <c r="B656" s="945" t="s">
        <v>20740</v>
      </c>
      <c r="C656" s="945"/>
      <c r="D656" s="1184">
        <v>2</v>
      </c>
      <c r="E656" s="945" t="s">
        <v>20741</v>
      </c>
      <c r="F656" s="945" t="s">
        <v>20742</v>
      </c>
      <c r="G656" s="945" t="s">
        <v>20743</v>
      </c>
      <c r="H656" s="319"/>
      <c r="I656" s="1150"/>
    </row>
    <row r="657" spans="1:15" ht="65.25" customHeight="1">
      <c r="A657" s="950">
        <v>56</v>
      </c>
      <c r="B657" s="945" t="s">
        <v>20744</v>
      </c>
      <c r="C657" s="945"/>
      <c r="D657" s="1185">
        <v>6.3</v>
      </c>
      <c r="E657" s="945" t="s">
        <v>20691</v>
      </c>
      <c r="F657" s="945" t="s">
        <v>19257</v>
      </c>
      <c r="G657" s="945" t="s">
        <v>20743</v>
      </c>
      <c r="H657" s="319"/>
      <c r="I657" s="1150"/>
    </row>
    <row r="658" spans="1:15" ht="65.25" customHeight="1">
      <c r="A658" s="950">
        <v>57</v>
      </c>
      <c r="B658" s="945" t="s">
        <v>20745</v>
      </c>
      <c r="C658" s="945"/>
      <c r="D658" s="1185">
        <v>0.1</v>
      </c>
      <c r="E658" s="945" t="s">
        <v>20746</v>
      </c>
      <c r="F658" s="945" t="s">
        <v>20742</v>
      </c>
      <c r="G658" s="945" t="s">
        <v>20747</v>
      </c>
      <c r="H658" s="319"/>
      <c r="I658" s="1150"/>
    </row>
    <row r="659" spans="1:15" ht="75.75" customHeight="1">
      <c r="A659" s="950">
        <v>58</v>
      </c>
      <c r="B659" s="945" t="s">
        <v>20748</v>
      </c>
      <c r="C659" s="945"/>
      <c r="D659" s="1185">
        <v>20.7</v>
      </c>
      <c r="E659" s="945" t="s">
        <v>20749</v>
      </c>
      <c r="F659" s="202" t="s">
        <v>19807</v>
      </c>
      <c r="G659" s="945" t="s">
        <v>20747</v>
      </c>
      <c r="H659" s="319"/>
      <c r="I659" s="1150"/>
    </row>
    <row r="660" spans="1:15" ht="65.25" customHeight="1">
      <c r="A660" s="950">
        <v>59</v>
      </c>
      <c r="B660" s="945" t="s">
        <v>20750</v>
      </c>
      <c r="C660" s="945"/>
      <c r="D660" s="1185">
        <v>7.5</v>
      </c>
      <c r="E660" s="945" t="s">
        <v>20751</v>
      </c>
      <c r="F660" s="948" t="s">
        <v>20685</v>
      </c>
      <c r="G660" s="945" t="s">
        <v>20752</v>
      </c>
      <c r="H660" s="319"/>
      <c r="I660" s="1150"/>
    </row>
    <row r="661" spans="1:15" ht="65.25" customHeight="1">
      <c r="A661" s="950">
        <v>60</v>
      </c>
      <c r="B661" s="945" t="s">
        <v>20753</v>
      </c>
      <c r="C661" s="945"/>
      <c r="D661" s="1185">
        <v>1.5</v>
      </c>
      <c r="E661" s="945" t="s">
        <v>20754</v>
      </c>
      <c r="F661" s="948" t="s">
        <v>20685</v>
      </c>
      <c r="G661" s="945" t="s">
        <v>20752</v>
      </c>
      <c r="H661" s="319"/>
      <c r="I661" s="1150"/>
    </row>
    <row r="662" spans="1:15" ht="65.25" customHeight="1">
      <c r="A662" s="950">
        <v>61</v>
      </c>
      <c r="B662" s="945" t="s">
        <v>20755</v>
      </c>
      <c r="C662" s="945"/>
      <c r="D662" s="1185">
        <v>1.2</v>
      </c>
      <c r="E662" s="945" t="s">
        <v>20756</v>
      </c>
      <c r="F662" s="945" t="s">
        <v>20058</v>
      </c>
      <c r="G662" s="945" t="s">
        <v>20757</v>
      </c>
      <c r="H662" s="319"/>
      <c r="I662" s="1150"/>
    </row>
    <row r="663" spans="1:15" ht="65.25" customHeight="1">
      <c r="A663" s="950">
        <v>62</v>
      </c>
      <c r="B663" s="945" t="s">
        <v>20758</v>
      </c>
      <c r="C663" s="945"/>
      <c r="D663" s="1185">
        <v>6</v>
      </c>
      <c r="E663" s="945" t="s">
        <v>20759</v>
      </c>
      <c r="F663" s="945" t="s">
        <v>20072</v>
      </c>
      <c r="G663" s="945" t="s">
        <v>20760</v>
      </c>
      <c r="H663" s="319"/>
      <c r="I663" s="1150"/>
    </row>
    <row r="664" spans="1:15" ht="48" customHeight="1">
      <c r="A664" s="950">
        <v>63</v>
      </c>
      <c r="B664" s="945" t="s">
        <v>20761</v>
      </c>
      <c r="C664" s="945"/>
      <c r="D664" s="1186">
        <v>2.5</v>
      </c>
      <c r="E664" s="945" t="s">
        <v>20762</v>
      </c>
      <c r="F664" s="948" t="s">
        <v>20685</v>
      </c>
      <c r="G664" s="1171" t="s">
        <v>20763</v>
      </c>
      <c r="H664" s="319"/>
      <c r="I664" s="1150"/>
    </row>
    <row r="665" spans="1:15" ht="50.25" customHeight="1">
      <c r="A665" s="1179">
        <v>63</v>
      </c>
      <c r="B665" s="1165" t="s">
        <v>19264</v>
      </c>
      <c r="C665" s="1162"/>
      <c r="D665" s="1187">
        <v>751.61210000000005</v>
      </c>
      <c r="E665" s="1162"/>
      <c r="F665" s="1162"/>
      <c r="G665" s="945"/>
      <c r="H665" s="319"/>
      <c r="I665" s="319"/>
    </row>
    <row r="666" spans="1:15" ht="32.4" customHeight="1">
      <c r="A666" s="1179">
        <v>567</v>
      </c>
      <c r="B666" s="1165" t="s">
        <v>4785</v>
      </c>
      <c r="C666" s="1162"/>
      <c r="D666" s="1187">
        <v>39970.273800000003</v>
      </c>
      <c r="E666" s="1164"/>
      <c r="F666" s="1164"/>
      <c r="G666" s="948"/>
      <c r="H666" s="2"/>
      <c r="I666" s="2"/>
    </row>
    <row r="667" spans="1:15" ht="31.2">
      <c r="A667" s="1182">
        <v>590</v>
      </c>
      <c r="B667" s="1169" t="s">
        <v>5955</v>
      </c>
      <c r="C667" s="1162"/>
      <c r="D667" s="1188">
        <v>83051.357499999998</v>
      </c>
      <c r="E667" s="1164"/>
      <c r="F667" s="1164"/>
      <c r="G667" s="948"/>
      <c r="H667" s="2"/>
      <c r="I667" s="2"/>
    </row>
    <row r="668" spans="1:15" ht="15.6">
      <c r="H668" s="1157"/>
    </row>
    <row r="669" spans="1:15" ht="36.75" customHeight="1">
      <c r="A669" s="2947" t="s">
        <v>20764</v>
      </c>
      <c r="B669" s="2948"/>
      <c r="C669" s="2948"/>
      <c r="D669" s="2948"/>
      <c r="E669" s="2948"/>
      <c r="F669" s="2948"/>
      <c r="G669" s="2948"/>
      <c r="H669" s="2948"/>
      <c r="I669" s="2948"/>
    </row>
    <row r="670" spans="1:15" ht="45.75" customHeight="1">
      <c r="A670" s="2947" t="s">
        <v>20765</v>
      </c>
      <c r="B670" s="2948"/>
      <c r="C670" s="2948"/>
      <c r="D670" s="2948"/>
      <c r="E670" s="2948"/>
      <c r="F670" s="2948"/>
      <c r="G670" s="2948"/>
      <c r="H670" s="2948"/>
      <c r="I670" s="2948"/>
    </row>
    <row r="671" spans="1:15">
      <c r="M671" s="182"/>
      <c r="N671" s="182"/>
      <c r="O671" s="182"/>
    </row>
    <row r="678" spans="4:6">
      <c r="D678" s="1189"/>
      <c r="E678" s="116"/>
      <c r="F678" s="116"/>
    </row>
    <row r="679" spans="4:6">
      <c r="D679" s="1189"/>
      <c r="E679" s="116"/>
      <c r="F679" s="116"/>
    </row>
    <row r="680" spans="4:6" ht="15.6">
      <c r="D680" s="1189"/>
      <c r="E680" s="1172"/>
      <c r="F680" s="116"/>
    </row>
    <row r="681" spans="4:6" ht="15.6">
      <c r="D681" s="1189"/>
      <c r="E681" s="1172"/>
      <c r="F681" s="116"/>
    </row>
    <row r="682" spans="4:6" ht="15.6">
      <c r="D682" s="1189"/>
      <c r="E682" s="1172"/>
      <c r="F682" s="116"/>
    </row>
    <row r="683" spans="4:6" ht="15.6">
      <c r="D683" s="1189"/>
      <c r="E683" s="1172"/>
      <c r="F683" s="116"/>
    </row>
    <row r="684" spans="4:6" ht="15.6">
      <c r="D684" s="1189"/>
      <c r="E684" s="1172"/>
      <c r="F684" s="116"/>
    </row>
    <row r="685" spans="4:6" ht="15.6">
      <c r="D685" s="1189"/>
      <c r="E685" s="1172"/>
      <c r="F685" s="116"/>
    </row>
    <row r="686" spans="4:6" ht="15.6">
      <c r="D686" s="1189"/>
      <c r="E686" s="1172"/>
      <c r="F686" s="116"/>
    </row>
    <row r="687" spans="4:6" ht="15.6">
      <c r="D687" s="1189"/>
      <c r="E687" s="1172"/>
      <c r="F687" s="116"/>
    </row>
    <row r="688" spans="4:6" ht="15.6">
      <c r="D688" s="1189"/>
      <c r="E688" s="1172"/>
      <c r="F688" s="116"/>
    </row>
    <row r="689" spans="4:6" ht="15.6">
      <c r="D689" s="1189"/>
      <c r="E689" s="1172"/>
      <c r="F689" s="116"/>
    </row>
    <row r="690" spans="4:6" ht="15.6">
      <c r="D690" s="1189"/>
      <c r="E690" s="1172"/>
      <c r="F690" s="116"/>
    </row>
    <row r="691" spans="4:6" ht="15.6">
      <c r="D691" s="1189"/>
      <c r="E691" s="1172"/>
      <c r="F691" s="116"/>
    </row>
    <row r="692" spans="4:6" ht="15.6">
      <c r="D692" s="1189"/>
      <c r="E692" s="1172"/>
      <c r="F692" s="116"/>
    </row>
    <row r="693" spans="4:6" ht="15.6">
      <c r="D693" s="1189"/>
      <c r="E693" s="1172"/>
      <c r="F693" s="116"/>
    </row>
    <row r="694" spans="4:6" ht="15.6">
      <c r="D694" s="1189"/>
      <c r="E694" s="1172"/>
      <c r="F694" s="116"/>
    </row>
    <row r="695" spans="4:6" ht="15.6">
      <c r="D695" s="1189"/>
      <c r="E695" s="1172"/>
      <c r="F695" s="116"/>
    </row>
    <row r="696" spans="4:6" ht="15.6">
      <c r="D696" s="1189"/>
      <c r="E696" s="1172"/>
      <c r="F696" s="116"/>
    </row>
  </sheetData>
  <mergeCells count="25">
    <mergeCell ref="A61:I61"/>
    <mergeCell ref="H1:I1"/>
    <mergeCell ref="A2:I2"/>
    <mergeCell ref="A3:H3"/>
    <mergeCell ref="A6:I6"/>
    <mergeCell ref="A7:I7"/>
    <mergeCell ref="A10:I10"/>
    <mergeCell ref="A15:I15"/>
    <mergeCell ref="A32:I32"/>
    <mergeCell ref="A46:I46"/>
    <mergeCell ref="A49:I49"/>
    <mergeCell ref="A52:I52"/>
    <mergeCell ref="A62:I62"/>
    <mergeCell ref="A65:I65"/>
    <mergeCell ref="K223:K224"/>
    <mergeCell ref="A268:A269"/>
    <mergeCell ref="B268:B269"/>
    <mergeCell ref="C268:C269"/>
    <mergeCell ref="D268:D269"/>
    <mergeCell ref="G268:G269"/>
    <mergeCell ref="A326:I326"/>
    <mergeCell ref="A547:I547"/>
    <mergeCell ref="A601:I601"/>
    <mergeCell ref="A669:I669"/>
    <mergeCell ref="A670:I670"/>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392"/>
  <sheetViews>
    <sheetView topLeftCell="A314" workbookViewId="0">
      <selection activeCell="F320" sqref="F320"/>
    </sheetView>
  </sheetViews>
  <sheetFormatPr defaultColWidth="9.109375" defaultRowHeight="13.2"/>
  <cols>
    <col min="1" max="1" width="5.6640625" style="1194" bestFit="1" customWidth="1"/>
    <col min="2" max="2" width="21.109375" style="1194" customWidth="1"/>
    <col min="3" max="3" width="14.6640625" style="1194" customWidth="1"/>
    <col min="4" max="4" width="14.44140625" style="1194" customWidth="1"/>
    <col min="5" max="5" width="14.88671875" style="1202" customWidth="1"/>
    <col min="6" max="6" width="26.109375" style="1194" customWidth="1"/>
    <col min="7" max="7" width="24.5546875" style="1194" customWidth="1"/>
    <col min="8" max="9" width="26" style="1194" customWidth="1"/>
    <col min="10" max="10" width="26.109375" style="1194" customWidth="1"/>
    <col min="11" max="16384" width="9.109375" style="1194"/>
  </cols>
  <sheetData>
    <row r="1" spans="1:10">
      <c r="A1" s="2959" t="s">
        <v>20766</v>
      </c>
      <c r="B1" s="2959"/>
      <c r="C1" s="2959"/>
      <c r="D1" s="2959"/>
      <c r="E1" s="2959"/>
      <c r="F1" s="2959"/>
      <c r="G1" s="2959"/>
      <c r="H1" s="2959"/>
      <c r="I1" s="2959"/>
      <c r="J1" s="2959"/>
    </row>
    <row r="2" spans="1:10">
      <c r="A2" s="2960" t="s">
        <v>20767</v>
      </c>
      <c r="B2" s="2960"/>
      <c r="C2" s="2960"/>
      <c r="D2" s="2960"/>
      <c r="E2" s="2960"/>
      <c r="F2" s="2960"/>
      <c r="G2" s="2960"/>
      <c r="H2" s="2960"/>
      <c r="I2" s="2960"/>
      <c r="J2" s="2960"/>
    </row>
    <row r="3" spans="1:10" ht="13.8" thickBot="1">
      <c r="A3" s="1195"/>
      <c r="B3" s="1195"/>
      <c r="C3" s="1195"/>
      <c r="D3" s="1195"/>
      <c r="E3" s="1196"/>
      <c r="F3" s="1195"/>
      <c r="G3" s="1195"/>
      <c r="H3" s="1197"/>
      <c r="I3" s="1197"/>
      <c r="J3" s="1197"/>
    </row>
    <row r="4" spans="1:10" ht="66.599999999999994" thickBot="1">
      <c r="A4" s="1198" t="s">
        <v>20768</v>
      </c>
      <c r="B4" s="1198" t="s">
        <v>20769</v>
      </c>
      <c r="C4" s="1198" t="s">
        <v>20770</v>
      </c>
      <c r="D4" s="1198" t="s">
        <v>0</v>
      </c>
      <c r="E4" s="1199" t="s">
        <v>1</v>
      </c>
      <c r="F4" s="1198" t="s">
        <v>20771</v>
      </c>
      <c r="G4" s="1200" t="s">
        <v>20772</v>
      </c>
      <c r="H4" s="1198" t="s">
        <v>20773</v>
      </c>
      <c r="I4" s="1200" t="s">
        <v>20774</v>
      </c>
      <c r="J4" s="1198" t="s">
        <v>20775</v>
      </c>
    </row>
    <row r="5" spans="1:10">
      <c r="A5" s="142">
        <v>1</v>
      </c>
      <c r="B5" s="143">
        <v>2</v>
      </c>
      <c r="C5" s="144">
        <v>3</v>
      </c>
      <c r="D5" s="144">
        <v>4</v>
      </c>
      <c r="E5" s="144">
        <v>5</v>
      </c>
      <c r="F5" s="144">
        <v>6</v>
      </c>
      <c r="G5" s="144">
        <v>7</v>
      </c>
      <c r="H5" s="144">
        <v>8</v>
      </c>
      <c r="I5" s="144">
        <v>9</v>
      </c>
      <c r="J5" s="144">
        <v>10</v>
      </c>
    </row>
    <row r="6" spans="1:10">
      <c r="A6" s="2961" t="s">
        <v>3236</v>
      </c>
      <c r="B6" s="2962"/>
      <c r="C6" s="2962"/>
      <c r="D6" s="2962"/>
      <c r="E6" s="2962"/>
      <c r="F6" s="2962"/>
      <c r="G6" s="2962"/>
      <c r="H6" s="2962"/>
      <c r="I6" s="2962"/>
      <c r="J6" s="2963"/>
    </row>
    <row r="7" spans="1:10" ht="79.2">
      <c r="A7" s="162">
        <v>1</v>
      </c>
      <c r="B7" s="162" t="s">
        <v>20776</v>
      </c>
      <c r="C7" s="162" t="s">
        <v>1616</v>
      </c>
      <c r="D7" s="162"/>
      <c r="E7" s="328">
        <v>11369</v>
      </c>
      <c r="F7" s="162" t="s">
        <v>20777</v>
      </c>
      <c r="G7" s="162" t="s">
        <v>20777</v>
      </c>
      <c r="H7" s="162" t="s">
        <v>20778</v>
      </c>
      <c r="I7" s="162"/>
      <c r="J7" s="162" t="s">
        <v>20779</v>
      </c>
    </row>
    <row r="8" spans="1:10" ht="26.4">
      <c r="A8" s="162">
        <v>2</v>
      </c>
      <c r="B8" s="162" t="s">
        <v>20780</v>
      </c>
      <c r="C8" s="162" t="s">
        <v>1616</v>
      </c>
      <c r="D8" s="162"/>
      <c r="E8" s="328">
        <v>7117.5</v>
      </c>
      <c r="F8" s="162" t="s">
        <v>20781</v>
      </c>
      <c r="G8" s="162" t="s">
        <v>20777</v>
      </c>
      <c r="H8" s="162" t="s">
        <v>20778</v>
      </c>
      <c r="I8" s="162"/>
      <c r="J8" s="162" t="s">
        <v>20782</v>
      </c>
    </row>
    <row r="9" spans="1:10" ht="26.4">
      <c r="A9" s="162">
        <v>3</v>
      </c>
      <c r="B9" s="162" t="s">
        <v>20783</v>
      </c>
      <c r="C9" s="162" t="s">
        <v>1616</v>
      </c>
      <c r="D9" s="162"/>
      <c r="E9" s="328">
        <v>9446.1</v>
      </c>
      <c r="F9" s="162" t="s">
        <v>20784</v>
      </c>
      <c r="G9" s="162" t="s">
        <v>20785</v>
      </c>
      <c r="H9" s="162" t="s">
        <v>20778</v>
      </c>
      <c r="I9" s="162"/>
      <c r="J9" s="162" t="s">
        <v>20786</v>
      </c>
    </row>
    <row r="10" spans="1:10" ht="26.4">
      <c r="A10" s="312">
        <v>3</v>
      </c>
      <c r="B10" s="312" t="s">
        <v>5971</v>
      </c>
      <c r="C10" s="312">
        <v>3</v>
      </c>
      <c r="D10" s="312"/>
      <c r="E10" s="333">
        <f>SUM(E7:E9)</f>
        <v>27932.6</v>
      </c>
      <c r="F10" s="312"/>
      <c r="G10" s="312"/>
      <c r="H10" s="312"/>
      <c r="I10" s="312"/>
      <c r="J10" s="312"/>
    </row>
    <row r="11" spans="1:10" ht="39.6">
      <c r="A11" s="162">
        <v>1</v>
      </c>
      <c r="B11" s="162" t="s">
        <v>20787</v>
      </c>
      <c r="C11" s="162" t="s">
        <v>9084</v>
      </c>
      <c r="D11" s="162" t="s">
        <v>231</v>
      </c>
      <c r="E11" s="328">
        <v>430</v>
      </c>
      <c r="F11" s="162" t="s">
        <v>20788</v>
      </c>
      <c r="G11" s="162"/>
      <c r="H11" s="162" t="s">
        <v>20789</v>
      </c>
      <c r="I11" s="162"/>
      <c r="J11" s="162" t="s">
        <v>10185</v>
      </c>
    </row>
    <row r="12" spans="1:10" ht="66">
      <c r="A12" s="162">
        <v>2</v>
      </c>
      <c r="B12" s="162" t="s">
        <v>20790</v>
      </c>
      <c r="C12" s="162" t="s">
        <v>9084</v>
      </c>
      <c r="D12" s="162" t="s">
        <v>231</v>
      </c>
      <c r="E12" s="328">
        <v>614.9</v>
      </c>
      <c r="F12" s="162" t="s">
        <v>20791</v>
      </c>
      <c r="G12" s="162" t="s">
        <v>20777</v>
      </c>
      <c r="H12" s="162" t="s">
        <v>20792</v>
      </c>
      <c r="I12" s="162"/>
      <c r="J12" s="162" t="s">
        <v>20793</v>
      </c>
    </row>
    <row r="13" spans="1:10" ht="26.4">
      <c r="A13" s="162">
        <v>3</v>
      </c>
      <c r="B13" s="162" t="s">
        <v>20794</v>
      </c>
      <c r="C13" s="162" t="s">
        <v>9084</v>
      </c>
      <c r="D13" s="162" t="s">
        <v>231</v>
      </c>
      <c r="E13" s="328">
        <v>22.8</v>
      </c>
      <c r="F13" s="162" t="s">
        <v>20795</v>
      </c>
      <c r="G13" s="162" t="s">
        <v>20796</v>
      </c>
      <c r="H13" s="162" t="s">
        <v>20797</v>
      </c>
      <c r="I13" s="162" t="s">
        <v>20798</v>
      </c>
      <c r="J13" s="162" t="s">
        <v>20799</v>
      </c>
    </row>
    <row r="14" spans="1:10" ht="39.6">
      <c r="A14" s="162">
        <v>4</v>
      </c>
      <c r="B14" s="162" t="s">
        <v>20800</v>
      </c>
      <c r="C14" s="162" t="s">
        <v>9084</v>
      </c>
      <c r="D14" s="162" t="s">
        <v>231</v>
      </c>
      <c r="E14" s="328">
        <v>105</v>
      </c>
      <c r="F14" s="162" t="s">
        <v>20801</v>
      </c>
      <c r="G14" s="162" t="s">
        <v>20796</v>
      </c>
      <c r="H14" s="162" t="s">
        <v>20802</v>
      </c>
      <c r="I14" s="162" t="s">
        <v>20803</v>
      </c>
      <c r="J14" s="162" t="s">
        <v>20804</v>
      </c>
    </row>
    <row r="15" spans="1:10" ht="26.4">
      <c r="A15" s="162">
        <v>5</v>
      </c>
      <c r="B15" s="162" t="s">
        <v>20805</v>
      </c>
      <c r="C15" s="162" t="s">
        <v>9084</v>
      </c>
      <c r="D15" s="162" t="s">
        <v>231</v>
      </c>
      <c r="E15" s="328">
        <v>15.7</v>
      </c>
      <c r="F15" s="162" t="s">
        <v>20806</v>
      </c>
      <c r="G15" s="162" t="s">
        <v>20796</v>
      </c>
      <c r="H15" s="162" t="s">
        <v>20807</v>
      </c>
      <c r="I15" s="162" t="s">
        <v>20808</v>
      </c>
      <c r="J15" s="162" t="s">
        <v>20809</v>
      </c>
    </row>
    <row r="16" spans="1:10" ht="26.4">
      <c r="A16" s="311"/>
      <c r="B16" s="311" t="s">
        <v>6014</v>
      </c>
      <c r="C16" s="311">
        <v>5</v>
      </c>
      <c r="D16" s="311"/>
      <c r="E16" s="330">
        <f>SUM(E11:E15)</f>
        <v>1188.4000000000001</v>
      </c>
      <c r="F16" s="311"/>
      <c r="G16" s="311"/>
      <c r="H16" s="311"/>
      <c r="I16" s="311"/>
      <c r="J16" s="311"/>
    </row>
    <row r="17" spans="1:10" ht="52.8">
      <c r="A17" s="162">
        <v>1</v>
      </c>
      <c r="B17" s="162" t="s">
        <v>20810</v>
      </c>
      <c r="C17" s="162" t="s">
        <v>9084</v>
      </c>
      <c r="D17" s="162" t="s">
        <v>63</v>
      </c>
      <c r="E17" s="328">
        <v>106</v>
      </c>
      <c r="F17" s="162" t="s">
        <v>20811</v>
      </c>
      <c r="G17" s="162" t="s">
        <v>20796</v>
      </c>
      <c r="H17" s="162" t="s">
        <v>20812</v>
      </c>
      <c r="I17" s="162"/>
      <c r="J17" s="162" t="s">
        <v>20813</v>
      </c>
    </row>
    <row r="18" spans="1:10" ht="52.8">
      <c r="A18" s="162">
        <v>2</v>
      </c>
      <c r="B18" s="162" t="s">
        <v>20814</v>
      </c>
      <c r="C18" s="162" t="s">
        <v>9084</v>
      </c>
      <c r="D18" s="162" t="s">
        <v>63</v>
      </c>
      <c r="E18" s="328">
        <v>181</v>
      </c>
      <c r="F18" s="162" t="s">
        <v>20815</v>
      </c>
      <c r="G18" s="162" t="s">
        <v>20796</v>
      </c>
      <c r="H18" s="162" t="s">
        <v>20812</v>
      </c>
      <c r="I18" s="162"/>
      <c r="J18" s="162" t="s">
        <v>20816</v>
      </c>
    </row>
    <row r="19" spans="1:10">
      <c r="A19" s="311"/>
      <c r="B19" s="311" t="s">
        <v>6017</v>
      </c>
      <c r="C19" s="311">
        <v>2</v>
      </c>
      <c r="D19" s="311"/>
      <c r="E19" s="330">
        <f>SUM(E17:E18)</f>
        <v>287</v>
      </c>
      <c r="F19" s="311"/>
      <c r="G19" s="311"/>
      <c r="H19" s="311"/>
      <c r="I19" s="311"/>
      <c r="J19" s="311"/>
    </row>
    <row r="20" spans="1:10" ht="26.4">
      <c r="A20" s="162">
        <v>1</v>
      </c>
      <c r="B20" s="162" t="s">
        <v>20817</v>
      </c>
      <c r="C20" s="162" t="s">
        <v>9084</v>
      </c>
      <c r="D20" s="162" t="s">
        <v>358</v>
      </c>
      <c r="E20" s="328">
        <v>80</v>
      </c>
      <c r="F20" s="162" t="s">
        <v>20818</v>
      </c>
      <c r="G20" s="162" t="s">
        <v>20785</v>
      </c>
      <c r="H20" s="162" t="s">
        <v>20819</v>
      </c>
      <c r="I20" s="162" t="s">
        <v>20820</v>
      </c>
      <c r="J20" s="162" t="s">
        <v>20821</v>
      </c>
    </row>
    <row r="21" spans="1:10" ht="26.4">
      <c r="A21" s="311"/>
      <c r="B21" s="311" t="s">
        <v>6022</v>
      </c>
      <c r="C21" s="311">
        <v>1</v>
      </c>
      <c r="D21" s="311"/>
      <c r="E21" s="330">
        <f>SUM(E20)</f>
        <v>80</v>
      </c>
      <c r="F21" s="311"/>
      <c r="G21" s="311"/>
      <c r="H21" s="311"/>
      <c r="I21" s="311"/>
      <c r="J21" s="311"/>
    </row>
    <row r="22" spans="1:10" ht="52.8">
      <c r="A22" s="162">
        <v>1</v>
      </c>
      <c r="B22" s="162" t="s">
        <v>20822</v>
      </c>
      <c r="C22" s="162" t="s">
        <v>9084</v>
      </c>
      <c r="D22" s="162" t="s">
        <v>20823</v>
      </c>
      <c r="E22" s="328">
        <v>20.3</v>
      </c>
      <c r="F22" s="162" t="s">
        <v>20824</v>
      </c>
      <c r="G22" s="162" t="s">
        <v>20777</v>
      </c>
      <c r="H22" s="162" t="s">
        <v>20792</v>
      </c>
      <c r="I22" s="162"/>
      <c r="J22" s="162" t="s">
        <v>20825</v>
      </c>
    </row>
    <row r="23" spans="1:10" ht="92.4">
      <c r="A23" s="162">
        <v>2</v>
      </c>
      <c r="B23" s="162" t="s">
        <v>20826</v>
      </c>
      <c r="C23" s="162" t="s">
        <v>9084</v>
      </c>
      <c r="D23" s="162" t="s">
        <v>20823</v>
      </c>
      <c r="E23" s="328">
        <v>49</v>
      </c>
      <c r="F23" s="162" t="s">
        <v>20827</v>
      </c>
      <c r="G23" s="162" t="s">
        <v>20796</v>
      </c>
      <c r="H23" s="162" t="s">
        <v>20828</v>
      </c>
      <c r="I23" s="162" t="s">
        <v>20829</v>
      </c>
      <c r="J23" s="162" t="s">
        <v>20830</v>
      </c>
    </row>
    <row r="24" spans="1:10" ht="39.6">
      <c r="A24" s="311"/>
      <c r="B24" s="311" t="s">
        <v>20831</v>
      </c>
      <c r="C24" s="311">
        <v>2</v>
      </c>
      <c r="D24" s="311"/>
      <c r="E24" s="330">
        <f>SUM(E22:E23)</f>
        <v>69.3</v>
      </c>
      <c r="F24" s="311"/>
      <c r="G24" s="311"/>
      <c r="H24" s="311"/>
      <c r="I24" s="311"/>
      <c r="J24" s="311"/>
    </row>
    <row r="25" spans="1:10" ht="39.6">
      <c r="A25" s="312">
        <v>10</v>
      </c>
      <c r="B25" s="312" t="s">
        <v>20832</v>
      </c>
      <c r="C25" s="312">
        <f>C24+C21+C19+C16</f>
        <v>10</v>
      </c>
      <c r="D25" s="312"/>
      <c r="E25" s="333">
        <f>E24+E21+E19+E16</f>
        <v>1624.7</v>
      </c>
      <c r="F25" s="312"/>
      <c r="G25" s="312"/>
      <c r="H25" s="312"/>
      <c r="I25" s="312"/>
      <c r="J25" s="312"/>
    </row>
    <row r="26" spans="1:10" ht="26.4">
      <c r="A26" s="162">
        <v>1</v>
      </c>
      <c r="B26" s="162" t="s">
        <v>20833</v>
      </c>
      <c r="C26" s="162" t="s">
        <v>20834</v>
      </c>
      <c r="D26" s="162" t="s">
        <v>72</v>
      </c>
      <c r="E26" s="328">
        <v>20.399999999999999</v>
      </c>
      <c r="F26" s="162" t="s">
        <v>20835</v>
      </c>
      <c r="G26" s="162" t="s">
        <v>20796</v>
      </c>
      <c r="H26" s="162" t="s">
        <v>20836</v>
      </c>
      <c r="I26" s="162" t="s">
        <v>20798</v>
      </c>
      <c r="J26" s="162" t="s">
        <v>20837</v>
      </c>
    </row>
    <row r="27" spans="1:10" ht="26.4">
      <c r="A27" s="311"/>
      <c r="B27" s="311" t="s">
        <v>6048</v>
      </c>
      <c r="C27" s="311">
        <v>1</v>
      </c>
      <c r="D27" s="311"/>
      <c r="E27" s="330">
        <f>SUM(E26)</f>
        <v>20.399999999999999</v>
      </c>
      <c r="F27" s="311"/>
      <c r="G27" s="311"/>
      <c r="H27" s="311"/>
      <c r="I27" s="311"/>
      <c r="J27" s="311"/>
    </row>
    <row r="28" spans="1:10" ht="66">
      <c r="A28" s="162">
        <v>1</v>
      </c>
      <c r="B28" s="162" t="s">
        <v>20838</v>
      </c>
      <c r="C28" s="162" t="s">
        <v>20834</v>
      </c>
      <c r="D28" s="162" t="s">
        <v>75</v>
      </c>
      <c r="E28" s="328">
        <v>60</v>
      </c>
      <c r="F28" s="162" t="s">
        <v>20839</v>
      </c>
      <c r="G28" s="162"/>
      <c r="H28" s="162" t="s">
        <v>20840</v>
      </c>
      <c r="I28" s="162"/>
      <c r="J28" s="162" t="s">
        <v>20841</v>
      </c>
    </row>
    <row r="29" spans="1:10" ht="39.6">
      <c r="A29" s="162">
        <v>2</v>
      </c>
      <c r="B29" s="162" t="s">
        <v>20842</v>
      </c>
      <c r="C29" s="162" t="s">
        <v>20834</v>
      </c>
      <c r="D29" s="162" t="s">
        <v>75</v>
      </c>
      <c r="E29" s="328">
        <v>49</v>
      </c>
      <c r="F29" s="162" t="s">
        <v>20843</v>
      </c>
      <c r="G29" s="162"/>
      <c r="H29" s="162" t="s">
        <v>20844</v>
      </c>
      <c r="I29" s="162"/>
      <c r="J29" s="162" t="s">
        <v>20841</v>
      </c>
    </row>
    <row r="30" spans="1:10" ht="66">
      <c r="A30" s="162">
        <v>3</v>
      </c>
      <c r="B30" s="162" t="s">
        <v>20845</v>
      </c>
      <c r="C30" s="162" t="s">
        <v>20834</v>
      </c>
      <c r="D30" s="162" t="s">
        <v>75</v>
      </c>
      <c r="E30" s="328">
        <v>10</v>
      </c>
      <c r="F30" s="162" t="s">
        <v>20846</v>
      </c>
      <c r="G30" s="162" t="s">
        <v>20796</v>
      </c>
      <c r="H30" s="162" t="s">
        <v>20812</v>
      </c>
      <c r="I30" s="162"/>
      <c r="J30" s="162" t="s">
        <v>20847</v>
      </c>
    </row>
    <row r="31" spans="1:10" ht="26.4">
      <c r="A31" s="162">
        <v>4</v>
      </c>
      <c r="B31" s="162" t="s">
        <v>20848</v>
      </c>
      <c r="C31" s="162" t="s">
        <v>20834</v>
      </c>
      <c r="D31" s="162" t="s">
        <v>75</v>
      </c>
      <c r="E31" s="328">
        <v>6</v>
      </c>
      <c r="F31" s="162" t="s">
        <v>20849</v>
      </c>
      <c r="G31" s="162" t="s">
        <v>20796</v>
      </c>
      <c r="H31" s="162" t="s">
        <v>20850</v>
      </c>
      <c r="I31" s="162" t="s">
        <v>20851</v>
      </c>
      <c r="J31" s="162" t="s">
        <v>20852</v>
      </c>
    </row>
    <row r="32" spans="1:10" ht="26.4">
      <c r="A32" s="311"/>
      <c r="B32" s="311" t="s">
        <v>6890</v>
      </c>
      <c r="C32" s="311">
        <v>4</v>
      </c>
      <c r="D32" s="311"/>
      <c r="E32" s="330">
        <f>SUM(E28:E31)</f>
        <v>125</v>
      </c>
      <c r="F32" s="311"/>
      <c r="G32" s="311"/>
      <c r="H32" s="311"/>
      <c r="I32" s="311"/>
      <c r="J32" s="311"/>
    </row>
    <row r="33" spans="1:10" ht="26.4">
      <c r="A33" s="162">
        <v>1</v>
      </c>
      <c r="B33" s="162" t="s">
        <v>20853</v>
      </c>
      <c r="C33" s="162" t="s">
        <v>20834</v>
      </c>
      <c r="D33" s="162" t="s">
        <v>87</v>
      </c>
      <c r="E33" s="1201">
        <v>14.7</v>
      </c>
      <c r="F33" s="162" t="s">
        <v>20854</v>
      </c>
      <c r="G33" s="162" t="s">
        <v>20785</v>
      </c>
      <c r="H33" s="162" t="s">
        <v>20855</v>
      </c>
      <c r="I33" s="162" t="s">
        <v>20820</v>
      </c>
      <c r="J33" s="162" t="s">
        <v>20856</v>
      </c>
    </row>
    <row r="34" spans="1:10" ht="52.8">
      <c r="A34" s="162">
        <v>2</v>
      </c>
      <c r="B34" s="162" t="s">
        <v>20857</v>
      </c>
      <c r="C34" s="162" t="s">
        <v>20834</v>
      </c>
      <c r="D34" s="162" t="s">
        <v>87</v>
      </c>
      <c r="E34" s="1201">
        <v>24</v>
      </c>
      <c r="F34" s="162" t="s">
        <v>20858</v>
      </c>
      <c r="G34" s="162" t="s">
        <v>20785</v>
      </c>
      <c r="H34" s="162" t="s">
        <v>20859</v>
      </c>
      <c r="I34" s="162" t="s">
        <v>20820</v>
      </c>
      <c r="J34" s="162" t="s">
        <v>20860</v>
      </c>
    </row>
    <row r="35" spans="1:10" ht="39.6">
      <c r="A35" s="162">
        <v>3</v>
      </c>
      <c r="B35" s="162" t="s">
        <v>20861</v>
      </c>
      <c r="C35" s="162" t="s">
        <v>20834</v>
      </c>
      <c r="D35" s="162" t="s">
        <v>87</v>
      </c>
      <c r="E35" s="1201">
        <v>10</v>
      </c>
      <c r="F35" s="162" t="s">
        <v>20862</v>
      </c>
      <c r="G35" s="162" t="s">
        <v>20796</v>
      </c>
      <c r="H35" s="162" t="s">
        <v>20863</v>
      </c>
      <c r="I35" s="162" t="s">
        <v>20829</v>
      </c>
      <c r="J35" s="162" t="s">
        <v>20864</v>
      </c>
    </row>
    <row r="36" spans="1:10" ht="26.4">
      <c r="A36" s="162">
        <v>4</v>
      </c>
      <c r="B36" s="162" t="s">
        <v>20865</v>
      </c>
      <c r="C36" s="162" t="s">
        <v>20834</v>
      </c>
      <c r="D36" s="162" t="s">
        <v>87</v>
      </c>
      <c r="E36" s="1201" t="s">
        <v>4796</v>
      </c>
      <c r="F36" s="162" t="s">
        <v>20866</v>
      </c>
      <c r="G36" s="162" t="s">
        <v>20796</v>
      </c>
      <c r="H36" s="162" t="s">
        <v>20867</v>
      </c>
      <c r="I36" s="162" t="s">
        <v>20829</v>
      </c>
      <c r="J36" s="162" t="s">
        <v>20868</v>
      </c>
    </row>
    <row r="37" spans="1:10" ht="26.4">
      <c r="A37" s="311"/>
      <c r="B37" s="311" t="s">
        <v>6041</v>
      </c>
      <c r="C37" s="311">
        <v>4</v>
      </c>
      <c r="D37" s="311"/>
      <c r="E37" s="330">
        <f>SUM(E33:E36)</f>
        <v>48.7</v>
      </c>
      <c r="F37" s="311"/>
      <c r="G37" s="311"/>
      <c r="H37" s="311"/>
      <c r="I37" s="311"/>
      <c r="J37" s="311"/>
    </row>
    <row r="38" spans="1:10" ht="52.8">
      <c r="A38" s="312">
        <v>9</v>
      </c>
      <c r="B38" s="312" t="s">
        <v>20869</v>
      </c>
      <c r="C38" s="312">
        <f>C37+C32+C27</f>
        <v>9</v>
      </c>
      <c r="D38" s="312"/>
      <c r="E38" s="333">
        <f>E27+E32+E37</f>
        <v>194.10000000000002</v>
      </c>
      <c r="F38" s="312"/>
      <c r="G38" s="312"/>
      <c r="H38" s="312"/>
      <c r="I38" s="312"/>
      <c r="J38" s="312"/>
    </row>
    <row r="39" spans="1:10" ht="79.2">
      <c r="A39" s="162">
        <v>1</v>
      </c>
      <c r="B39" s="162" t="s">
        <v>20870</v>
      </c>
      <c r="C39" s="162" t="s">
        <v>15597</v>
      </c>
      <c r="D39" s="162"/>
      <c r="E39" s="328">
        <v>17.5</v>
      </c>
      <c r="F39" s="162" t="s">
        <v>20871</v>
      </c>
      <c r="G39" s="162" t="s">
        <v>20796</v>
      </c>
      <c r="H39" s="162" t="s">
        <v>20872</v>
      </c>
      <c r="I39" s="162" t="s">
        <v>20851</v>
      </c>
      <c r="J39" s="162" t="s">
        <v>20873</v>
      </c>
    </row>
    <row r="40" spans="1:10" ht="52.8">
      <c r="A40" s="162">
        <v>2</v>
      </c>
      <c r="B40" s="162" t="s">
        <v>20874</v>
      </c>
      <c r="C40" s="162" t="s">
        <v>15597</v>
      </c>
      <c r="D40" s="162"/>
      <c r="E40" s="328">
        <v>4.8</v>
      </c>
      <c r="F40" s="162" t="s">
        <v>20875</v>
      </c>
      <c r="G40" s="162" t="s">
        <v>20796</v>
      </c>
      <c r="H40" s="162" t="s">
        <v>20876</v>
      </c>
      <c r="I40" s="162"/>
      <c r="J40" s="162" t="s">
        <v>20877</v>
      </c>
    </row>
    <row r="41" spans="1:10" ht="52.8">
      <c r="A41" s="312">
        <v>2</v>
      </c>
      <c r="B41" s="312" t="s">
        <v>20878</v>
      </c>
      <c r="C41" s="312">
        <v>2</v>
      </c>
      <c r="D41" s="312"/>
      <c r="E41" s="333">
        <f>SUM(E39:E40)</f>
        <v>22.3</v>
      </c>
      <c r="F41" s="312"/>
      <c r="G41" s="312"/>
      <c r="H41" s="312"/>
      <c r="I41" s="312"/>
      <c r="J41" s="312"/>
    </row>
    <row r="42" spans="1:10" ht="52.8">
      <c r="A42" s="162">
        <v>1</v>
      </c>
      <c r="B42" s="162" t="s">
        <v>20874</v>
      </c>
      <c r="C42" s="162" t="s">
        <v>15589</v>
      </c>
      <c r="D42" s="162"/>
      <c r="E42" s="328">
        <v>3.5</v>
      </c>
      <c r="F42" s="162" t="s">
        <v>20879</v>
      </c>
      <c r="G42" s="162" t="s">
        <v>20796</v>
      </c>
      <c r="H42" s="162" t="s">
        <v>20876</v>
      </c>
      <c r="I42" s="162"/>
      <c r="J42" s="162" t="s">
        <v>20880</v>
      </c>
    </row>
    <row r="43" spans="1:10" ht="39.6">
      <c r="A43" s="312">
        <v>1</v>
      </c>
      <c r="B43" s="312" t="s">
        <v>3347</v>
      </c>
      <c r="C43" s="312">
        <v>1</v>
      </c>
      <c r="D43" s="312"/>
      <c r="E43" s="333">
        <f>SUM(E42)</f>
        <v>3.5</v>
      </c>
      <c r="F43" s="312"/>
      <c r="G43" s="312"/>
      <c r="H43" s="312"/>
      <c r="I43" s="312"/>
      <c r="J43" s="312"/>
    </row>
    <row r="44" spans="1:10" ht="52.8">
      <c r="A44" s="164">
        <v>25</v>
      </c>
      <c r="B44" s="164" t="s">
        <v>3348</v>
      </c>
      <c r="C44" s="164">
        <f>C43+C41+C38+C25+C10</f>
        <v>25</v>
      </c>
      <c r="D44" s="164"/>
      <c r="E44" s="336">
        <f>E43+E41+E38+E25+E10</f>
        <v>29777.199999999997</v>
      </c>
      <c r="F44" s="164"/>
      <c r="G44" s="164"/>
      <c r="H44" s="164"/>
      <c r="I44" s="164"/>
      <c r="J44" s="164"/>
    </row>
    <row r="45" spans="1:10">
      <c r="A45" s="2964" t="s">
        <v>4955</v>
      </c>
      <c r="B45" s="2965"/>
      <c r="C45" s="2965"/>
      <c r="D45" s="2965"/>
      <c r="E45" s="2965"/>
      <c r="F45" s="2965"/>
      <c r="G45" s="2965"/>
      <c r="H45" s="2965"/>
      <c r="I45" s="2965"/>
      <c r="J45" s="2966"/>
    </row>
    <row r="46" spans="1:10" ht="409.6">
      <c r="A46" s="162">
        <v>1</v>
      </c>
      <c r="B46" s="162" t="s">
        <v>20874</v>
      </c>
      <c r="C46" s="162" t="s">
        <v>9145</v>
      </c>
      <c r="D46" s="162"/>
      <c r="E46" s="328">
        <v>21487.5</v>
      </c>
      <c r="F46" s="162" t="s">
        <v>20881</v>
      </c>
      <c r="G46" s="162" t="s">
        <v>20796</v>
      </c>
      <c r="H46" s="162" t="s">
        <v>20812</v>
      </c>
      <c r="I46" s="162"/>
      <c r="J46" s="162" t="s">
        <v>20882</v>
      </c>
    </row>
    <row r="47" spans="1:10" ht="303.60000000000002">
      <c r="A47" s="162">
        <v>2</v>
      </c>
      <c r="B47" s="162" t="s">
        <v>20883</v>
      </c>
      <c r="C47" s="162" t="s">
        <v>9145</v>
      </c>
      <c r="D47" s="162"/>
      <c r="E47" s="328">
        <v>22103.3</v>
      </c>
      <c r="F47" s="162" t="s">
        <v>20884</v>
      </c>
      <c r="G47" s="162"/>
      <c r="H47" s="162" t="s">
        <v>20885</v>
      </c>
      <c r="I47" s="162"/>
      <c r="J47" s="162" t="s">
        <v>20886</v>
      </c>
    </row>
    <row r="48" spans="1:10" ht="26.4">
      <c r="A48" s="312">
        <v>2</v>
      </c>
      <c r="B48" s="312" t="s">
        <v>3373</v>
      </c>
      <c r="C48" s="312">
        <v>2</v>
      </c>
      <c r="D48" s="312"/>
      <c r="E48" s="333">
        <f>SUM(E46:E47)</f>
        <v>43590.8</v>
      </c>
      <c r="F48" s="312"/>
      <c r="G48" s="312"/>
      <c r="H48" s="312"/>
      <c r="I48" s="312"/>
      <c r="J48" s="312"/>
    </row>
    <row r="49" spans="1:10" ht="52.8">
      <c r="A49" s="162">
        <v>1</v>
      </c>
      <c r="B49" s="162" t="s">
        <v>20887</v>
      </c>
      <c r="C49" s="162" t="s">
        <v>9084</v>
      </c>
      <c r="D49" s="162" t="s">
        <v>231</v>
      </c>
      <c r="E49" s="328">
        <v>794</v>
      </c>
      <c r="F49" s="162" t="s">
        <v>20888</v>
      </c>
      <c r="G49" s="162"/>
      <c r="H49" s="162" t="s">
        <v>20844</v>
      </c>
      <c r="I49" s="162"/>
      <c r="J49" s="162" t="s">
        <v>20889</v>
      </c>
    </row>
    <row r="50" spans="1:10" ht="92.4">
      <c r="A50" s="162">
        <v>2</v>
      </c>
      <c r="B50" s="162" t="s">
        <v>20890</v>
      </c>
      <c r="C50" s="162" t="s">
        <v>9084</v>
      </c>
      <c r="D50" s="162" t="s">
        <v>231</v>
      </c>
      <c r="E50" s="328">
        <v>119.4</v>
      </c>
      <c r="F50" s="162" t="s">
        <v>20891</v>
      </c>
      <c r="G50" s="162" t="s">
        <v>20785</v>
      </c>
      <c r="H50" s="162" t="s">
        <v>20844</v>
      </c>
      <c r="I50" s="162"/>
      <c r="J50" s="162" t="s">
        <v>20889</v>
      </c>
    </row>
    <row r="51" spans="1:10" ht="52.8">
      <c r="A51" s="162">
        <v>3</v>
      </c>
      <c r="B51" s="162" t="s">
        <v>20892</v>
      </c>
      <c r="C51" s="162" t="s">
        <v>9084</v>
      </c>
      <c r="D51" s="162" t="s">
        <v>231</v>
      </c>
      <c r="E51" s="328">
        <v>497</v>
      </c>
      <c r="F51" s="162" t="s">
        <v>20893</v>
      </c>
      <c r="G51" s="162" t="s">
        <v>20785</v>
      </c>
      <c r="H51" s="162" t="s">
        <v>20844</v>
      </c>
      <c r="I51" s="162"/>
      <c r="J51" s="162" t="s">
        <v>20894</v>
      </c>
    </row>
    <row r="52" spans="1:10" ht="66">
      <c r="A52" s="162">
        <v>4</v>
      </c>
      <c r="B52" s="162" t="s">
        <v>20895</v>
      </c>
      <c r="C52" s="162" t="s">
        <v>9084</v>
      </c>
      <c r="D52" s="162" t="s">
        <v>231</v>
      </c>
      <c r="E52" s="328">
        <v>1405</v>
      </c>
      <c r="F52" s="162" t="s">
        <v>20896</v>
      </c>
      <c r="G52" s="162" t="s">
        <v>20785</v>
      </c>
      <c r="H52" s="162" t="s">
        <v>20844</v>
      </c>
      <c r="I52" s="162"/>
      <c r="J52" s="162" t="s">
        <v>20897</v>
      </c>
    </row>
    <row r="53" spans="1:10" ht="52.8">
      <c r="A53" s="162">
        <v>5</v>
      </c>
      <c r="B53" s="162" t="s">
        <v>20898</v>
      </c>
      <c r="C53" s="162" t="s">
        <v>9084</v>
      </c>
      <c r="D53" s="162" t="s">
        <v>231</v>
      </c>
      <c r="E53" s="328">
        <v>267.3</v>
      </c>
      <c r="F53" s="162" t="s">
        <v>20899</v>
      </c>
      <c r="G53" s="162" t="s">
        <v>20785</v>
      </c>
      <c r="H53" s="162" t="s">
        <v>20844</v>
      </c>
      <c r="I53" s="162"/>
      <c r="J53" s="162" t="s">
        <v>20889</v>
      </c>
    </row>
    <row r="54" spans="1:10" ht="52.8">
      <c r="A54" s="162">
        <v>6</v>
      </c>
      <c r="B54" s="162" t="s">
        <v>20900</v>
      </c>
      <c r="C54" s="162" t="s">
        <v>9084</v>
      </c>
      <c r="D54" s="162" t="s">
        <v>231</v>
      </c>
      <c r="E54" s="328">
        <v>411</v>
      </c>
      <c r="F54" s="162" t="s">
        <v>20901</v>
      </c>
      <c r="G54" s="162" t="s">
        <v>20785</v>
      </c>
      <c r="H54" s="162" t="s">
        <v>20844</v>
      </c>
      <c r="I54" s="162"/>
      <c r="J54" s="162" t="s">
        <v>20894</v>
      </c>
    </row>
    <row r="55" spans="1:10" ht="39.6">
      <c r="A55" s="162">
        <v>7</v>
      </c>
      <c r="B55" s="162" t="s">
        <v>20902</v>
      </c>
      <c r="C55" s="162" t="s">
        <v>9084</v>
      </c>
      <c r="D55" s="162" t="s">
        <v>231</v>
      </c>
      <c r="E55" s="328">
        <v>25.1</v>
      </c>
      <c r="F55" s="162" t="s">
        <v>20903</v>
      </c>
      <c r="G55" s="162" t="s">
        <v>20785</v>
      </c>
      <c r="H55" s="162" t="s">
        <v>20844</v>
      </c>
      <c r="I55" s="162"/>
      <c r="J55" s="162" t="s">
        <v>20894</v>
      </c>
    </row>
    <row r="56" spans="1:10" ht="52.8">
      <c r="A56" s="162">
        <v>8</v>
      </c>
      <c r="B56" s="162" t="s">
        <v>20904</v>
      </c>
      <c r="C56" s="162" t="s">
        <v>9084</v>
      </c>
      <c r="D56" s="162" t="s">
        <v>231</v>
      </c>
      <c r="E56" s="328">
        <v>41.4</v>
      </c>
      <c r="F56" s="162" t="s">
        <v>20905</v>
      </c>
      <c r="G56" s="162" t="s">
        <v>20785</v>
      </c>
      <c r="H56" s="162" t="s">
        <v>20844</v>
      </c>
      <c r="I56" s="162"/>
      <c r="J56" s="162" t="s">
        <v>20894</v>
      </c>
    </row>
    <row r="57" spans="1:10" ht="66">
      <c r="A57" s="162">
        <v>9</v>
      </c>
      <c r="B57" s="162" t="s">
        <v>20906</v>
      </c>
      <c r="C57" s="162" t="s">
        <v>9084</v>
      </c>
      <c r="D57" s="162" t="s">
        <v>231</v>
      </c>
      <c r="E57" s="328">
        <v>805.1</v>
      </c>
      <c r="F57" s="162" t="s">
        <v>20907</v>
      </c>
      <c r="G57" s="162" t="s">
        <v>20785</v>
      </c>
      <c r="H57" s="162" t="s">
        <v>20844</v>
      </c>
      <c r="I57" s="162"/>
      <c r="J57" s="162" t="s">
        <v>20908</v>
      </c>
    </row>
    <row r="58" spans="1:10" ht="79.2">
      <c r="A58" s="162">
        <v>10</v>
      </c>
      <c r="B58" s="162" t="s">
        <v>20909</v>
      </c>
      <c r="C58" s="162" t="s">
        <v>9084</v>
      </c>
      <c r="D58" s="162" t="s">
        <v>231</v>
      </c>
      <c r="E58" s="328">
        <v>78.7</v>
      </c>
      <c r="F58" s="162" t="s">
        <v>20910</v>
      </c>
      <c r="G58" s="162"/>
      <c r="H58" s="162" t="s">
        <v>20911</v>
      </c>
      <c r="I58" s="162"/>
      <c r="J58" s="162" t="s">
        <v>20912</v>
      </c>
    </row>
    <row r="59" spans="1:10" ht="26.4">
      <c r="A59" s="162">
        <v>11</v>
      </c>
      <c r="B59" s="162" t="s">
        <v>20913</v>
      </c>
      <c r="C59" s="162" t="s">
        <v>9084</v>
      </c>
      <c r="D59" s="162" t="s">
        <v>231</v>
      </c>
      <c r="E59" s="328">
        <v>5.3</v>
      </c>
      <c r="F59" s="162" t="s">
        <v>20914</v>
      </c>
      <c r="G59" s="162" t="s">
        <v>20796</v>
      </c>
      <c r="H59" s="162" t="s">
        <v>20915</v>
      </c>
      <c r="I59" s="162" t="s">
        <v>20916</v>
      </c>
      <c r="J59" s="162" t="s">
        <v>20917</v>
      </c>
    </row>
    <row r="60" spans="1:10" ht="26.4">
      <c r="A60" s="162">
        <v>12</v>
      </c>
      <c r="B60" s="162" t="s">
        <v>20918</v>
      </c>
      <c r="C60" s="162" t="s">
        <v>9084</v>
      </c>
      <c r="D60" s="162" t="s">
        <v>231</v>
      </c>
      <c r="E60" s="328">
        <v>38.5</v>
      </c>
      <c r="F60" s="162" t="s">
        <v>20919</v>
      </c>
      <c r="G60" s="162" t="s">
        <v>20777</v>
      </c>
      <c r="H60" s="162" t="s">
        <v>20920</v>
      </c>
      <c r="I60" s="162" t="s">
        <v>20921</v>
      </c>
      <c r="J60" s="162" t="s">
        <v>20922</v>
      </c>
    </row>
    <row r="61" spans="1:10" ht="105.6">
      <c r="A61" s="162">
        <v>13</v>
      </c>
      <c r="B61" s="162" t="s">
        <v>20923</v>
      </c>
      <c r="C61" s="162" t="s">
        <v>9084</v>
      </c>
      <c r="D61" s="162" t="s">
        <v>231</v>
      </c>
      <c r="E61" s="328">
        <v>108</v>
      </c>
      <c r="F61" s="162" t="s">
        <v>20924</v>
      </c>
      <c r="G61" s="162" t="s">
        <v>20796</v>
      </c>
      <c r="H61" s="162" t="s">
        <v>20925</v>
      </c>
      <c r="I61" s="162"/>
      <c r="J61" s="162" t="s">
        <v>20926</v>
      </c>
    </row>
    <row r="62" spans="1:10" ht="39.6">
      <c r="A62" s="162">
        <v>14</v>
      </c>
      <c r="B62" s="162" t="s">
        <v>20927</v>
      </c>
      <c r="C62" s="162" t="s">
        <v>9084</v>
      </c>
      <c r="D62" s="162" t="s">
        <v>231</v>
      </c>
      <c r="E62" s="328">
        <v>22</v>
      </c>
      <c r="F62" s="162" t="s">
        <v>20928</v>
      </c>
      <c r="G62" s="162" t="s">
        <v>20785</v>
      </c>
      <c r="H62" s="162" t="s">
        <v>20929</v>
      </c>
      <c r="I62" s="162"/>
      <c r="J62" s="162" t="s">
        <v>20930</v>
      </c>
    </row>
    <row r="63" spans="1:10" ht="118.8">
      <c r="A63" s="162">
        <v>15</v>
      </c>
      <c r="B63" s="162" t="s">
        <v>20931</v>
      </c>
      <c r="C63" s="162" t="s">
        <v>9084</v>
      </c>
      <c r="D63" s="162" t="s">
        <v>231</v>
      </c>
      <c r="E63" s="328">
        <v>1129</v>
      </c>
      <c r="F63" s="162" t="s">
        <v>20932</v>
      </c>
      <c r="G63" s="162" t="s">
        <v>20796</v>
      </c>
      <c r="H63" s="162" t="s">
        <v>20812</v>
      </c>
      <c r="I63" s="162"/>
      <c r="J63" s="162" t="s">
        <v>20933</v>
      </c>
    </row>
    <row r="64" spans="1:10" ht="26.4">
      <c r="A64" s="311"/>
      <c r="B64" s="311" t="s">
        <v>6014</v>
      </c>
      <c r="C64" s="311">
        <v>15</v>
      </c>
      <c r="D64" s="311"/>
      <c r="E64" s="330">
        <f>SUM(E49:E63)</f>
        <v>5746.8</v>
      </c>
      <c r="F64" s="311"/>
      <c r="G64" s="311"/>
      <c r="H64" s="311"/>
      <c r="I64" s="311"/>
      <c r="J64" s="311"/>
    </row>
    <row r="65" spans="1:10" ht="39.6">
      <c r="A65" s="162">
        <v>1</v>
      </c>
      <c r="B65" s="162" t="s">
        <v>20934</v>
      </c>
      <c r="C65" s="162" t="s">
        <v>9084</v>
      </c>
      <c r="D65" s="162" t="s">
        <v>2276</v>
      </c>
      <c r="E65" s="328">
        <v>25</v>
      </c>
      <c r="F65" s="162" t="s">
        <v>20935</v>
      </c>
      <c r="G65" s="162" t="s">
        <v>20936</v>
      </c>
      <c r="H65" s="162" t="s">
        <v>20937</v>
      </c>
      <c r="I65" s="162"/>
      <c r="J65" s="162" t="s">
        <v>20938</v>
      </c>
    </row>
    <row r="66" spans="1:10" ht="39.6">
      <c r="A66" s="162">
        <v>2</v>
      </c>
      <c r="B66" s="162" t="s">
        <v>20939</v>
      </c>
      <c r="C66" s="162" t="s">
        <v>9084</v>
      </c>
      <c r="D66" s="162" t="s">
        <v>2276</v>
      </c>
      <c r="E66" s="328">
        <v>32</v>
      </c>
      <c r="F66" s="162" t="s">
        <v>20940</v>
      </c>
      <c r="G66" s="162" t="s">
        <v>20785</v>
      </c>
      <c r="H66" s="162" t="s">
        <v>20941</v>
      </c>
      <c r="I66" s="162" t="s">
        <v>20942</v>
      </c>
      <c r="J66" s="162" t="s">
        <v>20894</v>
      </c>
    </row>
    <row r="67" spans="1:10" ht="39.6">
      <c r="A67" s="162">
        <v>3</v>
      </c>
      <c r="B67" s="162" t="s">
        <v>20943</v>
      </c>
      <c r="C67" s="162" t="s">
        <v>9084</v>
      </c>
      <c r="D67" s="162" t="s">
        <v>2276</v>
      </c>
      <c r="E67" s="328">
        <v>156</v>
      </c>
      <c r="F67" s="162" t="s">
        <v>20944</v>
      </c>
      <c r="G67" s="162" t="s">
        <v>20785</v>
      </c>
      <c r="H67" s="162" t="s">
        <v>20945</v>
      </c>
      <c r="I67" s="162" t="s">
        <v>20946</v>
      </c>
      <c r="J67" s="162" t="s">
        <v>20947</v>
      </c>
    </row>
    <row r="68" spans="1:10" ht="26.4">
      <c r="A68" s="162">
        <v>4</v>
      </c>
      <c r="B68" s="162" t="s">
        <v>20948</v>
      </c>
      <c r="C68" s="162" t="s">
        <v>9084</v>
      </c>
      <c r="D68" s="162" t="s">
        <v>2276</v>
      </c>
      <c r="E68" s="328">
        <v>7</v>
      </c>
      <c r="F68" s="162" t="s">
        <v>20949</v>
      </c>
      <c r="G68" s="162" t="s">
        <v>20796</v>
      </c>
      <c r="H68" s="162" t="s">
        <v>20950</v>
      </c>
      <c r="I68" s="162" t="s">
        <v>20951</v>
      </c>
      <c r="J68" s="162" t="s">
        <v>20952</v>
      </c>
    </row>
    <row r="69" spans="1:10" ht="26.4">
      <c r="A69" s="162">
        <v>5</v>
      </c>
      <c r="B69" s="162" t="s">
        <v>20953</v>
      </c>
      <c r="C69" s="162" t="s">
        <v>9084</v>
      </c>
      <c r="D69" s="162" t="s">
        <v>2276</v>
      </c>
      <c r="E69" s="328">
        <v>14</v>
      </c>
      <c r="F69" s="162" t="s">
        <v>20954</v>
      </c>
      <c r="G69" s="162" t="s">
        <v>20796</v>
      </c>
      <c r="H69" s="162" t="s">
        <v>20955</v>
      </c>
      <c r="I69" s="162" t="s">
        <v>20951</v>
      </c>
      <c r="J69" s="162" t="s">
        <v>20952</v>
      </c>
    </row>
    <row r="70" spans="1:10" ht="39.6">
      <c r="A70" s="162">
        <v>6</v>
      </c>
      <c r="B70" s="162" t="s">
        <v>20956</v>
      </c>
      <c r="C70" s="162" t="s">
        <v>9084</v>
      </c>
      <c r="D70" s="162" t="s">
        <v>2276</v>
      </c>
      <c r="E70" s="328">
        <v>369</v>
      </c>
      <c r="F70" s="162" t="s">
        <v>20957</v>
      </c>
      <c r="G70" s="162" t="s">
        <v>20796</v>
      </c>
      <c r="H70" s="162" t="s">
        <v>20958</v>
      </c>
      <c r="I70" s="162" t="s">
        <v>20808</v>
      </c>
      <c r="J70" s="162" t="s">
        <v>20947</v>
      </c>
    </row>
    <row r="71" spans="1:10" ht="39.6">
      <c r="A71" s="162">
        <v>7</v>
      </c>
      <c r="B71" s="162" t="s">
        <v>20959</v>
      </c>
      <c r="C71" s="162" t="s">
        <v>9084</v>
      </c>
      <c r="D71" s="162" t="s">
        <v>2276</v>
      </c>
      <c r="E71" s="328">
        <v>9</v>
      </c>
      <c r="F71" s="162" t="s">
        <v>20960</v>
      </c>
      <c r="G71" s="162" t="s">
        <v>20785</v>
      </c>
      <c r="H71" s="162" t="s">
        <v>20937</v>
      </c>
      <c r="I71" s="162"/>
      <c r="J71" s="162" t="s">
        <v>20947</v>
      </c>
    </row>
    <row r="72" spans="1:10" ht="39.6">
      <c r="A72" s="162">
        <v>8</v>
      </c>
      <c r="B72" s="162" t="s">
        <v>20961</v>
      </c>
      <c r="C72" s="162" t="s">
        <v>9084</v>
      </c>
      <c r="D72" s="162" t="s">
        <v>2276</v>
      </c>
      <c r="E72" s="328">
        <v>16</v>
      </c>
      <c r="F72" s="162" t="s">
        <v>20962</v>
      </c>
      <c r="G72" s="162" t="s">
        <v>20785</v>
      </c>
      <c r="H72" s="162" t="s">
        <v>20937</v>
      </c>
      <c r="I72" s="162"/>
      <c r="J72" s="162" t="s">
        <v>20947</v>
      </c>
    </row>
    <row r="73" spans="1:10" ht="158.4">
      <c r="A73" s="162">
        <v>9</v>
      </c>
      <c r="B73" s="162" t="s">
        <v>20963</v>
      </c>
      <c r="C73" s="162" t="s">
        <v>9084</v>
      </c>
      <c r="D73" s="162" t="s">
        <v>2276</v>
      </c>
      <c r="E73" s="328">
        <v>5019</v>
      </c>
      <c r="F73" s="162" t="s">
        <v>20964</v>
      </c>
      <c r="G73" s="162" t="s">
        <v>20965</v>
      </c>
      <c r="H73" s="162" t="s">
        <v>20966</v>
      </c>
      <c r="I73" s="162" t="s">
        <v>20967</v>
      </c>
      <c r="J73" s="162" t="s">
        <v>20968</v>
      </c>
    </row>
    <row r="74" spans="1:10" ht="92.4">
      <c r="A74" s="162">
        <v>10</v>
      </c>
      <c r="B74" s="162" t="s">
        <v>20780</v>
      </c>
      <c r="C74" s="162" t="s">
        <v>9084</v>
      </c>
      <c r="D74" s="162" t="s">
        <v>2276</v>
      </c>
      <c r="E74" s="328">
        <v>3288</v>
      </c>
      <c r="F74" s="162" t="s">
        <v>20969</v>
      </c>
      <c r="G74" s="162" t="s">
        <v>20777</v>
      </c>
      <c r="H74" s="162" t="s">
        <v>20970</v>
      </c>
      <c r="I74" s="162" t="s">
        <v>20971</v>
      </c>
      <c r="J74" s="162" t="s">
        <v>20968</v>
      </c>
    </row>
    <row r="75" spans="1:10" ht="52.8">
      <c r="A75" s="162">
        <v>11</v>
      </c>
      <c r="B75" s="162" t="s">
        <v>20972</v>
      </c>
      <c r="C75" s="162" t="s">
        <v>9084</v>
      </c>
      <c r="D75" s="162" t="s">
        <v>2276</v>
      </c>
      <c r="E75" s="328">
        <v>26.8</v>
      </c>
      <c r="F75" s="162" t="s">
        <v>20973</v>
      </c>
      <c r="G75" s="162" t="s">
        <v>20796</v>
      </c>
      <c r="H75" s="162" t="s">
        <v>20974</v>
      </c>
      <c r="I75" s="162" t="s">
        <v>20975</v>
      </c>
      <c r="J75" s="162" t="s">
        <v>20976</v>
      </c>
    </row>
    <row r="76" spans="1:10" ht="39.6">
      <c r="A76" s="162">
        <v>12</v>
      </c>
      <c r="B76" s="162" t="s">
        <v>20977</v>
      </c>
      <c r="C76" s="162" t="s">
        <v>9084</v>
      </c>
      <c r="D76" s="162" t="s">
        <v>2276</v>
      </c>
      <c r="E76" s="328">
        <v>15.6</v>
      </c>
      <c r="F76" s="162" t="s">
        <v>20978</v>
      </c>
      <c r="G76" s="162" t="s">
        <v>20796</v>
      </c>
      <c r="H76" s="162" t="s">
        <v>20979</v>
      </c>
      <c r="I76" s="162" t="s">
        <v>20980</v>
      </c>
      <c r="J76" s="162" t="s">
        <v>20981</v>
      </c>
    </row>
    <row r="77" spans="1:10" ht="26.4">
      <c r="A77" s="311"/>
      <c r="B77" s="311" t="s">
        <v>20982</v>
      </c>
      <c r="C77" s="311">
        <v>12</v>
      </c>
      <c r="D77" s="311"/>
      <c r="E77" s="330">
        <f>SUM(E65:E76)</f>
        <v>8977.4</v>
      </c>
      <c r="F77" s="311"/>
      <c r="G77" s="311"/>
      <c r="H77" s="311"/>
      <c r="I77" s="311"/>
      <c r="J77" s="311"/>
    </row>
    <row r="78" spans="1:10" ht="52.8">
      <c r="A78" s="162">
        <v>1</v>
      </c>
      <c r="B78" s="162" t="s">
        <v>2619</v>
      </c>
      <c r="C78" s="162" t="s">
        <v>9084</v>
      </c>
      <c r="D78" s="162" t="s">
        <v>358</v>
      </c>
      <c r="E78" s="328">
        <v>8.3000000000000007</v>
      </c>
      <c r="F78" s="162" t="s">
        <v>20983</v>
      </c>
      <c r="G78" s="162" t="s">
        <v>20785</v>
      </c>
      <c r="H78" s="162" t="s">
        <v>20844</v>
      </c>
      <c r="I78" s="162"/>
      <c r="J78" s="162" t="s">
        <v>20984</v>
      </c>
    </row>
    <row r="79" spans="1:10" ht="26.4">
      <c r="A79" s="162">
        <v>2</v>
      </c>
      <c r="B79" s="162" t="s">
        <v>17924</v>
      </c>
      <c r="C79" s="162" t="s">
        <v>9084</v>
      </c>
      <c r="D79" s="162" t="s">
        <v>358</v>
      </c>
      <c r="E79" s="328">
        <v>13.5</v>
      </c>
      <c r="F79" s="162" t="s">
        <v>20985</v>
      </c>
      <c r="G79" s="162" t="s">
        <v>20785</v>
      </c>
      <c r="H79" s="162" t="s">
        <v>20986</v>
      </c>
      <c r="I79" s="162" t="s">
        <v>20987</v>
      </c>
      <c r="J79" s="162" t="s">
        <v>20988</v>
      </c>
    </row>
    <row r="80" spans="1:10" ht="52.8">
      <c r="A80" s="162">
        <v>3</v>
      </c>
      <c r="B80" s="162" t="s">
        <v>20989</v>
      </c>
      <c r="C80" s="162" t="s">
        <v>9084</v>
      </c>
      <c r="D80" s="162" t="s">
        <v>358</v>
      </c>
      <c r="E80" s="328">
        <v>1.1000000000000001</v>
      </c>
      <c r="F80" s="162" t="s">
        <v>20990</v>
      </c>
      <c r="G80" s="162" t="s">
        <v>20796</v>
      </c>
      <c r="H80" s="162" t="s">
        <v>20991</v>
      </c>
      <c r="I80" s="162"/>
      <c r="J80" s="162" t="s">
        <v>20992</v>
      </c>
    </row>
    <row r="81" spans="1:10" ht="52.8">
      <c r="A81" s="162">
        <v>4</v>
      </c>
      <c r="B81" s="162" t="s">
        <v>20993</v>
      </c>
      <c r="C81" s="162" t="s">
        <v>9084</v>
      </c>
      <c r="D81" s="162" t="s">
        <v>358</v>
      </c>
      <c r="E81" s="328">
        <v>17.100000000000001</v>
      </c>
      <c r="F81" s="162" t="s">
        <v>20994</v>
      </c>
      <c r="G81" s="162" t="s">
        <v>20796</v>
      </c>
      <c r="H81" s="162" t="s">
        <v>20995</v>
      </c>
      <c r="I81" s="162"/>
      <c r="J81" s="162" t="s">
        <v>20996</v>
      </c>
    </row>
    <row r="82" spans="1:10" ht="66">
      <c r="A82" s="162">
        <v>5</v>
      </c>
      <c r="B82" s="162" t="s">
        <v>2021</v>
      </c>
      <c r="C82" s="162" t="s">
        <v>9084</v>
      </c>
      <c r="D82" s="162" t="s">
        <v>358</v>
      </c>
      <c r="E82" s="328">
        <v>57.9</v>
      </c>
      <c r="F82" s="162" t="s">
        <v>20997</v>
      </c>
      <c r="G82" s="162" t="s">
        <v>20777</v>
      </c>
      <c r="H82" s="162" t="s">
        <v>20998</v>
      </c>
      <c r="I82" s="162" t="s">
        <v>20999</v>
      </c>
      <c r="J82" s="162" t="s">
        <v>21000</v>
      </c>
    </row>
    <row r="83" spans="1:10" ht="39.6">
      <c r="A83" s="162">
        <v>6</v>
      </c>
      <c r="B83" s="162" t="s">
        <v>21001</v>
      </c>
      <c r="C83" s="162" t="s">
        <v>9084</v>
      </c>
      <c r="D83" s="162" t="s">
        <v>358</v>
      </c>
      <c r="E83" s="328">
        <v>22</v>
      </c>
      <c r="F83" s="162" t="s">
        <v>21002</v>
      </c>
      <c r="G83" s="162" t="s">
        <v>20796</v>
      </c>
      <c r="H83" s="162" t="s">
        <v>21003</v>
      </c>
      <c r="I83" s="162" t="s">
        <v>21004</v>
      </c>
      <c r="J83" s="162" t="s">
        <v>21005</v>
      </c>
    </row>
    <row r="84" spans="1:10" ht="26.4">
      <c r="A84" s="311"/>
      <c r="B84" s="311" t="s">
        <v>6022</v>
      </c>
      <c r="C84" s="311">
        <v>6</v>
      </c>
      <c r="D84" s="311"/>
      <c r="E84" s="330">
        <f>SUM(E78:E83)</f>
        <v>119.9</v>
      </c>
      <c r="F84" s="311"/>
      <c r="G84" s="311"/>
      <c r="H84" s="311"/>
      <c r="I84" s="311"/>
      <c r="J84" s="311"/>
    </row>
    <row r="85" spans="1:10" ht="26.4">
      <c r="A85" s="162">
        <v>1</v>
      </c>
      <c r="B85" s="162" t="s">
        <v>21006</v>
      </c>
      <c r="C85" s="162" t="s">
        <v>9084</v>
      </c>
      <c r="D85" s="162" t="s">
        <v>20823</v>
      </c>
      <c r="E85" s="328">
        <v>12.1</v>
      </c>
      <c r="F85" s="162" t="s">
        <v>21007</v>
      </c>
      <c r="G85" s="162" t="s">
        <v>20796</v>
      </c>
      <c r="H85" s="162" t="s">
        <v>21008</v>
      </c>
      <c r="I85" s="162" t="s">
        <v>20829</v>
      </c>
      <c r="J85" s="162" t="s">
        <v>21009</v>
      </c>
    </row>
    <row r="86" spans="1:10" ht="26.4">
      <c r="A86" s="311"/>
      <c r="B86" s="311" t="s">
        <v>21010</v>
      </c>
      <c r="C86" s="311">
        <v>1</v>
      </c>
      <c r="D86" s="311"/>
      <c r="E86" s="330">
        <f>SUM(E85)</f>
        <v>12.1</v>
      </c>
      <c r="F86" s="311"/>
      <c r="G86" s="311"/>
      <c r="H86" s="311"/>
      <c r="I86" s="311"/>
      <c r="J86" s="311"/>
    </row>
    <row r="87" spans="1:10" ht="52.8">
      <c r="A87" s="162">
        <v>1</v>
      </c>
      <c r="B87" s="162" t="s">
        <v>20420</v>
      </c>
      <c r="C87" s="162" t="s">
        <v>9084</v>
      </c>
      <c r="D87" s="162" t="s">
        <v>63</v>
      </c>
      <c r="E87" s="328">
        <v>149</v>
      </c>
      <c r="F87" s="162" t="s">
        <v>21011</v>
      </c>
      <c r="G87" s="162" t="s">
        <v>20796</v>
      </c>
      <c r="H87" s="162" t="s">
        <v>20812</v>
      </c>
      <c r="I87" s="162"/>
      <c r="J87" s="162" t="s">
        <v>21012</v>
      </c>
    </row>
    <row r="88" spans="1:10" ht="79.2">
      <c r="A88" s="162">
        <v>2</v>
      </c>
      <c r="B88" s="162" t="s">
        <v>21013</v>
      </c>
      <c r="C88" s="162" t="s">
        <v>9084</v>
      </c>
      <c r="D88" s="162" t="s">
        <v>63</v>
      </c>
      <c r="E88" s="328">
        <v>69</v>
      </c>
      <c r="F88" s="162" t="s">
        <v>21014</v>
      </c>
      <c r="G88" s="162" t="s">
        <v>20796</v>
      </c>
      <c r="H88" s="162" t="s">
        <v>20995</v>
      </c>
      <c r="I88" s="162"/>
      <c r="J88" s="162" t="s">
        <v>21015</v>
      </c>
    </row>
    <row r="89" spans="1:10" ht="39.6">
      <c r="A89" s="162">
        <v>3</v>
      </c>
      <c r="B89" s="162" t="s">
        <v>21016</v>
      </c>
      <c r="C89" s="162" t="s">
        <v>9084</v>
      </c>
      <c r="D89" s="162" t="s">
        <v>63</v>
      </c>
      <c r="E89" s="328">
        <v>470</v>
      </c>
      <c r="F89" s="162" t="s">
        <v>21017</v>
      </c>
      <c r="G89" s="162" t="s">
        <v>20777</v>
      </c>
      <c r="H89" s="162" t="s">
        <v>21018</v>
      </c>
      <c r="I89" s="162"/>
      <c r="J89" s="162" t="s">
        <v>21019</v>
      </c>
    </row>
    <row r="90" spans="1:10" ht="52.8">
      <c r="A90" s="162">
        <v>4</v>
      </c>
      <c r="B90" s="162" t="s">
        <v>21020</v>
      </c>
      <c r="C90" s="162" t="s">
        <v>9084</v>
      </c>
      <c r="D90" s="162" t="s">
        <v>63</v>
      </c>
      <c r="E90" s="328">
        <v>129</v>
      </c>
      <c r="F90" s="162" t="s">
        <v>21021</v>
      </c>
      <c r="G90" s="162" t="s">
        <v>20785</v>
      </c>
      <c r="H90" s="162" t="s">
        <v>20844</v>
      </c>
      <c r="I90" s="162"/>
      <c r="J90" s="162" t="s">
        <v>20926</v>
      </c>
    </row>
    <row r="91" spans="1:10" ht="52.8">
      <c r="A91" s="162">
        <v>5</v>
      </c>
      <c r="B91" s="162" t="s">
        <v>21022</v>
      </c>
      <c r="C91" s="162" t="s">
        <v>9084</v>
      </c>
      <c r="D91" s="162" t="s">
        <v>63</v>
      </c>
      <c r="E91" s="328">
        <v>4.5999999999999996</v>
      </c>
      <c r="F91" s="162" t="s">
        <v>21023</v>
      </c>
      <c r="G91" s="162" t="s">
        <v>20796</v>
      </c>
      <c r="H91" s="162" t="s">
        <v>20812</v>
      </c>
      <c r="I91" s="162"/>
      <c r="J91" s="162" t="s">
        <v>21024</v>
      </c>
    </row>
    <row r="92" spans="1:10" ht="66">
      <c r="A92" s="162">
        <v>6</v>
      </c>
      <c r="B92" s="162" t="s">
        <v>21025</v>
      </c>
      <c r="C92" s="162" t="s">
        <v>9084</v>
      </c>
      <c r="D92" s="162" t="s">
        <v>63</v>
      </c>
      <c r="E92" s="328">
        <v>39</v>
      </c>
      <c r="F92" s="162" t="s">
        <v>21026</v>
      </c>
      <c r="G92" s="162" t="s">
        <v>20796</v>
      </c>
      <c r="H92" s="162" t="s">
        <v>20812</v>
      </c>
      <c r="I92" s="162"/>
      <c r="J92" s="162" t="s">
        <v>21027</v>
      </c>
    </row>
    <row r="93" spans="1:10">
      <c r="A93" s="311"/>
      <c r="B93" s="311" t="s">
        <v>6017</v>
      </c>
      <c r="C93" s="311">
        <v>6</v>
      </c>
      <c r="D93" s="311"/>
      <c r="E93" s="330">
        <f>SUM(E87:E92)</f>
        <v>860.6</v>
      </c>
      <c r="F93" s="311"/>
      <c r="G93" s="311"/>
      <c r="H93" s="311"/>
      <c r="I93" s="311"/>
      <c r="J93" s="311"/>
    </row>
    <row r="94" spans="1:10" ht="66">
      <c r="A94" s="162">
        <v>1</v>
      </c>
      <c r="B94" s="162" t="s">
        <v>21028</v>
      </c>
      <c r="C94" s="162" t="s">
        <v>9084</v>
      </c>
      <c r="D94" s="162" t="s">
        <v>25</v>
      </c>
      <c r="E94" s="328">
        <v>19.8</v>
      </c>
      <c r="F94" s="162" t="s">
        <v>21029</v>
      </c>
      <c r="G94" s="162" t="s">
        <v>20796</v>
      </c>
      <c r="H94" s="162" t="s">
        <v>20812</v>
      </c>
      <c r="I94" s="162"/>
      <c r="J94" s="162" t="s">
        <v>20889</v>
      </c>
    </row>
    <row r="95" spans="1:10" ht="66">
      <c r="A95" s="162">
        <v>2</v>
      </c>
      <c r="B95" s="162" t="s">
        <v>21030</v>
      </c>
      <c r="C95" s="162" t="s">
        <v>9084</v>
      </c>
      <c r="D95" s="162" t="s">
        <v>25</v>
      </c>
      <c r="E95" s="328">
        <v>24.9</v>
      </c>
      <c r="F95" s="162" t="s">
        <v>21031</v>
      </c>
      <c r="G95" s="162" t="s">
        <v>20796</v>
      </c>
      <c r="H95" s="162" t="s">
        <v>21032</v>
      </c>
      <c r="I95" s="162" t="s">
        <v>21033</v>
      </c>
      <c r="J95" s="162" t="s">
        <v>21034</v>
      </c>
    </row>
    <row r="96" spans="1:10" ht="66">
      <c r="A96" s="162">
        <v>3</v>
      </c>
      <c r="B96" s="162" t="s">
        <v>21035</v>
      </c>
      <c r="C96" s="162" t="s">
        <v>9084</v>
      </c>
      <c r="D96" s="162" t="s">
        <v>25</v>
      </c>
      <c r="E96" s="328">
        <v>6</v>
      </c>
      <c r="F96" s="162" t="s">
        <v>21036</v>
      </c>
      <c r="G96" s="162" t="s">
        <v>20796</v>
      </c>
      <c r="H96" s="162" t="s">
        <v>21037</v>
      </c>
      <c r="I96" s="162" t="s">
        <v>21038</v>
      </c>
      <c r="J96" s="162" t="s">
        <v>21039</v>
      </c>
    </row>
    <row r="97" spans="1:10" ht="52.8">
      <c r="A97" s="162">
        <v>4</v>
      </c>
      <c r="B97" s="162" t="s">
        <v>21040</v>
      </c>
      <c r="C97" s="162" t="s">
        <v>9084</v>
      </c>
      <c r="D97" s="162" t="s">
        <v>25</v>
      </c>
      <c r="E97" s="328">
        <v>8</v>
      </c>
      <c r="F97" s="162" t="s">
        <v>21036</v>
      </c>
      <c r="G97" s="162" t="s">
        <v>20796</v>
      </c>
      <c r="H97" s="162" t="s">
        <v>21037</v>
      </c>
      <c r="I97" s="162" t="s">
        <v>21038</v>
      </c>
      <c r="J97" s="162" t="s">
        <v>21041</v>
      </c>
    </row>
    <row r="98" spans="1:10" ht="52.8">
      <c r="A98" s="162">
        <v>5</v>
      </c>
      <c r="B98" s="162" t="s">
        <v>21042</v>
      </c>
      <c r="C98" s="162" t="s">
        <v>9084</v>
      </c>
      <c r="D98" s="162" t="s">
        <v>25</v>
      </c>
      <c r="E98" s="328">
        <v>24.2</v>
      </c>
      <c r="F98" s="162" t="s">
        <v>21043</v>
      </c>
      <c r="G98" s="162" t="s">
        <v>20796</v>
      </c>
      <c r="H98" s="162" t="s">
        <v>20812</v>
      </c>
      <c r="I98" s="162"/>
      <c r="J98" s="162" t="s">
        <v>21044</v>
      </c>
    </row>
    <row r="99" spans="1:10" ht="26.4">
      <c r="A99" s="311"/>
      <c r="B99" s="311" t="s">
        <v>6408</v>
      </c>
      <c r="C99" s="311">
        <v>5</v>
      </c>
      <c r="D99" s="311"/>
      <c r="E99" s="330">
        <f>SUM(E94:E98)</f>
        <v>82.9</v>
      </c>
      <c r="F99" s="311"/>
      <c r="G99" s="311"/>
      <c r="H99" s="311"/>
      <c r="I99" s="311"/>
      <c r="J99" s="311"/>
    </row>
    <row r="100" spans="1:10" ht="409.6">
      <c r="A100" s="162">
        <v>1</v>
      </c>
      <c r="B100" s="162" t="s">
        <v>21045</v>
      </c>
      <c r="C100" s="162" t="s">
        <v>9084</v>
      </c>
      <c r="D100" s="162" t="s">
        <v>13365</v>
      </c>
      <c r="E100" s="328">
        <v>27055.4</v>
      </c>
      <c r="F100" s="162" t="s">
        <v>21046</v>
      </c>
      <c r="G100" s="162" t="s">
        <v>20796</v>
      </c>
      <c r="H100" s="162" t="s">
        <v>21047</v>
      </c>
      <c r="I100" s="162"/>
      <c r="J100" s="162" t="s">
        <v>21048</v>
      </c>
    </row>
    <row r="101" spans="1:10" ht="26.4">
      <c r="A101" s="311"/>
      <c r="B101" s="311" t="s">
        <v>21049</v>
      </c>
      <c r="C101" s="311">
        <v>1</v>
      </c>
      <c r="D101" s="311"/>
      <c r="E101" s="330">
        <f>SUM(E100)</f>
        <v>27055.4</v>
      </c>
      <c r="F101" s="311"/>
      <c r="G101" s="311"/>
      <c r="H101" s="311"/>
      <c r="I101" s="311"/>
      <c r="J101" s="311"/>
    </row>
    <row r="102" spans="1:10" ht="52.8">
      <c r="A102" s="162">
        <v>1</v>
      </c>
      <c r="B102" s="162" t="s">
        <v>21050</v>
      </c>
      <c r="C102" s="162" t="s">
        <v>9084</v>
      </c>
      <c r="D102" s="162" t="s">
        <v>366</v>
      </c>
      <c r="E102" s="328">
        <v>20</v>
      </c>
      <c r="F102" s="162" t="s">
        <v>21051</v>
      </c>
      <c r="G102" s="162" t="s">
        <v>20777</v>
      </c>
      <c r="H102" s="162" t="s">
        <v>21052</v>
      </c>
      <c r="I102" s="162"/>
      <c r="J102" s="162" t="s">
        <v>21053</v>
      </c>
    </row>
    <row r="103" spans="1:10" ht="26.4">
      <c r="A103" s="311"/>
      <c r="B103" s="311" t="s">
        <v>6505</v>
      </c>
      <c r="C103" s="311">
        <v>1</v>
      </c>
      <c r="D103" s="311"/>
      <c r="E103" s="330">
        <f>SUM(E102)</f>
        <v>20</v>
      </c>
      <c r="F103" s="311"/>
      <c r="G103" s="311"/>
      <c r="H103" s="311"/>
      <c r="I103" s="311"/>
      <c r="J103" s="311"/>
    </row>
    <row r="104" spans="1:10" ht="26.4">
      <c r="A104" s="312">
        <v>47</v>
      </c>
      <c r="B104" s="312" t="s">
        <v>6782</v>
      </c>
      <c r="C104" s="312">
        <f>C103+C101+C99+C93+C86+C84+C77+C64</f>
        <v>47</v>
      </c>
      <c r="D104" s="312"/>
      <c r="E104" s="333">
        <f>E103+E101+E99+E93+E86+E84+E77+E64</f>
        <v>42875.100000000006</v>
      </c>
      <c r="F104" s="312"/>
      <c r="G104" s="312"/>
      <c r="H104" s="312"/>
      <c r="I104" s="312"/>
      <c r="J104" s="312"/>
    </row>
    <row r="105" spans="1:10" ht="26.4">
      <c r="A105" s="162">
        <v>1</v>
      </c>
      <c r="B105" s="162" t="s">
        <v>21054</v>
      </c>
      <c r="C105" s="162" t="s">
        <v>20834</v>
      </c>
      <c r="D105" s="162" t="s">
        <v>75</v>
      </c>
      <c r="E105" s="328">
        <v>2</v>
      </c>
      <c r="F105" s="162" t="s">
        <v>21055</v>
      </c>
      <c r="G105" s="162" t="s">
        <v>20785</v>
      </c>
      <c r="H105" s="162" t="s">
        <v>20950</v>
      </c>
      <c r="I105" s="162" t="s">
        <v>21056</v>
      </c>
      <c r="J105" s="162" t="s">
        <v>21057</v>
      </c>
    </row>
    <row r="106" spans="1:10" ht="26.4">
      <c r="A106" s="162">
        <v>2</v>
      </c>
      <c r="B106" s="162" t="s">
        <v>21058</v>
      </c>
      <c r="C106" s="162" t="s">
        <v>20834</v>
      </c>
      <c r="D106" s="162" t="s">
        <v>75</v>
      </c>
      <c r="E106" s="328">
        <v>0.01</v>
      </c>
      <c r="F106" s="162" t="s">
        <v>21059</v>
      </c>
      <c r="G106" s="162" t="s">
        <v>21060</v>
      </c>
      <c r="H106" s="162" t="s">
        <v>21061</v>
      </c>
      <c r="I106" s="162" t="s">
        <v>21056</v>
      </c>
      <c r="J106" s="162" t="s">
        <v>21062</v>
      </c>
    </row>
    <row r="107" spans="1:10" ht="26.4">
      <c r="A107" s="162">
        <v>3</v>
      </c>
      <c r="B107" s="162" t="s">
        <v>21063</v>
      </c>
      <c r="C107" s="162" t="s">
        <v>20834</v>
      </c>
      <c r="D107" s="162" t="s">
        <v>75</v>
      </c>
      <c r="E107" s="328">
        <v>0.02</v>
      </c>
      <c r="F107" s="162" t="s">
        <v>21064</v>
      </c>
      <c r="G107" s="162" t="s">
        <v>20785</v>
      </c>
      <c r="H107" s="162" t="s">
        <v>20950</v>
      </c>
      <c r="I107" s="162" t="s">
        <v>21056</v>
      </c>
      <c r="J107" s="162" t="s">
        <v>21065</v>
      </c>
    </row>
    <row r="108" spans="1:10" ht="39.6">
      <c r="A108" s="162">
        <v>4</v>
      </c>
      <c r="B108" s="162" t="s">
        <v>21066</v>
      </c>
      <c r="C108" s="162" t="s">
        <v>20834</v>
      </c>
      <c r="D108" s="162" t="s">
        <v>75</v>
      </c>
      <c r="E108" s="328">
        <v>2.5</v>
      </c>
      <c r="F108" s="162" t="s">
        <v>21059</v>
      </c>
      <c r="G108" s="162" t="s">
        <v>20785</v>
      </c>
      <c r="H108" s="162" t="s">
        <v>21067</v>
      </c>
      <c r="I108" s="162" t="s">
        <v>21056</v>
      </c>
      <c r="J108" s="162" t="s">
        <v>20947</v>
      </c>
    </row>
    <row r="109" spans="1:10" ht="39.6">
      <c r="A109" s="162">
        <v>5</v>
      </c>
      <c r="B109" s="162" t="s">
        <v>21068</v>
      </c>
      <c r="C109" s="162" t="s">
        <v>20834</v>
      </c>
      <c r="D109" s="162" t="s">
        <v>75</v>
      </c>
      <c r="E109" s="328">
        <v>2.2999999999999998</v>
      </c>
      <c r="F109" s="162" t="s">
        <v>21069</v>
      </c>
      <c r="G109" s="162" t="s">
        <v>20796</v>
      </c>
      <c r="H109" s="162" t="s">
        <v>20812</v>
      </c>
      <c r="I109" s="162"/>
      <c r="J109" s="162" t="s">
        <v>21070</v>
      </c>
    </row>
    <row r="110" spans="1:10" ht="52.8">
      <c r="A110" s="162">
        <v>6</v>
      </c>
      <c r="B110" s="162" t="s">
        <v>21071</v>
      </c>
      <c r="C110" s="162" t="s">
        <v>20834</v>
      </c>
      <c r="D110" s="162" t="s">
        <v>75</v>
      </c>
      <c r="E110" s="328">
        <v>0.01</v>
      </c>
      <c r="F110" s="162" t="s">
        <v>21072</v>
      </c>
      <c r="G110" s="162" t="s">
        <v>20796</v>
      </c>
      <c r="H110" s="162" t="s">
        <v>20812</v>
      </c>
      <c r="I110" s="162"/>
      <c r="J110" s="162" t="s">
        <v>21057</v>
      </c>
    </row>
    <row r="111" spans="1:10" ht="39.6">
      <c r="A111" s="162">
        <v>7</v>
      </c>
      <c r="B111" s="162" t="s">
        <v>410</v>
      </c>
      <c r="C111" s="162" t="s">
        <v>20834</v>
      </c>
      <c r="D111" s="162" t="s">
        <v>75</v>
      </c>
      <c r="E111" s="328">
        <v>0.01</v>
      </c>
      <c r="F111" s="162" t="s">
        <v>21073</v>
      </c>
      <c r="G111" s="162" t="s">
        <v>20796</v>
      </c>
      <c r="H111" s="162" t="s">
        <v>21074</v>
      </c>
      <c r="I111" s="162" t="s">
        <v>20980</v>
      </c>
      <c r="J111" s="162" t="s">
        <v>21075</v>
      </c>
    </row>
    <row r="112" spans="1:10" ht="39.6">
      <c r="A112" s="162">
        <v>8</v>
      </c>
      <c r="B112" s="162" t="s">
        <v>21076</v>
      </c>
      <c r="C112" s="162" t="s">
        <v>20834</v>
      </c>
      <c r="D112" s="162" t="s">
        <v>75</v>
      </c>
      <c r="E112" s="328">
        <v>0.01</v>
      </c>
      <c r="F112" s="162" t="s">
        <v>21077</v>
      </c>
      <c r="G112" s="162" t="s">
        <v>20796</v>
      </c>
      <c r="H112" s="162" t="s">
        <v>21078</v>
      </c>
      <c r="I112" s="162" t="s">
        <v>20980</v>
      </c>
      <c r="J112" s="162" t="s">
        <v>21079</v>
      </c>
    </row>
    <row r="113" spans="1:10" ht="39.6">
      <c r="A113" s="162">
        <v>9</v>
      </c>
      <c r="B113" s="162" t="s">
        <v>21080</v>
      </c>
      <c r="C113" s="162" t="s">
        <v>20834</v>
      </c>
      <c r="D113" s="162" t="s">
        <v>75</v>
      </c>
      <c r="E113" s="328">
        <v>5</v>
      </c>
      <c r="F113" s="162" t="s">
        <v>21081</v>
      </c>
      <c r="G113" s="162" t="s">
        <v>20796</v>
      </c>
      <c r="H113" s="162" t="s">
        <v>20812</v>
      </c>
      <c r="I113" s="162"/>
      <c r="J113" s="162" t="s">
        <v>21079</v>
      </c>
    </row>
    <row r="114" spans="1:10" ht="39.6">
      <c r="A114" s="162">
        <v>10</v>
      </c>
      <c r="B114" s="162" t="s">
        <v>21082</v>
      </c>
      <c r="C114" s="162" t="s">
        <v>20834</v>
      </c>
      <c r="D114" s="162" t="s">
        <v>75</v>
      </c>
      <c r="E114" s="328">
        <v>5</v>
      </c>
      <c r="F114" s="162" t="s">
        <v>21083</v>
      </c>
      <c r="G114" s="162" t="s">
        <v>20796</v>
      </c>
      <c r="H114" s="162" t="s">
        <v>20812</v>
      </c>
      <c r="I114" s="162"/>
      <c r="J114" s="162" t="s">
        <v>21057</v>
      </c>
    </row>
    <row r="115" spans="1:10" ht="39.6">
      <c r="A115" s="162">
        <v>11</v>
      </c>
      <c r="B115" s="162" t="s">
        <v>21084</v>
      </c>
      <c r="C115" s="162" t="s">
        <v>20834</v>
      </c>
      <c r="D115" s="162" t="s">
        <v>75</v>
      </c>
      <c r="E115" s="328">
        <v>0.05</v>
      </c>
      <c r="F115" s="162" t="s">
        <v>21085</v>
      </c>
      <c r="G115" s="162" t="s">
        <v>20796</v>
      </c>
      <c r="H115" s="162" t="s">
        <v>20812</v>
      </c>
      <c r="I115" s="162"/>
      <c r="J115" s="162" t="s">
        <v>21057</v>
      </c>
    </row>
    <row r="116" spans="1:10" ht="66">
      <c r="A116" s="162">
        <v>12</v>
      </c>
      <c r="B116" s="162" t="s">
        <v>21086</v>
      </c>
      <c r="C116" s="162" t="s">
        <v>20834</v>
      </c>
      <c r="D116" s="162" t="s">
        <v>75</v>
      </c>
      <c r="E116" s="328">
        <v>3</v>
      </c>
      <c r="F116" s="162" t="s">
        <v>21087</v>
      </c>
      <c r="G116" s="162" t="s">
        <v>20796</v>
      </c>
      <c r="H116" s="162" t="s">
        <v>20812</v>
      </c>
      <c r="I116" s="162"/>
      <c r="J116" s="162" t="s">
        <v>21088</v>
      </c>
    </row>
    <row r="117" spans="1:10" ht="39.6">
      <c r="A117" s="162">
        <v>13</v>
      </c>
      <c r="B117" s="162" t="s">
        <v>21089</v>
      </c>
      <c r="C117" s="162" t="s">
        <v>20834</v>
      </c>
      <c r="D117" s="162" t="s">
        <v>75</v>
      </c>
      <c r="E117" s="328">
        <v>1</v>
      </c>
      <c r="F117" s="162" t="s">
        <v>21090</v>
      </c>
      <c r="G117" s="162" t="s">
        <v>20796</v>
      </c>
      <c r="H117" s="162" t="s">
        <v>20812</v>
      </c>
      <c r="I117" s="162"/>
      <c r="J117" s="162" t="s">
        <v>21057</v>
      </c>
    </row>
    <row r="118" spans="1:10" ht="66">
      <c r="A118" s="162">
        <v>14</v>
      </c>
      <c r="B118" s="162" t="s">
        <v>21091</v>
      </c>
      <c r="C118" s="162" t="s">
        <v>20834</v>
      </c>
      <c r="D118" s="162" t="s">
        <v>75</v>
      </c>
      <c r="E118" s="328">
        <v>4.5</v>
      </c>
      <c r="F118" s="162" t="s">
        <v>21092</v>
      </c>
      <c r="G118" s="162" t="s">
        <v>20796</v>
      </c>
      <c r="H118" s="162" t="s">
        <v>20812</v>
      </c>
      <c r="I118" s="162"/>
      <c r="J118" s="162" t="s">
        <v>21088</v>
      </c>
    </row>
    <row r="119" spans="1:10" ht="66">
      <c r="A119" s="162">
        <v>15</v>
      </c>
      <c r="B119" s="162" t="s">
        <v>21093</v>
      </c>
      <c r="C119" s="162" t="s">
        <v>20834</v>
      </c>
      <c r="D119" s="162" t="s">
        <v>75</v>
      </c>
      <c r="E119" s="328">
        <v>1</v>
      </c>
      <c r="F119" s="162" t="s">
        <v>21094</v>
      </c>
      <c r="G119" s="162" t="s">
        <v>20796</v>
      </c>
      <c r="H119" s="162" t="s">
        <v>20812</v>
      </c>
      <c r="I119" s="162"/>
      <c r="J119" s="162" t="s">
        <v>21095</v>
      </c>
    </row>
    <row r="120" spans="1:10" ht="39.6">
      <c r="A120" s="162">
        <v>16</v>
      </c>
      <c r="B120" s="162" t="s">
        <v>21096</v>
      </c>
      <c r="C120" s="162" t="s">
        <v>20834</v>
      </c>
      <c r="D120" s="162" t="s">
        <v>75</v>
      </c>
      <c r="E120" s="328">
        <v>0.2</v>
      </c>
      <c r="F120" s="162" t="s">
        <v>21097</v>
      </c>
      <c r="G120" s="162" t="s">
        <v>20796</v>
      </c>
      <c r="H120" s="162" t="s">
        <v>20812</v>
      </c>
      <c r="I120" s="162"/>
      <c r="J120" s="162" t="s">
        <v>21057</v>
      </c>
    </row>
    <row r="121" spans="1:10" ht="39.6">
      <c r="A121" s="162">
        <v>17</v>
      </c>
      <c r="B121" s="162" t="s">
        <v>21098</v>
      </c>
      <c r="C121" s="162" t="s">
        <v>20834</v>
      </c>
      <c r="D121" s="162" t="s">
        <v>75</v>
      </c>
      <c r="E121" s="328">
        <v>7.5</v>
      </c>
      <c r="F121" s="162" t="s">
        <v>21099</v>
      </c>
      <c r="G121" s="162" t="s">
        <v>20796</v>
      </c>
      <c r="H121" s="162" t="s">
        <v>20812</v>
      </c>
      <c r="I121" s="162"/>
      <c r="J121" s="162" t="s">
        <v>21100</v>
      </c>
    </row>
    <row r="122" spans="1:10" ht="66">
      <c r="A122" s="162">
        <v>18</v>
      </c>
      <c r="B122" s="162" t="s">
        <v>21101</v>
      </c>
      <c r="C122" s="162" t="s">
        <v>20834</v>
      </c>
      <c r="D122" s="162" t="s">
        <v>75</v>
      </c>
      <c r="E122" s="328">
        <v>3.7</v>
      </c>
      <c r="F122" s="162" t="s">
        <v>21102</v>
      </c>
      <c r="G122" s="162" t="s">
        <v>20796</v>
      </c>
      <c r="H122" s="162" t="s">
        <v>20812</v>
      </c>
      <c r="I122" s="162"/>
      <c r="J122" s="162" t="s">
        <v>21088</v>
      </c>
    </row>
    <row r="123" spans="1:10" ht="39.6">
      <c r="A123" s="162">
        <v>19</v>
      </c>
      <c r="B123" s="162" t="s">
        <v>21103</v>
      </c>
      <c r="C123" s="162" t="s">
        <v>20834</v>
      </c>
      <c r="D123" s="162" t="s">
        <v>75</v>
      </c>
      <c r="E123" s="328">
        <v>0.01</v>
      </c>
      <c r="F123" s="162" t="s">
        <v>21104</v>
      </c>
      <c r="G123" s="162" t="s">
        <v>20796</v>
      </c>
      <c r="H123" s="162" t="s">
        <v>21105</v>
      </c>
      <c r="I123" s="162" t="s">
        <v>20980</v>
      </c>
      <c r="J123" s="162" t="s">
        <v>21106</v>
      </c>
    </row>
    <row r="124" spans="1:10" ht="52.8">
      <c r="A124" s="162">
        <v>20</v>
      </c>
      <c r="B124" s="162" t="s">
        <v>21107</v>
      </c>
      <c r="C124" s="162" t="s">
        <v>20834</v>
      </c>
      <c r="D124" s="162" t="s">
        <v>75</v>
      </c>
      <c r="E124" s="328">
        <v>3.2</v>
      </c>
      <c r="F124" s="162" t="s">
        <v>21108</v>
      </c>
      <c r="G124" s="162" t="s">
        <v>20796</v>
      </c>
      <c r="H124" s="162" t="s">
        <v>20812</v>
      </c>
      <c r="I124" s="162"/>
      <c r="J124" s="162" t="s">
        <v>21109</v>
      </c>
    </row>
    <row r="125" spans="1:10" ht="52.8">
      <c r="A125" s="162">
        <v>21</v>
      </c>
      <c r="B125" s="162" t="s">
        <v>21110</v>
      </c>
      <c r="C125" s="162" t="s">
        <v>20834</v>
      </c>
      <c r="D125" s="162" t="s">
        <v>75</v>
      </c>
      <c r="E125" s="328">
        <v>0.4</v>
      </c>
      <c r="F125" s="162" t="s">
        <v>21111</v>
      </c>
      <c r="G125" s="162" t="s">
        <v>20796</v>
      </c>
      <c r="H125" s="162" t="s">
        <v>20812</v>
      </c>
      <c r="I125" s="162"/>
      <c r="J125" s="162" t="s">
        <v>21109</v>
      </c>
    </row>
    <row r="126" spans="1:10" ht="39.6">
      <c r="A126" s="162">
        <v>22</v>
      </c>
      <c r="B126" s="162" t="s">
        <v>21112</v>
      </c>
      <c r="C126" s="162" t="s">
        <v>20834</v>
      </c>
      <c r="D126" s="162" t="s">
        <v>75</v>
      </c>
      <c r="E126" s="328">
        <v>0.03</v>
      </c>
      <c r="F126" s="162" t="s">
        <v>21113</v>
      </c>
      <c r="G126" s="162" t="s">
        <v>20796</v>
      </c>
      <c r="H126" s="162" t="s">
        <v>21037</v>
      </c>
      <c r="I126" s="162" t="s">
        <v>21038</v>
      </c>
      <c r="J126" s="162" t="s">
        <v>21114</v>
      </c>
    </row>
    <row r="127" spans="1:10" ht="39.6">
      <c r="A127" s="162">
        <v>23</v>
      </c>
      <c r="B127" s="162" t="s">
        <v>21115</v>
      </c>
      <c r="C127" s="162" t="s">
        <v>20834</v>
      </c>
      <c r="D127" s="162" t="s">
        <v>75</v>
      </c>
      <c r="E127" s="328">
        <v>0.9</v>
      </c>
      <c r="F127" s="162" t="s">
        <v>21116</v>
      </c>
      <c r="G127" s="162" t="s">
        <v>20796</v>
      </c>
      <c r="H127" s="162" t="s">
        <v>20812</v>
      </c>
      <c r="I127" s="162"/>
      <c r="J127" s="162" t="s">
        <v>21109</v>
      </c>
    </row>
    <row r="128" spans="1:10" ht="39.6">
      <c r="A128" s="162">
        <v>24</v>
      </c>
      <c r="B128" s="162" t="s">
        <v>21117</v>
      </c>
      <c r="C128" s="162" t="s">
        <v>20834</v>
      </c>
      <c r="D128" s="162" t="s">
        <v>75</v>
      </c>
      <c r="E128" s="328">
        <v>5</v>
      </c>
      <c r="F128" s="162" t="s">
        <v>21118</v>
      </c>
      <c r="G128" s="162" t="s">
        <v>20796</v>
      </c>
      <c r="H128" s="162" t="s">
        <v>20812</v>
      </c>
      <c r="I128" s="162"/>
      <c r="J128" s="162" t="s">
        <v>21119</v>
      </c>
    </row>
    <row r="129" spans="1:10" ht="26.4">
      <c r="A129" s="162">
        <v>25</v>
      </c>
      <c r="B129" s="162" t="s">
        <v>21120</v>
      </c>
      <c r="C129" s="162" t="s">
        <v>20834</v>
      </c>
      <c r="D129" s="162" t="s">
        <v>75</v>
      </c>
      <c r="E129" s="328">
        <v>1</v>
      </c>
      <c r="F129" s="162" t="s">
        <v>21121</v>
      </c>
      <c r="G129" s="162" t="s">
        <v>20796</v>
      </c>
      <c r="H129" s="162" t="s">
        <v>21032</v>
      </c>
      <c r="I129" s="162" t="s">
        <v>21033</v>
      </c>
      <c r="J129" s="162" t="s">
        <v>21109</v>
      </c>
    </row>
    <row r="130" spans="1:10" ht="26.4">
      <c r="A130" s="162">
        <v>26</v>
      </c>
      <c r="B130" s="162" t="s">
        <v>21122</v>
      </c>
      <c r="C130" s="162" t="s">
        <v>20834</v>
      </c>
      <c r="D130" s="162" t="s">
        <v>75</v>
      </c>
      <c r="E130" s="328">
        <v>1</v>
      </c>
      <c r="F130" s="162" t="s">
        <v>21123</v>
      </c>
      <c r="G130" s="162" t="s">
        <v>20796</v>
      </c>
      <c r="H130" s="162" t="s">
        <v>21124</v>
      </c>
      <c r="I130" s="162" t="s">
        <v>21033</v>
      </c>
      <c r="J130" s="162" t="s">
        <v>21065</v>
      </c>
    </row>
    <row r="131" spans="1:10" ht="26.4">
      <c r="A131" s="162">
        <v>27</v>
      </c>
      <c r="B131" s="162" t="s">
        <v>21125</v>
      </c>
      <c r="C131" s="162" t="s">
        <v>20834</v>
      </c>
      <c r="D131" s="162" t="s">
        <v>75</v>
      </c>
      <c r="E131" s="328">
        <v>2</v>
      </c>
      <c r="F131" s="162" t="s">
        <v>21126</v>
      </c>
      <c r="G131" s="162" t="s">
        <v>20796</v>
      </c>
      <c r="H131" s="162" t="s">
        <v>21124</v>
      </c>
      <c r="I131" s="162" t="s">
        <v>21127</v>
      </c>
      <c r="J131" s="162" t="s">
        <v>21128</v>
      </c>
    </row>
    <row r="132" spans="1:10" ht="39.6">
      <c r="A132" s="162">
        <v>28</v>
      </c>
      <c r="B132" s="162" t="s">
        <v>21129</v>
      </c>
      <c r="C132" s="162" t="s">
        <v>20834</v>
      </c>
      <c r="D132" s="162" t="s">
        <v>75</v>
      </c>
      <c r="E132" s="328">
        <v>0.2</v>
      </c>
      <c r="F132" s="162" t="s">
        <v>21130</v>
      </c>
      <c r="G132" s="162" t="s">
        <v>20796</v>
      </c>
      <c r="H132" s="162" t="s">
        <v>21131</v>
      </c>
      <c r="I132" s="162"/>
      <c r="J132" s="162" t="s">
        <v>21132</v>
      </c>
    </row>
    <row r="133" spans="1:10" ht="52.8">
      <c r="A133" s="162">
        <v>29</v>
      </c>
      <c r="B133" s="162" t="s">
        <v>21133</v>
      </c>
      <c r="C133" s="162" t="s">
        <v>20834</v>
      </c>
      <c r="D133" s="162" t="s">
        <v>75</v>
      </c>
      <c r="E133" s="328">
        <v>5</v>
      </c>
      <c r="F133" s="162" t="s">
        <v>21134</v>
      </c>
      <c r="G133" s="162" t="s">
        <v>20777</v>
      </c>
      <c r="H133" s="162" t="s">
        <v>21135</v>
      </c>
      <c r="I133" s="162"/>
      <c r="J133" s="162" t="s">
        <v>21119</v>
      </c>
    </row>
    <row r="134" spans="1:10" ht="52.8">
      <c r="A134" s="162">
        <v>30</v>
      </c>
      <c r="B134" s="162" t="s">
        <v>21136</v>
      </c>
      <c r="C134" s="162" t="s">
        <v>20834</v>
      </c>
      <c r="D134" s="162" t="s">
        <v>75</v>
      </c>
      <c r="E134" s="328">
        <v>3</v>
      </c>
      <c r="F134" s="162" t="s">
        <v>21137</v>
      </c>
      <c r="G134" s="162" t="s">
        <v>20777</v>
      </c>
      <c r="H134" s="162" t="s">
        <v>21135</v>
      </c>
      <c r="I134" s="162"/>
      <c r="J134" s="162" t="s">
        <v>21138</v>
      </c>
    </row>
    <row r="135" spans="1:10" ht="66">
      <c r="A135" s="162">
        <v>31</v>
      </c>
      <c r="B135" s="162" t="s">
        <v>21139</v>
      </c>
      <c r="C135" s="162" t="s">
        <v>20834</v>
      </c>
      <c r="D135" s="162" t="s">
        <v>75</v>
      </c>
      <c r="E135" s="328">
        <v>5</v>
      </c>
      <c r="F135" s="162" t="s">
        <v>21140</v>
      </c>
      <c r="G135" s="162" t="s">
        <v>20777</v>
      </c>
      <c r="H135" s="162" t="s">
        <v>21135</v>
      </c>
      <c r="I135" s="162"/>
      <c r="J135" s="162" t="s">
        <v>21119</v>
      </c>
    </row>
    <row r="136" spans="1:10" ht="52.8">
      <c r="A136" s="162">
        <v>32</v>
      </c>
      <c r="B136" s="162" t="s">
        <v>21141</v>
      </c>
      <c r="C136" s="162" t="s">
        <v>20834</v>
      </c>
      <c r="D136" s="162" t="s">
        <v>75</v>
      </c>
      <c r="E136" s="328">
        <v>2.8</v>
      </c>
      <c r="F136" s="162" t="s">
        <v>21142</v>
      </c>
      <c r="G136" s="162" t="s">
        <v>20777</v>
      </c>
      <c r="H136" s="162" t="s">
        <v>21143</v>
      </c>
      <c r="I136" s="162"/>
      <c r="J136" s="162" t="s">
        <v>21119</v>
      </c>
    </row>
    <row r="137" spans="1:10" ht="52.8">
      <c r="A137" s="162">
        <v>33</v>
      </c>
      <c r="B137" s="162" t="s">
        <v>21144</v>
      </c>
      <c r="C137" s="162" t="s">
        <v>20834</v>
      </c>
      <c r="D137" s="162" t="s">
        <v>75</v>
      </c>
      <c r="E137" s="328">
        <v>4</v>
      </c>
      <c r="F137" s="162" t="s">
        <v>21145</v>
      </c>
      <c r="G137" s="162" t="s">
        <v>20777</v>
      </c>
      <c r="H137" s="162" t="s">
        <v>21143</v>
      </c>
      <c r="I137" s="162"/>
      <c r="J137" s="162" t="s">
        <v>21119</v>
      </c>
    </row>
    <row r="138" spans="1:10" ht="39.6">
      <c r="A138" s="162">
        <v>34</v>
      </c>
      <c r="B138" s="162" t="s">
        <v>21146</v>
      </c>
      <c r="C138" s="162" t="s">
        <v>20834</v>
      </c>
      <c r="D138" s="162" t="s">
        <v>75</v>
      </c>
      <c r="E138" s="328">
        <v>2</v>
      </c>
      <c r="F138" s="162" t="s">
        <v>21147</v>
      </c>
      <c r="G138" s="162" t="s">
        <v>20777</v>
      </c>
      <c r="H138" s="162" t="s">
        <v>21148</v>
      </c>
      <c r="I138" s="162" t="s">
        <v>21149</v>
      </c>
      <c r="J138" s="162" t="s">
        <v>21119</v>
      </c>
    </row>
    <row r="139" spans="1:10" ht="52.8">
      <c r="A139" s="162">
        <v>35</v>
      </c>
      <c r="B139" s="162" t="s">
        <v>21150</v>
      </c>
      <c r="C139" s="162" t="s">
        <v>20834</v>
      </c>
      <c r="D139" s="162" t="s">
        <v>75</v>
      </c>
      <c r="E139" s="328">
        <v>25</v>
      </c>
      <c r="F139" s="162" t="s">
        <v>21151</v>
      </c>
      <c r="G139" s="162" t="s">
        <v>20777</v>
      </c>
      <c r="H139" s="162" t="s">
        <v>21143</v>
      </c>
      <c r="I139" s="162"/>
      <c r="J139" s="162" t="s">
        <v>21119</v>
      </c>
    </row>
    <row r="140" spans="1:10" ht="39.6">
      <c r="A140" s="162">
        <v>36</v>
      </c>
      <c r="B140" s="162" t="s">
        <v>21152</v>
      </c>
      <c r="C140" s="162" t="s">
        <v>20834</v>
      </c>
      <c r="D140" s="162" t="s">
        <v>75</v>
      </c>
      <c r="E140" s="328">
        <v>0.06</v>
      </c>
      <c r="F140" s="162" t="s">
        <v>21153</v>
      </c>
      <c r="G140" s="162" t="s">
        <v>20777</v>
      </c>
      <c r="H140" s="162" t="s">
        <v>21154</v>
      </c>
      <c r="I140" s="162"/>
      <c r="J140" s="162" t="s">
        <v>21100</v>
      </c>
    </row>
    <row r="141" spans="1:10" ht="39.6">
      <c r="A141" s="162">
        <v>37</v>
      </c>
      <c r="B141" s="162" t="s">
        <v>21155</v>
      </c>
      <c r="C141" s="162" t="s">
        <v>20834</v>
      </c>
      <c r="D141" s="162" t="s">
        <v>75</v>
      </c>
      <c r="E141" s="328">
        <v>2</v>
      </c>
      <c r="F141" s="162" t="s">
        <v>21156</v>
      </c>
      <c r="G141" s="162" t="s">
        <v>20777</v>
      </c>
      <c r="H141" s="162" t="s">
        <v>21143</v>
      </c>
      <c r="I141" s="162"/>
      <c r="J141" s="162" t="s">
        <v>21114</v>
      </c>
    </row>
    <row r="142" spans="1:10" ht="26.4">
      <c r="A142" s="162">
        <v>38</v>
      </c>
      <c r="B142" s="162" t="s">
        <v>21157</v>
      </c>
      <c r="C142" s="162" t="s">
        <v>20834</v>
      </c>
      <c r="D142" s="162" t="s">
        <v>75</v>
      </c>
      <c r="E142" s="328">
        <v>0.01</v>
      </c>
      <c r="F142" s="162" t="s">
        <v>21158</v>
      </c>
      <c r="G142" s="162" t="s">
        <v>20796</v>
      </c>
      <c r="H142" s="162" t="s">
        <v>21159</v>
      </c>
      <c r="I142" s="162"/>
      <c r="J142" s="162" t="s">
        <v>21160</v>
      </c>
    </row>
    <row r="143" spans="1:10" ht="39.6">
      <c r="A143" s="162">
        <v>39</v>
      </c>
      <c r="B143" s="162" t="s">
        <v>21161</v>
      </c>
      <c r="C143" s="162" t="s">
        <v>20834</v>
      </c>
      <c r="D143" s="162" t="s">
        <v>75</v>
      </c>
      <c r="E143" s="328">
        <v>0.3</v>
      </c>
      <c r="F143" s="162" t="s">
        <v>21162</v>
      </c>
      <c r="G143" s="162" t="s">
        <v>20796</v>
      </c>
      <c r="H143" s="162" t="s">
        <v>21163</v>
      </c>
      <c r="I143" s="162"/>
      <c r="J143" s="162" t="s">
        <v>21070</v>
      </c>
    </row>
    <row r="144" spans="1:10" ht="26.4">
      <c r="A144" s="162">
        <v>40</v>
      </c>
      <c r="B144" s="162" t="s">
        <v>21164</v>
      </c>
      <c r="C144" s="162" t="s">
        <v>20834</v>
      </c>
      <c r="D144" s="162" t="s">
        <v>75</v>
      </c>
      <c r="E144" s="328">
        <v>0.01</v>
      </c>
      <c r="F144" s="162" t="s">
        <v>21165</v>
      </c>
      <c r="G144" s="162" t="s">
        <v>20796</v>
      </c>
      <c r="H144" s="162" t="s">
        <v>21166</v>
      </c>
      <c r="I144" s="162"/>
      <c r="J144" s="162" t="s">
        <v>21167</v>
      </c>
    </row>
    <row r="145" spans="1:10" ht="26.4">
      <c r="A145" s="162">
        <v>41</v>
      </c>
      <c r="B145" s="162" t="s">
        <v>13805</v>
      </c>
      <c r="C145" s="162" t="s">
        <v>20834</v>
      </c>
      <c r="D145" s="162" t="s">
        <v>75</v>
      </c>
      <c r="E145" s="328">
        <v>0.02</v>
      </c>
      <c r="F145" s="162" t="s">
        <v>21168</v>
      </c>
      <c r="G145" s="162" t="s">
        <v>20796</v>
      </c>
      <c r="H145" s="162" t="s">
        <v>21169</v>
      </c>
      <c r="I145" s="162"/>
      <c r="J145" s="162" t="s">
        <v>21170</v>
      </c>
    </row>
    <row r="146" spans="1:10" ht="26.4">
      <c r="A146" s="162">
        <v>42</v>
      </c>
      <c r="B146" s="162" t="s">
        <v>10876</v>
      </c>
      <c r="C146" s="162" t="s">
        <v>20834</v>
      </c>
      <c r="D146" s="162" t="s">
        <v>75</v>
      </c>
      <c r="E146" s="328">
        <v>0.01</v>
      </c>
      <c r="F146" s="162" t="s">
        <v>21171</v>
      </c>
      <c r="G146" s="162" t="s">
        <v>20796</v>
      </c>
      <c r="H146" s="162" t="s">
        <v>21166</v>
      </c>
      <c r="I146" s="162"/>
      <c r="J146" s="162" t="s">
        <v>21062</v>
      </c>
    </row>
    <row r="147" spans="1:10" ht="26.4">
      <c r="A147" s="162">
        <v>43</v>
      </c>
      <c r="B147" s="162" t="s">
        <v>21172</v>
      </c>
      <c r="C147" s="162" t="s">
        <v>20834</v>
      </c>
      <c r="D147" s="162" t="s">
        <v>75</v>
      </c>
      <c r="E147" s="328">
        <v>0.01</v>
      </c>
      <c r="F147" s="162" t="s">
        <v>21173</v>
      </c>
      <c r="G147" s="162" t="s">
        <v>20796</v>
      </c>
      <c r="H147" s="162" t="s">
        <v>21174</v>
      </c>
      <c r="I147" s="162"/>
      <c r="J147" s="162" t="s">
        <v>21175</v>
      </c>
    </row>
    <row r="148" spans="1:10" ht="39.6">
      <c r="A148" s="162">
        <v>44</v>
      </c>
      <c r="B148" s="162" t="s">
        <v>21172</v>
      </c>
      <c r="C148" s="162" t="s">
        <v>20834</v>
      </c>
      <c r="D148" s="162" t="s">
        <v>75</v>
      </c>
      <c r="E148" s="328">
        <v>0.01</v>
      </c>
      <c r="F148" s="162" t="s">
        <v>21176</v>
      </c>
      <c r="G148" s="162" t="s">
        <v>20796</v>
      </c>
      <c r="H148" s="162" t="s">
        <v>21177</v>
      </c>
      <c r="I148" s="162"/>
      <c r="J148" s="162" t="s">
        <v>21119</v>
      </c>
    </row>
    <row r="149" spans="1:10" ht="26.4">
      <c r="A149" s="162">
        <v>45</v>
      </c>
      <c r="B149" s="162" t="s">
        <v>21178</v>
      </c>
      <c r="C149" s="162" t="s">
        <v>20834</v>
      </c>
      <c r="D149" s="162" t="s">
        <v>75</v>
      </c>
      <c r="E149" s="328">
        <v>0.3</v>
      </c>
      <c r="F149" s="162" t="s">
        <v>21179</v>
      </c>
      <c r="G149" s="162" t="s">
        <v>20796</v>
      </c>
      <c r="H149" s="162" t="s">
        <v>21180</v>
      </c>
      <c r="I149" s="162"/>
      <c r="J149" s="162" t="s">
        <v>21167</v>
      </c>
    </row>
    <row r="150" spans="1:10" ht="26.4">
      <c r="A150" s="162">
        <v>46</v>
      </c>
      <c r="B150" s="162" t="s">
        <v>18513</v>
      </c>
      <c r="C150" s="162" t="s">
        <v>20834</v>
      </c>
      <c r="D150" s="162" t="s">
        <v>75</v>
      </c>
      <c r="E150" s="328">
        <v>0.01</v>
      </c>
      <c r="F150" s="162" t="s">
        <v>21181</v>
      </c>
      <c r="G150" s="162" t="s">
        <v>20796</v>
      </c>
      <c r="H150" s="162" t="s">
        <v>21182</v>
      </c>
      <c r="I150" s="162"/>
      <c r="J150" s="162" t="s">
        <v>21119</v>
      </c>
    </row>
    <row r="151" spans="1:10" ht="26.4">
      <c r="A151" s="162">
        <v>47</v>
      </c>
      <c r="B151" s="162" t="s">
        <v>21183</v>
      </c>
      <c r="C151" s="162" t="s">
        <v>20834</v>
      </c>
      <c r="D151" s="162" t="s">
        <v>75</v>
      </c>
      <c r="E151" s="328">
        <v>0.01</v>
      </c>
      <c r="F151" s="162" t="s">
        <v>21184</v>
      </c>
      <c r="G151" s="162" t="s">
        <v>20796</v>
      </c>
      <c r="H151" s="162" t="s">
        <v>21185</v>
      </c>
      <c r="I151" s="162"/>
      <c r="J151" s="162" t="s">
        <v>20988</v>
      </c>
    </row>
    <row r="152" spans="1:10" ht="39.6">
      <c r="A152" s="162">
        <v>48</v>
      </c>
      <c r="B152" s="162" t="s">
        <v>18352</v>
      </c>
      <c r="C152" s="162" t="s">
        <v>20834</v>
      </c>
      <c r="D152" s="162" t="s">
        <v>75</v>
      </c>
      <c r="E152" s="328">
        <v>0.03</v>
      </c>
      <c r="F152" s="162" t="s">
        <v>21186</v>
      </c>
      <c r="G152" s="162" t="s">
        <v>20796</v>
      </c>
      <c r="H152" s="162" t="s">
        <v>21187</v>
      </c>
      <c r="I152" s="162"/>
      <c r="J152" s="162" t="s">
        <v>20947</v>
      </c>
    </row>
    <row r="153" spans="1:10" ht="26.4">
      <c r="A153" s="162">
        <v>49</v>
      </c>
      <c r="B153" s="162" t="s">
        <v>21188</v>
      </c>
      <c r="C153" s="162" t="s">
        <v>20834</v>
      </c>
      <c r="D153" s="162" t="s">
        <v>75</v>
      </c>
      <c r="E153" s="328">
        <v>0.5</v>
      </c>
      <c r="F153" s="162" t="s">
        <v>21189</v>
      </c>
      <c r="G153" s="162" t="s">
        <v>20796</v>
      </c>
      <c r="H153" s="162" t="s">
        <v>21190</v>
      </c>
      <c r="I153" s="162"/>
      <c r="J153" s="162" t="s">
        <v>21170</v>
      </c>
    </row>
    <row r="154" spans="1:10" ht="26.4">
      <c r="A154" s="162">
        <v>50</v>
      </c>
      <c r="B154" s="162" t="s">
        <v>21191</v>
      </c>
      <c r="C154" s="162" t="s">
        <v>20834</v>
      </c>
      <c r="D154" s="162" t="s">
        <v>75</v>
      </c>
      <c r="E154" s="328">
        <v>0.06</v>
      </c>
      <c r="F154" s="162" t="s">
        <v>21192</v>
      </c>
      <c r="G154" s="162" t="s">
        <v>20796</v>
      </c>
      <c r="H154" s="162" t="s">
        <v>21193</v>
      </c>
      <c r="I154" s="162"/>
      <c r="J154" s="162" t="s">
        <v>21119</v>
      </c>
    </row>
    <row r="155" spans="1:10" ht="26.4">
      <c r="A155" s="162">
        <v>51</v>
      </c>
      <c r="B155" s="162" t="s">
        <v>21172</v>
      </c>
      <c r="C155" s="162" t="s">
        <v>20834</v>
      </c>
      <c r="D155" s="162" t="s">
        <v>75</v>
      </c>
      <c r="E155" s="328">
        <v>0.01</v>
      </c>
      <c r="F155" s="162" t="s">
        <v>21194</v>
      </c>
      <c r="G155" s="162" t="s">
        <v>20796</v>
      </c>
      <c r="H155" s="162" t="s">
        <v>21195</v>
      </c>
      <c r="I155" s="162"/>
      <c r="J155" s="162" t="s">
        <v>21119</v>
      </c>
    </row>
    <row r="156" spans="1:10" ht="39.6">
      <c r="A156" s="162">
        <v>52</v>
      </c>
      <c r="B156" s="162" t="s">
        <v>21196</v>
      </c>
      <c r="C156" s="162" t="s">
        <v>20834</v>
      </c>
      <c r="D156" s="162" t="s">
        <v>75</v>
      </c>
      <c r="E156" s="328">
        <v>0.4</v>
      </c>
      <c r="F156" s="162" t="s">
        <v>21197</v>
      </c>
      <c r="G156" s="162" t="s">
        <v>20796</v>
      </c>
      <c r="H156" s="162" t="s">
        <v>21198</v>
      </c>
      <c r="I156" s="162"/>
      <c r="J156" s="162" t="s">
        <v>21199</v>
      </c>
    </row>
    <row r="157" spans="1:10" ht="39.6">
      <c r="A157" s="162">
        <v>53</v>
      </c>
      <c r="B157" s="162" t="s">
        <v>21200</v>
      </c>
      <c r="C157" s="162" t="s">
        <v>20834</v>
      </c>
      <c r="D157" s="162" t="s">
        <v>75</v>
      </c>
      <c r="E157" s="328">
        <v>0.5</v>
      </c>
      <c r="F157" s="162" t="s">
        <v>21201</v>
      </c>
      <c r="G157" s="162" t="s">
        <v>20796</v>
      </c>
      <c r="H157" s="162" t="s">
        <v>21198</v>
      </c>
      <c r="I157" s="162"/>
      <c r="J157" s="162" t="s">
        <v>21199</v>
      </c>
    </row>
    <row r="158" spans="1:10" ht="26.4">
      <c r="A158" s="162">
        <v>54</v>
      </c>
      <c r="B158" s="162" t="s">
        <v>21191</v>
      </c>
      <c r="C158" s="162" t="s">
        <v>20834</v>
      </c>
      <c r="D158" s="162" t="s">
        <v>75</v>
      </c>
      <c r="E158" s="328">
        <v>0.03</v>
      </c>
      <c r="F158" s="162" t="s">
        <v>21202</v>
      </c>
      <c r="G158" s="162" t="s">
        <v>20796</v>
      </c>
      <c r="H158" s="162" t="s">
        <v>21203</v>
      </c>
      <c r="I158" s="162"/>
      <c r="J158" s="162" t="s">
        <v>21204</v>
      </c>
    </row>
    <row r="159" spans="1:10" ht="26.4">
      <c r="A159" s="162">
        <v>55</v>
      </c>
      <c r="B159" s="162" t="s">
        <v>21205</v>
      </c>
      <c r="C159" s="162" t="s">
        <v>20834</v>
      </c>
      <c r="D159" s="162" t="s">
        <v>75</v>
      </c>
      <c r="E159" s="328">
        <v>0.01</v>
      </c>
      <c r="F159" s="162" t="s">
        <v>21206</v>
      </c>
      <c r="G159" s="162" t="s">
        <v>20796</v>
      </c>
      <c r="H159" s="162" t="s">
        <v>21174</v>
      </c>
      <c r="I159" s="162"/>
      <c r="J159" s="162" t="s">
        <v>20952</v>
      </c>
    </row>
    <row r="160" spans="1:10" ht="26.4">
      <c r="A160" s="162">
        <v>56</v>
      </c>
      <c r="B160" s="162" t="s">
        <v>21207</v>
      </c>
      <c r="C160" s="162" t="s">
        <v>20834</v>
      </c>
      <c r="D160" s="162" t="s">
        <v>75</v>
      </c>
      <c r="E160" s="328">
        <v>3.0000000000000001E-3</v>
      </c>
      <c r="F160" s="162" t="s">
        <v>21208</v>
      </c>
      <c r="G160" s="162" t="s">
        <v>20796</v>
      </c>
      <c r="H160" s="162" t="s">
        <v>21209</v>
      </c>
      <c r="I160" s="162"/>
      <c r="J160" s="162" t="s">
        <v>21210</v>
      </c>
    </row>
    <row r="161" spans="1:10" ht="39.6">
      <c r="A161" s="162">
        <v>57</v>
      </c>
      <c r="B161" s="162" t="s">
        <v>18453</v>
      </c>
      <c r="C161" s="162" t="s">
        <v>20834</v>
      </c>
      <c r="D161" s="162" t="s">
        <v>75</v>
      </c>
      <c r="E161" s="328">
        <v>3.0000000000000001E-3</v>
      </c>
      <c r="F161" s="162" t="s">
        <v>21211</v>
      </c>
      <c r="G161" s="162" t="s">
        <v>20796</v>
      </c>
      <c r="H161" s="162" t="s">
        <v>21212</v>
      </c>
      <c r="I161" s="162"/>
      <c r="J161" s="162" t="s">
        <v>21213</v>
      </c>
    </row>
    <row r="162" spans="1:10" ht="66">
      <c r="A162" s="162">
        <v>58</v>
      </c>
      <c r="B162" s="162" t="s">
        <v>21214</v>
      </c>
      <c r="C162" s="162" t="s">
        <v>20834</v>
      </c>
      <c r="D162" s="162" t="s">
        <v>75</v>
      </c>
      <c r="E162" s="328">
        <v>2.1</v>
      </c>
      <c r="F162" s="162" t="s">
        <v>21215</v>
      </c>
      <c r="G162" s="162" t="s">
        <v>20796</v>
      </c>
      <c r="H162" s="162" t="s">
        <v>21216</v>
      </c>
      <c r="I162" s="162"/>
      <c r="J162" s="162" t="s">
        <v>21217</v>
      </c>
    </row>
    <row r="163" spans="1:10" ht="39.6">
      <c r="A163" s="162">
        <v>59</v>
      </c>
      <c r="B163" s="162" t="s">
        <v>21218</v>
      </c>
      <c r="C163" s="162" t="s">
        <v>20834</v>
      </c>
      <c r="D163" s="162" t="s">
        <v>75</v>
      </c>
      <c r="E163" s="328">
        <v>3</v>
      </c>
      <c r="F163" s="162" t="s">
        <v>21219</v>
      </c>
      <c r="G163" s="162" t="s">
        <v>20785</v>
      </c>
      <c r="H163" s="162" t="s">
        <v>21220</v>
      </c>
      <c r="I163" s="162"/>
      <c r="J163" s="162" t="s">
        <v>21221</v>
      </c>
    </row>
    <row r="164" spans="1:10" ht="39.6">
      <c r="A164" s="162">
        <v>60</v>
      </c>
      <c r="B164" s="162" t="s">
        <v>21222</v>
      </c>
      <c r="C164" s="162" t="s">
        <v>20834</v>
      </c>
      <c r="D164" s="162" t="s">
        <v>75</v>
      </c>
      <c r="E164" s="328">
        <v>8.6999999999999993</v>
      </c>
      <c r="F164" s="162" t="s">
        <v>21223</v>
      </c>
      <c r="G164" s="162" t="s">
        <v>20785</v>
      </c>
      <c r="H164" s="162" t="s">
        <v>21220</v>
      </c>
      <c r="I164" s="162"/>
      <c r="J164" s="162" t="s">
        <v>20968</v>
      </c>
    </row>
    <row r="165" spans="1:10" ht="39.6">
      <c r="A165" s="162">
        <v>61</v>
      </c>
      <c r="B165" s="162" t="s">
        <v>21224</v>
      </c>
      <c r="C165" s="162" t="s">
        <v>20834</v>
      </c>
      <c r="D165" s="162" t="s">
        <v>75</v>
      </c>
      <c r="E165" s="328">
        <v>0.7</v>
      </c>
      <c r="F165" s="162" t="s">
        <v>21225</v>
      </c>
      <c r="G165" s="162" t="s">
        <v>20785</v>
      </c>
      <c r="H165" s="162" t="s">
        <v>21220</v>
      </c>
      <c r="I165" s="162"/>
      <c r="J165" s="162" t="s">
        <v>20968</v>
      </c>
    </row>
    <row r="166" spans="1:10" ht="52.8">
      <c r="A166" s="162">
        <v>62</v>
      </c>
      <c r="B166" s="162" t="s">
        <v>21226</v>
      </c>
      <c r="C166" s="162" t="s">
        <v>20834</v>
      </c>
      <c r="D166" s="162" t="s">
        <v>75</v>
      </c>
      <c r="E166" s="328">
        <v>0.03</v>
      </c>
      <c r="F166" s="162" t="s">
        <v>21227</v>
      </c>
      <c r="G166" s="162" t="s">
        <v>20785</v>
      </c>
      <c r="H166" s="162" t="s">
        <v>21220</v>
      </c>
      <c r="I166" s="162"/>
      <c r="J166" s="162" t="s">
        <v>20947</v>
      </c>
    </row>
    <row r="167" spans="1:10" ht="39.6">
      <c r="A167" s="162">
        <v>63</v>
      </c>
      <c r="B167" s="162" t="s">
        <v>21228</v>
      </c>
      <c r="C167" s="162" t="s">
        <v>20834</v>
      </c>
      <c r="D167" s="162" t="s">
        <v>75</v>
      </c>
      <c r="E167" s="328">
        <v>3.0000000000000001E-3</v>
      </c>
      <c r="F167" s="162" t="s">
        <v>21229</v>
      </c>
      <c r="G167" s="162" t="s">
        <v>20777</v>
      </c>
      <c r="H167" s="162" t="s">
        <v>21154</v>
      </c>
      <c r="I167" s="162"/>
      <c r="J167" s="162" t="s">
        <v>21230</v>
      </c>
    </row>
    <row r="168" spans="1:10" ht="39.6">
      <c r="A168" s="162">
        <v>64</v>
      </c>
      <c r="B168" s="162" t="s">
        <v>21231</v>
      </c>
      <c r="C168" s="162" t="s">
        <v>20834</v>
      </c>
      <c r="D168" s="162" t="s">
        <v>75</v>
      </c>
      <c r="E168" s="328">
        <v>5</v>
      </c>
      <c r="F168" s="162" t="s">
        <v>21232</v>
      </c>
      <c r="G168" s="162" t="s">
        <v>20796</v>
      </c>
      <c r="H168" s="162" t="s">
        <v>21216</v>
      </c>
      <c r="I168" s="162"/>
      <c r="J168" s="162" t="s">
        <v>21233</v>
      </c>
    </row>
    <row r="169" spans="1:10" ht="39.6">
      <c r="A169" s="162">
        <v>65</v>
      </c>
      <c r="B169" s="162" t="s">
        <v>21234</v>
      </c>
      <c r="C169" s="162" t="s">
        <v>20834</v>
      </c>
      <c r="D169" s="162" t="s">
        <v>75</v>
      </c>
      <c r="E169" s="328">
        <v>3</v>
      </c>
      <c r="F169" s="162" t="s">
        <v>21235</v>
      </c>
      <c r="G169" s="162" t="s">
        <v>20796</v>
      </c>
      <c r="H169" s="162" t="s">
        <v>21216</v>
      </c>
      <c r="I169" s="162"/>
      <c r="J169" s="162" t="s">
        <v>21233</v>
      </c>
    </row>
    <row r="170" spans="1:10" ht="52.8">
      <c r="A170" s="162">
        <v>66</v>
      </c>
      <c r="B170" s="162" t="s">
        <v>21236</v>
      </c>
      <c r="C170" s="162" t="s">
        <v>20834</v>
      </c>
      <c r="D170" s="162" t="s">
        <v>75</v>
      </c>
      <c r="E170" s="328">
        <v>0.04</v>
      </c>
      <c r="F170" s="162" t="s">
        <v>21237</v>
      </c>
      <c r="G170" s="162" t="s">
        <v>20796</v>
      </c>
      <c r="H170" s="162" t="s">
        <v>21216</v>
      </c>
      <c r="I170" s="162"/>
      <c r="J170" s="162" t="s">
        <v>21024</v>
      </c>
    </row>
    <row r="171" spans="1:10" ht="52.8">
      <c r="A171" s="162">
        <v>67</v>
      </c>
      <c r="B171" s="162" t="s">
        <v>388</v>
      </c>
      <c r="C171" s="162" t="s">
        <v>20834</v>
      </c>
      <c r="D171" s="162" t="s">
        <v>75</v>
      </c>
      <c r="E171" s="328">
        <v>0.63500000000000001</v>
      </c>
      <c r="F171" s="162" t="s">
        <v>21238</v>
      </c>
      <c r="G171" s="162" t="s">
        <v>20796</v>
      </c>
      <c r="H171" s="162" t="s">
        <v>21239</v>
      </c>
      <c r="I171" s="162"/>
      <c r="J171" s="162" t="s">
        <v>21044</v>
      </c>
    </row>
    <row r="172" spans="1:10" ht="26.4">
      <c r="A172" s="311"/>
      <c r="B172" s="311" t="s">
        <v>6890</v>
      </c>
      <c r="C172" s="311">
        <v>67</v>
      </c>
      <c r="D172" s="311"/>
      <c r="E172" s="330">
        <f>SUM(E105:E171)</f>
        <v>125.85400000000007</v>
      </c>
      <c r="F172" s="311"/>
      <c r="G172" s="311"/>
      <c r="H172" s="311"/>
      <c r="I172" s="311"/>
      <c r="J172" s="311"/>
    </row>
    <row r="173" spans="1:10" ht="66">
      <c r="A173" s="177">
        <v>1</v>
      </c>
      <c r="B173" s="177" t="s">
        <v>21240</v>
      </c>
      <c r="C173" s="177" t="s">
        <v>21241</v>
      </c>
      <c r="D173" s="177" t="s">
        <v>2633</v>
      </c>
      <c r="E173" s="329">
        <v>20</v>
      </c>
      <c r="F173" s="177" t="s">
        <v>21242</v>
      </c>
      <c r="G173" s="177" t="s">
        <v>20777</v>
      </c>
      <c r="H173" s="177" t="s">
        <v>21243</v>
      </c>
      <c r="I173" s="177"/>
      <c r="J173" s="177" t="s">
        <v>21244</v>
      </c>
    </row>
    <row r="174" spans="1:10" ht="79.2">
      <c r="A174" s="177">
        <v>2</v>
      </c>
      <c r="B174" s="177" t="s">
        <v>21245</v>
      </c>
      <c r="C174" s="177" t="s">
        <v>21241</v>
      </c>
      <c r="D174" s="177" t="s">
        <v>2633</v>
      </c>
      <c r="E174" s="329">
        <v>27.5</v>
      </c>
      <c r="F174" s="177" t="s">
        <v>21246</v>
      </c>
      <c r="G174" s="177" t="s">
        <v>20777</v>
      </c>
      <c r="H174" s="177" t="s">
        <v>21243</v>
      </c>
      <c r="I174" s="177"/>
      <c r="J174" s="177" t="s">
        <v>21244</v>
      </c>
    </row>
    <row r="175" spans="1:10" ht="66">
      <c r="A175" s="177">
        <v>3</v>
      </c>
      <c r="B175" s="177" t="s">
        <v>21247</v>
      </c>
      <c r="C175" s="177" t="s">
        <v>21241</v>
      </c>
      <c r="D175" s="177" t="s">
        <v>2633</v>
      </c>
      <c r="E175" s="329">
        <v>43.6</v>
      </c>
      <c r="F175" s="177" t="s">
        <v>21248</v>
      </c>
      <c r="G175" s="177" t="s">
        <v>20777</v>
      </c>
      <c r="H175" s="177" t="s">
        <v>21243</v>
      </c>
      <c r="I175" s="177"/>
      <c r="J175" s="177" t="s">
        <v>21244</v>
      </c>
    </row>
    <row r="176" spans="1:10" ht="52.8">
      <c r="A176" s="177">
        <v>4</v>
      </c>
      <c r="B176" s="177" t="s">
        <v>21249</v>
      </c>
      <c r="C176" s="177" t="s">
        <v>21241</v>
      </c>
      <c r="D176" s="177" t="s">
        <v>2633</v>
      </c>
      <c r="E176" s="329">
        <v>32.1</v>
      </c>
      <c r="F176" s="177" t="s">
        <v>21250</v>
      </c>
      <c r="G176" s="177" t="s">
        <v>20777</v>
      </c>
      <c r="H176" s="177" t="s">
        <v>21243</v>
      </c>
      <c r="I176" s="177"/>
      <c r="J176" s="177" t="s">
        <v>21244</v>
      </c>
    </row>
    <row r="177" spans="1:10" ht="39.6">
      <c r="A177" s="177">
        <v>5</v>
      </c>
      <c r="B177" s="177" t="s">
        <v>21251</v>
      </c>
      <c r="C177" s="177" t="s">
        <v>21241</v>
      </c>
      <c r="D177" s="177" t="s">
        <v>2633</v>
      </c>
      <c r="E177" s="329">
        <v>31.4</v>
      </c>
      <c r="F177" s="177" t="s">
        <v>21252</v>
      </c>
      <c r="G177" s="177" t="s">
        <v>20777</v>
      </c>
      <c r="H177" s="177" t="s">
        <v>21243</v>
      </c>
      <c r="I177" s="177"/>
      <c r="J177" s="177" t="s">
        <v>21244</v>
      </c>
    </row>
    <row r="178" spans="1:10" ht="39.6">
      <c r="A178" s="177">
        <v>6</v>
      </c>
      <c r="B178" s="177" t="s">
        <v>21253</v>
      </c>
      <c r="C178" s="177" t="s">
        <v>21241</v>
      </c>
      <c r="D178" s="177" t="s">
        <v>2633</v>
      </c>
      <c r="E178" s="329">
        <v>32.1</v>
      </c>
      <c r="F178" s="177" t="s">
        <v>21254</v>
      </c>
      <c r="G178" s="177" t="s">
        <v>20777</v>
      </c>
      <c r="H178" s="177" t="s">
        <v>21243</v>
      </c>
      <c r="I178" s="177"/>
      <c r="J178" s="177" t="s">
        <v>21244</v>
      </c>
    </row>
    <row r="179" spans="1:10" ht="39.6">
      <c r="A179" s="177">
        <v>7</v>
      </c>
      <c r="B179" s="177" t="s">
        <v>21255</v>
      </c>
      <c r="C179" s="177" t="s">
        <v>21241</v>
      </c>
      <c r="D179" s="177" t="s">
        <v>2633</v>
      </c>
      <c r="E179" s="329">
        <v>35.5</v>
      </c>
      <c r="F179" s="177" t="s">
        <v>21256</v>
      </c>
      <c r="G179" s="177" t="s">
        <v>20777</v>
      </c>
      <c r="H179" s="177" t="s">
        <v>21243</v>
      </c>
      <c r="I179" s="177"/>
      <c r="J179" s="177" t="s">
        <v>21244</v>
      </c>
    </row>
    <row r="180" spans="1:10" ht="52.8">
      <c r="A180" s="177">
        <v>8</v>
      </c>
      <c r="B180" s="177" t="s">
        <v>21257</v>
      </c>
      <c r="C180" s="177" t="s">
        <v>21241</v>
      </c>
      <c r="D180" s="177" t="s">
        <v>2633</v>
      </c>
      <c r="E180" s="329">
        <v>32.799999999999997</v>
      </c>
      <c r="F180" s="177" t="s">
        <v>21258</v>
      </c>
      <c r="G180" s="177" t="s">
        <v>20777</v>
      </c>
      <c r="H180" s="177" t="s">
        <v>21243</v>
      </c>
      <c r="I180" s="177"/>
      <c r="J180" s="177" t="s">
        <v>21244</v>
      </c>
    </row>
    <row r="181" spans="1:10" ht="39.6">
      <c r="A181" s="177">
        <v>9</v>
      </c>
      <c r="B181" s="177" t="s">
        <v>21259</v>
      </c>
      <c r="C181" s="177" t="s">
        <v>21241</v>
      </c>
      <c r="D181" s="177" t="s">
        <v>2633</v>
      </c>
      <c r="E181" s="329">
        <v>37.799999999999997</v>
      </c>
      <c r="F181" s="177" t="s">
        <v>21260</v>
      </c>
      <c r="G181" s="177" t="s">
        <v>20777</v>
      </c>
      <c r="H181" s="177" t="s">
        <v>21243</v>
      </c>
      <c r="I181" s="177"/>
      <c r="J181" s="177" t="s">
        <v>21244</v>
      </c>
    </row>
    <row r="182" spans="1:10" ht="39.6">
      <c r="A182" s="177">
        <v>10</v>
      </c>
      <c r="B182" s="177" t="s">
        <v>21261</v>
      </c>
      <c r="C182" s="177" t="s">
        <v>21241</v>
      </c>
      <c r="D182" s="177" t="s">
        <v>2633</v>
      </c>
      <c r="E182" s="329">
        <v>28.6</v>
      </c>
      <c r="F182" s="177" t="s">
        <v>21262</v>
      </c>
      <c r="G182" s="177" t="s">
        <v>20777</v>
      </c>
      <c r="H182" s="177" t="s">
        <v>21243</v>
      </c>
      <c r="I182" s="177"/>
      <c r="J182" s="177" t="s">
        <v>21244</v>
      </c>
    </row>
    <row r="183" spans="1:10" ht="39.6">
      <c r="A183" s="177">
        <v>11</v>
      </c>
      <c r="B183" s="177" t="s">
        <v>21263</v>
      </c>
      <c r="C183" s="177" t="s">
        <v>21241</v>
      </c>
      <c r="D183" s="177" t="s">
        <v>2633</v>
      </c>
      <c r="E183" s="329">
        <v>31.9</v>
      </c>
      <c r="F183" s="177" t="s">
        <v>21264</v>
      </c>
      <c r="G183" s="177" t="s">
        <v>20796</v>
      </c>
      <c r="H183" s="162" t="s">
        <v>21216</v>
      </c>
      <c r="I183" s="177"/>
      <c r="J183" s="177" t="s">
        <v>21244</v>
      </c>
    </row>
    <row r="184" spans="1:10" ht="39.6">
      <c r="A184" s="177">
        <v>12</v>
      </c>
      <c r="B184" s="177" t="s">
        <v>21265</v>
      </c>
      <c r="C184" s="177" t="s">
        <v>21241</v>
      </c>
      <c r="D184" s="177" t="s">
        <v>2633</v>
      </c>
      <c r="E184" s="329">
        <v>37.4</v>
      </c>
      <c r="F184" s="177" t="s">
        <v>21266</v>
      </c>
      <c r="G184" s="177" t="s">
        <v>20796</v>
      </c>
      <c r="H184" s="162" t="s">
        <v>21216</v>
      </c>
      <c r="I184" s="177"/>
      <c r="J184" s="177" t="s">
        <v>21244</v>
      </c>
    </row>
    <row r="185" spans="1:10" ht="39.6">
      <c r="A185" s="177">
        <v>13</v>
      </c>
      <c r="B185" s="177" t="s">
        <v>21267</v>
      </c>
      <c r="C185" s="177" t="s">
        <v>21241</v>
      </c>
      <c r="D185" s="177" t="s">
        <v>2633</v>
      </c>
      <c r="E185" s="329">
        <v>44.7</v>
      </c>
      <c r="F185" s="177" t="s">
        <v>21268</v>
      </c>
      <c r="G185" s="177" t="s">
        <v>20796</v>
      </c>
      <c r="H185" s="162" t="s">
        <v>21216</v>
      </c>
      <c r="I185" s="177"/>
      <c r="J185" s="177" t="s">
        <v>21244</v>
      </c>
    </row>
    <row r="186" spans="1:10" ht="39.6">
      <c r="A186" s="177">
        <v>14</v>
      </c>
      <c r="B186" s="177" t="s">
        <v>21269</v>
      </c>
      <c r="C186" s="177" t="s">
        <v>21241</v>
      </c>
      <c r="D186" s="177" t="s">
        <v>2633</v>
      </c>
      <c r="E186" s="329">
        <v>68.099999999999994</v>
      </c>
      <c r="F186" s="177" t="s">
        <v>21270</v>
      </c>
      <c r="G186" s="177" t="s">
        <v>20796</v>
      </c>
      <c r="H186" s="162" t="s">
        <v>21216</v>
      </c>
      <c r="I186" s="177"/>
      <c r="J186" s="177" t="s">
        <v>21244</v>
      </c>
    </row>
    <row r="187" spans="1:10" ht="39.6">
      <c r="A187" s="177">
        <v>15</v>
      </c>
      <c r="B187" s="177" t="s">
        <v>21271</v>
      </c>
      <c r="C187" s="177" t="s">
        <v>21241</v>
      </c>
      <c r="D187" s="177" t="s">
        <v>2633</v>
      </c>
      <c r="E187" s="329">
        <v>62.5</v>
      </c>
      <c r="F187" s="177" t="s">
        <v>21272</v>
      </c>
      <c r="G187" s="177" t="s">
        <v>20796</v>
      </c>
      <c r="H187" s="162" t="s">
        <v>21216</v>
      </c>
      <c r="I187" s="177"/>
      <c r="J187" s="177" t="s">
        <v>21244</v>
      </c>
    </row>
    <row r="188" spans="1:10" ht="39.6">
      <c r="A188" s="177">
        <v>16</v>
      </c>
      <c r="B188" s="177" t="s">
        <v>21273</v>
      </c>
      <c r="C188" s="177" t="s">
        <v>21241</v>
      </c>
      <c r="D188" s="177" t="s">
        <v>2633</v>
      </c>
      <c r="E188" s="329">
        <v>106</v>
      </c>
      <c r="F188" s="177" t="s">
        <v>21274</v>
      </c>
      <c r="G188" s="177" t="s">
        <v>20796</v>
      </c>
      <c r="H188" s="162" t="s">
        <v>21216</v>
      </c>
      <c r="I188" s="177"/>
      <c r="J188" s="177" t="s">
        <v>21244</v>
      </c>
    </row>
    <row r="189" spans="1:10" ht="39.6">
      <c r="A189" s="177">
        <v>17</v>
      </c>
      <c r="B189" s="177" t="s">
        <v>21275</v>
      </c>
      <c r="C189" s="177" t="s">
        <v>21241</v>
      </c>
      <c r="D189" s="177" t="s">
        <v>2633</v>
      </c>
      <c r="E189" s="329">
        <v>21.5</v>
      </c>
      <c r="F189" s="177" t="s">
        <v>21276</v>
      </c>
      <c r="G189" s="177" t="s">
        <v>20796</v>
      </c>
      <c r="H189" s="162" t="s">
        <v>21216</v>
      </c>
      <c r="I189" s="177"/>
      <c r="J189" s="177" t="s">
        <v>21244</v>
      </c>
    </row>
    <row r="190" spans="1:10" ht="39.6">
      <c r="A190" s="177">
        <v>18</v>
      </c>
      <c r="B190" s="177" t="s">
        <v>21277</v>
      </c>
      <c r="C190" s="177" t="s">
        <v>21241</v>
      </c>
      <c r="D190" s="177" t="s">
        <v>2633</v>
      </c>
      <c r="E190" s="329">
        <v>34.4</v>
      </c>
      <c r="F190" s="177" t="s">
        <v>21278</v>
      </c>
      <c r="G190" s="177" t="s">
        <v>20796</v>
      </c>
      <c r="H190" s="162" t="s">
        <v>21216</v>
      </c>
      <c r="I190" s="177"/>
      <c r="J190" s="177" t="s">
        <v>21244</v>
      </c>
    </row>
    <row r="191" spans="1:10" ht="27">
      <c r="A191" s="311"/>
      <c r="B191" s="311" t="s">
        <v>21279</v>
      </c>
      <c r="C191" s="311"/>
      <c r="D191" s="311"/>
      <c r="E191" s="330">
        <v>727.9</v>
      </c>
      <c r="F191" s="311"/>
      <c r="G191" s="311"/>
      <c r="H191" s="311"/>
      <c r="I191" s="311"/>
      <c r="J191" s="311"/>
    </row>
    <row r="192" spans="1:10" ht="39.6">
      <c r="A192" s="162">
        <v>1</v>
      </c>
      <c r="B192" s="162" t="s">
        <v>21280</v>
      </c>
      <c r="C192" s="162" t="s">
        <v>20834</v>
      </c>
      <c r="D192" s="162" t="s">
        <v>552</v>
      </c>
      <c r="E192" s="328">
        <v>0.3</v>
      </c>
      <c r="F192" s="162" t="s">
        <v>21281</v>
      </c>
      <c r="G192" s="162" t="s">
        <v>20785</v>
      </c>
      <c r="H192" s="162" t="s">
        <v>21220</v>
      </c>
      <c r="I192" s="162"/>
      <c r="J192" s="162" t="s">
        <v>21062</v>
      </c>
    </row>
    <row r="193" spans="1:10" ht="26.4">
      <c r="A193" s="162">
        <v>2</v>
      </c>
      <c r="B193" s="162" t="s">
        <v>21282</v>
      </c>
      <c r="C193" s="162" t="s">
        <v>20834</v>
      </c>
      <c r="D193" s="162" t="s">
        <v>552</v>
      </c>
      <c r="E193" s="328">
        <v>0.5</v>
      </c>
      <c r="F193" s="162" t="s">
        <v>21283</v>
      </c>
      <c r="G193" s="162" t="s">
        <v>20785</v>
      </c>
      <c r="H193" s="162" t="s">
        <v>21284</v>
      </c>
      <c r="I193" s="162"/>
      <c r="J193" s="162" t="s">
        <v>21062</v>
      </c>
    </row>
    <row r="194" spans="1:10" ht="26.4">
      <c r="A194" s="162">
        <v>3</v>
      </c>
      <c r="B194" s="162" t="s">
        <v>21285</v>
      </c>
      <c r="C194" s="162" t="s">
        <v>20834</v>
      </c>
      <c r="D194" s="162" t="s">
        <v>552</v>
      </c>
      <c r="E194" s="328">
        <v>0.3</v>
      </c>
      <c r="F194" s="162" t="s">
        <v>21286</v>
      </c>
      <c r="G194" s="162" t="s">
        <v>20785</v>
      </c>
      <c r="H194" s="162" t="s">
        <v>21287</v>
      </c>
      <c r="I194" s="162" t="s">
        <v>20987</v>
      </c>
      <c r="J194" s="162" t="s">
        <v>21288</v>
      </c>
    </row>
    <row r="195" spans="1:10" ht="26.4">
      <c r="A195" s="162">
        <v>4</v>
      </c>
      <c r="B195" s="162" t="s">
        <v>21289</v>
      </c>
      <c r="C195" s="162" t="s">
        <v>20834</v>
      </c>
      <c r="D195" s="162" t="s">
        <v>552</v>
      </c>
      <c r="E195" s="328">
        <v>0.3</v>
      </c>
      <c r="F195" s="162" t="s">
        <v>21290</v>
      </c>
      <c r="G195" s="162" t="s">
        <v>20785</v>
      </c>
      <c r="H195" s="162" t="s">
        <v>21291</v>
      </c>
      <c r="I195" s="162"/>
      <c r="J195" s="162" t="s">
        <v>21292</v>
      </c>
    </row>
    <row r="196" spans="1:10" ht="26.4">
      <c r="A196" s="162">
        <v>5</v>
      </c>
      <c r="B196" s="162" t="s">
        <v>21293</v>
      </c>
      <c r="C196" s="162" t="s">
        <v>20834</v>
      </c>
      <c r="D196" s="162" t="s">
        <v>552</v>
      </c>
      <c r="E196" s="328">
        <v>0.3</v>
      </c>
      <c r="F196" s="162" t="s">
        <v>21294</v>
      </c>
      <c r="G196" s="162" t="s">
        <v>20785</v>
      </c>
      <c r="H196" s="162" t="s">
        <v>21295</v>
      </c>
      <c r="I196" s="162" t="s">
        <v>21296</v>
      </c>
      <c r="J196" s="162" t="s">
        <v>21297</v>
      </c>
    </row>
    <row r="197" spans="1:10" ht="26.4">
      <c r="A197" s="162">
        <v>6</v>
      </c>
      <c r="B197" s="162" t="s">
        <v>21298</v>
      </c>
      <c r="C197" s="162" t="s">
        <v>20834</v>
      </c>
      <c r="D197" s="162" t="s">
        <v>552</v>
      </c>
      <c r="E197" s="328">
        <v>0.3</v>
      </c>
      <c r="F197" s="162" t="s">
        <v>21299</v>
      </c>
      <c r="G197" s="162" t="s">
        <v>20796</v>
      </c>
      <c r="H197" s="162" t="s">
        <v>21300</v>
      </c>
      <c r="I197" s="162" t="s">
        <v>21004</v>
      </c>
      <c r="J197" s="162" t="s">
        <v>21062</v>
      </c>
    </row>
    <row r="198" spans="1:10" ht="26.4">
      <c r="A198" s="162">
        <v>7</v>
      </c>
      <c r="B198" s="162" t="s">
        <v>21301</v>
      </c>
      <c r="C198" s="162" t="s">
        <v>20834</v>
      </c>
      <c r="D198" s="162" t="s">
        <v>552</v>
      </c>
      <c r="E198" s="328">
        <v>0.3</v>
      </c>
      <c r="F198" s="162" t="s">
        <v>21302</v>
      </c>
      <c r="G198" s="162" t="s">
        <v>20796</v>
      </c>
      <c r="H198" s="162" t="s">
        <v>21303</v>
      </c>
      <c r="I198" s="162" t="s">
        <v>21304</v>
      </c>
      <c r="J198" s="162" t="s">
        <v>20988</v>
      </c>
    </row>
    <row r="199" spans="1:10" ht="26.4">
      <c r="A199" s="162">
        <v>8</v>
      </c>
      <c r="B199" s="162" t="s">
        <v>21305</v>
      </c>
      <c r="C199" s="162" t="s">
        <v>20834</v>
      </c>
      <c r="D199" s="162" t="s">
        <v>552</v>
      </c>
      <c r="E199" s="328">
        <v>0.3</v>
      </c>
      <c r="F199" s="162" t="s">
        <v>21306</v>
      </c>
      <c r="G199" s="162" t="s">
        <v>20796</v>
      </c>
      <c r="H199" s="162" t="s">
        <v>21303</v>
      </c>
      <c r="I199" s="162" t="s">
        <v>21304</v>
      </c>
      <c r="J199" s="162" t="s">
        <v>21307</v>
      </c>
    </row>
    <row r="200" spans="1:10" ht="52.8">
      <c r="A200" s="162">
        <v>9</v>
      </c>
      <c r="B200" s="162" t="s">
        <v>21308</v>
      </c>
      <c r="C200" s="162" t="s">
        <v>20834</v>
      </c>
      <c r="D200" s="162" t="s">
        <v>552</v>
      </c>
      <c r="E200" s="328">
        <v>0.3</v>
      </c>
      <c r="F200" s="162" t="s">
        <v>21309</v>
      </c>
      <c r="G200" s="162" t="s">
        <v>20796</v>
      </c>
      <c r="H200" s="162" t="s">
        <v>21310</v>
      </c>
      <c r="I200" s="162" t="s">
        <v>21004</v>
      </c>
      <c r="J200" s="162" t="s">
        <v>21062</v>
      </c>
    </row>
    <row r="201" spans="1:10" ht="26.4">
      <c r="A201" s="162">
        <v>10</v>
      </c>
      <c r="B201" s="162" t="s">
        <v>21311</v>
      </c>
      <c r="C201" s="162" t="s">
        <v>20834</v>
      </c>
      <c r="D201" s="162" t="s">
        <v>552</v>
      </c>
      <c r="E201" s="328">
        <v>0.3</v>
      </c>
      <c r="F201" s="162" t="s">
        <v>21312</v>
      </c>
      <c r="G201" s="162" t="s">
        <v>20796</v>
      </c>
      <c r="H201" s="162" t="s">
        <v>21313</v>
      </c>
      <c r="I201" s="162" t="s">
        <v>21004</v>
      </c>
      <c r="J201" s="162" t="s">
        <v>21062</v>
      </c>
    </row>
    <row r="202" spans="1:10" ht="26.4">
      <c r="A202" s="162">
        <v>11</v>
      </c>
      <c r="B202" s="162" t="s">
        <v>21314</v>
      </c>
      <c r="C202" s="162" t="s">
        <v>20834</v>
      </c>
      <c r="D202" s="162" t="s">
        <v>552</v>
      </c>
      <c r="E202" s="328">
        <v>0.3</v>
      </c>
      <c r="F202" s="162" t="s">
        <v>21315</v>
      </c>
      <c r="G202" s="162" t="s">
        <v>20796</v>
      </c>
      <c r="H202" s="162" t="s">
        <v>21316</v>
      </c>
      <c r="I202" s="162" t="s">
        <v>21317</v>
      </c>
      <c r="J202" s="162" t="s">
        <v>21062</v>
      </c>
    </row>
    <row r="203" spans="1:10" ht="39.6">
      <c r="A203" s="162">
        <v>12</v>
      </c>
      <c r="B203" s="162" t="s">
        <v>21318</v>
      </c>
      <c r="C203" s="162" t="s">
        <v>20834</v>
      </c>
      <c r="D203" s="162" t="s">
        <v>552</v>
      </c>
      <c r="E203" s="328">
        <v>0.3</v>
      </c>
      <c r="F203" s="162" t="s">
        <v>21319</v>
      </c>
      <c r="G203" s="162" t="s">
        <v>20777</v>
      </c>
      <c r="H203" s="162" t="s">
        <v>21320</v>
      </c>
      <c r="I203" s="162" t="s">
        <v>20999</v>
      </c>
      <c r="J203" s="162" t="s">
        <v>21062</v>
      </c>
    </row>
    <row r="204" spans="1:10" ht="52.8">
      <c r="A204" s="162">
        <v>13</v>
      </c>
      <c r="B204" s="162" t="s">
        <v>21321</v>
      </c>
      <c r="C204" s="162" t="s">
        <v>20834</v>
      </c>
      <c r="D204" s="162" t="s">
        <v>552</v>
      </c>
      <c r="E204" s="328">
        <v>0.3</v>
      </c>
      <c r="F204" s="162" t="s">
        <v>21322</v>
      </c>
      <c r="G204" s="162" t="s">
        <v>20777</v>
      </c>
      <c r="H204" s="162" t="s">
        <v>21323</v>
      </c>
      <c r="I204" s="162" t="s">
        <v>20999</v>
      </c>
      <c r="J204" s="162" t="s">
        <v>21324</v>
      </c>
    </row>
    <row r="205" spans="1:10" ht="26.4">
      <c r="A205" s="162">
        <v>14</v>
      </c>
      <c r="B205" s="162" t="s">
        <v>21325</v>
      </c>
      <c r="C205" s="162" t="s">
        <v>20834</v>
      </c>
      <c r="D205" s="162" t="s">
        <v>552</v>
      </c>
      <c r="E205" s="328">
        <v>0.3</v>
      </c>
      <c r="F205" s="162" t="s">
        <v>21322</v>
      </c>
      <c r="G205" s="162" t="s">
        <v>20777</v>
      </c>
      <c r="H205" s="162" t="s">
        <v>21323</v>
      </c>
      <c r="I205" s="162" t="s">
        <v>20999</v>
      </c>
      <c r="J205" s="162" t="s">
        <v>21062</v>
      </c>
    </row>
    <row r="206" spans="1:10" ht="26.4">
      <c r="A206" s="162">
        <v>15</v>
      </c>
      <c r="B206" s="162" t="s">
        <v>21326</v>
      </c>
      <c r="C206" s="162" t="s">
        <v>20834</v>
      </c>
      <c r="D206" s="162" t="s">
        <v>552</v>
      </c>
      <c r="E206" s="328">
        <v>0.3</v>
      </c>
      <c r="F206" s="162" t="s">
        <v>21322</v>
      </c>
      <c r="G206" s="162" t="s">
        <v>20777</v>
      </c>
      <c r="H206" s="162" t="s">
        <v>21323</v>
      </c>
      <c r="I206" s="162" t="s">
        <v>20999</v>
      </c>
      <c r="J206" s="162" t="s">
        <v>21062</v>
      </c>
    </row>
    <row r="207" spans="1:10" ht="26.4">
      <c r="A207" s="162">
        <v>16</v>
      </c>
      <c r="B207" s="162" t="s">
        <v>21327</v>
      </c>
      <c r="C207" s="162" t="s">
        <v>20834</v>
      </c>
      <c r="D207" s="162" t="s">
        <v>552</v>
      </c>
      <c r="E207" s="328">
        <v>0.3</v>
      </c>
      <c r="F207" s="162" t="s">
        <v>21322</v>
      </c>
      <c r="G207" s="162" t="s">
        <v>20777</v>
      </c>
      <c r="H207" s="162" t="s">
        <v>21323</v>
      </c>
      <c r="I207" s="162" t="s">
        <v>20999</v>
      </c>
      <c r="J207" s="162" t="s">
        <v>21328</v>
      </c>
    </row>
    <row r="208" spans="1:10" ht="26.4">
      <c r="A208" s="162">
        <v>17</v>
      </c>
      <c r="B208" s="162" t="s">
        <v>21329</v>
      </c>
      <c r="C208" s="162" t="s">
        <v>20834</v>
      </c>
      <c r="D208" s="162" t="s">
        <v>552</v>
      </c>
      <c r="E208" s="328">
        <v>0.3</v>
      </c>
      <c r="F208" s="162" t="s">
        <v>21322</v>
      </c>
      <c r="G208" s="162" t="s">
        <v>20777</v>
      </c>
      <c r="H208" s="162" t="s">
        <v>21323</v>
      </c>
      <c r="I208" s="162" t="s">
        <v>20999</v>
      </c>
      <c r="J208" s="162" t="s">
        <v>21328</v>
      </c>
    </row>
    <row r="209" spans="1:10" ht="26.4">
      <c r="A209" s="162">
        <v>18</v>
      </c>
      <c r="B209" s="162" t="s">
        <v>21330</v>
      </c>
      <c r="C209" s="162" t="s">
        <v>20834</v>
      </c>
      <c r="D209" s="162" t="s">
        <v>552</v>
      </c>
      <c r="E209" s="328">
        <v>0.3</v>
      </c>
      <c r="F209" s="162" t="s">
        <v>21322</v>
      </c>
      <c r="G209" s="162" t="s">
        <v>20777</v>
      </c>
      <c r="H209" s="162" t="s">
        <v>21323</v>
      </c>
      <c r="I209" s="162" t="s">
        <v>20999</v>
      </c>
      <c r="J209" s="162" t="s">
        <v>21328</v>
      </c>
    </row>
    <row r="210" spans="1:10" ht="26.4">
      <c r="A210" s="162">
        <v>19</v>
      </c>
      <c r="B210" s="162" t="s">
        <v>21331</v>
      </c>
      <c r="C210" s="162" t="s">
        <v>20834</v>
      </c>
      <c r="D210" s="162" t="s">
        <v>552</v>
      </c>
      <c r="E210" s="328">
        <v>0.3</v>
      </c>
      <c r="F210" s="162" t="s">
        <v>21322</v>
      </c>
      <c r="G210" s="162" t="s">
        <v>20777</v>
      </c>
      <c r="H210" s="162" t="s">
        <v>21323</v>
      </c>
      <c r="I210" s="162" t="s">
        <v>20999</v>
      </c>
      <c r="J210" s="162" t="s">
        <v>21328</v>
      </c>
    </row>
    <row r="211" spans="1:10" ht="26.4">
      <c r="A211" s="162">
        <v>20</v>
      </c>
      <c r="B211" s="162" t="s">
        <v>21332</v>
      </c>
      <c r="C211" s="162" t="s">
        <v>20834</v>
      </c>
      <c r="D211" s="162" t="s">
        <v>552</v>
      </c>
      <c r="E211" s="328">
        <v>0.3</v>
      </c>
      <c r="F211" s="162" t="s">
        <v>21322</v>
      </c>
      <c r="G211" s="162" t="s">
        <v>20777</v>
      </c>
      <c r="H211" s="162" t="s">
        <v>21333</v>
      </c>
      <c r="I211" s="162" t="s">
        <v>20999</v>
      </c>
      <c r="J211" s="162" t="s">
        <v>21062</v>
      </c>
    </row>
    <row r="212" spans="1:10" ht="26.4">
      <c r="A212" s="162">
        <v>21</v>
      </c>
      <c r="B212" s="162" t="s">
        <v>21334</v>
      </c>
      <c r="C212" s="162" t="s">
        <v>20834</v>
      </c>
      <c r="D212" s="162" t="s">
        <v>552</v>
      </c>
      <c r="E212" s="328">
        <v>0.3</v>
      </c>
      <c r="F212" s="162" t="s">
        <v>21335</v>
      </c>
      <c r="G212" s="162" t="s">
        <v>20796</v>
      </c>
      <c r="H212" s="162" t="s">
        <v>20974</v>
      </c>
      <c r="I212" s="162" t="s">
        <v>20975</v>
      </c>
      <c r="J212" s="162" t="s">
        <v>21062</v>
      </c>
    </row>
    <row r="213" spans="1:10" ht="26.4">
      <c r="A213" s="162">
        <v>22</v>
      </c>
      <c r="B213" s="162" t="s">
        <v>21336</v>
      </c>
      <c r="C213" s="162" t="s">
        <v>20834</v>
      </c>
      <c r="D213" s="162" t="s">
        <v>552</v>
      </c>
      <c r="E213" s="328">
        <v>0.5</v>
      </c>
      <c r="F213" s="162" t="s">
        <v>21337</v>
      </c>
      <c r="G213" s="162" t="s">
        <v>20796</v>
      </c>
      <c r="H213" s="162" t="s">
        <v>21338</v>
      </c>
      <c r="I213" s="162" t="s">
        <v>20808</v>
      </c>
      <c r="J213" s="162" t="s">
        <v>21062</v>
      </c>
    </row>
    <row r="214" spans="1:10" ht="26.4">
      <c r="A214" s="162">
        <v>23</v>
      </c>
      <c r="B214" s="162" t="s">
        <v>21339</v>
      </c>
      <c r="C214" s="162" t="s">
        <v>20834</v>
      </c>
      <c r="D214" s="162" t="s">
        <v>552</v>
      </c>
      <c r="E214" s="328">
        <v>0.3</v>
      </c>
      <c r="F214" s="162" t="s">
        <v>21340</v>
      </c>
      <c r="G214" s="162" t="s">
        <v>20796</v>
      </c>
      <c r="H214" s="162" t="s">
        <v>21341</v>
      </c>
      <c r="I214" s="162" t="s">
        <v>20951</v>
      </c>
      <c r="J214" s="162" t="s">
        <v>21175</v>
      </c>
    </row>
    <row r="215" spans="1:10" ht="26.4">
      <c r="A215" s="162">
        <v>24</v>
      </c>
      <c r="B215" s="162" t="s">
        <v>21342</v>
      </c>
      <c r="C215" s="162" t="s">
        <v>20834</v>
      </c>
      <c r="D215" s="162" t="s">
        <v>552</v>
      </c>
      <c r="E215" s="328">
        <v>0.3</v>
      </c>
      <c r="F215" s="162" t="s">
        <v>21343</v>
      </c>
      <c r="G215" s="162" t="s">
        <v>20796</v>
      </c>
      <c r="H215" s="162" t="s">
        <v>21341</v>
      </c>
      <c r="I215" s="162" t="s">
        <v>20951</v>
      </c>
      <c r="J215" s="162" t="s">
        <v>21175</v>
      </c>
    </row>
    <row r="216" spans="1:10" ht="26.4">
      <c r="A216" s="162">
        <v>25</v>
      </c>
      <c r="B216" s="162" t="s">
        <v>21344</v>
      </c>
      <c r="C216" s="162" t="s">
        <v>20834</v>
      </c>
      <c r="D216" s="162" t="s">
        <v>552</v>
      </c>
      <c r="E216" s="328">
        <v>3.4</v>
      </c>
      <c r="F216" s="162" t="s">
        <v>21345</v>
      </c>
      <c r="G216" s="162" t="s">
        <v>20796</v>
      </c>
      <c r="H216" s="162" t="s">
        <v>21346</v>
      </c>
      <c r="I216" s="162" t="s">
        <v>21347</v>
      </c>
      <c r="J216" s="162" t="s">
        <v>21348</v>
      </c>
    </row>
    <row r="217" spans="1:10" ht="39.6">
      <c r="A217" s="162">
        <v>26</v>
      </c>
      <c r="B217" s="162" t="s">
        <v>21349</v>
      </c>
      <c r="C217" s="162" t="s">
        <v>20834</v>
      </c>
      <c r="D217" s="162" t="s">
        <v>552</v>
      </c>
      <c r="E217" s="328">
        <v>0.5</v>
      </c>
      <c r="F217" s="162" t="s">
        <v>21350</v>
      </c>
      <c r="G217" s="162" t="s">
        <v>20785</v>
      </c>
      <c r="H217" s="162" t="s">
        <v>21220</v>
      </c>
      <c r="I217" s="162"/>
      <c r="J217" s="162" t="s">
        <v>20947</v>
      </c>
    </row>
    <row r="218" spans="1:10" ht="26.4">
      <c r="A218" s="162">
        <v>27</v>
      </c>
      <c r="B218" s="162" t="s">
        <v>21351</v>
      </c>
      <c r="C218" s="162" t="s">
        <v>20834</v>
      </c>
      <c r="D218" s="162" t="s">
        <v>552</v>
      </c>
      <c r="E218" s="328">
        <v>0.3</v>
      </c>
      <c r="F218" s="162" t="s">
        <v>21352</v>
      </c>
      <c r="G218" s="162" t="s">
        <v>20796</v>
      </c>
      <c r="H218" s="162" t="s">
        <v>21353</v>
      </c>
      <c r="I218" s="162" t="s">
        <v>21354</v>
      </c>
      <c r="J218" s="162" t="s">
        <v>21065</v>
      </c>
    </row>
    <row r="219" spans="1:10" ht="26.4">
      <c r="A219" s="162">
        <v>28</v>
      </c>
      <c r="B219" s="162" t="s">
        <v>21355</v>
      </c>
      <c r="C219" s="162" t="s">
        <v>20834</v>
      </c>
      <c r="D219" s="162" t="s">
        <v>552</v>
      </c>
      <c r="E219" s="328">
        <v>0.3</v>
      </c>
      <c r="F219" s="162" t="s">
        <v>21352</v>
      </c>
      <c r="G219" s="162" t="s">
        <v>20796</v>
      </c>
      <c r="H219" s="162" t="s">
        <v>21353</v>
      </c>
      <c r="I219" s="162" t="s">
        <v>21354</v>
      </c>
      <c r="J219" s="162" t="s">
        <v>21062</v>
      </c>
    </row>
    <row r="220" spans="1:10" ht="26.4">
      <c r="A220" s="162">
        <v>29</v>
      </c>
      <c r="B220" s="162" t="s">
        <v>21356</v>
      </c>
      <c r="C220" s="162" t="s">
        <v>20834</v>
      </c>
      <c r="D220" s="162" t="s">
        <v>552</v>
      </c>
      <c r="E220" s="328">
        <v>0.3</v>
      </c>
      <c r="F220" s="162" t="s">
        <v>21352</v>
      </c>
      <c r="G220" s="162" t="s">
        <v>20796</v>
      </c>
      <c r="H220" s="162" t="s">
        <v>21353</v>
      </c>
      <c r="I220" s="162" t="s">
        <v>21354</v>
      </c>
      <c r="J220" s="162" t="s">
        <v>21062</v>
      </c>
    </row>
    <row r="221" spans="1:10" ht="26.4">
      <c r="A221" s="162">
        <v>30</v>
      </c>
      <c r="B221" s="162" t="s">
        <v>21357</v>
      </c>
      <c r="C221" s="162" t="s">
        <v>20834</v>
      </c>
      <c r="D221" s="162" t="s">
        <v>552</v>
      </c>
      <c r="E221" s="328">
        <v>0.3</v>
      </c>
      <c r="F221" s="162" t="s">
        <v>21358</v>
      </c>
      <c r="G221" s="162" t="s">
        <v>20796</v>
      </c>
      <c r="H221" s="162" t="s">
        <v>21359</v>
      </c>
      <c r="I221" s="162" t="s">
        <v>21038</v>
      </c>
      <c r="J221" s="162" t="s">
        <v>21065</v>
      </c>
    </row>
    <row r="222" spans="1:10" ht="26.4">
      <c r="A222" s="162">
        <v>31</v>
      </c>
      <c r="B222" s="162" t="s">
        <v>21360</v>
      </c>
      <c r="C222" s="162" t="s">
        <v>20834</v>
      </c>
      <c r="D222" s="162" t="s">
        <v>552</v>
      </c>
      <c r="E222" s="328">
        <v>0.3</v>
      </c>
      <c r="F222" s="162" t="s">
        <v>21361</v>
      </c>
      <c r="G222" s="162" t="s">
        <v>20796</v>
      </c>
      <c r="H222" s="162" t="s">
        <v>21362</v>
      </c>
      <c r="I222" s="162" t="s">
        <v>21363</v>
      </c>
      <c r="J222" s="162" t="s">
        <v>21364</v>
      </c>
    </row>
    <row r="223" spans="1:10" ht="26.4">
      <c r="A223" s="162">
        <v>32</v>
      </c>
      <c r="B223" s="162" t="s">
        <v>21365</v>
      </c>
      <c r="C223" s="162" t="s">
        <v>20834</v>
      </c>
      <c r="D223" s="162" t="s">
        <v>552</v>
      </c>
      <c r="E223" s="328">
        <v>0.5</v>
      </c>
      <c r="F223" s="162" t="s">
        <v>21366</v>
      </c>
      <c r="G223" s="162" t="s">
        <v>20796</v>
      </c>
      <c r="H223" s="162" t="s">
        <v>21367</v>
      </c>
      <c r="I223" s="162" t="s">
        <v>20851</v>
      </c>
      <c r="J223" s="162" t="s">
        <v>21062</v>
      </c>
    </row>
    <row r="224" spans="1:10" ht="26.4">
      <c r="A224" s="162">
        <v>33</v>
      </c>
      <c r="B224" s="162" t="s">
        <v>21368</v>
      </c>
      <c r="C224" s="162" t="s">
        <v>20834</v>
      </c>
      <c r="D224" s="162" t="s">
        <v>552</v>
      </c>
      <c r="E224" s="328">
        <v>0.5</v>
      </c>
      <c r="F224" s="162" t="s">
        <v>21369</v>
      </c>
      <c r="G224" s="162" t="s">
        <v>20796</v>
      </c>
      <c r="H224" s="162" t="s">
        <v>21367</v>
      </c>
      <c r="I224" s="162" t="s">
        <v>20851</v>
      </c>
      <c r="J224" s="162" t="s">
        <v>21065</v>
      </c>
    </row>
    <row r="225" spans="1:10" ht="26.4">
      <c r="A225" s="162">
        <v>34</v>
      </c>
      <c r="B225" s="162" t="s">
        <v>21370</v>
      </c>
      <c r="C225" s="162" t="s">
        <v>20834</v>
      </c>
      <c r="D225" s="162" t="s">
        <v>552</v>
      </c>
      <c r="E225" s="328">
        <v>0.5</v>
      </c>
      <c r="F225" s="162" t="s">
        <v>21366</v>
      </c>
      <c r="G225" s="162" t="s">
        <v>20796</v>
      </c>
      <c r="H225" s="162" t="s">
        <v>21371</v>
      </c>
      <c r="I225" s="162" t="s">
        <v>20851</v>
      </c>
      <c r="J225" s="162" t="s">
        <v>21062</v>
      </c>
    </row>
    <row r="226" spans="1:10" ht="26.4">
      <c r="A226" s="162">
        <v>35</v>
      </c>
      <c r="B226" s="162" t="s">
        <v>21372</v>
      </c>
      <c r="C226" s="162" t="s">
        <v>20834</v>
      </c>
      <c r="D226" s="162" t="s">
        <v>552</v>
      </c>
      <c r="E226" s="328">
        <v>0.5</v>
      </c>
      <c r="F226" s="162" t="s">
        <v>21373</v>
      </c>
      <c r="G226" s="162" t="s">
        <v>20796</v>
      </c>
      <c r="H226" s="162" t="s">
        <v>21374</v>
      </c>
      <c r="I226" s="162" t="s">
        <v>21363</v>
      </c>
      <c r="J226" s="162" t="s">
        <v>21062</v>
      </c>
    </row>
    <row r="227" spans="1:10" ht="26.4">
      <c r="A227" s="162">
        <v>36</v>
      </c>
      <c r="B227" s="162" t="s">
        <v>21375</v>
      </c>
      <c r="C227" s="162" t="s">
        <v>20834</v>
      </c>
      <c r="D227" s="162" t="s">
        <v>552</v>
      </c>
      <c r="E227" s="328">
        <v>0.3</v>
      </c>
      <c r="F227" s="162" t="s">
        <v>21376</v>
      </c>
      <c r="G227" s="162" t="s">
        <v>20796</v>
      </c>
      <c r="H227" s="162" t="s">
        <v>21377</v>
      </c>
      <c r="I227" s="162" t="s">
        <v>21378</v>
      </c>
      <c r="J227" s="162" t="s">
        <v>21062</v>
      </c>
    </row>
    <row r="228" spans="1:10" ht="26.4">
      <c r="A228" s="162">
        <v>37</v>
      </c>
      <c r="B228" s="162" t="s">
        <v>21379</v>
      </c>
      <c r="C228" s="162" t="s">
        <v>20834</v>
      </c>
      <c r="D228" s="162" t="s">
        <v>552</v>
      </c>
      <c r="E228" s="328">
        <v>0.3</v>
      </c>
      <c r="F228" s="162" t="s">
        <v>21380</v>
      </c>
      <c r="G228" s="162" t="s">
        <v>20796</v>
      </c>
      <c r="H228" s="162" t="s">
        <v>21377</v>
      </c>
      <c r="I228" s="162" t="s">
        <v>21378</v>
      </c>
      <c r="J228" s="162" t="s">
        <v>21062</v>
      </c>
    </row>
    <row r="229" spans="1:10" ht="26.4">
      <c r="A229" s="162">
        <v>38</v>
      </c>
      <c r="B229" s="162" t="s">
        <v>21381</v>
      </c>
      <c r="C229" s="162" t="s">
        <v>20834</v>
      </c>
      <c r="D229" s="162" t="s">
        <v>552</v>
      </c>
      <c r="E229" s="328">
        <v>0.3</v>
      </c>
      <c r="F229" s="162" t="s">
        <v>21382</v>
      </c>
      <c r="G229" s="162" t="s">
        <v>20796</v>
      </c>
      <c r="H229" s="162" t="s">
        <v>21124</v>
      </c>
      <c r="I229" s="162" t="s">
        <v>21033</v>
      </c>
      <c r="J229" s="162" t="s">
        <v>21062</v>
      </c>
    </row>
    <row r="230" spans="1:10" ht="26.4">
      <c r="A230" s="162">
        <v>39</v>
      </c>
      <c r="B230" s="162" t="s">
        <v>21383</v>
      </c>
      <c r="C230" s="162" t="s">
        <v>20834</v>
      </c>
      <c r="D230" s="162" t="s">
        <v>552</v>
      </c>
      <c r="E230" s="328">
        <v>0.3</v>
      </c>
      <c r="F230" s="162" t="s">
        <v>21384</v>
      </c>
      <c r="G230" s="162" t="s">
        <v>20777</v>
      </c>
      <c r="H230" s="162" t="s">
        <v>21385</v>
      </c>
      <c r="I230" s="162" t="s">
        <v>21386</v>
      </c>
      <c r="J230" s="162" t="s">
        <v>20988</v>
      </c>
    </row>
    <row r="231" spans="1:10" ht="26.4">
      <c r="A231" s="162">
        <v>40</v>
      </c>
      <c r="B231" s="162" t="s">
        <v>21387</v>
      </c>
      <c r="C231" s="162" t="s">
        <v>20834</v>
      </c>
      <c r="D231" s="162" t="s">
        <v>552</v>
      </c>
      <c r="E231" s="328">
        <v>0.3</v>
      </c>
      <c r="F231" s="162" t="s">
        <v>21384</v>
      </c>
      <c r="G231" s="162" t="s">
        <v>20777</v>
      </c>
      <c r="H231" s="162" t="s">
        <v>21385</v>
      </c>
      <c r="I231" s="162" t="s">
        <v>21386</v>
      </c>
      <c r="J231" s="162" t="s">
        <v>20988</v>
      </c>
    </row>
    <row r="232" spans="1:10" ht="26.4">
      <c r="A232" s="162">
        <v>41</v>
      </c>
      <c r="B232" s="162" t="s">
        <v>21388</v>
      </c>
      <c r="C232" s="162" t="s">
        <v>20834</v>
      </c>
      <c r="D232" s="162" t="s">
        <v>552</v>
      </c>
      <c r="E232" s="328">
        <v>0.5</v>
      </c>
      <c r="F232" s="162" t="s">
        <v>21389</v>
      </c>
      <c r="G232" s="162" t="s">
        <v>20777</v>
      </c>
      <c r="H232" s="162" t="s">
        <v>21390</v>
      </c>
      <c r="I232" s="162" t="s">
        <v>21391</v>
      </c>
      <c r="J232" s="162" t="s">
        <v>21065</v>
      </c>
    </row>
    <row r="233" spans="1:10" ht="26.4">
      <c r="A233" s="162">
        <v>42</v>
      </c>
      <c r="B233" s="162" t="s">
        <v>21392</v>
      </c>
      <c r="C233" s="162" t="s">
        <v>20834</v>
      </c>
      <c r="D233" s="162" t="s">
        <v>552</v>
      </c>
      <c r="E233" s="328">
        <v>0.3</v>
      </c>
      <c r="F233" s="162" t="s">
        <v>21393</v>
      </c>
      <c r="G233" s="162" t="s">
        <v>20777</v>
      </c>
      <c r="H233" s="162" t="s">
        <v>21154</v>
      </c>
      <c r="I233" s="162" t="s">
        <v>21391</v>
      </c>
      <c r="J233" s="162" t="s">
        <v>21062</v>
      </c>
    </row>
    <row r="234" spans="1:10" ht="26.4">
      <c r="A234" s="162">
        <v>43</v>
      </c>
      <c r="B234" s="162" t="s">
        <v>21394</v>
      </c>
      <c r="C234" s="162" t="s">
        <v>20834</v>
      </c>
      <c r="D234" s="162" t="s">
        <v>552</v>
      </c>
      <c r="E234" s="328">
        <v>0.5</v>
      </c>
      <c r="F234" s="162" t="s">
        <v>21395</v>
      </c>
      <c r="G234" s="162" t="s">
        <v>20777</v>
      </c>
      <c r="H234" s="162" t="s">
        <v>21148</v>
      </c>
      <c r="I234" s="162" t="s">
        <v>21149</v>
      </c>
      <c r="J234" s="162" t="s">
        <v>21175</v>
      </c>
    </row>
    <row r="235" spans="1:10" ht="26.4">
      <c r="A235" s="162">
        <v>44</v>
      </c>
      <c r="B235" s="162" t="s">
        <v>21396</v>
      </c>
      <c r="C235" s="162" t="s">
        <v>20834</v>
      </c>
      <c r="D235" s="162" t="s">
        <v>552</v>
      </c>
      <c r="E235" s="328">
        <v>0.5</v>
      </c>
      <c r="F235" s="162" t="s">
        <v>21395</v>
      </c>
      <c r="G235" s="162" t="s">
        <v>20777</v>
      </c>
      <c r="H235" s="162" t="s">
        <v>21148</v>
      </c>
      <c r="I235" s="162" t="s">
        <v>21149</v>
      </c>
      <c r="J235" s="162" t="s">
        <v>21175</v>
      </c>
    </row>
    <row r="236" spans="1:10" ht="26.4">
      <c r="A236" s="162">
        <v>45</v>
      </c>
      <c r="B236" s="162" t="s">
        <v>21397</v>
      </c>
      <c r="C236" s="162" t="s">
        <v>20834</v>
      </c>
      <c r="D236" s="162" t="s">
        <v>552</v>
      </c>
      <c r="E236" s="328">
        <v>0.5</v>
      </c>
      <c r="F236" s="162" t="s">
        <v>21398</v>
      </c>
      <c r="G236" s="162" t="s">
        <v>20777</v>
      </c>
      <c r="H236" s="162" t="s">
        <v>21148</v>
      </c>
      <c r="I236" s="162" t="s">
        <v>21149</v>
      </c>
      <c r="J236" s="162" t="s">
        <v>21175</v>
      </c>
    </row>
    <row r="237" spans="1:10" ht="52.8">
      <c r="A237" s="162">
        <v>46</v>
      </c>
      <c r="B237" s="162" t="s">
        <v>21399</v>
      </c>
      <c r="C237" s="162" t="s">
        <v>20834</v>
      </c>
      <c r="D237" s="162" t="s">
        <v>552</v>
      </c>
      <c r="E237" s="328">
        <v>2.5</v>
      </c>
      <c r="F237" s="162" t="s">
        <v>21400</v>
      </c>
      <c r="G237" s="162" t="s">
        <v>20777</v>
      </c>
      <c r="H237" s="162" t="s">
        <v>21401</v>
      </c>
      <c r="I237" s="162"/>
      <c r="J237" s="162" t="s">
        <v>21402</v>
      </c>
    </row>
    <row r="238" spans="1:10" ht="26.4">
      <c r="A238" s="162">
        <v>47</v>
      </c>
      <c r="B238" s="162" t="s">
        <v>21403</v>
      </c>
      <c r="C238" s="162" t="s">
        <v>20834</v>
      </c>
      <c r="D238" s="162" t="s">
        <v>552</v>
      </c>
      <c r="E238" s="328">
        <v>0.3</v>
      </c>
      <c r="F238" s="162" t="s">
        <v>21404</v>
      </c>
      <c r="G238" s="162" t="s">
        <v>20777</v>
      </c>
      <c r="H238" s="162" t="s">
        <v>21405</v>
      </c>
      <c r="I238" s="162" t="s">
        <v>21406</v>
      </c>
      <c r="J238" s="162" t="s">
        <v>21062</v>
      </c>
    </row>
    <row r="239" spans="1:10" ht="52.8">
      <c r="A239" s="162">
        <v>48</v>
      </c>
      <c r="B239" s="162" t="s">
        <v>21407</v>
      </c>
      <c r="C239" s="162" t="s">
        <v>20834</v>
      </c>
      <c r="D239" s="162" t="s">
        <v>552</v>
      </c>
      <c r="E239" s="328">
        <v>0.3</v>
      </c>
      <c r="F239" s="162" t="s">
        <v>21408</v>
      </c>
      <c r="G239" s="162" t="s">
        <v>20796</v>
      </c>
      <c r="H239" s="162" t="s">
        <v>21409</v>
      </c>
      <c r="I239" s="162"/>
      <c r="J239" s="162" t="s">
        <v>21328</v>
      </c>
    </row>
    <row r="240" spans="1:10" ht="39.6">
      <c r="A240" s="162">
        <v>49</v>
      </c>
      <c r="B240" s="162" t="s">
        <v>21410</v>
      </c>
      <c r="C240" s="162" t="s">
        <v>20834</v>
      </c>
      <c r="D240" s="162" t="s">
        <v>552</v>
      </c>
      <c r="E240" s="328">
        <v>31.2</v>
      </c>
      <c r="F240" s="162" t="s">
        <v>21411</v>
      </c>
      <c r="G240" s="162" t="s">
        <v>20785</v>
      </c>
      <c r="H240" s="162" t="s">
        <v>21412</v>
      </c>
      <c r="I240" s="162" t="s">
        <v>21296</v>
      </c>
      <c r="J240" s="162" t="s">
        <v>21413</v>
      </c>
    </row>
    <row r="241" spans="1:10" ht="39.6">
      <c r="A241" s="162">
        <v>50</v>
      </c>
      <c r="B241" s="162" t="s">
        <v>21414</v>
      </c>
      <c r="C241" s="162" t="s">
        <v>20834</v>
      </c>
      <c r="D241" s="162" t="s">
        <v>552</v>
      </c>
      <c r="E241" s="328">
        <v>0.25</v>
      </c>
      <c r="F241" s="162" t="s">
        <v>21415</v>
      </c>
      <c r="G241" s="162" t="s">
        <v>20785</v>
      </c>
      <c r="H241" s="162" t="s">
        <v>21220</v>
      </c>
      <c r="I241" s="162"/>
      <c r="J241" s="162" t="s">
        <v>21416</v>
      </c>
    </row>
    <row r="242" spans="1:10" ht="39.6">
      <c r="A242" s="162">
        <v>51</v>
      </c>
      <c r="B242" s="162" t="s">
        <v>21417</v>
      </c>
      <c r="C242" s="162" t="s">
        <v>20834</v>
      </c>
      <c r="D242" s="162" t="s">
        <v>552</v>
      </c>
      <c r="E242" s="328">
        <v>0.6</v>
      </c>
      <c r="F242" s="162" t="s">
        <v>21418</v>
      </c>
      <c r="G242" s="162" t="s">
        <v>20785</v>
      </c>
      <c r="H242" s="162" t="s">
        <v>21419</v>
      </c>
      <c r="I242" s="162" t="s">
        <v>20946</v>
      </c>
      <c r="J242" s="162" t="s">
        <v>21416</v>
      </c>
    </row>
    <row r="243" spans="1:10" ht="39.6">
      <c r="A243" s="162">
        <v>52</v>
      </c>
      <c r="B243" s="162" t="s">
        <v>21420</v>
      </c>
      <c r="C243" s="162" t="s">
        <v>20834</v>
      </c>
      <c r="D243" s="162" t="s">
        <v>552</v>
      </c>
      <c r="E243" s="328">
        <v>0.3</v>
      </c>
      <c r="F243" s="162" t="s">
        <v>21421</v>
      </c>
      <c r="G243" s="162" t="s">
        <v>20796</v>
      </c>
      <c r="H243" s="162" t="s">
        <v>21422</v>
      </c>
      <c r="I243" s="162" t="s">
        <v>20980</v>
      </c>
      <c r="J243" s="162" t="s">
        <v>21423</v>
      </c>
    </row>
    <row r="244" spans="1:10" ht="26.4">
      <c r="A244" s="311"/>
      <c r="B244" s="311" t="s">
        <v>21424</v>
      </c>
      <c r="C244" s="311">
        <v>52</v>
      </c>
      <c r="D244" s="311"/>
      <c r="E244" s="330">
        <f>SUM(E192:E243)</f>
        <v>54.250000000000007</v>
      </c>
      <c r="F244" s="311"/>
      <c r="G244" s="311"/>
      <c r="H244" s="311"/>
      <c r="I244" s="311"/>
      <c r="J244" s="311"/>
    </row>
    <row r="245" spans="1:10" ht="26.4">
      <c r="A245" s="162">
        <v>1</v>
      </c>
      <c r="B245" s="162" t="s">
        <v>21425</v>
      </c>
      <c r="C245" s="162" t="s">
        <v>20834</v>
      </c>
      <c r="D245" s="162" t="s">
        <v>87</v>
      </c>
      <c r="E245" s="328">
        <v>12</v>
      </c>
      <c r="F245" s="162" t="s">
        <v>21426</v>
      </c>
      <c r="G245" s="162" t="s">
        <v>20785</v>
      </c>
      <c r="H245" s="162" t="s">
        <v>21427</v>
      </c>
      <c r="I245" s="162" t="s">
        <v>20987</v>
      </c>
      <c r="J245" s="162" t="s">
        <v>21062</v>
      </c>
    </row>
    <row r="246" spans="1:10" ht="39.6">
      <c r="A246" s="162">
        <v>2</v>
      </c>
      <c r="B246" s="162" t="s">
        <v>21428</v>
      </c>
      <c r="C246" s="162" t="s">
        <v>20834</v>
      </c>
      <c r="D246" s="162" t="s">
        <v>87</v>
      </c>
      <c r="E246" s="328">
        <v>11.1</v>
      </c>
      <c r="F246" s="162" t="s">
        <v>21429</v>
      </c>
      <c r="G246" s="162" t="s">
        <v>20785</v>
      </c>
      <c r="H246" s="162" t="s">
        <v>21220</v>
      </c>
      <c r="I246" s="162"/>
      <c r="J246" s="162" t="s">
        <v>20889</v>
      </c>
    </row>
    <row r="247" spans="1:10" ht="39.6">
      <c r="A247" s="162">
        <v>3</v>
      </c>
      <c r="B247" s="162" t="s">
        <v>21430</v>
      </c>
      <c r="C247" s="162" t="s">
        <v>20834</v>
      </c>
      <c r="D247" s="162" t="s">
        <v>87</v>
      </c>
      <c r="E247" s="328">
        <v>12</v>
      </c>
      <c r="F247" s="162" t="s">
        <v>21431</v>
      </c>
      <c r="G247" s="162" t="s">
        <v>20785</v>
      </c>
      <c r="H247" s="162" t="s">
        <v>21220</v>
      </c>
      <c r="I247" s="162"/>
      <c r="J247" s="162" t="s">
        <v>20889</v>
      </c>
    </row>
    <row r="248" spans="1:10" ht="39.6">
      <c r="A248" s="162">
        <v>4</v>
      </c>
      <c r="B248" s="162" t="s">
        <v>21432</v>
      </c>
      <c r="C248" s="162" t="s">
        <v>20834</v>
      </c>
      <c r="D248" s="162" t="s">
        <v>87</v>
      </c>
      <c r="E248" s="328">
        <v>29.9</v>
      </c>
      <c r="F248" s="162" t="s">
        <v>21433</v>
      </c>
      <c r="G248" s="162" t="s">
        <v>20785</v>
      </c>
      <c r="H248" s="162" t="s">
        <v>21220</v>
      </c>
      <c r="I248" s="162"/>
      <c r="J248" s="162" t="s">
        <v>20889</v>
      </c>
    </row>
    <row r="249" spans="1:10" ht="26.4">
      <c r="A249" s="162">
        <v>5</v>
      </c>
      <c r="B249" s="162" t="s">
        <v>21434</v>
      </c>
      <c r="C249" s="162" t="s">
        <v>20834</v>
      </c>
      <c r="D249" s="162" t="s">
        <v>87</v>
      </c>
      <c r="E249" s="328">
        <v>2</v>
      </c>
      <c r="F249" s="162" t="s">
        <v>21435</v>
      </c>
      <c r="G249" s="162" t="s">
        <v>20796</v>
      </c>
      <c r="H249" s="162" t="s">
        <v>20950</v>
      </c>
      <c r="I249" s="162" t="s">
        <v>20951</v>
      </c>
      <c r="J249" s="162" t="s">
        <v>21062</v>
      </c>
    </row>
    <row r="250" spans="1:10" ht="26.4">
      <c r="A250" s="162">
        <v>6</v>
      </c>
      <c r="B250" s="162" t="s">
        <v>21436</v>
      </c>
      <c r="C250" s="162" t="s">
        <v>20834</v>
      </c>
      <c r="D250" s="162" t="s">
        <v>87</v>
      </c>
      <c r="E250" s="328">
        <v>1</v>
      </c>
      <c r="F250" s="162" t="s">
        <v>21437</v>
      </c>
      <c r="G250" s="162" t="s">
        <v>20796</v>
      </c>
      <c r="H250" s="162" t="s">
        <v>20863</v>
      </c>
      <c r="I250" s="162" t="s">
        <v>21438</v>
      </c>
      <c r="J250" s="162" t="s">
        <v>20988</v>
      </c>
    </row>
    <row r="251" spans="1:10" ht="26.4">
      <c r="A251" s="162">
        <v>7</v>
      </c>
      <c r="B251" s="162" t="s">
        <v>21439</v>
      </c>
      <c r="C251" s="162" t="s">
        <v>20834</v>
      </c>
      <c r="D251" s="162" t="s">
        <v>87</v>
      </c>
      <c r="E251" s="328">
        <v>0.05</v>
      </c>
      <c r="F251" s="162" t="s">
        <v>21440</v>
      </c>
      <c r="G251" s="162" t="s">
        <v>20796</v>
      </c>
      <c r="H251" s="162" t="s">
        <v>20950</v>
      </c>
      <c r="I251" s="162" t="s">
        <v>20951</v>
      </c>
      <c r="J251" s="162" t="s">
        <v>20952</v>
      </c>
    </row>
    <row r="252" spans="1:10" ht="26.4">
      <c r="A252" s="162">
        <v>8</v>
      </c>
      <c r="B252" s="162" t="s">
        <v>21441</v>
      </c>
      <c r="C252" s="162" t="s">
        <v>20834</v>
      </c>
      <c r="D252" s="162" t="s">
        <v>87</v>
      </c>
      <c r="E252" s="328">
        <v>0.1</v>
      </c>
      <c r="F252" s="162" t="s">
        <v>21442</v>
      </c>
      <c r="G252" s="162" t="s">
        <v>20796</v>
      </c>
      <c r="H252" s="162" t="s">
        <v>21443</v>
      </c>
      <c r="I252" s="162" t="s">
        <v>20808</v>
      </c>
      <c r="J252" s="162" t="s">
        <v>21444</v>
      </c>
    </row>
    <row r="253" spans="1:10" ht="26.4">
      <c r="A253" s="162">
        <v>9</v>
      </c>
      <c r="B253" s="162" t="s">
        <v>21445</v>
      </c>
      <c r="C253" s="162" t="s">
        <v>20834</v>
      </c>
      <c r="D253" s="162" t="s">
        <v>87</v>
      </c>
      <c r="E253" s="328">
        <v>3.2</v>
      </c>
      <c r="F253" s="162" t="s">
        <v>21446</v>
      </c>
      <c r="G253" s="162" t="s">
        <v>20796</v>
      </c>
      <c r="H253" s="162" t="s">
        <v>21447</v>
      </c>
      <c r="I253" s="162" t="s">
        <v>20808</v>
      </c>
      <c r="J253" s="162" t="s">
        <v>21444</v>
      </c>
    </row>
    <row r="254" spans="1:10" ht="26.4">
      <c r="A254" s="162">
        <v>10</v>
      </c>
      <c r="B254" s="162" t="s">
        <v>21448</v>
      </c>
      <c r="C254" s="162" t="s">
        <v>20834</v>
      </c>
      <c r="D254" s="162" t="s">
        <v>87</v>
      </c>
      <c r="E254" s="328">
        <v>0.1</v>
      </c>
      <c r="F254" s="162" t="s">
        <v>21449</v>
      </c>
      <c r="G254" s="162" t="s">
        <v>20796</v>
      </c>
      <c r="H254" s="162" t="s">
        <v>21450</v>
      </c>
      <c r="I254" s="162" t="s">
        <v>20829</v>
      </c>
      <c r="J254" s="162" t="s">
        <v>21451</v>
      </c>
    </row>
    <row r="255" spans="1:10" ht="26.4">
      <c r="A255" s="162">
        <v>11</v>
      </c>
      <c r="B255" s="162" t="s">
        <v>21452</v>
      </c>
      <c r="C255" s="162" t="s">
        <v>20834</v>
      </c>
      <c r="D255" s="162" t="s">
        <v>87</v>
      </c>
      <c r="E255" s="328">
        <v>0.2</v>
      </c>
      <c r="F255" s="162" t="s">
        <v>21453</v>
      </c>
      <c r="G255" s="162" t="s">
        <v>20796</v>
      </c>
      <c r="H255" s="162" t="s">
        <v>21454</v>
      </c>
      <c r="I255" s="162" t="s">
        <v>20951</v>
      </c>
      <c r="J255" s="162" t="s">
        <v>21444</v>
      </c>
    </row>
    <row r="256" spans="1:10" ht="39.6">
      <c r="A256" s="162">
        <v>12</v>
      </c>
      <c r="B256" s="162" t="s">
        <v>21455</v>
      </c>
      <c r="C256" s="162" t="s">
        <v>20834</v>
      </c>
      <c r="D256" s="162" t="s">
        <v>87</v>
      </c>
      <c r="E256" s="328">
        <v>12</v>
      </c>
      <c r="F256" s="162" t="s">
        <v>21456</v>
      </c>
      <c r="G256" s="162" t="s">
        <v>20796</v>
      </c>
      <c r="H256" s="162" t="s">
        <v>21457</v>
      </c>
      <c r="I256" s="162" t="s">
        <v>20808</v>
      </c>
      <c r="J256" s="162" t="s">
        <v>21458</v>
      </c>
    </row>
    <row r="257" spans="1:10" ht="39.6">
      <c r="A257" s="162">
        <v>13</v>
      </c>
      <c r="B257" s="162" t="s">
        <v>21459</v>
      </c>
      <c r="C257" s="162" t="s">
        <v>20834</v>
      </c>
      <c r="D257" s="162" t="s">
        <v>87</v>
      </c>
      <c r="E257" s="328">
        <v>24</v>
      </c>
      <c r="F257" s="162" t="s">
        <v>21460</v>
      </c>
      <c r="G257" s="162" t="s">
        <v>20796</v>
      </c>
      <c r="H257" s="162" t="s">
        <v>21461</v>
      </c>
      <c r="I257" s="162" t="s">
        <v>20808</v>
      </c>
      <c r="J257" s="162" t="s">
        <v>21458</v>
      </c>
    </row>
    <row r="258" spans="1:10" ht="26.4">
      <c r="A258" s="162">
        <v>14</v>
      </c>
      <c r="B258" s="162" t="s">
        <v>21462</v>
      </c>
      <c r="C258" s="162" t="s">
        <v>20834</v>
      </c>
      <c r="D258" s="162" t="s">
        <v>87</v>
      </c>
      <c r="E258" s="328">
        <v>2.5</v>
      </c>
      <c r="F258" s="162" t="s">
        <v>21463</v>
      </c>
      <c r="G258" s="162" t="s">
        <v>20796</v>
      </c>
      <c r="H258" s="162" t="s">
        <v>20867</v>
      </c>
      <c r="I258" s="162" t="s">
        <v>20829</v>
      </c>
      <c r="J258" s="162" t="s">
        <v>21444</v>
      </c>
    </row>
    <row r="259" spans="1:10" ht="26.4">
      <c r="A259" s="162">
        <v>15</v>
      </c>
      <c r="B259" s="162" t="s">
        <v>21464</v>
      </c>
      <c r="C259" s="162" t="s">
        <v>20834</v>
      </c>
      <c r="D259" s="162" t="s">
        <v>87</v>
      </c>
      <c r="E259" s="328">
        <v>3.2</v>
      </c>
      <c r="F259" s="162" t="s">
        <v>21465</v>
      </c>
      <c r="G259" s="162" t="s">
        <v>20796</v>
      </c>
      <c r="H259" s="162" t="s">
        <v>21466</v>
      </c>
      <c r="I259" s="162" t="s">
        <v>20951</v>
      </c>
      <c r="J259" s="162" t="s">
        <v>21444</v>
      </c>
    </row>
    <row r="260" spans="1:10" ht="26.4">
      <c r="A260" s="162">
        <v>16</v>
      </c>
      <c r="B260" s="162" t="s">
        <v>21467</v>
      </c>
      <c r="C260" s="162" t="s">
        <v>20834</v>
      </c>
      <c r="D260" s="162" t="s">
        <v>87</v>
      </c>
      <c r="E260" s="328">
        <v>0.75</v>
      </c>
      <c r="F260" s="162" t="s">
        <v>21468</v>
      </c>
      <c r="G260" s="162" t="s">
        <v>20796</v>
      </c>
      <c r="H260" s="162" t="s">
        <v>21469</v>
      </c>
      <c r="I260" s="162" t="s">
        <v>20951</v>
      </c>
      <c r="J260" s="162" t="s">
        <v>21444</v>
      </c>
    </row>
    <row r="261" spans="1:10" ht="26.4">
      <c r="A261" s="162">
        <v>17</v>
      </c>
      <c r="B261" s="162" t="s">
        <v>21470</v>
      </c>
      <c r="C261" s="162" t="s">
        <v>20834</v>
      </c>
      <c r="D261" s="162" t="s">
        <v>87</v>
      </c>
      <c r="E261" s="328">
        <v>4.2</v>
      </c>
      <c r="F261" s="162" t="s">
        <v>21471</v>
      </c>
      <c r="G261" s="162" t="s">
        <v>20796</v>
      </c>
      <c r="H261" s="162" t="s">
        <v>21472</v>
      </c>
      <c r="I261" s="162" t="s">
        <v>21347</v>
      </c>
      <c r="J261" s="162" t="s">
        <v>21473</v>
      </c>
    </row>
    <row r="262" spans="1:10" ht="26.4">
      <c r="A262" s="162">
        <v>18</v>
      </c>
      <c r="B262" s="162" t="s">
        <v>21474</v>
      </c>
      <c r="C262" s="162" t="s">
        <v>20834</v>
      </c>
      <c r="D262" s="162" t="s">
        <v>87</v>
      </c>
      <c r="E262" s="328">
        <v>0.3</v>
      </c>
      <c r="F262" s="162" t="s">
        <v>21475</v>
      </c>
      <c r="G262" s="162" t="s">
        <v>20796</v>
      </c>
      <c r="H262" s="162" t="s">
        <v>21476</v>
      </c>
      <c r="I262" s="162" t="s">
        <v>21438</v>
      </c>
      <c r="J262" s="162" t="s">
        <v>21473</v>
      </c>
    </row>
    <row r="263" spans="1:10" ht="39.6">
      <c r="A263" s="162">
        <v>19</v>
      </c>
      <c r="B263" s="162" t="s">
        <v>21477</v>
      </c>
      <c r="C263" s="162" t="s">
        <v>20834</v>
      </c>
      <c r="D263" s="162" t="s">
        <v>87</v>
      </c>
      <c r="E263" s="328">
        <v>0.5</v>
      </c>
      <c r="F263" s="162" t="s">
        <v>21478</v>
      </c>
      <c r="G263" s="162" t="s">
        <v>20796</v>
      </c>
      <c r="H263" s="162" t="s">
        <v>21479</v>
      </c>
      <c r="I263" s="162"/>
      <c r="J263" s="162" t="s">
        <v>21480</v>
      </c>
    </row>
    <row r="264" spans="1:10" ht="26.4">
      <c r="A264" s="162">
        <v>20</v>
      </c>
      <c r="B264" s="162" t="s">
        <v>21481</v>
      </c>
      <c r="C264" s="162" t="s">
        <v>20834</v>
      </c>
      <c r="D264" s="162" t="s">
        <v>87</v>
      </c>
      <c r="E264" s="328">
        <v>1</v>
      </c>
      <c r="F264" s="162" t="s">
        <v>21482</v>
      </c>
      <c r="G264" s="162" t="s">
        <v>20777</v>
      </c>
      <c r="H264" s="162" t="s">
        <v>21483</v>
      </c>
      <c r="I264" s="162" t="s">
        <v>21406</v>
      </c>
      <c r="J264" s="162" t="s">
        <v>21062</v>
      </c>
    </row>
    <row r="265" spans="1:10" ht="26.4">
      <c r="A265" s="162">
        <v>21</v>
      </c>
      <c r="B265" s="162" t="s">
        <v>21484</v>
      </c>
      <c r="C265" s="162" t="s">
        <v>20834</v>
      </c>
      <c r="D265" s="162" t="s">
        <v>87</v>
      </c>
      <c r="E265" s="328">
        <v>2</v>
      </c>
      <c r="F265" s="162" t="s">
        <v>21485</v>
      </c>
      <c r="G265" s="162" t="s">
        <v>20777</v>
      </c>
      <c r="H265" s="162" t="s">
        <v>21486</v>
      </c>
      <c r="I265" s="162" t="s">
        <v>20921</v>
      </c>
      <c r="J265" s="162" t="s">
        <v>21292</v>
      </c>
    </row>
    <row r="266" spans="1:10" ht="26.4">
      <c r="A266" s="162">
        <v>22</v>
      </c>
      <c r="B266" s="162" t="s">
        <v>21487</v>
      </c>
      <c r="C266" s="162" t="s">
        <v>20834</v>
      </c>
      <c r="D266" s="162" t="s">
        <v>87</v>
      </c>
      <c r="E266" s="328">
        <v>1</v>
      </c>
      <c r="F266" s="162" t="s">
        <v>21488</v>
      </c>
      <c r="G266" s="162" t="s">
        <v>20777</v>
      </c>
      <c r="H266" s="162" t="s">
        <v>21489</v>
      </c>
      <c r="I266" s="162" t="s">
        <v>21406</v>
      </c>
      <c r="J266" s="162" t="s">
        <v>21062</v>
      </c>
    </row>
    <row r="267" spans="1:10" ht="26.4">
      <c r="A267" s="162">
        <v>23</v>
      </c>
      <c r="B267" s="162" t="s">
        <v>21490</v>
      </c>
      <c r="C267" s="162" t="s">
        <v>20834</v>
      </c>
      <c r="D267" s="162" t="s">
        <v>87</v>
      </c>
      <c r="E267" s="328">
        <v>1.5</v>
      </c>
      <c r="F267" s="162" t="s">
        <v>21491</v>
      </c>
      <c r="G267" s="162" t="s">
        <v>20777</v>
      </c>
      <c r="H267" s="162" t="s">
        <v>21489</v>
      </c>
      <c r="I267" s="162" t="s">
        <v>21406</v>
      </c>
      <c r="J267" s="162" t="s">
        <v>21062</v>
      </c>
    </row>
    <row r="268" spans="1:10" ht="26.4">
      <c r="A268" s="162">
        <v>24</v>
      </c>
      <c r="B268" s="162" t="s">
        <v>21492</v>
      </c>
      <c r="C268" s="162" t="s">
        <v>20834</v>
      </c>
      <c r="D268" s="162" t="s">
        <v>87</v>
      </c>
      <c r="E268" s="328">
        <v>0.1</v>
      </c>
      <c r="F268" s="162" t="s">
        <v>21493</v>
      </c>
      <c r="G268" s="162" t="s">
        <v>20777</v>
      </c>
      <c r="H268" s="162" t="s">
        <v>21494</v>
      </c>
      <c r="I268" s="162" t="s">
        <v>20921</v>
      </c>
      <c r="J268" s="162" t="s">
        <v>21062</v>
      </c>
    </row>
    <row r="269" spans="1:10" ht="26.4">
      <c r="A269" s="162">
        <v>25</v>
      </c>
      <c r="B269" s="162" t="s">
        <v>21495</v>
      </c>
      <c r="C269" s="162" t="s">
        <v>20834</v>
      </c>
      <c r="D269" s="162" t="s">
        <v>87</v>
      </c>
      <c r="E269" s="328">
        <v>0.01</v>
      </c>
      <c r="F269" s="162" t="s">
        <v>21496</v>
      </c>
      <c r="G269" s="162" t="s">
        <v>20777</v>
      </c>
      <c r="H269" s="162" t="s">
        <v>21486</v>
      </c>
      <c r="I269" s="162" t="s">
        <v>20921</v>
      </c>
      <c r="J269" s="162" t="s">
        <v>21062</v>
      </c>
    </row>
    <row r="270" spans="1:10" ht="39.6">
      <c r="A270" s="162">
        <v>26</v>
      </c>
      <c r="B270" s="162" t="s">
        <v>21497</v>
      </c>
      <c r="C270" s="162" t="s">
        <v>20834</v>
      </c>
      <c r="D270" s="162" t="s">
        <v>87</v>
      </c>
      <c r="E270" s="328">
        <v>0.2</v>
      </c>
      <c r="F270" s="162" t="s">
        <v>21498</v>
      </c>
      <c r="G270" s="162" t="s">
        <v>20777</v>
      </c>
      <c r="H270" s="162" t="s">
        <v>21401</v>
      </c>
      <c r="I270" s="162"/>
      <c r="J270" s="162" t="s">
        <v>21062</v>
      </c>
    </row>
    <row r="271" spans="1:10" ht="52.8">
      <c r="A271" s="162">
        <v>27</v>
      </c>
      <c r="B271" s="162" t="s">
        <v>21499</v>
      </c>
      <c r="C271" s="162" t="s">
        <v>20834</v>
      </c>
      <c r="D271" s="162" t="s">
        <v>87</v>
      </c>
      <c r="E271" s="328">
        <v>2</v>
      </c>
      <c r="F271" s="162" t="s">
        <v>21500</v>
      </c>
      <c r="G271" s="162" t="s">
        <v>20777</v>
      </c>
      <c r="H271" s="162" t="s">
        <v>21401</v>
      </c>
      <c r="I271" s="162"/>
      <c r="J271" s="162" t="s">
        <v>21328</v>
      </c>
    </row>
    <row r="272" spans="1:10" ht="26.4">
      <c r="A272" s="162">
        <v>28</v>
      </c>
      <c r="B272" s="162" t="s">
        <v>21501</v>
      </c>
      <c r="C272" s="162" t="s">
        <v>20834</v>
      </c>
      <c r="D272" s="162" t="s">
        <v>87</v>
      </c>
      <c r="E272" s="328">
        <v>0.5</v>
      </c>
      <c r="F272" s="162" t="s">
        <v>21502</v>
      </c>
      <c r="G272" s="162" t="s">
        <v>20777</v>
      </c>
      <c r="H272" s="162" t="s">
        <v>21148</v>
      </c>
      <c r="I272" s="162" t="s">
        <v>21149</v>
      </c>
      <c r="J272" s="162" t="s">
        <v>21503</v>
      </c>
    </row>
    <row r="273" spans="1:10" ht="52.8">
      <c r="A273" s="162">
        <v>29</v>
      </c>
      <c r="B273" s="162" t="s">
        <v>21504</v>
      </c>
      <c r="C273" s="162" t="s">
        <v>20834</v>
      </c>
      <c r="D273" s="162" t="s">
        <v>87</v>
      </c>
      <c r="E273" s="328">
        <v>1</v>
      </c>
      <c r="F273" s="162" t="s">
        <v>21505</v>
      </c>
      <c r="G273" s="162" t="s">
        <v>20777</v>
      </c>
      <c r="H273" s="162" t="s">
        <v>21401</v>
      </c>
      <c r="I273" s="162"/>
      <c r="J273" s="162" t="s">
        <v>21458</v>
      </c>
    </row>
    <row r="274" spans="1:10" ht="39.6">
      <c r="A274" s="162">
        <v>30</v>
      </c>
      <c r="B274" s="162" t="s">
        <v>21506</v>
      </c>
      <c r="C274" s="162" t="s">
        <v>20834</v>
      </c>
      <c r="D274" s="162" t="s">
        <v>87</v>
      </c>
      <c r="E274" s="328">
        <v>0.5</v>
      </c>
      <c r="F274" s="162" t="s">
        <v>21507</v>
      </c>
      <c r="G274" s="162" t="s">
        <v>20777</v>
      </c>
      <c r="H274" s="162" t="s">
        <v>21401</v>
      </c>
      <c r="I274" s="162"/>
      <c r="J274" s="162" t="s">
        <v>21458</v>
      </c>
    </row>
    <row r="275" spans="1:10" ht="39.6">
      <c r="A275" s="162">
        <v>31</v>
      </c>
      <c r="B275" s="162" t="s">
        <v>21508</v>
      </c>
      <c r="C275" s="162" t="s">
        <v>20834</v>
      </c>
      <c r="D275" s="162" t="s">
        <v>87</v>
      </c>
      <c r="E275" s="328">
        <v>0.5</v>
      </c>
      <c r="F275" s="162" t="s">
        <v>21509</v>
      </c>
      <c r="G275" s="162" t="s">
        <v>20777</v>
      </c>
      <c r="H275" s="162" t="s">
        <v>21401</v>
      </c>
      <c r="I275" s="162"/>
      <c r="J275" s="162" t="s">
        <v>21458</v>
      </c>
    </row>
    <row r="276" spans="1:10" ht="39.6">
      <c r="A276" s="162">
        <v>32</v>
      </c>
      <c r="B276" s="162" t="s">
        <v>21510</v>
      </c>
      <c r="C276" s="162" t="s">
        <v>20834</v>
      </c>
      <c r="D276" s="162" t="s">
        <v>87</v>
      </c>
      <c r="E276" s="328">
        <v>0.5</v>
      </c>
      <c r="F276" s="162" t="s">
        <v>21511</v>
      </c>
      <c r="G276" s="162" t="s">
        <v>20777</v>
      </c>
      <c r="H276" s="162" t="s">
        <v>21401</v>
      </c>
      <c r="I276" s="162"/>
      <c r="J276" s="162" t="s">
        <v>21458</v>
      </c>
    </row>
    <row r="277" spans="1:10" ht="39.6">
      <c r="A277" s="162">
        <v>33</v>
      </c>
      <c r="B277" s="162" t="s">
        <v>21512</v>
      </c>
      <c r="C277" s="162" t="s">
        <v>20834</v>
      </c>
      <c r="D277" s="162" t="s">
        <v>87</v>
      </c>
      <c r="E277" s="328">
        <v>20</v>
      </c>
      <c r="F277" s="162" t="s">
        <v>21513</v>
      </c>
      <c r="G277" s="162" t="s">
        <v>20785</v>
      </c>
      <c r="H277" s="162" t="s">
        <v>21514</v>
      </c>
      <c r="I277" s="162" t="s">
        <v>20987</v>
      </c>
      <c r="J277" s="162" t="s">
        <v>21458</v>
      </c>
    </row>
    <row r="278" spans="1:10" ht="39.6">
      <c r="A278" s="162">
        <v>34</v>
      </c>
      <c r="B278" s="162" t="s">
        <v>21515</v>
      </c>
      <c r="C278" s="162" t="s">
        <v>20834</v>
      </c>
      <c r="D278" s="162" t="s">
        <v>87</v>
      </c>
      <c r="E278" s="328">
        <v>21</v>
      </c>
      <c r="F278" s="162" t="s">
        <v>21516</v>
      </c>
      <c r="G278" s="162" t="s">
        <v>20785</v>
      </c>
      <c r="H278" s="162" t="s">
        <v>20941</v>
      </c>
      <c r="I278" s="162" t="s">
        <v>20942</v>
      </c>
      <c r="J278" s="162" t="s">
        <v>21517</v>
      </c>
    </row>
    <row r="279" spans="1:10" ht="66">
      <c r="A279" s="162">
        <v>35</v>
      </c>
      <c r="B279" s="162" t="s">
        <v>21518</v>
      </c>
      <c r="C279" s="162" t="s">
        <v>20834</v>
      </c>
      <c r="D279" s="162" t="s">
        <v>87</v>
      </c>
      <c r="E279" s="328">
        <v>12.2</v>
      </c>
      <c r="F279" s="162" t="s">
        <v>21519</v>
      </c>
      <c r="G279" s="162" t="s">
        <v>20777</v>
      </c>
      <c r="H279" s="177" t="s">
        <v>21243</v>
      </c>
      <c r="I279" s="162"/>
      <c r="J279" s="162" t="s">
        <v>21520</v>
      </c>
    </row>
    <row r="280" spans="1:10" ht="52.8">
      <c r="A280" s="162">
        <v>36</v>
      </c>
      <c r="B280" s="162" t="s">
        <v>21521</v>
      </c>
      <c r="C280" s="162" t="s">
        <v>20834</v>
      </c>
      <c r="D280" s="162" t="s">
        <v>87</v>
      </c>
      <c r="E280" s="328">
        <v>0.5</v>
      </c>
      <c r="F280" s="162" t="s">
        <v>21522</v>
      </c>
      <c r="G280" s="162" t="s">
        <v>20777</v>
      </c>
      <c r="H280" s="177" t="s">
        <v>21243</v>
      </c>
      <c r="I280" s="162"/>
      <c r="J280" s="162" t="s">
        <v>21520</v>
      </c>
    </row>
    <row r="281" spans="1:10" ht="39.6">
      <c r="A281" s="162">
        <v>37</v>
      </c>
      <c r="B281" s="162" t="s">
        <v>21523</v>
      </c>
      <c r="C281" s="162" t="s">
        <v>20834</v>
      </c>
      <c r="D281" s="162" t="s">
        <v>87</v>
      </c>
      <c r="E281" s="328">
        <v>11.7</v>
      </c>
      <c r="F281" s="162" t="s">
        <v>21524</v>
      </c>
      <c r="G281" s="162" t="s">
        <v>20777</v>
      </c>
      <c r="H281" s="177" t="s">
        <v>21243</v>
      </c>
      <c r="I281" s="162"/>
      <c r="J281" s="162" t="s">
        <v>21520</v>
      </c>
    </row>
    <row r="282" spans="1:10" ht="52.8">
      <c r="A282" s="162">
        <v>38</v>
      </c>
      <c r="B282" s="162" t="s">
        <v>21525</v>
      </c>
      <c r="C282" s="162" t="s">
        <v>20834</v>
      </c>
      <c r="D282" s="162" t="s">
        <v>87</v>
      </c>
      <c r="E282" s="328">
        <v>16.399999999999999</v>
      </c>
      <c r="F282" s="162" t="s">
        <v>21526</v>
      </c>
      <c r="G282" s="162" t="s">
        <v>20777</v>
      </c>
      <c r="H282" s="177" t="s">
        <v>21243</v>
      </c>
      <c r="I282" s="162"/>
      <c r="J282" s="162" t="s">
        <v>21520</v>
      </c>
    </row>
    <row r="283" spans="1:10" ht="52.8">
      <c r="A283" s="162">
        <v>39</v>
      </c>
      <c r="B283" s="162" t="s">
        <v>21527</v>
      </c>
      <c r="C283" s="162" t="s">
        <v>20834</v>
      </c>
      <c r="D283" s="162" t="s">
        <v>87</v>
      </c>
      <c r="E283" s="328">
        <v>31.9</v>
      </c>
      <c r="F283" s="162" t="s">
        <v>21528</v>
      </c>
      <c r="G283" s="162" t="s">
        <v>20777</v>
      </c>
      <c r="H283" s="177" t="s">
        <v>21243</v>
      </c>
      <c r="I283" s="162"/>
      <c r="J283" s="162" t="s">
        <v>21520</v>
      </c>
    </row>
    <row r="284" spans="1:10" ht="52.8">
      <c r="A284" s="162">
        <v>40</v>
      </c>
      <c r="B284" s="162" t="s">
        <v>21529</v>
      </c>
      <c r="C284" s="162" t="s">
        <v>20834</v>
      </c>
      <c r="D284" s="162" t="s">
        <v>87</v>
      </c>
      <c r="E284" s="328">
        <v>3</v>
      </c>
      <c r="F284" s="162" t="s">
        <v>21530</v>
      </c>
      <c r="G284" s="162" t="s">
        <v>20777</v>
      </c>
      <c r="H284" s="177" t="s">
        <v>21243</v>
      </c>
      <c r="I284" s="162"/>
      <c r="J284" s="162" t="s">
        <v>21520</v>
      </c>
    </row>
    <row r="285" spans="1:10" ht="52.8">
      <c r="A285" s="162">
        <v>41</v>
      </c>
      <c r="B285" s="162" t="s">
        <v>21531</v>
      </c>
      <c r="C285" s="162" t="s">
        <v>20834</v>
      </c>
      <c r="D285" s="162" t="s">
        <v>87</v>
      </c>
      <c r="E285" s="328">
        <v>60</v>
      </c>
      <c r="F285" s="162" t="s">
        <v>21532</v>
      </c>
      <c r="G285" s="162" t="s">
        <v>20777</v>
      </c>
      <c r="H285" s="177" t="s">
        <v>21243</v>
      </c>
      <c r="I285" s="162"/>
      <c r="J285" s="162" t="s">
        <v>21520</v>
      </c>
    </row>
    <row r="286" spans="1:10" ht="52.8">
      <c r="A286" s="162">
        <v>42</v>
      </c>
      <c r="B286" s="162" t="s">
        <v>21533</v>
      </c>
      <c r="C286" s="162" t="s">
        <v>20834</v>
      </c>
      <c r="D286" s="162" t="s">
        <v>87</v>
      </c>
      <c r="E286" s="328">
        <v>2</v>
      </c>
      <c r="F286" s="162" t="s">
        <v>21534</v>
      </c>
      <c r="G286" s="162" t="s">
        <v>20777</v>
      </c>
      <c r="H286" s="162" t="s">
        <v>21401</v>
      </c>
      <c r="I286" s="162"/>
      <c r="J286" s="162" t="s">
        <v>21535</v>
      </c>
    </row>
    <row r="287" spans="1:10" ht="39.6">
      <c r="A287" s="162">
        <v>43</v>
      </c>
      <c r="B287" s="162" t="s">
        <v>21536</v>
      </c>
      <c r="C287" s="162" t="s">
        <v>20834</v>
      </c>
      <c r="D287" s="162" t="s">
        <v>87</v>
      </c>
      <c r="E287" s="328">
        <v>2.2000000000000002</v>
      </c>
      <c r="F287" s="162" t="s">
        <v>21537</v>
      </c>
      <c r="G287" s="162" t="s">
        <v>20796</v>
      </c>
      <c r="H287" s="177" t="s">
        <v>21479</v>
      </c>
      <c r="I287" s="162"/>
      <c r="J287" s="162" t="s">
        <v>21024</v>
      </c>
    </row>
    <row r="288" spans="1:10" ht="26.4">
      <c r="A288" s="311"/>
      <c r="B288" s="311" t="s">
        <v>6041</v>
      </c>
      <c r="C288" s="311">
        <v>43</v>
      </c>
      <c r="D288" s="311"/>
      <c r="E288" s="330">
        <f>SUM(E245:E287)</f>
        <v>310.81</v>
      </c>
      <c r="F288" s="311"/>
      <c r="G288" s="311"/>
      <c r="H288" s="311"/>
      <c r="I288" s="311"/>
      <c r="J288" s="311"/>
    </row>
    <row r="289" spans="1:10" ht="39.6">
      <c r="A289" s="162">
        <v>1</v>
      </c>
      <c r="B289" s="162" t="s">
        <v>21538</v>
      </c>
      <c r="C289" s="162" t="s">
        <v>20834</v>
      </c>
      <c r="D289" s="162" t="s">
        <v>21539</v>
      </c>
      <c r="E289" s="328">
        <v>1</v>
      </c>
      <c r="F289" s="162" t="s">
        <v>21540</v>
      </c>
      <c r="G289" s="162" t="s">
        <v>20785</v>
      </c>
      <c r="H289" s="162" t="s">
        <v>21541</v>
      </c>
      <c r="I289" s="162" t="s">
        <v>21542</v>
      </c>
      <c r="J289" s="162" t="s">
        <v>20889</v>
      </c>
    </row>
    <row r="290" spans="1:10" ht="52.8">
      <c r="A290" s="162">
        <v>2</v>
      </c>
      <c r="B290" s="162" t="s">
        <v>21543</v>
      </c>
      <c r="C290" s="162" t="s">
        <v>20834</v>
      </c>
      <c r="D290" s="162" t="s">
        <v>21539</v>
      </c>
      <c r="E290" s="328">
        <v>21.5</v>
      </c>
      <c r="F290" s="162" t="s">
        <v>21544</v>
      </c>
      <c r="G290" s="162" t="s">
        <v>20796</v>
      </c>
      <c r="H290" s="162" t="s">
        <v>21545</v>
      </c>
      <c r="I290" s="162" t="s">
        <v>20916</v>
      </c>
      <c r="J290" s="162" t="s">
        <v>21546</v>
      </c>
    </row>
    <row r="291" spans="1:10" ht="26.4">
      <c r="A291" s="162">
        <v>3</v>
      </c>
      <c r="B291" s="162" t="s">
        <v>21547</v>
      </c>
      <c r="C291" s="162" t="s">
        <v>20834</v>
      </c>
      <c r="D291" s="162" t="s">
        <v>21539</v>
      </c>
      <c r="E291" s="328">
        <v>1</v>
      </c>
      <c r="F291" s="162" t="s">
        <v>20862</v>
      </c>
      <c r="G291" s="162" t="s">
        <v>20796</v>
      </c>
      <c r="H291" s="162" t="s">
        <v>20863</v>
      </c>
      <c r="I291" s="162" t="s">
        <v>20829</v>
      </c>
      <c r="J291" s="162" t="s">
        <v>21062</v>
      </c>
    </row>
    <row r="292" spans="1:10" ht="26.4">
      <c r="A292" s="162">
        <v>4</v>
      </c>
      <c r="B292" s="162" t="s">
        <v>21548</v>
      </c>
      <c r="C292" s="162" t="s">
        <v>20834</v>
      </c>
      <c r="D292" s="162" t="s">
        <v>21539</v>
      </c>
      <c r="E292" s="328">
        <v>1</v>
      </c>
      <c r="F292" s="162" t="s">
        <v>21549</v>
      </c>
      <c r="G292" s="162" t="s">
        <v>20796</v>
      </c>
      <c r="H292" s="162" t="s">
        <v>21550</v>
      </c>
      <c r="I292" s="162" t="s">
        <v>20829</v>
      </c>
      <c r="J292" s="162" t="s">
        <v>20988</v>
      </c>
    </row>
    <row r="293" spans="1:10" ht="52.8">
      <c r="A293" s="162">
        <v>5</v>
      </c>
      <c r="B293" s="162" t="s">
        <v>21551</v>
      </c>
      <c r="C293" s="162" t="s">
        <v>20834</v>
      </c>
      <c r="D293" s="162" t="s">
        <v>21539</v>
      </c>
      <c r="E293" s="328">
        <v>0.1</v>
      </c>
      <c r="F293" s="162" t="s">
        <v>21552</v>
      </c>
      <c r="G293" s="162" t="s">
        <v>20777</v>
      </c>
      <c r="H293" s="162" t="s">
        <v>21401</v>
      </c>
      <c r="I293" s="162"/>
      <c r="J293" s="162" t="s">
        <v>21328</v>
      </c>
    </row>
    <row r="294" spans="1:10" ht="39.6">
      <c r="A294" s="162">
        <v>6</v>
      </c>
      <c r="B294" s="162" t="s">
        <v>21553</v>
      </c>
      <c r="C294" s="162" t="s">
        <v>20834</v>
      </c>
      <c r="D294" s="162" t="s">
        <v>21539</v>
      </c>
      <c r="E294" s="328">
        <v>39.1</v>
      </c>
      <c r="F294" s="162" t="s">
        <v>21554</v>
      </c>
      <c r="G294" s="162" t="s">
        <v>20785</v>
      </c>
      <c r="H294" s="162" t="s">
        <v>20941</v>
      </c>
      <c r="I294" s="162" t="s">
        <v>20942</v>
      </c>
      <c r="J294" s="162" t="s">
        <v>21555</v>
      </c>
    </row>
    <row r="295" spans="1:10" ht="39.6">
      <c r="A295" s="162">
        <v>7</v>
      </c>
      <c r="B295" s="162" t="s">
        <v>21556</v>
      </c>
      <c r="C295" s="162" t="s">
        <v>20834</v>
      </c>
      <c r="D295" s="162" t="s">
        <v>21539</v>
      </c>
      <c r="E295" s="328">
        <v>24.6</v>
      </c>
      <c r="F295" s="162" t="s">
        <v>21411</v>
      </c>
      <c r="G295" s="162" t="s">
        <v>20785</v>
      </c>
      <c r="H295" s="162" t="s">
        <v>21557</v>
      </c>
      <c r="I295" s="162" t="s">
        <v>21296</v>
      </c>
      <c r="J295" s="162" t="s">
        <v>21558</v>
      </c>
    </row>
    <row r="296" spans="1:10" ht="39.6">
      <c r="A296" s="311"/>
      <c r="B296" s="311" t="s">
        <v>21559</v>
      </c>
      <c r="C296" s="311">
        <v>7</v>
      </c>
      <c r="D296" s="311"/>
      <c r="E296" s="330">
        <f>SUM(E289:E295)</f>
        <v>88.300000000000011</v>
      </c>
      <c r="F296" s="311"/>
      <c r="G296" s="311"/>
      <c r="H296" s="311"/>
      <c r="I296" s="311"/>
      <c r="J296" s="311"/>
    </row>
    <row r="297" spans="1:10" ht="26.4">
      <c r="A297" s="162">
        <v>1</v>
      </c>
      <c r="B297" s="162" t="s">
        <v>21560</v>
      </c>
      <c r="C297" s="162" t="s">
        <v>20834</v>
      </c>
      <c r="D297" s="162" t="s">
        <v>72</v>
      </c>
      <c r="E297" s="328">
        <v>4.4000000000000004</v>
      </c>
      <c r="F297" s="162" t="s">
        <v>21549</v>
      </c>
      <c r="G297" s="162" t="s">
        <v>20796</v>
      </c>
      <c r="H297" s="162" t="s">
        <v>21550</v>
      </c>
      <c r="I297" s="162" t="s">
        <v>20829</v>
      </c>
      <c r="J297" s="162" t="s">
        <v>20952</v>
      </c>
    </row>
    <row r="298" spans="1:10" ht="26.4">
      <c r="A298" s="162">
        <v>2</v>
      </c>
      <c r="B298" s="162" t="s">
        <v>21561</v>
      </c>
      <c r="C298" s="162" t="s">
        <v>20834</v>
      </c>
      <c r="D298" s="162" t="s">
        <v>72</v>
      </c>
      <c r="E298" s="328">
        <v>5.0000000000000001E-3</v>
      </c>
      <c r="F298" s="162" t="s">
        <v>21404</v>
      </c>
      <c r="G298" s="162" t="s">
        <v>20777</v>
      </c>
      <c r="H298" s="162" t="s">
        <v>21405</v>
      </c>
      <c r="I298" s="162" t="s">
        <v>21406</v>
      </c>
      <c r="J298" s="162" t="s">
        <v>21062</v>
      </c>
    </row>
    <row r="299" spans="1:10" ht="52.8">
      <c r="A299" s="162">
        <v>3</v>
      </c>
      <c r="B299" s="162" t="s">
        <v>21562</v>
      </c>
      <c r="C299" s="162" t="s">
        <v>20834</v>
      </c>
      <c r="D299" s="162" t="s">
        <v>72</v>
      </c>
      <c r="E299" s="328">
        <v>2</v>
      </c>
      <c r="F299" s="162" t="s">
        <v>21563</v>
      </c>
      <c r="G299" s="162" t="s">
        <v>20777</v>
      </c>
      <c r="H299" s="162" t="s">
        <v>21401</v>
      </c>
      <c r="I299" s="162"/>
      <c r="J299" s="162" t="s">
        <v>21328</v>
      </c>
    </row>
    <row r="300" spans="1:10" ht="52.8">
      <c r="A300" s="162">
        <v>4</v>
      </c>
      <c r="B300" s="162" t="s">
        <v>21564</v>
      </c>
      <c r="C300" s="162" t="s">
        <v>20834</v>
      </c>
      <c r="D300" s="162" t="s">
        <v>72</v>
      </c>
      <c r="E300" s="328">
        <v>5</v>
      </c>
      <c r="F300" s="162" t="s">
        <v>21565</v>
      </c>
      <c r="G300" s="162" t="s">
        <v>20777</v>
      </c>
      <c r="H300" s="162" t="s">
        <v>21401</v>
      </c>
      <c r="I300" s="162"/>
      <c r="J300" s="162" t="s">
        <v>21458</v>
      </c>
    </row>
    <row r="301" spans="1:10" ht="39.6">
      <c r="A301" s="162">
        <v>5</v>
      </c>
      <c r="B301" s="162" t="s">
        <v>21566</v>
      </c>
      <c r="C301" s="162" t="s">
        <v>20834</v>
      </c>
      <c r="D301" s="162" t="s">
        <v>72</v>
      </c>
      <c r="E301" s="328">
        <v>4.5999999999999996</v>
      </c>
      <c r="F301" s="162" t="s">
        <v>21411</v>
      </c>
      <c r="G301" s="162" t="s">
        <v>20785</v>
      </c>
      <c r="H301" s="162" t="s">
        <v>21557</v>
      </c>
      <c r="I301" s="162" t="s">
        <v>21296</v>
      </c>
      <c r="J301" s="162" t="s">
        <v>21558</v>
      </c>
    </row>
    <row r="302" spans="1:10" ht="66">
      <c r="A302" s="162">
        <v>6</v>
      </c>
      <c r="B302" s="162" t="s">
        <v>4072</v>
      </c>
      <c r="C302" s="162" t="s">
        <v>20834</v>
      </c>
      <c r="D302" s="162" t="s">
        <v>72</v>
      </c>
      <c r="E302" s="328">
        <v>10.6</v>
      </c>
      <c r="F302" s="162" t="s">
        <v>21567</v>
      </c>
      <c r="G302" s="162" t="s">
        <v>20796</v>
      </c>
      <c r="H302" s="162" t="s">
        <v>21568</v>
      </c>
      <c r="I302" s="162"/>
      <c r="J302" s="162" t="s">
        <v>21569</v>
      </c>
    </row>
    <row r="303" spans="1:10" ht="26.4">
      <c r="A303" s="311"/>
      <c r="B303" s="311" t="s">
        <v>6048</v>
      </c>
      <c r="C303" s="311">
        <v>6</v>
      </c>
      <c r="D303" s="311"/>
      <c r="E303" s="330">
        <f>SUM(E297:E302)</f>
        <v>26.605000000000004</v>
      </c>
      <c r="F303" s="311"/>
      <c r="G303" s="311"/>
      <c r="H303" s="311"/>
      <c r="I303" s="311"/>
      <c r="J303" s="311"/>
    </row>
    <row r="304" spans="1:10" ht="39.6">
      <c r="A304" s="312">
        <v>175</v>
      </c>
      <c r="B304" s="312" t="s">
        <v>21570</v>
      </c>
      <c r="C304" s="312">
        <f>C303+C296+C288+C244+C172</f>
        <v>175</v>
      </c>
      <c r="D304" s="312"/>
      <c r="E304" s="333">
        <f>E303+E296+E288+E244+E172</f>
        <v>605.81900000000007</v>
      </c>
      <c r="F304" s="312"/>
      <c r="G304" s="312"/>
      <c r="H304" s="312"/>
      <c r="I304" s="312"/>
      <c r="J304" s="312"/>
    </row>
    <row r="305" spans="1:10" ht="39.6">
      <c r="A305" s="162">
        <v>1</v>
      </c>
      <c r="B305" s="162" t="s">
        <v>21571</v>
      </c>
      <c r="C305" s="162" t="s">
        <v>2280</v>
      </c>
      <c r="D305" s="162"/>
      <c r="E305" s="328">
        <v>33</v>
      </c>
      <c r="F305" s="162" t="s">
        <v>21572</v>
      </c>
      <c r="G305" s="162" t="s">
        <v>20785</v>
      </c>
      <c r="H305" s="162" t="s">
        <v>21220</v>
      </c>
      <c r="I305" s="162"/>
      <c r="J305" s="162" t="s">
        <v>21109</v>
      </c>
    </row>
    <row r="306" spans="1:10" ht="39.6">
      <c r="A306" s="162">
        <v>2</v>
      </c>
      <c r="B306" s="162" t="s">
        <v>21573</v>
      </c>
      <c r="C306" s="162" t="s">
        <v>2280</v>
      </c>
      <c r="D306" s="162"/>
      <c r="E306" s="328">
        <v>13</v>
      </c>
      <c r="F306" s="162" t="s">
        <v>21574</v>
      </c>
      <c r="G306" s="162" t="s">
        <v>20785</v>
      </c>
      <c r="H306" s="162" t="s">
        <v>21220</v>
      </c>
      <c r="I306" s="162"/>
      <c r="J306" s="162" t="s">
        <v>21328</v>
      </c>
    </row>
    <row r="307" spans="1:10" ht="39.6">
      <c r="A307" s="162">
        <v>3</v>
      </c>
      <c r="B307" s="162" t="s">
        <v>21575</v>
      </c>
      <c r="C307" s="162" t="s">
        <v>2280</v>
      </c>
      <c r="D307" s="162"/>
      <c r="E307" s="328">
        <v>10</v>
      </c>
      <c r="F307" s="162" t="s">
        <v>21576</v>
      </c>
      <c r="G307" s="162" t="s">
        <v>20785</v>
      </c>
      <c r="H307" s="162" t="s">
        <v>21220</v>
      </c>
      <c r="I307" s="162"/>
      <c r="J307" s="162" t="s">
        <v>21109</v>
      </c>
    </row>
    <row r="308" spans="1:10" ht="39.6">
      <c r="A308" s="162">
        <v>4</v>
      </c>
      <c r="B308" s="162" t="s">
        <v>21577</v>
      </c>
      <c r="C308" s="162" t="s">
        <v>2280</v>
      </c>
      <c r="D308" s="162"/>
      <c r="E308" s="328">
        <v>25.8</v>
      </c>
      <c r="F308" s="162" t="s">
        <v>21578</v>
      </c>
      <c r="G308" s="162" t="s">
        <v>20785</v>
      </c>
      <c r="H308" s="162" t="s">
        <v>21220</v>
      </c>
      <c r="I308" s="162"/>
      <c r="J308" s="162" t="s">
        <v>21328</v>
      </c>
    </row>
    <row r="309" spans="1:10" ht="52.8">
      <c r="A309" s="162">
        <v>5</v>
      </c>
      <c r="B309" s="162" t="s">
        <v>21579</v>
      </c>
      <c r="C309" s="162" t="s">
        <v>2280</v>
      </c>
      <c r="D309" s="162"/>
      <c r="E309" s="328">
        <v>60</v>
      </c>
      <c r="F309" s="162" t="s">
        <v>21580</v>
      </c>
      <c r="G309" s="162" t="s">
        <v>20785</v>
      </c>
      <c r="H309" s="162" t="s">
        <v>21220</v>
      </c>
      <c r="I309" s="162"/>
      <c r="J309" s="162" t="s">
        <v>21062</v>
      </c>
    </row>
    <row r="310" spans="1:10" ht="39.6">
      <c r="A310" s="162">
        <v>6</v>
      </c>
      <c r="B310" s="162" t="s">
        <v>21581</v>
      </c>
      <c r="C310" s="162" t="s">
        <v>2280</v>
      </c>
      <c r="D310" s="162"/>
      <c r="E310" s="328">
        <v>33</v>
      </c>
      <c r="F310" s="162" t="s">
        <v>21582</v>
      </c>
      <c r="G310" s="162" t="s">
        <v>20796</v>
      </c>
      <c r="H310" s="162" t="s">
        <v>21568</v>
      </c>
      <c r="I310" s="162"/>
      <c r="J310" s="162" t="s">
        <v>21062</v>
      </c>
    </row>
    <row r="311" spans="1:10" ht="39.6">
      <c r="A311" s="162">
        <v>7</v>
      </c>
      <c r="B311" s="162" t="s">
        <v>21571</v>
      </c>
      <c r="C311" s="162" t="s">
        <v>2280</v>
      </c>
      <c r="D311" s="162"/>
      <c r="E311" s="328">
        <v>27</v>
      </c>
      <c r="F311" s="162" t="s">
        <v>21583</v>
      </c>
      <c r="G311" s="162" t="s">
        <v>20796</v>
      </c>
      <c r="H311" s="162" t="s">
        <v>21568</v>
      </c>
      <c r="I311" s="162"/>
      <c r="J311" s="162" t="s">
        <v>21328</v>
      </c>
    </row>
    <row r="312" spans="1:10" ht="26.4">
      <c r="A312" s="162">
        <v>8</v>
      </c>
      <c r="B312" s="162" t="s">
        <v>21584</v>
      </c>
      <c r="C312" s="162" t="s">
        <v>2280</v>
      </c>
      <c r="D312" s="162"/>
      <c r="E312" s="328">
        <v>26</v>
      </c>
      <c r="F312" s="162" t="s">
        <v>21585</v>
      </c>
      <c r="G312" s="162" t="s">
        <v>20796</v>
      </c>
      <c r="H312" s="162" t="s">
        <v>21450</v>
      </c>
      <c r="I312" s="162" t="s">
        <v>20829</v>
      </c>
      <c r="J312" s="162" t="s">
        <v>21062</v>
      </c>
    </row>
    <row r="313" spans="1:10" ht="26.4">
      <c r="A313" s="162">
        <v>9</v>
      </c>
      <c r="B313" s="162" t="s">
        <v>21586</v>
      </c>
      <c r="C313" s="162" t="s">
        <v>2280</v>
      </c>
      <c r="D313" s="162"/>
      <c r="E313" s="328">
        <v>25</v>
      </c>
      <c r="F313" s="162" t="s">
        <v>21587</v>
      </c>
      <c r="G313" s="162" t="s">
        <v>20796</v>
      </c>
      <c r="H313" s="162" t="s">
        <v>21341</v>
      </c>
      <c r="I313" s="162" t="s">
        <v>20951</v>
      </c>
      <c r="J313" s="162" t="s">
        <v>21062</v>
      </c>
    </row>
    <row r="314" spans="1:10" ht="52.8">
      <c r="A314" s="162">
        <v>10</v>
      </c>
      <c r="B314" s="162" t="s">
        <v>21588</v>
      </c>
      <c r="C314" s="162" t="s">
        <v>2280</v>
      </c>
      <c r="D314" s="162"/>
      <c r="E314" s="328">
        <v>15</v>
      </c>
      <c r="F314" s="162" t="s">
        <v>21589</v>
      </c>
      <c r="G314" s="162" t="s">
        <v>20796</v>
      </c>
      <c r="H314" s="162" t="s">
        <v>21568</v>
      </c>
      <c r="I314" s="162"/>
      <c r="J314" s="162" t="s">
        <v>21062</v>
      </c>
    </row>
    <row r="315" spans="1:10" ht="52.8">
      <c r="A315" s="162">
        <v>11</v>
      </c>
      <c r="B315" s="162" t="s">
        <v>21214</v>
      </c>
      <c r="C315" s="162" t="s">
        <v>2280</v>
      </c>
      <c r="D315" s="162"/>
      <c r="E315" s="328">
        <v>10</v>
      </c>
      <c r="F315" s="162" t="s">
        <v>21590</v>
      </c>
      <c r="G315" s="162" t="s">
        <v>20796</v>
      </c>
      <c r="H315" s="162" t="s">
        <v>21568</v>
      </c>
      <c r="I315" s="162"/>
      <c r="J315" s="162" t="s">
        <v>21062</v>
      </c>
    </row>
    <row r="316" spans="1:10" ht="52.8">
      <c r="A316" s="162">
        <v>12</v>
      </c>
      <c r="B316" s="162" t="s">
        <v>21591</v>
      </c>
      <c r="C316" s="162" t="s">
        <v>2280</v>
      </c>
      <c r="D316" s="162"/>
      <c r="E316" s="328">
        <v>20</v>
      </c>
      <c r="F316" s="162" t="s">
        <v>21592</v>
      </c>
      <c r="G316" s="162" t="s">
        <v>20796</v>
      </c>
      <c r="H316" s="162" t="s">
        <v>21568</v>
      </c>
      <c r="I316" s="162"/>
      <c r="J316" s="162" t="s">
        <v>21062</v>
      </c>
    </row>
    <row r="317" spans="1:10" ht="52.8">
      <c r="A317" s="162">
        <v>13</v>
      </c>
      <c r="B317" s="162" t="s">
        <v>21593</v>
      </c>
      <c r="C317" s="162" t="s">
        <v>2280</v>
      </c>
      <c r="D317" s="162"/>
      <c r="E317" s="328">
        <v>15</v>
      </c>
      <c r="F317" s="162" t="s">
        <v>21594</v>
      </c>
      <c r="G317" s="162" t="s">
        <v>20796</v>
      </c>
      <c r="H317" s="162" t="s">
        <v>21568</v>
      </c>
      <c r="I317" s="162"/>
      <c r="J317" s="162" t="s">
        <v>21062</v>
      </c>
    </row>
    <row r="318" spans="1:10" ht="66">
      <c r="A318" s="162">
        <v>14</v>
      </c>
      <c r="B318" s="162" t="s">
        <v>21595</v>
      </c>
      <c r="C318" s="162" t="s">
        <v>2280</v>
      </c>
      <c r="D318" s="162"/>
      <c r="E318" s="328">
        <v>30</v>
      </c>
      <c r="F318" s="162" t="s">
        <v>21596</v>
      </c>
      <c r="G318" s="162" t="s">
        <v>20796</v>
      </c>
      <c r="H318" s="162" t="s">
        <v>21568</v>
      </c>
      <c r="I318" s="162"/>
      <c r="J318" s="162" t="s">
        <v>21062</v>
      </c>
    </row>
    <row r="319" spans="1:10" ht="66">
      <c r="A319" s="162">
        <v>15</v>
      </c>
      <c r="B319" s="162" t="s">
        <v>19107</v>
      </c>
      <c r="C319" s="162" t="s">
        <v>2280</v>
      </c>
      <c r="D319" s="162"/>
      <c r="E319" s="328">
        <v>62</v>
      </c>
      <c r="F319" s="162" t="s">
        <v>21597</v>
      </c>
      <c r="G319" s="162" t="s">
        <v>20796</v>
      </c>
      <c r="H319" s="162" t="s">
        <v>21568</v>
      </c>
      <c r="I319" s="162"/>
      <c r="J319" s="162" t="s">
        <v>21062</v>
      </c>
    </row>
    <row r="320" spans="1:10" ht="52.8">
      <c r="A320" s="162">
        <v>16</v>
      </c>
      <c r="B320" s="162" t="s">
        <v>21598</v>
      </c>
      <c r="C320" s="162" t="s">
        <v>2280</v>
      </c>
      <c r="D320" s="162"/>
      <c r="E320" s="328">
        <v>12</v>
      </c>
      <c r="F320" s="162" t="s">
        <v>21599</v>
      </c>
      <c r="G320" s="162" t="s">
        <v>20796</v>
      </c>
      <c r="H320" s="162" t="s">
        <v>21568</v>
      </c>
      <c r="I320" s="162"/>
      <c r="J320" s="162" t="s">
        <v>21062</v>
      </c>
    </row>
    <row r="321" spans="1:10" ht="52.8">
      <c r="A321" s="162">
        <v>17</v>
      </c>
      <c r="B321" s="162" t="s">
        <v>21573</v>
      </c>
      <c r="C321" s="162" t="s">
        <v>2280</v>
      </c>
      <c r="D321" s="162"/>
      <c r="E321" s="328">
        <v>12</v>
      </c>
      <c r="F321" s="162" t="s">
        <v>21600</v>
      </c>
      <c r="G321" s="162" t="s">
        <v>20796</v>
      </c>
      <c r="H321" s="162" t="s">
        <v>21568</v>
      </c>
      <c r="I321" s="162"/>
      <c r="J321" s="162" t="s">
        <v>21062</v>
      </c>
    </row>
    <row r="322" spans="1:10" ht="52.8">
      <c r="A322" s="162">
        <v>18</v>
      </c>
      <c r="B322" s="162" t="s">
        <v>21601</v>
      </c>
      <c r="C322" s="162" t="s">
        <v>2280</v>
      </c>
      <c r="D322" s="162"/>
      <c r="E322" s="328">
        <v>8.5</v>
      </c>
      <c r="F322" s="162" t="s">
        <v>21602</v>
      </c>
      <c r="G322" s="162" t="s">
        <v>20796</v>
      </c>
      <c r="H322" s="162" t="s">
        <v>21568</v>
      </c>
      <c r="I322" s="162"/>
      <c r="J322" s="162" t="s">
        <v>21062</v>
      </c>
    </row>
    <row r="323" spans="1:10" ht="52.8">
      <c r="A323" s="162">
        <v>19</v>
      </c>
      <c r="B323" s="162" t="s">
        <v>21603</v>
      </c>
      <c r="C323" s="162" t="s">
        <v>2280</v>
      </c>
      <c r="D323" s="162"/>
      <c r="E323" s="328">
        <v>5.7</v>
      </c>
      <c r="F323" s="162" t="s">
        <v>21604</v>
      </c>
      <c r="G323" s="162" t="s">
        <v>20796</v>
      </c>
      <c r="H323" s="162" t="s">
        <v>21568</v>
      </c>
      <c r="I323" s="162"/>
      <c r="J323" s="162" t="s">
        <v>21062</v>
      </c>
    </row>
    <row r="324" spans="1:10" ht="52.8">
      <c r="A324" s="162">
        <v>20</v>
      </c>
      <c r="B324" s="162" t="s">
        <v>21605</v>
      </c>
      <c r="C324" s="162" t="s">
        <v>2280</v>
      </c>
      <c r="D324" s="162"/>
      <c r="E324" s="328">
        <v>7.7</v>
      </c>
      <c r="F324" s="162" t="s">
        <v>21606</v>
      </c>
      <c r="G324" s="162" t="s">
        <v>20796</v>
      </c>
      <c r="H324" s="162" t="s">
        <v>21568</v>
      </c>
      <c r="I324" s="162"/>
      <c r="J324" s="162" t="s">
        <v>21062</v>
      </c>
    </row>
    <row r="325" spans="1:10" ht="52.8">
      <c r="A325" s="162">
        <v>21</v>
      </c>
      <c r="B325" s="162" t="s">
        <v>21607</v>
      </c>
      <c r="C325" s="162" t="s">
        <v>2280</v>
      </c>
      <c r="D325" s="162"/>
      <c r="E325" s="328">
        <v>30</v>
      </c>
      <c r="F325" s="162" t="s">
        <v>21608</v>
      </c>
      <c r="G325" s="162" t="s">
        <v>20796</v>
      </c>
      <c r="H325" s="162" t="s">
        <v>21568</v>
      </c>
      <c r="I325" s="162"/>
      <c r="J325" s="162" t="s">
        <v>21062</v>
      </c>
    </row>
    <row r="326" spans="1:10" ht="52.8">
      <c r="A326" s="162">
        <v>22</v>
      </c>
      <c r="B326" s="162" t="s">
        <v>21609</v>
      </c>
      <c r="C326" s="162" t="s">
        <v>2280</v>
      </c>
      <c r="D326" s="162"/>
      <c r="E326" s="328">
        <v>12</v>
      </c>
      <c r="F326" s="162" t="s">
        <v>21610</v>
      </c>
      <c r="G326" s="162" t="s">
        <v>20796</v>
      </c>
      <c r="H326" s="162" t="s">
        <v>21568</v>
      </c>
      <c r="I326" s="162"/>
      <c r="J326" s="162" t="s">
        <v>21062</v>
      </c>
    </row>
    <row r="327" spans="1:10" ht="39.6">
      <c r="A327" s="162">
        <v>23</v>
      </c>
      <c r="B327" s="162" t="s">
        <v>21611</v>
      </c>
      <c r="C327" s="162" t="s">
        <v>2280</v>
      </c>
      <c r="D327" s="162"/>
      <c r="E327" s="328">
        <v>11</v>
      </c>
      <c r="F327" s="162" t="s">
        <v>21612</v>
      </c>
      <c r="G327" s="162" t="s">
        <v>20796</v>
      </c>
      <c r="H327" s="162" t="s">
        <v>21568</v>
      </c>
      <c r="I327" s="162"/>
      <c r="J327" s="162" t="s">
        <v>21062</v>
      </c>
    </row>
    <row r="328" spans="1:10" ht="52.8">
      <c r="A328" s="162">
        <v>24</v>
      </c>
      <c r="B328" s="162" t="s">
        <v>21613</v>
      </c>
      <c r="C328" s="162" t="s">
        <v>2280</v>
      </c>
      <c r="D328" s="162"/>
      <c r="E328" s="328">
        <v>15</v>
      </c>
      <c r="F328" s="162" t="s">
        <v>21614</v>
      </c>
      <c r="G328" s="162" t="s">
        <v>20796</v>
      </c>
      <c r="H328" s="162" t="s">
        <v>21568</v>
      </c>
      <c r="I328" s="162"/>
      <c r="J328" s="162" t="s">
        <v>21062</v>
      </c>
    </row>
    <row r="329" spans="1:10" ht="52.8">
      <c r="A329" s="162">
        <v>25</v>
      </c>
      <c r="B329" s="162" t="s">
        <v>21615</v>
      </c>
      <c r="C329" s="162" t="s">
        <v>2280</v>
      </c>
      <c r="D329" s="162"/>
      <c r="E329" s="328">
        <v>8.9</v>
      </c>
      <c r="F329" s="162" t="s">
        <v>21616</v>
      </c>
      <c r="G329" s="162" t="s">
        <v>20796</v>
      </c>
      <c r="H329" s="162" t="s">
        <v>21568</v>
      </c>
      <c r="I329" s="162"/>
      <c r="J329" s="162" t="s">
        <v>21062</v>
      </c>
    </row>
    <row r="330" spans="1:10" ht="39.6">
      <c r="A330" s="162">
        <v>26</v>
      </c>
      <c r="B330" s="162" t="s">
        <v>21617</v>
      </c>
      <c r="C330" s="162" t="s">
        <v>2280</v>
      </c>
      <c r="D330" s="162"/>
      <c r="E330" s="328">
        <v>21</v>
      </c>
      <c r="F330" s="162" t="s">
        <v>21618</v>
      </c>
      <c r="G330" s="162" t="s">
        <v>20796</v>
      </c>
      <c r="H330" s="162" t="s">
        <v>21568</v>
      </c>
      <c r="I330" s="162"/>
      <c r="J330" s="162" t="s">
        <v>21062</v>
      </c>
    </row>
    <row r="331" spans="1:10" ht="39.6">
      <c r="A331" s="162">
        <v>27</v>
      </c>
      <c r="B331" s="162" t="s">
        <v>21619</v>
      </c>
      <c r="C331" s="162" t="s">
        <v>2280</v>
      </c>
      <c r="D331" s="162"/>
      <c r="E331" s="328">
        <v>7.3</v>
      </c>
      <c r="F331" s="162" t="s">
        <v>21620</v>
      </c>
      <c r="G331" s="162" t="s">
        <v>20796</v>
      </c>
      <c r="H331" s="162" t="s">
        <v>21568</v>
      </c>
      <c r="I331" s="162"/>
      <c r="J331" s="162" t="s">
        <v>21062</v>
      </c>
    </row>
    <row r="332" spans="1:10" ht="39.6">
      <c r="A332" s="162">
        <v>28</v>
      </c>
      <c r="B332" s="162" t="s">
        <v>21621</v>
      </c>
      <c r="C332" s="162" t="s">
        <v>2280</v>
      </c>
      <c r="D332" s="162"/>
      <c r="E332" s="328">
        <v>26</v>
      </c>
      <c r="F332" s="162" t="s">
        <v>21622</v>
      </c>
      <c r="G332" s="162" t="s">
        <v>20796</v>
      </c>
      <c r="H332" s="162" t="s">
        <v>21568</v>
      </c>
      <c r="I332" s="162"/>
      <c r="J332" s="162" t="s">
        <v>21328</v>
      </c>
    </row>
    <row r="333" spans="1:10" ht="39.6">
      <c r="A333" s="162">
        <v>29</v>
      </c>
      <c r="B333" s="162" t="s">
        <v>21623</v>
      </c>
      <c r="C333" s="162" t="s">
        <v>2280</v>
      </c>
      <c r="D333" s="162"/>
      <c r="E333" s="328">
        <v>10.5</v>
      </c>
      <c r="F333" s="162" t="s">
        <v>21624</v>
      </c>
      <c r="G333" s="162" t="s">
        <v>20796</v>
      </c>
      <c r="H333" s="162" t="s">
        <v>21568</v>
      </c>
      <c r="I333" s="162"/>
      <c r="J333" s="162" t="s">
        <v>21062</v>
      </c>
    </row>
    <row r="334" spans="1:10" ht="52.8">
      <c r="A334" s="162">
        <v>30</v>
      </c>
      <c r="B334" s="162" t="s">
        <v>21625</v>
      </c>
      <c r="C334" s="162" t="s">
        <v>2280</v>
      </c>
      <c r="D334" s="162"/>
      <c r="E334" s="328">
        <v>10</v>
      </c>
      <c r="F334" s="162" t="s">
        <v>21626</v>
      </c>
      <c r="G334" s="162" t="s">
        <v>20796</v>
      </c>
      <c r="H334" s="162" t="s">
        <v>21568</v>
      </c>
      <c r="I334" s="162"/>
      <c r="J334" s="162" t="s">
        <v>21627</v>
      </c>
    </row>
    <row r="335" spans="1:10" ht="52.8">
      <c r="A335" s="162">
        <v>31</v>
      </c>
      <c r="B335" s="162" t="s">
        <v>21628</v>
      </c>
      <c r="C335" s="162" t="s">
        <v>2280</v>
      </c>
      <c r="D335" s="162"/>
      <c r="E335" s="328">
        <v>7.3</v>
      </c>
      <c r="F335" s="162" t="s">
        <v>21629</v>
      </c>
      <c r="G335" s="162" t="s">
        <v>20796</v>
      </c>
      <c r="H335" s="162" t="s">
        <v>21568</v>
      </c>
      <c r="I335" s="162"/>
      <c r="J335" s="162" t="s">
        <v>21630</v>
      </c>
    </row>
    <row r="336" spans="1:10" ht="52.8">
      <c r="A336" s="162">
        <v>32</v>
      </c>
      <c r="B336" s="162" t="s">
        <v>21617</v>
      </c>
      <c r="C336" s="162" t="s">
        <v>2280</v>
      </c>
      <c r="D336" s="162"/>
      <c r="E336" s="328">
        <v>13</v>
      </c>
      <c r="F336" s="162" t="s">
        <v>21631</v>
      </c>
      <c r="G336" s="162" t="s">
        <v>20796</v>
      </c>
      <c r="H336" s="162" t="s">
        <v>21568</v>
      </c>
      <c r="I336" s="162"/>
      <c r="J336" s="162" t="s">
        <v>21328</v>
      </c>
    </row>
    <row r="337" spans="1:10" ht="52.8">
      <c r="A337" s="162">
        <v>33</v>
      </c>
      <c r="B337" s="162" t="s">
        <v>21632</v>
      </c>
      <c r="C337" s="162" t="s">
        <v>2280</v>
      </c>
      <c r="D337" s="162"/>
      <c r="E337" s="328">
        <v>41.3</v>
      </c>
      <c r="F337" s="162" t="s">
        <v>21633</v>
      </c>
      <c r="G337" s="162" t="s">
        <v>20796</v>
      </c>
      <c r="H337" s="162" t="s">
        <v>21568</v>
      </c>
      <c r="I337" s="162"/>
      <c r="J337" s="162" t="s">
        <v>21634</v>
      </c>
    </row>
    <row r="338" spans="1:10" ht="79.2">
      <c r="A338" s="162">
        <v>34</v>
      </c>
      <c r="B338" s="162" t="s">
        <v>21635</v>
      </c>
      <c r="C338" s="162" t="s">
        <v>2280</v>
      </c>
      <c r="D338" s="162"/>
      <c r="E338" s="328">
        <v>25.9</v>
      </c>
      <c r="F338" s="162" t="s">
        <v>21636</v>
      </c>
      <c r="G338" s="162" t="s">
        <v>20796</v>
      </c>
      <c r="H338" s="162" t="s">
        <v>21568</v>
      </c>
      <c r="I338" s="162"/>
      <c r="J338" s="162" t="s">
        <v>21637</v>
      </c>
    </row>
    <row r="339" spans="1:10" ht="52.8">
      <c r="A339" s="162">
        <v>35</v>
      </c>
      <c r="B339" s="162" t="s">
        <v>21638</v>
      </c>
      <c r="C339" s="162" t="s">
        <v>2280</v>
      </c>
      <c r="D339" s="162"/>
      <c r="E339" s="328">
        <v>8.6999999999999993</v>
      </c>
      <c r="F339" s="162" t="s">
        <v>21639</v>
      </c>
      <c r="G339" s="162" t="s">
        <v>20777</v>
      </c>
      <c r="H339" s="162" t="s">
        <v>21640</v>
      </c>
      <c r="I339" s="162"/>
      <c r="J339" s="162" t="s">
        <v>21328</v>
      </c>
    </row>
    <row r="340" spans="1:10" ht="52.8">
      <c r="A340" s="162">
        <v>36</v>
      </c>
      <c r="B340" s="162" t="s">
        <v>21641</v>
      </c>
      <c r="C340" s="162" t="s">
        <v>2280</v>
      </c>
      <c r="D340" s="162"/>
      <c r="E340" s="328">
        <v>15</v>
      </c>
      <c r="F340" s="162" t="s">
        <v>21642</v>
      </c>
      <c r="G340" s="162" t="s">
        <v>20777</v>
      </c>
      <c r="H340" s="162" t="s">
        <v>21643</v>
      </c>
      <c r="I340" s="162"/>
      <c r="J340" s="162" t="s">
        <v>21644</v>
      </c>
    </row>
    <row r="341" spans="1:10" ht="52.8">
      <c r="A341" s="162">
        <v>37</v>
      </c>
      <c r="B341" s="162" t="s">
        <v>21645</v>
      </c>
      <c r="C341" s="162" t="s">
        <v>2280</v>
      </c>
      <c r="D341" s="162"/>
      <c r="E341" s="328">
        <v>260.89999999999998</v>
      </c>
      <c r="F341" s="162" t="s">
        <v>21646</v>
      </c>
      <c r="G341" s="162" t="s">
        <v>20777</v>
      </c>
      <c r="H341" s="162" t="s">
        <v>21643</v>
      </c>
      <c r="I341" s="162"/>
      <c r="J341" s="162" t="s">
        <v>20889</v>
      </c>
    </row>
    <row r="342" spans="1:10" ht="52.8">
      <c r="A342" s="162">
        <v>38</v>
      </c>
      <c r="B342" s="162" t="s">
        <v>21647</v>
      </c>
      <c r="C342" s="162" t="s">
        <v>2280</v>
      </c>
      <c r="D342" s="162"/>
      <c r="E342" s="328">
        <v>98</v>
      </c>
      <c r="F342" s="162" t="s">
        <v>21648</v>
      </c>
      <c r="G342" s="162" t="s">
        <v>20796</v>
      </c>
      <c r="H342" s="162" t="s">
        <v>21568</v>
      </c>
      <c r="I342" s="162"/>
      <c r="J342" s="162" t="s">
        <v>21328</v>
      </c>
    </row>
    <row r="343" spans="1:10" ht="26.4">
      <c r="A343" s="312">
        <v>38</v>
      </c>
      <c r="B343" s="312" t="s">
        <v>7010</v>
      </c>
      <c r="C343" s="312">
        <v>38</v>
      </c>
      <c r="D343" s="312"/>
      <c r="E343" s="333">
        <f>SUM(E305:E342)</f>
        <v>1072.5</v>
      </c>
      <c r="F343" s="312"/>
      <c r="G343" s="312"/>
      <c r="H343" s="312"/>
      <c r="I343" s="312"/>
      <c r="J343" s="312"/>
    </row>
    <row r="344" spans="1:10" ht="52.8">
      <c r="A344" s="162">
        <v>1</v>
      </c>
      <c r="B344" s="162" t="s">
        <v>21649</v>
      </c>
      <c r="C344" s="162" t="s">
        <v>21650</v>
      </c>
      <c r="D344" s="162"/>
      <c r="E344" s="328">
        <v>3.7</v>
      </c>
      <c r="F344" s="162" t="s">
        <v>21651</v>
      </c>
      <c r="G344" s="162" t="s">
        <v>20785</v>
      </c>
      <c r="H344" s="162" t="s">
        <v>21652</v>
      </c>
      <c r="I344" s="162" t="s">
        <v>20987</v>
      </c>
      <c r="J344" s="162" t="s">
        <v>21062</v>
      </c>
    </row>
    <row r="345" spans="1:10" ht="52.8">
      <c r="A345" s="162">
        <v>2</v>
      </c>
      <c r="B345" s="162" t="s">
        <v>21653</v>
      </c>
      <c r="C345" s="162" t="s">
        <v>21650</v>
      </c>
      <c r="D345" s="162"/>
      <c r="E345" s="328">
        <v>10</v>
      </c>
      <c r="F345" s="162" t="s">
        <v>21654</v>
      </c>
      <c r="G345" s="162" t="s">
        <v>20785</v>
      </c>
      <c r="H345" s="162" t="s">
        <v>21655</v>
      </c>
      <c r="I345" s="162" t="s">
        <v>21296</v>
      </c>
      <c r="J345" s="162" t="s">
        <v>21062</v>
      </c>
    </row>
    <row r="346" spans="1:10" ht="52.8">
      <c r="A346" s="162">
        <v>3</v>
      </c>
      <c r="B346" s="162" t="s">
        <v>20783</v>
      </c>
      <c r="C346" s="162" t="s">
        <v>21650</v>
      </c>
      <c r="D346" s="162"/>
      <c r="E346" s="328">
        <v>4</v>
      </c>
      <c r="F346" s="162" t="s">
        <v>21656</v>
      </c>
      <c r="G346" s="162" t="s">
        <v>20785</v>
      </c>
      <c r="H346" s="162" t="s">
        <v>21657</v>
      </c>
      <c r="I346" s="162" t="s">
        <v>20942</v>
      </c>
      <c r="J346" s="162" t="s">
        <v>21328</v>
      </c>
    </row>
    <row r="347" spans="1:10" ht="52.8">
      <c r="A347" s="162">
        <v>4</v>
      </c>
      <c r="B347" s="162" t="s">
        <v>21658</v>
      </c>
      <c r="C347" s="162" t="s">
        <v>21650</v>
      </c>
      <c r="D347" s="162"/>
      <c r="E347" s="328">
        <v>4</v>
      </c>
      <c r="F347" s="162" t="s">
        <v>21659</v>
      </c>
      <c r="G347" s="162" t="s">
        <v>20777</v>
      </c>
      <c r="H347" s="162" t="s">
        <v>21323</v>
      </c>
      <c r="I347" s="162" t="s">
        <v>20999</v>
      </c>
      <c r="J347" s="162" t="s">
        <v>21328</v>
      </c>
    </row>
    <row r="348" spans="1:10" ht="52.8">
      <c r="A348" s="162">
        <v>5</v>
      </c>
      <c r="B348" s="162" t="s">
        <v>21660</v>
      </c>
      <c r="C348" s="162" t="s">
        <v>21650</v>
      </c>
      <c r="D348" s="162"/>
      <c r="E348" s="328">
        <v>4.29</v>
      </c>
      <c r="F348" s="162" t="s">
        <v>21661</v>
      </c>
      <c r="G348" s="162" t="s">
        <v>20796</v>
      </c>
      <c r="H348" s="162" t="s">
        <v>21662</v>
      </c>
      <c r="I348" s="162" t="s">
        <v>20980</v>
      </c>
      <c r="J348" s="162" t="s">
        <v>21663</v>
      </c>
    </row>
    <row r="349" spans="1:10" ht="52.8">
      <c r="A349" s="162">
        <v>6</v>
      </c>
      <c r="B349" s="162" t="s">
        <v>2021</v>
      </c>
      <c r="C349" s="162" t="s">
        <v>21650</v>
      </c>
      <c r="D349" s="162"/>
      <c r="E349" s="328">
        <v>3</v>
      </c>
      <c r="F349" s="162" t="s">
        <v>21664</v>
      </c>
      <c r="G349" s="162" t="s">
        <v>20777</v>
      </c>
      <c r="H349" s="162" t="s">
        <v>21665</v>
      </c>
      <c r="I349" s="162" t="s">
        <v>20999</v>
      </c>
      <c r="J349" s="162" t="s">
        <v>21328</v>
      </c>
    </row>
    <row r="350" spans="1:10" ht="52.8">
      <c r="A350" s="162">
        <v>7</v>
      </c>
      <c r="B350" s="162" t="s">
        <v>21666</v>
      </c>
      <c r="C350" s="162" t="s">
        <v>21650</v>
      </c>
      <c r="D350" s="162"/>
      <c r="E350" s="328">
        <v>10</v>
      </c>
      <c r="F350" s="162" t="s">
        <v>21667</v>
      </c>
      <c r="G350" s="162" t="s">
        <v>20796</v>
      </c>
      <c r="H350" s="162" t="s">
        <v>21668</v>
      </c>
      <c r="I350" s="162" t="s">
        <v>20975</v>
      </c>
      <c r="J350" s="162" t="s">
        <v>21062</v>
      </c>
    </row>
    <row r="351" spans="1:10" ht="52.8">
      <c r="A351" s="162">
        <v>8</v>
      </c>
      <c r="B351" s="162" t="s">
        <v>21669</v>
      </c>
      <c r="C351" s="162" t="s">
        <v>21650</v>
      </c>
      <c r="D351" s="162"/>
      <c r="E351" s="328">
        <v>2</v>
      </c>
      <c r="F351" s="162" t="s">
        <v>21670</v>
      </c>
      <c r="G351" s="162" t="s">
        <v>20796</v>
      </c>
      <c r="H351" s="162" t="s">
        <v>21671</v>
      </c>
      <c r="I351" s="162" t="s">
        <v>21672</v>
      </c>
      <c r="J351" s="162" t="s">
        <v>21062</v>
      </c>
    </row>
    <row r="352" spans="1:10" ht="52.8">
      <c r="A352" s="162">
        <v>9</v>
      </c>
      <c r="B352" s="162" t="s">
        <v>21673</v>
      </c>
      <c r="C352" s="162" t="s">
        <v>21650</v>
      </c>
      <c r="D352" s="162"/>
      <c r="E352" s="328">
        <v>2</v>
      </c>
      <c r="F352" s="162" t="s">
        <v>21337</v>
      </c>
      <c r="G352" s="162" t="s">
        <v>20796</v>
      </c>
      <c r="H352" s="162" t="s">
        <v>21338</v>
      </c>
      <c r="I352" s="162" t="s">
        <v>20808</v>
      </c>
      <c r="J352" s="162" t="s">
        <v>21062</v>
      </c>
    </row>
    <row r="353" spans="1:10" ht="52.8">
      <c r="A353" s="162">
        <v>10</v>
      </c>
      <c r="B353" s="162" t="s">
        <v>21674</v>
      </c>
      <c r="C353" s="162" t="s">
        <v>21650</v>
      </c>
      <c r="D353" s="162"/>
      <c r="E353" s="328">
        <v>5</v>
      </c>
      <c r="F353" s="162" t="s">
        <v>21675</v>
      </c>
      <c r="G353" s="162" t="s">
        <v>20796</v>
      </c>
      <c r="H353" s="162" t="s">
        <v>21676</v>
      </c>
      <c r="I353" s="162" t="s">
        <v>21004</v>
      </c>
      <c r="J353" s="162" t="s">
        <v>21062</v>
      </c>
    </row>
    <row r="354" spans="1:10" ht="52.8">
      <c r="A354" s="162">
        <v>11</v>
      </c>
      <c r="B354" s="162" t="s">
        <v>21677</v>
      </c>
      <c r="C354" s="162" t="s">
        <v>21650</v>
      </c>
      <c r="D354" s="162"/>
      <c r="E354" s="328">
        <v>4</v>
      </c>
      <c r="F354" s="162" t="s">
        <v>21678</v>
      </c>
      <c r="G354" s="162" t="s">
        <v>20796</v>
      </c>
      <c r="H354" s="162" t="s">
        <v>21679</v>
      </c>
      <c r="I354" s="162" t="s">
        <v>21680</v>
      </c>
      <c r="J354" s="162" t="s">
        <v>21062</v>
      </c>
    </row>
    <row r="355" spans="1:10" ht="52.8">
      <c r="A355" s="162">
        <v>12</v>
      </c>
      <c r="B355" s="162" t="s">
        <v>12465</v>
      </c>
      <c r="C355" s="162" t="s">
        <v>21650</v>
      </c>
      <c r="D355" s="162"/>
      <c r="E355" s="328">
        <v>1</v>
      </c>
      <c r="F355" s="162" t="s">
        <v>21681</v>
      </c>
      <c r="G355" s="162" t="s">
        <v>20796</v>
      </c>
      <c r="H355" s="162" t="s">
        <v>21682</v>
      </c>
      <c r="I355" s="162" t="s">
        <v>21038</v>
      </c>
      <c r="J355" s="162" t="s">
        <v>21062</v>
      </c>
    </row>
    <row r="356" spans="1:10" ht="52.8">
      <c r="A356" s="162">
        <v>13</v>
      </c>
      <c r="B356" s="162" t="s">
        <v>21683</v>
      </c>
      <c r="C356" s="162" t="s">
        <v>21650</v>
      </c>
      <c r="D356" s="162"/>
      <c r="E356" s="328">
        <v>3</v>
      </c>
      <c r="F356" s="162" t="s">
        <v>21684</v>
      </c>
      <c r="G356" s="162" t="s">
        <v>20796</v>
      </c>
      <c r="H356" s="162" t="s">
        <v>21685</v>
      </c>
      <c r="I356" s="162" t="s">
        <v>21038</v>
      </c>
      <c r="J356" s="162" t="s">
        <v>21062</v>
      </c>
    </row>
    <row r="357" spans="1:10" ht="52.8">
      <c r="A357" s="162">
        <v>14</v>
      </c>
      <c r="B357" s="162" t="s">
        <v>21686</v>
      </c>
      <c r="C357" s="162" t="s">
        <v>21650</v>
      </c>
      <c r="D357" s="162"/>
      <c r="E357" s="328">
        <v>6</v>
      </c>
      <c r="F357" s="162" t="s">
        <v>21687</v>
      </c>
      <c r="G357" s="162" t="s">
        <v>21688</v>
      </c>
      <c r="H357" s="162" t="s">
        <v>21689</v>
      </c>
      <c r="I357" s="162" t="s">
        <v>21690</v>
      </c>
      <c r="J357" s="162" t="s">
        <v>21691</v>
      </c>
    </row>
    <row r="358" spans="1:10" ht="52.8">
      <c r="A358" s="162">
        <v>15</v>
      </c>
      <c r="B358" s="162" t="s">
        <v>21692</v>
      </c>
      <c r="C358" s="162" t="s">
        <v>21650</v>
      </c>
      <c r="D358" s="162"/>
      <c r="E358" s="328">
        <v>2.1</v>
      </c>
      <c r="F358" s="162" t="s">
        <v>21693</v>
      </c>
      <c r="G358" s="162" t="s">
        <v>21694</v>
      </c>
      <c r="H358" s="162" t="s">
        <v>21695</v>
      </c>
      <c r="I358" s="162" t="s">
        <v>21690</v>
      </c>
      <c r="J358" s="162" t="s">
        <v>21062</v>
      </c>
    </row>
    <row r="359" spans="1:10" ht="52.8">
      <c r="A359" s="162">
        <v>16</v>
      </c>
      <c r="B359" s="162" t="s">
        <v>21696</v>
      </c>
      <c r="C359" s="162" t="s">
        <v>21650</v>
      </c>
      <c r="D359" s="162"/>
      <c r="E359" s="328">
        <v>1</v>
      </c>
      <c r="F359" s="162" t="s">
        <v>21697</v>
      </c>
      <c r="G359" s="162" t="s">
        <v>20796</v>
      </c>
      <c r="H359" s="162" t="s">
        <v>21698</v>
      </c>
      <c r="I359" s="162" t="s">
        <v>21699</v>
      </c>
      <c r="J359" s="162" t="s">
        <v>21062</v>
      </c>
    </row>
    <row r="360" spans="1:10" ht="52.8">
      <c r="A360" s="162">
        <v>17</v>
      </c>
      <c r="B360" s="162" t="s">
        <v>21700</v>
      </c>
      <c r="C360" s="162" t="s">
        <v>21650</v>
      </c>
      <c r="D360" s="162"/>
      <c r="E360" s="328">
        <v>2</v>
      </c>
      <c r="F360" s="162" t="s">
        <v>21701</v>
      </c>
      <c r="G360" s="162" t="s">
        <v>20796</v>
      </c>
      <c r="H360" s="162" t="s">
        <v>21702</v>
      </c>
      <c r="I360" s="162" t="s">
        <v>21699</v>
      </c>
      <c r="J360" s="162" t="s">
        <v>21062</v>
      </c>
    </row>
    <row r="361" spans="1:10" ht="66">
      <c r="A361" s="162">
        <v>18</v>
      </c>
      <c r="B361" s="162" t="s">
        <v>21703</v>
      </c>
      <c r="C361" s="162" t="s">
        <v>21650</v>
      </c>
      <c r="D361" s="162"/>
      <c r="E361" s="328">
        <v>2.5</v>
      </c>
      <c r="F361" s="162" t="s">
        <v>21704</v>
      </c>
      <c r="G361" s="162" t="s">
        <v>20796</v>
      </c>
      <c r="H361" s="162" t="s">
        <v>21705</v>
      </c>
      <c r="I361" s="162" t="s">
        <v>20851</v>
      </c>
      <c r="J361" s="162" t="s">
        <v>21706</v>
      </c>
    </row>
    <row r="362" spans="1:10" ht="52.8">
      <c r="A362" s="162">
        <v>19</v>
      </c>
      <c r="B362" s="162" t="s">
        <v>21707</v>
      </c>
      <c r="C362" s="162" t="s">
        <v>21650</v>
      </c>
      <c r="D362" s="162"/>
      <c r="E362" s="328">
        <v>10</v>
      </c>
      <c r="F362" s="162" t="s">
        <v>21708</v>
      </c>
      <c r="G362" s="162" t="s">
        <v>20796</v>
      </c>
      <c r="H362" s="162" t="s">
        <v>21709</v>
      </c>
      <c r="I362" s="162" t="s">
        <v>21378</v>
      </c>
      <c r="J362" s="162" t="s">
        <v>21710</v>
      </c>
    </row>
    <row r="363" spans="1:10" ht="52.8">
      <c r="A363" s="162">
        <v>20</v>
      </c>
      <c r="B363" s="162" t="s">
        <v>21711</v>
      </c>
      <c r="C363" s="162" t="s">
        <v>21650</v>
      </c>
      <c r="D363" s="162"/>
      <c r="E363" s="328">
        <v>5</v>
      </c>
      <c r="F363" s="162" t="s">
        <v>21712</v>
      </c>
      <c r="G363" s="162" t="s">
        <v>20796</v>
      </c>
      <c r="H363" s="162" t="s">
        <v>20850</v>
      </c>
      <c r="I363" s="162" t="s">
        <v>20851</v>
      </c>
      <c r="J363" s="162" t="s">
        <v>21710</v>
      </c>
    </row>
    <row r="364" spans="1:10" ht="52.8">
      <c r="A364" s="162">
        <v>21</v>
      </c>
      <c r="B364" s="162" t="s">
        <v>20931</v>
      </c>
      <c r="C364" s="162" t="s">
        <v>21650</v>
      </c>
      <c r="D364" s="162"/>
      <c r="E364" s="328">
        <v>12</v>
      </c>
      <c r="F364" s="162" t="s">
        <v>21713</v>
      </c>
      <c r="G364" s="162" t="s">
        <v>20796</v>
      </c>
      <c r="H364" s="162" t="s">
        <v>21714</v>
      </c>
      <c r="I364" s="162" t="s">
        <v>21363</v>
      </c>
      <c r="J364" s="162" t="s">
        <v>21710</v>
      </c>
    </row>
    <row r="365" spans="1:10" ht="52.8">
      <c r="A365" s="162">
        <v>22</v>
      </c>
      <c r="B365" s="162" t="s">
        <v>21715</v>
      </c>
      <c r="C365" s="162" t="s">
        <v>21650</v>
      </c>
      <c r="D365" s="162"/>
      <c r="E365" s="328">
        <v>2.74</v>
      </c>
      <c r="F365" s="162" t="s">
        <v>21716</v>
      </c>
      <c r="G365" s="162" t="s">
        <v>20796</v>
      </c>
      <c r="H365" s="162" t="s">
        <v>21717</v>
      </c>
      <c r="I365" s="162" t="s">
        <v>20851</v>
      </c>
      <c r="J365" s="162" t="s">
        <v>21710</v>
      </c>
    </row>
    <row r="366" spans="1:10" ht="52.8">
      <c r="A366" s="162">
        <v>23</v>
      </c>
      <c r="B366" s="162" t="s">
        <v>20870</v>
      </c>
      <c r="C366" s="162" t="s">
        <v>21650</v>
      </c>
      <c r="D366" s="162"/>
      <c r="E366" s="328">
        <v>5</v>
      </c>
      <c r="F366" s="162" t="s">
        <v>21718</v>
      </c>
      <c r="G366" s="162" t="s">
        <v>20796</v>
      </c>
      <c r="H366" s="162" t="s">
        <v>21719</v>
      </c>
      <c r="I366" s="162" t="s">
        <v>20851</v>
      </c>
      <c r="J366" s="162" t="s">
        <v>21710</v>
      </c>
    </row>
    <row r="367" spans="1:10" ht="52.8">
      <c r="A367" s="162">
        <v>24</v>
      </c>
      <c r="B367" s="162" t="s">
        <v>21711</v>
      </c>
      <c r="C367" s="162" t="s">
        <v>21650</v>
      </c>
      <c r="D367" s="162"/>
      <c r="E367" s="328">
        <v>0.5</v>
      </c>
      <c r="F367" s="162" t="s">
        <v>21712</v>
      </c>
      <c r="G367" s="162" t="s">
        <v>20796</v>
      </c>
      <c r="H367" s="162" t="s">
        <v>21720</v>
      </c>
      <c r="I367" s="162" t="s">
        <v>20851</v>
      </c>
      <c r="J367" s="162" t="s">
        <v>21721</v>
      </c>
    </row>
    <row r="368" spans="1:10" ht="52.8">
      <c r="A368" s="162">
        <v>25</v>
      </c>
      <c r="B368" s="162" t="s">
        <v>21722</v>
      </c>
      <c r="C368" s="162" t="s">
        <v>21650</v>
      </c>
      <c r="D368" s="162"/>
      <c r="E368" s="328">
        <v>1</v>
      </c>
      <c r="F368" s="162" t="s">
        <v>21723</v>
      </c>
      <c r="G368" s="162" t="s">
        <v>20796</v>
      </c>
      <c r="H368" s="162" t="s">
        <v>21724</v>
      </c>
      <c r="I368" s="162" t="s">
        <v>20851</v>
      </c>
      <c r="J368" s="162" t="s">
        <v>21721</v>
      </c>
    </row>
    <row r="369" spans="1:10" ht="52.8">
      <c r="A369" s="162">
        <v>26</v>
      </c>
      <c r="B369" s="162" t="s">
        <v>21725</v>
      </c>
      <c r="C369" s="162" t="s">
        <v>21650</v>
      </c>
      <c r="D369" s="162"/>
      <c r="E369" s="328">
        <v>2</v>
      </c>
      <c r="F369" s="162" t="s">
        <v>21382</v>
      </c>
      <c r="G369" s="162" t="s">
        <v>20796</v>
      </c>
      <c r="H369" s="162" t="s">
        <v>21124</v>
      </c>
      <c r="I369" s="162" t="s">
        <v>21033</v>
      </c>
      <c r="J369" s="162" t="s">
        <v>21726</v>
      </c>
    </row>
    <row r="370" spans="1:10" ht="52.8">
      <c r="A370" s="162">
        <v>27</v>
      </c>
      <c r="B370" s="162" t="s">
        <v>21727</v>
      </c>
      <c r="C370" s="162" t="s">
        <v>21650</v>
      </c>
      <c r="D370" s="162"/>
      <c r="E370" s="328">
        <v>3</v>
      </c>
      <c r="F370" s="162" t="s">
        <v>21728</v>
      </c>
      <c r="G370" s="162" t="s">
        <v>20777</v>
      </c>
      <c r="H370" s="162" t="s">
        <v>21729</v>
      </c>
      <c r="I370" s="162" t="s">
        <v>21386</v>
      </c>
      <c r="J370" s="162" t="s">
        <v>21730</v>
      </c>
    </row>
    <row r="371" spans="1:10" ht="52.8">
      <c r="A371" s="162">
        <v>28</v>
      </c>
      <c r="B371" s="162" t="s">
        <v>21731</v>
      </c>
      <c r="C371" s="162" t="s">
        <v>21650</v>
      </c>
      <c r="D371" s="162"/>
      <c r="E371" s="328">
        <v>5</v>
      </c>
      <c r="F371" s="162" t="s">
        <v>21732</v>
      </c>
      <c r="G371" s="162" t="s">
        <v>20777</v>
      </c>
      <c r="H371" s="162" t="s">
        <v>21733</v>
      </c>
      <c r="I371" s="162" t="s">
        <v>21734</v>
      </c>
      <c r="J371" s="162" t="s">
        <v>21710</v>
      </c>
    </row>
    <row r="372" spans="1:10" ht="52.8">
      <c r="A372" s="162">
        <v>29</v>
      </c>
      <c r="B372" s="162" t="s">
        <v>20776</v>
      </c>
      <c r="C372" s="162" t="s">
        <v>21650</v>
      </c>
      <c r="D372" s="162"/>
      <c r="E372" s="328">
        <v>2</v>
      </c>
      <c r="F372" s="162" t="s">
        <v>21735</v>
      </c>
      <c r="G372" s="162" t="s">
        <v>20777</v>
      </c>
      <c r="H372" s="162" t="s">
        <v>21736</v>
      </c>
      <c r="I372" s="162" t="s">
        <v>21391</v>
      </c>
      <c r="J372" s="162" t="s">
        <v>21710</v>
      </c>
    </row>
    <row r="373" spans="1:10" ht="52.8">
      <c r="A373" s="162">
        <v>30</v>
      </c>
      <c r="B373" s="162" t="s">
        <v>21737</v>
      </c>
      <c r="C373" s="162" t="s">
        <v>21650</v>
      </c>
      <c r="D373" s="162"/>
      <c r="E373" s="328">
        <v>16.899999999999999</v>
      </c>
      <c r="F373" s="162" t="s">
        <v>21738</v>
      </c>
      <c r="G373" s="162" t="s">
        <v>20796</v>
      </c>
      <c r="H373" s="162" t="s">
        <v>21739</v>
      </c>
      <c r="I373" s="162"/>
      <c r="J373" s="162" t="s">
        <v>21710</v>
      </c>
    </row>
    <row r="374" spans="1:10" ht="52.8">
      <c r="A374" s="162">
        <v>31</v>
      </c>
      <c r="B374" s="162" t="s">
        <v>21740</v>
      </c>
      <c r="C374" s="162" t="s">
        <v>21650</v>
      </c>
      <c r="D374" s="162"/>
      <c r="E374" s="328">
        <v>10</v>
      </c>
      <c r="F374" s="162" t="s">
        <v>21741</v>
      </c>
      <c r="G374" s="162" t="s">
        <v>20796</v>
      </c>
      <c r="H374" s="162" t="s">
        <v>21742</v>
      </c>
      <c r="I374" s="162"/>
      <c r="J374" s="162" t="s">
        <v>21743</v>
      </c>
    </row>
    <row r="375" spans="1:10" ht="52.8">
      <c r="A375" s="162">
        <v>32</v>
      </c>
      <c r="B375" s="162" t="s">
        <v>21744</v>
      </c>
      <c r="C375" s="162" t="s">
        <v>21650</v>
      </c>
      <c r="D375" s="162"/>
      <c r="E375" s="328">
        <v>10</v>
      </c>
      <c r="F375" s="162" t="s">
        <v>21745</v>
      </c>
      <c r="G375" s="162" t="s">
        <v>20796</v>
      </c>
      <c r="H375" s="162" t="s">
        <v>21746</v>
      </c>
      <c r="I375" s="162"/>
      <c r="J375" s="162" t="s">
        <v>21747</v>
      </c>
    </row>
    <row r="376" spans="1:10" ht="52.8">
      <c r="A376" s="162">
        <v>33</v>
      </c>
      <c r="B376" s="162" t="s">
        <v>21748</v>
      </c>
      <c r="C376" s="162" t="s">
        <v>21650</v>
      </c>
      <c r="D376" s="162"/>
      <c r="E376" s="328">
        <v>0.75</v>
      </c>
      <c r="F376" s="162" t="s">
        <v>21749</v>
      </c>
      <c r="G376" s="162" t="s">
        <v>20796</v>
      </c>
      <c r="H376" s="162" t="s">
        <v>21750</v>
      </c>
      <c r="I376" s="162"/>
      <c r="J376" s="162" t="s">
        <v>21710</v>
      </c>
    </row>
    <row r="377" spans="1:10" ht="52.8">
      <c r="A377" s="162">
        <v>34</v>
      </c>
      <c r="B377" s="162" t="s">
        <v>21748</v>
      </c>
      <c r="C377" s="162" t="s">
        <v>21650</v>
      </c>
      <c r="D377" s="162"/>
      <c r="E377" s="328">
        <v>0.5</v>
      </c>
      <c r="F377" s="162" t="s">
        <v>21751</v>
      </c>
      <c r="G377" s="162" t="s">
        <v>20796</v>
      </c>
      <c r="H377" s="162" t="s">
        <v>21750</v>
      </c>
      <c r="I377" s="162"/>
      <c r="J377" s="162" t="s">
        <v>21710</v>
      </c>
    </row>
    <row r="378" spans="1:10" ht="52.8">
      <c r="A378" s="162">
        <v>35</v>
      </c>
      <c r="B378" s="162" t="s">
        <v>21752</v>
      </c>
      <c r="C378" s="162" t="s">
        <v>21650</v>
      </c>
      <c r="D378" s="162"/>
      <c r="E378" s="328">
        <v>2</v>
      </c>
      <c r="F378" s="162" t="s">
        <v>21753</v>
      </c>
      <c r="G378" s="162" t="s">
        <v>20796</v>
      </c>
      <c r="H378" s="162" t="s">
        <v>21754</v>
      </c>
      <c r="I378" s="162"/>
      <c r="J378" s="162" t="s">
        <v>21710</v>
      </c>
    </row>
    <row r="379" spans="1:10" ht="66">
      <c r="A379" s="162">
        <v>36</v>
      </c>
      <c r="B379" s="162" t="s">
        <v>21752</v>
      </c>
      <c r="C379" s="162" t="s">
        <v>21650</v>
      </c>
      <c r="D379" s="162"/>
      <c r="E379" s="328">
        <v>7.3</v>
      </c>
      <c r="F379" s="162" t="s">
        <v>21755</v>
      </c>
      <c r="G379" s="162" t="s">
        <v>20796</v>
      </c>
      <c r="H379" s="162" t="s">
        <v>21409</v>
      </c>
      <c r="I379" s="162"/>
      <c r="J379" s="162" t="s">
        <v>21756</v>
      </c>
    </row>
    <row r="380" spans="1:10" ht="52.8">
      <c r="A380" s="162">
        <v>37</v>
      </c>
      <c r="B380" s="162" t="s">
        <v>21757</v>
      </c>
      <c r="C380" s="162" t="s">
        <v>21650</v>
      </c>
      <c r="D380" s="162"/>
      <c r="E380" s="328">
        <v>0.5</v>
      </c>
      <c r="F380" s="162" t="s">
        <v>21758</v>
      </c>
      <c r="G380" s="162" t="s">
        <v>20796</v>
      </c>
      <c r="H380" s="162" t="s">
        <v>21759</v>
      </c>
      <c r="I380" s="162"/>
      <c r="J380" s="162" t="s">
        <v>21760</v>
      </c>
    </row>
    <row r="381" spans="1:10" ht="52.8">
      <c r="A381" s="162">
        <v>38</v>
      </c>
      <c r="B381" s="162" t="s">
        <v>21761</v>
      </c>
      <c r="C381" s="162" t="s">
        <v>21650</v>
      </c>
      <c r="D381" s="162"/>
      <c r="E381" s="328">
        <v>63.5</v>
      </c>
      <c r="F381" s="162" t="s">
        <v>21762</v>
      </c>
      <c r="G381" s="162" t="s">
        <v>20796</v>
      </c>
      <c r="H381" s="162" t="s">
        <v>21739</v>
      </c>
      <c r="I381" s="162"/>
      <c r="J381" s="162" t="s">
        <v>21763</v>
      </c>
    </row>
    <row r="382" spans="1:10" ht="52.8">
      <c r="A382" s="162">
        <v>39</v>
      </c>
      <c r="B382" s="162" t="s">
        <v>21764</v>
      </c>
      <c r="C382" s="162" t="s">
        <v>21650</v>
      </c>
      <c r="D382" s="162"/>
      <c r="E382" s="328">
        <v>8.1</v>
      </c>
      <c r="F382" s="162" t="s">
        <v>21765</v>
      </c>
      <c r="G382" s="162" t="s">
        <v>21766</v>
      </c>
      <c r="H382" s="162" t="s">
        <v>21767</v>
      </c>
      <c r="I382" s="162" t="s">
        <v>21056</v>
      </c>
      <c r="J382" s="162" t="s">
        <v>21768</v>
      </c>
    </row>
    <row r="383" spans="1:10" ht="52.8">
      <c r="A383" s="162">
        <v>40</v>
      </c>
      <c r="B383" s="162" t="s">
        <v>21692</v>
      </c>
      <c r="C383" s="162" t="s">
        <v>21650</v>
      </c>
      <c r="D383" s="162"/>
      <c r="E383" s="328">
        <v>1.25</v>
      </c>
      <c r="F383" s="162" t="s">
        <v>21769</v>
      </c>
      <c r="G383" s="162" t="s">
        <v>20777</v>
      </c>
      <c r="H383" s="162" t="s">
        <v>21770</v>
      </c>
      <c r="I383" s="162" t="s">
        <v>21734</v>
      </c>
      <c r="J383" s="162" t="s">
        <v>21771</v>
      </c>
    </row>
    <row r="384" spans="1:10" ht="52.8">
      <c r="A384" s="312">
        <v>40</v>
      </c>
      <c r="B384" s="312" t="s">
        <v>7005</v>
      </c>
      <c r="C384" s="312">
        <v>40</v>
      </c>
      <c r="D384" s="312"/>
      <c r="E384" s="333">
        <f>SUM(E344:E383)</f>
        <v>238.63</v>
      </c>
      <c r="F384" s="312"/>
      <c r="G384" s="312"/>
      <c r="H384" s="312"/>
      <c r="I384" s="312"/>
      <c r="J384" s="312"/>
    </row>
    <row r="385" spans="1:10" ht="52.8">
      <c r="A385" s="162">
        <v>1</v>
      </c>
      <c r="B385" s="162" t="s">
        <v>21772</v>
      </c>
      <c r="C385" s="162" t="s">
        <v>15597</v>
      </c>
      <c r="D385" s="162"/>
      <c r="E385" s="328">
        <v>13.8</v>
      </c>
      <c r="F385" s="162" t="s">
        <v>21773</v>
      </c>
      <c r="G385" s="162" t="s">
        <v>20785</v>
      </c>
      <c r="H385" s="162" t="s">
        <v>21220</v>
      </c>
      <c r="I385" s="162"/>
      <c r="J385" s="162" t="s">
        <v>21774</v>
      </c>
    </row>
    <row r="386" spans="1:10" ht="66">
      <c r="A386" s="162">
        <v>2</v>
      </c>
      <c r="B386" s="162" t="s">
        <v>21775</v>
      </c>
      <c r="C386" s="162" t="s">
        <v>15597</v>
      </c>
      <c r="D386" s="162"/>
      <c r="E386" s="328">
        <v>20.399999999999999</v>
      </c>
      <c r="F386" s="162" t="s">
        <v>21776</v>
      </c>
      <c r="G386" s="162" t="s">
        <v>20796</v>
      </c>
      <c r="H386" s="162" t="s">
        <v>21777</v>
      </c>
      <c r="I386" s="162" t="s">
        <v>20798</v>
      </c>
      <c r="J386" s="162" t="s">
        <v>21778</v>
      </c>
    </row>
    <row r="387" spans="1:10" ht="39.6">
      <c r="A387" s="162">
        <v>3</v>
      </c>
      <c r="B387" s="162" t="s">
        <v>21779</v>
      </c>
      <c r="C387" s="162" t="s">
        <v>15597</v>
      </c>
      <c r="D387" s="162"/>
      <c r="E387" s="328">
        <v>6</v>
      </c>
      <c r="F387" s="162" t="s">
        <v>21780</v>
      </c>
      <c r="G387" s="162" t="s">
        <v>20796</v>
      </c>
      <c r="H387" s="162" t="s">
        <v>21671</v>
      </c>
      <c r="I387" s="162" t="s">
        <v>21672</v>
      </c>
      <c r="J387" s="162" t="s">
        <v>21781</v>
      </c>
    </row>
    <row r="388" spans="1:10" ht="39.6">
      <c r="A388" s="162">
        <v>4</v>
      </c>
      <c r="B388" s="162" t="s">
        <v>21782</v>
      </c>
      <c r="C388" s="162" t="s">
        <v>15597</v>
      </c>
      <c r="D388" s="162"/>
      <c r="E388" s="328">
        <v>1</v>
      </c>
      <c r="F388" s="162" t="s">
        <v>21783</v>
      </c>
      <c r="G388" s="162" t="s">
        <v>20777</v>
      </c>
      <c r="H388" s="162" t="s">
        <v>21784</v>
      </c>
      <c r="I388" s="162" t="s">
        <v>20999</v>
      </c>
      <c r="J388" s="162" t="s">
        <v>21785</v>
      </c>
    </row>
    <row r="389" spans="1:10" ht="39.6">
      <c r="A389" s="312">
        <v>4</v>
      </c>
      <c r="B389" s="312" t="s">
        <v>21786</v>
      </c>
      <c r="C389" s="312">
        <v>4</v>
      </c>
      <c r="D389" s="312"/>
      <c r="E389" s="333">
        <f>SUM(E385:E388)</f>
        <v>41.2</v>
      </c>
      <c r="F389" s="312"/>
      <c r="G389" s="312"/>
      <c r="H389" s="312"/>
      <c r="I389" s="312"/>
      <c r="J389" s="312"/>
    </row>
    <row r="390" spans="1:10" ht="39.6">
      <c r="A390" s="164">
        <v>306</v>
      </c>
      <c r="B390" s="164" t="s">
        <v>3903</v>
      </c>
      <c r="C390" s="164">
        <v>324</v>
      </c>
      <c r="D390" s="164"/>
      <c r="E390" s="336" t="s">
        <v>21787</v>
      </c>
      <c r="F390" s="164"/>
      <c r="G390" s="164"/>
      <c r="H390" s="164"/>
      <c r="I390" s="164"/>
      <c r="J390" s="164"/>
    </row>
    <row r="391" spans="1:10" ht="31.2">
      <c r="A391" s="315">
        <v>331</v>
      </c>
      <c r="B391" s="315" t="s">
        <v>21788</v>
      </c>
      <c r="C391" s="315">
        <v>349</v>
      </c>
      <c r="D391" s="315"/>
      <c r="E391" s="337">
        <v>111443.96</v>
      </c>
      <c r="F391" s="315"/>
      <c r="G391" s="315"/>
      <c r="H391" s="315"/>
      <c r="I391" s="315"/>
      <c r="J391" s="315"/>
    </row>
    <row r="392" spans="1:10">
      <c r="A392" s="1194" t="s">
        <v>3064</v>
      </c>
    </row>
  </sheetData>
  <mergeCells count="4">
    <mergeCell ref="A1:J1"/>
    <mergeCell ref="A2:J2"/>
    <mergeCell ref="A6:J6"/>
    <mergeCell ref="A45:J45"/>
  </mergeCell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49"/>
  <sheetViews>
    <sheetView workbookViewId="0">
      <selection activeCell="B2" sqref="B2:I2"/>
    </sheetView>
  </sheetViews>
  <sheetFormatPr defaultRowHeight="14.4"/>
  <cols>
    <col min="1" max="1" width="4.88671875" style="938" customWidth="1"/>
    <col min="2" max="2" width="7.44140625" style="1216" customWidth="1"/>
    <col min="3" max="3" width="17.6640625" style="1093" customWidth="1"/>
    <col min="4" max="4" width="22.6640625" style="1093" customWidth="1"/>
    <col min="5" max="5" width="18.33203125" style="1216" customWidth="1"/>
    <col min="6" max="6" width="33.44140625" style="1093" customWidth="1"/>
    <col min="7" max="7" width="22.6640625" style="1093" customWidth="1"/>
    <col min="8" max="8" width="36.21875" style="1093" customWidth="1"/>
    <col min="9" max="9" width="22.6640625" style="1093" customWidth="1"/>
    <col min="10" max="16384" width="8.88671875" style="938"/>
  </cols>
  <sheetData>
    <row r="1" spans="2:9" ht="25.5" customHeight="1"/>
    <row r="2" spans="2:9" ht="35.25" customHeight="1">
      <c r="B2" s="2970" t="s">
        <v>23583</v>
      </c>
      <c r="C2" s="2970"/>
      <c r="D2" s="2970"/>
      <c r="E2" s="2970"/>
      <c r="F2" s="2970"/>
      <c r="G2" s="2970"/>
      <c r="H2" s="2970"/>
      <c r="I2" s="2970"/>
    </row>
    <row r="3" spans="2:9" ht="96.6">
      <c r="B3" s="1211" t="s">
        <v>21789</v>
      </c>
      <c r="C3" s="1203" t="s">
        <v>21790</v>
      </c>
      <c r="D3" s="1203" t="s">
        <v>0</v>
      </c>
      <c r="E3" s="1211" t="s">
        <v>1</v>
      </c>
      <c r="F3" s="1203" t="s">
        <v>21791</v>
      </c>
      <c r="G3" s="1203" t="s">
        <v>21792</v>
      </c>
      <c r="H3" s="1203" t="s">
        <v>21793</v>
      </c>
      <c r="I3" s="1204"/>
    </row>
    <row r="4" spans="2:9" ht="25.5" customHeight="1">
      <c r="B4" s="2971" t="s">
        <v>17487</v>
      </c>
      <c r="C4" s="2972"/>
      <c r="D4" s="2972"/>
      <c r="E4" s="2972"/>
      <c r="F4" s="2972"/>
      <c r="G4" s="2972"/>
      <c r="H4" s="2972"/>
      <c r="I4" s="1205"/>
    </row>
    <row r="5" spans="2:9" ht="20.25" customHeight="1">
      <c r="B5" s="2967" t="s">
        <v>4</v>
      </c>
      <c r="C5" s="2968"/>
      <c r="D5" s="2968"/>
      <c r="E5" s="2968"/>
      <c r="F5" s="2968"/>
      <c r="G5" s="2968"/>
      <c r="H5" s="2968"/>
      <c r="I5" s="1206"/>
    </row>
    <row r="6" spans="2:9" ht="27.6">
      <c r="B6" s="1217" t="s">
        <v>10</v>
      </c>
      <c r="C6" s="458" t="s">
        <v>21794</v>
      </c>
      <c r="D6" s="458" t="s">
        <v>1616</v>
      </c>
      <c r="E6" s="1218">
        <v>9665.7999999999993</v>
      </c>
      <c r="F6" s="458" t="s">
        <v>21795</v>
      </c>
      <c r="G6" s="458" t="s">
        <v>10165</v>
      </c>
      <c r="H6" s="458" t="s">
        <v>21796</v>
      </c>
      <c r="I6" s="458"/>
    </row>
    <row r="7" spans="2:9" ht="27.6">
      <c r="B7" s="828" t="s">
        <v>11</v>
      </c>
      <c r="C7" s="405" t="s">
        <v>21797</v>
      </c>
      <c r="D7" s="405" t="s">
        <v>1616</v>
      </c>
      <c r="E7" s="829">
        <v>31035.200000000001</v>
      </c>
      <c r="F7" s="405" t="s">
        <v>21798</v>
      </c>
      <c r="G7" s="458" t="s">
        <v>10165</v>
      </c>
      <c r="H7" s="405" t="s">
        <v>21799</v>
      </c>
      <c r="I7" s="405"/>
    </row>
    <row r="8" spans="2:9" ht="27.6">
      <c r="B8" s="828" t="s">
        <v>4796</v>
      </c>
      <c r="C8" s="405" t="s">
        <v>21800</v>
      </c>
      <c r="D8" s="405" t="s">
        <v>1616</v>
      </c>
      <c r="E8" s="829">
        <v>1287.5</v>
      </c>
      <c r="F8" s="405" t="s">
        <v>21801</v>
      </c>
      <c r="G8" s="458" t="s">
        <v>10165</v>
      </c>
      <c r="H8" s="405" t="s">
        <v>21802</v>
      </c>
      <c r="I8" s="405"/>
    </row>
    <row r="9" spans="2:9" ht="24.75" customHeight="1">
      <c r="B9" s="1213"/>
      <c r="C9" s="2973" t="s">
        <v>21803</v>
      </c>
      <c r="D9" s="2974"/>
      <c r="E9" s="1219">
        <f>SUM(E6:E8)</f>
        <v>41988.5</v>
      </c>
      <c r="F9" s="1209"/>
      <c r="G9" s="1209"/>
      <c r="H9" s="1209"/>
      <c r="I9" s="1214"/>
    </row>
    <row r="10" spans="2:9" ht="20.25" customHeight="1">
      <c r="B10" s="2967" t="s">
        <v>1627</v>
      </c>
      <c r="C10" s="2968"/>
      <c r="D10" s="2968"/>
      <c r="E10" s="2968"/>
      <c r="F10" s="2968"/>
      <c r="G10" s="2968"/>
      <c r="H10" s="2969"/>
      <c r="I10" s="1206"/>
    </row>
    <row r="11" spans="2:9" ht="23.25" customHeight="1">
      <c r="B11" s="2967" t="s">
        <v>21804</v>
      </c>
      <c r="C11" s="2968"/>
      <c r="D11" s="2968"/>
      <c r="E11" s="2968"/>
      <c r="F11" s="2968"/>
      <c r="G11" s="2968"/>
      <c r="H11" s="2969"/>
      <c r="I11" s="1206"/>
    </row>
    <row r="12" spans="2:9" ht="60" customHeight="1">
      <c r="B12" s="1217" t="s">
        <v>12</v>
      </c>
      <c r="C12" s="458" t="s">
        <v>21805</v>
      </c>
      <c r="D12" s="458" t="s">
        <v>21806</v>
      </c>
      <c r="E12" s="1218">
        <v>4428</v>
      </c>
      <c r="F12" s="458" t="s">
        <v>21807</v>
      </c>
      <c r="G12" s="458" t="s">
        <v>21808</v>
      </c>
      <c r="H12" s="458" t="s">
        <v>21809</v>
      </c>
      <c r="I12" s="405"/>
    </row>
    <row r="13" spans="2:9" ht="69" customHeight="1">
      <c r="B13" s="828" t="s">
        <v>29</v>
      </c>
      <c r="C13" s="405" t="s">
        <v>21810</v>
      </c>
      <c r="D13" s="405" t="s">
        <v>21806</v>
      </c>
      <c r="E13" s="829">
        <v>789</v>
      </c>
      <c r="F13" s="405" t="s">
        <v>21811</v>
      </c>
      <c r="G13" s="405" t="s">
        <v>21812</v>
      </c>
      <c r="H13" s="405" t="s">
        <v>21813</v>
      </c>
      <c r="I13" s="405"/>
    </row>
    <row r="14" spans="2:9" ht="69.75" customHeight="1">
      <c r="B14" s="1231" t="s">
        <v>31</v>
      </c>
      <c r="C14" s="1118" t="s">
        <v>21814</v>
      </c>
      <c r="D14" s="405" t="s">
        <v>21806</v>
      </c>
      <c r="E14" s="1231">
        <v>1095.6831999999999</v>
      </c>
      <c r="F14" s="1117" t="s">
        <v>21815</v>
      </c>
      <c r="G14" s="1117" t="s">
        <v>21816</v>
      </c>
      <c r="H14" s="405" t="s">
        <v>21817</v>
      </c>
      <c r="I14" s="405"/>
    </row>
    <row r="15" spans="2:9" ht="39" customHeight="1">
      <c r="B15" s="1212"/>
      <c r="C15" s="2978" t="s">
        <v>21818</v>
      </c>
      <c r="D15" s="2979"/>
      <c r="E15" s="1212">
        <f>SUM(E12:E14)</f>
        <v>6312.6831999999995</v>
      </c>
      <c r="F15" s="1208"/>
      <c r="G15" s="1208"/>
      <c r="H15" s="1208"/>
      <c r="I15" s="1203"/>
    </row>
    <row r="16" spans="2:9" ht="21" customHeight="1">
      <c r="B16" s="2967" t="s">
        <v>21819</v>
      </c>
      <c r="C16" s="2968"/>
      <c r="D16" s="2968"/>
      <c r="E16" s="2968"/>
      <c r="F16" s="2968"/>
      <c r="G16" s="2968"/>
      <c r="H16" s="2968"/>
      <c r="I16" s="1206"/>
    </row>
    <row r="17" spans="2:9" ht="60" customHeight="1">
      <c r="B17" s="1217" t="s">
        <v>33</v>
      </c>
      <c r="C17" s="458" t="s">
        <v>21820</v>
      </c>
      <c r="D17" s="458" t="s">
        <v>21821</v>
      </c>
      <c r="E17" s="1218">
        <v>200</v>
      </c>
      <c r="F17" s="458" t="s">
        <v>21822</v>
      </c>
      <c r="G17" s="458" t="s">
        <v>21823</v>
      </c>
      <c r="H17" s="458" t="s">
        <v>21824</v>
      </c>
      <c r="I17" s="405"/>
    </row>
    <row r="18" spans="2:9" ht="60" customHeight="1">
      <c r="B18" s="828" t="s">
        <v>35</v>
      </c>
      <c r="C18" s="405" t="s">
        <v>21825</v>
      </c>
      <c r="D18" s="405" t="s">
        <v>21821</v>
      </c>
      <c r="E18" s="829">
        <v>400</v>
      </c>
      <c r="F18" s="405" t="s">
        <v>21826</v>
      </c>
      <c r="G18" s="405" t="s">
        <v>21827</v>
      </c>
      <c r="H18" s="405" t="s">
        <v>21824</v>
      </c>
      <c r="I18" s="405"/>
    </row>
    <row r="19" spans="2:9" ht="60" customHeight="1">
      <c r="B19" s="828" t="s">
        <v>37</v>
      </c>
      <c r="C19" s="405" t="s">
        <v>21828</v>
      </c>
      <c r="D19" s="405" t="s">
        <v>21821</v>
      </c>
      <c r="E19" s="829">
        <v>150</v>
      </c>
      <c r="F19" s="405" t="s">
        <v>21829</v>
      </c>
      <c r="G19" s="405" t="s">
        <v>21830</v>
      </c>
      <c r="H19" s="405" t="s">
        <v>21824</v>
      </c>
      <c r="I19" s="405"/>
    </row>
    <row r="20" spans="2:9" ht="60" customHeight="1">
      <c r="B20" s="828" t="s">
        <v>40</v>
      </c>
      <c r="C20" s="405" t="s">
        <v>21831</v>
      </c>
      <c r="D20" s="405" t="s">
        <v>21821</v>
      </c>
      <c r="E20" s="829">
        <v>288</v>
      </c>
      <c r="F20" s="405" t="s">
        <v>21832</v>
      </c>
      <c r="G20" s="405" t="s">
        <v>21833</v>
      </c>
      <c r="H20" s="405" t="s">
        <v>21809</v>
      </c>
      <c r="I20" s="405"/>
    </row>
    <row r="21" spans="2:9" ht="36.75" customHeight="1">
      <c r="B21" s="1212"/>
      <c r="C21" s="2978" t="s">
        <v>21834</v>
      </c>
      <c r="D21" s="2979"/>
      <c r="E21" s="1220">
        <f>SUM(E17:E20)</f>
        <v>1038</v>
      </c>
      <c r="F21" s="1208"/>
      <c r="G21" s="1208"/>
      <c r="H21" s="1208"/>
      <c r="I21" s="1203"/>
    </row>
    <row r="22" spans="2:9" ht="24.75" customHeight="1">
      <c r="B22" s="2967" t="s">
        <v>21835</v>
      </c>
      <c r="C22" s="2968"/>
      <c r="D22" s="2968"/>
      <c r="E22" s="2968"/>
      <c r="F22" s="2968"/>
      <c r="G22" s="2968"/>
      <c r="H22" s="2968"/>
      <c r="I22" s="1206"/>
    </row>
    <row r="23" spans="2:9" ht="63.75" customHeight="1">
      <c r="B23" s="1217" t="s">
        <v>42</v>
      </c>
      <c r="C23" s="458" t="s">
        <v>21836</v>
      </c>
      <c r="D23" s="458" t="s">
        <v>21837</v>
      </c>
      <c r="E23" s="1218">
        <v>98</v>
      </c>
      <c r="F23" s="458" t="s">
        <v>21838</v>
      </c>
      <c r="G23" s="458" t="s">
        <v>21839</v>
      </c>
      <c r="H23" s="458" t="s">
        <v>21840</v>
      </c>
      <c r="I23" s="405"/>
    </row>
    <row r="24" spans="2:9" ht="63.75" customHeight="1">
      <c r="B24" s="828" t="s">
        <v>44</v>
      </c>
      <c r="C24" s="405" t="s">
        <v>21841</v>
      </c>
      <c r="D24" s="405" t="s">
        <v>21837</v>
      </c>
      <c r="E24" s="829">
        <v>1880</v>
      </c>
      <c r="F24" s="405" t="s">
        <v>21842</v>
      </c>
      <c r="G24" s="405" t="s">
        <v>21843</v>
      </c>
      <c r="H24" s="405" t="s">
        <v>21844</v>
      </c>
      <c r="I24" s="405"/>
    </row>
    <row r="25" spans="2:9" ht="54" customHeight="1">
      <c r="B25" s="828" t="s">
        <v>46</v>
      </c>
      <c r="C25" s="405" t="s">
        <v>21845</v>
      </c>
      <c r="D25" s="405" t="s">
        <v>21837</v>
      </c>
      <c r="E25" s="829">
        <v>172</v>
      </c>
      <c r="F25" s="405" t="s">
        <v>21846</v>
      </c>
      <c r="G25" s="405" t="s">
        <v>21847</v>
      </c>
      <c r="H25" s="405" t="s">
        <v>21809</v>
      </c>
      <c r="I25" s="405"/>
    </row>
    <row r="26" spans="2:9" ht="82.8">
      <c r="B26" s="828" t="s">
        <v>48</v>
      </c>
      <c r="C26" s="405" t="s">
        <v>21848</v>
      </c>
      <c r="D26" s="405" t="s">
        <v>21837</v>
      </c>
      <c r="E26" s="829">
        <v>406</v>
      </c>
      <c r="F26" s="405" t="s">
        <v>21849</v>
      </c>
      <c r="G26" s="405" t="s">
        <v>21850</v>
      </c>
      <c r="H26" s="405" t="s">
        <v>21844</v>
      </c>
      <c r="I26" s="405"/>
    </row>
    <row r="27" spans="2:9" ht="33.75" customHeight="1">
      <c r="B27" s="1212"/>
      <c r="C27" s="2978" t="s">
        <v>21851</v>
      </c>
      <c r="D27" s="2979"/>
      <c r="E27" s="1220">
        <f>SUM(E23:E26)</f>
        <v>2556</v>
      </c>
      <c r="F27" s="1208"/>
      <c r="G27" s="1208"/>
      <c r="H27" s="1208"/>
      <c r="I27" s="1203"/>
    </row>
    <row r="28" spans="2:9" ht="24" customHeight="1">
      <c r="B28" s="2967" t="s">
        <v>21852</v>
      </c>
      <c r="C28" s="2968"/>
      <c r="D28" s="2968"/>
      <c r="E28" s="2968"/>
      <c r="F28" s="2968"/>
      <c r="G28" s="2968"/>
      <c r="H28" s="2968"/>
      <c r="I28" s="1206"/>
    </row>
    <row r="29" spans="2:9" ht="55.2">
      <c r="B29" s="1217" t="s">
        <v>50</v>
      </c>
      <c r="C29" s="458" t="s">
        <v>21853</v>
      </c>
      <c r="D29" s="458" t="s">
        <v>21854</v>
      </c>
      <c r="E29" s="1218">
        <v>515</v>
      </c>
      <c r="F29" s="458" t="s">
        <v>21855</v>
      </c>
      <c r="G29" s="458" t="s">
        <v>21856</v>
      </c>
      <c r="H29" s="458" t="s">
        <v>21840</v>
      </c>
      <c r="I29" s="458"/>
    </row>
    <row r="30" spans="2:9" ht="37.5" customHeight="1">
      <c r="B30" s="1221"/>
      <c r="C30" s="2973" t="s">
        <v>21857</v>
      </c>
      <c r="D30" s="2974"/>
      <c r="E30" s="1219">
        <f>E29</f>
        <v>515</v>
      </c>
      <c r="F30" s="1222"/>
      <c r="G30" s="1222"/>
      <c r="H30" s="1222"/>
      <c r="I30" s="405"/>
    </row>
    <row r="31" spans="2:9" ht="43.5" customHeight="1">
      <c r="B31" s="1213"/>
      <c r="C31" s="2973" t="s">
        <v>21858</v>
      </c>
      <c r="D31" s="2974"/>
      <c r="E31" s="1213">
        <f>E30+E27+E21+E15</f>
        <v>10421.683199999999</v>
      </c>
      <c r="F31" s="1209"/>
      <c r="G31" s="1209"/>
      <c r="H31" s="1209"/>
      <c r="I31" s="1214"/>
    </row>
    <row r="32" spans="2:9" ht="21" customHeight="1">
      <c r="B32" s="2975" t="s">
        <v>6023</v>
      </c>
      <c r="C32" s="2976"/>
      <c r="D32" s="2976"/>
      <c r="E32" s="2976"/>
      <c r="F32" s="2976"/>
      <c r="G32" s="2976"/>
      <c r="H32" s="2977"/>
      <c r="I32" s="1129"/>
    </row>
    <row r="33" spans="2:9" ht="24.75" customHeight="1">
      <c r="B33" s="2975" t="s">
        <v>21859</v>
      </c>
      <c r="C33" s="2976"/>
      <c r="D33" s="2976"/>
      <c r="E33" s="2976"/>
      <c r="F33" s="2976"/>
      <c r="G33" s="2976"/>
      <c r="H33" s="2977"/>
      <c r="I33" s="1223"/>
    </row>
    <row r="34" spans="2:9" ht="51.75" customHeight="1">
      <c r="B34" s="828" t="s">
        <v>253</v>
      </c>
      <c r="C34" s="405" t="s">
        <v>21860</v>
      </c>
      <c r="D34" s="405" t="s">
        <v>21861</v>
      </c>
      <c r="E34" s="829">
        <v>100</v>
      </c>
      <c r="F34" s="405" t="s">
        <v>21862</v>
      </c>
      <c r="G34" s="405" t="s">
        <v>21812</v>
      </c>
      <c r="H34" s="405" t="s">
        <v>21863</v>
      </c>
      <c r="I34" s="405"/>
    </row>
    <row r="35" spans="2:9" ht="42" customHeight="1">
      <c r="B35" s="1213"/>
      <c r="C35" s="2973" t="s">
        <v>21864</v>
      </c>
      <c r="D35" s="2974"/>
      <c r="E35" s="1219">
        <f>E34</f>
        <v>100</v>
      </c>
      <c r="F35" s="1209"/>
      <c r="G35" s="1209"/>
      <c r="H35" s="1209"/>
      <c r="I35" s="1214"/>
    </row>
    <row r="36" spans="2:9" ht="19.5" customHeight="1">
      <c r="B36" s="2975" t="s">
        <v>21865</v>
      </c>
      <c r="C36" s="2976"/>
      <c r="D36" s="2976"/>
      <c r="E36" s="2976"/>
      <c r="F36" s="2976"/>
      <c r="G36" s="2976"/>
      <c r="H36" s="2977"/>
      <c r="I36" s="1223"/>
    </row>
    <row r="37" spans="2:9" ht="55.2">
      <c r="B37" s="828" t="s">
        <v>255</v>
      </c>
      <c r="C37" s="405" t="s">
        <v>21866</v>
      </c>
      <c r="D37" s="405" t="s">
        <v>21867</v>
      </c>
      <c r="E37" s="829">
        <v>20</v>
      </c>
      <c r="F37" s="405" t="s">
        <v>21868</v>
      </c>
      <c r="G37" s="405" t="s">
        <v>21869</v>
      </c>
      <c r="H37" s="405" t="s">
        <v>21824</v>
      </c>
      <c r="I37" s="405"/>
    </row>
    <row r="38" spans="2:9" ht="55.2">
      <c r="B38" s="828" t="s">
        <v>257</v>
      </c>
      <c r="C38" s="405" t="s">
        <v>21870</v>
      </c>
      <c r="D38" s="405" t="s">
        <v>21867</v>
      </c>
      <c r="E38" s="829">
        <v>25</v>
      </c>
      <c r="F38" s="405" t="s">
        <v>21871</v>
      </c>
      <c r="G38" s="405" t="s">
        <v>21839</v>
      </c>
      <c r="H38" s="405" t="s">
        <v>21863</v>
      </c>
      <c r="I38" s="405"/>
    </row>
    <row r="39" spans="2:9" ht="55.2">
      <c r="B39" s="828" t="s">
        <v>259</v>
      </c>
      <c r="C39" s="405" t="s">
        <v>21872</v>
      </c>
      <c r="D39" s="405" t="s">
        <v>21867</v>
      </c>
      <c r="E39" s="829">
        <v>2</v>
      </c>
      <c r="F39" s="405" t="s">
        <v>21873</v>
      </c>
      <c r="G39" s="405" t="s">
        <v>21874</v>
      </c>
      <c r="H39" s="405" t="s">
        <v>21824</v>
      </c>
      <c r="I39" s="405"/>
    </row>
    <row r="40" spans="2:9" ht="55.5" customHeight="1">
      <c r="B40" s="828" t="s">
        <v>262</v>
      </c>
      <c r="C40" s="405" t="s">
        <v>21875</v>
      </c>
      <c r="D40" s="405" t="s">
        <v>21867</v>
      </c>
      <c r="E40" s="829">
        <v>40</v>
      </c>
      <c r="F40" s="405" t="s">
        <v>21876</v>
      </c>
      <c r="G40" s="405" t="s">
        <v>21877</v>
      </c>
      <c r="H40" s="405" t="s">
        <v>21824</v>
      </c>
      <c r="I40" s="405"/>
    </row>
    <row r="41" spans="2:9" ht="55.2">
      <c r="B41" s="828" t="s">
        <v>265</v>
      </c>
      <c r="C41" s="405" t="s">
        <v>21878</v>
      </c>
      <c r="D41" s="405" t="s">
        <v>21867</v>
      </c>
      <c r="E41" s="829">
        <v>70</v>
      </c>
      <c r="F41" s="405" t="s">
        <v>21879</v>
      </c>
      <c r="G41" s="405" t="s">
        <v>21880</v>
      </c>
      <c r="H41" s="405" t="s">
        <v>21881</v>
      </c>
      <c r="I41" s="405"/>
    </row>
    <row r="42" spans="2:9" ht="55.2">
      <c r="B42" s="828" t="s">
        <v>268</v>
      </c>
      <c r="C42" s="405" t="s">
        <v>21882</v>
      </c>
      <c r="D42" s="405" t="s">
        <v>21867</v>
      </c>
      <c r="E42" s="829">
        <v>40</v>
      </c>
      <c r="F42" s="405" t="s">
        <v>21883</v>
      </c>
      <c r="G42" s="405" t="s">
        <v>21884</v>
      </c>
      <c r="H42" s="405" t="s">
        <v>21824</v>
      </c>
      <c r="I42" s="405"/>
    </row>
    <row r="43" spans="2:9" ht="37.5" customHeight="1">
      <c r="B43" s="1213"/>
      <c r="C43" s="2973" t="s">
        <v>21885</v>
      </c>
      <c r="D43" s="2974"/>
      <c r="E43" s="1219">
        <f>SUM(E37:E42)</f>
        <v>197</v>
      </c>
      <c r="F43" s="1209"/>
      <c r="G43" s="1209"/>
      <c r="H43" s="1209"/>
      <c r="I43" s="1214"/>
    </row>
    <row r="44" spans="2:9" ht="41.25" customHeight="1">
      <c r="B44" s="1212"/>
      <c r="C44" s="2978" t="s">
        <v>21886</v>
      </c>
      <c r="D44" s="2979"/>
      <c r="E44" s="1220">
        <f>E43+E35</f>
        <v>297</v>
      </c>
      <c r="F44" s="1208"/>
      <c r="G44" s="1208"/>
      <c r="H44" s="1208"/>
      <c r="I44" s="1203"/>
    </row>
    <row r="45" spans="2:9" ht="19.5" customHeight="1">
      <c r="B45" s="2975" t="s">
        <v>5870</v>
      </c>
      <c r="C45" s="2976"/>
      <c r="D45" s="2976"/>
      <c r="E45" s="2976"/>
      <c r="F45" s="2976"/>
      <c r="G45" s="2976"/>
      <c r="H45" s="2976"/>
      <c r="I45" s="1224"/>
    </row>
    <row r="46" spans="2:9" ht="41.4">
      <c r="B46" s="1217" t="s">
        <v>270</v>
      </c>
      <c r="C46" s="458" t="s">
        <v>21887</v>
      </c>
      <c r="D46" s="458" t="s">
        <v>21888</v>
      </c>
      <c r="E46" s="1218">
        <v>204.7</v>
      </c>
      <c r="F46" s="458" t="s">
        <v>21889</v>
      </c>
      <c r="G46" s="458" t="s">
        <v>19235</v>
      </c>
      <c r="H46" s="458" t="s">
        <v>21890</v>
      </c>
      <c r="I46" s="405"/>
    </row>
    <row r="47" spans="2:9" ht="25.5" customHeight="1">
      <c r="B47" s="1212"/>
      <c r="C47" s="2978" t="s">
        <v>21891</v>
      </c>
      <c r="D47" s="2979"/>
      <c r="E47" s="1220">
        <f>E46</f>
        <v>204.7</v>
      </c>
      <c r="F47" s="1208"/>
      <c r="G47" s="1208"/>
      <c r="H47" s="1208"/>
      <c r="I47" s="1203"/>
    </row>
    <row r="48" spans="2:9" ht="21.75" customHeight="1">
      <c r="B48" s="2975" t="s">
        <v>6067</v>
      </c>
      <c r="C48" s="2976"/>
      <c r="D48" s="2976"/>
      <c r="E48" s="2976"/>
      <c r="F48" s="2976"/>
      <c r="G48" s="2976"/>
      <c r="H48" s="2976"/>
      <c r="I48" s="1224"/>
    </row>
    <row r="49" spans="1:10" ht="53.25" customHeight="1">
      <c r="B49" s="1217" t="s">
        <v>273</v>
      </c>
      <c r="C49" s="458" t="s">
        <v>21892</v>
      </c>
      <c r="D49" s="458" t="s">
        <v>21893</v>
      </c>
      <c r="E49" s="1218">
        <v>9</v>
      </c>
      <c r="F49" s="458" t="s">
        <v>21894</v>
      </c>
      <c r="G49" s="458" t="s">
        <v>21895</v>
      </c>
      <c r="H49" s="458" t="s">
        <v>21896</v>
      </c>
      <c r="I49" s="458"/>
    </row>
    <row r="50" spans="1:10" ht="32.25" customHeight="1">
      <c r="B50" s="1212"/>
      <c r="C50" s="2978" t="s">
        <v>21897</v>
      </c>
      <c r="D50" s="2979"/>
      <c r="E50" s="1220">
        <f>E49</f>
        <v>9</v>
      </c>
      <c r="F50" s="1208"/>
      <c r="G50" s="1208"/>
      <c r="H50" s="1208"/>
      <c r="I50" s="1203"/>
    </row>
    <row r="51" spans="1:10" ht="18" customHeight="1">
      <c r="B51" s="2975" t="s">
        <v>6050</v>
      </c>
      <c r="C51" s="2976"/>
      <c r="D51" s="2976"/>
      <c r="E51" s="2976"/>
      <c r="F51" s="2976"/>
      <c r="G51" s="2976"/>
      <c r="H51" s="2976"/>
      <c r="I51" s="1224"/>
    </row>
    <row r="52" spans="1:10" ht="55.2">
      <c r="B52" s="1217" t="s">
        <v>274</v>
      </c>
      <c r="C52" s="458" t="s">
        <v>21898</v>
      </c>
      <c r="D52" s="458" t="s">
        <v>21899</v>
      </c>
      <c r="E52" s="1218">
        <v>40</v>
      </c>
      <c r="F52" s="458" t="s">
        <v>21900</v>
      </c>
      <c r="G52" s="458" t="s">
        <v>21901</v>
      </c>
      <c r="H52" s="458" t="s">
        <v>21890</v>
      </c>
      <c r="I52" s="458"/>
    </row>
    <row r="53" spans="1:10" ht="39" customHeight="1">
      <c r="B53" s="1213"/>
      <c r="C53" s="2973" t="s">
        <v>21902</v>
      </c>
      <c r="D53" s="2974"/>
      <c r="E53" s="1219">
        <f>E52</f>
        <v>40</v>
      </c>
      <c r="F53" s="1209"/>
      <c r="G53" s="1209"/>
      <c r="H53" s="1209"/>
      <c r="I53" s="1214"/>
    </row>
    <row r="54" spans="1:10" ht="39" customHeight="1">
      <c r="B54" s="1212"/>
      <c r="C54" s="2978" t="s">
        <v>21903</v>
      </c>
      <c r="D54" s="2979"/>
      <c r="E54" s="1212">
        <f>E53+E50+E47+E44+E31+E9</f>
        <v>52960.883199999997</v>
      </c>
      <c r="F54" s="1208"/>
      <c r="G54" s="1208"/>
      <c r="H54" s="1208"/>
      <c r="I54" s="1203"/>
    </row>
    <row r="55" spans="1:10">
      <c r="B55" s="2971" t="s">
        <v>17554</v>
      </c>
      <c r="C55" s="2972"/>
      <c r="D55" s="2972"/>
      <c r="E55" s="2972"/>
      <c r="F55" s="2972"/>
      <c r="G55" s="2972"/>
      <c r="H55" s="2972"/>
      <c r="I55" s="1205"/>
    </row>
    <row r="56" spans="1:10" ht="22.5" customHeight="1">
      <c r="B56" s="2967" t="s">
        <v>5</v>
      </c>
      <c r="C56" s="2976"/>
      <c r="D56" s="2976"/>
      <c r="E56" s="2976"/>
      <c r="F56" s="2976"/>
      <c r="G56" s="2976"/>
      <c r="H56" s="2976"/>
      <c r="I56" s="1224"/>
    </row>
    <row r="57" spans="1:10" ht="107.25" customHeight="1">
      <c r="B57" s="1217">
        <v>25</v>
      </c>
      <c r="C57" s="458" t="s">
        <v>21904</v>
      </c>
      <c r="D57" s="458" t="s">
        <v>9145</v>
      </c>
      <c r="E57" s="1217">
        <v>78753.95</v>
      </c>
      <c r="F57" s="458" t="s">
        <v>21905</v>
      </c>
      <c r="G57" s="405" t="s">
        <v>21906</v>
      </c>
      <c r="H57" s="458" t="s">
        <v>21907</v>
      </c>
      <c r="I57" s="405"/>
      <c r="J57" s="1225"/>
    </row>
    <row r="58" spans="1:10" ht="69.75" customHeight="1">
      <c r="B58" s="828">
        <v>26</v>
      </c>
      <c r="C58" s="1121" t="s">
        <v>21908</v>
      </c>
      <c r="D58" s="405" t="s">
        <v>9145</v>
      </c>
      <c r="E58" s="829">
        <v>168.7</v>
      </c>
      <c r="F58" s="405" t="s">
        <v>21909</v>
      </c>
      <c r="G58" s="405" t="s">
        <v>21910</v>
      </c>
      <c r="H58" s="405" t="s">
        <v>21911</v>
      </c>
      <c r="I58" s="405"/>
    </row>
    <row r="59" spans="1:10" ht="107.25" customHeight="1">
      <c r="B59" s="828">
        <v>27</v>
      </c>
      <c r="C59" s="1121" t="s">
        <v>21912</v>
      </c>
      <c r="D59" s="405" t="s">
        <v>9145</v>
      </c>
      <c r="E59" s="828">
        <v>6122.6990999999998</v>
      </c>
      <c r="F59" s="405" t="s">
        <v>21913</v>
      </c>
      <c r="G59" s="405" t="s">
        <v>21914</v>
      </c>
      <c r="H59" s="405" t="s">
        <v>21915</v>
      </c>
      <c r="I59" s="405"/>
    </row>
    <row r="60" spans="1:10" ht="41.25" customHeight="1">
      <c r="B60" s="1212"/>
      <c r="C60" s="2978" t="s">
        <v>21916</v>
      </c>
      <c r="D60" s="2979"/>
      <c r="E60" s="1212">
        <f>SUM(E57:E59)</f>
        <v>85045.349099999992</v>
      </c>
      <c r="F60" s="1208"/>
      <c r="G60" s="1208"/>
      <c r="H60" s="1208"/>
      <c r="I60" s="1203"/>
    </row>
    <row r="61" spans="1:10">
      <c r="B61" s="2971" t="s">
        <v>1627</v>
      </c>
      <c r="C61" s="2972"/>
      <c r="D61" s="2972"/>
      <c r="E61" s="2972"/>
      <c r="F61" s="2972"/>
      <c r="G61" s="2972"/>
      <c r="H61" s="2972"/>
      <c r="I61" s="1205"/>
    </row>
    <row r="62" spans="1:10">
      <c r="B62" s="2967" t="s">
        <v>21804</v>
      </c>
      <c r="C62" s="2980"/>
      <c r="D62" s="2980"/>
      <c r="E62" s="2980"/>
      <c r="F62" s="2980"/>
      <c r="G62" s="2980"/>
      <c r="H62" s="2980"/>
      <c r="I62" s="1207"/>
    </row>
    <row r="63" spans="1:10" ht="60" customHeight="1">
      <c r="A63" s="938">
        <v>1</v>
      </c>
      <c r="B63" s="1217">
        <v>28</v>
      </c>
      <c r="C63" s="458" t="s">
        <v>21917</v>
      </c>
      <c r="D63" s="458" t="s">
        <v>21918</v>
      </c>
      <c r="E63" s="1218">
        <v>312</v>
      </c>
      <c r="F63" s="458" t="s">
        <v>21919</v>
      </c>
      <c r="G63" s="458" t="s">
        <v>21920</v>
      </c>
      <c r="H63" s="458" t="s">
        <v>21921</v>
      </c>
      <c r="I63" s="405"/>
    </row>
    <row r="64" spans="1:10" ht="67.5" customHeight="1">
      <c r="A64" s="938">
        <v>2</v>
      </c>
      <c r="B64" s="828">
        <v>29</v>
      </c>
      <c r="C64" s="405" t="s">
        <v>21922</v>
      </c>
      <c r="D64" s="405" t="s">
        <v>21918</v>
      </c>
      <c r="E64" s="829">
        <v>610</v>
      </c>
      <c r="F64" s="405" t="s">
        <v>21923</v>
      </c>
      <c r="G64" s="405" t="s">
        <v>21833</v>
      </c>
      <c r="H64" s="405" t="s">
        <v>21924</v>
      </c>
      <c r="I64" s="405"/>
    </row>
    <row r="65" spans="1:9" ht="65.25" customHeight="1">
      <c r="A65" s="938">
        <v>3</v>
      </c>
      <c r="B65" s="828">
        <v>30</v>
      </c>
      <c r="C65" s="405" t="s">
        <v>21925</v>
      </c>
      <c r="D65" s="405" t="s">
        <v>21918</v>
      </c>
      <c r="E65" s="829">
        <v>177</v>
      </c>
      <c r="F65" s="405" t="s">
        <v>21926</v>
      </c>
      <c r="G65" s="405" t="s">
        <v>21927</v>
      </c>
      <c r="H65" s="405" t="s">
        <v>21928</v>
      </c>
      <c r="I65" s="405"/>
    </row>
    <row r="66" spans="1:9" ht="72.75" customHeight="1">
      <c r="A66" s="938">
        <v>4</v>
      </c>
      <c r="B66" s="1217">
        <v>31</v>
      </c>
      <c r="C66" s="405" t="s">
        <v>21929</v>
      </c>
      <c r="D66" s="405" t="s">
        <v>21918</v>
      </c>
      <c r="E66" s="829">
        <v>425</v>
      </c>
      <c r="F66" s="405" t="s">
        <v>21930</v>
      </c>
      <c r="G66" s="405" t="s">
        <v>21931</v>
      </c>
      <c r="H66" s="405" t="s">
        <v>21932</v>
      </c>
      <c r="I66" s="405"/>
    </row>
    <row r="67" spans="1:9" ht="112.5" customHeight="1">
      <c r="A67" s="938">
        <v>5</v>
      </c>
      <c r="B67" s="828">
        <v>32</v>
      </c>
      <c r="C67" s="405" t="s">
        <v>21933</v>
      </c>
      <c r="D67" s="405" t="s">
        <v>21918</v>
      </c>
      <c r="E67" s="829">
        <v>550</v>
      </c>
      <c r="F67" s="405" t="s">
        <v>21934</v>
      </c>
      <c r="G67" s="405" t="s">
        <v>21931</v>
      </c>
      <c r="H67" s="405" t="s">
        <v>21935</v>
      </c>
      <c r="I67" s="405"/>
    </row>
    <row r="68" spans="1:9" ht="69.75" customHeight="1">
      <c r="A68" s="938">
        <v>6</v>
      </c>
      <c r="B68" s="828">
        <v>33</v>
      </c>
      <c r="C68" s="405" t="s">
        <v>21936</v>
      </c>
      <c r="D68" s="405" t="s">
        <v>21918</v>
      </c>
      <c r="E68" s="829">
        <v>450</v>
      </c>
      <c r="F68" s="405" t="s">
        <v>21937</v>
      </c>
      <c r="G68" s="405" t="s">
        <v>21931</v>
      </c>
      <c r="H68" s="405" t="s">
        <v>21924</v>
      </c>
      <c r="I68" s="405"/>
    </row>
    <row r="69" spans="1:9" ht="124.5" customHeight="1">
      <c r="A69" s="938">
        <v>7</v>
      </c>
      <c r="B69" s="1217">
        <v>34</v>
      </c>
      <c r="C69" s="405" t="s">
        <v>21938</v>
      </c>
      <c r="D69" s="405" t="s">
        <v>21918</v>
      </c>
      <c r="E69" s="829">
        <v>931</v>
      </c>
      <c r="F69" s="405" t="s">
        <v>21939</v>
      </c>
      <c r="G69" s="405" t="s">
        <v>21940</v>
      </c>
      <c r="H69" s="405" t="s">
        <v>21941</v>
      </c>
      <c r="I69" s="405"/>
    </row>
    <row r="70" spans="1:9" ht="81.75" customHeight="1">
      <c r="A70" s="938">
        <v>8</v>
      </c>
      <c r="B70" s="828">
        <v>35</v>
      </c>
      <c r="C70" s="405" t="s">
        <v>21942</v>
      </c>
      <c r="D70" s="405" t="s">
        <v>21918</v>
      </c>
      <c r="E70" s="829">
        <v>232</v>
      </c>
      <c r="F70" s="405" t="s">
        <v>21943</v>
      </c>
      <c r="G70" s="405" t="s">
        <v>21944</v>
      </c>
      <c r="H70" s="405" t="s">
        <v>21945</v>
      </c>
      <c r="I70" s="405"/>
    </row>
    <row r="71" spans="1:9" ht="78.75" customHeight="1">
      <c r="A71" s="938">
        <v>9</v>
      </c>
      <c r="B71" s="828">
        <v>36</v>
      </c>
      <c r="C71" s="405" t="s">
        <v>21946</v>
      </c>
      <c r="D71" s="405" t="s">
        <v>21918</v>
      </c>
      <c r="E71" s="829">
        <v>118</v>
      </c>
      <c r="F71" s="405" t="s">
        <v>21947</v>
      </c>
      <c r="G71" s="405" t="s">
        <v>21812</v>
      </c>
      <c r="H71" s="405" t="s">
        <v>21948</v>
      </c>
      <c r="I71" s="405"/>
    </row>
    <row r="72" spans="1:9" ht="78.75" customHeight="1">
      <c r="A72" s="938">
        <v>10</v>
      </c>
      <c r="B72" s="1217">
        <v>37</v>
      </c>
      <c r="C72" s="405" t="s">
        <v>21949</v>
      </c>
      <c r="D72" s="405" t="s">
        <v>21918</v>
      </c>
      <c r="E72" s="829">
        <v>247</v>
      </c>
      <c r="F72" s="405" t="s">
        <v>21950</v>
      </c>
      <c r="G72" s="405" t="s">
        <v>21812</v>
      </c>
      <c r="H72" s="405" t="s">
        <v>21948</v>
      </c>
      <c r="I72" s="405"/>
    </row>
    <row r="73" spans="1:9" ht="69.75" customHeight="1">
      <c r="A73" s="938">
        <v>11</v>
      </c>
      <c r="B73" s="828">
        <v>38</v>
      </c>
      <c r="C73" s="405" t="s">
        <v>21951</v>
      </c>
      <c r="D73" s="405" t="s">
        <v>21918</v>
      </c>
      <c r="E73" s="829">
        <v>114</v>
      </c>
      <c r="F73" s="405" t="s">
        <v>21952</v>
      </c>
      <c r="G73" s="405" t="s">
        <v>21812</v>
      </c>
      <c r="H73" s="405" t="s">
        <v>21953</v>
      </c>
      <c r="I73" s="405"/>
    </row>
    <row r="74" spans="1:9" ht="76.5" customHeight="1">
      <c r="A74" s="938">
        <v>12</v>
      </c>
      <c r="B74" s="828">
        <v>39</v>
      </c>
      <c r="C74" s="405" t="s">
        <v>21954</v>
      </c>
      <c r="D74" s="405" t="s">
        <v>21918</v>
      </c>
      <c r="E74" s="829">
        <v>36</v>
      </c>
      <c r="F74" s="405" t="s">
        <v>21955</v>
      </c>
      <c r="G74" s="405" t="s">
        <v>21812</v>
      </c>
      <c r="H74" s="405" t="s">
        <v>21956</v>
      </c>
      <c r="I74" s="405"/>
    </row>
    <row r="75" spans="1:9" ht="84" customHeight="1">
      <c r="A75" s="938">
        <v>13</v>
      </c>
      <c r="B75" s="1217">
        <v>40</v>
      </c>
      <c r="C75" s="405" t="s">
        <v>21957</v>
      </c>
      <c r="D75" s="405" t="s">
        <v>21918</v>
      </c>
      <c r="E75" s="829">
        <v>154</v>
      </c>
      <c r="F75" s="405" t="s">
        <v>21958</v>
      </c>
      <c r="G75" s="405" t="s">
        <v>21959</v>
      </c>
      <c r="H75" s="405" t="s">
        <v>21960</v>
      </c>
      <c r="I75" s="405"/>
    </row>
    <row r="76" spans="1:9" ht="71.25" customHeight="1">
      <c r="A76" s="938">
        <v>14</v>
      </c>
      <c r="B76" s="828">
        <v>41</v>
      </c>
      <c r="C76" s="405" t="s">
        <v>21961</v>
      </c>
      <c r="D76" s="405" t="s">
        <v>21918</v>
      </c>
      <c r="E76" s="829">
        <v>159</v>
      </c>
      <c r="F76" s="405" t="s">
        <v>21962</v>
      </c>
      <c r="G76" s="405" t="s">
        <v>21812</v>
      </c>
      <c r="H76" s="405" t="s">
        <v>21953</v>
      </c>
      <c r="I76" s="405"/>
    </row>
    <row r="77" spans="1:9" ht="60" customHeight="1">
      <c r="A77" s="938">
        <v>15</v>
      </c>
      <c r="B77" s="828">
        <v>42</v>
      </c>
      <c r="C77" s="405" t="s">
        <v>21963</v>
      </c>
      <c r="D77" s="405" t="s">
        <v>21918</v>
      </c>
      <c r="E77" s="829">
        <v>183</v>
      </c>
      <c r="F77" s="405" t="s">
        <v>21964</v>
      </c>
      <c r="G77" s="405" t="s">
        <v>21944</v>
      </c>
      <c r="H77" s="405" t="s">
        <v>21948</v>
      </c>
      <c r="I77" s="405"/>
    </row>
    <row r="78" spans="1:9" ht="97.5" customHeight="1">
      <c r="A78" s="938">
        <v>16</v>
      </c>
      <c r="B78" s="1217">
        <v>43</v>
      </c>
      <c r="C78" s="405" t="s">
        <v>21965</v>
      </c>
      <c r="D78" s="405" t="s">
        <v>21918</v>
      </c>
      <c r="E78" s="829">
        <v>146</v>
      </c>
      <c r="F78" s="405" t="s">
        <v>21966</v>
      </c>
      <c r="G78" s="405" t="s">
        <v>21944</v>
      </c>
      <c r="H78" s="405" t="s">
        <v>21967</v>
      </c>
      <c r="I78" s="405"/>
    </row>
    <row r="79" spans="1:9" ht="55.2">
      <c r="A79" s="938">
        <v>17</v>
      </c>
      <c r="B79" s="828">
        <v>44</v>
      </c>
      <c r="C79" s="405" t="s">
        <v>21968</v>
      </c>
      <c r="D79" s="405" t="s">
        <v>21918</v>
      </c>
      <c r="E79" s="829">
        <v>358</v>
      </c>
      <c r="F79" s="405" t="s">
        <v>21969</v>
      </c>
      <c r="G79" s="405" t="s">
        <v>21944</v>
      </c>
      <c r="H79" s="405" t="s">
        <v>21948</v>
      </c>
      <c r="I79" s="405"/>
    </row>
    <row r="80" spans="1:9" ht="55.2">
      <c r="A80" s="938">
        <v>18</v>
      </c>
      <c r="B80" s="828">
        <v>45</v>
      </c>
      <c r="C80" s="405" t="s">
        <v>21970</v>
      </c>
      <c r="D80" s="405" t="s">
        <v>21918</v>
      </c>
      <c r="E80" s="829">
        <v>159</v>
      </c>
      <c r="F80" s="405" t="s">
        <v>21971</v>
      </c>
      <c r="G80" s="405" t="s">
        <v>21944</v>
      </c>
      <c r="H80" s="405" t="s">
        <v>21948</v>
      </c>
      <c r="I80" s="405"/>
    </row>
    <row r="81" spans="1:10" ht="41.4">
      <c r="A81" s="938">
        <v>19</v>
      </c>
      <c r="B81" s="1217">
        <v>46</v>
      </c>
      <c r="C81" s="405" t="s">
        <v>21972</v>
      </c>
      <c r="D81" s="405" t="s">
        <v>21918</v>
      </c>
      <c r="E81" s="829">
        <v>100</v>
      </c>
      <c r="F81" s="405" t="s">
        <v>21973</v>
      </c>
      <c r="G81" s="405" t="s">
        <v>21812</v>
      </c>
      <c r="H81" s="405" t="s">
        <v>21948</v>
      </c>
      <c r="I81" s="405"/>
    </row>
    <row r="82" spans="1:10" ht="41.4">
      <c r="A82" s="938">
        <v>20</v>
      </c>
      <c r="B82" s="828">
        <v>47</v>
      </c>
      <c r="C82" s="405" t="s">
        <v>21974</v>
      </c>
      <c r="D82" s="405" t="s">
        <v>21918</v>
      </c>
      <c r="E82" s="829">
        <v>1431</v>
      </c>
      <c r="F82" s="405" t="s">
        <v>21975</v>
      </c>
      <c r="G82" s="405" t="s">
        <v>21976</v>
      </c>
      <c r="H82" s="405" t="s">
        <v>21928</v>
      </c>
      <c r="I82" s="405"/>
    </row>
    <row r="83" spans="1:10" ht="41.4">
      <c r="A83" s="938">
        <v>21</v>
      </c>
      <c r="B83" s="828">
        <v>48</v>
      </c>
      <c r="C83" s="405" t="s">
        <v>21977</v>
      </c>
      <c r="D83" s="405" t="s">
        <v>21918</v>
      </c>
      <c r="E83" s="829">
        <v>940</v>
      </c>
      <c r="F83" s="405" t="s">
        <v>21978</v>
      </c>
      <c r="G83" s="405" t="s">
        <v>21976</v>
      </c>
      <c r="H83" s="405" t="s">
        <v>21928</v>
      </c>
      <c r="I83" s="405"/>
    </row>
    <row r="84" spans="1:10" ht="41.4">
      <c r="A84" s="938">
        <v>22</v>
      </c>
      <c r="B84" s="1217">
        <v>49</v>
      </c>
      <c r="C84" s="405" t="s">
        <v>21979</v>
      </c>
      <c r="D84" s="405" t="s">
        <v>21918</v>
      </c>
      <c r="E84" s="829">
        <v>311</v>
      </c>
      <c r="F84" s="405" t="s">
        <v>21980</v>
      </c>
      <c r="G84" s="405" t="s">
        <v>21833</v>
      </c>
      <c r="H84" s="405" t="s">
        <v>21953</v>
      </c>
      <c r="I84" s="405"/>
    </row>
    <row r="85" spans="1:10" ht="55.2">
      <c r="A85" s="938">
        <v>23</v>
      </c>
      <c r="B85" s="828">
        <v>50</v>
      </c>
      <c r="C85" s="405" t="s">
        <v>21981</v>
      </c>
      <c r="D85" s="405" t="s">
        <v>21918</v>
      </c>
      <c r="E85" s="829">
        <v>796</v>
      </c>
      <c r="F85" s="405" t="s">
        <v>21982</v>
      </c>
      <c r="G85" s="405" t="s">
        <v>21856</v>
      </c>
      <c r="H85" s="405" t="s">
        <v>21953</v>
      </c>
      <c r="I85" s="405"/>
    </row>
    <row r="86" spans="1:10" ht="111" customHeight="1">
      <c r="A86" s="938">
        <v>24</v>
      </c>
      <c r="B86" s="828">
        <v>51</v>
      </c>
      <c r="C86" s="405" t="s">
        <v>21983</v>
      </c>
      <c r="D86" s="405" t="s">
        <v>21918</v>
      </c>
      <c r="E86" s="829">
        <v>1533</v>
      </c>
      <c r="F86" s="405" t="s">
        <v>21984</v>
      </c>
      <c r="G86" s="405" t="s">
        <v>21812</v>
      </c>
      <c r="H86" s="405" t="s">
        <v>21953</v>
      </c>
      <c r="I86" s="405"/>
      <c r="J86" s="1239"/>
    </row>
    <row r="87" spans="1:10" ht="55.2">
      <c r="A87" s="938">
        <v>25</v>
      </c>
      <c r="B87" s="1217">
        <v>52</v>
      </c>
      <c r="C87" s="405" t="s">
        <v>21985</v>
      </c>
      <c r="D87" s="405" t="s">
        <v>21918</v>
      </c>
      <c r="E87" s="829">
        <v>4.3</v>
      </c>
      <c r="F87" s="405" t="s">
        <v>21986</v>
      </c>
      <c r="G87" s="405" t="s">
        <v>21987</v>
      </c>
      <c r="H87" s="405" t="s">
        <v>21928</v>
      </c>
      <c r="I87" s="405"/>
    </row>
    <row r="88" spans="1:10" ht="87" customHeight="1">
      <c r="A88" s="938">
        <v>26</v>
      </c>
      <c r="B88" s="828">
        <v>53</v>
      </c>
      <c r="C88" s="405" t="s">
        <v>21988</v>
      </c>
      <c r="D88" s="405" t="s">
        <v>21918</v>
      </c>
      <c r="E88" s="829">
        <v>18.8</v>
      </c>
      <c r="F88" s="405" t="s">
        <v>21989</v>
      </c>
      <c r="G88" s="405" t="s">
        <v>21990</v>
      </c>
      <c r="H88" s="405" t="s">
        <v>21991</v>
      </c>
      <c r="I88" s="405"/>
    </row>
    <row r="89" spans="1:10" ht="71.25" customHeight="1">
      <c r="A89" s="938">
        <v>27</v>
      </c>
      <c r="B89" s="828">
        <v>54</v>
      </c>
      <c r="C89" s="405" t="s">
        <v>21992</v>
      </c>
      <c r="D89" s="405" t="s">
        <v>21918</v>
      </c>
      <c r="E89" s="829">
        <v>14</v>
      </c>
      <c r="F89" s="405" t="s">
        <v>21993</v>
      </c>
      <c r="G89" s="405" t="s">
        <v>21990</v>
      </c>
      <c r="H89" s="405" t="s">
        <v>21991</v>
      </c>
      <c r="I89" s="405"/>
    </row>
    <row r="90" spans="1:10" ht="41.4">
      <c r="A90" s="938">
        <v>28</v>
      </c>
      <c r="B90" s="1217">
        <v>55</v>
      </c>
      <c r="C90" s="405" t="s">
        <v>21994</v>
      </c>
      <c r="D90" s="405" t="s">
        <v>21918</v>
      </c>
      <c r="E90" s="829">
        <v>543</v>
      </c>
      <c r="F90" s="405" t="s">
        <v>21995</v>
      </c>
      <c r="G90" s="405" t="s">
        <v>21812</v>
      </c>
      <c r="H90" s="405" t="s">
        <v>21996</v>
      </c>
      <c r="I90" s="405"/>
    </row>
    <row r="91" spans="1:10" ht="41.4">
      <c r="A91" s="938">
        <v>29</v>
      </c>
      <c r="B91" s="828">
        <v>56</v>
      </c>
      <c r="C91" s="405" t="s">
        <v>21997</v>
      </c>
      <c r="D91" s="405" t="s">
        <v>21918</v>
      </c>
      <c r="E91" s="829">
        <v>214</v>
      </c>
      <c r="F91" s="405" t="s">
        <v>21998</v>
      </c>
      <c r="G91" s="405" t="s">
        <v>21812</v>
      </c>
      <c r="H91" s="405" t="s">
        <v>21996</v>
      </c>
      <c r="I91" s="405"/>
    </row>
    <row r="92" spans="1:10" ht="41.4">
      <c r="A92" s="938">
        <v>30</v>
      </c>
      <c r="B92" s="828">
        <v>57</v>
      </c>
      <c r="C92" s="405" t="s">
        <v>21999</v>
      </c>
      <c r="D92" s="405" t="s">
        <v>21918</v>
      </c>
      <c r="E92" s="829">
        <v>527</v>
      </c>
      <c r="F92" s="405" t="s">
        <v>22000</v>
      </c>
      <c r="G92" s="405" t="s">
        <v>21856</v>
      </c>
      <c r="H92" s="405" t="s">
        <v>21953</v>
      </c>
      <c r="I92" s="405"/>
    </row>
    <row r="93" spans="1:10" ht="75" customHeight="1">
      <c r="A93" s="938">
        <v>31</v>
      </c>
      <c r="B93" s="1217">
        <v>58</v>
      </c>
      <c r="C93" s="405" t="s">
        <v>22001</v>
      </c>
      <c r="D93" s="405" t="s">
        <v>21918</v>
      </c>
      <c r="E93" s="829">
        <v>50</v>
      </c>
      <c r="F93" s="405" t="s">
        <v>22002</v>
      </c>
      <c r="G93" s="405" t="s">
        <v>22003</v>
      </c>
      <c r="H93" s="405" t="s">
        <v>22004</v>
      </c>
      <c r="I93" s="405"/>
    </row>
    <row r="94" spans="1:10" ht="41.4">
      <c r="A94" s="938">
        <v>32</v>
      </c>
      <c r="B94" s="828">
        <v>59</v>
      </c>
      <c r="C94" s="405" t="s">
        <v>22005</v>
      </c>
      <c r="D94" s="1117" t="s">
        <v>21918</v>
      </c>
      <c r="E94" s="829">
        <v>542</v>
      </c>
      <c r="F94" s="405" t="s">
        <v>22006</v>
      </c>
      <c r="G94" s="405" t="s">
        <v>21856</v>
      </c>
      <c r="H94" s="405" t="s">
        <v>21953</v>
      </c>
      <c r="I94" s="405"/>
    </row>
    <row r="95" spans="1:10" ht="51.75" customHeight="1">
      <c r="A95" s="938">
        <v>33</v>
      </c>
      <c r="B95" s="828">
        <v>60</v>
      </c>
      <c r="C95" s="405" t="s">
        <v>22007</v>
      </c>
      <c r="D95" s="1117" t="s">
        <v>21918</v>
      </c>
      <c r="E95" s="829">
        <v>16</v>
      </c>
      <c r="F95" s="405" t="s">
        <v>22008</v>
      </c>
      <c r="G95" s="1117" t="s">
        <v>22009</v>
      </c>
      <c r="H95" s="405" t="s">
        <v>22010</v>
      </c>
      <c r="I95" s="405"/>
    </row>
    <row r="96" spans="1:10" ht="55.2">
      <c r="A96" s="938">
        <v>34</v>
      </c>
      <c r="B96" s="1217">
        <v>61</v>
      </c>
      <c r="C96" s="405" t="s">
        <v>22011</v>
      </c>
      <c r="D96" s="405" t="s">
        <v>21918</v>
      </c>
      <c r="E96" s="828">
        <v>34.651299999999999</v>
      </c>
      <c r="F96" s="405" t="s">
        <v>22012</v>
      </c>
      <c r="G96" s="405" t="s">
        <v>21931</v>
      </c>
      <c r="H96" s="405" t="s">
        <v>22013</v>
      </c>
      <c r="I96" s="405"/>
    </row>
    <row r="97" spans="1:9" ht="41.4">
      <c r="A97" s="938">
        <v>35</v>
      </c>
      <c r="B97" s="1232">
        <v>62</v>
      </c>
      <c r="C97" s="1118" t="s">
        <v>22014</v>
      </c>
      <c r="D97" s="405" t="s">
        <v>21918</v>
      </c>
      <c r="E97" s="1233">
        <v>21</v>
      </c>
      <c r="F97" s="1117" t="s">
        <v>22015</v>
      </c>
      <c r="G97" s="1117" t="s">
        <v>22009</v>
      </c>
      <c r="H97" s="405" t="s">
        <v>22016</v>
      </c>
      <c r="I97" s="1117"/>
    </row>
    <row r="98" spans="1:9" ht="41.4">
      <c r="A98" s="938">
        <v>36</v>
      </c>
      <c r="B98" s="828">
        <v>63</v>
      </c>
      <c r="C98" s="1118" t="s">
        <v>22017</v>
      </c>
      <c r="D98" s="405" t="s">
        <v>21918</v>
      </c>
      <c r="E98" s="1233">
        <v>47.7</v>
      </c>
      <c r="F98" s="1117" t="s">
        <v>22018</v>
      </c>
      <c r="G98" s="1117" t="s">
        <v>22019</v>
      </c>
      <c r="H98" s="405" t="s">
        <v>22020</v>
      </c>
      <c r="I98" s="1117"/>
    </row>
    <row r="99" spans="1:9" ht="41.4">
      <c r="A99" s="938">
        <v>37</v>
      </c>
      <c r="B99" s="1231">
        <v>64</v>
      </c>
      <c r="C99" s="1118" t="s">
        <v>22021</v>
      </c>
      <c r="D99" s="405" t="s">
        <v>21918</v>
      </c>
      <c r="E99" s="1233">
        <v>6.5377000000000001</v>
      </c>
      <c r="F99" s="1117" t="s">
        <v>22022</v>
      </c>
      <c r="G99" s="1117" t="s">
        <v>22009</v>
      </c>
      <c r="H99" s="405" t="s">
        <v>22023</v>
      </c>
      <c r="I99" s="1117"/>
    </row>
    <row r="100" spans="1:9" ht="41.4">
      <c r="A100" s="938">
        <v>38</v>
      </c>
      <c r="B100" s="1231">
        <v>65</v>
      </c>
      <c r="C100" s="1118" t="s">
        <v>22024</v>
      </c>
      <c r="D100" s="405" t="s">
        <v>21918</v>
      </c>
      <c r="E100" s="1233">
        <v>92</v>
      </c>
      <c r="F100" s="1117" t="s">
        <v>22025</v>
      </c>
      <c r="G100" s="1117" t="s">
        <v>22026</v>
      </c>
      <c r="H100" s="405" t="s">
        <v>22023</v>
      </c>
      <c r="I100" s="1117"/>
    </row>
    <row r="101" spans="1:9" ht="41.4">
      <c r="A101" s="938">
        <v>39</v>
      </c>
      <c r="B101" s="1231">
        <v>66</v>
      </c>
      <c r="C101" s="1118" t="s">
        <v>22027</v>
      </c>
      <c r="D101" s="405" t="s">
        <v>21918</v>
      </c>
      <c r="E101" s="1233">
        <v>43.1</v>
      </c>
      <c r="F101" s="1117" t="s">
        <v>22022</v>
      </c>
      <c r="G101" s="1117" t="s">
        <v>22009</v>
      </c>
      <c r="H101" s="405" t="s">
        <v>22028</v>
      </c>
      <c r="I101" s="1117"/>
    </row>
    <row r="102" spans="1:9" ht="41.4">
      <c r="A102" s="938">
        <v>40</v>
      </c>
      <c r="B102" s="1231">
        <v>67</v>
      </c>
      <c r="C102" s="1118" t="s">
        <v>22029</v>
      </c>
      <c r="D102" s="405" t="s">
        <v>21918</v>
      </c>
      <c r="E102" s="1233">
        <v>320</v>
      </c>
      <c r="F102" s="1117" t="s">
        <v>22030</v>
      </c>
      <c r="G102" s="1117" t="s">
        <v>22031</v>
      </c>
      <c r="H102" s="405" t="s">
        <v>22028</v>
      </c>
      <c r="I102" s="1117"/>
    </row>
    <row r="103" spans="1:9" ht="46.5" customHeight="1">
      <c r="A103" s="938">
        <v>41</v>
      </c>
      <c r="B103" s="1231">
        <v>68</v>
      </c>
      <c r="C103" s="1118" t="s">
        <v>22032</v>
      </c>
      <c r="D103" s="405" t="s">
        <v>21918</v>
      </c>
      <c r="E103" s="1233">
        <v>8</v>
      </c>
      <c r="F103" s="1117" t="s">
        <v>22022</v>
      </c>
      <c r="G103" s="1117" t="s">
        <v>22009</v>
      </c>
      <c r="H103" s="405" t="s">
        <v>22033</v>
      </c>
      <c r="I103" s="1117"/>
    </row>
    <row r="104" spans="1:9" ht="40.5" customHeight="1">
      <c r="B104" s="1212"/>
      <c r="C104" s="2978" t="s">
        <v>22034</v>
      </c>
      <c r="D104" s="2981"/>
      <c r="E104" s="1226">
        <f>SUM(E63:E103)</f>
        <v>12974.089</v>
      </c>
      <c r="F104" s="1208"/>
      <c r="G104" s="1208"/>
      <c r="H104" s="1208"/>
      <c r="I104" s="1203"/>
    </row>
    <row r="105" spans="1:9" ht="19.5" customHeight="1">
      <c r="B105" s="2975" t="s">
        <v>22035</v>
      </c>
      <c r="C105" s="2976"/>
      <c r="D105" s="2976"/>
      <c r="E105" s="2976"/>
      <c r="F105" s="2976"/>
      <c r="G105" s="2976"/>
      <c r="H105" s="2976"/>
      <c r="I105" s="1224"/>
    </row>
    <row r="106" spans="1:9" ht="101.25" customHeight="1">
      <c r="A106" s="938">
        <v>1</v>
      </c>
      <c r="B106" s="1217">
        <v>69</v>
      </c>
      <c r="C106" s="458" t="s">
        <v>712</v>
      </c>
      <c r="D106" s="458" t="s">
        <v>22036</v>
      </c>
      <c r="E106" s="1218">
        <v>423</v>
      </c>
      <c r="F106" s="458" t="s">
        <v>22037</v>
      </c>
      <c r="G106" s="458" t="s">
        <v>21944</v>
      </c>
      <c r="H106" s="458" t="s">
        <v>22038</v>
      </c>
      <c r="I106" s="405"/>
    </row>
    <row r="107" spans="1:9" ht="115.5" customHeight="1">
      <c r="A107" s="938">
        <v>2</v>
      </c>
      <c r="B107" s="828">
        <v>70</v>
      </c>
      <c r="C107" s="405" t="s">
        <v>10498</v>
      </c>
      <c r="D107" s="405" t="s">
        <v>22036</v>
      </c>
      <c r="E107" s="829">
        <v>259</v>
      </c>
      <c r="F107" s="405" t="s">
        <v>22039</v>
      </c>
      <c r="G107" s="405" t="s">
        <v>21944</v>
      </c>
      <c r="H107" s="405" t="s">
        <v>22040</v>
      </c>
      <c r="I107" s="405"/>
    </row>
    <row r="108" spans="1:9" ht="41.4">
      <c r="A108" s="938">
        <v>3</v>
      </c>
      <c r="B108" s="1217">
        <v>71</v>
      </c>
      <c r="C108" s="405" t="s">
        <v>22041</v>
      </c>
      <c r="D108" s="405" t="s">
        <v>22036</v>
      </c>
      <c r="E108" s="829">
        <v>74</v>
      </c>
      <c r="F108" s="458" t="s">
        <v>22042</v>
      </c>
      <c r="G108" s="405" t="s">
        <v>21931</v>
      </c>
      <c r="H108" s="405" t="s">
        <v>22043</v>
      </c>
      <c r="I108" s="405"/>
    </row>
    <row r="109" spans="1:9" ht="41.4">
      <c r="A109" s="938">
        <v>4</v>
      </c>
      <c r="B109" s="828">
        <v>72</v>
      </c>
      <c r="C109" s="405" t="s">
        <v>4072</v>
      </c>
      <c r="D109" s="405" t="s">
        <v>22036</v>
      </c>
      <c r="E109" s="829">
        <v>129</v>
      </c>
      <c r="F109" s="458" t="s">
        <v>22044</v>
      </c>
      <c r="G109" s="405" t="s">
        <v>21931</v>
      </c>
      <c r="H109" s="405" t="s">
        <v>22043</v>
      </c>
      <c r="I109" s="405"/>
    </row>
    <row r="110" spans="1:9" ht="41.4">
      <c r="A110" s="938">
        <v>5</v>
      </c>
      <c r="B110" s="1217">
        <v>73</v>
      </c>
      <c r="C110" s="405" t="s">
        <v>22045</v>
      </c>
      <c r="D110" s="405" t="s">
        <v>22036</v>
      </c>
      <c r="E110" s="829">
        <v>154</v>
      </c>
      <c r="F110" s="405" t="s">
        <v>22046</v>
      </c>
      <c r="G110" s="405" t="s">
        <v>21931</v>
      </c>
      <c r="H110" s="405" t="s">
        <v>22043</v>
      </c>
      <c r="I110" s="405"/>
    </row>
    <row r="111" spans="1:9" ht="41.4">
      <c r="A111" s="938">
        <v>6</v>
      </c>
      <c r="B111" s="828">
        <v>74</v>
      </c>
      <c r="C111" s="405" t="s">
        <v>22047</v>
      </c>
      <c r="D111" s="405" t="s">
        <v>22036</v>
      </c>
      <c r="E111" s="829">
        <v>50</v>
      </c>
      <c r="F111" s="405" t="s">
        <v>22048</v>
      </c>
      <c r="G111" s="405" t="s">
        <v>21931</v>
      </c>
      <c r="H111" s="405" t="s">
        <v>22043</v>
      </c>
      <c r="I111" s="405"/>
    </row>
    <row r="112" spans="1:9" ht="55.2">
      <c r="A112" s="938">
        <v>7</v>
      </c>
      <c r="B112" s="1217">
        <v>75</v>
      </c>
      <c r="C112" s="405" t="s">
        <v>22049</v>
      </c>
      <c r="D112" s="405" t="s">
        <v>22036</v>
      </c>
      <c r="E112" s="829">
        <v>649</v>
      </c>
      <c r="F112" s="405" t="s">
        <v>22050</v>
      </c>
      <c r="G112" s="405" t="s">
        <v>21931</v>
      </c>
      <c r="H112" s="405" t="s">
        <v>22043</v>
      </c>
      <c r="I112" s="405"/>
    </row>
    <row r="113" spans="1:9" ht="41.4">
      <c r="A113" s="938">
        <v>8</v>
      </c>
      <c r="B113" s="828">
        <v>76</v>
      </c>
      <c r="C113" s="405" t="s">
        <v>22051</v>
      </c>
      <c r="D113" s="405" t="s">
        <v>22036</v>
      </c>
      <c r="E113" s="829">
        <v>237</v>
      </c>
      <c r="F113" s="405" t="s">
        <v>22052</v>
      </c>
      <c r="G113" s="405" t="s">
        <v>21931</v>
      </c>
      <c r="H113" s="405" t="s">
        <v>22043</v>
      </c>
      <c r="I113" s="405"/>
    </row>
    <row r="114" spans="1:9" ht="41.4">
      <c r="A114" s="938">
        <v>9</v>
      </c>
      <c r="B114" s="1217">
        <v>77</v>
      </c>
      <c r="C114" s="405" t="s">
        <v>22053</v>
      </c>
      <c r="D114" s="405" t="s">
        <v>22036</v>
      </c>
      <c r="E114" s="829">
        <v>603</v>
      </c>
      <c r="F114" s="405" t="s">
        <v>22054</v>
      </c>
      <c r="G114" s="405" t="s">
        <v>21931</v>
      </c>
      <c r="H114" s="405" t="s">
        <v>22043</v>
      </c>
      <c r="I114" s="405"/>
    </row>
    <row r="115" spans="1:9" ht="82.5" customHeight="1">
      <c r="A115" s="938">
        <v>10</v>
      </c>
      <c r="B115" s="828">
        <v>78</v>
      </c>
      <c r="C115" s="405" t="s">
        <v>22055</v>
      </c>
      <c r="D115" s="405" t="s">
        <v>22036</v>
      </c>
      <c r="E115" s="829">
        <v>678</v>
      </c>
      <c r="F115" s="405" t="s">
        <v>22056</v>
      </c>
      <c r="G115" s="405" t="s">
        <v>21812</v>
      </c>
      <c r="H115" s="405" t="s">
        <v>22057</v>
      </c>
      <c r="I115" s="405"/>
    </row>
    <row r="116" spans="1:9" ht="85.5" customHeight="1">
      <c r="A116" s="938">
        <v>11</v>
      </c>
      <c r="B116" s="1217">
        <v>79</v>
      </c>
      <c r="C116" s="405" t="s">
        <v>22058</v>
      </c>
      <c r="D116" s="405" t="s">
        <v>22036</v>
      </c>
      <c r="E116" s="829">
        <v>10.7</v>
      </c>
      <c r="F116" s="405" t="s">
        <v>22059</v>
      </c>
      <c r="G116" s="405" t="s">
        <v>21833</v>
      </c>
      <c r="H116" s="405" t="s">
        <v>21948</v>
      </c>
      <c r="I116" s="405"/>
    </row>
    <row r="117" spans="1:9" ht="101.25" customHeight="1">
      <c r="A117" s="938">
        <v>12</v>
      </c>
      <c r="B117" s="828">
        <v>80</v>
      </c>
      <c r="C117" s="405" t="s">
        <v>22060</v>
      </c>
      <c r="D117" s="405" t="s">
        <v>22036</v>
      </c>
      <c r="E117" s="829">
        <v>35.6</v>
      </c>
      <c r="F117" s="405" t="s">
        <v>22061</v>
      </c>
      <c r="G117" s="405" t="s">
        <v>21833</v>
      </c>
      <c r="H117" s="405" t="s">
        <v>21948</v>
      </c>
      <c r="I117" s="405"/>
    </row>
    <row r="118" spans="1:9" ht="104.25" customHeight="1">
      <c r="A118" s="938">
        <v>13</v>
      </c>
      <c r="B118" s="1217">
        <v>81</v>
      </c>
      <c r="C118" s="405" t="s">
        <v>22062</v>
      </c>
      <c r="D118" s="405" t="s">
        <v>22036</v>
      </c>
      <c r="E118" s="829">
        <v>28.8</v>
      </c>
      <c r="F118" s="405" t="s">
        <v>22063</v>
      </c>
      <c r="G118" s="405" t="s">
        <v>22064</v>
      </c>
      <c r="H118" s="405" t="s">
        <v>21948</v>
      </c>
      <c r="I118" s="405"/>
    </row>
    <row r="119" spans="1:9" ht="99" customHeight="1">
      <c r="A119" s="938">
        <v>14</v>
      </c>
      <c r="B119" s="828">
        <v>82</v>
      </c>
      <c r="C119" s="405" t="s">
        <v>22065</v>
      </c>
      <c r="D119" s="405" t="s">
        <v>22036</v>
      </c>
      <c r="E119" s="829">
        <v>24.3</v>
      </c>
      <c r="F119" s="405" t="s">
        <v>22066</v>
      </c>
      <c r="G119" s="405" t="s">
        <v>21833</v>
      </c>
      <c r="H119" s="405" t="s">
        <v>21948</v>
      </c>
      <c r="I119" s="405"/>
    </row>
    <row r="120" spans="1:9" ht="93.75" customHeight="1">
      <c r="A120" s="938">
        <v>15</v>
      </c>
      <c r="B120" s="1217">
        <v>83</v>
      </c>
      <c r="C120" s="405" t="s">
        <v>22067</v>
      </c>
      <c r="D120" s="405" t="s">
        <v>22036</v>
      </c>
      <c r="E120" s="829">
        <v>345</v>
      </c>
      <c r="F120" s="405" t="s">
        <v>22068</v>
      </c>
      <c r="G120" s="405" t="s">
        <v>21856</v>
      </c>
      <c r="H120" s="405" t="s">
        <v>22069</v>
      </c>
      <c r="I120" s="405"/>
    </row>
    <row r="121" spans="1:9" ht="63.75" customHeight="1">
      <c r="A121" s="938">
        <v>16</v>
      </c>
      <c r="B121" s="828">
        <v>84</v>
      </c>
      <c r="C121" s="405" t="s">
        <v>22070</v>
      </c>
      <c r="D121" s="405" t="s">
        <v>22036</v>
      </c>
      <c r="E121" s="829">
        <v>255</v>
      </c>
      <c r="F121" s="405" t="s">
        <v>22071</v>
      </c>
      <c r="G121" s="405" t="s">
        <v>22072</v>
      </c>
      <c r="H121" s="405" t="s">
        <v>21948</v>
      </c>
      <c r="I121" s="405"/>
    </row>
    <row r="122" spans="1:9" ht="41.4">
      <c r="A122" s="938">
        <v>17</v>
      </c>
      <c r="B122" s="1217">
        <v>85</v>
      </c>
      <c r="C122" s="405" t="s">
        <v>22073</v>
      </c>
      <c r="D122" s="405" t="s">
        <v>22036</v>
      </c>
      <c r="E122" s="829">
        <v>166</v>
      </c>
      <c r="F122" s="405" t="s">
        <v>22074</v>
      </c>
      <c r="G122" s="405" t="s">
        <v>22072</v>
      </c>
      <c r="H122" s="405" t="s">
        <v>21948</v>
      </c>
      <c r="I122" s="405"/>
    </row>
    <row r="123" spans="1:9" ht="74.25" customHeight="1">
      <c r="A123" s="938">
        <v>18</v>
      </c>
      <c r="B123" s="828">
        <v>86</v>
      </c>
      <c r="C123" s="405" t="s">
        <v>22075</v>
      </c>
      <c r="D123" s="405" t="s">
        <v>22036</v>
      </c>
      <c r="E123" s="829">
        <v>384</v>
      </c>
      <c r="F123" s="405" t="s">
        <v>22076</v>
      </c>
      <c r="G123" s="405" t="s">
        <v>22072</v>
      </c>
      <c r="H123" s="405" t="s">
        <v>22077</v>
      </c>
      <c r="I123" s="405"/>
    </row>
    <row r="124" spans="1:9" ht="62.25" customHeight="1">
      <c r="A124" s="938">
        <v>19</v>
      </c>
      <c r="B124" s="1217">
        <v>87</v>
      </c>
      <c r="C124" s="405" t="s">
        <v>22078</v>
      </c>
      <c r="D124" s="405" t="s">
        <v>22036</v>
      </c>
      <c r="E124" s="829">
        <v>181</v>
      </c>
      <c r="F124" s="405" t="s">
        <v>22079</v>
      </c>
      <c r="G124" s="405" t="s">
        <v>22080</v>
      </c>
      <c r="H124" s="405" t="s">
        <v>21948</v>
      </c>
      <c r="I124" s="405"/>
    </row>
    <row r="125" spans="1:9" ht="65.25" customHeight="1">
      <c r="A125" s="938">
        <v>20</v>
      </c>
      <c r="B125" s="828">
        <v>88</v>
      </c>
      <c r="C125" s="405" t="s">
        <v>22081</v>
      </c>
      <c r="D125" s="405" t="s">
        <v>22036</v>
      </c>
      <c r="E125" s="829">
        <v>291</v>
      </c>
      <c r="F125" s="405" t="s">
        <v>22082</v>
      </c>
      <c r="G125" s="405" t="s">
        <v>22072</v>
      </c>
      <c r="H125" s="405" t="s">
        <v>21948</v>
      </c>
      <c r="I125" s="405"/>
    </row>
    <row r="126" spans="1:9" ht="41.4">
      <c r="A126" s="938">
        <v>21</v>
      </c>
      <c r="B126" s="1217">
        <v>89</v>
      </c>
      <c r="C126" s="405" t="s">
        <v>22083</v>
      </c>
      <c r="D126" s="405" t="s">
        <v>22036</v>
      </c>
      <c r="E126" s="829">
        <v>6.9</v>
      </c>
      <c r="F126" s="405" t="s">
        <v>22084</v>
      </c>
      <c r="G126" s="405" t="s">
        <v>21833</v>
      </c>
      <c r="H126" s="405" t="s">
        <v>21921</v>
      </c>
      <c r="I126" s="405"/>
    </row>
    <row r="127" spans="1:9" ht="41.4">
      <c r="A127" s="938">
        <v>22</v>
      </c>
      <c r="B127" s="828">
        <v>90</v>
      </c>
      <c r="C127" s="405" t="s">
        <v>22085</v>
      </c>
      <c r="D127" s="405" t="s">
        <v>22036</v>
      </c>
      <c r="E127" s="829">
        <v>3.9</v>
      </c>
      <c r="F127" s="405" t="s">
        <v>22086</v>
      </c>
      <c r="G127" s="405" t="s">
        <v>21833</v>
      </c>
      <c r="H127" s="405" t="s">
        <v>21921</v>
      </c>
      <c r="I127" s="405"/>
    </row>
    <row r="128" spans="1:9" ht="55.5" customHeight="1">
      <c r="A128" s="938">
        <v>23</v>
      </c>
      <c r="B128" s="1217">
        <v>91</v>
      </c>
      <c r="C128" s="405" t="s">
        <v>14211</v>
      </c>
      <c r="D128" s="405" t="s">
        <v>22036</v>
      </c>
      <c r="E128" s="829">
        <v>1.6</v>
      </c>
      <c r="F128" s="405" t="s">
        <v>22087</v>
      </c>
      <c r="G128" s="405" t="s">
        <v>21833</v>
      </c>
      <c r="H128" s="405" t="s">
        <v>21921</v>
      </c>
      <c r="I128" s="405"/>
    </row>
    <row r="129" spans="1:9" ht="66" customHeight="1">
      <c r="A129" s="938">
        <v>24</v>
      </c>
      <c r="B129" s="828">
        <v>92</v>
      </c>
      <c r="C129" s="405" t="s">
        <v>22088</v>
      </c>
      <c r="D129" s="405" t="s">
        <v>22036</v>
      </c>
      <c r="E129" s="829">
        <v>102</v>
      </c>
      <c r="F129" s="405" t="s">
        <v>22089</v>
      </c>
      <c r="G129" s="405" t="s">
        <v>22090</v>
      </c>
      <c r="H129" s="405" t="s">
        <v>22091</v>
      </c>
      <c r="I129" s="405"/>
    </row>
    <row r="130" spans="1:9" ht="41.4">
      <c r="A130" s="938">
        <v>25</v>
      </c>
      <c r="B130" s="1217">
        <v>93</v>
      </c>
      <c r="C130" s="405" t="s">
        <v>388</v>
      </c>
      <c r="D130" s="405" t="s">
        <v>22036</v>
      </c>
      <c r="E130" s="829">
        <v>2</v>
      </c>
      <c r="F130" s="405" t="s">
        <v>22092</v>
      </c>
      <c r="G130" s="405" t="s">
        <v>22090</v>
      </c>
      <c r="H130" s="405" t="s">
        <v>22093</v>
      </c>
      <c r="I130" s="405"/>
    </row>
    <row r="131" spans="1:9" ht="74.25" customHeight="1">
      <c r="A131" s="938">
        <v>26</v>
      </c>
      <c r="B131" s="828">
        <v>94</v>
      </c>
      <c r="C131" s="405" t="s">
        <v>712</v>
      </c>
      <c r="D131" s="405" t="s">
        <v>22036</v>
      </c>
      <c r="E131" s="829">
        <v>12.6</v>
      </c>
      <c r="F131" s="405" t="s">
        <v>22094</v>
      </c>
      <c r="G131" s="405" t="s">
        <v>22090</v>
      </c>
      <c r="H131" s="405" t="s">
        <v>22095</v>
      </c>
      <c r="I131" s="405"/>
    </row>
    <row r="132" spans="1:9" ht="68.25" customHeight="1">
      <c r="A132" s="938">
        <v>27</v>
      </c>
      <c r="B132" s="1217">
        <v>95</v>
      </c>
      <c r="C132" s="405" t="s">
        <v>22096</v>
      </c>
      <c r="D132" s="405" t="s">
        <v>22036</v>
      </c>
      <c r="E132" s="829">
        <v>367</v>
      </c>
      <c r="F132" s="405" t="s">
        <v>22097</v>
      </c>
      <c r="G132" s="405" t="s">
        <v>21856</v>
      </c>
      <c r="H132" s="405" t="s">
        <v>21953</v>
      </c>
      <c r="I132" s="405"/>
    </row>
    <row r="133" spans="1:9" ht="55.2">
      <c r="A133" s="938">
        <v>28</v>
      </c>
      <c r="B133" s="828">
        <v>96</v>
      </c>
      <c r="C133" s="405" t="s">
        <v>22098</v>
      </c>
      <c r="D133" s="405" t="s">
        <v>22036</v>
      </c>
      <c r="E133" s="829">
        <v>111</v>
      </c>
      <c r="F133" s="405" t="s">
        <v>22099</v>
      </c>
      <c r="G133" s="405" t="s">
        <v>21990</v>
      </c>
      <c r="H133" s="405" t="s">
        <v>21948</v>
      </c>
      <c r="I133" s="405"/>
    </row>
    <row r="134" spans="1:9" ht="75.75" customHeight="1">
      <c r="A134" s="938">
        <v>29</v>
      </c>
      <c r="B134" s="1217">
        <v>97</v>
      </c>
      <c r="C134" s="405" t="s">
        <v>22100</v>
      </c>
      <c r="D134" s="405" t="s">
        <v>22036</v>
      </c>
      <c r="E134" s="829">
        <v>24.2</v>
      </c>
      <c r="F134" s="405" t="s">
        <v>22101</v>
      </c>
      <c r="G134" s="405" t="s">
        <v>21990</v>
      </c>
      <c r="H134" s="405" t="s">
        <v>21953</v>
      </c>
      <c r="I134" s="405"/>
    </row>
    <row r="135" spans="1:9" ht="81.75" customHeight="1">
      <c r="A135" s="938">
        <v>30</v>
      </c>
      <c r="B135" s="828">
        <v>98</v>
      </c>
      <c r="C135" s="405" t="s">
        <v>22102</v>
      </c>
      <c r="D135" s="405" t="s">
        <v>22036</v>
      </c>
      <c r="E135" s="829">
        <v>6.8</v>
      </c>
      <c r="F135" s="405" t="s">
        <v>22103</v>
      </c>
      <c r="G135" s="405" t="s">
        <v>21990</v>
      </c>
      <c r="H135" s="405" t="s">
        <v>22104</v>
      </c>
      <c r="I135" s="405"/>
    </row>
    <row r="136" spans="1:9" ht="78.75" customHeight="1">
      <c r="A136" s="938">
        <v>31</v>
      </c>
      <c r="B136" s="1217">
        <v>99</v>
      </c>
      <c r="C136" s="405" t="s">
        <v>22105</v>
      </c>
      <c r="D136" s="405" t="s">
        <v>22036</v>
      </c>
      <c r="E136" s="829">
        <v>572</v>
      </c>
      <c r="F136" s="405" t="s">
        <v>22106</v>
      </c>
      <c r="G136" s="405" t="s">
        <v>21990</v>
      </c>
      <c r="H136" s="405" t="s">
        <v>21953</v>
      </c>
      <c r="I136" s="405"/>
    </row>
    <row r="137" spans="1:9" ht="55.2">
      <c r="A137" s="938">
        <v>32</v>
      </c>
      <c r="B137" s="828">
        <v>100</v>
      </c>
      <c r="C137" s="405" t="s">
        <v>22107</v>
      </c>
      <c r="D137" s="405" t="s">
        <v>22036</v>
      </c>
      <c r="E137" s="829">
        <v>457</v>
      </c>
      <c r="F137" s="405" t="s">
        <v>22108</v>
      </c>
      <c r="G137" s="405" t="s">
        <v>21990</v>
      </c>
      <c r="H137" s="405" t="s">
        <v>21948</v>
      </c>
      <c r="I137" s="405"/>
    </row>
    <row r="138" spans="1:9" ht="70.5" customHeight="1">
      <c r="A138" s="938">
        <v>33</v>
      </c>
      <c r="B138" s="1217">
        <v>101</v>
      </c>
      <c r="C138" s="405" t="s">
        <v>22109</v>
      </c>
      <c r="D138" s="405" t="s">
        <v>22036</v>
      </c>
      <c r="E138" s="829">
        <v>8.4</v>
      </c>
      <c r="F138" s="405" t="s">
        <v>22110</v>
      </c>
      <c r="G138" s="405" t="s">
        <v>21990</v>
      </c>
      <c r="H138" s="405" t="s">
        <v>21953</v>
      </c>
      <c r="I138" s="405"/>
    </row>
    <row r="139" spans="1:9" ht="64.5" customHeight="1">
      <c r="A139" s="938">
        <v>34</v>
      </c>
      <c r="B139" s="828">
        <v>102</v>
      </c>
      <c r="C139" s="405" t="s">
        <v>22111</v>
      </c>
      <c r="D139" s="405" t="s">
        <v>22036</v>
      </c>
      <c r="E139" s="829">
        <v>80</v>
      </c>
      <c r="F139" s="405" t="s">
        <v>22112</v>
      </c>
      <c r="G139" s="405" t="s">
        <v>21812</v>
      </c>
      <c r="H139" s="405" t="s">
        <v>21996</v>
      </c>
      <c r="I139" s="405"/>
    </row>
    <row r="140" spans="1:9" ht="114" customHeight="1">
      <c r="A140" s="938">
        <v>35</v>
      </c>
      <c r="B140" s="1217">
        <v>103</v>
      </c>
      <c r="C140" s="405" t="s">
        <v>21908</v>
      </c>
      <c r="D140" s="405" t="s">
        <v>22036</v>
      </c>
      <c r="E140" s="829">
        <v>6.2</v>
      </c>
      <c r="F140" s="405" t="s">
        <v>22113</v>
      </c>
      <c r="G140" s="405" t="s">
        <v>22114</v>
      </c>
      <c r="H140" s="405" t="s">
        <v>22115</v>
      </c>
      <c r="I140" s="405"/>
    </row>
    <row r="141" spans="1:9" s="1225" customFormat="1" ht="63.75" customHeight="1">
      <c r="A141" s="938">
        <v>36</v>
      </c>
      <c r="B141" s="828">
        <v>104</v>
      </c>
      <c r="C141" s="405" t="s">
        <v>22116</v>
      </c>
      <c r="D141" s="405" t="s">
        <v>22036</v>
      </c>
      <c r="E141" s="829">
        <v>322</v>
      </c>
      <c r="F141" s="405" t="s">
        <v>22117</v>
      </c>
      <c r="G141" s="405" t="s">
        <v>22064</v>
      </c>
      <c r="H141" s="405" t="s">
        <v>22118</v>
      </c>
      <c r="I141" s="405"/>
    </row>
    <row r="142" spans="1:9" s="1225" customFormat="1" ht="65.25" customHeight="1">
      <c r="A142" s="938">
        <v>37</v>
      </c>
      <c r="B142" s="1217">
        <v>105</v>
      </c>
      <c r="C142" s="405" t="s">
        <v>22119</v>
      </c>
      <c r="D142" s="405" t="s">
        <v>22036</v>
      </c>
      <c r="E142" s="829">
        <v>535</v>
      </c>
      <c r="F142" s="405" t="s">
        <v>22120</v>
      </c>
      <c r="G142" s="405" t="s">
        <v>22064</v>
      </c>
      <c r="H142" s="405" t="s">
        <v>22121</v>
      </c>
      <c r="I142" s="405"/>
    </row>
    <row r="143" spans="1:9" s="1225" customFormat="1" ht="65.25" customHeight="1">
      <c r="A143" s="938">
        <v>38</v>
      </c>
      <c r="B143" s="828">
        <v>106</v>
      </c>
      <c r="C143" s="405" t="s">
        <v>22122</v>
      </c>
      <c r="D143" s="405" t="s">
        <v>22036</v>
      </c>
      <c r="E143" s="829">
        <v>71</v>
      </c>
      <c r="F143" s="405" t="s">
        <v>22123</v>
      </c>
      <c r="G143" s="405" t="s">
        <v>22064</v>
      </c>
      <c r="H143" s="405" t="s">
        <v>22124</v>
      </c>
      <c r="I143" s="405"/>
    </row>
    <row r="144" spans="1:9" s="1225" customFormat="1" ht="41.4">
      <c r="A144" s="938">
        <v>39</v>
      </c>
      <c r="B144" s="1217">
        <v>107</v>
      </c>
      <c r="C144" s="405" t="s">
        <v>22125</v>
      </c>
      <c r="D144" s="405" t="s">
        <v>22036</v>
      </c>
      <c r="E144" s="829">
        <v>26.2</v>
      </c>
      <c r="F144" s="405" t="s">
        <v>22126</v>
      </c>
      <c r="G144" s="405" t="s">
        <v>22127</v>
      </c>
      <c r="H144" s="405" t="s">
        <v>22124</v>
      </c>
      <c r="I144" s="405"/>
    </row>
    <row r="145" spans="1:9" s="1225" customFormat="1" ht="36.75" customHeight="1">
      <c r="A145" s="938"/>
      <c r="B145" s="1212"/>
      <c r="C145" s="2978" t="s">
        <v>22128</v>
      </c>
      <c r="D145" s="2979"/>
      <c r="E145" s="1220">
        <f>SUM(E106:E144)</f>
        <v>7693.1999999999989</v>
      </c>
      <c r="F145" s="1208"/>
      <c r="G145" s="1208"/>
      <c r="H145" s="1208"/>
      <c r="I145" s="1203"/>
    </row>
    <row r="146" spans="1:9" ht="36" customHeight="1">
      <c r="B146" s="2967" t="s">
        <v>21819</v>
      </c>
      <c r="C146" s="2980"/>
      <c r="D146" s="2980"/>
      <c r="E146" s="2980"/>
      <c r="F146" s="2980"/>
      <c r="G146" s="2980"/>
      <c r="H146" s="2980"/>
      <c r="I146" s="1207"/>
    </row>
    <row r="147" spans="1:9" ht="67.5" customHeight="1">
      <c r="A147" s="938">
        <v>1</v>
      </c>
      <c r="B147" s="1217">
        <v>108</v>
      </c>
      <c r="C147" s="458" t="s">
        <v>19936</v>
      </c>
      <c r="D147" s="458" t="s">
        <v>22129</v>
      </c>
      <c r="E147" s="1218">
        <v>36.6</v>
      </c>
      <c r="F147" s="458" t="s">
        <v>22130</v>
      </c>
      <c r="G147" s="458" t="s">
        <v>22131</v>
      </c>
      <c r="H147" s="458" t="s">
        <v>21921</v>
      </c>
      <c r="I147" s="405"/>
    </row>
    <row r="148" spans="1:9" ht="78.75" customHeight="1">
      <c r="A148" s="938">
        <v>2</v>
      </c>
      <c r="B148" s="828">
        <v>109</v>
      </c>
      <c r="C148" s="405" t="s">
        <v>22132</v>
      </c>
      <c r="D148" s="405" t="s">
        <v>22129</v>
      </c>
      <c r="E148" s="829">
        <v>77</v>
      </c>
      <c r="F148" s="405" t="s">
        <v>22133</v>
      </c>
      <c r="G148" s="405" t="s">
        <v>22134</v>
      </c>
      <c r="H148" s="405" t="s">
        <v>21921</v>
      </c>
      <c r="I148" s="405"/>
    </row>
    <row r="149" spans="1:9" ht="69" customHeight="1">
      <c r="A149" s="938">
        <v>3</v>
      </c>
      <c r="B149" s="1217">
        <v>110</v>
      </c>
      <c r="C149" s="405" t="s">
        <v>22135</v>
      </c>
      <c r="D149" s="405" t="s">
        <v>22129</v>
      </c>
      <c r="E149" s="829">
        <v>138</v>
      </c>
      <c r="F149" s="405" t="s">
        <v>22136</v>
      </c>
      <c r="G149" s="405" t="s">
        <v>21944</v>
      </c>
      <c r="H149" s="405" t="s">
        <v>21924</v>
      </c>
      <c r="I149" s="405"/>
    </row>
    <row r="150" spans="1:9" ht="101.25" customHeight="1">
      <c r="A150" s="938">
        <v>4</v>
      </c>
      <c r="B150" s="828">
        <v>111</v>
      </c>
      <c r="C150" s="405" t="s">
        <v>22137</v>
      </c>
      <c r="D150" s="405" t="s">
        <v>22129</v>
      </c>
      <c r="E150" s="829">
        <v>121</v>
      </c>
      <c r="F150" s="405" t="s">
        <v>22138</v>
      </c>
      <c r="G150" s="405" t="s">
        <v>21944</v>
      </c>
      <c r="H150" s="405" t="s">
        <v>21935</v>
      </c>
      <c r="I150" s="405"/>
    </row>
    <row r="151" spans="1:9" ht="82.5" customHeight="1">
      <c r="A151" s="938">
        <v>5</v>
      </c>
      <c r="B151" s="1217">
        <v>112</v>
      </c>
      <c r="C151" s="405" t="s">
        <v>22139</v>
      </c>
      <c r="D151" s="405" t="s">
        <v>22129</v>
      </c>
      <c r="E151" s="829">
        <v>1684</v>
      </c>
      <c r="F151" s="405" t="s">
        <v>22140</v>
      </c>
      <c r="G151" s="405" t="s">
        <v>21833</v>
      </c>
      <c r="H151" s="405" t="s">
        <v>22141</v>
      </c>
      <c r="I151" s="405"/>
    </row>
    <row r="152" spans="1:9" ht="71.25" customHeight="1">
      <c r="A152" s="938">
        <v>6</v>
      </c>
      <c r="B152" s="828">
        <v>113</v>
      </c>
      <c r="C152" s="405" t="s">
        <v>22142</v>
      </c>
      <c r="D152" s="405" t="s">
        <v>22129</v>
      </c>
      <c r="E152" s="829">
        <v>200</v>
      </c>
      <c r="F152" s="405" t="s">
        <v>22143</v>
      </c>
      <c r="G152" s="405" t="s">
        <v>21833</v>
      </c>
      <c r="H152" s="405" t="s">
        <v>22144</v>
      </c>
      <c r="I152" s="405"/>
    </row>
    <row r="153" spans="1:9" ht="65.25" customHeight="1">
      <c r="A153" s="938">
        <v>7</v>
      </c>
      <c r="B153" s="1217">
        <v>114</v>
      </c>
      <c r="C153" s="405" t="s">
        <v>22145</v>
      </c>
      <c r="D153" s="405" t="s">
        <v>22129</v>
      </c>
      <c r="E153" s="829">
        <v>237</v>
      </c>
      <c r="F153" s="405" t="s">
        <v>22146</v>
      </c>
      <c r="G153" s="405" t="s">
        <v>21833</v>
      </c>
      <c r="H153" s="405" t="s">
        <v>22141</v>
      </c>
      <c r="I153" s="405"/>
    </row>
    <row r="154" spans="1:9" ht="74.25" customHeight="1">
      <c r="A154" s="938">
        <v>8</v>
      </c>
      <c r="B154" s="828">
        <v>115</v>
      </c>
      <c r="C154" s="405" t="s">
        <v>685</v>
      </c>
      <c r="D154" s="405" t="s">
        <v>22129</v>
      </c>
      <c r="E154" s="829">
        <v>217</v>
      </c>
      <c r="F154" s="405" t="s">
        <v>22147</v>
      </c>
      <c r="G154" s="405" t="s">
        <v>21833</v>
      </c>
      <c r="H154" s="405" t="s">
        <v>21924</v>
      </c>
      <c r="I154" s="405"/>
    </row>
    <row r="155" spans="1:9" ht="41.4">
      <c r="A155" s="938">
        <v>9</v>
      </c>
      <c r="B155" s="1217">
        <v>116</v>
      </c>
      <c r="C155" s="405" t="s">
        <v>22148</v>
      </c>
      <c r="D155" s="405" t="s">
        <v>22129</v>
      </c>
      <c r="E155" s="829">
        <v>77</v>
      </c>
      <c r="F155" s="405" t="s">
        <v>22149</v>
      </c>
      <c r="G155" s="405" t="s">
        <v>21833</v>
      </c>
      <c r="H155" s="405" t="s">
        <v>22141</v>
      </c>
      <c r="I155" s="405"/>
    </row>
    <row r="156" spans="1:9" ht="65.25" customHeight="1">
      <c r="A156" s="938">
        <v>10</v>
      </c>
      <c r="B156" s="828">
        <v>117</v>
      </c>
      <c r="C156" s="405" t="s">
        <v>22150</v>
      </c>
      <c r="D156" s="405" t="s">
        <v>22129</v>
      </c>
      <c r="E156" s="829">
        <v>150</v>
      </c>
      <c r="F156" s="405" t="s">
        <v>22151</v>
      </c>
      <c r="G156" s="405" t="s">
        <v>21833</v>
      </c>
      <c r="H156" s="405" t="s">
        <v>22141</v>
      </c>
      <c r="I156" s="405"/>
    </row>
    <row r="157" spans="1:9" ht="69" customHeight="1">
      <c r="A157" s="938">
        <v>11</v>
      </c>
      <c r="B157" s="1217">
        <v>118</v>
      </c>
      <c r="C157" s="405" t="s">
        <v>22152</v>
      </c>
      <c r="D157" s="405" t="s">
        <v>22129</v>
      </c>
      <c r="E157" s="829">
        <v>125</v>
      </c>
      <c r="F157" s="405" t="s">
        <v>22153</v>
      </c>
      <c r="G157" s="405" t="s">
        <v>21944</v>
      </c>
      <c r="H157" s="405" t="s">
        <v>21924</v>
      </c>
      <c r="I157" s="405"/>
    </row>
    <row r="158" spans="1:9" ht="60" customHeight="1">
      <c r="A158" s="938">
        <v>12</v>
      </c>
      <c r="B158" s="828">
        <v>119</v>
      </c>
      <c r="C158" s="405" t="s">
        <v>22154</v>
      </c>
      <c r="D158" s="405" t="s">
        <v>22129</v>
      </c>
      <c r="E158" s="829">
        <v>173</v>
      </c>
      <c r="F158" s="405" t="s">
        <v>22155</v>
      </c>
      <c r="G158" s="405" t="s">
        <v>21944</v>
      </c>
      <c r="H158" s="405" t="s">
        <v>21924</v>
      </c>
      <c r="I158" s="405"/>
    </row>
    <row r="159" spans="1:9" ht="66" customHeight="1">
      <c r="A159" s="938">
        <v>13</v>
      </c>
      <c r="B159" s="1217">
        <v>120</v>
      </c>
      <c r="C159" s="405" t="s">
        <v>22156</v>
      </c>
      <c r="D159" s="405" t="s">
        <v>22129</v>
      </c>
      <c r="E159" s="829">
        <v>536</v>
      </c>
      <c r="F159" s="405" t="s">
        <v>22157</v>
      </c>
      <c r="G159" s="405" t="s">
        <v>21944</v>
      </c>
      <c r="H159" s="405" t="s">
        <v>21924</v>
      </c>
      <c r="I159" s="405"/>
    </row>
    <row r="160" spans="1:9" ht="65.25" customHeight="1">
      <c r="A160" s="938">
        <v>14</v>
      </c>
      <c r="B160" s="828">
        <v>121</v>
      </c>
      <c r="C160" s="405" t="s">
        <v>22158</v>
      </c>
      <c r="D160" s="405" t="s">
        <v>22129</v>
      </c>
      <c r="E160" s="829">
        <v>162</v>
      </c>
      <c r="F160" s="405" t="s">
        <v>22159</v>
      </c>
      <c r="G160" s="405" t="s">
        <v>21931</v>
      </c>
      <c r="H160" s="405" t="s">
        <v>21924</v>
      </c>
      <c r="I160" s="405"/>
    </row>
    <row r="161" spans="1:9" ht="60" customHeight="1">
      <c r="A161" s="938">
        <v>15</v>
      </c>
      <c r="B161" s="1217">
        <v>122</v>
      </c>
      <c r="C161" s="405" t="s">
        <v>22160</v>
      </c>
      <c r="D161" s="405" t="s">
        <v>22129</v>
      </c>
      <c r="E161" s="829">
        <v>395</v>
      </c>
      <c r="F161" s="405" t="s">
        <v>22161</v>
      </c>
      <c r="G161" s="405" t="s">
        <v>21931</v>
      </c>
      <c r="H161" s="405" t="s">
        <v>22162</v>
      </c>
      <c r="I161" s="405"/>
    </row>
    <row r="162" spans="1:9" ht="60" customHeight="1">
      <c r="A162" s="938">
        <v>16</v>
      </c>
      <c r="B162" s="828">
        <v>123</v>
      </c>
      <c r="C162" s="405" t="s">
        <v>22163</v>
      </c>
      <c r="D162" s="405" t="s">
        <v>22129</v>
      </c>
      <c r="E162" s="829">
        <v>180</v>
      </c>
      <c r="F162" s="405" t="s">
        <v>22164</v>
      </c>
      <c r="G162" s="405" t="s">
        <v>22165</v>
      </c>
      <c r="H162" s="405" t="s">
        <v>21953</v>
      </c>
      <c r="I162" s="405"/>
    </row>
    <row r="163" spans="1:9" ht="60" customHeight="1">
      <c r="A163" s="938">
        <v>17</v>
      </c>
      <c r="B163" s="1217">
        <v>124</v>
      </c>
      <c r="C163" s="405" t="s">
        <v>22166</v>
      </c>
      <c r="D163" s="405" t="s">
        <v>22129</v>
      </c>
      <c r="E163" s="829">
        <v>434</v>
      </c>
      <c r="F163" s="405" t="s">
        <v>22167</v>
      </c>
      <c r="G163" s="405" t="s">
        <v>22165</v>
      </c>
      <c r="H163" s="405" t="s">
        <v>21924</v>
      </c>
      <c r="I163" s="405"/>
    </row>
    <row r="164" spans="1:9" ht="60" customHeight="1">
      <c r="A164" s="938">
        <v>18</v>
      </c>
      <c r="B164" s="828">
        <v>125</v>
      </c>
      <c r="C164" s="405" t="s">
        <v>22168</v>
      </c>
      <c r="D164" s="405" t="s">
        <v>22129</v>
      </c>
      <c r="E164" s="829">
        <v>1002</v>
      </c>
      <c r="F164" s="405" t="s">
        <v>22169</v>
      </c>
      <c r="G164" s="405" t="s">
        <v>22165</v>
      </c>
      <c r="H164" s="405" t="s">
        <v>21948</v>
      </c>
      <c r="I164" s="405"/>
    </row>
    <row r="165" spans="1:9" ht="60" customHeight="1">
      <c r="A165" s="938">
        <v>19</v>
      </c>
      <c r="B165" s="1217">
        <v>126</v>
      </c>
      <c r="C165" s="405" t="s">
        <v>22170</v>
      </c>
      <c r="D165" s="405" t="s">
        <v>22129</v>
      </c>
      <c r="E165" s="829">
        <v>490</v>
      </c>
      <c r="F165" s="405" t="s">
        <v>22171</v>
      </c>
      <c r="G165" s="405" t="s">
        <v>22165</v>
      </c>
      <c r="H165" s="405" t="s">
        <v>22172</v>
      </c>
      <c r="I165" s="405"/>
    </row>
    <row r="166" spans="1:9" ht="60" customHeight="1">
      <c r="A166" s="938">
        <v>20</v>
      </c>
      <c r="B166" s="828">
        <v>127</v>
      </c>
      <c r="C166" s="405" t="s">
        <v>22173</v>
      </c>
      <c r="D166" s="405" t="s">
        <v>22129</v>
      </c>
      <c r="E166" s="829">
        <v>120</v>
      </c>
      <c r="F166" s="405" t="s">
        <v>22174</v>
      </c>
      <c r="G166" s="405" t="s">
        <v>22165</v>
      </c>
      <c r="H166" s="405" t="s">
        <v>21953</v>
      </c>
      <c r="I166" s="405"/>
    </row>
    <row r="167" spans="1:9" ht="60" customHeight="1">
      <c r="A167" s="938">
        <v>21</v>
      </c>
      <c r="B167" s="1217">
        <v>128</v>
      </c>
      <c r="C167" s="405" t="s">
        <v>22175</v>
      </c>
      <c r="D167" s="405" t="s">
        <v>22129</v>
      </c>
      <c r="E167" s="829">
        <v>250</v>
      </c>
      <c r="F167" s="405" t="s">
        <v>22176</v>
      </c>
      <c r="G167" s="405" t="s">
        <v>22165</v>
      </c>
      <c r="H167" s="405" t="s">
        <v>21953</v>
      </c>
      <c r="I167" s="405"/>
    </row>
    <row r="168" spans="1:9" ht="60" customHeight="1">
      <c r="A168" s="938">
        <v>22</v>
      </c>
      <c r="B168" s="828">
        <v>129</v>
      </c>
      <c r="C168" s="405" t="s">
        <v>22177</v>
      </c>
      <c r="D168" s="405" t="s">
        <v>22129</v>
      </c>
      <c r="E168" s="829">
        <v>357</v>
      </c>
      <c r="F168" s="405" t="s">
        <v>22178</v>
      </c>
      <c r="G168" s="405" t="s">
        <v>22165</v>
      </c>
      <c r="H168" s="405" t="s">
        <v>21953</v>
      </c>
      <c r="I168" s="405"/>
    </row>
    <row r="169" spans="1:9" ht="60" customHeight="1">
      <c r="A169" s="938">
        <v>23</v>
      </c>
      <c r="B169" s="1217">
        <v>130</v>
      </c>
      <c r="C169" s="405" t="s">
        <v>22179</v>
      </c>
      <c r="D169" s="405" t="s">
        <v>22129</v>
      </c>
      <c r="E169" s="829">
        <v>324</v>
      </c>
      <c r="F169" s="405" t="s">
        <v>22180</v>
      </c>
      <c r="G169" s="405" t="s">
        <v>22165</v>
      </c>
      <c r="H169" s="405" t="s">
        <v>21953</v>
      </c>
      <c r="I169" s="405"/>
    </row>
    <row r="170" spans="1:9" ht="60" customHeight="1">
      <c r="A170" s="938">
        <v>24</v>
      </c>
      <c r="B170" s="828">
        <v>131</v>
      </c>
      <c r="C170" s="405" t="s">
        <v>22181</v>
      </c>
      <c r="D170" s="405" t="s">
        <v>22129</v>
      </c>
      <c r="E170" s="829">
        <v>174</v>
      </c>
      <c r="F170" s="405" t="s">
        <v>22182</v>
      </c>
      <c r="G170" s="405" t="s">
        <v>22165</v>
      </c>
      <c r="H170" s="405" t="s">
        <v>21953</v>
      </c>
      <c r="I170" s="405"/>
    </row>
    <row r="171" spans="1:9" ht="60" customHeight="1">
      <c r="A171" s="938">
        <v>25</v>
      </c>
      <c r="B171" s="1217">
        <v>132</v>
      </c>
      <c r="C171" s="405" t="s">
        <v>9322</v>
      </c>
      <c r="D171" s="405" t="s">
        <v>22129</v>
      </c>
      <c r="E171" s="829">
        <v>104</v>
      </c>
      <c r="F171" s="405" t="s">
        <v>22183</v>
      </c>
      <c r="G171" s="405" t="s">
        <v>22184</v>
      </c>
      <c r="H171" s="405" t="s">
        <v>21924</v>
      </c>
      <c r="I171" s="405"/>
    </row>
    <row r="172" spans="1:9" ht="60" customHeight="1">
      <c r="A172" s="938">
        <v>26</v>
      </c>
      <c r="B172" s="828">
        <v>133</v>
      </c>
      <c r="C172" s="405" t="s">
        <v>22185</v>
      </c>
      <c r="D172" s="405" t="s">
        <v>22129</v>
      </c>
      <c r="E172" s="829">
        <v>255</v>
      </c>
      <c r="F172" s="405" t="s">
        <v>22186</v>
      </c>
      <c r="G172" s="405" t="s">
        <v>22064</v>
      </c>
      <c r="H172" s="405" t="s">
        <v>22187</v>
      </c>
      <c r="I172" s="405"/>
    </row>
    <row r="173" spans="1:9" ht="60" customHeight="1">
      <c r="A173" s="938">
        <v>27</v>
      </c>
      <c r="B173" s="1217">
        <v>134</v>
      </c>
      <c r="C173" s="405" t="s">
        <v>22188</v>
      </c>
      <c r="D173" s="405" t="s">
        <v>22129</v>
      </c>
      <c r="E173" s="829">
        <v>742</v>
      </c>
      <c r="F173" s="405" t="s">
        <v>22189</v>
      </c>
      <c r="G173" s="405" t="s">
        <v>21812</v>
      </c>
      <c r="H173" s="405" t="s">
        <v>22190</v>
      </c>
      <c r="I173" s="405"/>
    </row>
    <row r="174" spans="1:9" ht="60" customHeight="1">
      <c r="A174" s="938">
        <v>28</v>
      </c>
      <c r="B174" s="828">
        <v>135</v>
      </c>
      <c r="C174" s="405" t="s">
        <v>22191</v>
      </c>
      <c r="D174" s="405" t="s">
        <v>22129</v>
      </c>
      <c r="E174" s="829">
        <v>214</v>
      </c>
      <c r="F174" s="405" t="s">
        <v>22192</v>
      </c>
      <c r="G174" s="405" t="s">
        <v>21944</v>
      </c>
      <c r="H174" s="405" t="s">
        <v>22193</v>
      </c>
      <c r="I174" s="405"/>
    </row>
    <row r="175" spans="1:9" ht="60" customHeight="1">
      <c r="A175" s="938">
        <v>29</v>
      </c>
      <c r="B175" s="1217">
        <v>136</v>
      </c>
      <c r="C175" s="405" t="s">
        <v>22194</v>
      </c>
      <c r="D175" s="405" t="s">
        <v>22129</v>
      </c>
      <c r="E175" s="829">
        <v>115</v>
      </c>
      <c r="F175" s="405" t="s">
        <v>22195</v>
      </c>
      <c r="G175" s="405" t="s">
        <v>21944</v>
      </c>
      <c r="H175" s="405" t="s">
        <v>21928</v>
      </c>
      <c r="I175" s="405"/>
    </row>
    <row r="176" spans="1:9" ht="66" customHeight="1">
      <c r="A176" s="938">
        <v>30</v>
      </c>
      <c r="B176" s="828">
        <v>137</v>
      </c>
      <c r="C176" s="405" t="s">
        <v>22196</v>
      </c>
      <c r="D176" s="405" t="s">
        <v>22129</v>
      </c>
      <c r="E176" s="829">
        <v>313</v>
      </c>
      <c r="F176" s="405" t="s">
        <v>22197</v>
      </c>
      <c r="G176" s="405" t="s">
        <v>21944</v>
      </c>
      <c r="H176" s="405" t="s">
        <v>21924</v>
      </c>
      <c r="I176" s="405"/>
    </row>
    <row r="177" spans="1:9" ht="60" customHeight="1">
      <c r="A177" s="938">
        <v>31</v>
      </c>
      <c r="B177" s="1217">
        <v>138</v>
      </c>
      <c r="C177" s="405" t="s">
        <v>22198</v>
      </c>
      <c r="D177" s="405" t="s">
        <v>22129</v>
      </c>
      <c r="E177" s="829">
        <v>566</v>
      </c>
      <c r="F177" s="405" t="s">
        <v>22199</v>
      </c>
      <c r="G177" s="405" t="s">
        <v>21839</v>
      </c>
      <c r="H177" s="405" t="s">
        <v>21924</v>
      </c>
      <c r="I177" s="405"/>
    </row>
    <row r="178" spans="1:9" ht="60" customHeight="1">
      <c r="A178" s="938">
        <v>32</v>
      </c>
      <c r="B178" s="828">
        <v>139</v>
      </c>
      <c r="C178" s="405" t="s">
        <v>22200</v>
      </c>
      <c r="D178" s="405" t="s">
        <v>22129</v>
      </c>
      <c r="E178" s="829">
        <v>103</v>
      </c>
      <c r="F178" s="405" t="s">
        <v>22201</v>
      </c>
      <c r="G178" s="405" t="s">
        <v>21839</v>
      </c>
      <c r="H178" s="405" t="s">
        <v>21924</v>
      </c>
      <c r="I178" s="405"/>
    </row>
    <row r="179" spans="1:9" ht="60" customHeight="1">
      <c r="A179" s="938">
        <v>33</v>
      </c>
      <c r="B179" s="1217">
        <v>140</v>
      </c>
      <c r="C179" s="405" t="s">
        <v>22202</v>
      </c>
      <c r="D179" s="405" t="s">
        <v>22129</v>
      </c>
      <c r="E179" s="829">
        <v>574</v>
      </c>
      <c r="F179" s="405" t="s">
        <v>22203</v>
      </c>
      <c r="G179" s="405" t="s">
        <v>21839</v>
      </c>
      <c r="H179" s="405" t="s">
        <v>22204</v>
      </c>
      <c r="I179" s="405"/>
    </row>
    <row r="180" spans="1:9" ht="60" customHeight="1">
      <c r="A180" s="938">
        <v>34</v>
      </c>
      <c r="B180" s="828">
        <v>141</v>
      </c>
      <c r="C180" s="405" t="s">
        <v>22205</v>
      </c>
      <c r="D180" s="405" t="s">
        <v>22129</v>
      </c>
      <c r="E180" s="829">
        <v>211</v>
      </c>
      <c r="F180" s="405" t="s">
        <v>22206</v>
      </c>
      <c r="G180" s="405" t="s">
        <v>21833</v>
      </c>
      <c r="H180" s="1227" t="s">
        <v>22207</v>
      </c>
      <c r="I180" s="1227"/>
    </row>
    <row r="181" spans="1:9" ht="60" customHeight="1">
      <c r="A181" s="938">
        <v>35</v>
      </c>
      <c r="B181" s="1217">
        <v>142</v>
      </c>
      <c r="C181" s="405" t="s">
        <v>22208</v>
      </c>
      <c r="D181" s="405" t="s">
        <v>22129</v>
      </c>
      <c r="E181" s="829">
        <v>360</v>
      </c>
      <c r="F181" s="405" t="s">
        <v>22209</v>
      </c>
      <c r="G181" s="405" t="s">
        <v>21833</v>
      </c>
      <c r="H181" s="1227" t="s">
        <v>22210</v>
      </c>
      <c r="I181" s="1227"/>
    </row>
    <row r="182" spans="1:9" ht="60" customHeight="1">
      <c r="A182" s="938">
        <v>36</v>
      </c>
      <c r="B182" s="828">
        <v>143</v>
      </c>
      <c r="C182" s="405" t="s">
        <v>22211</v>
      </c>
      <c r="D182" s="405" t="s">
        <v>22129</v>
      </c>
      <c r="E182" s="829">
        <v>310</v>
      </c>
      <c r="F182" s="405" t="s">
        <v>22212</v>
      </c>
      <c r="G182" s="405" t="s">
        <v>21833</v>
      </c>
      <c r="H182" s="405" t="s">
        <v>22213</v>
      </c>
      <c r="I182" s="405"/>
    </row>
    <row r="183" spans="1:9" ht="60" customHeight="1">
      <c r="A183" s="938">
        <v>37</v>
      </c>
      <c r="B183" s="1217">
        <v>144</v>
      </c>
      <c r="C183" s="405" t="s">
        <v>22214</v>
      </c>
      <c r="D183" s="405" t="s">
        <v>22129</v>
      </c>
      <c r="E183" s="829">
        <v>608</v>
      </c>
      <c r="F183" s="405" t="s">
        <v>22215</v>
      </c>
      <c r="G183" s="405" t="s">
        <v>21856</v>
      </c>
      <c r="H183" s="405" t="s">
        <v>22216</v>
      </c>
      <c r="I183" s="405"/>
    </row>
    <row r="184" spans="1:9" ht="82.5" customHeight="1">
      <c r="A184" s="938">
        <v>38</v>
      </c>
      <c r="B184" s="828">
        <v>145</v>
      </c>
      <c r="C184" s="405" t="s">
        <v>22217</v>
      </c>
      <c r="D184" s="405" t="s">
        <v>22129</v>
      </c>
      <c r="E184" s="829">
        <v>17.100000000000001</v>
      </c>
      <c r="F184" s="405" t="s">
        <v>22218</v>
      </c>
      <c r="G184" s="405" t="s">
        <v>21856</v>
      </c>
      <c r="H184" s="405" t="s">
        <v>21948</v>
      </c>
      <c r="I184" s="405"/>
    </row>
    <row r="185" spans="1:9" ht="67.5" customHeight="1">
      <c r="A185" s="938">
        <v>39</v>
      </c>
      <c r="B185" s="1217">
        <v>146</v>
      </c>
      <c r="C185" s="405" t="s">
        <v>22219</v>
      </c>
      <c r="D185" s="405" t="s">
        <v>22129</v>
      </c>
      <c r="E185" s="829">
        <v>288</v>
      </c>
      <c r="F185" s="405" t="s">
        <v>22220</v>
      </c>
      <c r="G185" s="405" t="s">
        <v>21856</v>
      </c>
      <c r="H185" s="405" t="s">
        <v>22172</v>
      </c>
      <c r="I185" s="405"/>
    </row>
    <row r="186" spans="1:9" ht="76.5" customHeight="1">
      <c r="A186" s="938">
        <v>40</v>
      </c>
      <c r="B186" s="828">
        <v>147</v>
      </c>
      <c r="C186" s="405" t="s">
        <v>22221</v>
      </c>
      <c r="D186" s="405" t="s">
        <v>22129</v>
      </c>
      <c r="E186" s="829">
        <v>540</v>
      </c>
      <c r="F186" s="405" t="s">
        <v>22222</v>
      </c>
      <c r="G186" s="405" t="s">
        <v>21833</v>
      </c>
      <c r="H186" s="405" t="s">
        <v>22223</v>
      </c>
      <c r="I186" s="405"/>
    </row>
    <row r="187" spans="1:9" ht="60" customHeight="1">
      <c r="A187" s="938">
        <v>41</v>
      </c>
      <c r="B187" s="1217">
        <v>148</v>
      </c>
      <c r="C187" s="405" t="s">
        <v>22224</v>
      </c>
      <c r="D187" s="405" t="s">
        <v>22129</v>
      </c>
      <c r="E187" s="829">
        <v>477</v>
      </c>
      <c r="F187" s="405" t="s">
        <v>22225</v>
      </c>
      <c r="G187" s="405" t="s">
        <v>21833</v>
      </c>
      <c r="H187" s="405" t="s">
        <v>21924</v>
      </c>
      <c r="I187" s="405"/>
    </row>
    <row r="188" spans="1:9" ht="60" customHeight="1">
      <c r="A188" s="938">
        <v>42</v>
      </c>
      <c r="B188" s="828">
        <v>149</v>
      </c>
      <c r="C188" s="405" t="s">
        <v>22226</v>
      </c>
      <c r="D188" s="405" t="s">
        <v>22129</v>
      </c>
      <c r="E188" s="829">
        <v>243</v>
      </c>
      <c r="F188" s="405" t="s">
        <v>22227</v>
      </c>
      <c r="G188" s="405" t="s">
        <v>21833</v>
      </c>
      <c r="H188" s="405" t="s">
        <v>22210</v>
      </c>
      <c r="I188" s="405"/>
    </row>
    <row r="189" spans="1:9" ht="41.4">
      <c r="A189" s="938">
        <v>43</v>
      </c>
      <c r="B189" s="1217">
        <v>150</v>
      </c>
      <c r="C189" s="405" t="s">
        <v>22228</v>
      </c>
      <c r="D189" s="405" t="s">
        <v>22129</v>
      </c>
      <c r="E189" s="829">
        <v>438</v>
      </c>
      <c r="F189" s="405" t="s">
        <v>22229</v>
      </c>
      <c r="G189" s="405" t="s">
        <v>21833</v>
      </c>
      <c r="H189" s="405" t="s">
        <v>21948</v>
      </c>
      <c r="I189" s="405"/>
    </row>
    <row r="190" spans="1:9" ht="27.6">
      <c r="A190" s="938">
        <v>44</v>
      </c>
      <c r="B190" s="828">
        <v>151</v>
      </c>
      <c r="C190" s="405" t="s">
        <v>22230</v>
      </c>
      <c r="D190" s="405" t="s">
        <v>22129</v>
      </c>
      <c r="E190" s="829">
        <v>544</v>
      </c>
      <c r="F190" s="405" t="s">
        <v>22231</v>
      </c>
      <c r="G190" s="405" t="s">
        <v>21833</v>
      </c>
      <c r="H190" s="405" t="s">
        <v>21948</v>
      </c>
      <c r="I190" s="405"/>
    </row>
    <row r="191" spans="1:9" ht="27.6">
      <c r="A191" s="938">
        <v>45</v>
      </c>
      <c r="B191" s="1217">
        <v>152</v>
      </c>
      <c r="C191" s="405" t="s">
        <v>22232</v>
      </c>
      <c r="D191" s="405" t="s">
        <v>22129</v>
      </c>
      <c r="E191" s="829">
        <v>767</v>
      </c>
      <c r="F191" s="405" t="s">
        <v>22233</v>
      </c>
      <c r="G191" s="405" t="s">
        <v>21833</v>
      </c>
      <c r="H191" s="405" t="s">
        <v>21948</v>
      </c>
      <c r="I191" s="405"/>
    </row>
    <row r="192" spans="1:9" ht="60" customHeight="1">
      <c r="A192" s="938">
        <v>46</v>
      </c>
      <c r="B192" s="828">
        <v>153</v>
      </c>
      <c r="C192" s="405" t="s">
        <v>11354</v>
      </c>
      <c r="D192" s="405" t="s">
        <v>22129</v>
      </c>
      <c r="E192" s="829">
        <v>216</v>
      </c>
      <c r="F192" s="405" t="s">
        <v>22234</v>
      </c>
      <c r="G192" s="405" t="s">
        <v>22072</v>
      </c>
      <c r="H192" s="405" t="s">
        <v>21924</v>
      </c>
      <c r="I192" s="405"/>
    </row>
    <row r="193" spans="1:9" ht="60" customHeight="1">
      <c r="A193" s="938">
        <v>47</v>
      </c>
      <c r="B193" s="1217">
        <v>154</v>
      </c>
      <c r="C193" s="405" t="s">
        <v>22235</v>
      </c>
      <c r="D193" s="405" t="s">
        <v>22129</v>
      </c>
      <c r="E193" s="829">
        <v>60</v>
      </c>
      <c r="F193" s="405" t="s">
        <v>22236</v>
      </c>
      <c r="G193" s="405" t="s">
        <v>22072</v>
      </c>
      <c r="H193" s="405" t="s">
        <v>22210</v>
      </c>
      <c r="I193" s="405"/>
    </row>
    <row r="194" spans="1:9" ht="60" customHeight="1">
      <c r="A194" s="938">
        <v>48</v>
      </c>
      <c r="B194" s="828">
        <v>155</v>
      </c>
      <c r="C194" s="405" t="s">
        <v>22237</v>
      </c>
      <c r="D194" s="405" t="s">
        <v>22129</v>
      </c>
      <c r="E194" s="829">
        <v>183</v>
      </c>
      <c r="F194" s="405" t="s">
        <v>22238</v>
      </c>
      <c r="G194" s="405" t="s">
        <v>22072</v>
      </c>
      <c r="H194" s="405" t="s">
        <v>21924</v>
      </c>
      <c r="I194" s="405"/>
    </row>
    <row r="195" spans="1:9" ht="96" customHeight="1">
      <c r="A195" s="938">
        <v>49</v>
      </c>
      <c r="B195" s="1217">
        <v>156</v>
      </c>
      <c r="C195" s="405" t="s">
        <v>18006</v>
      </c>
      <c r="D195" s="405" t="s">
        <v>22129</v>
      </c>
      <c r="E195" s="829">
        <v>136</v>
      </c>
      <c r="F195" s="405" t="s">
        <v>22239</v>
      </c>
      <c r="G195" s="405" t="s">
        <v>22072</v>
      </c>
      <c r="H195" s="405" t="s">
        <v>22240</v>
      </c>
      <c r="I195" s="405"/>
    </row>
    <row r="196" spans="1:9" ht="70.5" customHeight="1">
      <c r="A196" s="938">
        <v>50</v>
      </c>
      <c r="B196" s="828">
        <v>157</v>
      </c>
      <c r="C196" s="405" t="s">
        <v>22241</v>
      </c>
      <c r="D196" s="405" t="s">
        <v>22129</v>
      </c>
      <c r="E196" s="829">
        <v>56</v>
      </c>
      <c r="F196" s="405" t="s">
        <v>22242</v>
      </c>
      <c r="G196" s="405" t="s">
        <v>22072</v>
      </c>
      <c r="H196" s="405" t="s">
        <v>22243</v>
      </c>
      <c r="I196" s="405"/>
    </row>
    <row r="197" spans="1:9" ht="64.5" customHeight="1">
      <c r="A197" s="938">
        <v>51</v>
      </c>
      <c r="B197" s="1217">
        <v>158</v>
      </c>
      <c r="C197" s="405" t="s">
        <v>22244</v>
      </c>
      <c r="D197" s="405" t="s">
        <v>22129</v>
      </c>
      <c r="E197" s="829">
        <v>298</v>
      </c>
      <c r="F197" s="405" t="s">
        <v>22245</v>
      </c>
      <c r="G197" s="405" t="s">
        <v>22072</v>
      </c>
      <c r="H197" s="405" t="s">
        <v>21924</v>
      </c>
      <c r="I197" s="405"/>
    </row>
    <row r="198" spans="1:9" ht="87" customHeight="1">
      <c r="A198" s="938">
        <v>52</v>
      </c>
      <c r="B198" s="828">
        <v>159</v>
      </c>
      <c r="C198" s="405" t="s">
        <v>22246</v>
      </c>
      <c r="D198" s="405" t="s">
        <v>22129</v>
      </c>
      <c r="E198" s="829">
        <v>335</v>
      </c>
      <c r="F198" s="405" t="s">
        <v>22247</v>
      </c>
      <c r="G198" s="405" t="s">
        <v>22072</v>
      </c>
      <c r="H198" s="405" t="s">
        <v>21924</v>
      </c>
      <c r="I198" s="405"/>
    </row>
    <row r="199" spans="1:9" ht="41.4">
      <c r="A199" s="938">
        <v>53</v>
      </c>
      <c r="B199" s="1217">
        <v>160</v>
      </c>
      <c r="C199" s="405" t="s">
        <v>22248</v>
      </c>
      <c r="D199" s="405" t="s">
        <v>22129</v>
      </c>
      <c r="E199" s="829">
        <v>192</v>
      </c>
      <c r="F199" s="405" t="s">
        <v>22249</v>
      </c>
      <c r="G199" s="405" t="s">
        <v>21833</v>
      </c>
      <c r="H199" s="405" t="s">
        <v>21948</v>
      </c>
      <c r="I199" s="405"/>
    </row>
    <row r="200" spans="1:9" ht="69.75" customHeight="1">
      <c r="A200" s="938">
        <v>54</v>
      </c>
      <c r="B200" s="828">
        <v>161</v>
      </c>
      <c r="C200" s="405" t="s">
        <v>22250</v>
      </c>
      <c r="D200" s="405" t="s">
        <v>22129</v>
      </c>
      <c r="E200" s="829">
        <v>500</v>
      </c>
      <c r="F200" s="405" t="s">
        <v>22251</v>
      </c>
      <c r="G200" s="405" t="s">
        <v>21833</v>
      </c>
      <c r="H200" s="405" t="s">
        <v>22252</v>
      </c>
      <c r="I200" s="405"/>
    </row>
    <row r="201" spans="1:9" ht="41.4">
      <c r="A201" s="938">
        <v>55</v>
      </c>
      <c r="B201" s="1217">
        <v>162</v>
      </c>
      <c r="C201" s="405" t="s">
        <v>22253</v>
      </c>
      <c r="D201" s="405" t="s">
        <v>22129</v>
      </c>
      <c r="E201" s="829">
        <v>296</v>
      </c>
      <c r="F201" s="405" t="s">
        <v>22254</v>
      </c>
      <c r="G201" s="405" t="s">
        <v>21833</v>
      </c>
      <c r="H201" s="405" t="s">
        <v>21948</v>
      </c>
      <c r="I201" s="405"/>
    </row>
    <row r="202" spans="1:9" ht="41.4">
      <c r="A202" s="938">
        <v>56</v>
      </c>
      <c r="B202" s="828">
        <v>163</v>
      </c>
      <c r="C202" s="405" t="s">
        <v>22255</v>
      </c>
      <c r="D202" s="405" t="s">
        <v>22129</v>
      </c>
      <c r="E202" s="829">
        <v>446</v>
      </c>
      <c r="F202" s="405" t="s">
        <v>22256</v>
      </c>
      <c r="G202" s="405" t="s">
        <v>21833</v>
      </c>
      <c r="H202" s="405" t="s">
        <v>21948</v>
      </c>
      <c r="I202" s="405"/>
    </row>
    <row r="203" spans="1:9" ht="41.4">
      <c r="A203" s="938">
        <v>57</v>
      </c>
      <c r="B203" s="1217">
        <v>164</v>
      </c>
      <c r="C203" s="405" t="s">
        <v>22257</v>
      </c>
      <c r="D203" s="405" t="s">
        <v>22129</v>
      </c>
      <c r="E203" s="829">
        <v>387</v>
      </c>
      <c r="F203" s="405" t="s">
        <v>22258</v>
      </c>
      <c r="G203" s="405" t="s">
        <v>21833</v>
      </c>
      <c r="H203" s="405" t="s">
        <v>21948</v>
      </c>
      <c r="I203" s="405"/>
    </row>
    <row r="204" spans="1:9" ht="41.4">
      <c r="A204" s="938">
        <v>58</v>
      </c>
      <c r="B204" s="828">
        <v>165</v>
      </c>
      <c r="C204" s="405" t="s">
        <v>22259</v>
      </c>
      <c r="D204" s="405" t="s">
        <v>22129</v>
      </c>
      <c r="E204" s="829">
        <v>338</v>
      </c>
      <c r="F204" s="405" t="s">
        <v>22260</v>
      </c>
      <c r="G204" s="405" t="s">
        <v>21833</v>
      </c>
      <c r="H204" s="405" t="s">
        <v>21948</v>
      </c>
      <c r="I204" s="405"/>
    </row>
    <row r="205" spans="1:9" ht="82.8">
      <c r="A205" s="938">
        <v>59</v>
      </c>
      <c r="B205" s="1217">
        <v>166</v>
      </c>
      <c r="C205" s="405" t="s">
        <v>22261</v>
      </c>
      <c r="D205" s="405" t="s">
        <v>22129</v>
      </c>
      <c r="E205" s="829">
        <v>124</v>
      </c>
      <c r="F205" s="405" t="s">
        <v>22262</v>
      </c>
      <c r="G205" s="405" t="s">
        <v>21931</v>
      </c>
      <c r="H205" s="405" t="s">
        <v>22263</v>
      </c>
      <c r="I205" s="405"/>
    </row>
    <row r="206" spans="1:9" ht="79.5" customHeight="1">
      <c r="A206" s="938">
        <v>60</v>
      </c>
      <c r="B206" s="828">
        <v>167</v>
      </c>
      <c r="C206" s="405" t="s">
        <v>22264</v>
      </c>
      <c r="D206" s="405" t="s">
        <v>22129</v>
      </c>
      <c r="E206" s="829">
        <v>66</v>
      </c>
      <c r="F206" s="405" t="s">
        <v>22265</v>
      </c>
      <c r="G206" s="405" t="s">
        <v>21931</v>
      </c>
      <c r="H206" s="405" t="s">
        <v>22263</v>
      </c>
      <c r="I206" s="405"/>
    </row>
    <row r="207" spans="1:9" ht="60" customHeight="1">
      <c r="A207" s="938">
        <v>61</v>
      </c>
      <c r="B207" s="1217">
        <v>168</v>
      </c>
      <c r="C207" s="405" t="s">
        <v>22266</v>
      </c>
      <c r="D207" s="405" t="s">
        <v>22129</v>
      </c>
      <c r="E207" s="829">
        <v>207</v>
      </c>
      <c r="F207" s="405" t="s">
        <v>22267</v>
      </c>
      <c r="G207" s="405" t="s">
        <v>21931</v>
      </c>
      <c r="H207" s="405" t="s">
        <v>22263</v>
      </c>
      <c r="I207" s="405"/>
    </row>
    <row r="208" spans="1:9" ht="60" customHeight="1">
      <c r="A208" s="938">
        <v>62</v>
      </c>
      <c r="B208" s="828">
        <v>169</v>
      </c>
      <c r="C208" s="405" t="s">
        <v>22268</v>
      </c>
      <c r="D208" s="405" t="s">
        <v>22129</v>
      </c>
      <c r="E208" s="829">
        <v>635</v>
      </c>
      <c r="F208" s="405" t="s">
        <v>22269</v>
      </c>
      <c r="G208" s="405" t="s">
        <v>21931</v>
      </c>
      <c r="H208" s="405" t="s">
        <v>21924</v>
      </c>
      <c r="I208" s="405"/>
    </row>
    <row r="209" spans="1:9" ht="60" customHeight="1">
      <c r="A209" s="938">
        <v>63</v>
      </c>
      <c r="B209" s="1217">
        <v>170</v>
      </c>
      <c r="C209" s="405" t="s">
        <v>12047</v>
      </c>
      <c r="D209" s="405" t="s">
        <v>22129</v>
      </c>
      <c r="E209" s="829">
        <v>144</v>
      </c>
      <c r="F209" s="405" t="s">
        <v>22270</v>
      </c>
      <c r="G209" s="405" t="s">
        <v>21931</v>
      </c>
      <c r="H209" s="405" t="s">
        <v>22263</v>
      </c>
      <c r="I209" s="405"/>
    </row>
    <row r="210" spans="1:9" ht="60" customHeight="1">
      <c r="A210" s="938">
        <v>64</v>
      </c>
      <c r="B210" s="828">
        <v>171</v>
      </c>
      <c r="C210" s="405" t="s">
        <v>22271</v>
      </c>
      <c r="D210" s="405" t="s">
        <v>22129</v>
      </c>
      <c r="E210" s="829">
        <v>144</v>
      </c>
      <c r="F210" s="405" t="s">
        <v>22272</v>
      </c>
      <c r="G210" s="405" t="s">
        <v>21931</v>
      </c>
      <c r="H210" s="405" t="s">
        <v>22273</v>
      </c>
      <c r="I210" s="405"/>
    </row>
    <row r="211" spans="1:9" ht="60" customHeight="1">
      <c r="A211" s="938">
        <v>65</v>
      </c>
      <c r="B211" s="1217">
        <v>172</v>
      </c>
      <c r="C211" s="405" t="s">
        <v>22274</v>
      </c>
      <c r="D211" s="405" t="s">
        <v>22129</v>
      </c>
      <c r="E211" s="829">
        <v>112</v>
      </c>
      <c r="F211" s="405" t="s">
        <v>22275</v>
      </c>
      <c r="G211" s="405" t="s">
        <v>21931</v>
      </c>
      <c r="H211" s="405" t="s">
        <v>21924</v>
      </c>
      <c r="I211" s="405"/>
    </row>
    <row r="212" spans="1:9" ht="60" customHeight="1">
      <c r="A212" s="938">
        <v>66</v>
      </c>
      <c r="B212" s="828">
        <v>173</v>
      </c>
      <c r="C212" s="405" t="s">
        <v>22276</v>
      </c>
      <c r="D212" s="405" t="s">
        <v>22129</v>
      </c>
      <c r="E212" s="829">
        <v>56</v>
      </c>
      <c r="F212" s="405" t="s">
        <v>22277</v>
      </c>
      <c r="G212" s="405" t="s">
        <v>21931</v>
      </c>
      <c r="H212" s="405" t="s">
        <v>21924</v>
      </c>
      <c r="I212" s="405"/>
    </row>
    <row r="213" spans="1:9" ht="69.75" customHeight="1">
      <c r="A213" s="938">
        <v>67</v>
      </c>
      <c r="B213" s="1217">
        <v>174</v>
      </c>
      <c r="C213" s="405" t="s">
        <v>22278</v>
      </c>
      <c r="D213" s="405" t="s">
        <v>22129</v>
      </c>
      <c r="E213" s="829">
        <v>490</v>
      </c>
      <c r="F213" s="405" t="s">
        <v>22279</v>
      </c>
      <c r="G213" s="405" t="s">
        <v>22280</v>
      </c>
      <c r="H213" s="405" t="s">
        <v>21921</v>
      </c>
      <c r="I213" s="405"/>
    </row>
    <row r="214" spans="1:9" ht="72.75" customHeight="1">
      <c r="A214" s="938">
        <v>68</v>
      </c>
      <c r="B214" s="828">
        <v>175</v>
      </c>
      <c r="C214" s="405" t="s">
        <v>11354</v>
      </c>
      <c r="D214" s="405" t="s">
        <v>22129</v>
      </c>
      <c r="E214" s="829">
        <v>243</v>
      </c>
      <c r="F214" s="405" t="s">
        <v>22281</v>
      </c>
      <c r="G214" s="405" t="s">
        <v>22090</v>
      </c>
      <c r="H214" s="1227" t="s">
        <v>22144</v>
      </c>
      <c r="I214" s="1227"/>
    </row>
    <row r="215" spans="1:9" ht="67.5" customHeight="1">
      <c r="A215" s="938">
        <v>69</v>
      </c>
      <c r="B215" s="1217">
        <v>176</v>
      </c>
      <c r="C215" s="405" t="s">
        <v>22282</v>
      </c>
      <c r="D215" s="405" t="s">
        <v>22129</v>
      </c>
      <c r="E215" s="829">
        <v>181</v>
      </c>
      <c r="F215" s="405" t="s">
        <v>22283</v>
      </c>
      <c r="G215" s="405" t="s">
        <v>21856</v>
      </c>
      <c r="H215" s="1227" t="s">
        <v>21924</v>
      </c>
      <c r="I215" s="1227"/>
    </row>
    <row r="216" spans="1:9" ht="60" customHeight="1">
      <c r="A216" s="938">
        <v>70</v>
      </c>
      <c r="B216" s="828">
        <v>177</v>
      </c>
      <c r="C216" s="405" t="s">
        <v>22284</v>
      </c>
      <c r="D216" s="405" t="s">
        <v>22129</v>
      </c>
      <c r="E216" s="829">
        <v>273</v>
      </c>
      <c r="F216" s="405" t="s">
        <v>22285</v>
      </c>
      <c r="G216" s="405" t="s">
        <v>22286</v>
      </c>
      <c r="H216" s="405" t="s">
        <v>22287</v>
      </c>
      <c r="I216" s="405"/>
    </row>
    <row r="217" spans="1:9" ht="60" customHeight="1">
      <c r="A217" s="938">
        <v>71</v>
      </c>
      <c r="B217" s="1217">
        <v>178</v>
      </c>
      <c r="C217" s="405" t="s">
        <v>22288</v>
      </c>
      <c r="D217" s="405" t="s">
        <v>22129</v>
      </c>
      <c r="E217" s="829">
        <v>126</v>
      </c>
      <c r="F217" s="405" t="s">
        <v>22289</v>
      </c>
      <c r="G217" s="405" t="s">
        <v>22090</v>
      </c>
      <c r="H217" s="1227" t="s">
        <v>21924</v>
      </c>
      <c r="I217" s="1227"/>
    </row>
    <row r="218" spans="1:9" ht="60" customHeight="1">
      <c r="A218" s="938">
        <v>72</v>
      </c>
      <c r="B218" s="828">
        <v>179</v>
      </c>
      <c r="C218" s="405" t="s">
        <v>22290</v>
      </c>
      <c r="D218" s="405" t="s">
        <v>22129</v>
      </c>
      <c r="E218" s="829">
        <v>128</v>
      </c>
      <c r="F218" s="405" t="s">
        <v>22291</v>
      </c>
      <c r="G218" s="405" t="s">
        <v>22090</v>
      </c>
      <c r="H218" s="1227" t="s">
        <v>22162</v>
      </c>
      <c r="I218" s="1227"/>
    </row>
    <row r="219" spans="1:9" ht="48" customHeight="1">
      <c r="A219" s="938">
        <v>73</v>
      </c>
      <c r="B219" s="1217">
        <v>180</v>
      </c>
      <c r="C219" s="405" t="s">
        <v>22292</v>
      </c>
      <c r="D219" s="405" t="s">
        <v>22129</v>
      </c>
      <c r="E219" s="829">
        <v>2.5</v>
      </c>
      <c r="F219" s="405" t="s">
        <v>22293</v>
      </c>
      <c r="G219" s="405" t="s">
        <v>22294</v>
      </c>
      <c r="H219" s="405" t="s">
        <v>22295</v>
      </c>
      <c r="I219" s="405"/>
    </row>
    <row r="220" spans="1:9" ht="60" customHeight="1">
      <c r="A220" s="938">
        <v>74</v>
      </c>
      <c r="B220" s="828">
        <v>181</v>
      </c>
      <c r="C220" s="405" t="s">
        <v>22296</v>
      </c>
      <c r="D220" s="405" t="s">
        <v>22129</v>
      </c>
      <c r="E220" s="829">
        <v>293</v>
      </c>
      <c r="F220" s="405" t="s">
        <v>22297</v>
      </c>
      <c r="G220" s="405" t="s">
        <v>22090</v>
      </c>
      <c r="H220" s="1227" t="s">
        <v>22162</v>
      </c>
      <c r="I220" s="1227"/>
    </row>
    <row r="221" spans="1:9" ht="60" customHeight="1">
      <c r="A221" s="938">
        <v>75</v>
      </c>
      <c r="B221" s="1217">
        <v>182</v>
      </c>
      <c r="C221" s="405" t="s">
        <v>22298</v>
      </c>
      <c r="D221" s="405" t="s">
        <v>22129</v>
      </c>
      <c r="E221" s="829">
        <v>433</v>
      </c>
      <c r="F221" s="405" t="s">
        <v>22299</v>
      </c>
      <c r="G221" s="405" t="s">
        <v>21990</v>
      </c>
      <c r="H221" s="1227" t="s">
        <v>22162</v>
      </c>
      <c r="I221" s="1227"/>
    </row>
    <row r="222" spans="1:9" ht="60" customHeight="1">
      <c r="A222" s="938">
        <v>76</v>
      </c>
      <c r="B222" s="828">
        <v>183</v>
      </c>
      <c r="C222" s="405" t="s">
        <v>10498</v>
      </c>
      <c r="D222" s="405" t="s">
        <v>22129</v>
      </c>
      <c r="E222" s="829">
        <v>201</v>
      </c>
      <c r="F222" s="405" t="s">
        <v>22300</v>
      </c>
      <c r="G222" s="405" t="s">
        <v>21812</v>
      </c>
      <c r="H222" s="1227" t="s">
        <v>22162</v>
      </c>
      <c r="I222" s="1227"/>
    </row>
    <row r="223" spans="1:9" ht="60" customHeight="1">
      <c r="A223" s="938">
        <v>77</v>
      </c>
      <c r="B223" s="1217">
        <v>184</v>
      </c>
      <c r="C223" s="405" t="s">
        <v>22301</v>
      </c>
      <c r="D223" s="405" t="s">
        <v>22129</v>
      </c>
      <c r="E223" s="829">
        <v>857</v>
      </c>
      <c r="F223" s="405" t="s">
        <v>22302</v>
      </c>
      <c r="G223" s="405" t="s">
        <v>21812</v>
      </c>
      <c r="H223" s="1227" t="s">
        <v>22162</v>
      </c>
      <c r="I223" s="1227"/>
    </row>
    <row r="224" spans="1:9" ht="60" customHeight="1">
      <c r="A224" s="938">
        <v>78</v>
      </c>
      <c r="B224" s="828">
        <v>185</v>
      </c>
      <c r="C224" s="405" t="s">
        <v>21936</v>
      </c>
      <c r="D224" s="405" t="s">
        <v>22129</v>
      </c>
      <c r="E224" s="829">
        <v>122</v>
      </c>
      <c r="F224" s="405" t="s">
        <v>22303</v>
      </c>
      <c r="G224" s="405" t="s">
        <v>22304</v>
      </c>
      <c r="H224" s="405" t="s">
        <v>22295</v>
      </c>
      <c r="I224" s="405"/>
    </row>
    <row r="225" spans="1:9" ht="60" customHeight="1">
      <c r="A225" s="938">
        <v>79</v>
      </c>
      <c r="B225" s="1217">
        <v>186</v>
      </c>
      <c r="C225" s="405" t="s">
        <v>22305</v>
      </c>
      <c r="D225" s="405" t="s">
        <v>22129</v>
      </c>
      <c r="E225" s="829">
        <v>197</v>
      </c>
      <c r="F225" s="405" t="s">
        <v>22306</v>
      </c>
      <c r="G225" s="405" t="s">
        <v>21812</v>
      </c>
      <c r="H225" s="405" t="s">
        <v>21948</v>
      </c>
      <c r="I225" s="405"/>
    </row>
    <row r="226" spans="1:9" ht="60" customHeight="1">
      <c r="A226" s="938">
        <v>80</v>
      </c>
      <c r="B226" s="828">
        <v>187</v>
      </c>
      <c r="C226" s="405" t="s">
        <v>22307</v>
      </c>
      <c r="D226" s="405" t="s">
        <v>22129</v>
      </c>
      <c r="E226" s="829">
        <v>207</v>
      </c>
      <c r="F226" s="405" t="s">
        <v>22308</v>
      </c>
      <c r="G226" s="405" t="s">
        <v>21812</v>
      </c>
      <c r="H226" s="405" t="s">
        <v>21948</v>
      </c>
      <c r="I226" s="405"/>
    </row>
    <row r="227" spans="1:9" ht="60" customHeight="1">
      <c r="A227" s="938">
        <v>81</v>
      </c>
      <c r="B227" s="1217">
        <v>188</v>
      </c>
      <c r="C227" s="405" t="s">
        <v>22309</v>
      </c>
      <c r="D227" s="405" t="s">
        <v>22129</v>
      </c>
      <c r="E227" s="829">
        <v>229</v>
      </c>
      <c r="F227" s="405" t="s">
        <v>22310</v>
      </c>
      <c r="G227" s="405" t="s">
        <v>21812</v>
      </c>
      <c r="H227" s="405" t="s">
        <v>21948</v>
      </c>
      <c r="I227" s="405"/>
    </row>
    <row r="228" spans="1:9" ht="91.5" customHeight="1">
      <c r="A228" s="938">
        <v>82</v>
      </c>
      <c r="B228" s="828">
        <v>189</v>
      </c>
      <c r="C228" s="405" t="s">
        <v>22311</v>
      </c>
      <c r="D228" s="405" t="s">
        <v>22129</v>
      </c>
      <c r="E228" s="829">
        <v>350</v>
      </c>
      <c r="F228" s="405" t="s">
        <v>22312</v>
      </c>
      <c r="G228" s="405" t="s">
        <v>21931</v>
      </c>
      <c r="H228" s="405" t="s">
        <v>22313</v>
      </c>
      <c r="I228" s="405"/>
    </row>
    <row r="229" spans="1:9" ht="72" customHeight="1">
      <c r="A229" s="938">
        <v>83</v>
      </c>
      <c r="B229" s="1217">
        <v>190</v>
      </c>
      <c r="C229" s="405" t="s">
        <v>22314</v>
      </c>
      <c r="D229" s="405" t="s">
        <v>22129</v>
      </c>
      <c r="E229" s="829">
        <v>454</v>
      </c>
      <c r="F229" s="405" t="s">
        <v>22315</v>
      </c>
      <c r="G229" s="405" t="s">
        <v>21931</v>
      </c>
      <c r="H229" s="1227" t="s">
        <v>22316</v>
      </c>
      <c r="I229" s="1227"/>
    </row>
    <row r="230" spans="1:9" ht="84.75" customHeight="1">
      <c r="A230" s="938">
        <v>84</v>
      </c>
      <c r="B230" s="828">
        <v>191</v>
      </c>
      <c r="C230" s="405" t="s">
        <v>22317</v>
      </c>
      <c r="D230" s="405" t="s">
        <v>22129</v>
      </c>
      <c r="E230" s="829">
        <v>319</v>
      </c>
      <c r="F230" s="405" t="s">
        <v>22318</v>
      </c>
      <c r="G230" s="405" t="s">
        <v>22319</v>
      </c>
      <c r="H230" s="405" t="s">
        <v>21928</v>
      </c>
      <c r="I230" s="405"/>
    </row>
    <row r="231" spans="1:9" ht="70.5" customHeight="1">
      <c r="A231" s="938">
        <v>85</v>
      </c>
      <c r="B231" s="1217">
        <v>192</v>
      </c>
      <c r="C231" s="405" t="s">
        <v>22320</v>
      </c>
      <c r="D231" s="405" t="s">
        <v>22129</v>
      </c>
      <c r="E231" s="829">
        <v>167</v>
      </c>
      <c r="F231" s="405" t="s">
        <v>22321</v>
      </c>
      <c r="G231" s="405" t="s">
        <v>21944</v>
      </c>
      <c r="H231" s="1227" t="s">
        <v>22210</v>
      </c>
      <c r="I231" s="1227"/>
    </row>
    <row r="232" spans="1:9" ht="70.5" customHeight="1">
      <c r="A232" s="938">
        <v>86</v>
      </c>
      <c r="B232" s="828">
        <v>193</v>
      </c>
      <c r="C232" s="405" t="s">
        <v>22322</v>
      </c>
      <c r="D232" s="405" t="s">
        <v>22129</v>
      </c>
      <c r="E232" s="829">
        <v>142</v>
      </c>
      <c r="F232" s="405" t="s">
        <v>22323</v>
      </c>
      <c r="G232" s="405" t="s">
        <v>21944</v>
      </c>
      <c r="H232" s="1227" t="s">
        <v>22210</v>
      </c>
      <c r="I232" s="1227"/>
    </row>
    <row r="233" spans="1:9" ht="81" customHeight="1">
      <c r="A233" s="938">
        <v>87</v>
      </c>
      <c r="B233" s="1217">
        <v>194</v>
      </c>
      <c r="C233" s="405" t="s">
        <v>14004</v>
      </c>
      <c r="D233" s="405" t="s">
        <v>22129</v>
      </c>
      <c r="E233" s="829">
        <v>110</v>
      </c>
      <c r="F233" s="405" t="s">
        <v>22324</v>
      </c>
      <c r="G233" s="405" t="s">
        <v>21856</v>
      </c>
      <c r="H233" s="405" t="s">
        <v>22144</v>
      </c>
      <c r="I233" s="405"/>
    </row>
    <row r="234" spans="1:9" ht="99" customHeight="1">
      <c r="A234" s="938">
        <v>88</v>
      </c>
      <c r="B234" s="828">
        <v>195</v>
      </c>
      <c r="C234" s="405" t="s">
        <v>22325</v>
      </c>
      <c r="D234" s="405" t="s">
        <v>22129</v>
      </c>
      <c r="E234" s="829">
        <v>796</v>
      </c>
      <c r="F234" s="405" t="s">
        <v>22326</v>
      </c>
      <c r="G234" s="405" t="s">
        <v>21856</v>
      </c>
      <c r="H234" s="405" t="s">
        <v>22327</v>
      </c>
      <c r="I234" s="405"/>
    </row>
    <row r="235" spans="1:9" ht="82.5" customHeight="1">
      <c r="A235" s="938">
        <v>89</v>
      </c>
      <c r="B235" s="1217">
        <v>196</v>
      </c>
      <c r="C235" s="405" t="s">
        <v>22328</v>
      </c>
      <c r="D235" s="405" t="s">
        <v>22129</v>
      </c>
      <c r="E235" s="829">
        <v>109</v>
      </c>
      <c r="F235" s="405" t="s">
        <v>22329</v>
      </c>
      <c r="G235" s="405" t="s">
        <v>21856</v>
      </c>
      <c r="H235" s="405" t="s">
        <v>22273</v>
      </c>
      <c r="I235" s="405"/>
    </row>
    <row r="236" spans="1:9" ht="85.5" customHeight="1">
      <c r="A236" s="938">
        <v>90</v>
      </c>
      <c r="B236" s="828">
        <v>197</v>
      </c>
      <c r="C236" s="405" t="s">
        <v>22330</v>
      </c>
      <c r="D236" s="405" t="s">
        <v>22129</v>
      </c>
      <c r="E236" s="829">
        <v>31.1</v>
      </c>
      <c r="F236" s="405" t="s">
        <v>22331</v>
      </c>
      <c r="G236" s="405" t="s">
        <v>22064</v>
      </c>
      <c r="H236" s="405" t="s">
        <v>21948</v>
      </c>
      <c r="I236" s="405"/>
    </row>
    <row r="237" spans="1:9" ht="48.75" customHeight="1">
      <c r="A237" s="938">
        <v>91</v>
      </c>
      <c r="B237" s="1217">
        <v>198</v>
      </c>
      <c r="C237" s="405" t="s">
        <v>22332</v>
      </c>
      <c r="D237" s="405" t="s">
        <v>22129</v>
      </c>
      <c r="E237" s="829">
        <v>24</v>
      </c>
      <c r="F237" s="405" t="s">
        <v>22333</v>
      </c>
      <c r="G237" s="405" t="s">
        <v>22334</v>
      </c>
      <c r="H237" s="405" t="s">
        <v>22295</v>
      </c>
      <c r="I237" s="405"/>
    </row>
    <row r="238" spans="1:9" ht="102" customHeight="1">
      <c r="A238" s="938">
        <v>92</v>
      </c>
      <c r="B238" s="828">
        <v>199</v>
      </c>
      <c r="C238" s="405" t="s">
        <v>22335</v>
      </c>
      <c r="D238" s="405" t="s">
        <v>22129</v>
      </c>
      <c r="E238" s="829">
        <v>705</v>
      </c>
      <c r="F238" s="405" t="s">
        <v>22336</v>
      </c>
      <c r="G238" s="405" t="s">
        <v>21856</v>
      </c>
      <c r="H238" s="405" t="s">
        <v>22337</v>
      </c>
      <c r="I238" s="405"/>
    </row>
    <row r="239" spans="1:9" ht="76.5" customHeight="1">
      <c r="A239" s="938">
        <v>93</v>
      </c>
      <c r="B239" s="1217">
        <v>200</v>
      </c>
      <c r="C239" s="405" t="s">
        <v>22338</v>
      </c>
      <c r="D239" s="405" t="s">
        <v>22129</v>
      </c>
      <c r="E239" s="829">
        <v>661</v>
      </c>
      <c r="F239" s="405" t="s">
        <v>22339</v>
      </c>
      <c r="G239" s="405" t="s">
        <v>21839</v>
      </c>
      <c r="H239" s="405" t="s">
        <v>21924</v>
      </c>
      <c r="I239" s="405"/>
    </row>
    <row r="240" spans="1:9" ht="92.25" customHeight="1">
      <c r="A240" s="938">
        <v>94</v>
      </c>
      <c r="B240" s="828">
        <v>201</v>
      </c>
      <c r="C240" s="405" t="s">
        <v>22340</v>
      </c>
      <c r="D240" s="1122" t="s">
        <v>22129</v>
      </c>
      <c r="E240" s="1234">
        <v>422.6</v>
      </c>
      <c r="F240" s="1122" t="s">
        <v>22341</v>
      </c>
      <c r="G240" s="405" t="s">
        <v>21839</v>
      </c>
      <c r="H240" s="1122" t="s">
        <v>22342</v>
      </c>
      <c r="I240" s="405"/>
    </row>
    <row r="241" spans="1:9" ht="78" customHeight="1">
      <c r="A241" s="938">
        <v>95</v>
      </c>
      <c r="B241" s="1217">
        <v>202</v>
      </c>
      <c r="C241" s="405" t="s">
        <v>22343</v>
      </c>
      <c r="D241" s="405" t="s">
        <v>22129</v>
      </c>
      <c r="E241" s="829">
        <v>293</v>
      </c>
      <c r="F241" s="405" t="s">
        <v>22344</v>
      </c>
      <c r="G241" s="405" t="s">
        <v>22165</v>
      </c>
      <c r="H241" s="405" t="s">
        <v>22345</v>
      </c>
      <c r="I241" s="405"/>
    </row>
    <row r="242" spans="1:9" ht="65.25" customHeight="1">
      <c r="A242" s="938">
        <v>96</v>
      </c>
      <c r="B242" s="828">
        <v>203</v>
      </c>
      <c r="C242" s="1121" t="s">
        <v>22346</v>
      </c>
      <c r="D242" s="405" t="s">
        <v>22129</v>
      </c>
      <c r="E242" s="829">
        <v>74.7</v>
      </c>
      <c r="F242" s="405" t="s">
        <v>22347</v>
      </c>
      <c r="G242" s="1117" t="s">
        <v>22348</v>
      </c>
      <c r="H242" s="405" t="s">
        <v>22349</v>
      </c>
      <c r="I242" s="405"/>
    </row>
    <row r="243" spans="1:9" ht="41.4">
      <c r="A243" s="938">
        <v>97</v>
      </c>
      <c r="B243" s="1217">
        <v>204</v>
      </c>
      <c r="C243" s="1121" t="s">
        <v>22350</v>
      </c>
      <c r="D243" s="405" t="s">
        <v>22129</v>
      </c>
      <c r="E243" s="829">
        <v>174</v>
      </c>
      <c r="F243" s="405" t="s">
        <v>22351</v>
      </c>
      <c r="G243" s="405" t="s">
        <v>21931</v>
      </c>
      <c r="H243" s="405" t="s">
        <v>22352</v>
      </c>
      <c r="I243" s="405"/>
    </row>
    <row r="244" spans="1:9" ht="49.5" customHeight="1">
      <c r="A244" s="938">
        <v>98</v>
      </c>
      <c r="B244" s="828">
        <v>205</v>
      </c>
      <c r="C244" s="1118" t="s">
        <v>22353</v>
      </c>
      <c r="D244" s="405" t="s">
        <v>22129</v>
      </c>
      <c r="E244" s="1233">
        <v>49.6</v>
      </c>
      <c r="F244" s="1117" t="s">
        <v>22354</v>
      </c>
      <c r="G244" s="1117" t="s">
        <v>22348</v>
      </c>
      <c r="H244" s="405" t="s">
        <v>22355</v>
      </c>
      <c r="I244" s="1117"/>
    </row>
    <row r="245" spans="1:9" ht="40.5" customHeight="1">
      <c r="B245" s="1212"/>
      <c r="C245" s="2978" t="s">
        <v>22356</v>
      </c>
      <c r="D245" s="2979"/>
      <c r="E245" s="1220">
        <f>SUM(E147:E244)</f>
        <v>29244.199999999997</v>
      </c>
      <c r="F245" s="1208"/>
      <c r="G245" s="1208"/>
      <c r="H245" s="1208"/>
      <c r="I245" s="1203"/>
    </row>
    <row r="246" spans="1:9" ht="42" customHeight="1">
      <c r="B246" s="2967" t="s">
        <v>22357</v>
      </c>
      <c r="C246" s="2980"/>
      <c r="D246" s="2980"/>
      <c r="E246" s="2980"/>
      <c r="F246" s="2980"/>
      <c r="G246" s="2980"/>
      <c r="H246" s="2980"/>
      <c r="I246" s="1207"/>
    </row>
    <row r="247" spans="1:9" ht="81" customHeight="1">
      <c r="A247" s="938">
        <v>1</v>
      </c>
      <c r="B247" s="1217">
        <v>206</v>
      </c>
      <c r="C247" s="458" t="s">
        <v>22358</v>
      </c>
      <c r="D247" s="458" t="s">
        <v>22359</v>
      </c>
      <c r="E247" s="1218">
        <v>23</v>
      </c>
      <c r="F247" s="458" t="s">
        <v>22360</v>
      </c>
      <c r="G247" s="458" t="s">
        <v>21931</v>
      </c>
      <c r="H247" s="458" t="s">
        <v>22361</v>
      </c>
      <c r="I247" s="405"/>
    </row>
    <row r="248" spans="1:9" ht="64.5" customHeight="1">
      <c r="A248" s="938">
        <v>2</v>
      </c>
      <c r="B248" s="828">
        <v>207</v>
      </c>
      <c r="C248" s="405" t="s">
        <v>12302</v>
      </c>
      <c r="D248" s="405" t="s">
        <v>22359</v>
      </c>
      <c r="E248" s="829">
        <v>35</v>
      </c>
      <c r="F248" s="405" t="s">
        <v>22362</v>
      </c>
      <c r="G248" s="405" t="s">
        <v>22363</v>
      </c>
      <c r="H248" s="405" t="s">
        <v>22361</v>
      </c>
      <c r="I248" s="405"/>
    </row>
    <row r="249" spans="1:9" ht="46.5" customHeight="1">
      <c r="B249" s="1212"/>
      <c r="C249" s="2978" t="s">
        <v>22364</v>
      </c>
      <c r="D249" s="2979"/>
      <c r="E249" s="1220">
        <f>SUM(E247:E248)</f>
        <v>58</v>
      </c>
      <c r="F249" s="1208"/>
      <c r="G249" s="1208"/>
      <c r="H249" s="1208"/>
      <c r="I249" s="1203"/>
    </row>
    <row r="250" spans="1:9">
      <c r="B250" s="2967" t="s">
        <v>22365</v>
      </c>
      <c r="C250" s="2980"/>
      <c r="D250" s="2980"/>
      <c r="E250" s="2980"/>
      <c r="F250" s="2980"/>
      <c r="G250" s="2980"/>
      <c r="H250" s="2980"/>
      <c r="I250" s="1207"/>
    </row>
    <row r="251" spans="1:9" ht="41.4">
      <c r="A251" s="938">
        <v>1</v>
      </c>
      <c r="B251" s="1217">
        <v>208</v>
      </c>
      <c r="C251" s="458" t="s">
        <v>22366</v>
      </c>
      <c r="D251" s="458" t="s">
        <v>22367</v>
      </c>
      <c r="E251" s="1218">
        <v>1</v>
      </c>
      <c r="F251" s="458" t="s">
        <v>22368</v>
      </c>
      <c r="G251" s="458" t="s">
        <v>22369</v>
      </c>
      <c r="H251" s="458" t="s">
        <v>21921</v>
      </c>
      <c r="I251" s="458"/>
    </row>
    <row r="252" spans="1:9" ht="27.6">
      <c r="A252" s="938">
        <v>2</v>
      </c>
      <c r="B252" s="828">
        <v>209</v>
      </c>
      <c r="C252" s="1121" t="s">
        <v>22370</v>
      </c>
      <c r="D252" s="405" t="s">
        <v>22367</v>
      </c>
      <c r="E252" s="829">
        <v>51.7</v>
      </c>
      <c r="F252" s="405" t="s">
        <v>22371</v>
      </c>
      <c r="G252" s="458" t="s">
        <v>22369</v>
      </c>
      <c r="H252" s="405" t="s">
        <v>22352</v>
      </c>
      <c r="I252" s="405"/>
    </row>
    <row r="253" spans="1:9" ht="40.5" customHeight="1">
      <c r="B253" s="1212"/>
      <c r="C253" s="2978" t="s">
        <v>22372</v>
      </c>
      <c r="D253" s="2979"/>
      <c r="E253" s="1220">
        <f>SUM(E251:E252)</f>
        <v>52.7</v>
      </c>
      <c r="F253" s="1208"/>
      <c r="G253" s="1208"/>
      <c r="H253" s="1208"/>
      <c r="I253" s="1203"/>
    </row>
    <row r="254" spans="1:9">
      <c r="B254" s="2967" t="s">
        <v>22373</v>
      </c>
      <c r="C254" s="2980"/>
      <c r="D254" s="2980"/>
      <c r="E254" s="2980"/>
      <c r="F254" s="2980"/>
      <c r="G254" s="2980"/>
      <c r="H254" s="2980"/>
      <c r="I254" s="1207"/>
    </row>
    <row r="255" spans="1:9" ht="78.75" customHeight="1">
      <c r="A255" s="938">
        <v>1</v>
      </c>
      <c r="B255" s="1217">
        <v>210</v>
      </c>
      <c r="C255" s="458" t="s">
        <v>22374</v>
      </c>
      <c r="D255" s="458" t="s">
        <v>22375</v>
      </c>
      <c r="E255" s="1218">
        <v>26.1</v>
      </c>
      <c r="F255" s="458" t="s">
        <v>22376</v>
      </c>
      <c r="G255" s="458" t="s">
        <v>21990</v>
      </c>
      <c r="H255" s="458" t="s">
        <v>21921</v>
      </c>
      <c r="I255" s="458"/>
    </row>
    <row r="256" spans="1:9" ht="65.25" customHeight="1">
      <c r="A256" s="938">
        <v>2</v>
      </c>
      <c r="B256" s="828">
        <v>211</v>
      </c>
      <c r="C256" s="405" t="s">
        <v>22377</v>
      </c>
      <c r="D256" s="405" t="s">
        <v>22375</v>
      </c>
      <c r="E256" s="829">
        <v>26.2</v>
      </c>
      <c r="F256" s="405" t="s">
        <v>22378</v>
      </c>
      <c r="G256" s="405" t="s">
        <v>21812</v>
      </c>
      <c r="H256" s="405" t="s">
        <v>21921</v>
      </c>
      <c r="I256" s="405"/>
    </row>
    <row r="257" spans="1:9" ht="60" customHeight="1">
      <c r="A257" s="938">
        <v>3</v>
      </c>
      <c r="B257" s="1217">
        <v>212</v>
      </c>
      <c r="C257" s="1235" t="s">
        <v>22379</v>
      </c>
      <c r="D257" s="405" t="s">
        <v>22375</v>
      </c>
      <c r="E257" s="1236">
        <v>14</v>
      </c>
      <c r="F257" s="1235" t="s">
        <v>22380</v>
      </c>
      <c r="G257" s="1235" t="s">
        <v>22381</v>
      </c>
      <c r="H257" s="1235" t="s">
        <v>22382</v>
      </c>
      <c r="I257" s="405"/>
    </row>
    <row r="258" spans="1:9" ht="60" customHeight="1">
      <c r="A258" s="938">
        <v>4</v>
      </c>
      <c r="B258" s="828">
        <v>213</v>
      </c>
      <c r="C258" s="405" t="s">
        <v>22383</v>
      </c>
      <c r="D258" s="405" t="s">
        <v>22375</v>
      </c>
      <c r="E258" s="829">
        <v>38</v>
      </c>
      <c r="F258" s="405" t="s">
        <v>22384</v>
      </c>
      <c r="G258" s="405" t="s">
        <v>21856</v>
      </c>
      <c r="H258" s="405" t="s">
        <v>21953</v>
      </c>
      <c r="I258" s="405"/>
    </row>
    <row r="259" spans="1:9" ht="60" customHeight="1">
      <c r="A259" s="938">
        <v>5</v>
      </c>
      <c r="B259" s="1217">
        <v>214</v>
      </c>
      <c r="C259" s="1118" t="s">
        <v>22385</v>
      </c>
      <c r="D259" s="405" t="s">
        <v>22375</v>
      </c>
      <c r="E259" s="1231">
        <v>85.060900000000004</v>
      </c>
      <c r="F259" s="405" t="s">
        <v>22386</v>
      </c>
      <c r="G259" s="1117" t="s">
        <v>22387</v>
      </c>
      <c r="H259" s="405" t="s">
        <v>22016</v>
      </c>
      <c r="I259" s="1117"/>
    </row>
    <row r="260" spans="1:9" ht="46.5" customHeight="1">
      <c r="B260" s="1212"/>
      <c r="C260" s="2978" t="s">
        <v>22388</v>
      </c>
      <c r="D260" s="2979"/>
      <c r="E260" s="1212">
        <f>SUM(E255:E259)</f>
        <v>189.36090000000002</v>
      </c>
      <c r="F260" s="1208"/>
      <c r="G260" s="1208"/>
      <c r="H260" s="1208"/>
      <c r="I260" s="1203"/>
    </row>
    <row r="261" spans="1:9">
      <c r="B261" s="2967" t="s">
        <v>21835</v>
      </c>
      <c r="C261" s="2980"/>
      <c r="D261" s="2980"/>
      <c r="E261" s="2980"/>
      <c r="F261" s="2980"/>
      <c r="G261" s="2980"/>
      <c r="H261" s="2980"/>
      <c r="I261" s="1207"/>
    </row>
    <row r="262" spans="1:9" ht="60" customHeight="1">
      <c r="A262" s="938">
        <v>1</v>
      </c>
      <c r="B262" s="1217">
        <v>215</v>
      </c>
      <c r="C262" s="458" t="s">
        <v>22389</v>
      </c>
      <c r="D262" s="458" t="s">
        <v>22390</v>
      </c>
      <c r="E262" s="1218">
        <v>70</v>
      </c>
      <c r="F262" s="458" t="s">
        <v>22391</v>
      </c>
      <c r="G262" s="458" t="s">
        <v>22392</v>
      </c>
      <c r="H262" s="458" t="s">
        <v>21921</v>
      </c>
      <c r="I262" s="458"/>
    </row>
    <row r="263" spans="1:9" ht="60" customHeight="1">
      <c r="A263" s="938">
        <v>2</v>
      </c>
      <c r="B263" s="828">
        <v>216</v>
      </c>
      <c r="C263" s="405" t="s">
        <v>22393</v>
      </c>
      <c r="D263" s="405" t="s">
        <v>22390</v>
      </c>
      <c r="E263" s="829">
        <v>149</v>
      </c>
      <c r="F263" s="405" t="s">
        <v>22394</v>
      </c>
      <c r="G263" s="405" t="s">
        <v>21920</v>
      </c>
      <c r="H263" s="405" t="s">
        <v>21928</v>
      </c>
      <c r="I263" s="405"/>
    </row>
    <row r="264" spans="1:9" ht="60" customHeight="1">
      <c r="A264" s="938">
        <v>3</v>
      </c>
      <c r="B264" s="1217">
        <v>217</v>
      </c>
      <c r="C264" s="405" t="s">
        <v>22395</v>
      </c>
      <c r="D264" s="405" t="s">
        <v>22390</v>
      </c>
      <c r="E264" s="829">
        <v>60</v>
      </c>
      <c r="F264" s="405" t="s">
        <v>22396</v>
      </c>
      <c r="G264" s="405" t="s">
        <v>21944</v>
      </c>
      <c r="H264" s="405" t="s">
        <v>22091</v>
      </c>
      <c r="I264" s="405"/>
    </row>
    <row r="265" spans="1:9" ht="60" customHeight="1">
      <c r="A265" s="938">
        <v>4</v>
      </c>
      <c r="B265" s="828">
        <v>218</v>
      </c>
      <c r="C265" s="405" t="s">
        <v>22397</v>
      </c>
      <c r="D265" s="405" t="s">
        <v>22390</v>
      </c>
      <c r="E265" s="829">
        <v>117</v>
      </c>
      <c r="F265" s="405" t="s">
        <v>22398</v>
      </c>
      <c r="G265" s="405" t="s">
        <v>21920</v>
      </c>
      <c r="H265" s="405" t="s">
        <v>22141</v>
      </c>
      <c r="I265" s="405"/>
    </row>
    <row r="266" spans="1:9" ht="60" customHeight="1">
      <c r="A266" s="938">
        <v>5</v>
      </c>
      <c r="B266" s="1217">
        <v>219</v>
      </c>
      <c r="C266" s="405" t="s">
        <v>22399</v>
      </c>
      <c r="D266" s="405" t="s">
        <v>22390</v>
      </c>
      <c r="E266" s="829">
        <v>25</v>
      </c>
      <c r="F266" s="405" t="s">
        <v>22400</v>
      </c>
      <c r="G266" s="405" t="s">
        <v>21944</v>
      </c>
      <c r="H266" s="405" t="s">
        <v>22091</v>
      </c>
      <c r="I266" s="405"/>
    </row>
    <row r="267" spans="1:9" ht="60" customHeight="1">
      <c r="A267" s="938">
        <v>6</v>
      </c>
      <c r="B267" s="828">
        <v>220</v>
      </c>
      <c r="C267" s="405" t="s">
        <v>22401</v>
      </c>
      <c r="D267" s="405" t="s">
        <v>22390</v>
      </c>
      <c r="E267" s="829">
        <v>75</v>
      </c>
      <c r="F267" s="405" t="s">
        <v>22402</v>
      </c>
      <c r="G267" s="405" t="s">
        <v>21920</v>
      </c>
      <c r="H267" s="405" t="s">
        <v>22403</v>
      </c>
      <c r="I267" s="405"/>
    </row>
    <row r="268" spans="1:9" ht="60" customHeight="1">
      <c r="A268" s="938">
        <v>7</v>
      </c>
      <c r="B268" s="1217">
        <v>221</v>
      </c>
      <c r="C268" s="405" t="s">
        <v>22404</v>
      </c>
      <c r="D268" s="405" t="s">
        <v>22390</v>
      </c>
      <c r="E268" s="829">
        <v>24</v>
      </c>
      <c r="F268" s="405" t="s">
        <v>22405</v>
      </c>
      <c r="G268" s="405" t="s">
        <v>21944</v>
      </c>
      <c r="H268" s="405" t="s">
        <v>22091</v>
      </c>
      <c r="I268" s="405"/>
    </row>
    <row r="269" spans="1:9" ht="60" customHeight="1">
      <c r="A269" s="938">
        <v>8</v>
      </c>
      <c r="B269" s="828">
        <v>222</v>
      </c>
      <c r="C269" s="405" t="s">
        <v>22406</v>
      </c>
      <c r="D269" s="405" t="s">
        <v>22390</v>
      </c>
      <c r="E269" s="829">
        <v>16</v>
      </c>
      <c r="F269" s="405" t="s">
        <v>22407</v>
      </c>
      <c r="G269" s="405" t="s">
        <v>21944</v>
      </c>
      <c r="H269" s="405" t="s">
        <v>22408</v>
      </c>
      <c r="I269" s="405"/>
    </row>
    <row r="270" spans="1:9" ht="60" customHeight="1">
      <c r="A270" s="938">
        <v>9</v>
      </c>
      <c r="B270" s="1217">
        <v>223</v>
      </c>
      <c r="C270" s="405" t="s">
        <v>22409</v>
      </c>
      <c r="D270" s="405" t="s">
        <v>22390</v>
      </c>
      <c r="E270" s="829">
        <v>13</v>
      </c>
      <c r="F270" s="405" t="s">
        <v>22410</v>
      </c>
      <c r="G270" s="405" t="s">
        <v>21944</v>
      </c>
      <c r="H270" s="405" t="s">
        <v>22411</v>
      </c>
      <c r="I270" s="405"/>
    </row>
    <row r="271" spans="1:9" ht="75" customHeight="1">
      <c r="A271" s="938">
        <v>10</v>
      </c>
      <c r="B271" s="828">
        <v>224</v>
      </c>
      <c r="C271" s="405" t="s">
        <v>22412</v>
      </c>
      <c r="D271" s="405" t="s">
        <v>22390</v>
      </c>
      <c r="E271" s="829">
        <v>60</v>
      </c>
      <c r="F271" s="405" t="s">
        <v>22413</v>
      </c>
      <c r="G271" s="458" t="s">
        <v>22392</v>
      </c>
      <c r="H271" s="405" t="s">
        <v>22414</v>
      </c>
      <c r="I271" s="405"/>
    </row>
    <row r="272" spans="1:9" ht="75" customHeight="1">
      <c r="A272" s="938">
        <v>11</v>
      </c>
      <c r="B272" s="1217">
        <v>225</v>
      </c>
      <c r="C272" s="405" t="s">
        <v>22415</v>
      </c>
      <c r="D272" s="405" t="s">
        <v>22390</v>
      </c>
      <c r="E272" s="829">
        <v>210</v>
      </c>
      <c r="F272" s="405" t="s">
        <v>22416</v>
      </c>
      <c r="G272" s="458" t="s">
        <v>22392</v>
      </c>
      <c r="H272" s="405" t="s">
        <v>22417</v>
      </c>
      <c r="I272" s="405"/>
    </row>
    <row r="273" spans="1:9" ht="75" customHeight="1">
      <c r="A273" s="938">
        <v>12</v>
      </c>
      <c r="B273" s="828">
        <v>226</v>
      </c>
      <c r="C273" s="405" t="s">
        <v>9434</v>
      </c>
      <c r="D273" s="405" t="s">
        <v>22390</v>
      </c>
      <c r="E273" s="829">
        <v>170.5</v>
      </c>
      <c r="F273" s="405" t="s">
        <v>22418</v>
      </c>
      <c r="G273" s="405" t="s">
        <v>22419</v>
      </c>
      <c r="H273" s="405" t="s">
        <v>22141</v>
      </c>
      <c r="I273" s="405"/>
    </row>
    <row r="274" spans="1:9" ht="75" customHeight="1">
      <c r="A274" s="938">
        <v>13</v>
      </c>
      <c r="B274" s="1217">
        <v>227</v>
      </c>
      <c r="C274" s="405" t="s">
        <v>22420</v>
      </c>
      <c r="D274" s="405" t="s">
        <v>22390</v>
      </c>
      <c r="E274" s="829">
        <v>180</v>
      </c>
      <c r="F274" s="405" t="s">
        <v>22421</v>
      </c>
      <c r="G274" s="405" t="s">
        <v>23577</v>
      </c>
      <c r="H274" s="405" t="s">
        <v>22422</v>
      </c>
      <c r="I274" s="405"/>
    </row>
    <row r="275" spans="1:9" ht="75" customHeight="1">
      <c r="A275" s="938">
        <v>14</v>
      </c>
      <c r="B275" s="828">
        <v>228</v>
      </c>
      <c r="C275" s="405" t="s">
        <v>22423</v>
      </c>
      <c r="D275" s="405" t="s">
        <v>22390</v>
      </c>
      <c r="E275" s="829">
        <v>137</v>
      </c>
      <c r="F275" s="405" t="s">
        <v>22424</v>
      </c>
      <c r="G275" s="405" t="s">
        <v>22425</v>
      </c>
      <c r="H275" s="405" t="s">
        <v>21921</v>
      </c>
      <c r="I275" s="405"/>
    </row>
    <row r="276" spans="1:9" ht="75" customHeight="1">
      <c r="A276" s="938">
        <v>15</v>
      </c>
      <c r="B276" s="1217">
        <v>229</v>
      </c>
      <c r="C276" s="405" t="s">
        <v>22426</v>
      </c>
      <c r="D276" s="405" t="s">
        <v>22390</v>
      </c>
      <c r="E276" s="829">
        <v>405</v>
      </c>
      <c r="F276" s="405" t="s">
        <v>22427</v>
      </c>
      <c r="G276" s="405" t="s">
        <v>22419</v>
      </c>
      <c r="H276" s="405" t="s">
        <v>22422</v>
      </c>
      <c r="I276" s="405"/>
    </row>
    <row r="277" spans="1:9" ht="69" customHeight="1">
      <c r="A277" s="938">
        <v>16</v>
      </c>
      <c r="B277" s="828">
        <v>230</v>
      </c>
      <c r="C277" s="405" t="s">
        <v>22428</v>
      </c>
      <c r="D277" s="405" t="s">
        <v>22390</v>
      </c>
      <c r="E277" s="829">
        <v>14</v>
      </c>
      <c r="F277" s="405" t="s">
        <v>22429</v>
      </c>
      <c r="G277" s="405" t="s">
        <v>21944</v>
      </c>
      <c r="H277" s="405" t="s">
        <v>22430</v>
      </c>
      <c r="I277" s="405"/>
    </row>
    <row r="278" spans="1:9" ht="75" customHeight="1">
      <c r="A278" s="938">
        <v>17</v>
      </c>
      <c r="B278" s="1217">
        <v>231</v>
      </c>
      <c r="C278" s="405" t="s">
        <v>22431</v>
      </c>
      <c r="D278" s="405" t="s">
        <v>22390</v>
      </c>
      <c r="E278" s="829">
        <v>304</v>
      </c>
      <c r="F278" s="405" t="s">
        <v>22432</v>
      </c>
      <c r="G278" s="405" t="s">
        <v>21833</v>
      </c>
      <c r="H278" s="405" t="s">
        <v>22433</v>
      </c>
      <c r="I278" s="405"/>
    </row>
    <row r="279" spans="1:9" ht="75" customHeight="1">
      <c r="A279" s="938">
        <v>18</v>
      </c>
      <c r="B279" s="828">
        <v>232</v>
      </c>
      <c r="C279" s="405" t="s">
        <v>22434</v>
      </c>
      <c r="D279" s="405" t="s">
        <v>22390</v>
      </c>
      <c r="E279" s="829">
        <v>209</v>
      </c>
      <c r="F279" s="405" t="s">
        <v>22435</v>
      </c>
      <c r="G279" s="405" t="s">
        <v>22436</v>
      </c>
      <c r="H279" s="405" t="s">
        <v>22437</v>
      </c>
      <c r="I279" s="405"/>
    </row>
    <row r="280" spans="1:9" ht="75" customHeight="1">
      <c r="A280" s="938">
        <v>19</v>
      </c>
      <c r="B280" s="1217">
        <v>233</v>
      </c>
      <c r="C280" s="405" t="s">
        <v>22438</v>
      </c>
      <c r="D280" s="405" t="s">
        <v>22390</v>
      </c>
      <c r="E280" s="829">
        <v>113</v>
      </c>
      <c r="F280" s="405" t="s">
        <v>22439</v>
      </c>
      <c r="G280" s="405" t="s">
        <v>22440</v>
      </c>
      <c r="H280" s="405" t="s">
        <v>22441</v>
      </c>
      <c r="I280" s="405"/>
    </row>
    <row r="281" spans="1:9" ht="75" customHeight="1">
      <c r="A281" s="938">
        <v>20</v>
      </c>
      <c r="B281" s="828">
        <v>234</v>
      </c>
      <c r="C281" s="405" t="s">
        <v>22442</v>
      </c>
      <c r="D281" s="405" t="s">
        <v>22390</v>
      </c>
      <c r="E281" s="829">
        <v>23</v>
      </c>
      <c r="F281" s="405" t="s">
        <v>22443</v>
      </c>
      <c r="G281" s="405" t="s">
        <v>21833</v>
      </c>
      <c r="H281" s="405" t="s">
        <v>22433</v>
      </c>
      <c r="I281" s="405"/>
    </row>
    <row r="282" spans="1:9" ht="75" customHeight="1">
      <c r="A282" s="938">
        <v>21</v>
      </c>
      <c r="B282" s="1217">
        <v>235</v>
      </c>
      <c r="C282" s="405" t="s">
        <v>22444</v>
      </c>
      <c r="D282" s="405" t="s">
        <v>22390</v>
      </c>
      <c r="E282" s="829">
        <v>137</v>
      </c>
      <c r="F282" s="405" t="s">
        <v>22445</v>
      </c>
      <c r="G282" s="405" t="s">
        <v>21833</v>
      </c>
      <c r="H282" s="405" t="s">
        <v>22433</v>
      </c>
      <c r="I282" s="405"/>
    </row>
    <row r="283" spans="1:9" ht="75" customHeight="1">
      <c r="A283" s="938">
        <v>22</v>
      </c>
      <c r="B283" s="828">
        <v>236</v>
      </c>
      <c r="C283" s="405" t="s">
        <v>22446</v>
      </c>
      <c r="D283" s="405" t="s">
        <v>22390</v>
      </c>
      <c r="E283" s="829">
        <v>43</v>
      </c>
      <c r="F283" s="405" t="s">
        <v>22447</v>
      </c>
      <c r="G283" s="405" t="s">
        <v>21833</v>
      </c>
      <c r="H283" s="405" t="s">
        <v>22433</v>
      </c>
      <c r="I283" s="405"/>
    </row>
    <row r="284" spans="1:9" ht="75" customHeight="1">
      <c r="A284" s="938">
        <v>23</v>
      </c>
      <c r="B284" s="1217">
        <v>237</v>
      </c>
      <c r="C284" s="405" t="s">
        <v>22448</v>
      </c>
      <c r="D284" s="405" t="s">
        <v>22390</v>
      </c>
      <c r="E284" s="829">
        <v>15</v>
      </c>
      <c r="F284" s="405" t="s">
        <v>22449</v>
      </c>
      <c r="G284" s="405" t="s">
        <v>21833</v>
      </c>
      <c r="H284" s="405" t="s">
        <v>22433</v>
      </c>
      <c r="I284" s="405"/>
    </row>
    <row r="285" spans="1:9" ht="75" customHeight="1">
      <c r="A285" s="938">
        <v>24</v>
      </c>
      <c r="B285" s="828">
        <v>238</v>
      </c>
      <c r="C285" s="405" t="s">
        <v>22450</v>
      </c>
      <c r="D285" s="405" t="s">
        <v>22390</v>
      </c>
      <c r="E285" s="829">
        <v>18</v>
      </c>
      <c r="F285" s="405" t="s">
        <v>22451</v>
      </c>
      <c r="G285" s="405" t="s">
        <v>21833</v>
      </c>
      <c r="H285" s="405" t="s">
        <v>22433</v>
      </c>
      <c r="I285" s="405"/>
    </row>
    <row r="286" spans="1:9" ht="75" customHeight="1">
      <c r="A286" s="938">
        <v>25</v>
      </c>
      <c r="B286" s="1217">
        <v>239</v>
      </c>
      <c r="C286" s="405" t="s">
        <v>22452</v>
      </c>
      <c r="D286" s="405" t="s">
        <v>22390</v>
      </c>
      <c r="E286" s="829">
        <v>43</v>
      </c>
      <c r="F286" s="405" t="s">
        <v>22453</v>
      </c>
      <c r="G286" s="405" t="s">
        <v>21833</v>
      </c>
      <c r="H286" s="405" t="s">
        <v>22433</v>
      </c>
      <c r="I286" s="405"/>
    </row>
    <row r="287" spans="1:9" ht="75" customHeight="1">
      <c r="A287" s="938">
        <v>26</v>
      </c>
      <c r="B287" s="828">
        <v>240</v>
      </c>
      <c r="C287" s="405" t="s">
        <v>22454</v>
      </c>
      <c r="D287" s="405" t="s">
        <v>22390</v>
      </c>
      <c r="E287" s="829">
        <v>13</v>
      </c>
      <c r="F287" s="405" t="s">
        <v>22455</v>
      </c>
      <c r="G287" s="405" t="s">
        <v>21833</v>
      </c>
      <c r="H287" s="405" t="s">
        <v>22433</v>
      </c>
      <c r="I287" s="405"/>
    </row>
    <row r="288" spans="1:9" ht="75" customHeight="1">
      <c r="A288" s="938">
        <v>27</v>
      </c>
      <c r="B288" s="1217">
        <v>241</v>
      </c>
      <c r="C288" s="405" t="s">
        <v>22456</v>
      </c>
      <c r="D288" s="405" t="s">
        <v>22390</v>
      </c>
      <c r="E288" s="829">
        <v>25</v>
      </c>
      <c r="F288" s="405" t="s">
        <v>22457</v>
      </c>
      <c r="G288" s="405" t="s">
        <v>21833</v>
      </c>
      <c r="H288" s="405" t="s">
        <v>22433</v>
      </c>
      <c r="I288" s="405"/>
    </row>
    <row r="289" spans="1:9" ht="75" customHeight="1">
      <c r="A289" s="938">
        <v>28</v>
      </c>
      <c r="B289" s="828">
        <v>242</v>
      </c>
      <c r="C289" s="405" t="s">
        <v>22458</v>
      </c>
      <c r="D289" s="405" t="s">
        <v>22390</v>
      </c>
      <c r="E289" s="829">
        <v>17</v>
      </c>
      <c r="F289" s="405" t="s">
        <v>22459</v>
      </c>
      <c r="G289" s="405" t="s">
        <v>21833</v>
      </c>
      <c r="H289" s="405" t="s">
        <v>22433</v>
      </c>
      <c r="I289" s="405"/>
    </row>
    <row r="290" spans="1:9" ht="101.25" customHeight="1">
      <c r="A290" s="938">
        <v>29</v>
      </c>
      <c r="B290" s="1217">
        <v>243</v>
      </c>
      <c r="C290" s="405" t="s">
        <v>22460</v>
      </c>
      <c r="D290" s="405" t="s">
        <v>22390</v>
      </c>
      <c r="E290" s="829">
        <v>893</v>
      </c>
      <c r="F290" s="405" t="s">
        <v>22461</v>
      </c>
      <c r="G290" s="405" t="s">
        <v>22436</v>
      </c>
      <c r="H290" s="405" t="s">
        <v>22437</v>
      </c>
      <c r="I290" s="405"/>
    </row>
    <row r="291" spans="1:9" ht="61.5" customHeight="1">
      <c r="A291" s="938">
        <v>30</v>
      </c>
      <c r="B291" s="828">
        <v>244</v>
      </c>
      <c r="C291" s="405" t="s">
        <v>22462</v>
      </c>
      <c r="D291" s="405" t="s">
        <v>22390</v>
      </c>
      <c r="E291" s="829">
        <v>278</v>
      </c>
      <c r="F291" s="405" t="s">
        <v>22463</v>
      </c>
      <c r="G291" s="405" t="s">
        <v>22440</v>
      </c>
      <c r="H291" s="405" t="s">
        <v>22437</v>
      </c>
      <c r="I291" s="405"/>
    </row>
    <row r="292" spans="1:9" ht="75" customHeight="1">
      <c r="A292" s="938">
        <v>31</v>
      </c>
      <c r="B292" s="1217">
        <v>245</v>
      </c>
      <c r="C292" s="405" t="s">
        <v>22464</v>
      </c>
      <c r="D292" s="405" t="s">
        <v>22390</v>
      </c>
      <c r="E292" s="829">
        <v>22</v>
      </c>
      <c r="F292" s="405" t="s">
        <v>22465</v>
      </c>
      <c r="G292" s="405" t="s">
        <v>21833</v>
      </c>
      <c r="H292" s="405" t="s">
        <v>22433</v>
      </c>
      <c r="I292" s="405"/>
    </row>
    <row r="293" spans="1:9" ht="75" customHeight="1">
      <c r="A293" s="938">
        <v>32</v>
      </c>
      <c r="B293" s="828">
        <v>246</v>
      </c>
      <c r="C293" s="405" t="s">
        <v>22466</v>
      </c>
      <c r="D293" s="405" t="s">
        <v>22390</v>
      </c>
      <c r="E293" s="829">
        <v>14</v>
      </c>
      <c r="F293" s="405" t="s">
        <v>22467</v>
      </c>
      <c r="G293" s="405" t="s">
        <v>21833</v>
      </c>
      <c r="H293" s="405" t="s">
        <v>22433</v>
      </c>
      <c r="I293" s="405"/>
    </row>
    <row r="294" spans="1:9" ht="75" customHeight="1">
      <c r="A294" s="938">
        <v>33</v>
      </c>
      <c r="B294" s="1217">
        <v>247</v>
      </c>
      <c r="C294" s="405" t="s">
        <v>22468</v>
      </c>
      <c r="D294" s="405" t="s">
        <v>22390</v>
      </c>
      <c r="E294" s="829">
        <v>29</v>
      </c>
      <c r="F294" s="405" t="s">
        <v>22469</v>
      </c>
      <c r="G294" s="405" t="s">
        <v>21833</v>
      </c>
      <c r="H294" s="405" t="s">
        <v>22433</v>
      </c>
      <c r="I294" s="405"/>
    </row>
    <row r="295" spans="1:9" ht="62.25" customHeight="1">
      <c r="A295" s="938">
        <v>34</v>
      </c>
      <c r="B295" s="828">
        <v>248</v>
      </c>
      <c r="C295" s="405" t="s">
        <v>22470</v>
      </c>
      <c r="D295" s="405" t="s">
        <v>22390</v>
      </c>
      <c r="E295" s="829">
        <v>12</v>
      </c>
      <c r="F295" s="405" t="s">
        <v>22471</v>
      </c>
      <c r="G295" s="405" t="s">
        <v>21944</v>
      </c>
      <c r="H295" s="405" t="s">
        <v>22472</v>
      </c>
      <c r="I295" s="405"/>
    </row>
    <row r="296" spans="1:9" ht="75" customHeight="1">
      <c r="A296" s="938">
        <v>35</v>
      </c>
      <c r="B296" s="1217">
        <v>249</v>
      </c>
      <c r="C296" s="405" t="s">
        <v>22473</v>
      </c>
      <c r="D296" s="405" t="s">
        <v>22390</v>
      </c>
      <c r="E296" s="829">
        <v>11</v>
      </c>
      <c r="F296" s="405" t="s">
        <v>22474</v>
      </c>
      <c r="G296" s="405" t="s">
        <v>21944</v>
      </c>
      <c r="H296" s="405" t="s">
        <v>22472</v>
      </c>
      <c r="I296" s="405"/>
    </row>
    <row r="297" spans="1:9" ht="75" customHeight="1">
      <c r="A297" s="938">
        <v>36</v>
      </c>
      <c r="B297" s="828">
        <v>250</v>
      </c>
      <c r="C297" s="405" t="s">
        <v>22475</v>
      </c>
      <c r="D297" s="405" t="s">
        <v>22390</v>
      </c>
      <c r="E297" s="829">
        <v>18</v>
      </c>
      <c r="F297" s="405" t="s">
        <v>22476</v>
      </c>
      <c r="G297" s="405" t="s">
        <v>21944</v>
      </c>
      <c r="H297" s="405" t="s">
        <v>22472</v>
      </c>
      <c r="I297" s="405"/>
    </row>
    <row r="298" spans="1:9" ht="75" customHeight="1">
      <c r="A298" s="938">
        <v>37</v>
      </c>
      <c r="B298" s="1217">
        <v>251</v>
      </c>
      <c r="C298" s="405" t="s">
        <v>22477</v>
      </c>
      <c r="D298" s="405" t="s">
        <v>22390</v>
      </c>
      <c r="E298" s="829">
        <v>11</v>
      </c>
      <c r="F298" s="405" t="s">
        <v>22478</v>
      </c>
      <c r="G298" s="405" t="s">
        <v>21944</v>
      </c>
      <c r="H298" s="405" t="s">
        <v>22472</v>
      </c>
      <c r="I298" s="405"/>
    </row>
    <row r="299" spans="1:9" ht="75" customHeight="1">
      <c r="A299" s="938">
        <v>38</v>
      </c>
      <c r="B299" s="828">
        <v>252</v>
      </c>
      <c r="C299" s="405" t="s">
        <v>22479</v>
      </c>
      <c r="D299" s="405" t="s">
        <v>22390</v>
      </c>
      <c r="E299" s="829">
        <v>17</v>
      </c>
      <c r="F299" s="405" t="s">
        <v>22480</v>
      </c>
      <c r="G299" s="405" t="s">
        <v>21944</v>
      </c>
      <c r="H299" s="405" t="s">
        <v>22472</v>
      </c>
      <c r="I299" s="405"/>
    </row>
    <row r="300" spans="1:9" ht="75" customHeight="1">
      <c r="A300" s="938">
        <v>39</v>
      </c>
      <c r="B300" s="1217">
        <v>253</v>
      </c>
      <c r="C300" s="405" t="s">
        <v>22481</v>
      </c>
      <c r="D300" s="405" t="s">
        <v>22390</v>
      </c>
      <c r="E300" s="829">
        <v>184</v>
      </c>
      <c r="F300" s="405" t="s">
        <v>22482</v>
      </c>
      <c r="G300" s="405" t="s">
        <v>22483</v>
      </c>
      <c r="H300" s="405" t="s">
        <v>22484</v>
      </c>
      <c r="I300" s="405"/>
    </row>
    <row r="301" spans="1:9" ht="75" customHeight="1">
      <c r="A301" s="938">
        <v>40</v>
      </c>
      <c r="B301" s="828">
        <v>254</v>
      </c>
      <c r="C301" s="405" t="s">
        <v>22485</v>
      </c>
      <c r="D301" s="405" t="s">
        <v>22390</v>
      </c>
      <c r="E301" s="829">
        <v>102</v>
      </c>
      <c r="F301" s="405" t="s">
        <v>22486</v>
      </c>
      <c r="G301" s="405" t="s">
        <v>21944</v>
      </c>
      <c r="H301" s="405" t="s">
        <v>22472</v>
      </c>
      <c r="I301" s="405"/>
    </row>
    <row r="302" spans="1:9" ht="75" customHeight="1">
      <c r="A302" s="938">
        <v>41</v>
      </c>
      <c r="B302" s="1217">
        <v>255</v>
      </c>
      <c r="C302" s="405" t="s">
        <v>22487</v>
      </c>
      <c r="D302" s="405" t="s">
        <v>22390</v>
      </c>
      <c r="E302" s="829">
        <v>12</v>
      </c>
      <c r="F302" s="405" t="s">
        <v>22488</v>
      </c>
      <c r="G302" s="405" t="s">
        <v>21944</v>
      </c>
      <c r="H302" s="405" t="s">
        <v>22472</v>
      </c>
      <c r="I302" s="405"/>
    </row>
    <row r="303" spans="1:9" ht="75" customHeight="1">
      <c r="A303" s="938">
        <v>42</v>
      </c>
      <c r="B303" s="828">
        <v>256</v>
      </c>
      <c r="C303" s="405" t="s">
        <v>22489</v>
      </c>
      <c r="D303" s="405" t="s">
        <v>22390</v>
      </c>
      <c r="E303" s="829">
        <v>216</v>
      </c>
      <c r="F303" s="405" t="s">
        <v>22490</v>
      </c>
      <c r="G303" s="405" t="s">
        <v>22491</v>
      </c>
      <c r="H303" s="405" t="s">
        <v>22484</v>
      </c>
      <c r="I303" s="405"/>
    </row>
    <row r="304" spans="1:9" ht="75" customHeight="1">
      <c r="A304" s="938">
        <v>43</v>
      </c>
      <c r="B304" s="1217">
        <v>257</v>
      </c>
      <c r="C304" s="405" t="s">
        <v>22492</v>
      </c>
      <c r="D304" s="405" t="s">
        <v>22390</v>
      </c>
      <c r="E304" s="829">
        <v>10</v>
      </c>
      <c r="F304" s="405" t="s">
        <v>22493</v>
      </c>
      <c r="G304" s="405" t="s">
        <v>21944</v>
      </c>
      <c r="H304" s="405" t="s">
        <v>22472</v>
      </c>
      <c r="I304" s="405"/>
    </row>
    <row r="305" spans="1:9" ht="75" customHeight="1">
      <c r="A305" s="938">
        <v>44</v>
      </c>
      <c r="B305" s="828">
        <v>258</v>
      </c>
      <c r="C305" s="405" t="s">
        <v>22494</v>
      </c>
      <c r="D305" s="405" t="s">
        <v>22390</v>
      </c>
      <c r="E305" s="829">
        <v>11</v>
      </c>
      <c r="F305" s="405" t="s">
        <v>22495</v>
      </c>
      <c r="G305" s="405" t="s">
        <v>21944</v>
      </c>
      <c r="H305" s="405" t="s">
        <v>22472</v>
      </c>
      <c r="I305" s="405"/>
    </row>
    <row r="306" spans="1:9" ht="60" customHeight="1">
      <c r="A306" s="938">
        <v>45</v>
      </c>
      <c r="B306" s="1217">
        <v>259</v>
      </c>
      <c r="C306" s="405" t="s">
        <v>22496</v>
      </c>
      <c r="D306" s="405" t="s">
        <v>22390</v>
      </c>
      <c r="E306" s="829">
        <v>33</v>
      </c>
      <c r="F306" s="405" t="s">
        <v>22497</v>
      </c>
      <c r="G306" s="405" t="s">
        <v>22498</v>
      </c>
      <c r="H306" s="405" t="s">
        <v>22472</v>
      </c>
      <c r="I306" s="405"/>
    </row>
    <row r="307" spans="1:9" ht="75" customHeight="1">
      <c r="A307" s="938">
        <v>46</v>
      </c>
      <c r="B307" s="828">
        <v>260</v>
      </c>
      <c r="C307" s="405" t="s">
        <v>22499</v>
      </c>
      <c r="D307" s="405" t="s">
        <v>22390</v>
      </c>
      <c r="E307" s="829">
        <v>10</v>
      </c>
      <c r="F307" s="405" t="s">
        <v>22500</v>
      </c>
      <c r="G307" s="405" t="s">
        <v>21944</v>
      </c>
      <c r="H307" s="405" t="s">
        <v>22472</v>
      </c>
      <c r="I307" s="405"/>
    </row>
    <row r="308" spans="1:9" ht="75" customHeight="1">
      <c r="A308" s="938">
        <v>47</v>
      </c>
      <c r="B308" s="1217">
        <v>261</v>
      </c>
      <c r="C308" s="405" t="s">
        <v>22501</v>
      </c>
      <c r="D308" s="405" t="s">
        <v>22390</v>
      </c>
      <c r="E308" s="829">
        <v>15</v>
      </c>
      <c r="F308" s="405" t="s">
        <v>22502</v>
      </c>
      <c r="G308" s="405" t="s">
        <v>21944</v>
      </c>
      <c r="H308" s="405" t="s">
        <v>22472</v>
      </c>
      <c r="I308" s="405"/>
    </row>
    <row r="309" spans="1:9" ht="62.25" customHeight="1">
      <c r="A309" s="938">
        <v>48</v>
      </c>
      <c r="B309" s="828">
        <v>262</v>
      </c>
      <c r="C309" s="405" t="s">
        <v>22503</v>
      </c>
      <c r="D309" s="405" t="s">
        <v>22390</v>
      </c>
      <c r="E309" s="829">
        <v>50</v>
      </c>
      <c r="F309" s="405" t="s">
        <v>22504</v>
      </c>
      <c r="G309" s="405" t="s">
        <v>22498</v>
      </c>
      <c r="H309" s="405" t="s">
        <v>22484</v>
      </c>
      <c r="I309" s="405"/>
    </row>
    <row r="310" spans="1:9" ht="61.5" customHeight="1">
      <c r="A310" s="938">
        <v>49</v>
      </c>
      <c r="B310" s="1217">
        <v>263</v>
      </c>
      <c r="C310" s="405" t="s">
        <v>22505</v>
      </c>
      <c r="D310" s="405" t="s">
        <v>22390</v>
      </c>
      <c r="E310" s="829">
        <v>108</v>
      </c>
      <c r="F310" s="405" t="s">
        <v>22506</v>
      </c>
      <c r="G310" s="405" t="s">
        <v>22483</v>
      </c>
      <c r="H310" s="405" t="s">
        <v>22507</v>
      </c>
      <c r="I310" s="405"/>
    </row>
    <row r="311" spans="1:9" ht="75" customHeight="1">
      <c r="A311" s="938">
        <v>50</v>
      </c>
      <c r="B311" s="828">
        <v>264</v>
      </c>
      <c r="C311" s="405" t="s">
        <v>22508</v>
      </c>
      <c r="D311" s="405" t="s">
        <v>22390</v>
      </c>
      <c r="E311" s="829">
        <v>14</v>
      </c>
      <c r="F311" s="405" t="s">
        <v>22509</v>
      </c>
      <c r="G311" s="405" t="s">
        <v>21944</v>
      </c>
      <c r="H311" s="405" t="s">
        <v>22472</v>
      </c>
      <c r="I311" s="405"/>
    </row>
    <row r="312" spans="1:9" ht="75" customHeight="1">
      <c r="A312" s="938">
        <v>51</v>
      </c>
      <c r="B312" s="1217">
        <v>265</v>
      </c>
      <c r="C312" s="405" t="s">
        <v>22510</v>
      </c>
      <c r="D312" s="405" t="s">
        <v>22390</v>
      </c>
      <c r="E312" s="829">
        <v>12</v>
      </c>
      <c r="F312" s="405" t="s">
        <v>22511</v>
      </c>
      <c r="G312" s="405" t="s">
        <v>21944</v>
      </c>
      <c r="H312" s="405" t="s">
        <v>22472</v>
      </c>
      <c r="I312" s="405"/>
    </row>
    <row r="313" spans="1:9" ht="62.25" customHeight="1">
      <c r="A313" s="938">
        <v>52</v>
      </c>
      <c r="B313" s="828">
        <v>266</v>
      </c>
      <c r="C313" s="405" t="s">
        <v>2891</v>
      </c>
      <c r="D313" s="405" t="s">
        <v>22390</v>
      </c>
      <c r="E313" s="829">
        <v>704</v>
      </c>
      <c r="F313" s="405" t="s">
        <v>22512</v>
      </c>
      <c r="G313" s="405" t="s">
        <v>22513</v>
      </c>
      <c r="H313" s="405" t="s">
        <v>22484</v>
      </c>
      <c r="I313" s="405"/>
    </row>
    <row r="314" spans="1:9" ht="75" customHeight="1">
      <c r="A314" s="938">
        <v>53</v>
      </c>
      <c r="B314" s="1217">
        <v>267</v>
      </c>
      <c r="C314" s="405" t="s">
        <v>22514</v>
      </c>
      <c r="D314" s="405" t="s">
        <v>22390</v>
      </c>
      <c r="E314" s="829">
        <v>40</v>
      </c>
      <c r="F314" s="405" t="s">
        <v>22515</v>
      </c>
      <c r="G314" s="405" t="s">
        <v>22513</v>
      </c>
      <c r="H314" s="405" t="s">
        <v>22484</v>
      </c>
      <c r="I314" s="405"/>
    </row>
    <row r="315" spans="1:9" ht="75" customHeight="1">
      <c r="A315" s="938">
        <v>54</v>
      </c>
      <c r="B315" s="828">
        <v>268</v>
      </c>
      <c r="C315" s="405" t="s">
        <v>12047</v>
      </c>
      <c r="D315" s="405" t="s">
        <v>22390</v>
      </c>
      <c r="E315" s="829">
        <v>36</v>
      </c>
      <c r="F315" s="405" t="s">
        <v>22516</v>
      </c>
      <c r="G315" s="405" t="s">
        <v>21931</v>
      </c>
      <c r="H315" s="405" t="s">
        <v>22433</v>
      </c>
      <c r="I315" s="405"/>
    </row>
    <row r="316" spans="1:9" ht="56.25" customHeight="1">
      <c r="A316" s="938">
        <v>55</v>
      </c>
      <c r="B316" s="1217">
        <v>269</v>
      </c>
      <c r="C316" s="405" t="s">
        <v>12366</v>
      </c>
      <c r="D316" s="405" t="s">
        <v>22390</v>
      </c>
      <c r="E316" s="829">
        <v>43</v>
      </c>
      <c r="F316" s="405" t="s">
        <v>22517</v>
      </c>
      <c r="G316" s="405" t="s">
        <v>22348</v>
      </c>
      <c r="H316" s="405" t="s">
        <v>22433</v>
      </c>
      <c r="I316" s="405"/>
    </row>
    <row r="317" spans="1:9" ht="54.75" customHeight="1">
      <c r="A317" s="938">
        <v>56</v>
      </c>
      <c r="B317" s="828">
        <v>270</v>
      </c>
      <c r="C317" s="405" t="s">
        <v>22518</v>
      </c>
      <c r="D317" s="405" t="s">
        <v>22390</v>
      </c>
      <c r="E317" s="829">
        <v>577</v>
      </c>
      <c r="F317" s="405" t="s">
        <v>22519</v>
      </c>
      <c r="G317" s="405" t="s">
        <v>22348</v>
      </c>
      <c r="H317" s="405" t="s">
        <v>22484</v>
      </c>
      <c r="I317" s="405"/>
    </row>
    <row r="318" spans="1:9" ht="58.5" customHeight="1">
      <c r="A318" s="938">
        <v>57</v>
      </c>
      <c r="B318" s="1217">
        <v>271</v>
      </c>
      <c r="C318" s="405" t="s">
        <v>22520</v>
      </c>
      <c r="D318" s="405" t="s">
        <v>22390</v>
      </c>
      <c r="E318" s="829">
        <v>38</v>
      </c>
      <c r="F318" s="405" t="s">
        <v>22521</v>
      </c>
      <c r="G318" s="405" t="s">
        <v>21931</v>
      </c>
      <c r="H318" s="405" t="s">
        <v>22433</v>
      </c>
      <c r="I318" s="405"/>
    </row>
    <row r="319" spans="1:9" ht="61.5" customHeight="1">
      <c r="A319" s="938">
        <v>58</v>
      </c>
      <c r="B319" s="828">
        <v>272</v>
      </c>
      <c r="C319" s="405" t="s">
        <v>22522</v>
      </c>
      <c r="D319" s="405" t="s">
        <v>22390</v>
      </c>
      <c r="E319" s="829">
        <v>97</v>
      </c>
      <c r="F319" s="405" t="s">
        <v>22523</v>
      </c>
      <c r="G319" s="405" t="s">
        <v>22513</v>
      </c>
      <c r="H319" s="405" t="s">
        <v>22484</v>
      </c>
      <c r="I319" s="405"/>
    </row>
    <row r="320" spans="1:9" ht="57.75" customHeight="1">
      <c r="A320" s="938">
        <v>59</v>
      </c>
      <c r="B320" s="1217">
        <v>273</v>
      </c>
      <c r="C320" s="405" t="s">
        <v>22524</v>
      </c>
      <c r="D320" s="405" t="s">
        <v>22390</v>
      </c>
      <c r="E320" s="829">
        <v>285</v>
      </c>
      <c r="F320" s="405" t="s">
        <v>22525</v>
      </c>
      <c r="G320" s="405" t="s">
        <v>21927</v>
      </c>
      <c r="H320" s="405" t="s">
        <v>22526</v>
      </c>
      <c r="I320" s="405"/>
    </row>
    <row r="321" spans="1:9" ht="112.5" customHeight="1">
      <c r="A321" s="938">
        <v>60</v>
      </c>
      <c r="B321" s="828">
        <v>274</v>
      </c>
      <c r="C321" s="405" t="s">
        <v>22527</v>
      </c>
      <c r="D321" s="405" t="s">
        <v>22390</v>
      </c>
      <c r="E321" s="829">
        <v>653</v>
      </c>
      <c r="F321" s="405" t="s">
        <v>22528</v>
      </c>
      <c r="G321" s="405" t="s">
        <v>22529</v>
      </c>
      <c r="H321" s="405" t="s">
        <v>22530</v>
      </c>
      <c r="I321" s="405"/>
    </row>
    <row r="322" spans="1:9" ht="73.5" customHeight="1">
      <c r="A322" s="938">
        <v>61</v>
      </c>
      <c r="B322" s="1217">
        <v>275</v>
      </c>
      <c r="C322" s="405" t="s">
        <v>22531</v>
      </c>
      <c r="D322" s="405" t="s">
        <v>22390</v>
      </c>
      <c r="E322" s="829">
        <v>772</v>
      </c>
      <c r="F322" s="405" t="s">
        <v>22532</v>
      </c>
      <c r="G322" s="405" t="s">
        <v>21927</v>
      </c>
      <c r="H322" s="405" t="s">
        <v>22526</v>
      </c>
      <c r="I322" s="405"/>
    </row>
    <row r="323" spans="1:9" ht="60" customHeight="1">
      <c r="A323" s="938">
        <v>62</v>
      </c>
      <c r="B323" s="828">
        <v>276</v>
      </c>
      <c r="C323" s="405" t="s">
        <v>22533</v>
      </c>
      <c r="D323" s="405" t="s">
        <v>22390</v>
      </c>
      <c r="E323" s="829">
        <v>243</v>
      </c>
      <c r="F323" s="405" t="s">
        <v>22534</v>
      </c>
      <c r="G323" s="405" t="s">
        <v>22535</v>
      </c>
      <c r="H323" s="405" t="s">
        <v>22536</v>
      </c>
      <c r="I323" s="405"/>
    </row>
    <row r="324" spans="1:9" ht="117.75" customHeight="1">
      <c r="A324" s="938">
        <v>63</v>
      </c>
      <c r="B324" s="1217">
        <v>277</v>
      </c>
      <c r="C324" s="405" t="s">
        <v>22537</v>
      </c>
      <c r="D324" s="405" t="s">
        <v>22390</v>
      </c>
      <c r="E324" s="829">
        <v>498</v>
      </c>
      <c r="F324" s="405" t="s">
        <v>22538</v>
      </c>
      <c r="G324" s="405" t="s">
        <v>22539</v>
      </c>
      <c r="H324" s="405" t="s">
        <v>22526</v>
      </c>
      <c r="I324" s="405"/>
    </row>
    <row r="325" spans="1:9" ht="67.5" customHeight="1">
      <c r="A325" s="938">
        <v>64</v>
      </c>
      <c r="B325" s="828">
        <v>278</v>
      </c>
      <c r="C325" s="405" t="s">
        <v>22540</v>
      </c>
      <c r="D325" s="405" t="s">
        <v>22390</v>
      </c>
      <c r="E325" s="829">
        <v>515</v>
      </c>
      <c r="F325" s="405" t="s">
        <v>22541</v>
      </c>
      <c r="G325" s="405" t="s">
        <v>22542</v>
      </c>
      <c r="H325" s="405" t="s">
        <v>22526</v>
      </c>
      <c r="I325" s="405"/>
    </row>
    <row r="326" spans="1:9" ht="60" customHeight="1">
      <c r="A326" s="938">
        <v>65</v>
      </c>
      <c r="B326" s="1217">
        <v>279</v>
      </c>
      <c r="C326" s="405" t="s">
        <v>22543</v>
      </c>
      <c r="D326" s="405" t="s">
        <v>22390</v>
      </c>
      <c r="E326" s="829">
        <v>363</v>
      </c>
      <c r="F326" s="405" t="s">
        <v>22544</v>
      </c>
      <c r="G326" s="405" t="s">
        <v>22542</v>
      </c>
      <c r="H326" s="405" t="s">
        <v>22545</v>
      </c>
      <c r="I326" s="405"/>
    </row>
    <row r="327" spans="1:9" ht="60" customHeight="1">
      <c r="A327" s="938">
        <v>66</v>
      </c>
      <c r="B327" s="828">
        <v>280</v>
      </c>
      <c r="C327" s="405" t="s">
        <v>22546</v>
      </c>
      <c r="D327" s="405" t="s">
        <v>22390</v>
      </c>
      <c r="E327" s="829">
        <v>23</v>
      </c>
      <c r="F327" s="405" t="s">
        <v>22547</v>
      </c>
      <c r="G327" s="405" t="s">
        <v>22535</v>
      </c>
      <c r="H327" s="405" t="s">
        <v>22295</v>
      </c>
      <c r="I327" s="405"/>
    </row>
    <row r="328" spans="1:9" ht="60" customHeight="1">
      <c r="A328" s="938">
        <v>67</v>
      </c>
      <c r="B328" s="1217">
        <v>281</v>
      </c>
      <c r="C328" s="405" t="s">
        <v>22548</v>
      </c>
      <c r="D328" s="405" t="s">
        <v>22390</v>
      </c>
      <c r="E328" s="829">
        <v>29</v>
      </c>
      <c r="F328" s="405" t="s">
        <v>22549</v>
      </c>
      <c r="G328" s="405" t="s">
        <v>22542</v>
      </c>
      <c r="H328" s="405" t="s">
        <v>22550</v>
      </c>
      <c r="I328" s="405"/>
    </row>
    <row r="329" spans="1:9" ht="60" customHeight="1">
      <c r="A329" s="938">
        <v>68</v>
      </c>
      <c r="B329" s="828">
        <v>282</v>
      </c>
      <c r="C329" s="405" t="s">
        <v>22551</v>
      </c>
      <c r="D329" s="405" t="s">
        <v>22390</v>
      </c>
      <c r="E329" s="829">
        <v>9</v>
      </c>
      <c r="F329" s="405" t="s">
        <v>22552</v>
      </c>
      <c r="G329" s="405" t="s">
        <v>22165</v>
      </c>
      <c r="H329" s="405" t="s">
        <v>22550</v>
      </c>
      <c r="I329" s="405"/>
    </row>
    <row r="330" spans="1:9" ht="71.25" customHeight="1">
      <c r="A330" s="938">
        <v>69</v>
      </c>
      <c r="B330" s="1217">
        <v>283</v>
      </c>
      <c r="C330" s="405" t="s">
        <v>22553</v>
      </c>
      <c r="D330" s="405" t="s">
        <v>22390</v>
      </c>
      <c r="E330" s="829">
        <v>100</v>
      </c>
      <c r="F330" s="405" t="s">
        <v>22554</v>
      </c>
      <c r="G330" s="405" t="s">
        <v>22031</v>
      </c>
      <c r="H330" s="405" t="s">
        <v>22526</v>
      </c>
      <c r="I330" s="405"/>
    </row>
    <row r="331" spans="1:9" ht="60" customHeight="1">
      <c r="A331" s="938">
        <v>70</v>
      </c>
      <c r="B331" s="828">
        <v>284</v>
      </c>
      <c r="C331" s="405" t="s">
        <v>22555</v>
      </c>
      <c r="D331" s="405" t="s">
        <v>22390</v>
      </c>
      <c r="E331" s="829">
        <v>411</v>
      </c>
      <c r="F331" s="405" t="s">
        <v>22556</v>
      </c>
      <c r="G331" s="405" t="s">
        <v>22542</v>
      </c>
      <c r="H331" s="405" t="s">
        <v>22545</v>
      </c>
      <c r="I331" s="405"/>
    </row>
    <row r="332" spans="1:9" ht="60" customHeight="1">
      <c r="A332" s="938">
        <v>71</v>
      </c>
      <c r="B332" s="1217">
        <v>285</v>
      </c>
      <c r="C332" s="405" t="s">
        <v>22557</v>
      </c>
      <c r="D332" s="405" t="s">
        <v>22390</v>
      </c>
      <c r="E332" s="829">
        <v>66</v>
      </c>
      <c r="F332" s="405" t="s">
        <v>22558</v>
      </c>
      <c r="G332" s="405" t="s">
        <v>22559</v>
      </c>
      <c r="H332" s="405" t="s">
        <v>22536</v>
      </c>
      <c r="I332" s="405"/>
    </row>
    <row r="333" spans="1:9" ht="60" customHeight="1">
      <c r="A333" s="938">
        <v>72</v>
      </c>
      <c r="B333" s="828">
        <v>286</v>
      </c>
      <c r="C333" s="405" t="s">
        <v>22560</v>
      </c>
      <c r="D333" s="405" t="s">
        <v>22390</v>
      </c>
      <c r="E333" s="829">
        <v>95</v>
      </c>
      <c r="F333" s="405" t="s">
        <v>22561</v>
      </c>
      <c r="G333" s="405" t="s">
        <v>22559</v>
      </c>
      <c r="H333" s="405" t="s">
        <v>22536</v>
      </c>
      <c r="I333" s="405"/>
    </row>
    <row r="334" spans="1:9" ht="60" customHeight="1">
      <c r="A334" s="938">
        <v>73</v>
      </c>
      <c r="B334" s="1217">
        <v>287</v>
      </c>
      <c r="C334" s="405" t="s">
        <v>388</v>
      </c>
      <c r="D334" s="405" t="s">
        <v>22390</v>
      </c>
      <c r="E334" s="829">
        <v>9</v>
      </c>
      <c r="F334" s="405" t="s">
        <v>22562</v>
      </c>
      <c r="G334" s="405" t="s">
        <v>21931</v>
      </c>
      <c r="H334" s="405" t="s">
        <v>22433</v>
      </c>
      <c r="I334" s="405"/>
    </row>
    <row r="335" spans="1:9" ht="60" customHeight="1">
      <c r="A335" s="938">
        <v>74</v>
      </c>
      <c r="B335" s="828">
        <v>288</v>
      </c>
      <c r="C335" s="405" t="s">
        <v>22047</v>
      </c>
      <c r="D335" s="405" t="s">
        <v>22390</v>
      </c>
      <c r="E335" s="829">
        <v>11</v>
      </c>
      <c r="F335" s="405" t="s">
        <v>22563</v>
      </c>
      <c r="G335" s="405" t="s">
        <v>21931</v>
      </c>
      <c r="H335" s="405" t="s">
        <v>22433</v>
      </c>
      <c r="I335" s="405"/>
    </row>
    <row r="336" spans="1:9" ht="60" customHeight="1">
      <c r="A336" s="938">
        <v>75</v>
      </c>
      <c r="B336" s="1217">
        <v>289</v>
      </c>
      <c r="C336" s="405" t="s">
        <v>22564</v>
      </c>
      <c r="D336" s="405" t="s">
        <v>22390</v>
      </c>
      <c r="E336" s="829">
        <v>314</v>
      </c>
      <c r="F336" s="405" t="s">
        <v>22565</v>
      </c>
      <c r="G336" s="405" t="s">
        <v>22559</v>
      </c>
      <c r="H336" s="405" t="s">
        <v>22536</v>
      </c>
      <c r="I336" s="405"/>
    </row>
    <row r="337" spans="1:9" ht="60" customHeight="1">
      <c r="A337" s="938">
        <v>76</v>
      </c>
      <c r="B337" s="828">
        <v>290</v>
      </c>
      <c r="C337" s="405" t="s">
        <v>21794</v>
      </c>
      <c r="D337" s="405" t="s">
        <v>22390</v>
      </c>
      <c r="E337" s="829">
        <v>90</v>
      </c>
      <c r="F337" s="405" t="s">
        <v>22566</v>
      </c>
      <c r="G337" s="405" t="s">
        <v>21931</v>
      </c>
      <c r="H337" s="405" t="s">
        <v>22433</v>
      </c>
      <c r="I337" s="405"/>
    </row>
    <row r="338" spans="1:9" ht="60" customHeight="1">
      <c r="A338" s="938">
        <v>77</v>
      </c>
      <c r="B338" s="1217">
        <v>291</v>
      </c>
      <c r="C338" s="405" t="s">
        <v>22567</v>
      </c>
      <c r="D338" s="405" t="s">
        <v>22390</v>
      </c>
      <c r="E338" s="829">
        <v>65</v>
      </c>
      <c r="F338" s="405" t="s">
        <v>22568</v>
      </c>
      <c r="G338" s="405" t="s">
        <v>21931</v>
      </c>
      <c r="H338" s="405" t="s">
        <v>22433</v>
      </c>
      <c r="I338" s="405"/>
    </row>
    <row r="339" spans="1:9" ht="60" customHeight="1">
      <c r="A339" s="938">
        <v>78</v>
      </c>
      <c r="B339" s="828">
        <v>292</v>
      </c>
      <c r="C339" s="405" t="s">
        <v>22569</v>
      </c>
      <c r="D339" s="405" t="s">
        <v>22390</v>
      </c>
      <c r="E339" s="829">
        <v>308</v>
      </c>
      <c r="F339" s="405" t="s">
        <v>22570</v>
      </c>
      <c r="G339" s="405" t="s">
        <v>22571</v>
      </c>
      <c r="H339" s="405" t="s">
        <v>22536</v>
      </c>
      <c r="I339" s="405"/>
    </row>
    <row r="340" spans="1:9" ht="60" customHeight="1">
      <c r="A340" s="938">
        <v>79</v>
      </c>
      <c r="B340" s="1217">
        <v>293</v>
      </c>
      <c r="C340" s="405" t="s">
        <v>22572</v>
      </c>
      <c r="D340" s="405" t="s">
        <v>22390</v>
      </c>
      <c r="E340" s="829">
        <v>28</v>
      </c>
      <c r="F340" s="405" t="s">
        <v>22573</v>
      </c>
      <c r="G340" s="405" t="s">
        <v>21931</v>
      </c>
      <c r="H340" s="405" t="s">
        <v>22433</v>
      </c>
      <c r="I340" s="405"/>
    </row>
    <row r="341" spans="1:9" ht="60" customHeight="1">
      <c r="A341" s="938">
        <v>80</v>
      </c>
      <c r="B341" s="828">
        <v>294</v>
      </c>
      <c r="C341" s="405" t="s">
        <v>22574</v>
      </c>
      <c r="D341" s="405" t="s">
        <v>22390</v>
      </c>
      <c r="E341" s="829">
        <v>75</v>
      </c>
      <c r="F341" s="405" t="s">
        <v>22575</v>
      </c>
      <c r="G341" s="405" t="s">
        <v>22576</v>
      </c>
      <c r="H341" s="405" t="s">
        <v>22536</v>
      </c>
      <c r="I341" s="405"/>
    </row>
    <row r="342" spans="1:9" ht="60" customHeight="1">
      <c r="A342" s="938">
        <v>81</v>
      </c>
      <c r="B342" s="1217">
        <v>295</v>
      </c>
      <c r="C342" s="405" t="s">
        <v>22431</v>
      </c>
      <c r="D342" s="405" t="s">
        <v>22390</v>
      </c>
      <c r="E342" s="829">
        <v>16</v>
      </c>
      <c r="F342" s="405" t="s">
        <v>22577</v>
      </c>
      <c r="G342" s="405" t="s">
        <v>22064</v>
      </c>
      <c r="H342" s="405" t="s">
        <v>22433</v>
      </c>
      <c r="I342" s="405"/>
    </row>
    <row r="343" spans="1:9" ht="60" customHeight="1">
      <c r="A343" s="938">
        <v>82</v>
      </c>
      <c r="B343" s="828">
        <v>296</v>
      </c>
      <c r="C343" s="405" t="s">
        <v>22578</v>
      </c>
      <c r="D343" s="405" t="s">
        <v>22390</v>
      </c>
      <c r="E343" s="829">
        <v>1300</v>
      </c>
      <c r="F343" s="405" t="s">
        <v>22579</v>
      </c>
      <c r="G343" s="405" t="s">
        <v>22580</v>
      </c>
      <c r="H343" s="405" t="s">
        <v>22437</v>
      </c>
      <c r="I343" s="405"/>
    </row>
    <row r="344" spans="1:9" ht="60" customHeight="1">
      <c r="A344" s="938">
        <v>83</v>
      </c>
      <c r="B344" s="1217">
        <v>297</v>
      </c>
      <c r="C344" s="405" t="s">
        <v>22581</v>
      </c>
      <c r="D344" s="405" t="s">
        <v>22390</v>
      </c>
      <c r="E344" s="829">
        <v>200</v>
      </c>
      <c r="F344" s="405" t="s">
        <v>22582</v>
      </c>
      <c r="G344" s="405" t="s">
        <v>22583</v>
      </c>
      <c r="H344" s="405" t="s">
        <v>22584</v>
      </c>
      <c r="I344" s="405"/>
    </row>
    <row r="345" spans="1:9" ht="60" customHeight="1">
      <c r="A345" s="938">
        <v>84</v>
      </c>
      <c r="B345" s="828">
        <v>298</v>
      </c>
      <c r="C345" s="405" t="s">
        <v>22585</v>
      </c>
      <c r="D345" s="405" t="s">
        <v>22390</v>
      </c>
      <c r="E345" s="829">
        <v>152</v>
      </c>
      <c r="F345" s="405" t="s">
        <v>22586</v>
      </c>
      <c r="G345" s="405" t="s">
        <v>22064</v>
      </c>
      <c r="H345" s="405" t="s">
        <v>22587</v>
      </c>
      <c r="I345" s="405"/>
    </row>
    <row r="346" spans="1:9" ht="60" customHeight="1">
      <c r="A346" s="938">
        <v>85</v>
      </c>
      <c r="B346" s="1217">
        <v>299</v>
      </c>
      <c r="C346" s="405" t="s">
        <v>22588</v>
      </c>
      <c r="D346" s="405" t="s">
        <v>22390</v>
      </c>
      <c r="E346" s="829">
        <v>21</v>
      </c>
      <c r="F346" s="405" t="s">
        <v>22589</v>
      </c>
      <c r="G346" s="405" t="s">
        <v>22064</v>
      </c>
      <c r="H346" s="405" t="s">
        <v>22433</v>
      </c>
      <c r="I346" s="405"/>
    </row>
    <row r="347" spans="1:9" ht="105" customHeight="1">
      <c r="A347" s="938">
        <v>86</v>
      </c>
      <c r="B347" s="828">
        <v>300</v>
      </c>
      <c r="C347" s="405" t="s">
        <v>22590</v>
      </c>
      <c r="D347" s="405" t="s">
        <v>22390</v>
      </c>
      <c r="E347" s="829">
        <v>53.8</v>
      </c>
      <c r="F347" s="405" t="s">
        <v>22591</v>
      </c>
      <c r="G347" s="405" t="s">
        <v>22064</v>
      </c>
      <c r="H347" s="405" t="s">
        <v>22587</v>
      </c>
      <c r="I347" s="405"/>
    </row>
    <row r="348" spans="1:9" ht="107.25" customHeight="1">
      <c r="A348" s="938">
        <v>87</v>
      </c>
      <c r="B348" s="1217">
        <v>301</v>
      </c>
      <c r="C348" s="405" t="s">
        <v>22592</v>
      </c>
      <c r="D348" s="405" t="s">
        <v>22390</v>
      </c>
      <c r="E348" s="829">
        <v>40</v>
      </c>
      <c r="F348" s="405" t="s">
        <v>22593</v>
      </c>
      <c r="G348" s="405" t="s">
        <v>22064</v>
      </c>
      <c r="H348" s="405" t="s">
        <v>22587</v>
      </c>
      <c r="I348" s="405"/>
    </row>
    <row r="349" spans="1:9" ht="67.5" customHeight="1">
      <c r="A349" s="938">
        <v>88</v>
      </c>
      <c r="B349" s="828">
        <v>302</v>
      </c>
      <c r="C349" s="405" t="s">
        <v>22594</v>
      </c>
      <c r="D349" s="405" t="s">
        <v>22390</v>
      </c>
      <c r="E349" s="829">
        <v>17</v>
      </c>
      <c r="F349" s="405" t="s">
        <v>22595</v>
      </c>
      <c r="G349" s="405" t="s">
        <v>22064</v>
      </c>
      <c r="H349" s="405" t="s">
        <v>22433</v>
      </c>
      <c r="I349" s="405"/>
    </row>
    <row r="350" spans="1:9" ht="60" customHeight="1">
      <c r="A350" s="938">
        <v>89</v>
      </c>
      <c r="B350" s="1217">
        <v>303</v>
      </c>
      <c r="C350" s="405" t="s">
        <v>22596</v>
      </c>
      <c r="D350" s="405" t="s">
        <v>22390</v>
      </c>
      <c r="E350" s="829">
        <v>275</v>
      </c>
      <c r="F350" s="405" t="s">
        <v>22597</v>
      </c>
      <c r="G350" s="405" t="s">
        <v>22598</v>
      </c>
      <c r="H350" s="405" t="s">
        <v>22437</v>
      </c>
      <c r="I350" s="405"/>
    </row>
    <row r="351" spans="1:9" ht="60" customHeight="1">
      <c r="A351" s="938">
        <v>90</v>
      </c>
      <c r="B351" s="828">
        <v>304</v>
      </c>
      <c r="C351" s="405" t="s">
        <v>22599</v>
      </c>
      <c r="D351" s="405" t="s">
        <v>22390</v>
      </c>
      <c r="E351" s="829">
        <v>12</v>
      </c>
      <c r="F351" s="405" t="s">
        <v>22600</v>
      </c>
      <c r="G351" s="405" t="s">
        <v>22064</v>
      </c>
      <c r="H351" s="405" t="s">
        <v>22433</v>
      </c>
      <c r="I351" s="405"/>
    </row>
    <row r="352" spans="1:9" ht="60" customHeight="1">
      <c r="A352" s="938">
        <v>91</v>
      </c>
      <c r="B352" s="1217">
        <v>305</v>
      </c>
      <c r="C352" s="405" t="s">
        <v>22601</v>
      </c>
      <c r="D352" s="405" t="s">
        <v>22390</v>
      </c>
      <c r="E352" s="829">
        <v>120</v>
      </c>
      <c r="F352" s="405" t="s">
        <v>22602</v>
      </c>
      <c r="G352" s="405" t="s">
        <v>22603</v>
      </c>
      <c r="H352" s="405" t="s">
        <v>22584</v>
      </c>
      <c r="I352" s="405"/>
    </row>
    <row r="353" spans="1:9" ht="75" customHeight="1">
      <c r="A353" s="938">
        <v>92</v>
      </c>
      <c r="B353" s="828">
        <v>306</v>
      </c>
      <c r="C353" s="405" t="s">
        <v>22604</v>
      </c>
      <c r="D353" s="405" t="s">
        <v>22390</v>
      </c>
      <c r="E353" s="829">
        <v>22</v>
      </c>
      <c r="F353" s="405" t="s">
        <v>22605</v>
      </c>
      <c r="G353" s="405" t="s">
        <v>22064</v>
      </c>
      <c r="H353" s="405" t="s">
        <v>22433</v>
      </c>
      <c r="I353" s="405"/>
    </row>
    <row r="354" spans="1:9" ht="60" customHeight="1">
      <c r="A354" s="938">
        <v>93</v>
      </c>
      <c r="B354" s="1217">
        <v>307</v>
      </c>
      <c r="C354" s="405" t="s">
        <v>22606</v>
      </c>
      <c r="D354" s="405" t="s">
        <v>22390</v>
      </c>
      <c r="E354" s="829">
        <v>30</v>
      </c>
      <c r="F354" s="405" t="s">
        <v>22607</v>
      </c>
      <c r="G354" s="405" t="s">
        <v>22608</v>
      </c>
      <c r="H354" s="405" t="s">
        <v>22433</v>
      </c>
      <c r="I354" s="405"/>
    </row>
    <row r="355" spans="1:9" ht="60" customHeight="1">
      <c r="A355" s="938">
        <v>94</v>
      </c>
      <c r="B355" s="828">
        <v>308</v>
      </c>
      <c r="C355" s="405" t="s">
        <v>22609</v>
      </c>
      <c r="D355" s="405" t="s">
        <v>22390</v>
      </c>
      <c r="E355" s="829">
        <v>32</v>
      </c>
      <c r="F355" s="405" t="s">
        <v>22610</v>
      </c>
      <c r="G355" s="405" t="s">
        <v>22064</v>
      </c>
      <c r="H355" s="405" t="s">
        <v>22433</v>
      </c>
      <c r="I355" s="405"/>
    </row>
    <row r="356" spans="1:9" ht="60" customHeight="1">
      <c r="A356" s="938">
        <v>95</v>
      </c>
      <c r="B356" s="1217">
        <v>309</v>
      </c>
      <c r="C356" s="405" t="s">
        <v>22611</v>
      </c>
      <c r="D356" s="405" t="s">
        <v>22390</v>
      </c>
      <c r="E356" s="829">
        <v>15</v>
      </c>
      <c r="F356" s="405" t="s">
        <v>22612</v>
      </c>
      <c r="G356" s="405" t="s">
        <v>21944</v>
      </c>
      <c r="H356" s="405" t="s">
        <v>22433</v>
      </c>
      <c r="I356" s="405"/>
    </row>
    <row r="357" spans="1:9" ht="60" customHeight="1">
      <c r="A357" s="938">
        <v>96</v>
      </c>
      <c r="B357" s="828">
        <v>310</v>
      </c>
      <c r="C357" s="405" t="s">
        <v>22613</v>
      </c>
      <c r="D357" s="405" t="s">
        <v>22390</v>
      </c>
      <c r="E357" s="829">
        <v>693</v>
      </c>
      <c r="F357" s="405" t="s">
        <v>22614</v>
      </c>
      <c r="G357" s="405" t="s">
        <v>22615</v>
      </c>
      <c r="H357" s="405" t="s">
        <v>22616</v>
      </c>
      <c r="I357" s="405"/>
    </row>
    <row r="358" spans="1:9" ht="60" customHeight="1">
      <c r="A358" s="938">
        <v>97</v>
      </c>
      <c r="B358" s="1217">
        <v>311</v>
      </c>
      <c r="C358" s="405" t="s">
        <v>22617</v>
      </c>
      <c r="D358" s="405" t="s">
        <v>22390</v>
      </c>
      <c r="E358" s="829">
        <v>62</v>
      </c>
      <c r="F358" s="405" t="s">
        <v>22618</v>
      </c>
      <c r="G358" s="405" t="s">
        <v>21959</v>
      </c>
      <c r="H358" s="405" t="s">
        <v>22616</v>
      </c>
      <c r="I358" s="405"/>
    </row>
    <row r="359" spans="1:9" ht="60" customHeight="1">
      <c r="A359" s="938">
        <v>98</v>
      </c>
      <c r="B359" s="828">
        <v>312</v>
      </c>
      <c r="C359" s="405" t="s">
        <v>22619</v>
      </c>
      <c r="D359" s="405" t="s">
        <v>22390</v>
      </c>
      <c r="E359" s="829">
        <v>53</v>
      </c>
      <c r="F359" s="405" t="s">
        <v>22620</v>
      </c>
      <c r="G359" s="405" t="s">
        <v>21812</v>
      </c>
      <c r="H359" s="405" t="s">
        <v>22621</v>
      </c>
      <c r="I359" s="405"/>
    </row>
    <row r="360" spans="1:9" ht="60" customHeight="1">
      <c r="A360" s="938">
        <v>99</v>
      </c>
      <c r="B360" s="1217">
        <v>313</v>
      </c>
      <c r="C360" s="405" t="s">
        <v>22622</v>
      </c>
      <c r="D360" s="405" t="s">
        <v>22390</v>
      </c>
      <c r="E360" s="829">
        <v>19</v>
      </c>
      <c r="F360" s="405" t="s">
        <v>22623</v>
      </c>
      <c r="G360" s="405" t="s">
        <v>21839</v>
      </c>
      <c r="H360" s="405" t="s">
        <v>22624</v>
      </c>
      <c r="I360" s="405"/>
    </row>
    <row r="361" spans="1:9" ht="60" customHeight="1">
      <c r="A361" s="938">
        <v>100</v>
      </c>
      <c r="B361" s="828">
        <v>314</v>
      </c>
      <c r="C361" s="405" t="s">
        <v>22625</v>
      </c>
      <c r="D361" s="405" t="s">
        <v>22390</v>
      </c>
      <c r="E361" s="829">
        <v>17</v>
      </c>
      <c r="F361" s="405" t="s">
        <v>22626</v>
      </c>
      <c r="G361" s="405" t="s">
        <v>21839</v>
      </c>
      <c r="H361" s="405" t="s">
        <v>22627</v>
      </c>
      <c r="I361" s="405"/>
    </row>
    <row r="362" spans="1:9" ht="60" customHeight="1">
      <c r="A362" s="938">
        <v>101</v>
      </c>
      <c r="B362" s="1217">
        <v>315</v>
      </c>
      <c r="C362" s="405" t="s">
        <v>22628</v>
      </c>
      <c r="D362" s="405" t="s">
        <v>22390</v>
      </c>
      <c r="E362" s="829">
        <v>57</v>
      </c>
      <c r="F362" s="405" t="s">
        <v>22629</v>
      </c>
      <c r="G362" s="405" t="s">
        <v>22630</v>
      </c>
      <c r="H362" s="405" t="s">
        <v>22616</v>
      </c>
      <c r="I362" s="405"/>
    </row>
    <row r="363" spans="1:9" ht="60" customHeight="1">
      <c r="A363" s="938">
        <v>102</v>
      </c>
      <c r="B363" s="828">
        <v>316</v>
      </c>
      <c r="C363" s="405" t="s">
        <v>22631</v>
      </c>
      <c r="D363" s="405" t="s">
        <v>22390</v>
      </c>
      <c r="E363" s="829">
        <v>468</v>
      </c>
      <c r="F363" s="405" t="s">
        <v>22632</v>
      </c>
      <c r="G363" s="405" t="s">
        <v>21812</v>
      </c>
      <c r="H363" s="405" t="s">
        <v>21948</v>
      </c>
      <c r="I363" s="405"/>
    </row>
    <row r="364" spans="1:9" ht="60" customHeight="1">
      <c r="A364" s="938">
        <v>103</v>
      </c>
      <c r="B364" s="1217">
        <v>317</v>
      </c>
      <c r="C364" s="405" t="s">
        <v>22633</v>
      </c>
      <c r="D364" s="405" t="s">
        <v>22390</v>
      </c>
      <c r="E364" s="829">
        <v>3554</v>
      </c>
      <c r="F364" s="405" t="s">
        <v>22634</v>
      </c>
      <c r="G364" s="405" t="s">
        <v>22635</v>
      </c>
      <c r="H364" s="405" t="s">
        <v>21948</v>
      </c>
      <c r="I364" s="405"/>
    </row>
    <row r="365" spans="1:9" ht="75" customHeight="1">
      <c r="A365" s="938">
        <v>104</v>
      </c>
      <c r="B365" s="828">
        <v>318</v>
      </c>
      <c r="C365" s="405" t="s">
        <v>22636</v>
      </c>
      <c r="D365" s="405" t="s">
        <v>22390</v>
      </c>
      <c r="E365" s="829">
        <v>99</v>
      </c>
      <c r="F365" s="405" t="s">
        <v>22637</v>
      </c>
      <c r="G365" s="405" t="s">
        <v>22638</v>
      </c>
      <c r="H365" s="405" t="s">
        <v>22639</v>
      </c>
      <c r="I365" s="405"/>
    </row>
    <row r="366" spans="1:9" ht="60" customHeight="1">
      <c r="A366" s="938">
        <v>105</v>
      </c>
      <c r="B366" s="1217">
        <v>319</v>
      </c>
      <c r="C366" s="405" t="s">
        <v>22640</v>
      </c>
      <c r="D366" s="405" t="s">
        <v>22390</v>
      </c>
      <c r="E366" s="829">
        <v>15</v>
      </c>
      <c r="F366" s="405" t="s">
        <v>22641</v>
      </c>
      <c r="G366" s="405" t="s">
        <v>21839</v>
      </c>
      <c r="H366" s="405" t="s">
        <v>22624</v>
      </c>
      <c r="I366" s="405"/>
    </row>
    <row r="367" spans="1:9" ht="79.5" customHeight="1">
      <c r="A367" s="938">
        <v>106</v>
      </c>
      <c r="B367" s="828">
        <v>320</v>
      </c>
      <c r="C367" s="405" t="s">
        <v>22642</v>
      </c>
      <c r="D367" s="405" t="s">
        <v>22390</v>
      </c>
      <c r="E367" s="829">
        <v>646</v>
      </c>
      <c r="F367" s="405" t="s">
        <v>22643</v>
      </c>
      <c r="G367" s="405" t="s">
        <v>21812</v>
      </c>
      <c r="H367" s="405" t="s">
        <v>21948</v>
      </c>
      <c r="I367" s="405"/>
    </row>
    <row r="368" spans="1:9" ht="95.25" customHeight="1">
      <c r="A368" s="938">
        <v>107</v>
      </c>
      <c r="B368" s="1217">
        <v>321</v>
      </c>
      <c r="C368" s="405" t="s">
        <v>22644</v>
      </c>
      <c r="D368" s="405" t="s">
        <v>22390</v>
      </c>
      <c r="E368" s="829">
        <v>20</v>
      </c>
      <c r="F368" s="405" t="s">
        <v>22645</v>
      </c>
      <c r="G368" s="405" t="s">
        <v>22646</v>
      </c>
      <c r="H368" s="405" t="s">
        <v>22647</v>
      </c>
      <c r="I368" s="405"/>
    </row>
    <row r="369" spans="1:9" ht="60" customHeight="1">
      <c r="A369" s="938">
        <v>108</v>
      </c>
      <c r="B369" s="828">
        <v>322</v>
      </c>
      <c r="C369" s="405" t="s">
        <v>22648</v>
      </c>
      <c r="D369" s="405" t="s">
        <v>22390</v>
      </c>
      <c r="E369" s="829">
        <v>370</v>
      </c>
      <c r="F369" s="405" t="s">
        <v>22649</v>
      </c>
      <c r="G369" s="405" t="s">
        <v>22650</v>
      </c>
      <c r="H369" s="405" t="s">
        <v>22651</v>
      </c>
      <c r="I369" s="405"/>
    </row>
    <row r="370" spans="1:9" ht="60" customHeight="1">
      <c r="A370" s="938">
        <v>109</v>
      </c>
      <c r="B370" s="1217">
        <v>323</v>
      </c>
      <c r="C370" s="405" t="s">
        <v>21972</v>
      </c>
      <c r="D370" s="405" t="s">
        <v>22390</v>
      </c>
      <c r="E370" s="829">
        <v>50</v>
      </c>
      <c r="F370" s="405" t="s">
        <v>22652</v>
      </c>
      <c r="G370" s="405" t="s">
        <v>21812</v>
      </c>
      <c r="H370" s="405" t="s">
        <v>21948</v>
      </c>
      <c r="I370" s="405"/>
    </row>
    <row r="371" spans="1:9" ht="60" customHeight="1">
      <c r="A371" s="938">
        <v>110</v>
      </c>
      <c r="B371" s="828">
        <v>324</v>
      </c>
      <c r="C371" s="405" t="s">
        <v>22653</v>
      </c>
      <c r="D371" s="405" t="s">
        <v>22390</v>
      </c>
      <c r="E371" s="829">
        <v>12</v>
      </c>
      <c r="F371" s="405" t="s">
        <v>22654</v>
      </c>
      <c r="G371" s="405" t="s">
        <v>21833</v>
      </c>
      <c r="H371" s="405" t="s">
        <v>22433</v>
      </c>
      <c r="I371" s="405"/>
    </row>
    <row r="372" spans="1:9" ht="60" customHeight="1">
      <c r="A372" s="938">
        <v>111</v>
      </c>
      <c r="B372" s="1217">
        <v>325</v>
      </c>
      <c r="C372" s="405" t="s">
        <v>22655</v>
      </c>
      <c r="D372" s="405" t="s">
        <v>22390</v>
      </c>
      <c r="E372" s="829">
        <v>12.2</v>
      </c>
      <c r="F372" s="405" t="s">
        <v>22656</v>
      </c>
      <c r="G372" s="405" t="s">
        <v>22064</v>
      </c>
      <c r="H372" s="405" t="s">
        <v>22647</v>
      </c>
      <c r="I372" s="405"/>
    </row>
    <row r="373" spans="1:9" ht="60" customHeight="1">
      <c r="A373" s="938">
        <v>112</v>
      </c>
      <c r="B373" s="828">
        <v>326</v>
      </c>
      <c r="C373" s="405" t="s">
        <v>22657</v>
      </c>
      <c r="D373" s="405" t="s">
        <v>22390</v>
      </c>
      <c r="E373" s="829">
        <v>24</v>
      </c>
      <c r="F373" s="405" t="s">
        <v>22658</v>
      </c>
      <c r="G373" s="405" t="s">
        <v>21833</v>
      </c>
      <c r="H373" s="405" t="s">
        <v>22433</v>
      </c>
      <c r="I373" s="405"/>
    </row>
    <row r="374" spans="1:9" ht="60" customHeight="1">
      <c r="A374" s="938">
        <v>113</v>
      </c>
      <c r="B374" s="1217">
        <v>327</v>
      </c>
      <c r="C374" s="405" t="s">
        <v>22659</v>
      </c>
      <c r="D374" s="405" t="s">
        <v>22390</v>
      </c>
      <c r="E374" s="829">
        <v>10</v>
      </c>
      <c r="F374" s="405" t="s">
        <v>22660</v>
      </c>
      <c r="G374" s="405" t="s">
        <v>22064</v>
      </c>
      <c r="H374" s="405" t="s">
        <v>22433</v>
      </c>
      <c r="I374" s="405"/>
    </row>
    <row r="375" spans="1:9" ht="60" customHeight="1">
      <c r="A375" s="938">
        <v>114</v>
      </c>
      <c r="B375" s="828">
        <v>328</v>
      </c>
      <c r="C375" s="405" t="s">
        <v>22661</v>
      </c>
      <c r="D375" s="405" t="s">
        <v>22390</v>
      </c>
      <c r="E375" s="829">
        <v>303</v>
      </c>
      <c r="F375" s="405" t="s">
        <v>22662</v>
      </c>
      <c r="G375" s="405" t="s">
        <v>22663</v>
      </c>
      <c r="H375" s="405" t="s">
        <v>22664</v>
      </c>
      <c r="I375" s="405"/>
    </row>
    <row r="376" spans="1:9" ht="60" customHeight="1">
      <c r="A376" s="938">
        <v>115</v>
      </c>
      <c r="B376" s="1217">
        <v>329</v>
      </c>
      <c r="C376" s="405" t="s">
        <v>22665</v>
      </c>
      <c r="D376" s="405" t="s">
        <v>22390</v>
      </c>
      <c r="E376" s="829">
        <v>17.7</v>
      </c>
      <c r="F376" s="405" t="s">
        <v>22666</v>
      </c>
      <c r="G376" s="405" t="s">
        <v>22064</v>
      </c>
      <c r="H376" s="405" t="s">
        <v>22647</v>
      </c>
      <c r="I376" s="405"/>
    </row>
    <row r="377" spans="1:9" ht="60" customHeight="1">
      <c r="A377" s="938">
        <v>116</v>
      </c>
      <c r="B377" s="828">
        <v>330</v>
      </c>
      <c r="C377" s="405" t="s">
        <v>22667</v>
      </c>
      <c r="D377" s="405" t="s">
        <v>22390</v>
      </c>
      <c r="E377" s="829">
        <v>720</v>
      </c>
      <c r="F377" s="405" t="s">
        <v>22668</v>
      </c>
      <c r="G377" s="405" t="s">
        <v>21976</v>
      </c>
      <c r="H377" s="405" t="s">
        <v>22669</v>
      </c>
      <c r="I377" s="405"/>
    </row>
    <row r="378" spans="1:9" ht="71.25" customHeight="1">
      <c r="A378" s="938">
        <v>117</v>
      </c>
      <c r="B378" s="1217">
        <v>331</v>
      </c>
      <c r="C378" s="405" t="s">
        <v>22670</v>
      </c>
      <c r="D378" s="405" t="s">
        <v>22390</v>
      </c>
      <c r="E378" s="829">
        <v>10</v>
      </c>
      <c r="F378" s="405" t="s">
        <v>22671</v>
      </c>
      <c r="G378" s="405" t="s">
        <v>21833</v>
      </c>
      <c r="H378" s="405" t="s">
        <v>22672</v>
      </c>
      <c r="I378" s="405"/>
    </row>
    <row r="379" spans="1:9" ht="63.75" customHeight="1">
      <c r="A379" s="938">
        <v>118</v>
      </c>
      <c r="B379" s="828">
        <v>332</v>
      </c>
      <c r="C379" s="405" t="s">
        <v>22673</v>
      </c>
      <c r="D379" s="405" t="s">
        <v>22390</v>
      </c>
      <c r="E379" s="829">
        <v>17.600000000000001</v>
      </c>
      <c r="F379" s="405" t="s">
        <v>22674</v>
      </c>
      <c r="G379" s="405" t="s">
        <v>22064</v>
      </c>
      <c r="H379" s="405" t="s">
        <v>22647</v>
      </c>
      <c r="I379" s="405"/>
    </row>
    <row r="380" spans="1:9" ht="67.5" customHeight="1">
      <c r="A380" s="938">
        <v>119</v>
      </c>
      <c r="B380" s="1217">
        <v>333</v>
      </c>
      <c r="C380" s="405" t="s">
        <v>22675</v>
      </c>
      <c r="D380" s="405" t="s">
        <v>22390</v>
      </c>
      <c r="E380" s="829">
        <v>13</v>
      </c>
      <c r="F380" s="405" t="s">
        <v>22676</v>
      </c>
      <c r="G380" s="405" t="s">
        <v>22064</v>
      </c>
      <c r="H380" s="405" t="s">
        <v>22621</v>
      </c>
      <c r="I380" s="405"/>
    </row>
    <row r="381" spans="1:9" ht="60" customHeight="1">
      <c r="A381" s="938">
        <v>120</v>
      </c>
      <c r="B381" s="828">
        <v>334</v>
      </c>
      <c r="C381" s="405" t="s">
        <v>22677</v>
      </c>
      <c r="D381" s="405" t="s">
        <v>22390</v>
      </c>
      <c r="E381" s="829">
        <v>230</v>
      </c>
      <c r="F381" s="405" t="s">
        <v>22678</v>
      </c>
      <c r="G381" s="405" t="s">
        <v>22679</v>
      </c>
      <c r="H381" s="405" t="s">
        <v>22295</v>
      </c>
      <c r="I381" s="405"/>
    </row>
    <row r="382" spans="1:9" ht="60" customHeight="1">
      <c r="A382" s="938">
        <v>121</v>
      </c>
      <c r="B382" s="1217">
        <v>335</v>
      </c>
      <c r="C382" s="405" t="s">
        <v>22680</v>
      </c>
      <c r="D382" s="405" t="s">
        <v>22390</v>
      </c>
      <c r="E382" s="829">
        <v>1283</v>
      </c>
      <c r="F382" s="405" t="s">
        <v>22681</v>
      </c>
      <c r="G382" s="405" t="s">
        <v>21976</v>
      </c>
      <c r="H382" s="405" t="s">
        <v>22669</v>
      </c>
      <c r="I382" s="405"/>
    </row>
    <row r="383" spans="1:9" ht="60" customHeight="1">
      <c r="A383" s="938">
        <v>122</v>
      </c>
      <c r="B383" s="828">
        <v>336</v>
      </c>
      <c r="C383" s="405" t="s">
        <v>22682</v>
      </c>
      <c r="D383" s="405" t="s">
        <v>22390</v>
      </c>
      <c r="E383" s="829">
        <v>400</v>
      </c>
      <c r="F383" s="405" t="s">
        <v>22683</v>
      </c>
      <c r="G383" s="405" t="s">
        <v>22026</v>
      </c>
      <c r="H383" s="405" t="s">
        <v>22684</v>
      </c>
      <c r="I383" s="405"/>
    </row>
    <row r="384" spans="1:9" ht="60" customHeight="1">
      <c r="A384" s="938">
        <v>123</v>
      </c>
      <c r="B384" s="1217">
        <v>337</v>
      </c>
      <c r="C384" s="405" t="s">
        <v>22685</v>
      </c>
      <c r="D384" s="405" t="s">
        <v>22390</v>
      </c>
      <c r="E384" s="829">
        <v>162</v>
      </c>
      <c r="F384" s="405" t="s">
        <v>22686</v>
      </c>
      <c r="G384" s="405" t="s">
        <v>22026</v>
      </c>
      <c r="H384" s="405" t="s">
        <v>22687</v>
      </c>
      <c r="I384" s="405"/>
    </row>
    <row r="385" spans="1:9" ht="60" customHeight="1">
      <c r="A385" s="938">
        <v>124</v>
      </c>
      <c r="B385" s="828">
        <v>338</v>
      </c>
      <c r="C385" s="405" t="s">
        <v>22688</v>
      </c>
      <c r="D385" s="405" t="s">
        <v>22390</v>
      </c>
      <c r="E385" s="829">
        <v>54</v>
      </c>
      <c r="F385" s="405" t="s">
        <v>22683</v>
      </c>
      <c r="G385" s="405" t="s">
        <v>22026</v>
      </c>
      <c r="H385" s="405" t="s">
        <v>22689</v>
      </c>
      <c r="I385" s="405"/>
    </row>
    <row r="386" spans="1:9" ht="60" customHeight="1">
      <c r="A386" s="938">
        <v>125</v>
      </c>
      <c r="B386" s="1217">
        <v>339</v>
      </c>
      <c r="C386" s="405" t="s">
        <v>4049</v>
      </c>
      <c r="D386" s="405" t="s">
        <v>22390</v>
      </c>
      <c r="E386" s="829">
        <v>117</v>
      </c>
      <c r="F386" s="405" t="s">
        <v>22690</v>
      </c>
      <c r="G386" s="405" t="s">
        <v>22026</v>
      </c>
      <c r="H386" s="405" t="s">
        <v>22684</v>
      </c>
      <c r="I386" s="405"/>
    </row>
    <row r="387" spans="1:9" ht="60" customHeight="1">
      <c r="A387" s="938">
        <v>126</v>
      </c>
      <c r="B387" s="828">
        <v>340</v>
      </c>
      <c r="C387" s="405" t="s">
        <v>22691</v>
      </c>
      <c r="D387" s="405" t="s">
        <v>22390</v>
      </c>
      <c r="E387" s="829">
        <v>294</v>
      </c>
      <c r="F387" s="405" t="s">
        <v>22692</v>
      </c>
      <c r="G387" s="405" t="s">
        <v>22693</v>
      </c>
      <c r="H387" s="405" t="s">
        <v>22694</v>
      </c>
      <c r="I387" s="405"/>
    </row>
    <row r="388" spans="1:9" ht="60" customHeight="1">
      <c r="A388" s="938">
        <v>127</v>
      </c>
      <c r="B388" s="1217">
        <v>341</v>
      </c>
      <c r="C388" s="405" t="s">
        <v>22695</v>
      </c>
      <c r="D388" s="405" t="s">
        <v>22390</v>
      </c>
      <c r="E388" s="829">
        <v>363</v>
      </c>
      <c r="F388" s="405" t="s">
        <v>22696</v>
      </c>
      <c r="G388" s="405" t="s">
        <v>22026</v>
      </c>
      <c r="H388" s="405" t="s">
        <v>22697</v>
      </c>
      <c r="I388" s="405"/>
    </row>
    <row r="389" spans="1:9" ht="60" customHeight="1">
      <c r="A389" s="938">
        <v>128</v>
      </c>
      <c r="B389" s="828">
        <v>342</v>
      </c>
      <c r="C389" s="405" t="s">
        <v>22698</v>
      </c>
      <c r="D389" s="405" t="s">
        <v>22390</v>
      </c>
      <c r="E389" s="829">
        <v>27</v>
      </c>
      <c r="F389" s="405" t="s">
        <v>22699</v>
      </c>
      <c r="G389" s="405" t="s">
        <v>21833</v>
      </c>
      <c r="H389" s="405" t="s">
        <v>22700</v>
      </c>
      <c r="I389" s="405"/>
    </row>
    <row r="390" spans="1:9" ht="60" customHeight="1">
      <c r="A390" s="938">
        <v>129</v>
      </c>
      <c r="B390" s="1217">
        <v>343</v>
      </c>
      <c r="C390" s="405" t="s">
        <v>22701</v>
      </c>
      <c r="D390" s="405" t="s">
        <v>22390</v>
      </c>
      <c r="E390" s="829">
        <v>77</v>
      </c>
      <c r="F390" s="405" t="s">
        <v>22702</v>
      </c>
      <c r="G390" s="405" t="s">
        <v>22703</v>
      </c>
      <c r="H390" s="405" t="s">
        <v>22704</v>
      </c>
      <c r="I390" s="405"/>
    </row>
    <row r="391" spans="1:9" ht="60" customHeight="1">
      <c r="A391" s="938">
        <v>130</v>
      </c>
      <c r="B391" s="828">
        <v>344</v>
      </c>
      <c r="C391" s="405" t="s">
        <v>22705</v>
      </c>
      <c r="D391" s="405" t="s">
        <v>22390</v>
      </c>
      <c r="E391" s="829">
        <v>318</v>
      </c>
      <c r="F391" s="405" t="s">
        <v>22706</v>
      </c>
      <c r="G391" s="405" t="s">
        <v>22703</v>
      </c>
      <c r="H391" s="405" t="s">
        <v>22707</v>
      </c>
      <c r="I391" s="405"/>
    </row>
    <row r="392" spans="1:9" ht="60" customHeight="1">
      <c r="A392" s="938">
        <v>131</v>
      </c>
      <c r="B392" s="1217">
        <v>345</v>
      </c>
      <c r="C392" s="405" t="s">
        <v>22708</v>
      </c>
      <c r="D392" s="405" t="s">
        <v>22390</v>
      </c>
      <c r="E392" s="829">
        <v>14</v>
      </c>
      <c r="F392" s="405" t="s">
        <v>22709</v>
      </c>
      <c r="G392" s="405" t="s">
        <v>21833</v>
      </c>
      <c r="H392" s="405" t="s">
        <v>22710</v>
      </c>
      <c r="I392" s="405"/>
    </row>
    <row r="393" spans="1:9" ht="60" customHeight="1">
      <c r="A393" s="938">
        <v>132</v>
      </c>
      <c r="B393" s="828">
        <v>346</v>
      </c>
      <c r="C393" s="405" t="s">
        <v>22711</v>
      </c>
      <c r="D393" s="405" t="s">
        <v>22390</v>
      </c>
      <c r="E393" s="829">
        <v>13</v>
      </c>
      <c r="F393" s="405" t="s">
        <v>22712</v>
      </c>
      <c r="G393" s="405" t="s">
        <v>21833</v>
      </c>
      <c r="H393" s="405" t="s">
        <v>22430</v>
      </c>
      <c r="I393" s="405"/>
    </row>
    <row r="394" spans="1:9" ht="52.5" customHeight="1">
      <c r="A394" s="938">
        <v>133</v>
      </c>
      <c r="B394" s="1217">
        <v>347</v>
      </c>
      <c r="C394" s="405" t="s">
        <v>12695</v>
      </c>
      <c r="D394" s="405" t="s">
        <v>22390</v>
      </c>
      <c r="E394" s="829">
        <v>13</v>
      </c>
      <c r="F394" s="405" t="s">
        <v>22713</v>
      </c>
      <c r="G394" s="405" t="s">
        <v>21833</v>
      </c>
      <c r="H394" s="405" t="s">
        <v>22710</v>
      </c>
      <c r="I394" s="405"/>
    </row>
    <row r="395" spans="1:9" ht="60" customHeight="1">
      <c r="A395" s="938">
        <v>134</v>
      </c>
      <c r="B395" s="828">
        <v>348</v>
      </c>
      <c r="C395" s="405" t="s">
        <v>22714</v>
      </c>
      <c r="D395" s="405" t="s">
        <v>22390</v>
      </c>
      <c r="E395" s="829">
        <v>106</v>
      </c>
      <c r="F395" s="405" t="s">
        <v>22715</v>
      </c>
      <c r="G395" s="405" t="s">
        <v>22703</v>
      </c>
      <c r="H395" s="405" t="s">
        <v>22716</v>
      </c>
      <c r="I395" s="405"/>
    </row>
    <row r="396" spans="1:9" ht="60" customHeight="1">
      <c r="A396" s="938">
        <v>135</v>
      </c>
      <c r="B396" s="1217">
        <v>349</v>
      </c>
      <c r="C396" s="405" t="s">
        <v>22717</v>
      </c>
      <c r="D396" s="405" t="s">
        <v>22390</v>
      </c>
      <c r="E396" s="829">
        <v>400</v>
      </c>
      <c r="F396" s="405" t="s">
        <v>22718</v>
      </c>
      <c r="G396" s="405" t="s">
        <v>22369</v>
      </c>
      <c r="H396" s="405" t="s">
        <v>21921</v>
      </c>
      <c r="I396" s="405"/>
    </row>
    <row r="397" spans="1:9" ht="60" customHeight="1">
      <c r="A397" s="938">
        <v>136</v>
      </c>
      <c r="B397" s="828">
        <v>350</v>
      </c>
      <c r="C397" s="405" t="s">
        <v>22719</v>
      </c>
      <c r="D397" s="405" t="s">
        <v>22390</v>
      </c>
      <c r="E397" s="829">
        <v>220</v>
      </c>
      <c r="F397" s="405" t="s">
        <v>22720</v>
      </c>
      <c r="G397" s="405" t="s">
        <v>22369</v>
      </c>
      <c r="H397" s="405" t="s">
        <v>21921</v>
      </c>
      <c r="I397" s="405"/>
    </row>
    <row r="398" spans="1:9" ht="60" customHeight="1">
      <c r="A398" s="938">
        <v>137</v>
      </c>
      <c r="B398" s="1217">
        <v>351</v>
      </c>
      <c r="C398" s="405" t="s">
        <v>22721</v>
      </c>
      <c r="D398" s="405" t="s">
        <v>22390</v>
      </c>
      <c r="E398" s="829">
        <v>122</v>
      </c>
      <c r="F398" s="405" t="s">
        <v>22722</v>
      </c>
      <c r="G398" s="405" t="s">
        <v>22369</v>
      </c>
      <c r="H398" s="405" t="s">
        <v>22437</v>
      </c>
      <c r="I398" s="405"/>
    </row>
    <row r="399" spans="1:9" ht="60" customHeight="1">
      <c r="A399" s="938">
        <v>138</v>
      </c>
      <c r="B399" s="828">
        <v>352</v>
      </c>
      <c r="C399" s="405" t="s">
        <v>22723</v>
      </c>
      <c r="D399" s="405" t="s">
        <v>22390</v>
      </c>
      <c r="E399" s="829">
        <v>10</v>
      </c>
      <c r="F399" s="405" t="s">
        <v>22724</v>
      </c>
      <c r="G399" s="405" t="s">
        <v>22072</v>
      </c>
      <c r="H399" s="405" t="s">
        <v>22433</v>
      </c>
      <c r="I399" s="405"/>
    </row>
    <row r="400" spans="1:9" ht="60" customHeight="1">
      <c r="A400" s="938">
        <v>139</v>
      </c>
      <c r="B400" s="1217">
        <v>353</v>
      </c>
      <c r="C400" s="405" t="s">
        <v>22725</v>
      </c>
      <c r="D400" s="405" t="s">
        <v>22390</v>
      </c>
      <c r="E400" s="829">
        <v>190</v>
      </c>
      <c r="F400" s="405" t="s">
        <v>22726</v>
      </c>
      <c r="G400" s="405" t="s">
        <v>22369</v>
      </c>
      <c r="H400" s="405" t="s">
        <v>22727</v>
      </c>
      <c r="I400" s="405"/>
    </row>
    <row r="401" spans="1:9" ht="60" customHeight="1">
      <c r="A401" s="938">
        <v>140</v>
      </c>
      <c r="B401" s="828">
        <v>354</v>
      </c>
      <c r="C401" s="405" t="s">
        <v>22728</v>
      </c>
      <c r="D401" s="405" t="s">
        <v>22390</v>
      </c>
      <c r="E401" s="829">
        <v>288</v>
      </c>
      <c r="F401" s="405" t="s">
        <v>22729</v>
      </c>
      <c r="G401" s="405" t="s">
        <v>22369</v>
      </c>
      <c r="H401" s="405" t="s">
        <v>22730</v>
      </c>
      <c r="I401" s="405"/>
    </row>
    <row r="402" spans="1:9" ht="75" customHeight="1">
      <c r="A402" s="938">
        <v>141</v>
      </c>
      <c r="B402" s="1217">
        <v>355</v>
      </c>
      <c r="C402" s="405" t="s">
        <v>22731</v>
      </c>
      <c r="D402" s="405" t="s">
        <v>22390</v>
      </c>
      <c r="E402" s="829">
        <v>98</v>
      </c>
      <c r="F402" s="405" t="s">
        <v>22732</v>
      </c>
      <c r="G402" s="405" t="s">
        <v>22369</v>
      </c>
      <c r="H402" s="405" t="s">
        <v>22733</v>
      </c>
      <c r="I402" s="405"/>
    </row>
    <row r="403" spans="1:9" ht="86.25" customHeight="1">
      <c r="A403" s="938">
        <v>142</v>
      </c>
      <c r="B403" s="828">
        <v>356</v>
      </c>
      <c r="C403" s="405" t="s">
        <v>22734</v>
      </c>
      <c r="D403" s="405" t="s">
        <v>22390</v>
      </c>
      <c r="E403" s="829">
        <v>8</v>
      </c>
      <c r="F403" s="405" t="s">
        <v>22735</v>
      </c>
      <c r="G403" s="405" t="s">
        <v>22072</v>
      </c>
      <c r="H403" s="405" t="s">
        <v>22736</v>
      </c>
      <c r="I403" s="405"/>
    </row>
    <row r="404" spans="1:9" ht="60" customHeight="1">
      <c r="A404" s="938">
        <v>143</v>
      </c>
      <c r="B404" s="1217">
        <v>357</v>
      </c>
      <c r="C404" s="405" t="s">
        <v>22737</v>
      </c>
      <c r="D404" s="405" t="s">
        <v>22390</v>
      </c>
      <c r="E404" s="829">
        <v>39</v>
      </c>
      <c r="F404" s="405" t="s">
        <v>22738</v>
      </c>
      <c r="G404" s="405" t="s">
        <v>22369</v>
      </c>
      <c r="H404" s="405" t="s">
        <v>22739</v>
      </c>
      <c r="I404" s="405"/>
    </row>
    <row r="405" spans="1:9" ht="62.25" customHeight="1">
      <c r="A405" s="938">
        <v>144</v>
      </c>
      <c r="B405" s="828">
        <v>358</v>
      </c>
      <c r="C405" s="405" t="s">
        <v>22740</v>
      </c>
      <c r="D405" s="405" t="s">
        <v>22390</v>
      </c>
      <c r="E405" s="829">
        <v>38</v>
      </c>
      <c r="F405" s="405" t="s">
        <v>22741</v>
      </c>
      <c r="G405" s="405" t="s">
        <v>22369</v>
      </c>
      <c r="H405" s="405" t="s">
        <v>22472</v>
      </c>
      <c r="I405" s="405"/>
    </row>
    <row r="406" spans="1:9" ht="60" customHeight="1">
      <c r="A406" s="938">
        <v>145</v>
      </c>
      <c r="B406" s="1217">
        <v>359</v>
      </c>
      <c r="C406" s="405" t="s">
        <v>22742</v>
      </c>
      <c r="D406" s="405" t="s">
        <v>22390</v>
      </c>
      <c r="E406" s="829">
        <v>200</v>
      </c>
      <c r="F406" s="405" t="s">
        <v>22743</v>
      </c>
      <c r="G406" s="405" t="s">
        <v>22369</v>
      </c>
      <c r="H406" s="405" t="s">
        <v>22472</v>
      </c>
      <c r="I406" s="405"/>
    </row>
    <row r="407" spans="1:9" ht="61.5" customHeight="1">
      <c r="A407" s="938">
        <v>146</v>
      </c>
      <c r="B407" s="828">
        <v>360</v>
      </c>
      <c r="C407" s="405" t="s">
        <v>22744</v>
      </c>
      <c r="D407" s="405" t="s">
        <v>22390</v>
      </c>
      <c r="E407" s="829">
        <v>74</v>
      </c>
      <c r="F407" s="405" t="s">
        <v>22745</v>
      </c>
      <c r="G407" s="405" t="s">
        <v>22369</v>
      </c>
      <c r="H407" s="405" t="s">
        <v>22739</v>
      </c>
      <c r="I407" s="405"/>
    </row>
    <row r="408" spans="1:9" ht="75" customHeight="1">
      <c r="A408" s="938">
        <v>147</v>
      </c>
      <c r="B408" s="1217">
        <v>361</v>
      </c>
      <c r="C408" s="405" t="s">
        <v>22746</v>
      </c>
      <c r="D408" s="405" t="s">
        <v>22390</v>
      </c>
      <c r="E408" s="829">
        <v>82</v>
      </c>
      <c r="F408" s="405" t="s">
        <v>22747</v>
      </c>
      <c r="G408" s="405" t="s">
        <v>22369</v>
      </c>
      <c r="H408" s="405" t="s">
        <v>22748</v>
      </c>
      <c r="I408" s="405"/>
    </row>
    <row r="409" spans="1:9" ht="75" customHeight="1">
      <c r="A409" s="938">
        <v>148</v>
      </c>
      <c r="B409" s="828">
        <v>362</v>
      </c>
      <c r="C409" s="405" t="s">
        <v>22749</v>
      </c>
      <c r="D409" s="405" t="s">
        <v>22390</v>
      </c>
      <c r="E409" s="829">
        <v>200</v>
      </c>
      <c r="F409" s="405" t="s">
        <v>22750</v>
      </c>
      <c r="G409" s="405" t="s">
        <v>22369</v>
      </c>
      <c r="H409" s="405" t="s">
        <v>22751</v>
      </c>
      <c r="I409" s="405"/>
    </row>
    <row r="410" spans="1:9" ht="63.75" customHeight="1">
      <c r="A410" s="938">
        <v>149</v>
      </c>
      <c r="B410" s="1217">
        <v>363</v>
      </c>
      <c r="C410" s="405" t="s">
        <v>22752</v>
      </c>
      <c r="D410" s="405" t="s">
        <v>22390</v>
      </c>
      <c r="E410" s="829">
        <v>350</v>
      </c>
      <c r="F410" s="405" t="s">
        <v>22753</v>
      </c>
      <c r="G410" s="405" t="s">
        <v>22369</v>
      </c>
      <c r="H410" s="405" t="s">
        <v>22433</v>
      </c>
      <c r="I410" s="405"/>
    </row>
    <row r="411" spans="1:9" ht="75" customHeight="1">
      <c r="A411" s="938">
        <v>150</v>
      </c>
      <c r="B411" s="828">
        <v>364</v>
      </c>
      <c r="C411" s="405" t="s">
        <v>22754</v>
      </c>
      <c r="D411" s="405" t="s">
        <v>22390</v>
      </c>
      <c r="E411" s="829">
        <v>8</v>
      </c>
      <c r="F411" s="405" t="s">
        <v>22755</v>
      </c>
      <c r="G411" s="405" t="s">
        <v>22072</v>
      </c>
      <c r="H411" s="405" t="s">
        <v>22710</v>
      </c>
      <c r="I411" s="405"/>
    </row>
    <row r="412" spans="1:9" ht="75" customHeight="1">
      <c r="A412" s="938">
        <v>151</v>
      </c>
      <c r="B412" s="1217">
        <v>365</v>
      </c>
      <c r="C412" s="405" t="s">
        <v>22756</v>
      </c>
      <c r="D412" s="405" t="s">
        <v>22390</v>
      </c>
      <c r="E412" s="829">
        <v>180</v>
      </c>
      <c r="F412" s="405" t="s">
        <v>22757</v>
      </c>
      <c r="G412" s="405" t="s">
        <v>22369</v>
      </c>
      <c r="H412" s="405" t="s">
        <v>22584</v>
      </c>
      <c r="I412" s="405"/>
    </row>
    <row r="413" spans="1:9" ht="75" customHeight="1">
      <c r="A413" s="938">
        <v>152</v>
      </c>
      <c r="B413" s="828">
        <v>366</v>
      </c>
      <c r="C413" s="405" t="s">
        <v>22553</v>
      </c>
      <c r="D413" s="405" t="s">
        <v>22390</v>
      </c>
      <c r="E413" s="829">
        <v>9.5</v>
      </c>
      <c r="F413" s="405" t="s">
        <v>22758</v>
      </c>
      <c r="G413" s="405" t="s">
        <v>22072</v>
      </c>
      <c r="H413" s="405" t="s">
        <v>22759</v>
      </c>
      <c r="I413" s="405"/>
    </row>
    <row r="414" spans="1:9" ht="75" customHeight="1">
      <c r="A414" s="938">
        <v>153</v>
      </c>
      <c r="B414" s="1217">
        <v>367</v>
      </c>
      <c r="C414" s="405" t="s">
        <v>22760</v>
      </c>
      <c r="D414" s="405" t="s">
        <v>22390</v>
      </c>
      <c r="E414" s="829">
        <v>183</v>
      </c>
      <c r="F414" s="405" t="s">
        <v>22761</v>
      </c>
      <c r="G414" s="405" t="s">
        <v>22369</v>
      </c>
      <c r="H414" s="405" t="s">
        <v>22762</v>
      </c>
      <c r="I414" s="405"/>
    </row>
    <row r="415" spans="1:9" ht="75" customHeight="1">
      <c r="A415" s="938">
        <v>154</v>
      </c>
      <c r="B415" s="828">
        <v>368</v>
      </c>
      <c r="C415" s="405" t="s">
        <v>22763</v>
      </c>
      <c r="D415" s="405" t="s">
        <v>22390</v>
      </c>
      <c r="E415" s="829">
        <v>350</v>
      </c>
      <c r="F415" s="405" t="s">
        <v>22764</v>
      </c>
      <c r="G415" s="405" t="s">
        <v>22369</v>
      </c>
      <c r="H415" s="405" t="s">
        <v>22765</v>
      </c>
      <c r="I415" s="405"/>
    </row>
    <row r="416" spans="1:9" ht="75" customHeight="1">
      <c r="A416" s="938">
        <v>155</v>
      </c>
      <c r="B416" s="1217">
        <v>369</v>
      </c>
      <c r="C416" s="405" t="s">
        <v>22446</v>
      </c>
      <c r="D416" s="405" t="s">
        <v>22390</v>
      </c>
      <c r="E416" s="829">
        <v>38</v>
      </c>
      <c r="F416" s="405" t="s">
        <v>22766</v>
      </c>
      <c r="G416" s="405" t="s">
        <v>21833</v>
      </c>
      <c r="H416" s="405" t="s">
        <v>22621</v>
      </c>
      <c r="I416" s="405"/>
    </row>
    <row r="417" spans="1:9" ht="75" customHeight="1">
      <c r="A417" s="938">
        <v>156</v>
      </c>
      <c r="B417" s="828">
        <v>370</v>
      </c>
      <c r="C417" s="405" t="s">
        <v>22767</v>
      </c>
      <c r="D417" s="405" t="s">
        <v>22390</v>
      </c>
      <c r="E417" s="829">
        <v>14</v>
      </c>
      <c r="F417" s="405" t="s">
        <v>22768</v>
      </c>
      <c r="G417" s="405" t="s">
        <v>21833</v>
      </c>
      <c r="H417" s="405" t="s">
        <v>22621</v>
      </c>
      <c r="I417" s="405"/>
    </row>
    <row r="418" spans="1:9" ht="75" customHeight="1">
      <c r="A418" s="938">
        <v>157</v>
      </c>
      <c r="B418" s="1217">
        <v>371</v>
      </c>
      <c r="C418" s="405" t="s">
        <v>22769</v>
      </c>
      <c r="D418" s="405" t="s">
        <v>22390</v>
      </c>
      <c r="E418" s="829">
        <v>32</v>
      </c>
      <c r="F418" s="405" t="s">
        <v>22770</v>
      </c>
      <c r="G418" s="405" t="s">
        <v>21833</v>
      </c>
      <c r="H418" s="405" t="s">
        <v>22621</v>
      </c>
      <c r="I418" s="405"/>
    </row>
    <row r="419" spans="1:9" ht="75" customHeight="1">
      <c r="A419" s="938">
        <v>158</v>
      </c>
      <c r="B419" s="828">
        <v>372</v>
      </c>
      <c r="C419" s="405" t="s">
        <v>22771</v>
      </c>
      <c r="D419" s="405" t="s">
        <v>22390</v>
      </c>
      <c r="E419" s="829">
        <v>36</v>
      </c>
      <c r="F419" s="405" t="s">
        <v>22772</v>
      </c>
      <c r="G419" s="405" t="s">
        <v>21833</v>
      </c>
      <c r="H419" s="405" t="s">
        <v>22621</v>
      </c>
      <c r="I419" s="405"/>
    </row>
    <row r="420" spans="1:9" ht="75" customHeight="1">
      <c r="A420" s="938">
        <v>159</v>
      </c>
      <c r="B420" s="1217">
        <v>373</v>
      </c>
      <c r="C420" s="405" t="s">
        <v>22773</v>
      </c>
      <c r="D420" s="405" t="s">
        <v>22390</v>
      </c>
      <c r="E420" s="829">
        <v>19</v>
      </c>
      <c r="F420" s="405" t="s">
        <v>22774</v>
      </c>
      <c r="G420" s="405" t="s">
        <v>21833</v>
      </c>
      <c r="H420" s="405" t="s">
        <v>22621</v>
      </c>
      <c r="I420" s="405"/>
    </row>
    <row r="421" spans="1:9" ht="75" customHeight="1">
      <c r="A421" s="938">
        <v>160</v>
      </c>
      <c r="B421" s="828">
        <v>374</v>
      </c>
      <c r="C421" s="405" t="s">
        <v>22775</v>
      </c>
      <c r="D421" s="405" t="s">
        <v>22390</v>
      </c>
      <c r="E421" s="829">
        <v>24</v>
      </c>
      <c r="F421" s="405" t="s">
        <v>22776</v>
      </c>
      <c r="G421" s="405" t="s">
        <v>21833</v>
      </c>
      <c r="H421" s="405" t="s">
        <v>22621</v>
      </c>
      <c r="I421" s="405"/>
    </row>
    <row r="422" spans="1:9" ht="65.25" customHeight="1">
      <c r="A422" s="938">
        <v>161</v>
      </c>
      <c r="B422" s="1217">
        <v>375</v>
      </c>
      <c r="C422" s="405" t="s">
        <v>22777</v>
      </c>
      <c r="D422" s="405" t="s">
        <v>22390</v>
      </c>
      <c r="E422" s="829">
        <v>301</v>
      </c>
      <c r="F422" s="405" t="s">
        <v>22778</v>
      </c>
      <c r="G422" s="405" t="s">
        <v>22779</v>
      </c>
      <c r="H422" s="405" t="s">
        <v>22780</v>
      </c>
      <c r="I422" s="405"/>
    </row>
    <row r="423" spans="1:9" ht="75" customHeight="1">
      <c r="A423" s="938">
        <v>162</v>
      </c>
      <c r="B423" s="828">
        <v>376</v>
      </c>
      <c r="C423" s="405" t="s">
        <v>22781</v>
      </c>
      <c r="D423" s="405" t="s">
        <v>22390</v>
      </c>
      <c r="E423" s="829">
        <v>12</v>
      </c>
      <c r="F423" s="405" t="s">
        <v>22782</v>
      </c>
      <c r="G423" s="405" t="s">
        <v>21833</v>
      </c>
      <c r="H423" s="405" t="s">
        <v>22621</v>
      </c>
      <c r="I423" s="405"/>
    </row>
    <row r="424" spans="1:9" ht="75" customHeight="1">
      <c r="A424" s="938">
        <v>163</v>
      </c>
      <c r="B424" s="1217">
        <v>377</v>
      </c>
      <c r="C424" s="405" t="s">
        <v>22783</v>
      </c>
      <c r="D424" s="405" t="s">
        <v>22390</v>
      </c>
      <c r="E424" s="829">
        <v>1370.9</v>
      </c>
      <c r="F424" s="405" t="s">
        <v>22784</v>
      </c>
      <c r="G424" s="405" t="s">
        <v>22785</v>
      </c>
      <c r="H424" s="405" t="s">
        <v>22786</v>
      </c>
      <c r="I424" s="405"/>
    </row>
    <row r="425" spans="1:9" ht="75" customHeight="1">
      <c r="A425" s="938">
        <v>164</v>
      </c>
      <c r="B425" s="828">
        <v>378</v>
      </c>
      <c r="C425" s="405" t="s">
        <v>22787</v>
      </c>
      <c r="D425" s="405" t="s">
        <v>22390</v>
      </c>
      <c r="E425" s="829">
        <v>1303</v>
      </c>
      <c r="F425" s="405" t="s">
        <v>22788</v>
      </c>
      <c r="G425" s="405" t="s">
        <v>22009</v>
      </c>
      <c r="H425" s="405" t="s">
        <v>22789</v>
      </c>
      <c r="I425" s="405"/>
    </row>
    <row r="426" spans="1:9" ht="75" customHeight="1">
      <c r="A426" s="938">
        <v>165</v>
      </c>
      <c r="B426" s="1217">
        <v>379</v>
      </c>
      <c r="C426" s="405" t="s">
        <v>22790</v>
      </c>
      <c r="D426" s="405" t="s">
        <v>22390</v>
      </c>
      <c r="E426" s="829">
        <v>873.9</v>
      </c>
      <c r="F426" s="405" t="s">
        <v>22791</v>
      </c>
      <c r="G426" s="405" t="s">
        <v>22792</v>
      </c>
      <c r="H426" s="405" t="s">
        <v>22793</v>
      </c>
      <c r="I426" s="405"/>
    </row>
    <row r="427" spans="1:9" ht="75" customHeight="1">
      <c r="A427" s="938">
        <v>166</v>
      </c>
      <c r="B427" s="828">
        <v>380</v>
      </c>
      <c r="C427" s="405" t="s">
        <v>22794</v>
      </c>
      <c r="D427" s="405" t="s">
        <v>22390</v>
      </c>
      <c r="E427" s="829">
        <v>1450</v>
      </c>
      <c r="F427" s="405" t="s">
        <v>22795</v>
      </c>
      <c r="G427" s="405" t="s">
        <v>22796</v>
      </c>
      <c r="H427" s="405" t="s">
        <v>21928</v>
      </c>
      <c r="I427" s="405"/>
    </row>
    <row r="428" spans="1:9" ht="75" customHeight="1">
      <c r="A428" s="938">
        <v>167</v>
      </c>
      <c r="B428" s="1217">
        <v>381</v>
      </c>
      <c r="C428" s="405" t="s">
        <v>22797</v>
      </c>
      <c r="D428" s="405" t="s">
        <v>22390</v>
      </c>
      <c r="E428" s="829">
        <v>234</v>
      </c>
      <c r="F428" s="405" t="s">
        <v>22798</v>
      </c>
      <c r="G428" s="405" t="s">
        <v>22799</v>
      </c>
      <c r="H428" s="405" t="s">
        <v>22789</v>
      </c>
      <c r="I428" s="405"/>
    </row>
    <row r="429" spans="1:9" ht="75" customHeight="1">
      <c r="A429" s="938">
        <v>168</v>
      </c>
      <c r="B429" s="828">
        <v>382</v>
      </c>
      <c r="C429" s="405" t="s">
        <v>22800</v>
      </c>
      <c r="D429" s="405" t="s">
        <v>22390</v>
      </c>
      <c r="E429" s="829">
        <v>1038.5999999999999</v>
      </c>
      <c r="F429" s="405" t="s">
        <v>22801</v>
      </c>
      <c r="G429" s="405" t="s">
        <v>22802</v>
      </c>
      <c r="H429" s="405" t="s">
        <v>22803</v>
      </c>
      <c r="I429" s="405"/>
    </row>
    <row r="430" spans="1:9" ht="57" customHeight="1">
      <c r="A430" s="938">
        <v>169</v>
      </c>
      <c r="B430" s="1217">
        <v>383</v>
      </c>
      <c r="C430" s="405" t="s">
        <v>22804</v>
      </c>
      <c r="D430" s="405" t="s">
        <v>22390</v>
      </c>
      <c r="E430" s="829">
        <v>259</v>
      </c>
      <c r="F430" s="405" t="s">
        <v>22805</v>
      </c>
      <c r="G430" s="405" t="s">
        <v>22009</v>
      </c>
      <c r="H430" s="405" t="s">
        <v>22786</v>
      </c>
      <c r="I430" s="405"/>
    </row>
    <row r="431" spans="1:9" ht="75" customHeight="1">
      <c r="A431" s="938">
        <v>170</v>
      </c>
      <c r="B431" s="828">
        <v>384</v>
      </c>
      <c r="C431" s="405" t="s">
        <v>22518</v>
      </c>
      <c r="D431" s="405" t="s">
        <v>22390</v>
      </c>
      <c r="E431" s="829">
        <v>535</v>
      </c>
      <c r="F431" s="405" t="s">
        <v>22806</v>
      </c>
      <c r="G431" s="405" t="s">
        <v>21931</v>
      </c>
      <c r="H431" s="405" t="s">
        <v>22789</v>
      </c>
      <c r="I431" s="405"/>
    </row>
    <row r="432" spans="1:9" ht="99" customHeight="1">
      <c r="A432" s="938">
        <v>171</v>
      </c>
      <c r="B432" s="1217">
        <v>385</v>
      </c>
      <c r="C432" s="405" t="s">
        <v>22807</v>
      </c>
      <c r="D432" s="405" t="s">
        <v>22390</v>
      </c>
      <c r="E432" s="829">
        <v>218.8</v>
      </c>
      <c r="F432" s="405" t="s">
        <v>22808</v>
      </c>
      <c r="G432" s="405" t="s">
        <v>22809</v>
      </c>
      <c r="H432" s="405" t="s">
        <v>22810</v>
      </c>
      <c r="I432" s="405"/>
    </row>
    <row r="433" spans="1:9" ht="69" customHeight="1">
      <c r="A433" s="938">
        <v>172</v>
      </c>
      <c r="B433" s="828">
        <v>386</v>
      </c>
      <c r="C433" s="405" t="s">
        <v>22811</v>
      </c>
      <c r="D433" s="405" t="s">
        <v>22390</v>
      </c>
      <c r="E433" s="829">
        <v>425</v>
      </c>
      <c r="F433" s="405" t="s">
        <v>22812</v>
      </c>
      <c r="G433" s="405" t="s">
        <v>22813</v>
      </c>
      <c r="H433" s="405" t="s">
        <v>22789</v>
      </c>
      <c r="I433" s="405"/>
    </row>
    <row r="434" spans="1:9" ht="66" customHeight="1">
      <c r="A434" s="938">
        <v>173</v>
      </c>
      <c r="B434" s="1217">
        <v>387</v>
      </c>
      <c r="C434" s="405" t="s">
        <v>22814</v>
      </c>
      <c r="D434" s="405" t="s">
        <v>22390</v>
      </c>
      <c r="E434" s="829">
        <v>1040</v>
      </c>
      <c r="F434" s="405" t="s">
        <v>22815</v>
      </c>
      <c r="G434" s="405" t="s">
        <v>22816</v>
      </c>
      <c r="H434" s="405" t="s">
        <v>21928</v>
      </c>
      <c r="I434" s="405"/>
    </row>
    <row r="435" spans="1:9" ht="60" customHeight="1">
      <c r="A435" s="938">
        <v>174</v>
      </c>
      <c r="B435" s="828">
        <v>388</v>
      </c>
      <c r="C435" s="405" t="s">
        <v>22817</v>
      </c>
      <c r="D435" s="405" t="s">
        <v>22390</v>
      </c>
      <c r="E435" s="829">
        <v>166</v>
      </c>
      <c r="F435" s="405" t="s">
        <v>22818</v>
      </c>
      <c r="G435" s="405" t="s">
        <v>22819</v>
      </c>
      <c r="H435" s="405" t="s">
        <v>22820</v>
      </c>
      <c r="I435" s="405"/>
    </row>
    <row r="436" spans="1:9" ht="75" customHeight="1">
      <c r="A436" s="938">
        <v>175</v>
      </c>
      <c r="B436" s="1217">
        <v>389</v>
      </c>
      <c r="C436" s="405" t="s">
        <v>22723</v>
      </c>
      <c r="D436" s="405" t="s">
        <v>22390</v>
      </c>
      <c r="E436" s="829">
        <v>10</v>
      </c>
      <c r="F436" s="405" t="s">
        <v>22821</v>
      </c>
      <c r="G436" s="405" t="s">
        <v>22090</v>
      </c>
      <c r="H436" s="405" t="s">
        <v>22621</v>
      </c>
      <c r="I436" s="405"/>
    </row>
    <row r="437" spans="1:9" ht="75" customHeight="1">
      <c r="A437" s="938">
        <v>176</v>
      </c>
      <c r="B437" s="828">
        <v>390</v>
      </c>
      <c r="C437" s="405" t="s">
        <v>22822</v>
      </c>
      <c r="D437" s="405" t="s">
        <v>22390</v>
      </c>
      <c r="E437" s="829">
        <v>166</v>
      </c>
      <c r="F437" s="405" t="s">
        <v>22823</v>
      </c>
      <c r="G437" s="405" t="s">
        <v>22090</v>
      </c>
      <c r="H437" s="405" t="s">
        <v>22824</v>
      </c>
      <c r="I437" s="405"/>
    </row>
    <row r="438" spans="1:9" ht="75" customHeight="1">
      <c r="A438" s="938">
        <v>177</v>
      </c>
      <c r="B438" s="1217">
        <v>391</v>
      </c>
      <c r="C438" s="405" t="s">
        <v>22825</v>
      </c>
      <c r="D438" s="405" t="s">
        <v>22390</v>
      </c>
      <c r="E438" s="829">
        <v>40</v>
      </c>
      <c r="F438" s="405" t="s">
        <v>22826</v>
      </c>
      <c r="G438" s="405" t="s">
        <v>22090</v>
      </c>
      <c r="H438" s="405" t="s">
        <v>22621</v>
      </c>
      <c r="I438" s="405"/>
    </row>
    <row r="439" spans="1:9" ht="75" customHeight="1">
      <c r="A439" s="938">
        <v>178</v>
      </c>
      <c r="B439" s="828">
        <v>392</v>
      </c>
      <c r="C439" s="405" t="s">
        <v>22827</v>
      </c>
      <c r="D439" s="405" t="s">
        <v>22390</v>
      </c>
      <c r="E439" s="829">
        <v>129.19999999999999</v>
      </c>
      <c r="F439" s="405" t="s">
        <v>22828</v>
      </c>
      <c r="G439" s="405" t="s">
        <v>21856</v>
      </c>
      <c r="H439" s="405" t="s">
        <v>22829</v>
      </c>
      <c r="I439" s="405"/>
    </row>
    <row r="440" spans="1:9" ht="60" customHeight="1">
      <c r="A440" s="938">
        <v>179</v>
      </c>
      <c r="B440" s="1217">
        <v>393</v>
      </c>
      <c r="C440" s="405" t="s">
        <v>22830</v>
      </c>
      <c r="D440" s="405" t="s">
        <v>22390</v>
      </c>
      <c r="E440" s="829">
        <v>140</v>
      </c>
      <c r="F440" s="405" t="s">
        <v>22831</v>
      </c>
      <c r="G440" s="405" t="s">
        <v>22832</v>
      </c>
      <c r="H440" s="405" t="s">
        <v>22621</v>
      </c>
      <c r="I440" s="405"/>
    </row>
    <row r="441" spans="1:9" ht="60" customHeight="1">
      <c r="A441" s="938">
        <v>180</v>
      </c>
      <c r="B441" s="828">
        <v>394</v>
      </c>
      <c r="C441" s="405" t="s">
        <v>22833</v>
      </c>
      <c r="D441" s="405" t="s">
        <v>22390</v>
      </c>
      <c r="E441" s="829">
        <v>23</v>
      </c>
      <c r="F441" s="405" t="s">
        <v>22818</v>
      </c>
      <c r="G441" s="405" t="s">
        <v>22834</v>
      </c>
      <c r="H441" s="405" t="s">
        <v>22621</v>
      </c>
      <c r="I441" s="405"/>
    </row>
    <row r="442" spans="1:9" ht="60" customHeight="1">
      <c r="A442" s="938">
        <v>181</v>
      </c>
      <c r="B442" s="1217">
        <v>395</v>
      </c>
      <c r="C442" s="405" t="s">
        <v>22835</v>
      </c>
      <c r="D442" s="405" t="s">
        <v>22390</v>
      </c>
      <c r="E442" s="829">
        <v>10</v>
      </c>
      <c r="F442" s="405" t="s">
        <v>22836</v>
      </c>
      <c r="G442" s="405" t="s">
        <v>22090</v>
      </c>
      <c r="H442" s="405" t="s">
        <v>22621</v>
      </c>
      <c r="I442" s="405"/>
    </row>
    <row r="443" spans="1:9" ht="60" customHeight="1">
      <c r="A443" s="938">
        <v>182</v>
      </c>
      <c r="B443" s="828">
        <v>396</v>
      </c>
      <c r="C443" s="405" t="s">
        <v>22837</v>
      </c>
      <c r="D443" s="405" t="s">
        <v>22390</v>
      </c>
      <c r="E443" s="829">
        <v>112</v>
      </c>
      <c r="F443" s="405" t="s">
        <v>22838</v>
      </c>
      <c r="G443" s="405" t="s">
        <v>22090</v>
      </c>
      <c r="H443" s="405" t="s">
        <v>22839</v>
      </c>
      <c r="I443" s="405"/>
    </row>
    <row r="444" spans="1:9" ht="75" customHeight="1">
      <c r="A444" s="938">
        <v>183</v>
      </c>
      <c r="B444" s="1217">
        <v>397</v>
      </c>
      <c r="C444" s="405" t="s">
        <v>22840</v>
      </c>
      <c r="D444" s="405" t="s">
        <v>22390</v>
      </c>
      <c r="E444" s="829">
        <v>139</v>
      </c>
      <c r="F444" s="405" t="s">
        <v>22841</v>
      </c>
      <c r="G444" s="405" t="s">
        <v>22819</v>
      </c>
      <c r="H444" s="405" t="s">
        <v>22842</v>
      </c>
      <c r="I444" s="405"/>
    </row>
    <row r="445" spans="1:9" ht="75" customHeight="1">
      <c r="A445" s="938">
        <v>184</v>
      </c>
      <c r="B445" s="828">
        <v>398</v>
      </c>
      <c r="C445" s="405" t="s">
        <v>22843</v>
      </c>
      <c r="D445" s="405" t="s">
        <v>22390</v>
      </c>
      <c r="E445" s="829">
        <v>415</v>
      </c>
      <c r="F445" s="405" t="s">
        <v>22844</v>
      </c>
      <c r="G445" s="405" t="s">
        <v>22845</v>
      </c>
      <c r="H445" s="405" t="s">
        <v>21921</v>
      </c>
      <c r="I445" s="405"/>
    </row>
    <row r="446" spans="1:9" ht="129.75" customHeight="1">
      <c r="A446" s="938">
        <v>185</v>
      </c>
      <c r="B446" s="1217">
        <v>399</v>
      </c>
      <c r="C446" s="405" t="s">
        <v>22846</v>
      </c>
      <c r="D446" s="405" t="s">
        <v>22390</v>
      </c>
      <c r="E446" s="829">
        <v>1264.19</v>
      </c>
      <c r="F446" s="405" t="s">
        <v>23578</v>
      </c>
      <c r="G446" s="405" t="s">
        <v>23579</v>
      </c>
      <c r="H446" s="405" t="s">
        <v>22847</v>
      </c>
      <c r="I446" s="405"/>
    </row>
    <row r="447" spans="1:9" ht="60" customHeight="1">
      <c r="A447" s="938">
        <v>186</v>
      </c>
      <c r="B447" s="828">
        <v>400</v>
      </c>
      <c r="C447" s="405" t="s">
        <v>22848</v>
      </c>
      <c r="D447" s="405" t="s">
        <v>22390</v>
      </c>
      <c r="E447" s="829">
        <v>180</v>
      </c>
      <c r="F447" s="405" t="s">
        <v>22849</v>
      </c>
      <c r="G447" s="405" t="s">
        <v>22850</v>
      </c>
      <c r="H447" s="405" t="s">
        <v>22621</v>
      </c>
      <c r="I447" s="405"/>
    </row>
    <row r="448" spans="1:9" ht="50.25" customHeight="1">
      <c r="A448" s="938">
        <v>187</v>
      </c>
      <c r="B448" s="1217">
        <v>401</v>
      </c>
      <c r="C448" s="405" t="s">
        <v>22851</v>
      </c>
      <c r="D448" s="405" t="s">
        <v>22390</v>
      </c>
      <c r="E448" s="829">
        <v>5.5</v>
      </c>
      <c r="F448" s="405" t="s">
        <v>22852</v>
      </c>
      <c r="G448" s="405" t="s">
        <v>22286</v>
      </c>
      <c r="H448" s="405" t="s">
        <v>22853</v>
      </c>
      <c r="I448" s="405"/>
    </row>
    <row r="449" spans="1:9" ht="60" customHeight="1">
      <c r="A449" s="938">
        <v>188</v>
      </c>
      <c r="B449" s="828">
        <v>402</v>
      </c>
      <c r="C449" s="405" t="s">
        <v>22723</v>
      </c>
      <c r="D449" s="405" t="s">
        <v>22390</v>
      </c>
      <c r="E449" s="829">
        <v>7</v>
      </c>
      <c r="F449" s="405" t="s">
        <v>22854</v>
      </c>
      <c r="G449" s="405" t="s">
        <v>22855</v>
      </c>
      <c r="H449" s="405" t="s">
        <v>22621</v>
      </c>
      <c r="I449" s="405"/>
    </row>
    <row r="450" spans="1:9" ht="60" customHeight="1">
      <c r="A450" s="938">
        <v>189</v>
      </c>
      <c r="B450" s="1217">
        <v>403</v>
      </c>
      <c r="C450" s="405" t="s">
        <v>22856</v>
      </c>
      <c r="D450" s="405" t="s">
        <v>22390</v>
      </c>
      <c r="E450" s="829">
        <v>302</v>
      </c>
      <c r="F450" s="405" t="s">
        <v>22857</v>
      </c>
      <c r="G450" s="405" t="s">
        <v>22858</v>
      </c>
      <c r="H450" s="405" t="s">
        <v>22820</v>
      </c>
      <c r="I450" s="405"/>
    </row>
    <row r="451" spans="1:9" ht="66" customHeight="1">
      <c r="A451" s="938">
        <v>190</v>
      </c>
      <c r="B451" s="828">
        <v>404</v>
      </c>
      <c r="C451" s="405" t="s">
        <v>22859</v>
      </c>
      <c r="D451" s="405" t="s">
        <v>22390</v>
      </c>
      <c r="E451" s="829">
        <v>100</v>
      </c>
      <c r="F451" s="405" t="s">
        <v>22860</v>
      </c>
      <c r="G451" s="405" t="s">
        <v>22861</v>
      </c>
      <c r="H451" s="405" t="s">
        <v>22862</v>
      </c>
      <c r="I451" s="405"/>
    </row>
    <row r="452" spans="1:9" ht="99.75" customHeight="1">
      <c r="A452" s="938">
        <v>191</v>
      </c>
      <c r="B452" s="1217">
        <v>405</v>
      </c>
      <c r="C452" s="405" t="s">
        <v>22863</v>
      </c>
      <c r="D452" s="405" t="s">
        <v>22390</v>
      </c>
      <c r="E452" s="829">
        <v>403</v>
      </c>
      <c r="F452" s="405" t="s">
        <v>22864</v>
      </c>
      <c r="G452" s="405" t="s">
        <v>22865</v>
      </c>
      <c r="H452" s="405" t="s">
        <v>22820</v>
      </c>
      <c r="I452" s="405"/>
    </row>
    <row r="453" spans="1:9" ht="72.75" customHeight="1">
      <c r="A453" s="938">
        <v>192</v>
      </c>
      <c r="B453" s="828">
        <v>406</v>
      </c>
      <c r="C453" s="405" t="s">
        <v>22866</v>
      </c>
      <c r="D453" s="405" t="s">
        <v>22390</v>
      </c>
      <c r="E453" s="829">
        <v>128</v>
      </c>
      <c r="F453" s="405" t="s">
        <v>22867</v>
      </c>
      <c r="G453" s="405" t="s">
        <v>22858</v>
      </c>
      <c r="H453" s="405" t="s">
        <v>22820</v>
      </c>
      <c r="I453" s="405"/>
    </row>
    <row r="454" spans="1:9" ht="60" customHeight="1">
      <c r="A454" s="938">
        <v>193</v>
      </c>
      <c r="B454" s="1217">
        <v>407</v>
      </c>
      <c r="C454" s="405" t="s">
        <v>22868</v>
      </c>
      <c r="D454" s="405" t="s">
        <v>22390</v>
      </c>
      <c r="E454" s="829">
        <v>333</v>
      </c>
      <c r="F454" s="405" t="s">
        <v>22869</v>
      </c>
      <c r="G454" s="405" t="s">
        <v>22858</v>
      </c>
      <c r="H454" s="405" t="s">
        <v>22820</v>
      </c>
      <c r="I454" s="405"/>
    </row>
    <row r="455" spans="1:9" ht="60" customHeight="1">
      <c r="A455" s="938">
        <v>194</v>
      </c>
      <c r="B455" s="828">
        <v>408</v>
      </c>
      <c r="C455" s="405" t="s">
        <v>22870</v>
      </c>
      <c r="D455" s="405" t="s">
        <v>22390</v>
      </c>
      <c r="E455" s="829">
        <v>52</v>
      </c>
      <c r="F455" s="405" t="s">
        <v>22871</v>
      </c>
      <c r="G455" s="405" t="s">
        <v>22858</v>
      </c>
      <c r="H455" s="405" t="s">
        <v>22862</v>
      </c>
      <c r="I455" s="405"/>
    </row>
    <row r="456" spans="1:9" ht="60" customHeight="1">
      <c r="A456" s="938">
        <v>195</v>
      </c>
      <c r="B456" s="1217">
        <v>409</v>
      </c>
      <c r="C456" s="405" t="s">
        <v>22102</v>
      </c>
      <c r="D456" s="405" t="s">
        <v>22390</v>
      </c>
      <c r="E456" s="829">
        <v>6</v>
      </c>
      <c r="F456" s="405" t="s">
        <v>22872</v>
      </c>
      <c r="G456" s="405" t="s">
        <v>21990</v>
      </c>
      <c r="H456" s="405" t="s">
        <v>22873</v>
      </c>
      <c r="I456" s="405"/>
    </row>
    <row r="457" spans="1:9" ht="60" customHeight="1">
      <c r="A457" s="938">
        <v>196</v>
      </c>
      <c r="B457" s="828">
        <v>410</v>
      </c>
      <c r="C457" s="405" t="s">
        <v>22874</v>
      </c>
      <c r="D457" s="405" t="s">
        <v>22390</v>
      </c>
      <c r="E457" s="829">
        <v>6</v>
      </c>
      <c r="F457" s="405" t="s">
        <v>22875</v>
      </c>
      <c r="G457" s="405" t="s">
        <v>21990</v>
      </c>
      <c r="H457" s="405" t="s">
        <v>22621</v>
      </c>
      <c r="I457" s="405"/>
    </row>
    <row r="458" spans="1:9" ht="60" customHeight="1">
      <c r="A458" s="938">
        <v>197</v>
      </c>
      <c r="B458" s="1217">
        <v>411</v>
      </c>
      <c r="C458" s="405" t="s">
        <v>22876</v>
      </c>
      <c r="D458" s="405" t="s">
        <v>22390</v>
      </c>
      <c r="E458" s="829">
        <v>100</v>
      </c>
      <c r="F458" s="405" t="s">
        <v>22877</v>
      </c>
      <c r="G458" s="405" t="s">
        <v>22858</v>
      </c>
      <c r="H458" s="405" t="s">
        <v>22820</v>
      </c>
      <c r="I458" s="405"/>
    </row>
    <row r="459" spans="1:9" ht="66" customHeight="1">
      <c r="A459" s="938">
        <v>198</v>
      </c>
      <c r="B459" s="828">
        <v>412</v>
      </c>
      <c r="C459" s="405" t="s">
        <v>22878</v>
      </c>
      <c r="D459" s="405" t="s">
        <v>22390</v>
      </c>
      <c r="E459" s="829">
        <v>26</v>
      </c>
      <c r="F459" s="405" t="s">
        <v>22879</v>
      </c>
      <c r="G459" s="405" t="s">
        <v>21990</v>
      </c>
      <c r="H459" s="405" t="s">
        <v>22880</v>
      </c>
      <c r="I459" s="405"/>
    </row>
    <row r="460" spans="1:9" ht="67.5" customHeight="1">
      <c r="A460" s="938">
        <v>199</v>
      </c>
      <c r="B460" s="1217">
        <v>413</v>
      </c>
      <c r="C460" s="405" t="s">
        <v>22881</v>
      </c>
      <c r="D460" s="405" t="s">
        <v>22390</v>
      </c>
      <c r="E460" s="829">
        <v>7</v>
      </c>
      <c r="F460" s="405" t="s">
        <v>22882</v>
      </c>
      <c r="G460" s="405" t="s">
        <v>21990</v>
      </c>
      <c r="H460" s="405" t="s">
        <v>22621</v>
      </c>
      <c r="I460" s="405"/>
    </row>
    <row r="461" spans="1:9" ht="60" customHeight="1">
      <c r="A461" s="938">
        <v>200</v>
      </c>
      <c r="B461" s="828">
        <v>414</v>
      </c>
      <c r="C461" s="405" t="s">
        <v>19730</v>
      </c>
      <c r="D461" s="405" t="s">
        <v>22390</v>
      </c>
      <c r="E461" s="829">
        <v>137</v>
      </c>
      <c r="F461" s="405" t="s">
        <v>22871</v>
      </c>
      <c r="G461" s="405" t="s">
        <v>22858</v>
      </c>
      <c r="H461" s="405" t="s">
        <v>22820</v>
      </c>
      <c r="I461" s="405"/>
    </row>
    <row r="462" spans="1:9" ht="60" customHeight="1">
      <c r="A462" s="938">
        <v>201</v>
      </c>
      <c r="B462" s="1217">
        <v>415</v>
      </c>
      <c r="C462" s="405" t="s">
        <v>22883</v>
      </c>
      <c r="D462" s="405" t="s">
        <v>22390</v>
      </c>
      <c r="E462" s="829">
        <v>300</v>
      </c>
      <c r="F462" s="405" t="s">
        <v>22884</v>
      </c>
      <c r="G462" s="405" t="s">
        <v>22858</v>
      </c>
      <c r="H462" s="405" t="s">
        <v>22862</v>
      </c>
      <c r="I462" s="405"/>
    </row>
    <row r="463" spans="1:9" ht="60" customHeight="1">
      <c r="A463" s="938">
        <v>202</v>
      </c>
      <c r="B463" s="828">
        <v>416</v>
      </c>
      <c r="C463" s="405" t="s">
        <v>22885</v>
      </c>
      <c r="D463" s="405" t="s">
        <v>22390</v>
      </c>
      <c r="E463" s="829">
        <v>270</v>
      </c>
      <c r="F463" s="405" t="s">
        <v>22886</v>
      </c>
      <c r="G463" s="405" t="s">
        <v>22858</v>
      </c>
      <c r="H463" s="405" t="s">
        <v>22820</v>
      </c>
      <c r="I463" s="405"/>
    </row>
    <row r="464" spans="1:9" ht="60" customHeight="1">
      <c r="A464" s="938">
        <v>203</v>
      </c>
      <c r="B464" s="1217">
        <v>417</v>
      </c>
      <c r="C464" s="405" t="s">
        <v>22887</v>
      </c>
      <c r="D464" s="405" t="s">
        <v>22390</v>
      </c>
      <c r="E464" s="829">
        <v>31.8</v>
      </c>
      <c r="F464" s="405" t="s">
        <v>22888</v>
      </c>
      <c r="G464" s="405" t="s">
        <v>22889</v>
      </c>
      <c r="H464" s="405" t="s">
        <v>22287</v>
      </c>
      <c r="I464" s="405"/>
    </row>
    <row r="465" spans="1:9" ht="60" customHeight="1">
      <c r="A465" s="938">
        <v>204</v>
      </c>
      <c r="B465" s="828">
        <v>418</v>
      </c>
      <c r="C465" s="405" t="s">
        <v>22377</v>
      </c>
      <c r="D465" s="405" t="s">
        <v>22390</v>
      </c>
      <c r="E465" s="829">
        <v>11</v>
      </c>
      <c r="F465" s="405" t="s">
        <v>22890</v>
      </c>
      <c r="G465" s="405" t="s">
        <v>21812</v>
      </c>
      <c r="H465" s="405" t="s">
        <v>22621</v>
      </c>
      <c r="I465" s="405"/>
    </row>
    <row r="466" spans="1:9" ht="60" customHeight="1">
      <c r="A466" s="938">
        <v>205</v>
      </c>
      <c r="B466" s="1217">
        <v>419</v>
      </c>
      <c r="C466" s="405" t="s">
        <v>22891</v>
      </c>
      <c r="D466" s="405" t="s">
        <v>22390</v>
      </c>
      <c r="E466" s="829">
        <v>282</v>
      </c>
      <c r="F466" s="405" t="s">
        <v>22892</v>
      </c>
      <c r="G466" s="405" t="s">
        <v>22381</v>
      </c>
      <c r="H466" s="405" t="s">
        <v>22893</v>
      </c>
      <c r="I466" s="405"/>
    </row>
    <row r="467" spans="1:9" ht="60" customHeight="1">
      <c r="A467" s="938">
        <v>206</v>
      </c>
      <c r="B467" s="828">
        <v>420</v>
      </c>
      <c r="C467" s="405" t="s">
        <v>22894</v>
      </c>
      <c r="D467" s="405" t="s">
        <v>22390</v>
      </c>
      <c r="E467" s="829">
        <v>23</v>
      </c>
      <c r="F467" s="405" t="s">
        <v>22895</v>
      </c>
      <c r="G467" s="405" t="s">
        <v>21812</v>
      </c>
      <c r="H467" s="405" t="s">
        <v>22896</v>
      </c>
      <c r="I467" s="405"/>
    </row>
    <row r="468" spans="1:9" ht="60" customHeight="1">
      <c r="A468" s="938">
        <v>207</v>
      </c>
      <c r="B468" s="1217">
        <v>421</v>
      </c>
      <c r="C468" s="405" t="s">
        <v>22897</v>
      </c>
      <c r="D468" s="405" t="s">
        <v>22390</v>
      </c>
      <c r="E468" s="829">
        <v>283</v>
      </c>
      <c r="F468" s="405" t="s">
        <v>22898</v>
      </c>
      <c r="G468" s="405" t="s">
        <v>22381</v>
      </c>
      <c r="H468" s="405" t="s">
        <v>22893</v>
      </c>
      <c r="I468" s="405"/>
    </row>
    <row r="469" spans="1:9" ht="60" customHeight="1">
      <c r="A469" s="938">
        <v>208</v>
      </c>
      <c r="B469" s="828">
        <v>422</v>
      </c>
      <c r="C469" s="405" t="s">
        <v>22899</v>
      </c>
      <c r="D469" s="405" t="s">
        <v>22390</v>
      </c>
      <c r="E469" s="829">
        <v>11</v>
      </c>
      <c r="F469" s="405" t="s">
        <v>22900</v>
      </c>
      <c r="G469" s="405" t="s">
        <v>21812</v>
      </c>
      <c r="H469" s="405" t="s">
        <v>22901</v>
      </c>
      <c r="I469" s="405"/>
    </row>
    <row r="470" spans="1:9" ht="60" customHeight="1">
      <c r="A470" s="938">
        <v>209</v>
      </c>
      <c r="B470" s="1217">
        <v>423</v>
      </c>
      <c r="C470" s="405" t="s">
        <v>22902</v>
      </c>
      <c r="D470" s="405" t="s">
        <v>22390</v>
      </c>
      <c r="E470" s="829">
        <v>108</v>
      </c>
      <c r="F470" s="405" t="s">
        <v>22903</v>
      </c>
      <c r="G470" s="405" t="s">
        <v>22019</v>
      </c>
      <c r="H470" s="405" t="s">
        <v>22820</v>
      </c>
      <c r="I470" s="405"/>
    </row>
    <row r="471" spans="1:9" ht="60" customHeight="1">
      <c r="A471" s="938">
        <v>210</v>
      </c>
      <c r="B471" s="828">
        <v>424</v>
      </c>
      <c r="C471" s="405" t="s">
        <v>22904</v>
      </c>
      <c r="D471" s="405" t="s">
        <v>22390</v>
      </c>
      <c r="E471" s="829">
        <v>452</v>
      </c>
      <c r="F471" s="405" t="s">
        <v>22905</v>
      </c>
      <c r="G471" s="405" t="s">
        <v>22906</v>
      </c>
      <c r="H471" s="405" t="s">
        <v>22893</v>
      </c>
      <c r="I471" s="405"/>
    </row>
    <row r="472" spans="1:9" ht="60" customHeight="1">
      <c r="A472" s="938">
        <v>211</v>
      </c>
      <c r="B472" s="1217">
        <v>425</v>
      </c>
      <c r="C472" s="405" t="s">
        <v>22907</v>
      </c>
      <c r="D472" s="405" t="s">
        <v>22390</v>
      </c>
      <c r="E472" s="829">
        <v>164</v>
      </c>
      <c r="F472" s="405" t="s">
        <v>22908</v>
      </c>
      <c r="G472" s="405" t="s">
        <v>22906</v>
      </c>
      <c r="H472" s="405" t="s">
        <v>22621</v>
      </c>
      <c r="I472" s="405"/>
    </row>
    <row r="473" spans="1:9" ht="60" customHeight="1">
      <c r="A473" s="938">
        <v>212</v>
      </c>
      <c r="B473" s="828">
        <v>426</v>
      </c>
      <c r="C473" s="405" t="s">
        <v>22226</v>
      </c>
      <c r="D473" s="405" t="s">
        <v>22390</v>
      </c>
      <c r="E473" s="829">
        <v>57</v>
      </c>
      <c r="F473" s="405" t="s">
        <v>22908</v>
      </c>
      <c r="G473" s="405" t="s">
        <v>22906</v>
      </c>
      <c r="H473" s="405" t="s">
        <v>22893</v>
      </c>
      <c r="I473" s="405"/>
    </row>
    <row r="474" spans="1:9" ht="60" customHeight="1">
      <c r="A474" s="938">
        <v>213</v>
      </c>
      <c r="B474" s="1217">
        <v>427</v>
      </c>
      <c r="C474" s="405" t="s">
        <v>22909</v>
      </c>
      <c r="D474" s="405" t="s">
        <v>22390</v>
      </c>
      <c r="E474" s="829">
        <v>117</v>
      </c>
      <c r="F474" s="405" t="s">
        <v>22910</v>
      </c>
      <c r="G474" s="405" t="s">
        <v>22906</v>
      </c>
      <c r="H474" s="405" t="s">
        <v>22893</v>
      </c>
      <c r="I474" s="405"/>
    </row>
    <row r="475" spans="1:9" ht="60" customHeight="1">
      <c r="A475" s="938">
        <v>214</v>
      </c>
      <c r="B475" s="828">
        <v>428</v>
      </c>
      <c r="C475" s="405" t="s">
        <v>22911</v>
      </c>
      <c r="D475" s="405" t="s">
        <v>22390</v>
      </c>
      <c r="E475" s="829">
        <v>71</v>
      </c>
      <c r="F475" s="405" t="s">
        <v>22912</v>
      </c>
      <c r="G475" s="405" t="s">
        <v>22906</v>
      </c>
      <c r="H475" s="405" t="s">
        <v>22893</v>
      </c>
      <c r="I475" s="405"/>
    </row>
    <row r="476" spans="1:9" ht="60" customHeight="1">
      <c r="A476" s="938">
        <v>215</v>
      </c>
      <c r="B476" s="1217">
        <v>429</v>
      </c>
      <c r="C476" s="405" t="s">
        <v>22913</v>
      </c>
      <c r="D476" s="405" t="s">
        <v>22390</v>
      </c>
      <c r="E476" s="829">
        <v>205</v>
      </c>
      <c r="F476" s="405" t="s">
        <v>22914</v>
      </c>
      <c r="G476" s="405" t="s">
        <v>22915</v>
      </c>
      <c r="H476" s="405" t="s">
        <v>22916</v>
      </c>
      <c r="I476" s="405"/>
    </row>
    <row r="477" spans="1:9" ht="60" customHeight="1">
      <c r="A477" s="938">
        <v>216</v>
      </c>
      <c r="B477" s="828">
        <v>430</v>
      </c>
      <c r="C477" s="405" t="s">
        <v>22917</v>
      </c>
      <c r="D477" s="405" t="s">
        <v>22390</v>
      </c>
      <c r="E477" s="829">
        <v>340</v>
      </c>
      <c r="F477" s="405" t="s">
        <v>22918</v>
      </c>
      <c r="G477" s="405" t="s">
        <v>22915</v>
      </c>
      <c r="H477" s="405" t="s">
        <v>22919</v>
      </c>
      <c r="I477" s="405"/>
    </row>
    <row r="478" spans="1:9" ht="67.5" customHeight="1">
      <c r="A478" s="938">
        <v>217</v>
      </c>
      <c r="B478" s="1217">
        <v>431</v>
      </c>
      <c r="C478" s="405" t="s">
        <v>22920</v>
      </c>
      <c r="D478" s="405" t="s">
        <v>22390</v>
      </c>
      <c r="E478" s="829">
        <v>560</v>
      </c>
      <c r="F478" s="405" t="s">
        <v>22921</v>
      </c>
      <c r="G478" s="405" t="s">
        <v>22915</v>
      </c>
      <c r="H478" s="405" t="s">
        <v>22919</v>
      </c>
      <c r="I478" s="405"/>
    </row>
    <row r="479" spans="1:9" ht="88.5" customHeight="1">
      <c r="A479" s="938">
        <v>218</v>
      </c>
      <c r="B479" s="828">
        <v>432</v>
      </c>
      <c r="C479" s="405" t="s">
        <v>22922</v>
      </c>
      <c r="D479" s="405" t="s">
        <v>22390</v>
      </c>
      <c r="E479" s="829">
        <v>50</v>
      </c>
      <c r="F479" s="405" t="s">
        <v>22923</v>
      </c>
      <c r="G479" s="405" t="s">
        <v>22924</v>
      </c>
      <c r="H479" s="405" t="s">
        <v>22925</v>
      </c>
      <c r="I479" s="405"/>
    </row>
    <row r="480" spans="1:9" ht="60" customHeight="1">
      <c r="A480" s="938">
        <v>219</v>
      </c>
      <c r="B480" s="1217">
        <v>433</v>
      </c>
      <c r="C480" s="405" t="s">
        <v>22926</v>
      </c>
      <c r="D480" s="405" t="s">
        <v>22390</v>
      </c>
      <c r="E480" s="829">
        <v>132</v>
      </c>
      <c r="F480" s="405" t="s">
        <v>22927</v>
      </c>
      <c r="G480" s="405" t="s">
        <v>22928</v>
      </c>
      <c r="H480" s="405" t="s">
        <v>22893</v>
      </c>
      <c r="I480" s="405"/>
    </row>
    <row r="481" spans="1:9" ht="60" customHeight="1">
      <c r="A481" s="938">
        <v>220</v>
      </c>
      <c r="B481" s="828">
        <v>434</v>
      </c>
      <c r="C481" s="405" t="s">
        <v>22929</v>
      </c>
      <c r="D481" s="405" t="s">
        <v>22390</v>
      </c>
      <c r="E481" s="829">
        <v>273</v>
      </c>
      <c r="F481" s="405" t="s">
        <v>22930</v>
      </c>
      <c r="G481" s="405" t="s">
        <v>22931</v>
      </c>
      <c r="H481" s="405" t="s">
        <v>22893</v>
      </c>
      <c r="I481" s="405"/>
    </row>
    <row r="482" spans="1:9" ht="60" customHeight="1">
      <c r="A482" s="938">
        <v>221</v>
      </c>
      <c r="B482" s="1217">
        <v>435</v>
      </c>
      <c r="C482" s="405" t="s">
        <v>22932</v>
      </c>
      <c r="D482" s="405" t="s">
        <v>22390</v>
      </c>
      <c r="E482" s="829">
        <v>13.3</v>
      </c>
      <c r="F482" s="405" t="s">
        <v>22933</v>
      </c>
      <c r="G482" s="405" t="s">
        <v>21856</v>
      </c>
      <c r="H482" s="405" t="s">
        <v>22934</v>
      </c>
      <c r="I482" s="405"/>
    </row>
    <row r="483" spans="1:9" ht="60" customHeight="1">
      <c r="A483" s="938">
        <v>222</v>
      </c>
      <c r="B483" s="828">
        <v>436</v>
      </c>
      <c r="C483" s="405" t="s">
        <v>22935</v>
      </c>
      <c r="D483" s="405" t="s">
        <v>22390</v>
      </c>
      <c r="E483" s="829">
        <v>251</v>
      </c>
      <c r="F483" s="405" t="s">
        <v>22936</v>
      </c>
      <c r="G483" s="405" t="s">
        <v>22937</v>
      </c>
      <c r="H483" s="405" t="s">
        <v>22893</v>
      </c>
      <c r="I483" s="405"/>
    </row>
    <row r="484" spans="1:9" ht="60" customHeight="1">
      <c r="A484" s="938">
        <v>223</v>
      </c>
      <c r="B484" s="1217">
        <v>437</v>
      </c>
      <c r="C484" s="405" t="s">
        <v>22581</v>
      </c>
      <c r="D484" s="405" t="s">
        <v>22390</v>
      </c>
      <c r="E484" s="829">
        <v>200</v>
      </c>
      <c r="F484" s="405" t="s">
        <v>22938</v>
      </c>
      <c r="G484" s="405" t="s">
        <v>22939</v>
      </c>
      <c r="H484" s="405" t="s">
        <v>22893</v>
      </c>
      <c r="I484" s="405"/>
    </row>
    <row r="485" spans="1:9" ht="60" customHeight="1">
      <c r="A485" s="938">
        <v>224</v>
      </c>
      <c r="B485" s="828">
        <v>438</v>
      </c>
      <c r="C485" s="405" t="s">
        <v>22940</v>
      </c>
      <c r="D485" s="405" t="s">
        <v>22390</v>
      </c>
      <c r="E485" s="829">
        <v>9.3000000000000007</v>
      </c>
      <c r="F485" s="405" t="s">
        <v>22941</v>
      </c>
      <c r="G485" s="405" t="s">
        <v>21856</v>
      </c>
      <c r="H485" s="405" t="s">
        <v>22934</v>
      </c>
      <c r="I485" s="405"/>
    </row>
    <row r="486" spans="1:9" ht="60" customHeight="1">
      <c r="A486" s="938">
        <v>225</v>
      </c>
      <c r="B486" s="1217">
        <v>439</v>
      </c>
      <c r="C486" s="405" t="s">
        <v>22723</v>
      </c>
      <c r="D486" s="405" t="s">
        <v>22390</v>
      </c>
      <c r="E486" s="829">
        <v>11.5</v>
      </c>
      <c r="F486" s="405" t="s">
        <v>22942</v>
      </c>
      <c r="G486" s="405" t="s">
        <v>21856</v>
      </c>
      <c r="H486" s="405" t="s">
        <v>22943</v>
      </c>
      <c r="I486" s="405"/>
    </row>
    <row r="487" spans="1:9" ht="60" customHeight="1">
      <c r="A487" s="938">
        <v>226</v>
      </c>
      <c r="B487" s="828">
        <v>440</v>
      </c>
      <c r="C487" s="405" t="s">
        <v>22944</v>
      </c>
      <c r="D487" s="405" t="s">
        <v>22390</v>
      </c>
      <c r="E487" s="829">
        <v>161</v>
      </c>
      <c r="F487" s="405" t="s">
        <v>22945</v>
      </c>
      <c r="G487" s="405" t="s">
        <v>22946</v>
      </c>
      <c r="H487" s="405" t="s">
        <v>22893</v>
      </c>
      <c r="I487" s="405"/>
    </row>
    <row r="488" spans="1:9" ht="60" customHeight="1">
      <c r="A488" s="938">
        <v>227</v>
      </c>
      <c r="B488" s="1217">
        <v>441</v>
      </c>
      <c r="C488" s="405" t="s">
        <v>22947</v>
      </c>
      <c r="D488" s="405" t="s">
        <v>22390</v>
      </c>
      <c r="E488" s="829">
        <v>136</v>
      </c>
      <c r="F488" s="405" t="s">
        <v>22948</v>
      </c>
      <c r="G488" s="405" t="s">
        <v>21856</v>
      </c>
      <c r="H488" s="405" t="s">
        <v>22949</v>
      </c>
      <c r="I488" s="405"/>
    </row>
    <row r="489" spans="1:9" ht="60" customHeight="1">
      <c r="A489" s="938">
        <v>228</v>
      </c>
      <c r="B489" s="828">
        <v>442</v>
      </c>
      <c r="C489" s="405" t="s">
        <v>22950</v>
      </c>
      <c r="D489" s="405" t="s">
        <v>22390</v>
      </c>
      <c r="E489" s="829">
        <v>236</v>
      </c>
      <c r="F489" s="405" t="s">
        <v>22951</v>
      </c>
      <c r="G489" s="405" t="s">
        <v>22952</v>
      </c>
      <c r="H489" s="405" t="s">
        <v>22893</v>
      </c>
      <c r="I489" s="405"/>
    </row>
    <row r="490" spans="1:9" ht="60" customHeight="1">
      <c r="A490" s="938">
        <v>229</v>
      </c>
      <c r="B490" s="1217">
        <v>443</v>
      </c>
      <c r="C490" s="405" t="s">
        <v>22953</v>
      </c>
      <c r="D490" s="405" t="s">
        <v>22390</v>
      </c>
      <c r="E490" s="829">
        <v>155</v>
      </c>
      <c r="F490" s="405" t="s">
        <v>22938</v>
      </c>
      <c r="G490" s="405" t="s">
        <v>22954</v>
      </c>
      <c r="H490" s="405" t="s">
        <v>22893</v>
      </c>
      <c r="I490" s="405"/>
    </row>
    <row r="491" spans="1:9" ht="60" customHeight="1">
      <c r="A491" s="938">
        <v>230</v>
      </c>
      <c r="B491" s="828">
        <v>444</v>
      </c>
      <c r="C491" s="405" t="s">
        <v>4400</v>
      </c>
      <c r="D491" s="405" t="s">
        <v>22390</v>
      </c>
      <c r="E491" s="829">
        <v>102</v>
      </c>
      <c r="F491" s="405" t="s">
        <v>22955</v>
      </c>
      <c r="G491" s="405" t="s">
        <v>22928</v>
      </c>
      <c r="H491" s="405" t="s">
        <v>22893</v>
      </c>
      <c r="I491" s="405"/>
    </row>
    <row r="492" spans="1:9" ht="60" customHeight="1">
      <c r="A492" s="938">
        <v>231</v>
      </c>
      <c r="B492" s="1217">
        <v>445</v>
      </c>
      <c r="C492" s="405" t="s">
        <v>22956</v>
      </c>
      <c r="D492" s="405" t="s">
        <v>22390</v>
      </c>
      <c r="E492" s="829">
        <v>200</v>
      </c>
      <c r="F492" s="405" t="s">
        <v>22957</v>
      </c>
      <c r="G492" s="405" t="s">
        <v>22958</v>
      </c>
      <c r="H492" s="405" t="s">
        <v>22893</v>
      </c>
      <c r="I492" s="405"/>
    </row>
    <row r="493" spans="1:9" ht="60" customHeight="1">
      <c r="A493" s="938">
        <v>232</v>
      </c>
      <c r="B493" s="828">
        <v>446</v>
      </c>
      <c r="C493" s="405" t="s">
        <v>22959</v>
      </c>
      <c r="D493" s="405" t="s">
        <v>22390</v>
      </c>
      <c r="E493" s="829">
        <v>327</v>
      </c>
      <c r="F493" s="405" t="s">
        <v>22960</v>
      </c>
      <c r="G493" s="405" t="s">
        <v>22679</v>
      </c>
      <c r="H493" s="405" t="s">
        <v>22893</v>
      </c>
      <c r="I493" s="405"/>
    </row>
    <row r="494" spans="1:9" ht="60" customHeight="1">
      <c r="A494" s="938">
        <v>233</v>
      </c>
      <c r="B494" s="1217">
        <v>447</v>
      </c>
      <c r="C494" s="405" t="s">
        <v>22961</v>
      </c>
      <c r="D494" s="405" t="s">
        <v>22390</v>
      </c>
      <c r="E494" s="829">
        <v>136</v>
      </c>
      <c r="F494" s="405" t="s">
        <v>22962</v>
      </c>
      <c r="G494" s="405" t="s">
        <v>22931</v>
      </c>
      <c r="H494" s="405" t="s">
        <v>22893</v>
      </c>
      <c r="I494" s="405"/>
    </row>
    <row r="495" spans="1:9" ht="60" customHeight="1">
      <c r="A495" s="938">
        <v>234</v>
      </c>
      <c r="B495" s="828">
        <v>448</v>
      </c>
      <c r="C495" s="405" t="s">
        <v>22963</v>
      </c>
      <c r="D495" s="405" t="s">
        <v>22390</v>
      </c>
      <c r="E495" s="829">
        <v>29</v>
      </c>
      <c r="F495" s="405" t="s">
        <v>22964</v>
      </c>
      <c r="G495" s="405" t="s">
        <v>22064</v>
      </c>
      <c r="H495" s="405" t="s">
        <v>22621</v>
      </c>
      <c r="I495" s="405"/>
    </row>
    <row r="496" spans="1:9" ht="60" customHeight="1">
      <c r="A496" s="938">
        <v>235</v>
      </c>
      <c r="B496" s="1217">
        <v>449</v>
      </c>
      <c r="C496" s="405" t="s">
        <v>22965</v>
      </c>
      <c r="D496" s="405" t="s">
        <v>22390</v>
      </c>
      <c r="E496" s="829">
        <v>8</v>
      </c>
      <c r="F496" s="405" t="s">
        <v>22966</v>
      </c>
      <c r="G496" s="405" t="s">
        <v>21856</v>
      </c>
      <c r="H496" s="405" t="s">
        <v>22621</v>
      </c>
      <c r="I496" s="405"/>
    </row>
    <row r="497" spans="1:9" ht="60" customHeight="1">
      <c r="A497" s="938">
        <v>236</v>
      </c>
      <c r="B497" s="828">
        <v>450</v>
      </c>
      <c r="C497" s="405" t="s">
        <v>10224</v>
      </c>
      <c r="D497" s="405" t="s">
        <v>22390</v>
      </c>
      <c r="E497" s="829">
        <v>62</v>
      </c>
      <c r="F497" s="405" t="s">
        <v>22967</v>
      </c>
      <c r="G497" s="405" t="s">
        <v>22931</v>
      </c>
      <c r="H497" s="405" t="s">
        <v>22893</v>
      </c>
      <c r="I497" s="405"/>
    </row>
    <row r="498" spans="1:9" ht="60" customHeight="1">
      <c r="A498" s="938">
        <v>237</v>
      </c>
      <c r="B498" s="1217">
        <v>451</v>
      </c>
      <c r="C498" s="405" t="s">
        <v>22968</v>
      </c>
      <c r="D498" s="405" t="s">
        <v>22390</v>
      </c>
      <c r="E498" s="829">
        <v>44</v>
      </c>
      <c r="F498" s="405" t="s">
        <v>22969</v>
      </c>
      <c r="G498" s="405" t="s">
        <v>22931</v>
      </c>
      <c r="H498" s="405" t="s">
        <v>22893</v>
      </c>
      <c r="I498" s="405"/>
    </row>
    <row r="499" spans="1:9" ht="60" customHeight="1">
      <c r="A499" s="938">
        <v>238</v>
      </c>
      <c r="B499" s="828">
        <v>452</v>
      </c>
      <c r="C499" s="405" t="s">
        <v>22970</v>
      </c>
      <c r="D499" s="405" t="s">
        <v>22390</v>
      </c>
      <c r="E499" s="829">
        <v>126</v>
      </c>
      <c r="F499" s="405" t="s">
        <v>22971</v>
      </c>
      <c r="G499" s="405" t="s">
        <v>22931</v>
      </c>
      <c r="H499" s="405" t="s">
        <v>22893</v>
      </c>
      <c r="I499" s="405"/>
    </row>
    <row r="500" spans="1:9" ht="60" customHeight="1">
      <c r="A500" s="938">
        <v>239</v>
      </c>
      <c r="B500" s="1217">
        <v>453</v>
      </c>
      <c r="C500" s="405" t="s">
        <v>22972</v>
      </c>
      <c r="D500" s="405" t="s">
        <v>22390</v>
      </c>
      <c r="E500" s="829">
        <v>57</v>
      </c>
      <c r="F500" s="405" t="s">
        <v>22973</v>
      </c>
      <c r="G500" s="405" t="s">
        <v>22031</v>
      </c>
      <c r="H500" s="405" t="s">
        <v>22893</v>
      </c>
      <c r="I500" s="405"/>
    </row>
    <row r="501" spans="1:9" ht="60" customHeight="1">
      <c r="A501" s="938">
        <v>240</v>
      </c>
      <c r="B501" s="828">
        <v>454</v>
      </c>
      <c r="C501" s="405" t="s">
        <v>22974</v>
      </c>
      <c r="D501" s="405" t="s">
        <v>22390</v>
      </c>
      <c r="E501" s="829">
        <v>49</v>
      </c>
      <c r="F501" s="405" t="s">
        <v>22975</v>
      </c>
      <c r="G501" s="405" t="s">
        <v>21839</v>
      </c>
      <c r="H501" s="405" t="s">
        <v>22621</v>
      </c>
      <c r="I501" s="405"/>
    </row>
    <row r="502" spans="1:9" ht="60" customHeight="1">
      <c r="A502" s="938">
        <v>241</v>
      </c>
      <c r="B502" s="1217">
        <v>455</v>
      </c>
      <c r="C502" s="405" t="s">
        <v>22976</v>
      </c>
      <c r="D502" s="405" t="s">
        <v>22390</v>
      </c>
      <c r="E502" s="829">
        <v>12</v>
      </c>
      <c r="F502" s="405" t="s">
        <v>22977</v>
      </c>
      <c r="G502" s="405" t="s">
        <v>21839</v>
      </c>
      <c r="H502" s="405" t="s">
        <v>22621</v>
      </c>
      <c r="I502" s="405"/>
    </row>
    <row r="503" spans="1:9" ht="60" customHeight="1">
      <c r="A503" s="938">
        <v>242</v>
      </c>
      <c r="B503" s="828">
        <v>456</v>
      </c>
      <c r="C503" s="405" t="s">
        <v>22248</v>
      </c>
      <c r="D503" s="405" t="s">
        <v>22390</v>
      </c>
      <c r="E503" s="829">
        <v>16</v>
      </c>
      <c r="F503" s="405" t="s">
        <v>22978</v>
      </c>
      <c r="G503" s="405" t="s">
        <v>21839</v>
      </c>
      <c r="H503" s="405" t="s">
        <v>22621</v>
      </c>
      <c r="I503" s="405"/>
    </row>
    <row r="504" spans="1:9" ht="60" customHeight="1">
      <c r="A504" s="938">
        <v>243</v>
      </c>
      <c r="B504" s="1217">
        <v>457</v>
      </c>
      <c r="C504" s="405" t="s">
        <v>22979</v>
      </c>
      <c r="D504" s="405" t="s">
        <v>22390</v>
      </c>
      <c r="E504" s="829">
        <v>54</v>
      </c>
      <c r="F504" s="405" t="s">
        <v>22980</v>
      </c>
      <c r="G504" s="405" t="s">
        <v>21839</v>
      </c>
      <c r="H504" s="405" t="s">
        <v>22621</v>
      </c>
      <c r="I504" s="405"/>
    </row>
    <row r="505" spans="1:9" ht="78.75" customHeight="1">
      <c r="A505" s="938">
        <v>244</v>
      </c>
      <c r="B505" s="828">
        <v>458</v>
      </c>
      <c r="C505" s="405" t="s">
        <v>22981</v>
      </c>
      <c r="D505" s="405" t="s">
        <v>22390</v>
      </c>
      <c r="E505" s="829">
        <v>26</v>
      </c>
      <c r="F505" s="405" t="s">
        <v>22982</v>
      </c>
      <c r="G505" s="405" t="s">
        <v>21839</v>
      </c>
      <c r="H505" s="405" t="s">
        <v>22621</v>
      </c>
      <c r="I505" s="405"/>
    </row>
    <row r="506" spans="1:9" ht="75" customHeight="1">
      <c r="A506" s="938">
        <v>245</v>
      </c>
      <c r="B506" s="1217">
        <v>459</v>
      </c>
      <c r="C506" s="405" t="s">
        <v>22983</v>
      </c>
      <c r="D506" s="405" t="s">
        <v>22390</v>
      </c>
      <c r="E506" s="829">
        <v>30</v>
      </c>
      <c r="F506" s="405" t="s">
        <v>22984</v>
      </c>
      <c r="G506" s="405" t="s">
        <v>22165</v>
      </c>
      <c r="H506" s="405" t="s">
        <v>22985</v>
      </c>
      <c r="I506" s="405"/>
    </row>
    <row r="507" spans="1:9" ht="60" customHeight="1">
      <c r="A507" s="938">
        <v>246</v>
      </c>
      <c r="B507" s="828">
        <v>460</v>
      </c>
      <c r="C507" s="405" t="s">
        <v>22442</v>
      </c>
      <c r="D507" s="405" t="s">
        <v>22390</v>
      </c>
      <c r="E507" s="829">
        <v>12</v>
      </c>
      <c r="F507" s="405" t="s">
        <v>22986</v>
      </c>
      <c r="G507" s="405" t="s">
        <v>21839</v>
      </c>
      <c r="H507" s="405" t="s">
        <v>22621</v>
      </c>
      <c r="I507" s="405"/>
    </row>
    <row r="508" spans="1:9" ht="60" customHeight="1">
      <c r="A508" s="938">
        <v>247</v>
      </c>
      <c r="B508" s="1217">
        <v>461</v>
      </c>
      <c r="C508" s="405" t="s">
        <v>22987</v>
      </c>
      <c r="D508" s="405" t="s">
        <v>22390</v>
      </c>
      <c r="E508" s="829">
        <v>337</v>
      </c>
      <c r="F508" s="405" t="s">
        <v>22988</v>
      </c>
      <c r="G508" s="405" t="s">
        <v>22989</v>
      </c>
      <c r="H508" s="405" t="s">
        <v>22893</v>
      </c>
      <c r="I508" s="405"/>
    </row>
    <row r="509" spans="1:9" ht="60" customHeight="1">
      <c r="A509" s="938">
        <v>248</v>
      </c>
      <c r="B509" s="828">
        <v>462</v>
      </c>
      <c r="C509" s="405" t="s">
        <v>2340</v>
      </c>
      <c r="D509" s="405" t="s">
        <v>22390</v>
      </c>
      <c r="E509" s="829">
        <v>301</v>
      </c>
      <c r="F509" s="405" t="s">
        <v>22990</v>
      </c>
      <c r="G509" s="405" t="s">
        <v>22989</v>
      </c>
      <c r="H509" s="405" t="s">
        <v>21928</v>
      </c>
      <c r="I509" s="405"/>
    </row>
    <row r="510" spans="1:9" ht="60" customHeight="1">
      <c r="A510" s="938">
        <v>249</v>
      </c>
      <c r="B510" s="1217">
        <v>463</v>
      </c>
      <c r="C510" s="405" t="s">
        <v>22991</v>
      </c>
      <c r="D510" s="405" t="s">
        <v>22390</v>
      </c>
      <c r="E510" s="829">
        <v>252</v>
      </c>
      <c r="F510" s="405" t="s">
        <v>22992</v>
      </c>
      <c r="G510" s="405" t="s">
        <v>22989</v>
      </c>
      <c r="H510" s="405" t="s">
        <v>22893</v>
      </c>
      <c r="I510" s="405"/>
    </row>
    <row r="511" spans="1:9" ht="85.5" customHeight="1">
      <c r="A511" s="938">
        <v>250</v>
      </c>
      <c r="B511" s="828">
        <v>464</v>
      </c>
      <c r="C511" s="405" t="s">
        <v>22993</v>
      </c>
      <c r="D511" s="405" t="s">
        <v>22390</v>
      </c>
      <c r="E511" s="829">
        <v>14</v>
      </c>
      <c r="F511" s="405" t="s">
        <v>22994</v>
      </c>
      <c r="G511" s="405" t="s">
        <v>21839</v>
      </c>
      <c r="H511" s="405" t="s">
        <v>22621</v>
      </c>
      <c r="I511" s="405"/>
    </row>
    <row r="512" spans="1:9" ht="60" customHeight="1">
      <c r="A512" s="938">
        <v>251</v>
      </c>
      <c r="B512" s="1217">
        <v>465</v>
      </c>
      <c r="C512" s="405" t="s">
        <v>22995</v>
      </c>
      <c r="D512" s="405" t="s">
        <v>22390</v>
      </c>
      <c r="E512" s="829">
        <v>11</v>
      </c>
      <c r="F512" s="405" t="s">
        <v>22996</v>
      </c>
      <c r="G512" s="405" t="s">
        <v>21839</v>
      </c>
      <c r="H512" s="405" t="s">
        <v>22621</v>
      </c>
      <c r="I512" s="405"/>
    </row>
    <row r="513" spans="1:13" ht="60" customHeight="1">
      <c r="A513" s="938">
        <v>252</v>
      </c>
      <c r="B513" s="828">
        <v>466</v>
      </c>
      <c r="C513" s="405" t="s">
        <v>22997</v>
      </c>
      <c r="D513" s="405" t="s">
        <v>22390</v>
      </c>
      <c r="E513" s="829">
        <v>15</v>
      </c>
      <c r="F513" s="405" t="s">
        <v>22998</v>
      </c>
      <c r="G513" s="405" t="s">
        <v>21839</v>
      </c>
      <c r="H513" s="405" t="s">
        <v>22999</v>
      </c>
      <c r="I513" s="405"/>
    </row>
    <row r="514" spans="1:13" ht="69.75" customHeight="1">
      <c r="A514" s="938">
        <v>253</v>
      </c>
      <c r="B514" s="1217">
        <v>467</v>
      </c>
      <c r="C514" s="405" t="s">
        <v>23000</v>
      </c>
      <c r="D514" s="405" t="s">
        <v>22390</v>
      </c>
      <c r="E514" s="829">
        <v>45</v>
      </c>
      <c r="F514" s="405" t="s">
        <v>23001</v>
      </c>
      <c r="G514" s="405" t="s">
        <v>21839</v>
      </c>
      <c r="H514" s="405" t="s">
        <v>22621</v>
      </c>
      <c r="I514" s="405"/>
    </row>
    <row r="515" spans="1:13" ht="69.75" customHeight="1">
      <c r="A515" s="938">
        <v>254</v>
      </c>
      <c r="B515" s="828">
        <v>468</v>
      </c>
      <c r="C515" s="405" t="s">
        <v>23002</v>
      </c>
      <c r="D515" s="405" t="s">
        <v>22390</v>
      </c>
      <c r="E515" s="829">
        <v>14</v>
      </c>
      <c r="F515" s="405" t="s">
        <v>23003</v>
      </c>
      <c r="G515" s="405" t="s">
        <v>21839</v>
      </c>
      <c r="H515" s="405" t="s">
        <v>22621</v>
      </c>
      <c r="I515" s="405"/>
      <c r="M515" s="938" t="s">
        <v>2087</v>
      </c>
    </row>
    <row r="516" spans="1:13" ht="99" customHeight="1">
      <c r="A516" s="938">
        <v>255</v>
      </c>
      <c r="B516" s="1217">
        <v>469</v>
      </c>
      <c r="C516" s="405" t="s">
        <v>23004</v>
      </c>
      <c r="D516" s="405" t="s">
        <v>22390</v>
      </c>
      <c r="E516" s="829">
        <v>39</v>
      </c>
      <c r="F516" s="405" t="s">
        <v>23005</v>
      </c>
      <c r="G516" s="405" t="s">
        <v>21839</v>
      </c>
      <c r="H516" s="405" t="s">
        <v>22621</v>
      </c>
      <c r="I516" s="405"/>
    </row>
    <row r="517" spans="1:13" ht="66" customHeight="1">
      <c r="A517" s="938">
        <v>256</v>
      </c>
      <c r="B517" s="828">
        <v>470</v>
      </c>
      <c r="C517" s="405" t="s">
        <v>23006</v>
      </c>
      <c r="D517" s="405" t="s">
        <v>22390</v>
      </c>
      <c r="E517" s="829">
        <v>52</v>
      </c>
      <c r="F517" s="405" t="s">
        <v>23007</v>
      </c>
      <c r="G517" s="405" t="s">
        <v>21839</v>
      </c>
      <c r="H517" s="405" t="s">
        <v>22621</v>
      </c>
      <c r="I517" s="405"/>
    </row>
    <row r="518" spans="1:13" ht="60" customHeight="1">
      <c r="A518" s="938">
        <v>257</v>
      </c>
      <c r="B518" s="1217">
        <v>471</v>
      </c>
      <c r="C518" s="405" t="s">
        <v>23008</v>
      </c>
      <c r="D518" s="405" t="s">
        <v>22390</v>
      </c>
      <c r="E518" s="829">
        <v>7486</v>
      </c>
      <c r="F518" s="405" t="s">
        <v>23009</v>
      </c>
      <c r="G518" s="405" t="s">
        <v>22989</v>
      </c>
      <c r="H518" s="405" t="s">
        <v>21928</v>
      </c>
      <c r="I518" s="405"/>
    </row>
    <row r="519" spans="1:13" ht="60" customHeight="1">
      <c r="A519" s="938">
        <v>258</v>
      </c>
      <c r="B519" s="828">
        <v>472</v>
      </c>
      <c r="C519" s="405" t="s">
        <v>23010</v>
      </c>
      <c r="D519" s="405" t="s">
        <v>22390</v>
      </c>
      <c r="E519" s="829">
        <v>12</v>
      </c>
      <c r="F519" s="405" t="s">
        <v>23011</v>
      </c>
      <c r="G519" s="405" t="s">
        <v>21839</v>
      </c>
      <c r="H519" s="405" t="s">
        <v>22621</v>
      </c>
      <c r="I519" s="405"/>
    </row>
    <row r="520" spans="1:13" ht="114.75" customHeight="1">
      <c r="A520" s="938">
        <v>259</v>
      </c>
      <c r="B520" s="1217">
        <v>473</v>
      </c>
      <c r="C520" s="405" t="s">
        <v>23012</v>
      </c>
      <c r="D520" s="405" t="s">
        <v>22390</v>
      </c>
      <c r="E520" s="829">
        <v>57</v>
      </c>
      <c r="F520" s="405" t="s">
        <v>23013</v>
      </c>
      <c r="G520" s="405" t="s">
        <v>21839</v>
      </c>
      <c r="H520" s="405" t="s">
        <v>22621</v>
      </c>
      <c r="I520" s="405"/>
    </row>
    <row r="521" spans="1:13" ht="60" customHeight="1">
      <c r="A521" s="938">
        <v>260</v>
      </c>
      <c r="B521" s="828">
        <v>474</v>
      </c>
      <c r="C521" s="405" t="s">
        <v>23014</v>
      </c>
      <c r="D521" s="405" t="s">
        <v>22390</v>
      </c>
      <c r="E521" s="829">
        <v>13</v>
      </c>
      <c r="F521" s="405" t="s">
        <v>23015</v>
      </c>
      <c r="G521" s="405" t="s">
        <v>21839</v>
      </c>
      <c r="H521" s="405" t="s">
        <v>22621</v>
      </c>
      <c r="I521" s="405"/>
    </row>
    <row r="522" spans="1:13" ht="60" customHeight="1">
      <c r="A522" s="938">
        <v>261</v>
      </c>
      <c r="B522" s="1217">
        <v>475</v>
      </c>
      <c r="C522" s="405" t="s">
        <v>23016</v>
      </c>
      <c r="D522" s="405" t="s">
        <v>22390</v>
      </c>
      <c r="E522" s="829">
        <v>128</v>
      </c>
      <c r="F522" s="405" t="s">
        <v>23017</v>
      </c>
      <c r="G522" s="405" t="s">
        <v>22989</v>
      </c>
      <c r="H522" s="405" t="s">
        <v>22893</v>
      </c>
      <c r="I522" s="405"/>
    </row>
    <row r="523" spans="1:13" ht="52.5" customHeight="1">
      <c r="A523" s="938">
        <v>262</v>
      </c>
      <c r="B523" s="828">
        <v>476</v>
      </c>
      <c r="C523" s="1121" t="s">
        <v>23018</v>
      </c>
      <c r="D523" s="405" t="s">
        <v>22390</v>
      </c>
      <c r="E523" s="829">
        <v>55</v>
      </c>
      <c r="F523" s="405" t="s">
        <v>23019</v>
      </c>
      <c r="G523" s="405" t="s">
        <v>22832</v>
      </c>
      <c r="H523" s="405" t="s">
        <v>22016</v>
      </c>
      <c r="I523" s="405"/>
    </row>
    <row r="524" spans="1:13" ht="104.25" customHeight="1">
      <c r="B524" s="1213"/>
      <c r="C524" s="2973" t="s">
        <v>23020</v>
      </c>
      <c r="D524" s="2974"/>
      <c r="E524" s="1228">
        <f>SUM(E262:E523)</f>
        <v>56019.290000000015</v>
      </c>
      <c r="F524" s="1209"/>
      <c r="G524" s="1209"/>
      <c r="H524" s="1209"/>
      <c r="I524" s="1214"/>
    </row>
    <row r="525" spans="1:13" ht="40.5" customHeight="1">
      <c r="B525" s="1212"/>
      <c r="C525" s="2978" t="s">
        <v>23021</v>
      </c>
      <c r="D525" s="2979"/>
      <c r="E525" s="1229">
        <f>SUM(E524,E260,E253,E249,E245,E145,E104)</f>
        <v>106230.83989999999</v>
      </c>
      <c r="F525" s="1208"/>
      <c r="G525" s="1208"/>
      <c r="H525" s="1208"/>
      <c r="I525" s="1203"/>
    </row>
    <row r="526" spans="1:13" ht="51" customHeight="1">
      <c r="B526" s="2975" t="s">
        <v>6023</v>
      </c>
      <c r="C526" s="2976"/>
      <c r="D526" s="2976"/>
      <c r="E526" s="2976"/>
      <c r="F526" s="2976"/>
      <c r="G526" s="2976"/>
      <c r="H526" s="2976"/>
      <c r="I526" s="1224"/>
    </row>
    <row r="527" spans="1:13" ht="30" customHeight="1">
      <c r="B527" s="2975" t="s">
        <v>23022</v>
      </c>
      <c r="C527" s="2982"/>
      <c r="D527" s="2982"/>
      <c r="E527" s="2982"/>
      <c r="F527" s="2982"/>
      <c r="G527" s="2982"/>
      <c r="H527" s="2982"/>
      <c r="I527" s="1207"/>
    </row>
    <row r="528" spans="1:13" ht="57.75" customHeight="1">
      <c r="A528" s="938">
        <v>1</v>
      </c>
      <c r="B528" s="1217">
        <v>477</v>
      </c>
      <c r="C528" s="458" t="s">
        <v>23023</v>
      </c>
      <c r="D528" s="458" t="s">
        <v>23024</v>
      </c>
      <c r="E528" s="1217">
        <v>0.01</v>
      </c>
      <c r="F528" s="458" t="s">
        <v>23025</v>
      </c>
      <c r="G528" s="458" t="s">
        <v>22440</v>
      </c>
      <c r="H528" s="458" t="s">
        <v>21921</v>
      </c>
      <c r="I528" s="458"/>
    </row>
    <row r="529" spans="1:9" ht="59.25" customHeight="1">
      <c r="A529" s="938">
        <v>2</v>
      </c>
      <c r="B529" s="1217">
        <v>478</v>
      </c>
      <c r="C529" s="405" t="s">
        <v>23026</v>
      </c>
      <c r="D529" s="405" t="s">
        <v>23024</v>
      </c>
      <c r="E529" s="828">
        <v>0.01</v>
      </c>
      <c r="F529" s="458" t="s">
        <v>23025</v>
      </c>
      <c r="G529" s="458" t="s">
        <v>22440</v>
      </c>
      <c r="H529" s="405" t="s">
        <v>21921</v>
      </c>
      <c r="I529" s="405"/>
    </row>
    <row r="530" spans="1:9" ht="72.75" customHeight="1">
      <c r="A530" s="938">
        <v>3</v>
      </c>
      <c r="B530" s="1217">
        <v>479</v>
      </c>
      <c r="C530" s="405" t="s">
        <v>23027</v>
      </c>
      <c r="D530" s="405" t="s">
        <v>23024</v>
      </c>
      <c r="E530" s="828">
        <v>0.01</v>
      </c>
      <c r="F530" s="405" t="s">
        <v>23028</v>
      </c>
      <c r="G530" s="405" t="s">
        <v>21833</v>
      </c>
      <c r="H530" s="405" t="s">
        <v>23029</v>
      </c>
      <c r="I530" s="405"/>
    </row>
    <row r="531" spans="1:9" ht="66.75" customHeight="1">
      <c r="A531" s="938">
        <v>4</v>
      </c>
      <c r="B531" s="1217">
        <v>480</v>
      </c>
      <c r="C531" s="405" t="s">
        <v>20173</v>
      </c>
      <c r="D531" s="405" t="s">
        <v>23024</v>
      </c>
      <c r="E531" s="828">
        <v>0.05</v>
      </c>
      <c r="F531" s="405" t="s">
        <v>23030</v>
      </c>
      <c r="G531" s="405" t="s">
        <v>23031</v>
      </c>
      <c r="H531" s="405" t="s">
        <v>22295</v>
      </c>
      <c r="I531" s="405"/>
    </row>
    <row r="532" spans="1:9" ht="60" customHeight="1">
      <c r="A532" s="938">
        <v>5</v>
      </c>
      <c r="B532" s="1217">
        <v>481</v>
      </c>
      <c r="C532" s="405" t="s">
        <v>1706</v>
      </c>
      <c r="D532" s="405" t="s">
        <v>23024</v>
      </c>
      <c r="E532" s="829">
        <v>3.9</v>
      </c>
      <c r="F532" s="405" t="s">
        <v>23032</v>
      </c>
      <c r="G532" s="405" t="s">
        <v>21944</v>
      </c>
      <c r="H532" s="405" t="s">
        <v>23033</v>
      </c>
      <c r="I532" s="405"/>
    </row>
    <row r="533" spans="1:9" ht="60" customHeight="1">
      <c r="A533" s="938">
        <v>6</v>
      </c>
      <c r="B533" s="1217">
        <v>482</v>
      </c>
      <c r="C533" s="405" t="s">
        <v>23034</v>
      </c>
      <c r="D533" s="405" t="s">
        <v>23024</v>
      </c>
      <c r="E533" s="829">
        <v>5</v>
      </c>
      <c r="F533" s="405" t="s">
        <v>23035</v>
      </c>
      <c r="G533" s="405" t="s">
        <v>21944</v>
      </c>
      <c r="H533" s="405" t="s">
        <v>23036</v>
      </c>
      <c r="I533" s="405"/>
    </row>
    <row r="534" spans="1:9" ht="63.75" customHeight="1">
      <c r="A534" s="938">
        <v>7</v>
      </c>
      <c r="B534" s="1217">
        <v>483</v>
      </c>
      <c r="C534" s="405" t="s">
        <v>23037</v>
      </c>
      <c r="D534" s="405" t="s">
        <v>23024</v>
      </c>
      <c r="E534" s="829">
        <v>1.5</v>
      </c>
      <c r="F534" s="405" t="s">
        <v>23038</v>
      </c>
      <c r="G534" s="405" t="s">
        <v>21944</v>
      </c>
      <c r="H534" s="405" t="s">
        <v>23033</v>
      </c>
      <c r="I534" s="405"/>
    </row>
    <row r="535" spans="1:9" ht="80.25" customHeight="1">
      <c r="A535" s="938">
        <v>8</v>
      </c>
      <c r="B535" s="1217">
        <v>484</v>
      </c>
      <c r="C535" s="405" t="s">
        <v>23039</v>
      </c>
      <c r="D535" s="405" t="s">
        <v>23024</v>
      </c>
      <c r="E535" s="829">
        <v>0.01</v>
      </c>
      <c r="F535" s="405" t="s">
        <v>23040</v>
      </c>
      <c r="G535" s="405" t="s">
        <v>22165</v>
      </c>
      <c r="H535" s="405" t="s">
        <v>23041</v>
      </c>
      <c r="I535" s="405"/>
    </row>
    <row r="536" spans="1:9" ht="60" customHeight="1">
      <c r="A536" s="938">
        <v>9</v>
      </c>
      <c r="B536" s="1217">
        <v>485</v>
      </c>
      <c r="C536" s="405" t="s">
        <v>23039</v>
      </c>
      <c r="D536" s="405" t="s">
        <v>23024</v>
      </c>
      <c r="E536" s="829">
        <v>0.01</v>
      </c>
      <c r="F536" s="405" t="s">
        <v>23042</v>
      </c>
      <c r="G536" s="405" t="s">
        <v>21927</v>
      </c>
      <c r="H536" s="405" t="s">
        <v>23043</v>
      </c>
      <c r="I536" s="405"/>
    </row>
    <row r="537" spans="1:9" ht="60" customHeight="1">
      <c r="A537" s="938">
        <v>10</v>
      </c>
      <c r="B537" s="1217">
        <v>486</v>
      </c>
      <c r="C537" s="405" t="s">
        <v>23044</v>
      </c>
      <c r="D537" s="405" t="s">
        <v>23024</v>
      </c>
      <c r="E537" s="829">
        <v>1</v>
      </c>
      <c r="F537" s="405" t="s">
        <v>23045</v>
      </c>
      <c r="G537" s="405" t="s">
        <v>21927</v>
      </c>
      <c r="H537" s="405" t="s">
        <v>23046</v>
      </c>
      <c r="I537" s="405"/>
    </row>
    <row r="538" spans="1:9" ht="60" customHeight="1">
      <c r="A538" s="938">
        <v>11</v>
      </c>
      <c r="B538" s="1217">
        <v>487</v>
      </c>
      <c r="C538" s="405" t="s">
        <v>23047</v>
      </c>
      <c r="D538" s="405" t="s">
        <v>23024</v>
      </c>
      <c r="E538" s="829">
        <v>0.02</v>
      </c>
      <c r="F538" s="405" t="s">
        <v>23048</v>
      </c>
      <c r="G538" s="405" t="s">
        <v>21927</v>
      </c>
      <c r="H538" s="405" t="s">
        <v>23043</v>
      </c>
      <c r="I538" s="405"/>
    </row>
    <row r="539" spans="1:9" ht="81.900000000000006" customHeight="1">
      <c r="A539" s="938">
        <v>12</v>
      </c>
      <c r="B539" s="1217">
        <v>488</v>
      </c>
      <c r="C539" s="405" t="s">
        <v>23049</v>
      </c>
      <c r="D539" s="405" t="s">
        <v>23024</v>
      </c>
      <c r="E539" s="829">
        <v>0.2</v>
      </c>
      <c r="F539" s="405" t="s">
        <v>23050</v>
      </c>
      <c r="G539" s="405" t="s">
        <v>22559</v>
      </c>
      <c r="H539" s="405" t="s">
        <v>23051</v>
      </c>
      <c r="I539" s="405"/>
    </row>
    <row r="540" spans="1:9" ht="57.75" customHeight="1">
      <c r="A540" s="938">
        <v>13</v>
      </c>
      <c r="B540" s="1217">
        <v>489</v>
      </c>
      <c r="C540" s="405" t="s">
        <v>23052</v>
      </c>
      <c r="D540" s="405" t="s">
        <v>23024</v>
      </c>
      <c r="E540" s="829">
        <v>0.01</v>
      </c>
      <c r="F540" s="405" t="s">
        <v>23053</v>
      </c>
      <c r="G540" s="405" t="s">
        <v>21931</v>
      </c>
      <c r="H540" s="405" t="s">
        <v>23054</v>
      </c>
      <c r="I540" s="405"/>
    </row>
    <row r="541" spans="1:9" ht="72" customHeight="1">
      <c r="A541" s="938">
        <v>14</v>
      </c>
      <c r="B541" s="1217">
        <v>490</v>
      </c>
      <c r="C541" s="405" t="s">
        <v>23055</v>
      </c>
      <c r="D541" s="405" t="s">
        <v>23024</v>
      </c>
      <c r="E541" s="829">
        <v>3.7</v>
      </c>
      <c r="F541" s="405" t="s">
        <v>23056</v>
      </c>
      <c r="G541" s="405" t="s">
        <v>22064</v>
      </c>
      <c r="H541" s="405" t="s">
        <v>23057</v>
      </c>
      <c r="I541" s="405"/>
    </row>
    <row r="542" spans="1:9" ht="81.900000000000006" customHeight="1">
      <c r="A542" s="938">
        <v>15</v>
      </c>
      <c r="B542" s="1217">
        <v>491</v>
      </c>
      <c r="C542" s="405" t="s">
        <v>23058</v>
      </c>
      <c r="D542" s="405" t="s">
        <v>23024</v>
      </c>
      <c r="E542" s="829">
        <v>0.01</v>
      </c>
      <c r="F542" s="405" t="s">
        <v>23059</v>
      </c>
      <c r="G542" s="405" t="s">
        <v>23060</v>
      </c>
      <c r="H542" s="405" t="s">
        <v>23061</v>
      </c>
      <c r="I542" s="405"/>
    </row>
    <row r="543" spans="1:9" ht="81.900000000000006" customHeight="1">
      <c r="A543" s="938">
        <v>16</v>
      </c>
      <c r="B543" s="1217">
        <v>492</v>
      </c>
      <c r="C543" s="405" t="s">
        <v>23058</v>
      </c>
      <c r="D543" s="405" t="s">
        <v>23024</v>
      </c>
      <c r="E543" s="829">
        <v>0.01</v>
      </c>
      <c r="F543" s="405" t="s">
        <v>23062</v>
      </c>
      <c r="G543" s="405" t="s">
        <v>23063</v>
      </c>
      <c r="H543" s="405" t="s">
        <v>23057</v>
      </c>
      <c r="I543" s="405"/>
    </row>
    <row r="544" spans="1:9" ht="72" customHeight="1">
      <c r="A544" s="938">
        <v>17</v>
      </c>
      <c r="B544" s="1217">
        <v>493</v>
      </c>
      <c r="C544" s="405" t="s">
        <v>23064</v>
      </c>
      <c r="D544" s="405" t="s">
        <v>23024</v>
      </c>
      <c r="E544" s="829">
        <v>0.01</v>
      </c>
      <c r="F544" s="405" t="s">
        <v>23065</v>
      </c>
      <c r="G544" s="405" t="s">
        <v>22064</v>
      </c>
      <c r="H544" s="405" t="s">
        <v>23057</v>
      </c>
      <c r="I544" s="405"/>
    </row>
    <row r="545" spans="1:9" ht="60.75" customHeight="1">
      <c r="A545" s="938">
        <v>18</v>
      </c>
      <c r="B545" s="1217">
        <v>494</v>
      </c>
      <c r="C545" s="405" t="s">
        <v>23066</v>
      </c>
      <c r="D545" s="405" t="s">
        <v>23024</v>
      </c>
      <c r="E545" s="829">
        <v>0.01</v>
      </c>
      <c r="F545" s="405" t="s">
        <v>23067</v>
      </c>
      <c r="G545" s="405" t="s">
        <v>23060</v>
      </c>
      <c r="H545" s="405" t="s">
        <v>23068</v>
      </c>
      <c r="I545" s="405"/>
    </row>
    <row r="546" spans="1:9" ht="81.900000000000006" customHeight="1">
      <c r="A546" s="938">
        <v>19</v>
      </c>
      <c r="B546" s="1217">
        <v>495</v>
      </c>
      <c r="C546" s="405" t="s">
        <v>23069</v>
      </c>
      <c r="D546" s="405" t="s">
        <v>23024</v>
      </c>
      <c r="E546" s="829">
        <v>5</v>
      </c>
      <c r="F546" s="405" t="s">
        <v>23070</v>
      </c>
      <c r="G546" s="405" t="s">
        <v>22064</v>
      </c>
      <c r="H546" s="405" t="s">
        <v>23071</v>
      </c>
      <c r="I546" s="405"/>
    </row>
    <row r="547" spans="1:9" ht="81.900000000000006" customHeight="1">
      <c r="A547" s="938">
        <v>20</v>
      </c>
      <c r="B547" s="1217">
        <v>496</v>
      </c>
      <c r="C547" s="405" t="s">
        <v>23072</v>
      </c>
      <c r="D547" s="405" t="s">
        <v>23024</v>
      </c>
      <c r="E547" s="829">
        <v>2.9</v>
      </c>
      <c r="F547" s="405" t="s">
        <v>23073</v>
      </c>
      <c r="G547" s="405" t="s">
        <v>22064</v>
      </c>
      <c r="H547" s="405" t="s">
        <v>23057</v>
      </c>
      <c r="I547" s="405"/>
    </row>
    <row r="548" spans="1:9" ht="60" customHeight="1">
      <c r="A548" s="938">
        <v>21</v>
      </c>
      <c r="B548" s="1217">
        <v>497</v>
      </c>
      <c r="C548" s="405" t="s">
        <v>23052</v>
      </c>
      <c r="D548" s="405" t="s">
        <v>23024</v>
      </c>
      <c r="E548" s="829">
        <v>0.01</v>
      </c>
      <c r="F548" s="405" t="s">
        <v>23074</v>
      </c>
      <c r="G548" s="405" t="s">
        <v>21812</v>
      </c>
      <c r="H548" s="405" t="s">
        <v>23075</v>
      </c>
      <c r="I548" s="405"/>
    </row>
    <row r="549" spans="1:9" ht="60" customHeight="1">
      <c r="A549" s="938">
        <v>22</v>
      </c>
      <c r="B549" s="1217">
        <v>498</v>
      </c>
      <c r="C549" s="405" t="s">
        <v>23076</v>
      </c>
      <c r="D549" s="405" t="s">
        <v>23024</v>
      </c>
      <c r="E549" s="829">
        <v>0.01</v>
      </c>
      <c r="F549" s="405" t="s">
        <v>23077</v>
      </c>
      <c r="G549" s="405" t="s">
        <v>23078</v>
      </c>
      <c r="H549" s="405" t="s">
        <v>23033</v>
      </c>
      <c r="I549" s="405"/>
    </row>
    <row r="550" spans="1:9" ht="82.5" customHeight="1">
      <c r="A550" s="938">
        <v>23</v>
      </c>
      <c r="B550" s="1217">
        <v>499</v>
      </c>
      <c r="C550" s="405" t="s">
        <v>23079</v>
      </c>
      <c r="D550" s="405" t="s">
        <v>23024</v>
      </c>
      <c r="E550" s="829">
        <v>0.5</v>
      </c>
      <c r="F550" s="405" t="s">
        <v>23080</v>
      </c>
      <c r="G550" s="405" t="s">
        <v>21812</v>
      </c>
      <c r="H550" s="405" t="s">
        <v>23075</v>
      </c>
      <c r="I550" s="405"/>
    </row>
    <row r="551" spans="1:9" ht="69" customHeight="1">
      <c r="A551" s="938">
        <v>24</v>
      </c>
      <c r="B551" s="1217">
        <v>500</v>
      </c>
      <c r="C551" s="405" t="s">
        <v>23081</v>
      </c>
      <c r="D551" s="405" t="s">
        <v>23024</v>
      </c>
      <c r="E551" s="829">
        <v>5</v>
      </c>
      <c r="F551" s="405" t="s">
        <v>23082</v>
      </c>
      <c r="G551" s="405" t="s">
        <v>23083</v>
      </c>
      <c r="H551" s="405" t="s">
        <v>23033</v>
      </c>
      <c r="I551" s="405"/>
    </row>
    <row r="552" spans="1:9" ht="76.5" customHeight="1">
      <c r="A552" s="938">
        <v>25</v>
      </c>
      <c r="B552" s="1217">
        <v>501</v>
      </c>
      <c r="C552" s="405" t="s">
        <v>23084</v>
      </c>
      <c r="D552" s="405" t="s">
        <v>23024</v>
      </c>
      <c r="E552" s="829">
        <v>0.01</v>
      </c>
      <c r="F552" s="405" t="s">
        <v>23085</v>
      </c>
      <c r="G552" s="405" t="s">
        <v>21839</v>
      </c>
      <c r="H552" s="1227" t="s">
        <v>23086</v>
      </c>
      <c r="I552" s="1227"/>
    </row>
    <row r="553" spans="1:9" ht="77.25" customHeight="1">
      <c r="A553" s="938">
        <v>26</v>
      </c>
      <c r="B553" s="1217">
        <v>502</v>
      </c>
      <c r="C553" s="405" t="s">
        <v>23087</v>
      </c>
      <c r="D553" s="405" t="s">
        <v>23024</v>
      </c>
      <c r="E553" s="829">
        <v>0.01</v>
      </c>
      <c r="F553" s="405" t="s">
        <v>23088</v>
      </c>
      <c r="G553" s="405" t="s">
        <v>21839</v>
      </c>
      <c r="H553" s="405" t="s">
        <v>23086</v>
      </c>
      <c r="I553" s="405"/>
    </row>
    <row r="554" spans="1:9" ht="66" customHeight="1">
      <c r="A554" s="938">
        <v>27</v>
      </c>
      <c r="B554" s="1217">
        <v>503</v>
      </c>
      <c r="C554" s="405" t="s">
        <v>23089</v>
      </c>
      <c r="D554" s="1122" t="s">
        <v>23024</v>
      </c>
      <c r="E554" s="1234">
        <v>5</v>
      </c>
      <c r="F554" s="1122" t="s">
        <v>23090</v>
      </c>
      <c r="G554" s="1122" t="s">
        <v>21833</v>
      </c>
      <c r="H554" s="1122" t="s">
        <v>23033</v>
      </c>
      <c r="I554" s="405"/>
    </row>
    <row r="555" spans="1:9" ht="65.25" customHeight="1">
      <c r="A555" s="938">
        <v>28</v>
      </c>
      <c r="B555" s="1217">
        <v>504</v>
      </c>
      <c r="C555" s="405" t="s">
        <v>23091</v>
      </c>
      <c r="D555" s="1122" t="s">
        <v>23024</v>
      </c>
      <c r="E555" s="1234">
        <v>3</v>
      </c>
      <c r="F555" s="1122" t="s">
        <v>23092</v>
      </c>
      <c r="G555" s="1122" t="s">
        <v>21833</v>
      </c>
      <c r="H555" s="1122" t="s">
        <v>23093</v>
      </c>
      <c r="I555" s="405"/>
    </row>
    <row r="556" spans="1:9" ht="73.5" customHeight="1">
      <c r="A556" s="938">
        <v>29</v>
      </c>
      <c r="B556" s="1217">
        <v>505</v>
      </c>
      <c r="C556" s="405" t="s">
        <v>23094</v>
      </c>
      <c r="D556" s="1122" t="s">
        <v>23024</v>
      </c>
      <c r="E556" s="1234">
        <v>1.5</v>
      </c>
      <c r="F556" s="1122" t="s">
        <v>23095</v>
      </c>
      <c r="G556" s="1122" t="s">
        <v>21833</v>
      </c>
      <c r="H556" s="1122" t="s">
        <v>22295</v>
      </c>
      <c r="I556" s="405"/>
    </row>
    <row r="557" spans="1:9" ht="89.1" customHeight="1">
      <c r="A557" s="938">
        <v>30</v>
      </c>
      <c r="B557" s="1217">
        <v>506</v>
      </c>
      <c r="C557" s="405" t="s">
        <v>22065</v>
      </c>
      <c r="D557" s="1122" t="s">
        <v>23024</v>
      </c>
      <c r="E557" s="1234">
        <v>6.2</v>
      </c>
      <c r="F557" s="1122" t="s">
        <v>23096</v>
      </c>
      <c r="G557" s="1122" t="s">
        <v>21833</v>
      </c>
      <c r="H557" s="1122" t="s">
        <v>23097</v>
      </c>
      <c r="I557" s="405"/>
    </row>
    <row r="558" spans="1:9" ht="64.5" customHeight="1">
      <c r="A558" s="938">
        <v>31</v>
      </c>
      <c r="B558" s="1217">
        <v>507</v>
      </c>
      <c r="C558" s="405" t="s">
        <v>23052</v>
      </c>
      <c r="D558" s="405" t="s">
        <v>23024</v>
      </c>
      <c r="E558" s="829">
        <v>0.01</v>
      </c>
      <c r="F558" s="405" t="s">
        <v>23098</v>
      </c>
      <c r="G558" s="405" t="s">
        <v>22026</v>
      </c>
      <c r="H558" s="405" t="s">
        <v>22295</v>
      </c>
      <c r="I558" s="405"/>
    </row>
    <row r="559" spans="1:9" ht="54" customHeight="1">
      <c r="A559" s="938">
        <v>32</v>
      </c>
      <c r="B559" s="1217">
        <v>508</v>
      </c>
      <c r="C559" s="405" t="s">
        <v>423</v>
      </c>
      <c r="D559" s="405" t="s">
        <v>23024</v>
      </c>
      <c r="E559" s="829">
        <v>0.01</v>
      </c>
      <c r="F559" s="405" t="s">
        <v>23099</v>
      </c>
      <c r="G559" s="405" t="s">
        <v>22026</v>
      </c>
      <c r="H559" s="405" t="s">
        <v>22295</v>
      </c>
      <c r="I559" s="405"/>
    </row>
    <row r="560" spans="1:9" ht="67.5" customHeight="1">
      <c r="A560" s="938">
        <v>33</v>
      </c>
      <c r="B560" s="1217">
        <v>509</v>
      </c>
      <c r="C560" s="405" t="s">
        <v>423</v>
      </c>
      <c r="D560" s="405" t="s">
        <v>23024</v>
      </c>
      <c r="E560" s="829">
        <v>0.01</v>
      </c>
      <c r="F560" s="405" t="s">
        <v>23099</v>
      </c>
      <c r="G560" s="405" t="s">
        <v>22026</v>
      </c>
      <c r="H560" s="405" t="s">
        <v>22295</v>
      </c>
      <c r="I560" s="405"/>
    </row>
    <row r="561" spans="1:11" ht="71.25" customHeight="1">
      <c r="A561" s="938">
        <v>34</v>
      </c>
      <c r="B561" s="1217">
        <v>510</v>
      </c>
      <c r="C561" s="405" t="s">
        <v>23100</v>
      </c>
      <c r="D561" s="405" t="s">
        <v>23024</v>
      </c>
      <c r="E561" s="829">
        <v>0.01</v>
      </c>
      <c r="F561" s="405" t="s">
        <v>23101</v>
      </c>
      <c r="G561" s="405" t="s">
        <v>21856</v>
      </c>
      <c r="H561" s="405" t="s">
        <v>23102</v>
      </c>
      <c r="I561" s="405"/>
    </row>
    <row r="562" spans="1:11" ht="75.75" customHeight="1">
      <c r="A562" s="938">
        <v>35</v>
      </c>
      <c r="B562" s="1217">
        <v>511</v>
      </c>
      <c r="C562" s="405" t="s">
        <v>23103</v>
      </c>
      <c r="D562" s="405" t="s">
        <v>23024</v>
      </c>
      <c r="E562" s="829">
        <v>0.01</v>
      </c>
      <c r="F562" s="405" t="s">
        <v>23101</v>
      </c>
      <c r="G562" s="405" t="s">
        <v>21856</v>
      </c>
      <c r="H562" s="405" t="s">
        <v>23102</v>
      </c>
      <c r="I562" s="405"/>
    </row>
    <row r="563" spans="1:11" ht="67.5" customHeight="1">
      <c r="A563" s="938">
        <v>36</v>
      </c>
      <c r="B563" s="1217">
        <v>512</v>
      </c>
      <c r="C563" s="405" t="s">
        <v>23104</v>
      </c>
      <c r="D563" s="405" t="s">
        <v>23024</v>
      </c>
      <c r="E563" s="829">
        <v>0.01</v>
      </c>
      <c r="F563" s="405" t="s">
        <v>23105</v>
      </c>
      <c r="G563" s="405" t="s">
        <v>22026</v>
      </c>
      <c r="H563" s="405" t="s">
        <v>22295</v>
      </c>
      <c r="I563" s="405"/>
    </row>
    <row r="564" spans="1:11" ht="84.9" customHeight="1">
      <c r="A564" s="938">
        <v>37</v>
      </c>
      <c r="B564" s="1217">
        <v>513</v>
      </c>
      <c r="C564" s="405" t="s">
        <v>23106</v>
      </c>
      <c r="D564" s="405" t="s">
        <v>23024</v>
      </c>
      <c r="E564" s="829">
        <v>0.05</v>
      </c>
      <c r="F564" s="405" t="s">
        <v>23107</v>
      </c>
      <c r="G564" s="405" t="s">
        <v>22026</v>
      </c>
      <c r="H564" s="405" t="s">
        <v>23108</v>
      </c>
      <c r="I564" s="405"/>
    </row>
    <row r="565" spans="1:11" ht="67.5" customHeight="1">
      <c r="A565" s="938">
        <v>38</v>
      </c>
      <c r="B565" s="1217">
        <v>514</v>
      </c>
      <c r="C565" s="405" t="s">
        <v>23109</v>
      </c>
      <c r="D565" s="405" t="s">
        <v>23024</v>
      </c>
      <c r="E565" s="829">
        <v>0.03</v>
      </c>
      <c r="F565" s="405" t="s">
        <v>23107</v>
      </c>
      <c r="G565" s="405" t="s">
        <v>22026</v>
      </c>
      <c r="H565" s="405" t="s">
        <v>23110</v>
      </c>
      <c r="I565" s="405"/>
    </row>
    <row r="566" spans="1:11" ht="89.1" customHeight="1">
      <c r="A566" s="938">
        <v>39</v>
      </c>
      <c r="B566" s="1217">
        <v>515</v>
      </c>
      <c r="C566" s="405" t="s">
        <v>23111</v>
      </c>
      <c r="D566" s="405" t="s">
        <v>23024</v>
      </c>
      <c r="E566" s="829">
        <v>5</v>
      </c>
      <c r="F566" s="405" t="s">
        <v>23112</v>
      </c>
      <c r="G566" s="405" t="s">
        <v>23113</v>
      </c>
      <c r="H566" s="405" t="s">
        <v>23114</v>
      </c>
      <c r="I566" s="405"/>
    </row>
    <row r="567" spans="1:11" ht="75.75" customHeight="1">
      <c r="A567" s="938">
        <v>40</v>
      </c>
      <c r="B567" s="1217">
        <v>516</v>
      </c>
      <c r="C567" s="405" t="s">
        <v>23115</v>
      </c>
      <c r="D567" s="405" t="s">
        <v>23024</v>
      </c>
      <c r="E567" s="829">
        <v>5</v>
      </c>
      <c r="F567" s="405" t="s">
        <v>23116</v>
      </c>
      <c r="G567" s="405" t="s">
        <v>22026</v>
      </c>
      <c r="H567" s="405" t="s">
        <v>23117</v>
      </c>
      <c r="I567" s="405"/>
    </row>
    <row r="568" spans="1:11" ht="89.1" customHeight="1">
      <c r="A568" s="938">
        <v>41</v>
      </c>
      <c r="B568" s="1217">
        <v>517</v>
      </c>
      <c r="C568" s="405" t="s">
        <v>23118</v>
      </c>
      <c r="D568" s="405" t="s">
        <v>23024</v>
      </c>
      <c r="E568" s="829">
        <v>0.01</v>
      </c>
      <c r="F568" s="405" t="s">
        <v>23119</v>
      </c>
      <c r="G568" s="405" t="s">
        <v>22703</v>
      </c>
      <c r="H568" s="405" t="s">
        <v>23120</v>
      </c>
      <c r="I568" s="405"/>
    </row>
    <row r="569" spans="1:11" ht="65.25" customHeight="1">
      <c r="A569" s="938">
        <v>42</v>
      </c>
      <c r="B569" s="1217">
        <v>518</v>
      </c>
      <c r="C569" s="405" t="s">
        <v>23121</v>
      </c>
      <c r="D569" s="405" t="s">
        <v>23024</v>
      </c>
      <c r="E569" s="829">
        <v>14</v>
      </c>
      <c r="F569" s="405" t="s">
        <v>23122</v>
      </c>
      <c r="G569" s="405" t="s">
        <v>22072</v>
      </c>
      <c r="H569" s="405" t="s">
        <v>23123</v>
      </c>
      <c r="I569" s="405"/>
    </row>
    <row r="570" spans="1:11" ht="45.75" customHeight="1">
      <c r="A570" s="938">
        <v>43</v>
      </c>
      <c r="B570" s="1217">
        <v>519</v>
      </c>
      <c r="C570" s="405" t="s">
        <v>23124</v>
      </c>
      <c r="D570" s="405" t="s">
        <v>23024</v>
      </c>
      <c r="E570" s="829">
        <v>2</v>
      </c>
      <c r="F570" s="405" t="s">
        <v>23125</v>
      </c>
      <c r="G570" s="405" t="s">
        <v>22369</v>
      </c>
      <c r="H570" s="405" t="s">
        <v>22382</v>
      </c>
      <c r="I570" s="405"/>
    </row>
    <row r="571" spans="1:11" ht="56.25" customHeight="1">
      <c r="A571" s="938">
        <v>44</v>
      </c>
      <c r="B571" s="1217">
        <v>520</v>
      </c>
      <c r="C571" s="405" t="s">
        <v>23052</v>
      </c>
      <c r="D571" s="405" t="s">
        <v>23024</v>
      </c>
      <c r="E571" s="829">
        <v>0.01</v>
      </c>
      <c r="F571" s="405" t="s">
        <v>23126</v>
      </c>
      <c r="G571" s="405" t="s">
        <v>23127</v>
      </c>
      <c r="H571" s="405" t="s">
        <v>23123</v>
      </c>
      <c r="I571" s="405"/>
    </row>
    <row r="572" spans="1:11" ht="60" customHeight="1">
      <c r="A572" s="938">
        <v>45</v>
      </c>
      <c r="B572" s="1217">
        <v>521</v>
      </c>
      <c r="C572" s="405" t="s">
        <v>22257</v>
      </c>
      <c r="D572" s="405" t="s">
        <v>23024</v>
      </c>
      <c r="E572" s="829">
        <v>3</v>
      </c>
      <c r="F572" s="405" t="s">
        <v>23128</v>
      </c>
      <c r="G572" s="405" t="s">
        <v>21833</v>
      </c>
      <c r="H572" s="405" t="s">
        <v>23123</v>
      </c>
      <c r="I572" s="405"/>
    </row>
    <row r="573" spans="1:11" ht="45" customHeight="1">
      <c r="A573" s="938">
        <v>46</v>
      </c>
      <c r="B573" s="1217">
        <v>522</v>
      </c>
      <c r="C573" s="405" t="s">
        <v>23129</v>
      </c>
      <c r="D573" s="405" t="s">
        <v>23024</v>
      </c>
      <c r="E573" s="829">
        <v>0.01</v>
      </c>
      <c r="F573" s="405" t="s">
        <v>23130</v>
      </c>
      <c r="G573" s="405" t="s">
        <v>23127</v>
      </c>
      <c r="H573" s="405" t="s">
        <v>21948</v>
      </c>
      <c r="I573" s="405"/>
      <c r="K573" s="938" t="s">
        <v>9274</v>
      </c>
    </row>
    <row r="574" spans="1:11" ht="69.75" customHeight="1">
      <c r="A574" s="938">
        <v>47</v>
      </c>
      <c r="B574" s="1217">
        <v>523</v>
      </c>
      <c r="C574" s="405" t="s">
        <v>23131</v>
      </c>
      <c r="D574" s="405" t="s">
        <v>23024</v>
      </c>
      <c r="E574" s="829">
        <v>19.3</v>
      </c>
      <c r="F574" s="405" t="s">
        <v>23132</v>
      </c>
      <c r="G574" s="405" t="s">
        <v>23133</v>
      </c>
      <c r="H574" s="405" t="s">
        <v>23134</v>
      </c>
      <c r="I574" s="405"/>
    </row>
    <row r="575" spans="1:11" ht="99.75" customHeight="1">
      <c r="A575" s="938">
        <v>48</v>
      </c>
      <c r="B575" s="1217">
        <v>524</v>
      </c>
      <c r="C575" s="405" t="s">
        <v>23135</v>
      </c>
      <c r="D575" s="405" t="s">
        <v>23024</v>
      </c>
      <c r="E575" s="829">
        <v>2.5</v>
      </c>
      <c r="F575" s="405" t="s">
        <v>23136</v>
      </c>
      <c r="G575" s="405" t="s">
        <v>23137</v>
      </c>
      <c r="H575" s="405" t="s">
        <v>23138</v>
      </c>
      <c r="I575" s="405"/>
    </row>
    <row r="576" spans="1:11" ht="75" customHeight="1">
      <c r="A576" s="938">
        <v>49</v>
      </c>
      <c r="B576" s="1217">
        <v>525</v>
      </c>
      <c r="C576" s="405" t="s">
        <v>23139</v>
      </c>
      <c r="D576" s="405" t="s">
        <v>23024</v>
      </c>
      <c r="E576" s="829">
        <v>16.600000000000001</v>
      </c>
      <c r="F576" s="405" t="s">
        <v>23140</v>
      </c>
      <c r="G576" s="405" t="s">
        <v>23133</v>
      </c>
      <c r="H576" s="405" t="s">
        <v>23141</v>
      </c>
      <c r="I576" s="405"/>
    </row>
    <row r="577" spans="1:9" ht="58.5" customHeight="1">
      <c r="A577" s="938">
        <v>50</v>
      </c>
      <c r="B577" s="1217">
        <v>526</v>
      </c>
      <c r="C577" s="405" t="s">
        <v>23142</v>
      </c>
      <c r="D577" s="405" t="s">
        <v>23024</v>
      </c>
      <c r="E577" s="829">
        <v>0.01</v>
      </c>
      <c r="F577" s="405" t="s">
        <v>23143</v>
      </c>
      <c r="G577" s="405" t="s">
        <v>23133</v>
      </c>
      <c r="H577" s="405" t="s">
        <v>23144</v>
      </c>
      <c r="I577" s="405"/>
    </row>
    <row r="578" spans="1:9" ht="60" customHeight="1">
      <c r="A578" s="938">
        <v>51</v>
      </c>
      <c r="B578" s="1217">
        <v>527</v>
      </c>
      <c r="C578" s="405" t="s">
        <v>23145</v>
      </c>
      <c r="D578" s="405" t="s">
        <v>23024</v>
      </c>
      <c r="E578" s="829">
        <v>0.01</v>
      </c>
      <c r="F578" s="405" t="s">
        <v>23146</v>
      </c>
      <c r="G578" s="405" t="s">
        <v>23133</v>
      </c>
      <c r="H578" s="405" t="s">
        <v>23147</v>
      </c>
      <c r="I578" s="405"/>
    </row>
    <row r="579" spans="1:9" ht="60" customHeight="1">
      <c r="A579" s="938">
        <v>52</v>
      </c>
      <c r="B579" s="1217">
        <v>528</v>
      </c>
      <c r="C579" s="405" t="s">
        <v>23148</v>
      </c>
      <c r="D579" s="405" t="s">
        <v>23024</v>
      </c>
      <c r="E579" s="829">
        <v>0.08</v>
      </c>
      <c r="F579" s="405" t="s">
        <v>23149</v>
      </c>
      <c r="G579" s="405" t="s">
        <v>22819</v>
      </c>
      <c r="H579" s="405" t="s">
        <v>23036</v>
      </c>
      <c r="I579" s="405"/>
    </row>
    <row r="580" spans="1:9" ht="89.1" customHeight="1">
      <c r="A580" s="938">
        <v>53</v>
      </c>
      <c r="B580" s="1217">
        <v>529</v>
      </c>
      <c r="C580" s="405" t="s">
        <v>23150</v>
      </c>
      <c r="D580" s="405" t="s">
        <v>23024</v>
      </c>
      <c r="E580" s="829">
        <v>0.01</v>
      </c>
      <c r="F580" s="405" t="s">
        <v>23151</v>
      </c>
      <c r="G580" s="405" t="s">
        <v>23152</v>
      </c>
      <c r="H580" s="405" t="s">
        <v>23153</v>
      </c>
      <c r="I580" s="405"/>
    </row>
    <row r="581" spans="1:9" ht="89.1" customHeight="1">
      <c r="A581" s="938">
        <v>54</v>
      </c>
      <c r="B581" s="1217">
        <v>530</v>
      </c>
      <c r="C581" s="405" t="s">
        <v>23154</v>
      </c>
      <c r="D581" s="405" t="s">
        <v>23024</v>
      </c>
      <c r="E581" s="829">
        <v>0.02</v>
      </c>
      <c r="F581" s="405" t="s">
        <v>23155</v>
      </c>
      <c r="G581" s="405" t="s">
        <v>22090</v>
      </c>
      <c r="H581" s="405" t="s">
        <v>23036</v>
      </c>
      <c r="I581" s="405"/>
    </row>
    <row r="582" spans="1:9" ht="60.75" customHeight="1">
      <c r="A582" s="938">
        <v>55</v>
      </c>
      <c r="B582" s="1217">
        <v>531</v>
      </c>
      <c r="C582" s="405" t="s">
        <v>23156</v>
      </c>
      <c r="D582" s="405" t="s">
        <v>23024</v>
      </c>
      <c r="E582" s="829">
        <v>0.01</v>
      </c>
      <c r="F582" s="405" t="s">
        <v>23157</v>
      </c>
      <c r="G582" s="405" t="s">
        <v>22090</v>
      </c>
      <c r="H582" s="405" t="s">
        <v>23158</v>
      </c>
      <c r="I582" s="405"/>
    </row>
    <row r="583" spans="1:9" ht="79.5" customHeight="1">
      <c r="A583" s="938">
        <v>56</v>
      </c>
      <c r="B583" s="1217">
        <v>532</v>
      </c>
      <c r="C583" s="405" t="s">
        <v>23159</v>
      </c>
      <c r="D583" s="405" t="s">
        <v>23024</v>
      </c>
      <c r="E583" s="829">
        <v>2.6</v>
      </c>
      <c r="F583" s="405" t="s">
        <v>23160</v>
      </c>
      <c r="G583" s="405" t="s">
        <v>21856</v>
      </c>
      <c r="H583" s="405" t="s">
        <v>23161</v>
      </c>
      <c r="I583" s="405"/>
    </row>
    <row r="584" spans="1:9" ht="63.75" customHeight="1">
      <c r="A584" s="938">
        <v>57</v>
      </c>
      <c r="B584" s="1217">
        <v>533</v>
      </c>
      <c r="C584" s="405" t="s">
        <v>23162</v>
      </c>
      <c r="D584" s="405" t="s">
        <v>23024</v>
      </c>
      <c r="E584" s="829">
        <v>3.2</v>
      </c>
      <c r="F584" s="405" t="s">
        <v>23163</v>
      </c>
      <c r="G584" s="405" t="s">
        <v>22090</v>
      </c>
      <c r="H584" s="405" t="s">
        <v>23036</v>
      </c>
      <c r="I584" s="405"/>
    </row>
    <row r="585" spans="1:9" ht="66" customHeight="1">
      <c r="A585" s="938">
        <v>58</v>
      </c>
      <c r="B585" s="1217">
        <v>534</v>
      </c>
      <c r="C585" s="405" t="s">
        <v>23164</v>
      </c>
      <c r="D585" s="405" t="s">
        <v>23024</v>
      </c>
      <c r="E585" s="829">
        <v>0.04</v>
      </c>
      <c r="F585" s="405" t="s">
        <v>23165</v>
      </c>
      <c r="G585" s="405" t="s">
        <v>22286</v>
      </c>
      <c r="H585" s="405" t="s">
        <v>23036</v>
      </c>
      <c r="I585" s="405"/>
    </row>
    <row r="586" spans="1:9" ht="78.75" customHeight="1">
      <c r="A586" s="938">
        <v>59</v>
      </c>
      <c r="B586" s="1217">
        <v>535</v>
      </c>
      <c r="C586" s="405" t="s">
        <v>23166</v>
      </c>
      <c r="D586" s="405" t="s">
        <v>23024</v>
      </c>
      <c r="E586" s="829">
        <v>3.2</v>
      </c>
      <c r="F586" s="405" t="s">
        <v>23167</v>
      </c>
      <c r="G586" s="405" t="s">
        <v>21990</v>
      </c>
      <c r="H586" s="405" t="s">
        <v>23168</v>
      </c>
      <c r="I586" s="405"/>
    </row>
    <row r="587" spans="1:9" ht="73.5" customHeight="1">
      <c r="A587" s="938">
        <v>60</v>
      </c>
      <c r="B587" s="1217">
        <v>536</v>
      </c>
      <c r="C587" s="405" t="s">
        <v>23166</v>
      </c>
      <c r="D587" s="405" t="s">
        <v>23024</v>
      </c>
      <c r="E587" s="829">
        <v>1</v>
      </c>
      <c r="F587" s="405" t="s">
        <v>23169</v>
      </c>
      <c r="G587" s="405" t="s">
        <v>21990</v>
      </c>
      <c r="H587" s="405" t="s">
        <v>23168</v>
      </c>
      <c r="I587" s="405"/>
    </row>
    <row r="588" spans="1:9" ht="62.25" customHeight="1">
      <c r="A588" s="938">
        <v>61</v>
      </c>
      <c r="B588" s="1217">
        <v>537</v>
      </c>
      <c r="C588" s="405" t="s">
        <v>23170</v>
      </c>
      <c r="D588" s="405" t="s">
        <v>23024</v>
      </c>
      <c r="E588" s="829">
        <v>0.01</v>
      </c>
      <c r="F588" s="405" t="s">
        <v>23171</v>
      </c>
      <c r="G588" s="405" t="s">
        <v>22019</v>
      </c>
      <c r="H588" s="405" t="s">
        <v>23172</v>
      </c>
      <c r="I588" s="405"/>
    </row>
    <row r="589" spans="1:9" ht="89.1" customHeight="1">
      <c r="A589" s="938">
        <v>62</v>
      </c>
      <c r="B589" s="1217">
        <v>538</v>
      </c>
      <c r="C589" s="405" t="s">
        <v>22907</v>
      </c>
      <c r="D589" s="405" t="s">
        <v>23024</v>
      </c>
      <c r="E589" s="829">
        <v>4.5</v>
      </c>
      <c r="F589" s="405" t="s">
        <v>23173</v>
      </c>
      <c r="G589" s="405" t="s">
        <v>23174</v>
      </c>
      <c r="H589" s="1227" t="s">
        <v>23175</v>
      </c>
      <c r="I589" s="1227"/>
    </row>
    <row r="590" spans="1:9" ht="68.25" customHeight="1">
      <c r="A590" s="938">
        <v>63</v>
      </c>
      <c r="B590" s="1217">
        <v>539</v>
      </c>
      <c r="C590" s="405" t="s">
        <v>23176</v>
      </c>
      <c r="D590" s="405" t="s">
        <v>23024</v>
      </c>
      <c r="E590" s="829">
        <v>0.01</v>
      </c>
      <c r="F590" s="405" t="s">
        <v>23177</v>
      </c>
      <c r="G590" s="405" t="s">
        <v>23178</v>
      </c>
      <c r="H590" s="1227" t="s">
        <v>23179</v>
      </c>
      <c r="I590" s="1227"/>
    </row>
    <row r="591" spans="1:9" ht="68.25" customHeight="1">
      <c r="A591" s="938">
        <v>64</v>
      </c>
      <c r="B591" s="1217">
        <v>540</v>
      </c>
      <c r="C591" s="405" t="s">
        <v>23180</v>
      </c>
      <c r="D591" s="405" t="s">
        <v>23024</v>
      </c>
      <c r="E591" s="829">
        <v>0.01</v>
      </c>
      <c r="F591" s="405" t="s">
        <v>23177</v>
      </c>
      <c r="G591" s="405" t="s">
        <v>23178</v>
      </c>
      <c r="H591" s="1227" t="s">
        <v>23181</v>
      </c>
      <c r="I591" s="1227"/>
    </row>
    <row r="592" spans="1:9" ht="89.1" customHeight="1">
      <c r="A592" s="938">
        <v>65</v>
      </c>
      <c r="B592" s="1217">
        <v>541</v>
      </c>
      <c r="C592" s="405" t="s">
        <v>4625</v>
      </c>
      <c r="D592" s="405" t="s">
        <v>23024</v>
      </c>
      <c r="E592" s="829">
        <v>0.01</v>
      </c>
      <c r="F592" s="405" t="s">
        <v>23182</v>
      </c>
      <c r="G592" s="405" t="s">
        <v>23183</v>
      </c>
      <c r="H592" s="1227" t="s">
        <v>23184</v>
      </c>
      <c r="I592" s="1227"/>
    </row>
    <row r="593" spans="1:10" ht="89.1" customHeight="1">
      <c r="A593" s="938">
        <v>66</v>
      </c>
      <c r="B593" s="1217">
        <v>542</v>
      </c>
      <c r="C593" s="405" t="s">
        <v>23185</v>
      </c>
      <c r="D593" s="405" t="s">
        <v>23024</v>
      </c>
      <c r="E593" s="829">
        <v>0.01</v>
      </c>
      <c r="F593" s="405" t="s">
        <v>23186</v>
      </c>
      <c r="G593" s="405" t="s">
        <v>23187</v>
      </c>
      <c r="H593" s="1227" t="s">
        <v>23188</v>
      </c>
      <c r="I593" s="1227"/>
    </row>
    <row r="594" spans="1:10" ht="78.75" customHeight="1">
      <c r="A594" s="938">
        <v>67</v>
      </c>
      <c r="B594" s="1217">
        <v>543</v>
      </c>
      <c r="C594" s="405" t="s">
        <v>23189</v>
      </c>
      <c r="D594" s="405" t="s">
        <v>23024</v>
      </c>
      <c r="E594" s="829">
        <v>2</v>
      </c>
      <c r="F594" s="405" t="s">
        <v>23190</v>
      </c>
      <c r="G594" s="405" t="s">
        <v>21856</v>
      </c>
      <c r="H594" s="1227" t="s">
        <v>23191</v>
      </c>
      <c r="I594" s="1227"/>
    </row>
    <row r="595" spans="1:10" ht="71.25" customHeight="1">
      <c r="A595" s="938">
        <v>68</v>
      </c>
      <c r="B595" s="1217">
        <v>544</v>
      </c>
      <c r="C595" s="405" t="s">
        <v>23192</v>
      </c>
      <c r="D595" s="405" t="s">
        <v>23024</v>
      </c>
      <c r="E595" s="829">
        <v>1.2</v>
      </c>
      <c r="F595" s="405" t="s">
        <v>23193</v>
      </c>
      <c r="G595" s="405" t="s">
        <v>21856</v>
      </c>
      <c r="H595" s="1227" t="s">
        <v>23194</v>
      </c>
      <c r="I595" s="1227"/>
    </row>
    <row r="596" spans="1:10" ht="71.25" customHeight="1">
      <c r="A596" s="938">
        <v>69</v>
      </c>
      <c r="B596" s="1217">
        <v>545</v>
      </c>
      <c r="C596" s="405" t="s">
        <v>23195</v>
      </c>
      <c r="D596" s="405" t="s">
        <v>23024</v>
      </c>
      <c r="E596" s="829">
        <v>0.01</v>
      </c>
      <c r="F596" s="405" t="s">
        <v>23196</v>
      </c>
      <c r="G596" s="405" t="s">
        <v>21856</v>
      </c>
      <c r="H596" s="1227" t="s">
        <v>23188</v>
      </c>
      <c r="I596" s="1227"/>
    </row>
    <row r="597" spans="1:10" ht="66" customHeight="1">
      <c r="A597" s="938">
        <v>70</v>
      </c>
      <c r="B597" s="1217">
        <v>546</v>
      </c>
      <c r="C597" s="405" t="s">
        <v>23197</v>
      </c>
      <c r="D597" s="405" t="s">
        <v>23024</v>
      </c>
      <c r="E597" s="829">
        <v>1.2</v>
      </c>
      <c r="F597" s="405" t="s">
        <v>23198</v>
      </c>
      <c r="G597" s="405" t="s">
        <v>21839</v>
      </c>
      <c r="H597" s="405" t="s">
        <v>23199</v>
      </c>
      <c r="I597" s="405"/>
    </row>
    <row r="598" spans="1:10" ht="57" customHeight="1">
      <c r="A598" s="938">
        <v>71</v>
      </c>
      <c r="B598" s="1217">
        <v>547</v>
      </c>
      <c r="C598" s="405" t="s">
        <v>23200</v>
      </c>
      <c r="D598" s="405" t="s">
        <v>23024</v>
      </c>
      <c r="E598" s="829">
        <v>7.2</v>
      </c>
      <c r="F598" s="405" t="s">
        <v>23201</v>
      </c>
      <c r="G598" s="405" t="s">
        <v>23202</v>
      </c>
      <c r="H598" s="405" t="s">
        <v>22295</v>
      </c>
      <c r="I598" s="405"/>
    </row>
    <row r="599" spans="1:10" ht="78.75" customHeight="1">
      <c r="A599" s="938">
        <v>72</v>
      </c>
      <c r="B599" s="1217">
        <v>548</v>
      </c>
      <c r="C599" s="405" t="s">
        <v>23052</v>
      </c>
      <c r="D599" s="405" t="s">
        <v>23024</v>
      </c>
      <c r="E599" s="829">
        <v>0.01</v>
      </c>
      <c r="F599" s="405" t="s">
        <v>23203</v>
      </c>
      <c r="G599" s="405" t="s">
        <v>22114</v>
      </c>
      <c r="H599" s="405" t="s">
        <v>23204</v>
      </c>
      <c r="I599" s="405"/>
    </row>
    <row r="600" spans="1:10" ht="66" customHeight="1">
      <c r="A600" s="938">
        <v>73</v>
      </c>
      <c r="B600" s="1217">
        <v>549</v>
      </c>
      <c r="C600" s="405" t="s">
        <v>23052</v>
      </c>
      <c r="D600" s="405" t="s">
        <v>23024</v>
      </c>
      <c r="E600" s="829">
        <v>0.01</v>
      </c>
      <c r="F600" s="405" t="s">
        <v>23205</v>
      </c>
      <c r="G600" s="405" t="s">
        <v>23206</v>
      </c>
      <c r="H600" s="405" t="s">
        <v>22295</v>
      </c>
      <c r="I600" s="405"/>
    </row>
    <row r="601" spans="1:10" ht="66" customHeight="1">
      <c r="A601" s="938">
        <v>74</v>
      </c>
      <c r="B601" s="1217">
        <v>550</v>
      </c>
      <c r="C601" s="405" t="s">
        <v>23052</v>
      </c>
      <c r="D601" s="405" t="s">
        <v>23024</v>
      </c>
      <c r="E601" s="829">
        <v>0.01</v>
      </c>
      <c r="F601" s="405" t="s">
        <v>23207</v>
      </c>
      <c r="G601" s="405" t="s">
        <v>22114</v>
      </c>
      <c r="H601" s="405" t="s">
        <v>23208</v>
      </c>
      <c r="I601" s="405"/>
    </row>
    <row r="602" spans="1:10" ht="75.75" customHeight="1">
      <c r="A602" s="938">
        <v>75</v>
      </c>
      <c r="B602" s="1217">
        <v>551</v>
      </c>
      <c r="C602" s="405" t="s">
        <v>23052</v>
      </c>
      <c r="D602" s="405" t="s">
        <v>23024</v>
      </c>
      <c r="E602" s="829">
        <v>0.01</v>
      </c>
      <c r="F602" s="405" t="s">
        <v>23209</v>
      </c>
      <c r="G602" s="405" t="s">
        <v>22114</v>
      </c>
      <c r="H602" s="405" t="s">
        <v>23194</v>
      </c>
      <c r="I602" s="1227"/>
    </row>
    <row r="603" spans="1:10" ht="79.5" customHeight="1">
      <c r="A603" s="938">
        <v>76</v>
      </c>
      <c r="B603" s="1217">
        <v>552</v>
      </c>
      <c r="C603" s="405" t="s">
        <v>23210</v>
      </c>
      <c r="D603" s="405" t="s">
        <v>23024</v>
      </c>
      <c r="E603" s="829">
        <v>0.02</v>
      </c>
      <c r="F603" s="405" t="s">
        <v>23209</v>
      </c>
      <c r="G603" s="405" t="s">
        <v>22114</v>
      </c>
      <c r="H603" s="405" t="s">
        <v>23211</v>
      </c>
      <c r="I603" s="405"/>
    </row>
    <row r="604" spans="1:10" ht="69.75" customHeight="1">
      <c r="A604" s="938">
        <v>77</v>
      </c>
      <c r="B604" s="1217">
        <v>553</v>
      </c>
      <c r="C604" s="405" t="s">
        <v>23210</v>
      </c>
      <c r="D604" s="405" t="s">
        <v>23024</v>
      </c>
      <c r="E604" s="829">
        <v>0.02</v>
      </c>
      <c r="F604" s="405" t="s">
        <v>23212</v>
      </c>
      <c r="G604" s="405" t="s">
        <v>22114</v>
      </c>
      <c r="H604" s="1227" t="s">
        <v>22295</v>
      </c>
      <c r="I604" s="1227"/>
    </row>
    <row r="605" spans="1:10" ht="89.1" customHeight="1">
      <c r="A605" s="938">
        <v>78</v>
      </c>
      <c r="B605" s="1217">
        <v>554</v>
      </c>
      <c r="C605" s="405" t="s">
        <v>423</v>
      </c>
      <c r="D605" s="405" t="s">
        <v>23024</v>
      </c>
      <c r="E605" s="829">
        <v>0.01</v>
      </c>
      <c r="F605" s="405" t="s">
        <v>23213</v>
      </c>
      <c r="G605" s="1237" t="s">
        <v>23214</v>
      </c>
      <c r="H605" s="1227" t="s">
        <v>23215</v>
      </c>
      <c r="I605" s="1227"/>
    </row>
    <row r="606" spans="1:10" ht="57.75" customHeight="1">
      <c r="A606" s="938">
        <v>79</v>
      </c>
      <c r="B606" s="1217">
        <v>555</v>
      </c>
      <c r="C606" s="405" t="s">
        <v>423</v>
      </c>
      <c r="D606" s="405" t="s">
        <v>23024</v>
      </c>
      <c r="E606" s="829">
        <v>0.01</v>
      </c>
      <c r="F606" s="405" t="s">
        <v>23216</v>
      </c>
      <c r="G606" s="405" t="s">
        <v>22114</v>
      </c>
      <c r="H606" s="405" t="s">
        <v>23217</v>
      </c>
      <c r="I606" s="405"/>
    </row>
    <row r="607" spans="1:10" ht="45" customHeight="1">
      <c r="A607" s="938">
        <v>80</v>
      </c>
      <c r="B607" s="1217">
        <v>556</v>
      </c>
      <c r="C607" s="405" t="s">
        <v>423</v>
      </c>
      <c r="D607" s="405" t="s">
        <v>23024</v>
      </c>
      <c r="E607" s="829">
        <v>0.01</v>
      </c>
      <c r="F607" s="405" t="s">
        <v>23218</v>
      </c>
      <c r="G607" s="405" t="s">
        <v>22114</v>
      </c>
      <c r="H607" s="1227" t="s">
        <v>22295</v>
      </c>
      <c r="I607" s="1227"/>
    </row>
    <row r="608" spans="1:10" ht="69.75" customHeight="1">
      <c r="A608" s="938">
        <v>81</v>
      </c>
      <c r="B608" s="1217">
        <v>557</v>
      </c>
      <c r="C608" s="405" t="s">
        <v>23219</v>
      </c>
      <c r="D608" s="405" t="s">
        <v>23024</v>
      </c>
      <c r="E608" s="829">
        <v>7.0000000000000007E-2</v>
      </c>
      <c r="F608" s="405" t="s">
        <v>23220</v>
      </c>
      <c r="G608" s="405" t="s">
        <v>22114</v>
      </c>
      <c r="H608" s="1227" t="s">
        <v>23221</v>
      </c>
      <c r="I608" s="1227"/>
      <c r="J608" s="938">
        <v>7.0000000000000007E-2</v>
      </c>
    </row>
    <row r="609" spans="1:10" ht="75" customHeight="1">
      <c r="A609" s="938">
        <v>82</v>
      </c>
      <c r="B609" s="1217">
        <v>558</v>
      </c>
      <c r="C609" s="405" t="s">
        <v>23219</v>
      </c>
      <c r="D609" s="405" t="s">
        <v>23024</v>
      </c>
      <c r="E609" s="829">
        <v>0.05</v>
      </c>
      <c r="F609" s="405" t="s">
        <v>23222</v>
      </c>
      <c r="G609" s="405" t="s">
        <v>23223</v>
      </c>
      <c r="H609" s="405" t="s">
        <v>23224</v>
      </c>
      <c r="I609" s="405"/>
    </row>
    <row r="610" spans="1:10" ht="89.1" customHeight="1">
      <c r="A610" s="938">
        <v>83</v>
      </c>
      <c r="B610" s="1217">
        <v>559</v>
      </c>
      <c r="C610" s="405" t="s">
        <v>23219</v>
      </c>
      <c r="D610" s="405" t="s">
        <v>23024</v>
      </c>
      <c r="E610" s="829">
        <v>0.03</v>
      </c>
      <c r="F610" s="405" t="s">
        <v>23225</v>
      </c>
      <c r="G610" s="405" t="s">
        <v>23226</v>
      </c>
      <c r="H610" s="405" t="s">
        <v>23227</v>
      </c>
      <c r="I610" s="405"/>
    </row>
    <row r="611" spans="1:10" ht="89.1" customHeight="1">
      <c r="A611" s="938">
        <v>84</v>
      </c>
      <c r="B611" s="1217">
        <v>560</v>
      </c>
      <c r="C611" s="405" t="s">
        <v>23219</v>
      </c>
      <c r="D611" s="405" t="s">
        <v>23024</v>
      </c>
      <c r="E611" s="829">
        <v>0.05</v>
      </c>
      <c r="F611" s="405" t="s">
        <v>23228</v>
      </c>
      <c r="G611" s="405" t="s">
        <v>22114</v>
      </c>
      <c r="H611" s="1227" t="s">
        <v>23229</v>
      </c>
      <c r="I611" s="1227"/>
    </row>
    <row r="612" spans="1:10" ht="75" customHeight="1">
      <c r="A612" s="938">
        <v>85</v>
      </c>
      <c r="B612" s="1217">
        <v>561</v>
      </c>
      <c r="C612" s="405" t="s">
        <v>23230</v>
      </c>
      <c r="D612" s="405" t="s">
        <v>23024</v>
      </c>
      <c r="E612" s="829">
        <v>0.2</v>
      </c>
      <c r="F612" s="405" t="s">
        <v>23231</v>
      </c>
      <c r="G612" s="405" t="s">
        <v>23223</v>
      </c>
      <c r="H612" s="1227" t="s">
        <v>23232</v>
      </c>
      <c r="I612" s="1227"/>
    </row>
    <row r="613" spans="1:10" ht="105" customHeight="1">
      <c r="A613" s="938">
        <v>86</v>
      </c>
      <c r="B613" s="1217">
        <v>562</v>
      </c>
      <c r="C613" s="405" t="s">
        <v>23079</v>
      </c>
      <c r="D613" s="405" t="s">
        <v>23024</v>
      </c>
      <c r="E613" s="829">
        <v>0.05</v>
      </c>
      <c r="F613" s="405" t="s">
        <v>23233</v>
      </c>
      <c r="G613" s="405" t="s">
        <v>23234</v>
      </c>
      <c r="H613" s="1227" t="s">
        <v>23235</v>
      </c>
      <c r="I613" s="1227"/>
    </row>
    <row r="614" spans="1:10" ht="58.5" customHeight="1">
      <c r="A614" s="938">
        <v>87</v>
      </c>
      <c r="B614" s="1217">
        <v>563</v>
      </c>
      <c r="C614" s="405" t="s">
        <v>23236</v>
      </c>
      <c r="D614" s="405" t="s">
        <v>23024</v>
      </c>
      <c r="E614" s="828">
        <v>0.01</v>
      </c>
      <c r="F614" s="405" t="s">
        <v>23237</v>
      </c>
      <c r="G614" s="405" t="s">
        <v>21987</v>
      </c>
      <c r="H614" s="405" t="s">
        <v>23123</v>
      </c>
      <c r="I614" s="405"/>
    </row>
    <row r="615" spans="1:10" ht="89.1" customHeight="1">
      <c r="A615" s="938">
        <v>88</v>
      </c>
      <c r="B615" s="1217">
        <v>564</v>
      </c>
      <c r="C615" s="405" t="s">
        <v>423</v>
      </c>
      <c r="D615" s="405" t="s">
        <v>23024</v>
      </c>
      <c r="E615" s="828">
        <v>0.01</v>
      </c>
      <c r="F615" s="405" t="s">
        <v>23238</v>
      </c>
      <c r="G615" s="405" t="s">
        <v>23239</v>
      </c>
      <c r="H615" s="405" t="s">
        <v>23240</v>
      </c>
      <c r="I615" s="405"/>
    </row>
    <row r="616" spans="1:10" ht="62.25" customHeight="1">
      <c r="A616" s="938">
        <v>89</v>
      </c>
      <c r="B616" s="1217">
        <v>565</v>
      </c>
      <c r="C616" s="405" t="s">
        <v>10855</v>
      </c>
      <c r="D616" s="405" t="s">
        <v>23024</v>
      </c>
      <c r="E616" s="828">
        <v>0.02</v>
      </c>
      <c r="F616" s="405" t="s">
        <v>23241</v>
      </c>
      <c r="G616" s="405" t="s">
        <v>23239</v>
      </c>
      <c r="H616" s="405" t="s">
        <v>23242</v>
      </c>
      <c r="I616" s="405"/>
    </row>
    <row r="617" spans="1:10" ht="75" customHeight="1">
      <c r="A617" s="938">
        <v>90</v>
      </c>
      <c r="B617" s="1217">
        <v>566</v>
      </c>
      <c r="C617" s="405" t="s">
        <v>23052</v>
      </c>
      <c r="D617" s="405" t="s">
        <v>23024</v>
      </c>
      <c r="E617" s="828">
        <v>0.01</v>
      </c>
      <c r="F617" s="405" t="s">
        <v>23243</v>
      </c>
      <c r="G617" s="405" t="s">
        <v>23239</v>
      </c>
      <c r="H617" s="405" t="s">
        <v>23244</v>
      </c>
      <c r="I617" s="405"/>
    </row>
    <row r="618" spans="1:10" ht="75.75" customHeight="1">
      <c r="A618" s="938">
        <v>91</v>
      </c>
      <c r="B618" s="1217">
        <v>567</v>
      </c>
      <c r="C618" s="405" t="s">
        <v>23245</v>
      </c>
      <c r="D618" s="405" t="s">
        <v>23024</v>
      </c>
      <c r="E618" s="828">
        <v>0.02</v>
      </c>
      <c r="F618" s="405" t="s">
        <v>23246</v>
      </c>
      <c r="G618" s="405" t="s">
        <v>23239</v>
      </c>
      <c r="H618" s="405" t="s">
        <v>23247</v>
      </c>
      <c r="I618" s="405"/>
    </row>
    <row r="619" spans="1:10" s="1225" customFormat="1" ht="51" customHeight="1">
      <c r="A619" s="938">
        <v>92</v>
      </c>
      <c r="B619" s="1217">
        <v>568</v>
      </c>
      <c r="C619" s="405" t="s">
        <v>23248</v>
      </c>
      <c r="D619" s="405" t="s">
        <v>23024</v>
      </c>
      <c r="E619" s="828">
        <v>0.05</v>
      </c>
      <c r="F619" s="405" t="s">
        <v>23249</v>
      </c>
      <c r="G619" s="405" t="s">
        <v>22931</v>
      </c>
      <c r="H619" s="405" t="s">
        <v>22124</v>
      </c>
      <c r="I619" s="405"/>
      <c r="J619" s="938"/>
    </row>
    <row r="620" spans="1:10" s="1225" customFormat="1" ht="89.1" customHeight="1">
      <c r="A620" s="938">
        <v>93</v>
      </c>
      <c r="B620" s="1217">
        <v>569</v>
      </c>
      <c r="C620" s="405" t="s">
        <v>23250</v>
      </c>
      <c r="D620" s="405" t="s">
        <v>23251</v>
      </c>
      <c r="E620" s="828">
        <v>0.01</v>
      </c>
      <c r="F620" s="405" t="s">
        <v>23252</v>
      </c>
      <c r="G620" s="405" t="s">
        <v>23253</v>
      </c>
      <c r="H620" s="405" t="s">
        <v>23254</v>
      </c>
      <c r="I620" s="405"/>
      <c r="J620" s="938"/>
    </row>
    <row r="621" spans="1:10" ht="84.75" customHeight="1">
      <c r="A621" s="938">
        <v>94</v>
      </c>
      <c r="B621" s="1217">
        <v>570</v>
      </c>
      <c r="C621" s="405" t="s">
        <v>23255</v>
      </c>
      <c r="D621" s="405" t="s">
        <v>23024</v>
      </c>
      <c r="E621" s="828">
        <v>0.31</v>
      </c>
      <c r="F621" s="405" t="s">
        <v>23256</v>
      </c>
      <c r="G621" s="405" t="s">
        <v>23257</v>
      </c>
      <c r="H621" s="405" t="s">
        <v>23254</v>
      </c>
      <c r="I621" s="405"/>
      <c r="J621" s="1225"/>
    </row>
    <row r="622" spans="1:10" ht="49.5" customHeight="1">
      <c r="A622" s="938">
        <v>95</v>
      </c>
      <c r="B622" s="1217">
        <v>571</v>
      </c>
      <c r="C622" s="405" t="s">
        <v>23258</v>
      </c>
      <c r="D622" s="405" t="s">
        <v>23024</v>
      </c>
      <c r="E622" s="828">
        <v>0.05</v>
      </c>
      <c r="F622" s="405" t="s">
        <v>23259</v>
      </c>
      <c r="G622" s="405" t="s">
        <v>22819</v>
      </c>
      <c r="H622" s="405" t="s">
        <v>23260</v>
      </c>
      <c r="I622" s="1117"/>
      <c r="J622" s="1225"/>
    </row>
    <row r="623" spans="1:10" ht="58.5" customHeight="1">
      <c r="A623" s="938">
        <v>96</v>
      </c>
      <c r="B623" s="1217">
        <v>572</v>
      </c>
      <c r="C623" s="1118" t="s">
        <v>23261</v>
      </c>
      <c r="D623" s="405" t="s">
        <v>23024</v>
      </c>
      <c r="E623" s="1231">
        <v>0.03</v>
      </c>
      <c r="F623" s="1117" t="s">
        <v>23262</v>
      </c>
      <c r="G623" s="405" t="s">
        <v>22819</v>
      </c>
      <c r="H623" s="405" t="s">
        <v>23260</v>
      </c>
      <c r="I623" s="1117"/>
      <c r="J623" s="1225"/>
    </row>
    <row r="624" spans="1:10" ht="48.75" customHeight="1">
      <c r="A624" s="938">
        <v>97</v>
      </c>
      <c r="B624" s="1232">
        <v>573</v>
      </c>
      <c r="C624" s="1118" t="s">
        <v>23263</v>
      </c>
      <c r="D624" s="405" t="s">
        <v>23024</v>
      </c>
      <c r="E624" s="1231">
        <v>0.01</v>
      </c>
      <c r="F624" s="1117" t="s">
        <v>23264</v>
      </c>
      <c r="G624" s="1117" t="s">
        <v>23265</v>
      </c>
      <c r="H624" s="405" t="s">
        <v>23266</v>
      </c>
      <c r="I624" s="1117"/>
      <c r="J624" s="1225"/>
    </row>
    <row r="625" spans="1:9" ht="58.5" customHeight="1">
      <c r="B625" s="1212"/>
      <c r="C625" s="2978" t="s">
        <v>23267</v>
      </c>
      <c r="D625" s="2979"/>
      <c r="E625" s="1226">
        <f>SUM(E528:E624)</f>
        <v>139.60999999999999</v>
      </c>
      <c r="F625" s="1208"/>
      <c r="G625" s="1208"/>
      <c r="H625" s="1208"/>
      <c r="I625" s="1203"/>
    </row>
    <row r="626" spans="1:9" ht="44.25" customHeight="1">
      <c r="B626" s="2975" t="s">
        <v>23268</v>
      </c>
      <c r="C626" s="2982"/>
      <c r="D626" s="2982"/>
      <c r="E626" s="2982"/>
      <c r="F626" s="2982"/>
      <c r="G626" s="2982"/>
      <c r="H626" s="2982"/>
      <c r="I626" s="1207"/>
    </row>
    <row r="627" spans="1:9" ht="77.25" customHeight="1">
      <c r="A627" s="938">
        <v>1</v>
      </c>
      <c r="B627" s="1217">
        <v>574</v>
      </c>
      <c r="C627" s="458" t="s">
        <v>23269</v>
      </c>
      <c r="D627" s="458" t="s">
        <v>23270</v>
      </c>
      <c r="E627" s="1218">
        <v>5</v>
      </c>
      <c r="F627" s="458" t="s">
        <v>23271</v>
      </c>
      <c r="G627" s="458" t="s">
        <v>23272</v>
      </c>
      <c r="H627" s="458" t="s">
        <v>23273</v>
      </c>
      <c r="I627" s="405"/>
    </row>
    <row r="628" spans="1:9" ht="89.1" customHeight="1">
      <c r="A628" s="938">
        <v>2</v>
      </c>
      <c r="B628" s="1217">
        <v>575</v>
      </c>
      <c r="C628" s="405" t="s">
        <v>23274</v>
      </c>
      <c r="D628" s="405" t="s">
        <v>23270</v>
      </c>
      <c r="E628" s="829">
        <v>0.5</v>
      </c>
      <c r="F628" s="405" t="s">
        <v>23275</v>
      </c>
      <c r="G628" s="405" t="s">
        <v>22064</v>
      </c>
      <c r="H628" s="1227" t="s">
        <v>23273</v>
      </c>
      <c r="I628" s="1227"/>
    </row>
    <row r="629" spans="1:9" ht="67.5" customHeight="1">
      <c r="A629" s="938">
        <v>3</v>
      </c>
      <c r="B629" s="1217">
        <v>576</v>
      </c>
      <c r="C629" s="405" t="s">
        <v>23276</v>
      </c>
      <c r="D629" s="405" t="s">
        <v>23270</v>
      </c>
      <c r="E629" s="829">
        <v>10</v>
      </c>
      <c r="F629" s="405" t="s">
        <v>23277</v>
      </c>
      <c r="G629" s="405" t="s">
        <v>23278</v>
      </c>
      <c r="H629" s="405" t="s">
        <v>23279</v>
      </c>
      <c r="I629" s="405"/>
    </row>
    <row r="630" spans="1:9" ht="89.1" customHeight="1">
      <c r="A630" s="938">
        <v>4</v>
      </c>
      <c r="B630" s="1217">
        <v>577</v>
      </c>
      <c r="C630" s="405" t="s">
        <v>23280</v>
      </c>
      <c r="D630" s="405" t="s">
        <v>23270</v>
      </c>
      <c r="E630" s="829">
        <v>5</v>
      </c>
      <c r="F630" s="405" t="s">
        <v>23281</v>
      </c>
      <c r="G630" s="405" t="s">
        <v>21856</v>
      </c>
      <c r="H630" s="405" t="s">
        <v>23282</v>
      </c>
      <c r="I630" s="405"/>
    </row>
    <row r="631" spans="1:9" ht="89.1" customHeight="1">
      <c r="A631" s="938">
        <v>5</v>
      </c>
      <c r="B631" s="1217">
        <v>578</v>
      </c>
      <c r="C631" s="405" t="s">
        <v>23283</v>
      </c>
      <c r="D631" s="405" t="s">
        <v>23270</v>
      </c>
      <c r="E631" s="829">
        <v>6.8</v>
      </c>
      <c r="F631" s="405" t="s">
        <v>23284</v>
      </c>
      <c r="G631" s="405" t="s">
        <v>21856</v>
      </c>
      <c r="H631" s="405" t="s">
        <v>23285</v>
      </c>
      <c r="I631" s="405"/>
    </row>
    <row r="632" spans="1:9" ht="71.25" customHeight="1">
      <c r="A632" s="938">
        <v>6</v>
      </c>
      <c r="B632" s="1217">
        <v>579</v>
      </c>
      <c r="C632" s="405" t="s">
        <v>23286</v>
      </c>
      <c r="D632" s="405" t="s">
        <v>23270</v>
      </c>
      <c r="E632" s="829">
        <v>32</v>
      </c>
      <c r="F632" s="405" t="s">
        <v>23287</v>
      </c>
      <c r="G632" s="405" t="s">
        <v>22832</v>
      </c>
      <c r="H632" s="405" t="s">
        <v>23288</v>
      </c>
      <c r="I632" s="405"/>
    </row>
    <row r="633" spans="1:9" ht="75.75" customHeight="1">
      <c r="A633" s="938">
        <v>7</v>
      </c>
      <c r="B633" s="1217">
        <v>580</v>
      </c>
      <c r="C633" s="405" t="s">
        <v>22887</v>
      </c>
      <c r="D633" s="405" t="s">
        <v>23270</v>
      </c>
      <c r="E633" s="829">
        <v>5</v>
      </c>
      <c r="F633" s="405" t="s">
        <v>23289</v>
      </c>
      <c r="G633" s="405" t="s">
        <v>22090</v>
      </c>
      <c r="H633" s="405" t="s">
        <v>23290</v>
      </c>
      <c r="I633" s="405"/>
    </row>
    <row r="634" spans="1:9" ht="61.5" customHeight="1">
      <c r="B634" s="1212"/>
      <c r="C634" s="2978" t="s">
        <v>23291</v>
      </c>
      <c r="D634" s="2979"/>
      <c r="E634" s="1220">
        <f>SUM(E627:E633)</f>
        <v>64.3</v>
      </c>
      <c r="F634" s="1208"/>
      <c r="G634" s="1208"/>
      <c r="H634" s="1208"/>
      <c r="I634" s="1203"/>
    </row>
    <row r="635" spans="1:9" ht="40.5" customHeight="1">
      <c r="B635" s="2975" t="s">
        <v>21865</v>
      </c>
      <c r="C635" s="2982"/>
      <c r="D635" s="2982"/>
      <c r="E635" s="2982"/>
      <c r="F635" s="2982"/>
      <c r="G635" s="2982"/>
      <c r="H635" s="2982"/>
      <c r="I635" s="1207"/>
    </row>
    <row r="636" spans="1:9" ht="89.1" customHeight="1">
      <c r="A636" s="938">
        <v>1</v>
      </c>
      <c r="B636" s="1217">
        <v>581</v>
      </c>
      <c r="C636" s="458" t="s">
        <v>23292</v>
      </c>
      <c r="D636" s="458" t="s">
        <v>23293</v>
      </c>
      <c r="E636" s="1218">
        <v>5.4</v>
      </c>
      <c r="F636" s="458" t="s">
        <v>23294</v>
      </c>
      <c r="G636" s="458" t="s">
        <v>23295</v>
      </c>
      <c r="H636" s="458" t="s">
        <v>23296</v>
      </c>
      <c r="I636" s="458"/>
    </row>
    <row r="637" spans="1:9" ht="48.75" customHeight="1">
      <c r="A637" s="938">
        <v>2</v>
      </c>
      <c r="B637" s="828">
        <v>582</v>
      </c>
      <c r="C637" s="405" t="s">
        <v>18858</v>
      </c>
      <c r="D637" s="405" t="s">
        <v>23297</v>
      </c>
      <c r="E637" s="829">
        <v>0.1</v>
      </c>
      <c r="F637" s="405" t="s">
        <v>23298</v>
      </c>
      <c r="G637" s="405" t="s">
        <v>22440</v>
      </c>
      <c r="H637" s="405" t="s">
        <v>21921</v>
      </c>
      <c r="I637" s="405"/>
    </row>
    <row r="638" spans="1:9" ht="66" customHeight="1">
      <c r="A638" s="938">
        <v>3</v>
      </c>
      <c r="B638" s="1217">
        <v>583</v>
      </c>
      <c r="C638" s="405" t="s">
        <v>18858</v>
      </c>
      <c r="D638" s="405" t="s">
        <v>23297</v>
      </c>
      <c r="E638" s="829">
        <v>0.1</v>
      </c>
      <c r="F638" s="405" t="s">
        <v>23299</v>
      </c>
      <c r="G638" s="405" t="s">
        <v>23300</v>
      </c>
      <c r="H638" s="405" t="s">
        <v>21921</v>
      </c>
      <c r="I638" s="405"/>
    </row>
    <row r="639" spans="1:9" ht="89.1" customHeight="1">
      <c r="A639" s="938">
        <v>4</v>
      </c>
      <c r="B639" s="828">
        <v>584</v>
      </c>
      <c r="C639" s="405" t="s">
        <v>23301</v>
      </c>
      <c r="D639" s="405" t="s">
        <v>23297</v>
      </c>
      <c r="E639" s="829">
        <v>5</v>
      </c>
      <c r="F639" s="405" t="s">
        <v>23302</v>
      </c>
      <c r="G639" s="405" t="s">
        <v>23303</v>
      </c>
      <c r="H639" s="405" t="s">
        <v>23296</v>
      </c>
      <c r="I639" s="405"/>
    </row>
    <row r="640" spans="1:9" ht="51" customHeight="1">
      <c r="A640" s="938">
        <v>5</v>
      </c>
      <c r="B640" s="1217">
        <v>585</v>
      </c>
      <c r="C640" s="405" t="s">
        <v>23304</v>
      </c>
      <c r="D640" s="405" t="s">
        <v>23297</v>
      </c>
      <c r="E640" s="829">
        <v>0.1</v>
      </c>
      <c r="F640" s="405" t="s">
        <v>23305</v>
      </c>
      <c r="G640" s="405" t="s">
        <v>23060</v>
      </c>
      <c r="H640" s="405" t="s">
        <v>21921</v>
      </c>
      <c r="I640" s="405"/>
    </row>
    <row r="641" spans="1:9" ht="71.25" customHeight="1">
      <c r="A641" s="938">
        <v>6</v>
      </c>
      <c r="B641" s="828">
        <v>586</v>
      </c>
      <c r="C641" s="405" t="s">
        <v>23306</v>
      </c>
      <c r="D641" s="405" t="s">
        <v>23297</v>
      </c>
      <c r="E641" s="829">
        <v>13</v>
      </c>
      <c r="F641" s="405" t="s">
        <v>23307</v>
      </c>
      <c r="G641" s="405" t="s">
        <v>23308</v>
      </c>
      <c r="H641" s="1227" t="s">
        <v>23273</v>
      </c>
      <c r="I641" s="1227"/>
    </row>
    <row r="642" spans="1:9" ht="73.5" customHeight="1">
      <c r="A642" s="938">
        <v>7</v>
      </c>
      <c r="B642" s="1217">
        <v>587</v>
      </c>
      <c r="C642" s="405" t="s">
        <v>23309</v>
      </c>
      <c r="D642" s="405" t="s">
        <v>23297</v>
      </c>
      <c r="E642" s="829">
        <v>4.4000000000000004</v>
      </c>
      <c r="F642" s="405" t="s">
        <v>23310</v>
      </c>
      <c r="G642" s="405" t="s">
        <v>23060</v>
      </c>
      <c r="H642" s="1227" t="s">
        <v>23311</v>
      </c>
      <c r="I642" s="1227"/>
    </row>
    <row r="643" spans="1:9" ht="68.25" customHeight="1">
      <c r="A643" s="938">
        <v>8</v>
      </c>
      <c r="B643" s="828">
        <v>588</v>
      </c>
      <c r="C643" s="405" t="s">
        <v>23312</v>
      </c>
      <c r="D643" s="405" t="s">
        <v>23297</v>
      </c>
      <c r="E643" s="829">
        <v>12</v>
      </c>
      <c r="F643" s="405" t="s">
        <v>23313</v>
      </c>
      <c r="G643" s="405" t="s">
        <v>23314</v>
      </c>
      <c r="H643" s="405" t="s">
        <v>23315</v>
      </c>
      <c r="I643" s="405"/>
    </row>
    <row r="644" spans="1:9" ht="75.75" customHeight="1">
      <c r="A644" s="938">
        <v>9</v>
      </c>
      <c r="B644" s="1217">
        <v>589</v>
      </c>
      <c r="C644" s="405" t="s">
        <v>23316</v>
      </c>
      <c r="D644" s="405" t="s">
        <v>23297</v>
      </c>
      <c r="E644" s="829">
        <v>12</v>
      </c>
      <c r="F644" s="405" t="s">
        <v>23317</v>
      </c>
      <c r="G644" s="405" t="s">
        <v>23314</v>
      </c>
      <c r="H644" s="405" t="s">
        <v>23318</v>
      </c>
      <c r="I644" s="405"/>
    </row>
    <row r="645" spans="1:9" ht="53.25" customHeight="1">
      <c r="A645" s="938">
        <v>10</v>
      </c>
      <c r="B645" s="828">
        <v>590</v>
      </c>
      <c r="C645" s="405" t="s">
        <v>23319</v>
      </c>
      <c r="D645" s="405" t="s">
        <v>23297</v>
      </c>
      <c r="E645" s="829">
        <v>0.01</v>
      </c>
      <c r="F645" s="405" t="s">
        <v>23320</v>
      </c>
      <c r="G645" s="405" t="s">
        <v>23321</v>
      </c>
      <c r="H645" s="405" t="s">
        <v>22295</v>
      </c>
      <c r="I645" s="405"/>
    </row>
    <row r="646" spans="1:9" ht="67.5" customHeight="1">
      <c r="A646" s="938">
        <v>11</v>
      </c>
      <c r="B646" s="1217">
        <v>591</v>
      </c>
      <c r="C646" s="405" t="s">
        <v>23322</v>
      </c>
      <c r="D646" s="405" t="s">
        <v>23297</v>
      </c>
      <c r="E646" s="829">
        <v>76</v>
      </c>
      <c r="F646" s="405" t="s">
        <v>23323</v>
      </c>
      <c r="G646" s="405" t="s">
        <v>21976</v>
      </c>
      <c r="H646" s="405" t="s">
        <v>22669</v>
      </c>
      <c r="I646" s="405"/>
    </row>
    <row r="647" spans="1:9" ht="62.25" customHeight="1">
      <c r="A647" s="938">
        <v>12</v>
      </c>
      <c r="B647" s="828">
        <v>592</v>
      </c>
      <c r="C647" s="405" t="s">
        <v>23324</v>
      </c>
      <c r="D647" s="405" t="s">
        <v>23297</v>
      </c>
      <c r="E647" s="829">
        <v>8.1</v>
      </c>
      <c r="F647" s="405" t="s">
        <v>23323</v>
      </c>
      <c r="G647" s="405" t="s">
        <v>21976</v>
      </c>
      <c r="H647" s="405" t="s">
        <v>23093</v>
      </c>
      <c r="I647" s="405"/>
    </row>
    <row r="648" spans="1:9" ht="49.5" customHeight="1">
      <c r="A648" s="938">
        <v>13</v>
      </c>
      <c r="B648" s="1217">
        <v>593</v>
      </c>
      <c r="C648" s="405" t="s">
        <v>12047</v>
      </c>
      <c r="D648" s="405" t="s">
        <v>23297</v>
      </c>
      <c r="E648" s="829">
        <v>77.2</v>
      </c>
      <c r="F648" s="405" t="s">
        <v>23099</v>
      </c>
      <c r="G648" s="405" t="s">
        <v>23278</v>
      </c>
      <c r="H648" s="405" t="s">
        <v>23325</v>
      </c>
      <c r="I648" s="405"/>
    </row>
    <row r="649" spans="1:9" ht="89.1" customHeight="1">
      <c r="A649" s="938">
        <v>14</v>
      </c>
      <c r="B649" s="828">
        <v>594</v>
      </c>
      <c r="C649" s="405" t="s">
        <v>23326</v>
      </c>
      <c r="D649" s="405" t="s">
        <v>23297</v>
      </c>
      <c r="E649" s="829">
        <v>5</v>
      </c>
      <c r="F649" s="405" t="s">
        <v>23327</v>
      </c>
      <c r="G649" s="405" t="s">
        <v>23278</v>
      </c>
      <c r="H649" s="405" t="s">
        <v>23328</v>
      </c>
      <c r="I649" s="405"/>
    </row>
    <row r="650" spans="1:9" ht="73.5" customHeight="1">
      <c r="A650" s="938">
        <v>15</v>
      </c>
      <c r="B650" s="1217">
        <v>595</v>
      </c>
      <c r="C650" s="405" t="s">
        <v>23329</v>
      </c>
      <c r="D650" s="405" t="s">
        <v>23297</v>
      </c>
      <c r="E650" s="829">
        <v>6</v>
      </c>
      <c r="F650" s="405" t="s">
        <v>23330</v>
      </c>
      <c r="G650" s="405" t="s">
        <v>23278</v>
      </c>
      <c r="H650" s="405" t="s">
        <v>23331</v>
      </c>
      <c r="I650" s="405"/>
    </row>
    <row r="651" spans="1:9" ht="66" customHeight="1">
      <c r="A651" s="938">
        <v>16</v>
      </c>
      <c r="B651" s="828">
        <v>596</v>
      </c>
      <c r="C651" s="405" t="s">
        <v>23332</v>
      </c>
      <c r="D651" s="405" t="s">
        <v>23297</v>
      </c>
      <c r="E651" s="829">
        <v>3</v>
      </c>
      <c r="F651" s="405" t="s">
        <v>23333</v>
      </c>
      <c r="G651" s="405" t="s">
        <v>22072</v>
      </c>
      <c r="H651" s="405" t="s">
        <v>23334</v>
      </c>
      <c r="I651" s="405"/>
    </row>
    <row r="652" spans="1:9" ht="58.5" customHeight="1">
      <c r="A652" s="938">
        <v>17</v>
      </c>
      <c r="B652" s="1217">
        <v>597</v>
      </c>
      <c r="C652" s="405" t="s">
        <v>20420</v>
      </c>
      <c r="D652" s="405" t="s">
        <v>23297</v>
      </c>
      <c r="E652" s="829">
        <v>0.01</v>
      </c>
      <c r="F652" s="405" t="s">
        <v>23335</v>
      </c>
      <c r="G652" s="405" t="s">
        <v>22369</v>
      </c>
      <c r="H652" s="405" t="s">
        <v>23334</v>
      </c>
      <c r="I652" s="405"/>
    </row>
    <row r="653" spans="1:9" ht="89.1" customHeight="1">
      <c r="A653" s="938">
        <v>18</v>
      </c>
      <c r="B653" s="828">
        <v>598</v>
      </c>
      <c r="C653" s="405" t="s">
        <v>23336</v>
      </c>
      <c r="D653" s="405" t="s">
        <v>23297</v>
      </c>
      <c r="E653" s="829">
        <v>0.1</v>
      </c>
      <c r="F653" s="405" t="s">
        <v>23337</v>
      </c>
      <c r="G653" s="405" t="s">
        <v>22369</v>
      </c>
      <c r="H653" s="405" t="s">
        <v>23331</v>
      </c>
      <c r="I653" s="405"/>
    </row>
    <row r="654" spans="1:9" ht="75" customHeight="1">
      <c r="A654" s="938">
        <v>19</v>
      </c>
      <c r="B654" s="1217">
        <v>599</v>
      </c>
      <c r="C654" s="405" t="s">
        <v>23338</v>
      </c>
      <c r="D654" s="405" t="s">
        <v>23297</v>
      </c>
      <c r="E654" s="829">
        <v>0.01</v>
      </c>
      <c r="F654" s="405" t="s">
        <v>23339</v>
      </c>
      <c r="G654" s="405" t="s">
        <v>22369</v>
      </c>
      <c r="H654" s="405" t="s">
        <v>23340</v>
      </c>
      <c r="I654" s="405"/>
    </row>
    <row r="655" spans="1:9" ht="89.1" customHeight="1">
      <c r="A655" s="938">
        <v>20</v>
      </c>
      <c r="B655" s="828">
        <v>600</v>
      </c>
      <c r="C655" s="405" t="s">
        <v>23341</v>
      </c>
      <c r="D655" s="405" t="s">
        <v>23297</v>
      </c>
      <c r="E655" s="829">
        <v>1</v>
      </c>
      <c r="F655" s="405" t="s">
        <v>23342</v>
      </c>
      <c r="G655" s="405" t="s">
        <v>22072</v>
      </c>
      <c r="H655" s="405" t="s">
        <v>23343</v>
      </c>
      <c r="I655" s="405"/>
    </row>
    <row r="656" spans="1:9" ht="58.5" customHeight="1">
      <c r="A656" s="938">
        <v>21</v>
      </c>
      <c r="B656" s="1217">
        <v>601</v>
      </c>
      <c r="C656" s="405" t="s">
        <v>23344</v>
      </c>
      <c r="D656" s="405" t="s">
        <v>23297</v>
      </c>
      <c r="E656" s="829">
        <v>0.1</v>
      </c>
      <c r="F656" s="405" t="s">
        <v>23345</v>
      </c>
      <c r="G656" s="405" t="s">
        <v>22369</v>
      </c>
      <c r="H656" s="405" t="s">
        <v>23346</v>
      </c>
      <c r="I656" s="405"/>
    </row>
    <row r="657" spans="1:10" ht="89.1" customHeight="1">
      <c r="A657" s="938">
        <v>22</v>
      </c>
      <c r="B657" s="828">
        <v>602</v>
      </c>
      <c r="C657" s="405" t="s">
        <v>23347</v>
      </c>
      <c r="D657" s="405" t="s">
        <v>23297</v>
      </c>
      <c r="E657" s="829">
        <v>2.4</v>
      </c>
      <c r="F657" s="405" t="s">
        <v>23348</v>
      </c>
      <c r="G657" s="405" t="s">
        <v>21812</v>
      </c>
      <c r="H657" s="1227" t="s">
        <v>23343</v>
      </c>
      <c r="I657" s="1227"/>
    </row>
    <row r="658" spans="1:10" ht="73.5" customHeight="1">
      <c r="A658" s="938">
        <v>23</v>
      </c>
      <c r="B658" s="1217">
        <v>603</v>
      </c>
      <c r="C658" s="405" t="s">
        <v>23349</v>
      </c>
      <c r="D658" s="405" t="s">
        <v>23297</v>
      </c>
      <c r="E658" s="829">
        <v>63</v>
      </c>
      <c r="F658" s="405" t="s">
        <v>23350</v>
      </c>
      <c r="G658" s="405" t="s">
        <v>23226</v>
      </c>
      <c r="H658" s="1227" t="s">
        <v>23351</v>
      </c>
      <c r="I658" s="1227"/>
    </row>
    <row r="659" spans="1:10" s="1225" customFormat="1" ht="61.5" customHeight="1">
      <c r="A659" s="938">
        <v>24</v>
      </c>
      <c r="B659" s="828">
        <v>604</v>
      </c>
      <c r="C659" s="405" t="s">
        <v>23352</v>
      </c>
      <c r="D659" s="405" t="s">
        <v>23297</v>
      </c>
      <c r="E659" s="829">
        <v>40</v>
      </c>
      <c r="F659" s="405" t="s">
        <v>23350</v>
      </c>
      <c r="G659" s="405" t="s">
        <v>22114</v>
      </c>
      <c r="H659" s="1227" t="s">
        <v>23353</v>
      </c>
      <c r="I659" s="1227"/>
      <c r="J659" s="938"/>
    </row>
    <row r="660" spans="1:10" ht="57" customHeight="1">
      <c r="A660" s="938">
        <v>25</v>
      </c>
      <c r="B660" s="1217">
        <v>605</v>
      </c>
      <c r="C660" s="405" t="s">
        <v>23354</v>
      </c>
      <c r="D660" s="405" t="s">
        <v>23297</v>
      </c>
      <c r="E660" s="829">
        <v>10</v>
      </c>
      <c r="F660" s="405" t="s">
        <v>23355</v>
      </c>
      <c r="G660" s="405" t="s">
        <v>22286</v>
      </c>
      <c r="H660" s="405" t="s">
        <v>22124</v>
      </c>
      <c r="I660" s="405"/>
      <c r="J660" s="1225"/>
    </row>
    <row r="661" spans="1:10" ht="41.25" customHeight="1">
      <c r="B661" s="1213"/>
      <c r="C661" s="2973" t="s">
        <v>23356</v>
      </c>
      <c r="D661" s="2974"/>
      <c r="E661" s="1213">
        <f>SUM(E636:E660)</f>
        <v>344.03</v>
      </c>
      <c r="F661" s="1209"/>
      <c r="G661" s="1209"/>
      <c r="H661" s="1209"/>
      <c r="I661" s="1214"/>
    </row>
    <row r="662" spans="1:10" ht="41.25" customHeight="1">
      <c r="B662" s="2975" t="s">
        <v>23357</v>
      </c>
      <c r="C662" s="2982"/>
      <c r="D662" s="2982"/>
      <c r="E662" s="2982"/>
      <c r="F662" s="2982"/>
      <c r="G662" s="2982"/>
      <c r="H662" s="2983"/>
      <c r="I662" s="1215"/>
    </row>
    <row r="663" spans="1:10" ht="80.099999999999994" customHeight="1">
      <c r="A663" s="938">
        <v>1</v>
      </c>
      <c r="B663" s="828">
        <v>606</v>
      </c>
      <c r="C663" s="405" t="s">
        <v>23358</v>
      </c>
      <c r="D663" s="405" t="s">
        <v>23359</v>
      </c>
      <c r="E663" s="829">
        <v>10</v>
      </c>
      <c r="F663" s="405" t="s">
        <v>23360</v>
      </c>
      <c r="G663" s="405" t="s">
        <v>22498</v>
      </c>
      <c r="H663" s="405" t="s">
        <v>23361</v>
      </c>
      <c r="I663" s="405"/>
    </row>
    <row r="664" spans="1:10" ht="80.099999999999994" customHeight="1">
      <c r="A664" s="938">
        <v>2</v>
      </c>
      <c r="B664" s="828">
        <v>607</v>
      </c>
      <c r="C664" s="405" t="s">
        <v>23362</v>
      </c>
      <c r="D664" s="405" t="s">
        <v>23359</v>
      </c>
      <c r="E664" s="829">
        <v>5</v>
      </c>
      <c r="F664" s="405" t="s">
        <v>23363</v>
      </c>
      <c r="G664" s="405" t="s">
        <v>22369</v>
      </c>
      <c r="H664" s="1227" t="s">
        <v>23361</v>
      </c>
      <c r="I664" s="1227"/>
    </row>
    <row r="665" spans="1:10" ht="80.099999999999994" customHeight="1">
      <c r="A665" s="938">
        <v>3</v>
      </c>
      <c r="B665" s="828">
        <v>608</v>
      </c>
      <c r="C665" s="405" t="s">
        <v>23364</v>
      </c>
      <c r="D665" s="405" t="s">
        <v>23359</v>
      </c>
      <c r="E665" s="829">
        <v>5</v>
      </c>
      <c r="F665" s="405" t="s">
        <v>23365</v>
      </c>
      <c r="G665" s="405" t="s">
        <v>22369</v>
      </c>
      <c r="H665" s="1227" t="s">
        <v>23361</v>
      </c>
      <c r="I665" s="1227"/>
    </row>
    <row r="666" spans="1:10" ht="80.099999999999994" customHeight="1">
      <c r="A666" s="938">
        <v>4</v>
      </c>
      <c r="B666" s="828">
        <v>609</v>
      </c>
      <c r="C666" s="405" t="s">
        <v>23366</v>
      </c>
      <c r="D666" s="405" t="s">
        <v>23359</v>
      </c>
      <c r="E666" s="829">
        <v>3</v>
      </c>
      <c r="F666" s="405" t="s">
        <v>22912</v>
      </c>
      <c r="G666" s="405" t="s">
        <v>22906</v>
      </c>
      <c r="H666" s="1227" t="s">
        <v>23367</v>
      </c>
      <c r="I666" s="1227"/>
    </row>
    <row r="667" spans="1:10" ht="51.75" customHeight="1">
      <c r="B667" s="1213"/>
      <c r="C667" s="2973" t="s">
        <v>23368</v>
      </c>
      <c r="D667" s="2974"/>
      <c r="E667" s="1219">
        <f>SUM(E663:E666)</f>
        <v>23</v>
      </c>
      <c r="F667" s="1209"/>
      <c r="G667" s="1209"/>
      <c r="H667" s="1209"/>
      <c r="I667" s="1214"/>
    </row>
    <row r="668" spans="1:10" ht="49.5" customHeight="1">
      <c r="B668" s="1212"/>
      <c r="C668" s="2978" t="s">
        <v>23369</v>
      </c>
      <c r="D668" s="2979"/>
      <c r="E668" s="1226">
        <f>SUM(E667,E661,E634,E625)</f>
        <v>570.93999999999994</v>
      </c>
      <c r="F668" s="1208"/>
      <c r="G668" s="1208"/>
      <c r="H668" s="1208"/>
      <c r="I668" s="1203"/>
    </row>
    <row r="669" spans="1:10" ht="41.25" customHeight="1">
      <c r="B669" s="2975" t="s">
        <v>6</v>
      </c>
      <c r="C669" s="2982"/>
      <c r="D669" s="2982"/>
      <c r="E669" s="2982"/>
      <c r="F669" s="2982"/>
      <c r="G669" s="2982"/>
      <c r="H669" s="2982"/>
      <c r="I669" s="1207"/>
    </row>
    <row r="670" spans="1:10" ht="75.75" customHeight="1">
      <c r="A670" s="938">
        <v>1</v>
      </c>
      <c r="B670" s="1217">
        <v>610</v>
      </c>
      <c r="C670" s="458" t="s">
        <v>23370</v>
      </c>
      <c r="D670" s="458" t="s">
        <v>23371</v>
      </c>
      <c r="E670" s="1218">
        <v>80</v>
      </c>
      <c r="F670" s="458" t="s">
        <v>23372</v>
      </c>
      <c r="G670" s="458" t="s">
        <v>23373</v>
      </c>
      <c r="H670" s="458" t="s">
        <v>23374</v>
      </c>
      <c r="I670" s="458"/>
    </row>
    <row r="671" spans="1:10" ht="68.25" customHeight="1">
      <c r="A671" s="938">
        <v>2</v>
      </c>
      <c r="B671" s="828">
        <v>611</v>
      </c>
      <c r="C671" s="405" t="s">
        <v>388</v>
      </c>
      <c r="D671" s="405" t="s">
        <v>23371</v>
      </c>
      <c r="E671" s="829">
        <v>48</v>
      </c>
      <c r="F671" s="405" t="s">
        <v>23375</v>
      </c>
      <c r="G671" s="405" t="s">
        <v>21833</v>
      </c>
      <c r="H671" s="405" t="s">
        <v>23376</v>
      </c>
      <c r="I671" s="405"/>
    </row>
    <row r="672" spans="1:10" ht="69.75" customHeight="1">
      <c r="A672" s="938">
        <v>3</v>
      </c>
      <c r="B672" s="1217">
        <v>612</v>
      </c>
      <c r="C672" s="405" t="s">
        <v>23377</v>
      </c>
      <c r="D672" s="405" t="s">
        <v>23371</v>
      </c>
      <c r="E672" s="829">
        <v>57</v>
      </c>
      <c r="F672" s="405" t="s">
        <v>23378</v>
      </c>
      <c r="G672" s="405" t="s">
        <v>21833</v>
      </c>
      <c r="H672" s="405" t="s">
        <v>23361</v>
      </c>
      <c r="I672" s="405"/>
    </row>
    <row r="673" spans="1:9" ht="89.1" customHeight="1">
      <c r="A673" s="938">
        <v>4</v>
      </c>
      <c r="B673" s="828">
        <v>613</v>
      </c>
      <c r="C673" s="405" t="s">
        <v>23379</v>
      </c>
      <c r="D673" s="405" t="s">
        <v>23371</v>
      </c>
      <c r="E673" s="829">
        <v>190</v>
      </c>
      <c r="F673" s="405" t="s">
        <v>23380</v>
      </c>
      <c r="G673" s="405" t="s">
        <v>21833</v>
      </c>
      <c r="H673" s="405" t="s">
        <v>23381</v>
      </c>
      <c r="I673" s="405"/>
    </row>
    <row r="674" spans="1:9" ht="89.1" customHeight="1">
      <c r="A674" s="938">
        <v>5</v>
      </c>
      <c r="B674" s="1217">
        <v>614</v>
      </c>
      <c r="C674" s="405" t="s">
        <v>23382</v>
      </c>
      <c r="D674" s="405" t="s">
        <v>23371</v>
      </c>
      <c r="E674" s="829">
        <v>251</v>
      </c>
      <c r="F674" s="405" t="s">
        <v>23383</v>
      </c>
      <c r="G674" s="405" t="s">
        <v>23373</v>
      </c>
      <c r="H674" s="405" t="s">
        <v>23384</v>
      </c>
      <c r="I674" s="405"/>
    </row>
    <row r="675" spans="1:9" ht="236.25" customHeight="1">
      <c r="A675" s="938">
        <v>6</v>
      </c>
      <c r="B675" s="828">
        <v>615</v>
      </c>
      <c r="C675" s="405" t="s">
        <v>23385</v>
      </c>
      <c r="D675" s="405" t="s">
        <v>23371</v>
      </c>
      <c r="E675" s="829">
        <v>2620.8000000000002</v>
      </c>
      <c r="F675" s="405" t="s">
        <v>23386</v>
      </c>
      <c r="G675" s="405" t="s">
        <v>23387</v>
      </c>
      <c r="H675" s="405" t="s">
        <v>23388</v>
      </c>
      <c r="I675" s="405"/>
    </row>
    <row r="676" spans="1:9" ht="89.1" customHeight="1">
      <c r="A676" s="938">
        <v>7</v>
      </c>
      <c r="B676" s="1217">
        <v>616</v>
      </c>
      <c r="C676" s="405" t="s">
        <v>23389</v>
      </c>
      <c r="D676" s="405" t="s">
        <v>23371</v>
      </c>
      <c r="E676" s="829">
        <v>25</v>
      </c>
      <c r="F676" s="405" t="s">
        <v>23390</v>
      </c>
      <c r="G676" s="405" t="s">
        <v>21931</v>
      </c>
      <c r="H676" s="405" t="s">
        <v>23391</v>
      </c>
      <c r="I676" s="405"/>
    </row>
    <row r="677" spans="1:9" ht="89.1" customHeight="1">
      <c r="A677" s="938">
        <v>8</v>
      </c>
      <c r="B677" s="828">
        <v>617</v>
      </c>
      <c r="C677" s="405" t="s">
        <v>23392</v>
      </c>
      <c r="D677" s="405" t="s">
        <v>23371</v>
      </c>
      <c r="E677" s="829">
        <v>207</v>
      </c>
      <c r="F677" s="405" t="s">
        <v>23393</v>
      </c>
      <c r="G677" s="405" t="s">
        <v>22064</v>
      </c>
      <c r="H677" s="405" t="s">
        <v>23394</v>
      </c>
      <c r="I677" s="405"/>
    </row>
    <row r="678" spans="1:9" ht="89.1" customHeight="1">
      <c r="A678" s="938">
        <v>9</v>
      </c>
      <c r="B678" s="1217">
        <v>618</v>
      </c>
      <c r="C678" s="405" t="s">
        <v>23395</v>
      </c>
      <c r="D678" s="405" t="s">
        <v>23371</v>
      </c>
      <c r="E678" s="829">
        <v>119</v>
      </c>
      <c r="F678" s="405" t="s">
        <v>23396</v>
      </c>
      <c r="G678" s="405" t="s">
        <v>22064</v>
      </c>
      <c r="H678" s="405" t="s">
        <v>23397</v>
      </c>
      <c r="I678" s="405"/>
    </row>
    <row r="679" spans="1:9" ht="89.1" customHeight="1">
      <c r="A679" s="938">
        <v>10</v>
      </c>
      <c r="B679" s="828">
        <v>619</v>
      </c>
      <c r="C679" s="405" t="s">
        <v>23398</v>
      </c>
      <c r="D679" s="405" t="s">
        <v>23371</v>
      </c>
      <c r="E679" s="829">
        <v>134</v>
      </c>
      <c r="F679" s="405" t="s">
        <v>23399</v>
      </c>
      <c r="G679" s="405" t="s">
        <v>22064</v>
      </c>
      <c r="H679" s="405" t="s">
        <v>23400</v>
      </c>
      <c r="I679" s="405"/>
    </row>
    <row r="680" spans="1:9" ht="89.1" customHeight="1">
      <c r="A680" s="938">
        <v>11</v>
      </c>
      <c r="B680" s="1217">
        <v>620</v>
      </c>
      <c r="C680" s="405" t="s">
        <v>23401</v>
      </c>
      <c r="D680" s="405" t="s">
        <v>23371</v>
      </c>
      <c r="E680" s="829">
        <v>416</v>
      </c>
      <c r="F680" s="405" t="s">
        <v>23402</v>
      </c>
      <c r="G680" s="405" t="s">
        <v>23373</v>
      </c>
      <c r="H680" s="405" t="s">
        <v>23403</v>
      </c>
      <c r="I680" s="405"/>
    </row>
    <row r="681" spans="1:9" ht="89.1" customHeight="1">
      <c r="A681" s="938">
        <v>12</v>
      </c>
      <c r="B681" s="828">
        <v>621</v>
      </c>
      <c r="C681" s="405" t="s">
        <v>22642</v>
      </c>
      <c r="D681" s="405" t="s">
        <v>23371</v>
      </c>
      <c r="E681" s="829">
        <v>61</v>
      </c>
      <c r="F681" s="405" t="s">
        <v>23404</v>
      </c>
      <c r="G681" s="405" t="s">
        <v>21812</v>
      </c>
      <c r="H681" s="405" t="s">
        <v>22624</v>
      </c>
      <c r="I681" s="405"/>
    </row>
    <row r="682" spans="1:9" ht="78" customHeight="1">
      <c r="A682" s="938">
        <v>13</v>
      </c>
      <c r="B682" s="1217">
        <v>622</v>
      </c>
      <c r="C682" s="405" t="s">
        <v>23405</v>
      </c>
      <c r="D682" s="405" t="s">
        <v>23371</v>
      </c>
      <c r="E682" s="829">
        <v>708</v>
      </c>
      <c r="F682" s="405" t="s">
        <v>23406</v>
      </c>
      <c r="G682" s="405" t="s">
        <v>21812</v>
      </c>
      <c r="H682" s="405" t="s">
        <v>23407</v>
      </c>
      <c r="I682" s="405"/>
    </row>
    <row r="683" spans="1:9" ht="89.25" customHeight="1">
      <c r="A683" s="938">
        <v>14</v>
      </c>
      <c r="B683" s="828">
        <v>623</v>
      </c>
      <c r="C683" s="405" t="s">
        <v>23408</v>
      </c>
      <c r="D683" s="405" t="s">
        <v>23371</v>
      </c>
      <c r="E683" s="829">
        <v>76</v>
      </c>
      <c r="F683" s="405" t="s">
        <v>23409</v>
      </c>
      <c r="G683" s="405" t="s">
        <v>21839</v>
      </c>
      <c r="H683" s="405" t="s">
        <v>23410</v>
      </c>
      <c r="I683" s="405"/>
    </row>
    <row r="684" spans="1:9" ht="72" customHeight="1">
      <c r="A684" s="938">
        <v>15</v>
      </c>
      <c r="B684" s="1217">
        <v>624</v>
      </c>
      <c r="C684" s="405" t="s">
        <v>23411</v>
      </c>
      <c r="D684" s="405" t="s">
        <v>23371</v>
      </c>
      <c r="E684" s="829">
        <v>53</v>
      </c>
      <c r="F684" s="405" t="s">
        <v>23412</v>
      </c>
      <c r="G684" s="405" t="s">
        <v>21839</v>
      </c>
      <c r="H684" s="405" t="s">
        <v>23413</v>
      </c>
      <c r="I684" s="405"/>
    </row>
    <row r="685" spans="1:9" ht="81.75" customHeight="1">
      <c r="A685" s="938">
        <v>16</v>
      </c>
      <c r="B685" s="828">
        <v>625</v>
      </c>
      <c r="C685" s="405" t="s">
        <v>23414</v>
      </c>
      <c r="D685" s="405" t="s">
        <v>23371</v>
      </c>
      <c r="E685" s="829">
        <v>21</v>
      </c>
      <c r="F685" s="405" t="s">
        <v>23415</v>
      </c>
      <c r="G685" s="405" t="s">
        <v>21839</v>
      </c>
      <c r="H685" s="1227" t="s">
        <v>23416</v>
      </c>
      <c r="I685" s="1227"/>
    </row>
    <row r="686" spans="1:9" ht="70.5" customHeight="1">
      <c r="A686" s="938">
        <v>17</v>
      </c>
      <c r="B686" s="1217">
        <v>626</v>
      </c>
      <c r="C686" s="405" t="s">
        <v>23417</v>
      </c>
      <c r="D686" s="405" t="s">
        <v>23371</v>
      </c>
      <c r="E686" s="829">
        <v>25</v>
      </c>
      <c r="F686" s="405" t="s">
        <v>23418</v>
      </c>
      <c r="G686" s="405" t="s">
        <v>21812</v>
      </c>
      <c r="H686" s="405" t="s">
        <v>23419</v>
      </c>
      <c r="I686" s="405"/>
    </row>
    <row r="687" spans="1:9" ht="77.25" customHeight="1">
      <c r="A687" s="938">
        <v>18</v>
      </c>
      <c r="B687" s="828">
        <v>627</v>
      </c>
      <c r="C687" s="405" t="s">
        <v>23420</v>
      </c>
      <c r="D687" s="405" t="s">
        <v>23371</v>
      </c>
      <c r="E687" s="829">
        <v>101</v>
      </c>
      <c r="F687" s="405" t="s">
        <v>23421</v>
      </c>
      <c r="G687" s="405" t="s">
        <v>21839</v>
      </c>
      <c r="H687" s="405" t="s">
        <v>23422</v>
      </c>
      <c r="I687" s="405"/>
    </row>
    <row r="688" spans="1:9" ht="41.4">
      <c r="A688" s="938">
        <v>19</v>
      </c>
      <c r="B688" s="1217">
        <v>628</v>
      </c>
      <c r="C688" s="405" t="s">
        <v>23398</v>
      </c>
      <c r="D688" s="405" t="s">
        <v>23371</v>
      </c>
      <c r="E688" s="829">
        <v>271</v>
      </c>
      <c r="F688" s="405" t="s">
        <v>23423</v>
      </c>
      <c r="G688" s="405" t="s">
        <v>22064</v>
      </c>
      <c r="H688" s="405" t="s">
        <v>21948</v>
      </c>
      <c r="I688" s="405"/>
    </row>
    <row r="689" spans="1:9" ht="55.2">
      <c r="A689" s="938">
        <v>20</v>
      </c>
      <c r="B689" s="828">
        <v>629</v>
      </c>
      <c r="C689" s="405" t="s">
        <v>23424</v>
      </c>
      <c r="D689" s="405" t="s">
        <v>23371</v>
      </c>
      <c r="E689" s="829">
        <v>572.6</v>
      </c>
      <c r="F689" s="405" t="s">
        <v>23425</v>
      </c>
      <c r="G689" s="405" t="s">
        <v>23426</v>
      </c>
      <c r="H689" s="405" t="s">
        <v>23427</v>
      </c>
      <c r="I689" s="405"/>
    </row>
    <row r="690" spans="1:9" ht="63.75" customHeight="1">
      <c r="A690" s="938">
        <v>21</v>
      </c>
      <c r="B690" s="1217">
        <v>630</v>
      </c>
      <c r="C690" s="405" t="s">
        <v>23428</v>
      </c>
      <c r="D690" s="405" t="s">
        <v>23371</v>
      </c>
      <c r="E690" s="829">
        <v>102</v>
      </c>
      <c r="F690" s="405" t="s">
        <v>23429</v>
      </c>
      <c r="G690" s="405" t="s">
        <v>21856</v>
      </c>
      <c r="H690" s="405" t="s">
        <v>23430</v>
      </c>
      <c r="I690" s="405"/>
    </row>
    <row r="691" spans="1:9" ht="78" customHeight="1">
      <c r="A691" s="938">
        <v>22</v>
      </c>
      <c r="B691" s="828">
        <v>631</v>
      </c>
      <c r="C691" s="405" t="s">
        <v>23431</v>
      </c>
      <c r="D691" s="405" t="s">
        <v>23371</v>
      </c>
      <c r="E691" s="829">
        <v>1072.5999999999999</v>
      </c>
      <c r="F691" s="405" t="s">
        <v>23432</v>
      </c>
      <c r="G691" s="405" t="s">
        <v>21856</v>
      </c>
      <c r="H691" s="405" t="s">
        <v>23433</v>
      </c>
      <c r="I691" s="405"/>
    </row>
    <row r="692" spans="1:9" ht="64.5" customHeight="1">
      <c r="A692" s="938">
        <v>23</v>
      </c>
      <c r="B692" s="1217">
        <v>632</v>
      </c>
      <c r="C692" s="405" t="s">
        <v>23434</v>
      </c>
      <c r="D692" s="405" t="s">
        <v>23371</v>
      </c>
      <c r="E692" s="829">
        <v>126</v>
      </c>
      <c r="F692" s="405" t="s">
        <v>23435</v>
      </c>
      <c r="G692" s="405" t="s">
        <v>21812</v>
      </c>
      <c r="H692" s="405" t="s">
        <v>23416</v>
      </c>
      <c r="I692" s="405"/>
    </row>
    <row r="693" spans="1:9" ht="105" customHeight="1">
      <c r="A693" s="938">
        <v>24</v>
      </c>
      <c r="B693" s="828">
        <v>633</v>
      </c>
      <c r="C693" s="405" t="s">
        <v>23436</v>
      </c>
      <c r="D693" s="405" t="s">
        <v>23371</v>
      </c>
      <c r="E693" s="829">
        <v>46</v>
      </c>
      <c r="F693" s="405" t="s">
        <v>23437</v>
      </c>
      <c r="G693" s="405" t="s">
        <v>23438</v>
      </c>
      <c r="H693" s="405" t="s">
        <v>23439</v>
      </c>
      <c r="I693" s="405"/>
    </row>
    <row r="694" spans="1:9" ht="99" customHeight="1">
      <c r="A694" s="938">
        <v>25</v>
      </c>
      <c r="B694" s="1217">
        <v>634</v>
      </c>
      <c r="C694" s="405" t="s">
        <v>23440</v>
      </c>
      <c r="D694" s="405" t="s">
        <v>23371</v>
      </c>
      <c r="E694" s="829">
        <v>486</v>
      </c>
      <c r="F694" s="405" t="s">
        <v>23441</v>
      </c>
      <c r="G694" s="405" t="s">
        <v>23442</v>
      </c>
      <c r="H694" s="405" t="s">
        <v>23443</v>
      </c>
      <c r="I694" s="405"/>
    </row>
    <row r="695" spans="1:9" ht="66.75" customHeight="1">
      <c r="A695" s="938">
        <v>26</v>
      </c>
      <c r="B695" s="828">
        <v>635</v>
      </c>
      <c r="C695" s="405" t="s">
        <v>23444</v>
      </c>
      <c r="D695" s="405" t="s">
        <v>23371</v>
      </c>
      <c r="E695" s="829">
        <v>67</v>
      </c>
      <c r="F695" s="405" t="s">
        <v>23445</v>
      </c>
      <c r="G695" s="405" t="s">
        <v>22072</v>
      </c>
      <c r="H695" s="405" t="s">
        <v>23416</v>
      </c>
      <c r="I695" s="405"/>
    </row>
    <row r="696" spans="1:9" ht="69.75" customHeight="1">
      <c r="A696" s="938">
        <v>27</v>
      </c>
      <c r="B696" s="1217">
        <v>636</v>
      </c>
      <c r="C696" s="405" t="s">
        <v>23135</v>
      </c>
      <c r="D696" s="405" t="s">
        <v>23371</v>
      </c>
      <c r="E696" s="829">
        <v>72</v>
      </c>
      <c r="F696" s="405" t="s">
        <v>23446</v>
      </c>
      <c r="G696" s="405" t="s">
        <v>21931</v>
      </c>
      <c r="H696" s="405" t="s">
        <v>23447</v>
      </c>
      <c r="I696" s="405"/>
    </row>
    <row r="697" spans="1:9" ht="66.75" customHeight="1">
      <c r="A697" s="938">
        <v>28</v>
      </c>
      <c r="B697" s="828">
        <v>637</v>
      </c>
      <c r="C697" s="405" t="s">
        <v>23448</v>
      </c>
      <c r="D697" s="405" t="s">
        <v>23371</v>
      </c>
      <c r="E697" s="829">
        <v>83</v>
      </c>
      <c r="F697" s="405" t="s">
        <v>23449</v>
      </c>
      <c r="G697" s="405" t="s">
        <v>21931</v>
      </c>
      <c r="H697" s="405" t="s">
        <v>23450</v>
      </c>
      <c r="I697" s="405"/>
    </row>
    <row r="698" spans="1:9" ht="67.5" customHeight="1">
      <c r="A698" s="938">
        <v>29</v>
      </c>
      <c r="B698" s="1217">
        <v>638</v>
      </c>
      <c r="C698" s="405" t="s">
        <v>23451</v>
      </c>
      <c r="D698" s="405" t="s">
        <v>23371</v>
      </c>
      <c r="E698" s="829">
        <v>1132</v>
      </c>
      <c r="F698" s="405" t="s">
        <v>23452</v>
      </c>
      <c r="G698" s="405" t="s">
        <v>21856</v>
      </c>
      <c r="H698" s="405" t="s">
        <v>21948</v>
      </c>
      <c r="I698" s="405"/>
    </row>
    <row r="699" spans="1:9" ht="60" customHeight="1">
      <c r="A699" s="938">
        <v>30</v>
      </c>
      <c r="B699" s="828">
        <v>639</v>
      </c>
      <c r="C699" s="405" t="s">
        <v>23453</v>
      </c>
      <c r="D699" s="405" t="s">
        <v>23371</v>
      </c>
      <c r="E699" s="829">
        <v>138</v>
      </c>
      <c r="F699" s="405" t="s">
        <v>23454</v>
      </c>
      <c r="G699" s="405" t="s">
        <v>22090</v>
      </c>
      <c r="H699" s="405" t="s">
        <v>23455</v>
      </c>
      <c r="I699" s="405"/>
    </row>
    <row r="700" spans="1:9" ht="60" customHeight="1">
      <c r="A700" s="938">
        <v>31</v>
      </c>
      <c r="B700" s="1217">
        <v>640</v>
      </c>
      <c r="C700" s="405" t="s">
        <v>23456</v>
      </c>
      <c r="D700" s="405" t="s">
        <v>23371</v>
      </c>
      <c r="E700" s="829">
        <v>356</v>
      </c>
      <c r="F700" s="405" t="s">
        <v>23457</v>
      </c>
      <c r="G700" s="405" t="s">
        <v>21856</v>
      </c>
      <c r="H700" s="405" t="s">
        <v>23458</v>
      </c>
      <c r="I700" s="405"/>
    </row>
    <row r="701" spans="1:9" ht="76.5" customHeight="1">
      <c r="A701" s="938">
        <v>32</v>
      </c>
      <c r="B701" s="828">
        <v>641</v>
      </c>
      <c r="C701" s="405" t="s">
        <v>23459</v>
      </c>
      <c r="D701" s="405" t="s">
        <v>23371</v>
      </c>
      <c r="E701" s="829">
        <v>462</v>
      </c>
      <c r="F701" s="405" t="s">
        <v>23460</v>
      </c>
      <c r="G701" s="405" t="s">
        <v>21856</v>
      </c>
      <c r="H701" s="405" t="s">
        <v>23461</v>
      </c>
      <c r="I701" s="405"/>
    </row>
    <row r="702" spans="1:9" ht="60" customHeight="1">
      <c r="A702" s="938">
        <v>33</v>
      </c>
      <c r="B702" s="1217">
        <v>642</v>
      </c>
      <c r="C702" s="405" t="s">
        <v>23462</v>
      </c>
      <c r="D702" s="405" t="s">
        <v>23371</v>
      </c>
      <c r="E702" s="829">
        <v>109</v>
      </c>
      <c r="F702" s="405" t="s">
        <v>23463</v>
      </c>
      <c r="G702" s="405" t="s">
        <v>21856</v>
      </c>
      <c r="H702" s="405" t="s">
        <v>23464</v>
      </c>
      <c r="I702" s="405"/>
    </row>
    <row r="703" spans="1:9" ht="60" customHeight="1">
      <c r="A703" s="938">
        <v>34</v>
      </c>
      <c r="B703" s="828">
        <v>643</v>
      </c>
      <c r="C703" s="405" t="s">
        <v>23465</v>
      </c>
      <c r="D703" s="405" t="s">
        <v>23371</v>
      </c>
      <c r="E703" s="829">
        <v>255</v>
      </c>
      <c r="F703" s="405" t="s">
        <v>23466</v>
      </c>
      <c r="G703" s="405" t="s">
        <v>21856</v>
      </c>
      <c r="H703" s="405" t="s">
        <v>23458</v>
      </c>
      <c r="I703" s="405"/>
    </row>
    <row r="704" spans="1:9" ht="93" customHeight="1">
      <c r="A704" s="938">
        <v>35</v>
      </c>
      <c r="B704" s="1217">
        <v>644</v>
      </c>
      <c r="C704" s="405" t="s">
        <v>23467</v>
      </c>
      <c r="D704" s="405" t="s">
        <v>23371</v>
      </c>
      <c r="E704" s="829">
        <v>658.4</v>
      </c>
      <c r="F704" s="405" t="s">
        <v>23468</v>
      </c>
      <c r="G704" s="405" t="s">
        <v>23469</v>
      </c>
      <c r="H704" s="405" t="s">
        <v>23580</v>
      </c>
      <c r="I704" s="405"/>
    </row>
    <row r="705" spans="1:9" ht="79.5" customHeight="1">
      <c r="A705" s="938">
        <v>36</v>
      </c>
      <c r="B705" s="828">
        <v>645</v>
      </c>
      <c r="C705" s="405" t="s">
        <v>23470</v>
      </c>
      <c r="D705" s="405" t="s">
        <v>23371</v>
      </c>
      <c r="E705" s="829">
        <v>554.20000000000005</v>
      </c>
      <c r="F705" s="405" t="s">
        <v>23471</v>
      </c>
      <c r="G705" s="405" t="s">
        <v>23469</v>
      </c>
      <c r="H705" s="405" t="s">
        <v>23581</v>
      </c>
      <c r="I705" s="405"/>
    </row>
    <row r="706" spans="1:9" ht="90.75" customHeight="1">
      <c r="A706" s="938">
        <v>37</v>
      </c>
      <c r="B706" s="1217">
        <v>646</v>
      </c>
      <c r="C706" s="405" t="s">
        <v>23472</v>
      </c>
      <c r="D706" s="405" t="s">
        <v>23371</v>
      </c>
      <c r="E706" s="829">
        <v>175</v>
      </c>
      <c r="F706" s="405" t="s">
        <v>23473</v>
      </c>
      <c r="G706" s="405" t="s">
        <v>23474</v>
      </c>
      <c r="H706" s="405" t="s">
        <v>23582</v>
      </c>
      <c r="I706" s="405"/>
    </row>
    <row r="707" spans="1:9" ht="87.75" customHeight="1">
      <c r="A707" s="938">
        <v>38</v>
      </c>
      <c r="B707" s="828">
        <v>647</v>
      </c>
      <c r="C707" s="405" t="s">
        <v>23475</v>
      </c>
      <c r="D707" s="405" t="s">
        <v>23371</v>
      </c>
      <c r="E707" s="829">
        <v>2317.6</v>
      </c>
      <c r="F707" s="405" t="s">
        <v>23476</v>
      </c>
      <c r="G707" s="405" t="s">
        <v>21990</v>
      </c>
      <c r="H707" s="405" t="s">
        <v>23477</v>
      </c>
      <c r="I707" s="405"/>
    </row>
    <row r="708" spans="1:9" ht="52.5" customHeight="1">
      <c r="A708" s="938">
        <v>39</v>
      </c>
      <c r="B708" s="1217">
        <v>648</v>
      </c>
      <c r="C708" s="405" t="s">
        <v>23478</v>
      </c>
      <c r="D708" s="405" t="s">
        <v>23371</v>
      </c>
      <c r="E708" s="829">
        <v>346</v>
      </c>
      <c r="F708" s="405" t="s">
        <v>23479</v>
      </c>
      <c r="G708" s="405" t="s">
        <v>21931</v>
      </c>
      <c r="H708" s="405" t="s">
        <v>23480</v>
      </c>
      <c r="I708" s="405"/>
    </row>
    <row r="709" spans="1:9" ht="59.25" customHeight="1">
      <c r="A709" s="938">
        <v>40</v>
      </c>
      <c r="B709" s="828">
        <v>649</v>
      </c>
      <c r="C709" s="405" t="s">
        <v>23481</v>
      </c>
      <c r="D709" s="405" t="s">
        <v>23371</v>
      </c>
      <c r="E709" s="829">
        <v>990</v>
      </c>
      <c r="F709" s="405" t="s">
        <v>23482</v>
      </c>
      <c r="G709" s="405" t="s">
        <v>21856</v>
      </c>
      <c r="H709" s="405" t="s">
        <v>23483</v>
      </c>
      <c r="I709" s="405"/>
    </row>
    <row r="710" spans="1:9" ht="77.25" customHeight="1">
      <c r="A710" s="938">
        <v>41</v>
      </c>
      <c r="B710" s="1217">
        <v>650</v>
      </c>
      <c r="C710" s="405" t="s">
        <v>23484</v>
      </c>
      <c r="D710" s="405" t="s">
        <v>23371</v>
      </c>
      <c r="E710" s="829">
        <v>109</v>
      </c>
      <c r="F710" s="405" t="s">
        <v>23485</v>
      </c>
      <c r="G710" s="405" t="s">
        <v>21856</v>
      </c>
      <c r="H710" s="1227" t="s">
        <v>23486</v>
      </c>
      <c r="I710" s="1227"/>
    </row>
    <row r="711" spans="1:9" ht="93.75" customHeight="1">
      <c r="A711" s="938">
        <v>42</v>
      </c>
      <c r="B711" s="828">
        <v>651</v>
      </c>
      <c r="C711" s="405" t="s">
        <v>23487</v>
      </c>
      <c r="D711" s="405" t="s">
        <v>23371</v>
      </c>
      <c r="E711" s="828">
        <v>245.0608</v>
      </c>
      <c r="F711" s="405" t="s">
        <v>23488</v>
      </c>
      <c r="G711" s="405" t="s">
        <v>21856</v>
      </c>
      <c r="H711" s="405" t="s">
        <v>23489</v>
      </c>
      <c r="I711" s="405"/>
    </row>
    <row r="712" spans="1:9" ht="84.75" customHeight="1">
      <c r="A712" s="938">
        <v>43</v>
      </c>
      <c r="B712" s="1217">
        <v>652</v>
      </c>
      <c r="C712" s="405" t="s">
        <v>23490</v>
      </c>
      <c r="D712" s="405" t="s">
        <v>23371</v>
      </c>
      <c r="E712" s="829">
        <v>231</v>
      </c>
      <c r="F712" s="405" t="s">
        <v>23491</v>
      </c>
      <c r="G712" s="405" t="s">
        <v>21856</v>
      </c>
      <c r="H712" s="1227" t="s">
        <v>23492</v>
      </c>
      <c r="I712" s="1227"/>
    </row>
    <row r="713" spans="1:9" ht="91.5" customHeight="1">
      <c r="A713" s="938">
        <v>44</v>
      </c>
      <c r="B713" s="828">
        <v>653</v>
      </c>
      <c r="C713" s="405" t="s">
        <v>23493</v>
      </c>
      <c r="D713" s="405" t="s">
        <v>23371</v>
      </c>
      <c r="E713" s="829">
        <v>135.69999999999999</v>
      </c>
      <c r="F713" s="405" t="s">
        <v>23494</v>
      </c>
      <c r="G713" s="405" t="s">
        <v>21856</v>
      </c>
      <c r="H713" s="1227" t="s">
        <v>23495</v>
      </c>
      <c r="I713" s="1227"/>
    </row>
    <row r="714" spans="1:9" ht="64.5" customHeight="1">
      <c r="A714" s="938">
        <v>45</v>
      </c>
      <c r="B714" s="1217">
        <v>654</v>
      </c>
      <c r="C714" s="405" t="s">
        <v>23496</v>
      </c>
      <c r="D714" s="405" t="s">
        <v>23371</v>
      </c>
      <c r="E714" s="829">
        <v>15.9</v>
      </c>
      <c r="F714" s="405" t="s">
        <v>23497</v>
      </c>
      <c r="G714" s="405" t="s">
        <v>23498</v>
      </c>
      <c r="H714" s="1227" t="s">
        <v>23499</v>
      </c>
      <c r="I714" s="1227"/>
    </row>
    <row r="715" spans="1:9" ht="41.4">
      <c r="A715" s="938">
        <v>46</v>
      </c>
      <c r="B715" s="828">
        <v>655</v>
      </c>
      <c r="C715" s="405" t="s">
        <v>23500</v>
      </c>
      <c r="D715" s="405" t="s">
        <v>23371</v>
      </c>
      <c r="E715" s="829">
        <v>645</v>
      </c>
      <c r="F715" s="405" t="s">
        <v>23501</v>
      </c>
      <c r="G715" s="405" t="s">
        <v>21856</v>
      </c>
      <c r="H715" s="405" t="s">
        <v>21953</v>
      </c>
      <c r="I715" s="405"/>
    </row>
    <row r="716" spans="1:9" ht="81.75" customHeight="1">
      <c r="A716" s="938">
        <v>47</v>
      </c>
      <c r="B716" s="1217">
        <v>656</v>
      </c>
      <c r="C716" s="405" t="s">
        <v>23502</v>
      </c>
      <c r="D716" s="405" t="s">
        <v>23371</v>
      </c>
      <c r="E716" s="829">
        <v>308</v>
      </c>
      <c r="F716" s="405" t="s">
        <v>23503</v>
      </c>
      <c r="G716" s="405" t="s">
        <v>21856</v>
      </c>
      <c r="H716" s="1227" t="s">
        <v>23504</v>
      </c>
      <c r="I716" s="1227"/>
    </row>
    <row r="717" spans="1:9" ht="75" customHeight="1">
      <c r="A717" s="938">
        <v>48</v>
      </c>
      <c r="B717" s="828">
        <v>657</v>
      </c>
      <c r="C717" s="405" t="s">
        <v>23505</v>
      </c>
      <c r="D717" s="405" t="s">
        <v>23371</v>
      </c>
      <c r="E717" s="829">
        <v>224</v>
      </c>
      <c r="F717" s="405" t="s">
        <v>23506</v>
      </c>
      <c r="G717" s="405" t="s">
        <v>21856</v>
      </c>
      <c r="H717" s="1227" t="s">
        <v>23507</v>
      </c>
      <c r="I717" s="1227"/>
    </row>
    <row r="718" spans="1:9" ht="41.4">
      <c r="A718" s="938">
        <v>49</v>
      </c>
      <c r="B718" s="1217">
        <v>658</v>
      </c>
      <c r="C718" s="405" t="s">
        <v>23508</v>
      </c>
      <c r="D718" s="405" t="s">
        <v>23371</v>
      </c>
      <c r="E718" s="829">
        <v>144</v>
      </c>
      <c r="F718" s="405" t="s">
        <v>23509</v>
      </c>
      <c r="G718" s="405" t="s">
        <v>21856</v>
      </c>
      <c r="H718" s="405" t="s">
        <v>21948</v>
      </c>
      <c r="I718" s="405"/>
    </row>
    <row r="719" spans="1:9" ht="62.25" customHeight="1">
      <c r="A719" s="938">
        <v>50</v>
      </c>
      <c r="B719" s="828">
        <v>659</v>
      </c>
      <c r="C719" s="405" t="s">
        <v>23510</v>
      </c>
      <c r="D719" s="405" t="s">
        <v>23371</v>
      </c>
      <c r="E719" s="829">
        <v>229</v>
      </c>
      <c r="F719" s="405" t="s">
        <v>23511</v>
      </c>
      <c r="G719" s="405" t="s">
        <v>21839</v>
      </c>
      <c r="H719" s="405" t="s">
        <v>23512</v>
      </c>
      <c r="I719" s="405"/>
    </row>
    <row r="720" spans="1:9" ht="66.75" customHeight="1">
      <c r="A720" s="938">
        <v>51</v>
      </c>
      <c r="B720" s="1217">
        <v>660</v>
      </c>
      <c r="C720" s="405" t="s">
        <v>23513</v>
      </c>
      <c r="D720" s="405" t="s">
        <v>23371</v>
      </c>
      <c r="E720" s="829">
        <v>100</v>
      </c>
      <c r="F720" s="405" t="s">
        <v>23514</v>
      </c>
      <c r="G720" s="405" t="s">
        <v>21839</v>
      </c>
      <c r="H720" s="405" t="s">
        <v>23515</v>
      </c>
      <c r="I720" s="405"/>
    </row>
    <row r="721" spans="1:9" ht="87" customHeight="1">
      <c r="A721" s="938">
        <v>52</v>
      </c>
      <c r="B721" s="828">
        <v>661</v>
      </c>
      <c r="C721" s="405" t="s">
        <v>23516</v>
      </c>
      <c r="D721" s="405" t="s">
        <v>23371</v>
      </c>
      <c r="E721" s="829">
        <v>44</v>
      </c>
      <c r="F721" s="405" t="s">
        <v>23517</v>
      </c>
      <c r="G721" s="405" t="s">
        <v>22114</v>
      </c>
      <c r="H721" s="405" t="s">
        <v>23518</v>
      </c>
      <c r="I721" s="405"/>
    </row>
    <row r="722" spans="1:9" ht="81" customHeight="1">
      <c r="A722" s="938">
        <v>53</v>
      </c>
      <c r="B722" s="1217">
        <v>662</v>
      </c>
      <c r="C722" s="1118" t="s">
        <v>23500</v>
      </c>
      <c r="D722" s="405" t="s">
        <v>23371</v>
      </c>
      <c r="E722" s="1233">
        <v>148.9</v>
      </c>
      <c r="F722" s="1117" t="s">
        <v>23519</v>
      </c>
      <c r="G722" s="1117" t="s">
        <v>22294</v>
      </c>
      <c r="H722" s="1117" t="s">
        <v>23520</v>
      </c>
      <c r="I722" s="1117"/>
    </row>
    <row r="723" spans="1:9" ht="60.75" customHeight="1">
      <c r="B723" s="1212"/>
      <c r="C723" s="2978" t="s">
        <v>23521</v>
      </c>
      <c r="D723" s="2979"/>
      <c r="E723" s="1212">
        <f>SUM(E670:E722)</f>
        <v>18163.760800000004</v>
      </c>
      <c r="F723" s="1208"/>
      <c r="G723" s="1208"/>
      <c r="H723" s="1208"/>
      <c r="I723" s="1203"/>
    </row>
    <row r="724" spans="1:9" ht="47.25" customHeight="1">
      <c r="B724" s="2975" t="s">
        <v>5870</v>
      </c>
      <c r="C724" s="2982"/>
      <c r="D724" s="2982"/>
      <c r="E724" s="2982"/>
      <c r="F724" s="2982"/>
      <c r="G724" s="2982"/>
      <c r="H724" s="2982"/>
      <c r="I724" s="1207"/>
    </row>
    <row r="725" spans="1:9" ht="54" customHeight="1">
      <c r="A725" s="938">
        <v>1</v>
      </c>
      <c r="B725" s="1232">
        <v>663</v>
      </c>
      <c r="C725" s="1235" t="s">
        <v>23522</v>
      </c>
      <c r="D725" s="1235" t="s">
        <v>23523</v>
      </c>
      <c r="E725" s="1236">
        <v>11.9</v>
      </c>
      <c r="F725" s="1235" t="s">
        <v>23524</v>
      </c>
      <c r="G725" s="1235" t="s">
        <v>23525</v>
      </c>
      <c r="H725" s="1235" t="s">
        <v>22382</v>
      </c>
      <c r="I725" s="458"/>
    </row>
    <row r="726" spans="1:9" ht="59.25" customHeight="1">
      <c r="B726" s="1212"/>
      <c r="C726" s="2978" t="s">
        <v>23526</v>
      </c>
      <c r="D726" s="2979"/>
      <c r="E726" s="1220">
        <f>E725</f>
        <v>11.9</v>
      </c>
      <c r="F726" s="1208"/>
      <c r="G726" s="1208"/>
      <c r="H726" s="1208"/>
      <c r="I726" s="1203"/>
    </row>
    <row r="727" spans="1:9" ht="45" customHeight="1">
      <c r="B727" s="2975" t="s">
        <v>6050</v>
      </c>
      <c r="C727" s="2982"/>
      <c r="D727" s="2982"/>
      <c r="E727" s="2982"/>
      <c r="F727" s="2982"/>
      <c r="G727" s="2982"/>
      <c r="H727" s="2982"/>
      <c r="I727" s="1207"/>
    </row>
    <row r="728" spans="1:9" ht="71.25" customHeight="1">
      <c r="A728" s="938">
        <v>1</v>
      </c>
      <c r="B728" s="1217">
        <v>664</v>
      </c>
      <c r="C728" s="1238" t="s">
        <v>23527</v>
      </c>
      <c r="D728" s="458" t="s">
        <v>23528</v>
      </c>
      <c r="E728" s="1218">
        <v>9.9</v>
      </c>
      <c r="F728" s="458" t="s">
        <v>23529</v>
      </c>
      <c r="G728" s="458" t="s">
        <v>23530</v>
      </c>
      <c r="H728" s="458" t="s">
        <v>23531</v>
      </c>
      <c r="I728" s="458"/>
    </row>
    <row r="729" spans="1:9" ht="84.75" customHeight="1">
      <c r="A729" s="938">
        <v>2</v>
      </c>
      <c r="B729" s="828">
        <v>665</v>
      </c>
      <c r="C729" s="405" t="s">
        <v>23532</v>
      </c>
      <c r="D729" s="405" t="s">
        <v>23528</v>
      </c>
      <c r="E729" s="829">
        <v>20</v>
      </c>
      <c r="F729" s="405" t="s">
        <v>23533</v>
      </c>
      <c r="G729" s="405" t="s">
        <v>22419</v>
      </c>
      <c r="H729" s="405" t="s">
        <v>23534</v>
      </c>
      <c r="I729" s="405"/>
    </row>
    <row r="730" spans="1:9" ht="82.5" customHeight="1">
      <c r="A730" s="938">
        <v>3</v>
      </c>
      <c r="B730" s="1217">
        <v>666</v>
      </c>
      <c r="C730" s="405" t="s">
        <v>23535</v>
      </c>
      <c r="D730" s="405" t="s">
        <v>23528</v>
      </c>
      <c r="E730" s="829">
        <v>6</v>
      </c>
      <c r="F730" s="405" t="s">
        <v>23536</v>
      </c>
      <c r="G730" s="405" t="s">
        <v>22542</v>
      </c>
      <c r="H730" s="405" t="s">
        <v>23537</v>
      </c>
      <c r="I730" s="405"/>
    </row>
    <row r="731" spans="1:9" ht="77.25" customHeight="1">
      <c r="A731" s="938">
        <v>4</v>
      </c>
      <c r="B731" s="828">
        <v>667</v>
      </c>
      <c r="C731" s="405" t="s">
        <v>23538</v>
      </c>
      <c r="D731" s="405" t="s">
        <v>23528</v>
      </c>
      <c r="E731" s="829">
        <v>10</v>
      </c>
      <c r="F731" s="405" t="s">
        <v>23045</v>
      </c>
      <c r="G731" s="405" t="s">
        <v>22542</v>
      </c>
      <c r="H731" s="405" t="s">
        <v>23539</v>
      </c>
      <c r="I731" s="405"/>
    </row>
    <row r="732" spans="1:9" ht="62.25" customHeight="1">
      <c r="A732" s="938">
        <v>5</v>
      </c>
      <c r="B732" s="1217">
        <v>668</v>
      </c>
      <c r="C732" s="405" t="s">
        <v>23540</v>
      </c>
      <c r="D732" s="405" t="s">
        <v>23528</v>
      </c>
      <c r="E732" s="829">
        <v>10</v>
      </c>
      <c r="F732" s="405" t="s">
        <v>23541</v>
      </c>
      <c r="G732" s="405" t="s">
        <v>22542</v>
      </c>
      <c r="H732" s="405" t="s">
        <v>23542</v>
      </c>
      <c r="I732" s="405"/>
    </row>
    <row r="733" spans="1:9" ht="66" customHeight="1">
      <c r="A733" s="938">
        <v>6</v>
      </c>
      <c r="B733" s="828">
        <v>669</v>
      </c>
      <c r="C733" s="405" t="s">
        <v>23543</v>
      </c>
      <c r="D733" s="405" t="s">
        <v>23528</v>
      </c>
      <c r="E733" s="829">
        <v>3</v>
      </c>
      <c r="F733" s="405" t="s">
        <v>23544</v>
      </c>
      <c r="G733" s="405" t="s">
        <v>22535</v>
      </c>
      <c r="H733" s="405" t="s">
        <v>23542</v>
      </c>
      <c r="I733" s="405"/>
    </row>
    <row r="734" spans="1:9" ht="46.5" customHeight="1">
      <c r="A734" s="938">
        <v>7</v>
      </c>
      <c r="B734" s="1217">
        <v>670</v>
      </c>
      <c r="C734" s="405" t="s">
        <v>23545</v>
      </c>
      <c r="D734" s="405" t="s">
        <v>23528</v>
      </c>
      <c r="E734" s="829">
        <v>1</v>
      </c>
      <c r="F734" s="405" t="s">
        <v>23546</v>
      </c>
      <c r="G734" s="405" t="s">
        <v>23547</v>
      </c>
      <c r="H734" s="405" t="s">
        <v>21921</v>
      </c>
      <c r="I734" s="405"/>
    </row>
    <row r="735" spans="1:9" ht="68.25" customHeight="1">
      <c r="A735" s="938">
        <v>8</v>
      </c>
      <c r="B735" s="828">
        <v>671</v>
      </c>
      <c r="C735" s="405" t="s">
        <v>23548</v>
      </c>
      <c r="D735" s="405" t="s">
        <v>23528</v>
      </c>
      <c r="E735" s="1234">
        <v>12</v>
      </c>
      <c r="F735" s="1122" t="s">
        <v>23107</v>
      </c>
      <c r="G735" s="405" t="s">
        <v>23278</v>
      </c>
      <c r="H735" s="1122" t="s">
        <v>23549</v>
      </c>
      <c r="I735" s="405"/>
    </row>
    <row r="736" spans="1:9" ht="73.5" customHeight="1">
      <c r="A736" s="938">
        <v>9</v>
      </c>
      <c r="B736" s="1217">
        <v>672</v>
      </c>
      <c r="C736" s="405" t="s">
        <v>23139</v>
      </c>
      <c r="D736" s="405" t="s">
        <v>23528</v>
      </c>
      <c r="E736" s="829">
        <v>10</v>
      </c>
      <c r="F736" s="405" t="s">
        <v>23335</v>
      </c>
      <c r="G736" s="405" t="s">
        <v>22369</v>
      </c>
      <c r="H736" s="1227" t="s">
        <v>23361</v>
      </c>
      <c r="I736" s="1227"/>
    </row>
    <row r="737" spans="1:9" ht="41.4">
      <c r="A737" s="938">
        <v>10</v>
      </c>
      <c r="B737" s="828">
        <v>673</v>
      </c>
      <c r="C737" s="405" t="s">
        <v>23550</v>
      </c>
      <c r="D737" s="405" t="s">
        <v>23528</v>
      </c>
      <c r="E737" s="829">
        <v>12</v>
      </c>
      <c r="F737" s="405" t="s">
        <v>23551</v>
      </c>
      <c r="G737" s="405" t="s">
        <v>23127</v>
      </c>
      <c r="H737" s="405" t="s">
        <v>22295</v>
      </c>
      <c r="I737" s="405"/>
    </row>
    <row r="738" spans="1:9" ht="41.4">
      <c r="A738" s="938">
        <v>11</v>
      </c>
      <c r="B738" s="1217">
        <v>674</v>
      </c>
      <c r="C738" s="405" t="s">
        <v>23552</v>
      </c>
      <c r="D738" s="405" t="s">
        <v>23528</v>
      </c>
      <c r="E738" s="829">
        <v>53</v>
      </c>
      <c r="F738" s="405" t="s">
        <v>23126</v>
      </c>
      <c r="G738" s="405" t="s">
        <v>23553</v>
      </c>
      <c r="H738" s="405" t="s">
        <v>22295</v>
      </c>
      <c r="I738" s="405"/>
    </row>
    <row r="739" spans="1:9" ht="69.75" customHeight="1">
      <c r="A739" s="938">
        <v>12</v>
      </c>
      <c r="B739" s="828">
        <v>675</v>
      </c>
      <c r="C739" s="405" t="s">
        <v>22911</v>
      </c>
      <c r="D739" s="405" t="s">
        <v>23528</v>
      </c>
      <c r="E739" s="829">
        <v>25.8</v>
      </c>
      <c r="F739" s="405" t="s">
        <v>22912</v>
      </c>
      <c r="G739" s="405" t="s">
        <v>22906</v>
      </c>
      <c r="H739" s="1227" t="s">
        <v>23361</v>
      </c>
      <c r="I739" s="1227"/>
    </row>
    <row r="740" spans="1:9" ht="58.5" customHeight="1">
      <c r="A740" s="938">
        <v>13</v>
      </c>
      <c r="B740" s="1217">
        <v>676</v>
      </c>
      <c r="C740" s="405" t="s">
        <v>23554</v>
      </c>
      <c r="D740" s="405" t="s">
        <v>23528</v>
      </c>
      <c r="E740" s="829">
        <v>96</v>
      </c>
      <c r="F740" s="405" t="s">
        <v>23555</v>
      </c>
      <c r="G740" s="405" t="s">
        <v>23373</v>
      </c>
      <c r="H740" s="405" t="s">
        <v>23391</v>
      </c>
      <c r="I740" s="405"/>
    </row>
    <row r="741" spans="1:9" ht="41.4">
      <c r="A741" s="938">
        <v>14</v>
      </c>
      <c r="B741" s="828">
        <v>677</v>
      </c>
      <c r="C741" s="405" t="s">
        <v>23556</v>
      </c>
      <c r="D741" s="405" t="s">
        <v>23528</v>
      </c>
      <c r="E741" s="829">
        <v>20</v>
      </c>
      <c r="F741" s="405" t="s">
        <v>23557</v>
      </c>
      <c r="G741" s="405" t="s">
        <v>23558</v>
      </c>
      <c r="H741" s="405" t="s">
        <v>22295</v>
      </c>
      <c r="I741" s="405"/>
    </row>
    <row r="742" spans="1:9" ht="78.75" customHeight="1">
      <c r="A742" s="938">
        <v>15</v>
      </c>
      <c r="B742" s="1217">
        <v>678</v>
      </c>
      <c r="C742" s="405" t="s">
        <v>23559</v>
      </c>
      <c r="D742" s="405" t="s">
        <v>23528</v>
      </c>
      <c r="E742" s="829">
        <v>22</v>
      </c>
      <c r="F742" s="405" t="s">
        <v>23560</v>
      </c>
      <c r="G742" s="405" t="s">
        <v>23561</v>
      </c>
      <c r="H742" s="405" t="s">
        <v>23562</v>
      </c>
      <c r="I742" s="405"/>
    </row>
    <row r="743" spans="1:9" ht="72.75" customHeight="1">
      <c r="A743" s="938">
        <v>16</v>
      </c>
      <c r="B743" s="828">
        <v>679</v>
      </c>
      <c r="C743" s="405" t="s">
        <v>23563</v>
      </c>
      <c r="D743" s="405" t="s">
        <v>23528</v>
      </c>
      <c r="E743" s="829">
        <v>6</v>
      </c>
      <c r="F743" s="405" t="s">
        <v>23564</v>
      </c>
      <c r="G743" s="405" t="s">
        <v>23565</v>
      </c>
      <c r="H743" s="1227" t="s">
        <v>23566</v>
      </c>
      <c r="I743" s="1227"/>
    </row>
    <row r="744" spans="1:9" ht="73.5" customHeight="1">
      <c r="A744" s="938">
        <v>17</v>
      </c>
      <c r="B744" s="1217">
        <v>680</v>
      </c>
      <c r="C744" s="405" t="s">
        <v>12092</v>
      </c>
      <c r="D744" s="405" t="s">
        <v>23528</v>
      </c>
      <c r="E744" s="829">
        <v>11.2</v>
      </c>
      <c r="F744" s="405" t="s">
        <v>23567</v>
      </c>
      <c r="G744" s="405" t="s">
        <v>23568</v>
      </c>
      <c r="H744" s="1227" t="s">
        <v>23569</v>
      </c>
      <c r="I744" s="1227"/>
    </row>
    <row r="745" spans="1:9" ht="63" customHeight="1">
      <c r="A745" s="938">
        <v>18</v>
      </c>
      <c r="B745" s="828">
        <v>681</v>
      </c>
      <c r="C745" s="405" t="s">
        <v>23570</v>
      </c>
      <c r="D745" s="405" t="s">
        <v>23528</v>
      </c>
      <c r="E745" s="829">
        <v>5</v>
      </c>
      <c r="F745" s="405" t="s">
        <v>23571</v>
      </c>
      <c r="G745" s="405" t="s">
        <v>21987</v>
      </c>
      <c r="H745" s="1227" t="s">
        <v>23572</v>
      </c>
      <c r="I745" s="1227"/>
    </row>
    <row r="746" spans="1:9" ht="45.6" customHeight="1">
      <c r="B746" s="1213"/>
      <c r="C746" s="2973" t="s">
        <v>23573</v>
      </c>
      <c r="D746" s="2974"/>
      <c r="E746" s="1219">
        <f>SUM(E728:E745)</f>
        <v>332.90000000000003</v>
      </c>
      <c r="F746" s="1209"/>
      <c r="G746" s="1209"/>
      <c r="H746" s="1209"/>
      <c r="I746" s="1214"/>
    </row>
    <row r="747" spans="1:9" ht="44.4" customHeight="1">
      <c r="B747" s="1213"/>
      <c r="C747" s="2973" t="s">
        <v>23574</v>
      </c>
      <c r="D747" s="2974"/>
      <c r="E747" s="1230">
        <f>E726+E746+E723+E668+E525+E60</f>
        <v>210355.68979999999</v>
      </c>
      <c r="F747" s="1209"/>
      <c r="G747" s="1209"/>
      <c r="H747" s="1209"/>
      <c r="I747" s="1214"/>
    </row>
    <row r="748" spans="1:9" ht="32.4" customHeight="1">
      <c r="B748" s="1213"/>
      <c r="C748" s="2973" t="s">
        <v>23575</v>
      </c>
      <c r="D748" s="2974"/>
      <c r="E748" s="1230">
        <f>E747+E54</f>
        <v>263316.57299999997</v>
      </c>
      <c r="F748" s="1209"/>
      <c r="G748" s="1209"/>
      <c r="H748" s="1209"/>
      <c r="I748" s="1214"/>
    </row>
    <row r="749" spans="1:9" ht="33" customHeight="1">
      <c r="C749" s="1210" t="s">
        <v>23576</v>
      </c>
      <c r="D749" s="1210"/>
    </row>
  </sheetData>
  <mergeCells count="64">
    <mergeCell ref="B727:H727"/>
    <mergeCell ref="C746:D746"/>
    <mergeCell ref="C747:D747"/>
    <mergeCell ref="C748:D748"/>
    <mergeCell ref="C667:D667"/>
    <mergeCell ref="C668:D668"/>
    <mergeCell ref="B669:H669"/>
    <mergeCell ref="C723:D723"/>
    <mergeCell ref="B724:H724"/>
    <mergeCell ref="C726:D726"/>
    <mergeCell ref="B662:H662"/>
    <mergeCell ref="C260:D260"/>
    <mergeCell ref="B261:H261"/>
    <mergeCell ref="C524:D524"/>
    <mergeCell ref="C525:D525"/>
    <mergeCell ref="B526:H526"/>
    <mergeCell ref="B527:H527"/>
    <mergeCell ref="C625:D625"/>
    <mergeCell ref="B626:H626"/>
    <mergeCell ref="C634:D634"/>
    <mergeCell ref="B635:H635"/>
    <mergeCell ref="C661:D661"/>
    <mergeCell ref="B254:H254"/>
    <mergeCell ref="B61:H61"/>
    <mergeCell ref="B62:H62"/>
    <mergeCell ref="C104:D104"/>
    <mergeCell ref="B105:H105"/>
    <mergeCell ref="C145:D145"/>
    <mergeCell ref="B146:H146"/>
    <mergeCell ref="C245:D245"/>
    <mergeCell ref="B246:H246"/>
    <mergeCell ref="C249:D249"/>
    <mergeCell ref="B250:H250"/>
    <mergeCell ref="C253:D253"/>
    <mergeCell ref="C60:D60"/>
    <mergeCell ref="C43:D43"/>
    <mergeCell ref="C44:D44"/>
    <mergeCell ref="B45:H45"/>
    <mergeCell ref="C47:D47"/>
    <mergeCell ref="B48:H48"/>
    <mergeCell ref="C50:D50"/>
    <mergeCell ref="B51:H51"/>
    <mergeCell ref="C53:D53"/>
    <mergeCell ref="C54:D54"/>
    <mergeCell ref="B55:H55"/>
    <mergeCell ref="B56:H56"/>
    <mergeCell ref="B36:H36"/>
    <mergeCell ref="C15:D15"/>
    <mergeCell ref="B16:H16"/>
    <mergeCell ref="C21:D21"/>
    <mergeCell ref="B22:H22"/>
    <mergeCell ref="C27:D27"/>
    <mergeCell ref="B28:H28"/>
    <mergeCell ref="C30:D30"/>
    <mergeCell ref="C31:D31"/>
    <mergeCell ref="B32:H32"/>
    <mergeCell ref="B33:H33"/>
    <mergeCell ref="C35:D35"/>
    <mergeCell ref="B11:H11"/>
    <mergeCell ref="B2:I2"/>
    <mergeCell ref="B4:H4"/>
    <mergeCell ref="B5:H5"/>
    <mergeCell ref="C9:D9"/>
    <mergeCell ref="B10:H10"/>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7"/>
  <sheetViews>
    <sheetView topLeftCell="A51" zoomScale="85" zoomScaleNormal="85" workbookViewId="0">
      <selection activeCell="F51" sqref="F51"/>
    </sheetView>
  </sheetViews>
  <sheetFormatPr defaultColWidth="9.109375" defaultRowHeight="15.6"/>
  <cols>
    <col min="1" max="1" width="6.6640625" style="1110" customWidth="1"/>
    <col min="2" max="2" width="22.21875" style="1664" customWidth="1"/>
    <col min="3" max="3" width="17.44140625" style="1696" customWidth="1"/>
    <col min="4" max="4" width="16.6640625" style="1110" customWidth="1"/>
    <col min="5" max="5" width="57.33203125" style="1110" customWidth="1"/>
    <col min="6" max="6" width="26.88671875" style="1696" customWidth="1"/>
    <col min="7" max="7" width="28.44140625" style="1683" customWidth="1"/>
    <col min="8" max="8" width="23.33203125" style="1655" customWidth="1"/>
    <col min="9" max="10" width="18" style="1626" customWidth="1"/>
    <col min="11" max="11" width="36.33203125" style="1627" customWidth="1"/>
    <col min="12" max="16384" width="9.109375" style="1627"/>
  </cols>
  <sheetData>
    <row r="1" spans="1:8">
      <c r="A1" s="2984"/>
      <c r="B1" s="2984"/>
      <c r="C1" s="2984"/>
      <c r="D1" s="2984"/>
      <c r="E1" s="2984"/>
      <c r="F1" s="2984"/>
      <c r="G1" s="2984"/>
      <c r="H1" s="1625"/>
    </row>
    <row r="2" spans="1:8">
      <c r="A2" s="2985" t="s">
        <v>26443</v>
      </c>
      <c r="B2" s="2985"/>
      <c r="C2" s="2985"/>
      <c r="D2" s="2985"/>
      <c r="E2" s="2985"/>
      <c r="F2" s="2985"/>
      <c r="G2" s="2985"/>
      <c r="H2" s="1628"/>
    </row>
    <row r="3" spans="1:8" ht="70.5" customHeight="1">
      <c r="A3" s="1657" t="s">
        <v>13082</v>
      </c>
      <c r="B3" s="2986" t="s">
        <v>26444</v>
      </c>
      <c r="C3" s="2987" t="s">
        <v>26445</v>
      </c>
      <c r="D3" s="2986" t="s">
        <v>26446</v>
      </c>
      <c r="E3" s="2986" t="s">
        <v>26447</v>
      </c>
      <c r="F3" s="2986" t="s">
        <v>26448</v>
      </c>
      <c r="G3" s="2986" t="s">
        <v>26449</v>
      </c>
      <c r="H3" s="2990"/>
    </row>
    <row r="4" spans="1:8" ht="33" customHeight="1">
      <c r="A4" s="1657" t="s">
        <v>26450</v>
      </c>
      <c r="B4" s="2986"/>
      <c r="C4" s="2988"/>
      <c r="D4" s="2986"/>
      <c r="E4" s="2986"/>
      <c r="F4" s="2986"/>
      <c r="G4" s="2986"/>
      <c r="H4" s="2991"/>
    </row>
    <row r="5" spans="1:8">
      <c r="A5" s="1635" t="s">
        <v>26451</v>
      </c>
      <c r="B5" s="1635">
        <v>2</v>
      </c>
      <c r="C5" s="1635">
        <v>3</v>
      </c>
      <c r="D5" s="1635">
        <v>4</v>
      </c>
      <c r="E5" s="1635">
        <v>5</v>
      </c>
      <c r="F5" s="1635">
        <v>6</v>
      </c>
      <c r="G5" s="1635">
        <v>7</v>
      </c>
      <c r="H5" s="1629"/>
    </row>
    <row r="6" spans="1:8" ht="15" customHeight="1">
      <c r="A6" s="2992" t="s">
        <v>26452</v>
      </c>
      <c r="B6" s="2992"/>
      <c r="C6" s="2992"/>
      <c r="D6" s="2992"/>
      <c r="E6" s="2992"/>
      <c r="F6" s="2992"/>
      <c r="G6" s="2992"/>
      <c r="H6" s="1629"/>
    </row>
    <row r="7" spans="1:8" ht="15" customHeight="1">
      <c r="A7" s="2992" t="s">
        <v>26453</v>
      </c>
      <c r="B7" s="2992"/>
      <c r="C7" s="2992"/>
      <c r="D7" s="2992"/>
      <c r="E7" s="2992"/>
      <c r="F7" s="2992"/>
      <c r="G7" s="2992"/>
      <c r="H7" s="1629"/>
    </row>
    <row r="8" spans="1:8" ht="191.25" customHeight="1">
      <c r="A8" s="2992">
        <v>1</v>
      </c>
      <c r="B8" s="2993" t="s">
        <v>26454</v>
      </c>
      <c r="C8" s="1635" t="s">
        <v>4796</v>
      </c>
      <c r="D8" s="1635">
        <v>1888.18</v>
      </c>
      <c r="E8" s="1635" t="s">
        <v>26455</v>
      </c>
      <c r="F8" s="1635" t="s">
        <v>26456</v>
      </c>
      <c r="G8" s="2996" t="s">
        <v>26457</v>
      </c>
      <c r="H8" s="1629"/>
    </row>
    <row r="9" spans="1:8" ht="62.4">
      <c r="A9" s="2992"/>
      <c r="B9" s="2994"/>
      <c r="C9" s="1635" t="s">
        <v>4796</v>
      </c>
      <c r="D9" s="1635">
        <v>2397.3200000000002</v>
      </c>
      <c r="E9" s="1635" t="s">
        <v>26458</v>
      </c>
      <c r="F9" s="1635" t="s">
        <v>26459</v>
      </c>
      <c r="G9" s="2997"/>
      <c r="H9" s="1630"/>
    </row>
    <row r="10" spans="1:8" ht="156">
      <c r="A10" s="2992"/>
      <c r="B10" s="2994"/>
      <c r="C10" s="1658" t="s">
        <v>4796</v>
      </c>
      <c r="D10" s="1659">
        <v>6462.62</v>
      </c>
      <c r="E10" s="1659" t="s">
        <v>26460</v>
      </c>
      <c r="F10" s="1658" t="s">
        <v>26461</v>
      </c>
      <c r="G10" s="2997"/>
      <c r="H10" s="1630"/>
    </row>
    <row r="11" spans="1:8" ht="62.4">
      <c r="A11" s="2992"/>
      <c r="B11" s="2994"/>
      <c r="C11" s="1658" t="s">
        <v>4796</v>
      </c>
      <c r="D11" s="1659">
        <v>125.14</v>
      </c>
      <c r="E11" s="1635" t="s">
        <v>26462</v>
      </c>
      <c r="F11" s="1658" t="s">
        <v>26463</v>
      </c>
      <c r="G11" s="2997"/>
      <c r="H11" s="1630"/>
    </row>
    <row r="12" spans="1:8" ht="94.5" customHeight="1">
      <c r="A12" s="2992"/>
      <c r="B12" s="2994"/>
      <c r="C12" s="1658" t="s">
        <v>4796</v>
      </c>
      <c r="D12" s="1659">
        <v>9.6</v>
      </c>
      <c r="E12" s="1635" t="s">
        <v>26464</v>
      </c>
      <c r="F12" s="1658" t="s">
        <v>26465</v>
      </c>
      <c r="G12" s="2997"/>
      <c r="H12" s="1630"/>
    </row>
    <row r="13" spans="1:8" ht="62.4">
      <c r="A13" s="2992"/>
      <c r="B13" s="2994"/>
      <c r="C13" s="1658" t="s">
        <v>4796</v>
      </c>
      <c r="D13" s="1659">
        <v>90.28</v>
      </c>
      <c r="E13" s="1635" t="s">
        <v>26455</v>
      </c>
      <c r="F13" s="1658" t="s">
        <v>26466</v>
      </c>
      <c r="G13" s="2997"/>
      <c r="H13" s="1630"/>
    </row>
    <row r="14" spans="1:8" ht="78.75" customHeight="1">
      <c r="A14" s="2992"/>
      <c r="B14" s="2995"/>
      <c r="C14" s="1658" t="s">
        <v>4796</v>
      </c>
      <c r="D14" s="1659">
        <v>15</v>
      </c>
      <c r="E14" s="1635" t="s">
        <v>26455</v>
      </c>
      <c r="F14" s="1658" t="s">
        <v>26467</v>
      </c>
      <c r="G14" s="2998"/>
      <c r="H14" s="1630"/>
    </row>
    <row r="15" spans="1:8">
      <c r="A15" s="1660"/>
      <c r="B15" s="1658" t="s">
        <v>4816</v>
      </c>
      <c r="C15" s="1658"/>
      <c r="D15" s="1659">
        <f>SUM(D8:D14)</f>
        <v>10988.14</v>
      </c>
      <c r="E15" s="1635"/>
      <c r="F15" s="1658"/>
      <c r="G15" s="1658"/>
      <c r="H15" s="1630"/>
    </row>
    <row r="16" spans="1:8">
      <c r="A16" s="2989" t="s">
        <v>26468</v>
      </c>
      <c r="B16" s="2989"/>
      <c r="C16" s="2989"/>
      <c r="D16" s="2989"/>
      <c r="E16" s="2989"/>
      <c r="F16" s="2989"/>
      <c r="G16" s="2989"/>
      <c r="H16" s="1631"/>
    </row>
    <row r="17" spans="1:8" ht="46.8">
      <c r="A17" s="1635">
        <v>2</v>
      </c>
      <c r="B17" s="1635" t="s">
        <v>26469</v>
      </c>
      <c r="C17" s="1635" t="s">
        <v>25</v>
      </c>
      <c r="D17" s="1635">
        <v>1110.2</v>
      </c>
      <c r="E17" s="1635" t="s">
        <v>26470</v>
      </c>
      <c r="F17" s="1635" t="s">
        <v>26454</v>
      </c>
      <c r="G17" s="1635" t="s">
        <v>26471</v>
      </c>
      <c r="H17" s="1629"/>
    </row>
    <row r="18" spans="1:8">
      <c r="A18" s="1635"/>
      <c r="B18" s="1635" t="s">
        <v>4816</v>
      </c>
      <c r="C18" s="1635"/>
      <c r="D18" s="1635">
        <f>SUM(D17)</f>
        <v>1110.2</v>
      </c>
      <c r="E18" s="1635"/>
      <c r="F18" s="1635"/>
      <c r="G18" s="1635"/>
      <c r="H18" s="1629"/>
    </row>
    <row r="19" spans="1:8">
      <c r="A19" s="2989" t="s">
        <v>26472</v>
      </c>
      <c r="B19" s="2989"/>
      <c r="C19" s="2989"/>
      <c r="D19" s="2989"/>
      <c r="E19" s="2989"/>
      <c r="F19" s="2989"/>
      <c r="G19" s="2989"/>
      <c r="H19" s="1631"/>
    </row>
    <row r="20" spans="1:8" ht="46.8">
      <c r="A20" s="1635">
        <v>3</v>
      </c>
      <c r="B20" s="1635" t="s">
        <v>26473</v>
      </c>
      <c r="C20" s="1635" t="s">
        <v>75</v>
      </c>
      <c r="D20" s="1635">
        <v>30</v>
      </c>
      <c r="E20" s="1635" t="s">
        <v>26474</v>
      </c>
      <c r="F20" s="1658" t="s">
        <v>26475</v>
      </c>
      <c r="G20" s="1635" t="s">
        <v>26476</v>
      </c>
      <c r="H20" s="1629"/>
    </row>
    <row r="21" spans="1:8">
      <c r="A21" s="1635"/>
      <c r="B21" s="1635" t="s">
        <v>4816</v>
      </c>
      <c r="C21" s="1635"/>
      <c r="D21" s="1635">
        <f>SUM(D20)</f>
        <v>30</v>
      </c>
      <c r="E21" s="1635"/>
      <c r="F21" s="1658"/>
      <c r="G21" s="1635"/>
      <c r="H21" s="1629"/>
    </row>
    <row r="22" spans="1:8">
      <c r="A22" s="2989" t="s">
        <v>26477</v>
      </c>
      <c r="B22" s="2989"/>
      <c r="C22" s="2989"/>
      <c r="D22" s="2989"/>
      <c r="E22" s="2989"/>
      <c r="F22" s="2989"/>
      <c r="G22" s="2989"/>
      <c r="H22" s="1631"/>
    </row>
    <row r="23" spans="1:8" ht="62.4">
      <c r="A23" s="1635">
        <v>4</v>
      </c>
      <c r="B23" s="1635" t="s">
        <v>26478</v>
      </c>
      <c r="C23" s="1635" t="s">
        <v>4796</v>
      </c>
      <c r="D23" s="1635">
        <v>130.19999999999999</v>
      </c>
      <c r="E23" s="1635" t="s">
        <v>26479</v>
      </c>
      <c r="F23" s="1635" t="s">
        <v>26480</v>
      </c>
      <c r="G23" s="1635" t="s">
        <v>26481</v>
      </c>
      <c r="H23" s="1629"/>
    </row>
    <row r="24" spans="1:8" ht="31.2">
      <c r="A24" s="1635">
        <v>5</v>
      </c>
      <c r="B24" s="1635" t="s">
        <v>26482</v>
      </c>
      <c r="C24" s="1635" t="s">
        <v>4796</v>
      </c>
      <c r="D24" s="1635">
        <v>22.5</v>
      </c>
      <c r="E24" s="1635" t="s">
        <v>26483</v>
      </c>
      <c r="F24" s="1635" t="s">
        <v>26484</v>
      </c>
      <c r="G24" s="1635" t="s">
        <v>26481</v>
      </c>
      <c r="H24" s="1629"/>
    </row>
    <row r="25" spans="1:8" ht="62.4">
      <c r="A25" s="1635">
        <v>6</v>
      </c>
      <c r="B25" s="1635" t="s">
        <v>26485</v>
      </c>
      <c r="C25" s="1635" t="s">
        <v>4796</v>
      </c>
      <c r="D25" s="1635">
        <v>53</v>
      </c>
      <c r="E25" s="1635" t="s">
        <v>26486</v>
      </c>
      <c r="F25" s="1635" t="s">
        <v>26487</v>
      </c>
      <c r="G25" s="1635" t="s">
        <v>26488</v>
      </c>
      <c r="H25" s="1629"/>
    </row>
    <row r="26" spans="1:8">
      <c r="A26" s="1635"/>
      <c r="B26" s="1635" t="s">
        <v>4816</v>
      </c>
      <c r="C26" s="1635"/>
      <c r="D26" s="1635">
        <f>SUM(D23:D25)</f>
        <v>205.7</v>
      </c>
      <c r="E26" s="1635"/>
      <c r="F26" s="1635"/>
      <c r="G26" s="1635"/>
      <c r="H26" s="1629"/>
    </row>
    <row r="27" spans="1:8">
      <c r="A27" s="2989" t="s">
        <v>26489</v>
      </c>
      <c r="B27" s="2989"/>
      <c r="C27" s="2989"/>
      <c r="D27" s="2989"/>
      <c r="E27" s="2989"/>
      <c r="F27" s="2989"/>
      <c r="G27" s="2989"/>
      <c r="H27" s="1631"/>
    </row>
    <row r="28" spans="1:8" ht="46.8">
      <c r="A28" s="1635">
        <v>7</v>
      </c>
      <c r="B28" s="1635" t="s">
        <v>26490</v>
      </c>
      <c r="C28" s="1635" t="s">
        <v>4796</v>
      </c>
      <c r="D28" s="1635">
        <v>6.5</v>
      </c>
      <c r="E28" s="1635" t="s">
        <v>26491</v>
      </c>
      <c r="F28" s="1635" t="s">
        <v>26492</v>
      </c>
      <c r="G28" s="1635" t="s">
        <v>26481</v>
      </c>
      <c r="H28" s="1629"/>
    </row>
    <row r="29" spans="1:8">
      <c r="A29" s="1635"/>
      <c r="B29" s="1635" t="s">
        <v>4816</v>
      </c>
      <c r="C29" s="1635"/>
      <c r="D29" s="1635">
        <f>SUM(D28)</f>
        <v>6.5</v>
      </c>
      <c r="E29" s="1635"/>
      <c r="F29" s="1635"/>
      <c r="G29" s="1635"/>
      <c r="H29" s="1629"/>
    </row>
    <row r="30" spans="1:8">
      <c r="A30" s="2989" t="s">
        <v>26493</v>
      </c>
      <c r="B30" s="2989"/>
      <c r="C30" s="2989"/>
      <c r="D30" s="2989"/>
      <c r="E30" s="2989"/>
      <c r="F30" s="2989"/>
      <c r="G30" s="2989"/>
      <c r="H30" s="1631"/>
    </row>
    <row r="31" spans="1:8" ht="31.2">
      <c r="A31" s="1635">
        <v>8</v>
      </c>
      <c r="B31" s="1635" t="s">
        <v>26494</v>
      </c>
      <c r="C31" s="1635" t="s">
        <v>4796</v>
      </c>
      <c r="D31" s="1635">
        <v>39.5</v>
      </c>
      <c r="E31" s="1635" t="s">
        <v>26495</v>
      </c>
      <c r="F31" s="1635" t="s">
        <v>26496</v>
      </c>
      <c r="G31" s="1635" t="s">
        <v>26481</v>
      </c>
      <c r="H31" s="1629"/>
    </row>
    <row r="32" spans="1:8">
      <c r="A32" s="1635"/>
      <c r="B32" s="1635" t="s">
        <v>4816</v>
      </c>
      <c r="C32" s="1635"/>
      <c r="D32" s="1635">
        <f>SUM(D31)</f>
        <v>39.5</v>
      </c>
      <c r="E32" s="1635"/>
      <c r="F32" s="1635"/>
      <c r="G32" s="1635"/>
      <c r="H32" s="1629"/>
    </row>
    <row r="33" spans="1:8" ht="28.5" customHeight="1">
      <c r="A33" s="2989" t="s">
        <v>26497</v>
      </c>
      <c r="B33" s="2989"/>
      <c r="C33" s="2989"/>
      <c r="D33" s="2989"/>
      <c r="E33" s="2989"/>
      <c r="F33" s="2989"/>
      <c r="G33" s="2989"/>
      <c r="H33" s="1631"/>
    </row>
    <row r="34" spans="1:8" ht="201" customHeight="1">
      <c r="A34" s="1635">
        <v>9</v>
      </c>
      <c r="B34" s="1635" t="s">
        <v>26498</v>
      </c>
      <c r="C34" s="1635" t="s">
        <v>4796</v>
      </c>
      <c r="D34" s="1659">
        <v>16.899999999999999</v>
      </c>
      <c r="E34" s="1635" t="s">
        <v>26499</v>
      </c>
      <c r="F34" s="1635" t="s">
        <v>26500</v>
      </c>
      <c r="G34" s="1635" t="s">
        <v>26501</v>
      </c>
      <c r="H34" s="1629"/>
    </row>
    <row r="35" spans="1:8" ht="193.5" customHeight="1">
      <c r="A35" s="1635">
        <v>10</v>
      </c>
      <c r="B35" s="1635" t="s">
        <v>26502</v>
      </c>
      <c r="C35" s="1635" t="s">
        <v>4796</v>
      </c>
      <c r="D35" s="1659">
        <v>14.6</v>
      </c>
      <c r="E35" s="1635" t="s">
        <v>26503</v>
      </c>
      <c r="F35" s="1635" t="s">
        <v>26504</v>
      </c>
      <c r="G35" s="1635" t="s">
        <v>26501</v>
      </c>
      <c r="H35" s="1629"/>
    </row>
    <row r="36" spans="1:8" ht="62.4">
      <c r="A36" s="1635">
        <v>11</v>
      </c>
      <c r="B36" s="1635" t="s">
        <v>26505</v>
      </c>
      <c r="C36" s="1635" t="s">
        <v>4796</v>
      </c>
      <c r="D36" s="1659">
        <v>194</v>
      </c>
      <c r="E36" s="1635" t="s">
        <v>26506</v>
      </c>
      <c r="F36" s="1635" t="s">
        <v>26507</v>
      </c>
      <c r="G36" s="1635" t="s">
        <v>26508</v>
      </c>
      <c r="H36" s="1629"/>
    </row>
    <row r="37" spans="1:8" ht="62.4">
      <c r="A37" s="1635">
        <v>12</v>
      </c>
      <c r="B37" s="1635" t="s">
        <v>26509</v>
      </c>
      <c r="C37" s="1635" t="s">
        <v>4796</v>
      </c>
      <c r="D37" s="1659">
        <v>46.1</v>
      </c>
      <c r="E37" s="1635" t="s">
        <v>26510</v>
      </c>
      <c r="F37" s="1635" t="s">
        <v>26500</v>
      </c>
      <c r="G37" s="1635" t="s">
        <v>26508</v>
      </c>
      <c r="H37" s="1629"/>
    </row>
    <row r="38" spans="1:8" ht="143.25" customHeight="1">
      <c r="A38" s="1635">
        <v>13</v>
      </c>
      <c r="B38" s="1635" t="s">
        <v>26511</v>
      </c>
      <c r="C38" s="1635" t="s">
        <v>4796</v>
      </c>
      <c r="D38" s="1659">
        <v>150</v>
      </c>
      <c r="E38" s="1635" t="s">
        <v>26512</v>
      </c>
      <c r="F38" s="1635" t="s">
        <v>26513</v>
      </c>
      <c r="G38" s="1635" t="s">
        <v>26508</v>
      </c>
      <c r="H38" s="1629"/>
    </row>
    <row r="39" spans="1:8" ht="214.5" customHeight="1">
      <c r="A39" s="1635">
        <v>14</v>
      </c>
      <c r="B39" s="1635" t="s">
        <v>26514</v>
      </c>
      <c r="C39" s="1635" t="s">
        <v>4796</v>
      </c>
      <c r="D39" s="1659">
        <v>140.9</v>
      </c>
      <c r="E39" s="1635" t="s">
        <v>26515</v>
      </c>
      <c r="F39" s="1635" t="s">
        <v>26516</v>
      </c>
      <c r="G39" s="1635" t="s">
        <v>26501</v>
      </c>
      <c r="H39" s="1629"/>
    </row>
    <row r="40" spans="1:8" ht="108.75" customHeight="1">
      <c r="A40" s="1635">
        <v>15</v>
      </c>
      <c r="B40" s="1635" t="s">
        <v>26517</v>
      </c>
      <c r="C40" s="1635" t="s">
        <v>4796</v>
      </c>
      <c r="D40" s="1659">
        <v>780</v>
      </c>
      <c r="E40" s="1635" t="s">
        <v>26518</v>
      </c>
      <c r="F40" s="1635" t="s">
        <v>26454</v>
      </c>
      <c r="G40" s="1635" t="s">
        <v>26508</v>
      </c>
      <c r="H40" s="1629"/>
    </row>
    <row r="41" spans="1:8" ht="62.4">
      <c r="A41" s="1635">
        <v>16</v>
      </c>
      <c r="B41" s="1635" t="s">
        <v>26519</v>
      </c>
      <c r="C41" s="1635" t="s">
        <v>4796</v>
      </c>
      <c r="D41" s="1659">
        <v>244</v>
      </c>
      <c r="E41" s="1635" t="s">
        <v>26520</v>
      </c>
      <c r="F41" s="1658" t="s">
        <v>26475</v>
      </c>
      <c r="G41" s="1635" t="s">
        <v>26508</v>
      </c>
      <c r="H41" s="1629"/>
    </row>
    <row r="42" spans="1:8" ht="109.2">
      <c r="A42" s="1635">
        <v>17</v>
      </c>
      <c r="B42" s="1635" t="s">
        <v>26521</v>
      </c>
      <c r="C42" s="1635" t="s">
        <v>4796</v>
      </c>
      <c r="D42" s="1659">
        <v>360</v>
      </c>
      <c r="E42" s="1635" t="s">
        <v>26522</v>
      </c>
      <c r="F42" s="1658" t="s">
        <v>26475</v>
      </c>
      <c r="G42" s="1635" t="s">
        <v>26523</v>
      </c>
      <c r="H42" s="1629"/>
    </row>
    <row r="43" spans="1:8">
      <c r="A43" s="1635" t="s">
        <v>26524</v>
      </c>
      <c r="B43" s="1635" t="s">
        <v>26525</v>
      </c>
      <c r="C43" s="1635"/>
      <c r="D43" s="1635">
        <f>SUM(D34:D42)</f>
        <v>1946.5</v>
      </c>
      <c r="E43" s="1635" t="s">
        <v>26526</v>
      </c>
      <c r="F43" s="1635"/>
      <c r="G43" s="1635"/>
      <c r="H43" s="1629"/>
    </row>
    <row r="44" spans="1:8">
      <c r="A44" s="1635"/>
      <c r="B44" s="1635" t="s">
        <v>26527</v>
      </c>
      <c r="C44" s="1635"/>
      <c r="D44" s="1635">
        <f>SUM(D43,D32,D29,D26,D21,D18,D15)</f>
        <v>14326.539999999999</v>
      </c>
      <c r="E44" s="1635" t="s">
        <v>26528</v>
      </c>
      <c r="F44" s="1635"/>
      <c r="G44" s="1635"/>
      <c r="H44" s="1629"/>
    </row>
    <row r="45" spans="1:8">
      <c r="A45" s="1635"/>
      <c r="B45" s="1635" t="s">
        <v>26529</v>
      </c>
      <c r="C45" s="1635"/>
      <c r="D45" s="1635">
        <f>D44-2665.1</f>
        <v>11661.439999999999</v>
      </c>
      <c r="E45" s="1635"/>
      <c r="F45" s="1635"/>
      <c r="G45" s="1635"/>
      <c r="H45" s="1629"/>
    </row>
    <row r="46" spans="1:8" ht="15" customHeight="1">
      <c r="A46" s="2992" t="s">
        <v>26530</v>
      </c>
      <c r="B46" s="2992"/>
      <c r="C46" s="2992"/>
      <c r="D46" s="2992"/>
      <c r="E46" s="2992"/>
      <c r="F46" s="2992"/>
      <c r="G46" s="2992"/>
      <c r="H46" s="1629"/>
    </row>
    <row r="47" spans="1:8">
      <c r="A47" s="2989" t="s">
        <v>5</v>
      </c>
      <c r="B47" s="2989"/>
      <c r="C47" s="2989"/>
      <c r="D47" s="2989"/>
      <c r="E47" s="2989"/>
      <c r="F47" s="2989"/>
      <c r="G47" s="2989"/>
      <c r="H47" s="1631"/>
    </row>
    <row r="48" spans="1:8" ht="46.8">
      <c r="A48" s="1635">
        <v>18</v>
      </c>
      <c r="B48" s="1635" t="s">
        <v>26531</v>
      </c>
      <c r="C48" s="1635" t="s">
        <v>4796</v>
      </c>
      <c r="D48" s="1635">
        <v>137.1</v>
      </c>
      <c r="E48" s="1635" t="s">
        <v>26532</v>
      </c>
      <c r="F48" s="1635" t="s">
        <v>26533</v>
      </c>
      <c r="G48" s="1635" t="s">
        <v>26534</v>
      </c>
      <c r="H48" s="1629"/>
    </row>
    <row r="49" spans="1:11" ht="31.2">
      <c r="A49" s="1635">
        <v>19</v>
      </c>
      <c r="B49" s="1635" t="s">
        <v>26535</v>
      </c>
      <c r="C49" s="1635" t="s">
        <v>4796</v>
      </c>
      <c r="D49" s="1635">
        <v>115</v>
      </c>
      <c r="E49" s="1635" t="s">
        <v>26536</v>
      </c>
      <c r="F49" s="1635" t="s">
        <v>26537</v>
      </c>
      <c r="G49" s="1635" t="s">
        <v>26534</v>
      </c>
      <c r="H49" s="1629"/>
    </row>
    <row r="50" spans="1:11" ht="93.6">
      <c r="A50" s="1635"/>
      <c r="B50" s="1635" t="s">
        <v>26538</v>
      </c>
      <c r="C50" s="1635" t="s">
        <v>4796</v>
      </c>
      <c r="D50" s="1635">
        <v>2936</v>
      </c>
      <c r="E50" s="1635" t="s">
        <v>26539</v>
      </c>
      <c r="F50" s="1635"/>
      <c r="G50" s="1635" t="s">
        <v>26540</v>
      </c>
      <c r="H50" s="1632"/>
    </row>
    <row r="51" spans="1:11" ht="409.5" customHeight="1">
      <c r="A51" s="1635">
        <v>20</v>
      </c>
      <c r="B51" s="1635" t="s">
        <v>26541</v>
      </c>
      <c r="C51" s="1635" t="s">
        <v>4796</v>
      </c>
      <c r="D51" s="1635">
        <v>1214.99</v>
      </c>
      <c r="E51" s="1635" t="s">
        <v>26542</v>
      </c>
      <c r="F51" s="1635" t="s">
        <v>26543</v>
      </c>
      <c r="G51" s="1661" t="s">
        <v>26544</v>
      </c>
      <c r="H51" s="1633"/>
      <c r="I51" s="1461"/>
      <c r="J51" s="1461"/>
    </row>
    <row r="52" spans="1:11" ht="46.5" customHeight="1">
      <c r="A52" s="1635">
        <v>21</v>
      </c>
      <c r="B52" s="1635" t="s">
        <v>26545</v>
      </c>
      <c r="C52" s="1635" t="s">
        <v>4796</v>
      </c>
      <c r="D52" s="1635">
        <v>26.17</v>
      </c>
      <c r="E52" s="1635" t="s">
        <v>26546</v>
      </c>
      <c r="F52" s="1635" t="s">
        <v>26547</v>
      </c>
      <c r="G52" s="1661" t="s">
        <v>26548</v>
      </c>
      <c r="H52" s="1633"/>
      <c r="I52" s="1461"/>
      <c r="J52" s="1461"/>
    </row>
    <row r="53" spans="1:11">
      <c r="A53" s="1660"/>
      <c r="B53" s="1635" t="s">
        <v>4816</v>
      </c>
      <c r="C53" s="1660" t="s">
        <v>26549</v>
      </c>
      <c r="D53" s="1660">
        <f>SUM(D48,D49,D51,D52)</f>
        <v>1493.26</v>
      </c>
      <c r="E53" s="1660"/>
      <c r="F53" s="1660"/>
      <c r="G53" s="1635"/>
      <c r="H53" s="1629"/>
    </row>
    <row r="54" spans="1:11">
      <c r="A54" s="2989" t="s">
        <v>26468</v>
      </c>
      <c r="B54" s="2989"/>
      <c r="C54" s="2989"/>
      <c r="D54" s="2989"/>
      <c r="E54" s="2989"/>
      <c r="F54" s="2989"/>
      <c r="G54" s="2989"/>
      <c r="H54" s="1631"/>
    </row>
    <row r="55" spans="1:11" ht="75.75" customHeight="1">
      <c r="A55" s="1635">
        <v>22</v>
      </c>
      <c r="B55" s="1635" t="s">
        <v>26550</v>
      </c>
      <c r="C55" s="1635" t="s">
        <v>25</v>
      </c>
      <c r="D55" s="1635">
        <v>4</v>
      </c>
      <c r="E55" s="1635" t="s">
        <v>26551</v>
      </c>
      <c r="F55" s="1658" t="s">
        <v>26552</v>
      </c>
      <c r="G55" s="1635" t="s">
        <v>26553</v>
      </c>
      <c r="H55" s="1629"/>
    </row>
    <row r="56" spans="1:11" ht="60" customHeight="1">
      <c r="A56" s="1635">
        <v>23</v>
      </c>
      <c r="B56" s="1635" t="s">
        <v>1706</v>
      </c>
      <c r="C56" s="1635" t="s">
        <v>25</v>
      </c>
      <c r="D56" s="1635">
        <v>2</v>
      </c>
      <c r="E56" s="1635" t="s">
        <v>26554</v>
      </c>
      <c r="F56" s="1658" t="s">
        <v>26552</v>
      </c>
      <c r="G56" s="1635" t="s">
        <v>26555</v>
      </c>
      <c r="H56" s="1629"/>
    </row>
    <row r="57" spans="1:11" ht="96.75" customHeight="1">
      <c r="A57" s="1635">
        <v>24</v>
      </c>
      <c r="B57" s="1635" t="s">
        <v>26556</v>
      </c>
      <c r="C57" s="1635" t="s">
        <v>25</v>
      </c>
      <c r="D57" s="1635">
        <v>3</v>
      </c>
      <c r="E57" s="1635" t="s">
        <v>26557</v>
      </c>
      <c r="F57" s="1658" t="s">
        <v>26552</v>
      </c>
      <c r="G57" s="1635" t="s">
        <v>26555</v>
      </c>
      <c r="H57" s="1629"/>
    </row>
    <row r="58" spans="1:11" ht="78">
      <c r="A58" s="1635">
        <v>25</v>
      </c>
      <c r="B58" s="1635" t="s">
        <v>26558</v>
      </c>
      <c r="C58" s="1635" t="s">
        <v>63</v>
      </c>
      <c r="D58" s="1635">
        <v>5</v>
      </c>
      <c r="E58" s="1635" t="s">
        <v>26559</v>
      </c>
      <c r="F58" s="1658" t="s">
        <v>26475</v>
      </c>
      <c r="G58" s="1635" t="s">
        <v>26555</v>
      </c>
      <c r="H58" s="1629"/>
    </row>
    <row r="59" spans="1:11" ht="46.8">
      <c r="A59" s="1635">
        <v>26</v>
      </c>
      <c r="B59" s="1635" t="s">
        <v>26560</v>
      </c>
      <c r="C59" s="1635" t="s">
        <v>63</v>
      </c>
      <c r="D59" s="1635">
        <v>6</v>
      </c>
      <c r="E59" s="1635" t="s">
        <v>26561</v>
      </c>
      <c r="F59" s="1635" t="s">
        <v>26459</v>
      </c>
      <c r="G59" s="1635" t="s">
        <v>26555</v>
      </c>
      <c r="H59" s="1629"/>
    </row>
    <row r="60" spans="1:11" ht="31.2">
      <c r="A60" s="1635">
        <v>27</v>
      </c>
      <c r="B60" s="1635" t="s">
        <v>26562</v>
      </c>
      <c r="C60" s="1635" t="s">
        <v>26563</v>
      </c>
      <c r="D60" s="1635">
        <v>31</v>
      </c>
      <c r="E60" s="1635" t="s">
        <v>26564</v>
      </c>
      <c r="F60" s="1635" t="s">
        <v>26565</v>
      </c>
      <c r="G60" s="1635" t="s">
        <v>26566</v>
      </c>
      <c r="H60" s="1629"/>
    </row>
    <row r="61" spans="1:11" ht="78">
      <c r="A61" s="1635">
        <v>28</v>
      </c>
      <c r="B61" s="1635" t="s">
        <v>26567</v>
      </c>
      <c r="C61" s="1635" t="s">
        <v>231</v>
      </c>
      <c r="D61" s="1635">
        <v>80</v>
      </c>
      <c r="E61" s="1635" t="s">
        <v>26568</v>
      </c>
      <c r="F61" s="1635" t="s">
        <v>26569</v>
      </c>
      <c r="G61" s="1635" t="s">
        <v>26570</v>
      </c>
      <c r="H61" s="1629"/>
    </row>
    <row r="62" spans="1:11" ht="62.4">
      <c r="A62" s="1635">
        <v>29</v>
      </c>
      <c r="B62" s="1635" t="s">
        <v>26571</v>
      </c>
      <c r="C62" s="1635" t="s">
        <v>355</v>
      </c>
      <c r="D62" s="1635">
        <v>32</v>
      </c>
      <c r="E62" s="1635" t="s">
        <v>26572</v>
      </c>
      <c r="F62" s="1635" t="s">
        <v>26573</v>
      </c>
      <c r="G62" s="1635" t="s">
        <v>26574</v>
      </c>
      <c r="H62" s="1629"/>
      <c r="I62" s="1634"/>
      <c r="J62" s="1634" t="s">
        <v>26575</v>
      </c>
    </row>
    <row r="63" spans="1:11" ht="93.6">
      <c r="A63" s="1635">
        <v>30</v>
      </c>
      <c r="B63" s="1635" t="s">
        <v>26576</v>
      </c>
      <c r="C63" s="1635" t="s">
        <v>231</v>
      </c>
      <c r="D63" s="1635">
        <v>1444.6</v>
      </c>
      <c r="E63" s="1635" t="s">
        <v>26577</v>
      </c>
      <c r="F63" s="1635" t="s">
        <v>26578</v>
      </c>
      <c r="G63" s="1635" t="s">
        <v>26555</v>
      </c>
      <c r="H63" s="1629"/>
      <c r="I63" s="1634"/>
      <c r="J63" s="1634" t="s">
        <v>26579</v>
      </c>
      <c r="K63" s="1626"/>
    </row>
    <row r="64" spans="1:11" ht="93.6">
      <c r="A64" s="1635">
        <v>31</v>
      </c>
      <c r="B64" s="1635" t="s">
        <v>26580</v>
      </c>
      <c r="C64" s="1635" t="s">
        <v>65</v>
      </c>
      <c r="D64" s="1635">
        <v>470</v>
      </c>
      <c r="E64" s="1635" t="s">
        <v>26581</v>
      </c>
      <c r="F64" s="1635" t="s">
        <v>26582</v>
      </c>
      <c r="G64" s="1635" t="s">
        <v>26555</v>
      </c>
      <c r="H64" s="1629"/>
      <c r="I64" s="1634"/>
      <c r="J64" s="1634" t="s">
        <v>26583</v>
      </c>
    </row>
    <row r="65" spans="1:10" ht="46.8">
      <c r="A65" s="1635">
        <v>32</v>
      </c>
      <c r="B65" s="1635" t="s">
        <v>26584</v>
      </c>
      <c r="C65" s="1635" t="s">
        <v>231</v>
      </c>
      <c r="D65" s="1635">
        <v>563.20000000000005</v>
      </c>
      <c r="E65" s="1635" t="s">
        <v>26585</v>
      </c>
      <c r="F65" s="1658" t="s">
        <v>26475</v>
      </c>
      <c r="G65" s="1635" t="s">
        <v>26586</v>
      </c>
      <c r="H65" s="1629"/>
      <c r="I65" s="1634"/>
      <c r="J65" s="1634" t="s">
        <v>26587</v>
      </c>
    </row>
    <row r="66" spans="1:10" ht="46.8">
      <c r="A66" s="1635">
        <v>33</v>
      </c>
      <c r="B66" s="1635" t="s">
        <v>26588</v>
      </c>
      <c r="C66" s="1635" t="s">
        <v>355</v>
      </c>
      <c r="D66" s="1635">
        <v>163</v>
      </c>
      <c r="E66" s="1635" t="s">
        <v>26589</v>
      </c>
      <c r="F66" s="1658" t="s">
        <v>26475</v>
      </c>
      <c r="G66" s="1635" t="s">
        <v>26590</v>
      </c>
      <c r="H66" s="1629"/>
    </row>
    <row r="67" spans="1:10" ht="78">
      <c r="A67" s="1635">
        <v>34</v>
      </c>
      <c r="B67" s="1635" t="s">
        <v>26591</v>
      </c>
      <c r="C67" s="1635" t="s">
        <v>231</v>
      </c>
      <c r="D67" s="1635">
        <v>217</v>
      </c>
      <c r="E67" s="1635" t="s">
        <v>26592</v>
      </c>
      <c r="F67" s="1658" t="s">
        <v>26552</v>
      </c>
      <c r="G67" s="1635" t="s">
        <v>26586</v>
      </c>
      <c r="H67" s="1629"/>
    </row>
    <row r="68" spans="1:10" ht="62.4">
      <c r="A68" s="1635">
        <v>35</v>
      </c>
      <c r="B68" s="1635" t="s">
        <v>26593</v>
      </c>
      <c r="C68" s="1635" t="s">
        <v>231</v>
      </c>
      <c r="D68" s="1635">
        <v>100</v>
      </c>
      <c r="E68" s="1635" t="s">
        <v>26594</v>
      </c>
      <c r="F68" s="1658" t="s">
        <v>26552</v>
      </c>
      <c r="G68" s="1635" t="s">
        <v>26595</v>
      </c>
      <c r="H68" s="1629"/>
    </row>
    <row r="69" spans="1:10" ht="78">
      <c r="A69" s="1635">
        <v>36</v>
      </c>
      <c r="B69" s="1660" t="s">
        <v>26596</v>
      </c>
      <c r="C69" s="1661" t="s">
        <v>231</v>
      </c>
      <c r="D69" s="1635">
        <v>148</v>
      </c>
      <c r="E69" s="1635" t="s">
        <v>26597</v>
      </c>
      <c r="F69" s="1662" t="s">
        <v>26598</v>
      </c>
      <c r="G69" s="1635" t="s">
        <v>26599</v>
      </c>
      <c r="H69" s="1629"/>
    </row>
    <row r="70" spans="1:10" ht="140.25" customHeight="1">
      <c r="A70" s="1635">
        <v>37</v>
      </c>
      <c r="B70" s="1660" t="s">
        <v>26600</v>
      </c>
      <c r="C70" s="1661" t="s">
        <v>231</v>
      </c>
      <c r="D70" s="1635">
        <v>41.5</v>
      </c>
      <c r="E70" s="1635" t="s">
        <v>26601</v>
      </c>
      <c r="F70" s="1662" t="s">
        <v>26602</v>
      </c>
      <c r="G70" s="1635" t="s">
        <v>26603</v>
      </c>
      <c r="H70" s="1629"/>
    </row>
    <row r="71" spans="1:10" ht="176.25" customHeight="1">
      <c r="A71" s="1635">
        <v>38</v>
      </c>
      <c r="B71" s="1660" t="s">
        <v>26604</v>
      </c>
      <c r="C71" s="1661" t="s">
        <v>231</v>
      </c>
      <c r="D71" s="1635">
        <v>2008.7</v>
      </c>
      <c r="E71" s="1635" t="s">
        <v>26605</v>
      </c>
      <c r="F71" s="1658" t="s">
        <v>26475</v>
      </c>
      <c r="G71" s="1635" t="s">
        <v>26606</v>
      </c>
      <c r="H71" s="1629"/>
    </row>
    <row r="72" spans="1:10" ht="62.4">
      <c r="A72" s="1635">
        <v>39</v>
      </c>
      <c r="B72" s="1635" t="s">
        <v>26607</v>
      </c>
      <c r="C72" s="1661" t="s">
        <v>231</v>
      </c>
      <c r="D72" s="1635">
        <v>12</v>
      </c>
      <c r="E72" s="1635" t="s">
        <v>26608</v>
      </c>
      <c r="F72" s="1661" t="s">
        <v>26598</v>
      </c>
      <c r="G72" s="1635" t="s">
        <v>26609</v>
      </c>
      <c r="H72" s="1629"/>
    </row>
    <row r="73" spans="1:10" ht="62.4">
      <c r="A73" s="1635">
        <v>40</v>
      </c>
      <c r="B73" s="1635" t="s">
        <v>26610</v>
      </c>
      <c r="C73" s="1661" t="s">
        <v>231</v>
      </c>
      <c r="D73" s="1635">
        <v>85.5</v>
      </c>
      <c r="E73" s="1635" t="s">
        <v>26611</v>
      </c>
      <c r="F73" s="1661" t="s">
        <v>26612</v>
      </c>
      <c r="G73" s="1635" t="s">
        <v>26613</v>
      </c>
      <c r="H73" s="1629"/>
    </row>
    <row r="74" spans="1:10" ht="78">
      <c r="A74" s="1635">
        <v>41</v>
      </c>
      <c r="B74" s="1660" t="s">
        <v>26614</v>
      </c>
      <c r="C74" s="1661" t="s">
        <v>231</v>
      </c>
      <c r="D74" s="1635">
        <v>74.2</v>
      </c>
      <c r="E74" s="1635" t="s">
        <v>26615</v>
      </c>
      <c r="F74" s="1661" t="s">
        <v>26616</v>
      </c>
      <c r="G74" s="1635" t="s">
        <v>26617</v>
      </c>
      <c r="H74" s="1629"/>
    </row>
    <row r="75" spans="1:10" ht="156">
      <c r="A75" s="1635">
        <v>42</v>
      </c>
      <c r="B75" s="1660" t="s">
        <v>26618</v>
      </c>
      <c r="C75" s="1661" t="s">
        <v>231</v>
      </c>
      <c r="D75" s="1635">
        <v>381.8</v>
      </c>
      <c r="E75" s="1635" t="s">
        <v>26619</v>
      </c>
      <c r="F75" s="1635" t="s">
        <v>26620</v>
      </c>
      <c r="G75" s="1635" t="s">
        <v>26621</v>
      </c>
      <c r="H75" s="1629"/>
    </row>
    <row r="76" spans="1:10" ht="78">
      <c r="A76" s="1635">
        <v>43</v>
      </c>
      <c r="B76" s="1660" t="s">
        <v>26622</v>
      </c>
      <c r="C76" s="1661" t="s">
        <v>231</v>
      </c>
      <c r="D76" s="1635">
        <v>16.8</v>
      </c>
      <c r="E76" s="1635" t="s">
        <v>26623</v>
      </c>
      <c r="F76" s="1635" t="s">
        <v>26620</v>
      </c>
      <c r="G76" s="1635" t="s">
        <v>26624</v>
      </c>
      <c r="H76" s="1629"/>
    </row>
    <row r="77" spans="1:10" ht="78">
      <c r="A77" s="1635">
        <v>44</v>
      </c>
      <c r="B77" s="1660" t="s">
        <v>26625</v>
      </c>
      <c r="C77" s="1661" t="s">
        <v>231</v>
      </c>
      <c r="D77" s="1635">
        <v>130</v>
      </c>
      <c r="E77" s="1635" t="s">
        <v>26626</v>
      </c>
      <c r="F77" s="1635" t="s">
        <v>26620</v>
      </c>
      <c r="G77" s="1635" t="s">
        <v>26627</v>
      </c>
      <c r="H77" s="1629"/>
    </row>
    <row r="78" spans="1:10" ht="409.6">
      <c r="A78" s="1635">
        <v>45</v>
      </c>
      <c r="B78" s="1661" t="s">
        <v>26628</v>
      </c>
      <c r="C78" s="1661" t="s">
        <v>231</v>
      </c>
      <c r="D78" s="1661">
        <v>314.10000000000002</v>
      </c>
      <c r="E78" s="1635" t="s">
        <v>26629</v>
      </c>
      <c r="F78" s="1635" t="s">
        <v>26620</v>
      </c>
      <c r="G78" s="1635" t="s">
        <v>26630</v>
      </c>
      <c r="H78" s="1629"/>
    </row>
    <row r="79" spans="1:10" ht="187.2">
      <c r="A79" s="1635">
        <v>46</v>
      </c>
      <c r="B79" s="1635" t="s">
        <v>26631</v>
      </c>
      <c r="C79" s="1635" t="s">
        <v>63</v>
      </c>
      <c r="D79" s="1663">
        <v>2139.1999999999998</v>
      </c>
      <c r="E79" s="1635" t="s">
        <v>26632</v>
      </c>
      <c r="F79" s="1635" t="s">
        <v>26633</v>
      </c>
      <c r="G79" s="1635" t="s">
        <v>26634</v>
      </c>
      <c r="H79" s="1629"/>
    </row>
    <row r="80" spans="1:10" ht="409.6">
      <c r="A80" s="1635">
        <v>47</v>
      </c>
      <c r="B80" s="1635" t="s">
        <v>26635</v>
      </c>
      <c r="C80" s="1635" t="s">
        <v>231</v>
      </c>
      <c r="D80" s="1664">
        <v>27.876000000000001</v>
      </c>
      <c r="E80" s="1635" t="s">
        <v>26636</v>
      </c>
      <c r="F80" s="1635" t="s">
        <v>26637</v>
      </c>
      <c r="G80" s="1635" t="s">
        <v>26638</v>
      </c>
      <c r="H80" s="1629"/>
    </row>
    <row r="81" spans="1:8" ht="46.8">
      <c r="A81" s="1635">
        <v>48</v>
      </c>
      <c r="B81" s="1635" t="s">
        <v>26639</v>
      </c>
      <c r="C81" s="1635" t="s">
        <v>231</v>
      </c>
      <c r="D81" s="1635">
        <v>6.6971850000000002</v>
      </c>
      <c r="E81" s="1635" t="s">
        <v>26640</v>
      </c>
      <c r="F81" s="1635" t="s">
        <v>26641</v>
      </c>
      <c r="G81" s="1635" t="s">
        <v>26642</v>
      </c>
      <c r="H81" s="1629"/>
    </row>
    <row r="82" spans="1:8" ht="249.6">
      <c r="A82" s="1635">
        <v>49</v>
      </c>
      <c r="B82" s="1635" t="s">
        <v>26643</v>
      </c>
      <c r="C82" s="1635" t="s">
        <v>231</v>
      </c>
      <c r="D82" s="1659">
        <v>27.449674999999999</v>
      </c>
      <c r="E82" s="1635" t="s">
        <v>26644</v>
      </c>
      <c r="F82" s="1635" t="s">
        <v>26645</v>
      </c>
      <c r="G82" s="1635" t="s">
        <v>26646</v>
      </c>
      <c r="H82" s="1629"/>
    </row>
    <row r="83" spans="1:8" ht="46.8">
      <c r="A83" s="1635">
        <v>50</v>
      </c>
      <c r="B83" s="1660" t="s">
        <v>26647</v>
      </c>
      <c r="C83" s="1660" t="s">
        <v>231</v>
      </c>
      <c r="D83" s="1660">
        <v>137</v>
      </c>
      <c r="E83" s="1635" t="s">
        <v>26648</v>
      </c>
      <c r="F83" s="1660" t="s">
        <v>26649</v>
      </c>
      <c r="G83" s="1635" t="s">
        <v>26650</v>
      </c>
      <c r="H83" s="1629"/>
    </row>
    <row r="84" spans="1:8" ht="46.8">
      <c r="A84" s="1635">
        <v>51</v>
      </c>
      <c r="B84" s="1660" t="s">
        <v>26651</v>
      </c>
      <c r="C84" s="1660" t="s">
        <v>231</v>
      </c>
      <c r="D84" s="1660">
        <v>20</v>
      </c>
      <c r="E84" s="1635" t="s">
        <v>26652</v>
      </c>
      <c r="F84" s="1635" t="s">
        <v>26653</v>
      </c>
      <c r="G84" s="1635" t="s">
        <v>26654</v>
      </c>
      <c r="H84" s="1629"/>
    </row>
    <row r="85" spans="1:8" ht="202.8">
      <c r="A85" s="1635">
        <v>52</v>
      </c>
      <c r="B85" s="1635" t="s">
        <v>26655</v>
      </c>
      <c r="C85" s="1660" t="s">
        <v>231</v>
      </c>
      <c r="D85" s="1660">
        <v>579.70000000000005</v>
      </c>
      <c r="E85" s="1635" t="s">
        <v>26656</v>
      </c>
      <c r="F85" s="1635" t="s">
        <v>26620</v>
      </c>
      <c r="G85" s="1635" t="s">
        <v>26657</v>
      </c>
      <c r="H85" s="1629"/>
    </row>
    <row r="86" spans="1:8" ht="31.2">
      <c r="A86" s="1635">
        <v>53</v>
      </c>
      <c r="B86" s="1660" t="s">
        <v>26658</v>
      </c>
      <c r="C86" s="1660" t="s">
        <v>231</v>
      </c>
      <c r="D86" s="1660">
        <v>1.4</v>
      </c>
      <c r="E86" s="1635" t="s">
        <v>26659</v>
      </c>
      <c r="F86" s="1635" t="s">
        <v>26660</v>
      </c>
      <c r="G86" s="1635" t="s">
        <v>26661</v>
      </c>
      <c r="H86" s="1629"/>
    </row>
    <row r="87" spans="1:8" ht="159.75" customHeight="1">
      <c r="A87" s="1635">
        <v>54</v>
      </c>
      <c r="B87" s="1660" t="s">
        <v>26662</v>
      </c>
      <c r="C87" s="1660" t="s">
        <v>231</v>
      </c>
      <c r="D87" s="1660">
        <v>37.229999999999997</v>
      </c>
      <c r="E87" s="1635" t="s">
        <v>26663</v>
      </c>
      <c r="F87" s="1635" t="s">
        <v>26664</v>
      </c>
      <c r="G87" s="1635" t="s">
        <v>26665</v>
      </c>
      <c r="H87" s="1629"/>
    </row>
    <row r="88" spans="1:8" ht="159.75" customHeight="1">
      <c r="A88" s="1635">
        <v>55</v>
      </c>
      <c r="B88" s="1660" t="s">
        <v>26666</v>
      </c>
      <c r="C88" s="1660" t="s">
        <v>231</v>
      </c>
      <c r="D88" s="1660">
        <v>13</v>
      </c>
      <c r="E88" s="1635" t="s">
        <v>26667</v>
      </c>
      <c r="F88" s="1635" t="s">
        <v>26500</v>
      </c>
      <c r="G88" s="1635" t="s">
        <v>26668</v>
      </c>
      <c r="H88" s="1629"/>
    </row>
    <row r="89" spans="1:8" ht="93.6">
      <c r="A89" s="1635">
        <v>56</v>
      </c>
      <c r="B89" s="1660" t="s">
        <v>26669</v>
      </c>
      <c r="C89" s="1660" t="s">
        <v>231</v>
      </c>
      <c r="D89" s="1660">
        <v>21.6859</v>
      </c>
      <c r="E89" s="1635" t="s">
        <v>26670</v>
      </c>
      <c r="F89" s="1635" t="s">
        <v>26671</v>
      </c>
      <c r="G89" s="1635" t="s">
        <v>26672</v>
      </c>
      <c r="H89" s="1629"/>
    </row>
    <row r="90" spans="1:8" ht="46.8">
      <c r="A90" s="1635">
        <v>57</v>
      </c>
      <c r="B90" s="1660" t="s">
        <v>26673</v>
      </c>
      <c r="C90" s="1660" t="s">
        <v>231</v>
      </c>
      <c r="D90" s="1660">
        <v>115</v>
      </c>
      <c r="E90" s="1635" t="s">
        <v>26674</v>
      </c>
      <c r="F90" s="1635" t="s">
        <v>24561</v>
      </c>
      <c r="G90" s="1635" t="s">
        <v>26675</v>
      </c>
      <c r="H90" s="1629"/>
    </row>
    <row r="91" spans="1:8" ht="96" customHeight="1">
      <c r="A91" s="1635">
        <v>58</v>
      </c>
      <c r="B91" s="1660" t="s">
        <v>26676</v>
      </c>
      <c r="C91" s="1660" t="s">
        <v>231</v>
      </c>
      <c r="D91" s="1660">
        <v>1.51</v>
      </c>
      <c r="E91" s="1635" t="s">
        <v>26677</v>
      </c>
      <c r="F91" s="1635" t="s">
        <v>26678</v>
      </c>
      <c r="G91" s="1635" t="s">
        <v>26679</v>
      </c>
      <c r="H91" s="1629"/>
    </row>
    <row r="92" spans="1:8" ht="94.5" customHeight="1">
      <c r="A92" s="1635">
        <v>59</v>
      </c>
      <c r="B92" s="1660" t="s">
        <v>26680</v>
      </c>
      <c r="C92" s="1660" t="s">
        <v>231</v>
      </c>
      <c r="D92" s="1660">
        <v>4</v>
      </c>
      <c r="E92" s="1635" t="s">
        <v>26681</v>
      </c>
      <c r="F92" s="1635" t="s">
        <v>26682</v>
      </c>
      <c r="G92" s="1635" t="s">
        <v>26683</v>
      </c>
      <c r="H92" s="1629"/>
    </row>
    <row r="93" spans="1:8" ht="46.8">
      <c r="A93" s="1635">
        <v>60</v>
      </c>
      <c r="B93" s="1660" t="s">
        <v>26684</v>
      </c>
      <c r="C93" s="1660" t="s">
        <v>231</v>
      </c>
      <c r="D93" s="1660">
        <v>70.8</v>
      </c>
      <c r="E93" s="1635" t="s">
        <v>26685</v>
      </c>
      <c r="F93" s="1635" t="s">
        <v>26543</v>
      </c>
      <c r="G93" s="1635" t="s">
        <v>26686</v>
      </c>
      <c r="H93" s="1629"/>
    </row>
    <row r="94" spans="1:8" ht="93.6">
      <c r="A94" s="1635">
        <v>61</v>
      </c>
      <c r="B94" s="1660" t="s">
        <v>26687</v>
      </c>
      <c r="C94" s="1660" t="s">
        <v>231</v>
      </c>
      <c r="D94" s="1660">
        <v>185.3</v>
      </c>
      <c r="E94" s="1635" t="s">
        <v>26688</v>
      </c>
      <c r="F94" s="1635" t="s">
        <v>26543</v>
      </c>
      <c r="G94" s="1635" t="s">
        <v>26689</v>
      </c>
      <c r="H94" s="1629"/>
    </row>
    <row r="95" spans="1:8" ht="62.4">
      <c r="A95" s="1635">
        <v>62</v>
      </c>
      <c r="B95" s="1660" t="s">
        <v>26690</v>
      </c>
      <c r="C95" s="1660" t="s">
        <v>231</v>
      </c>
      <c r="D95" s="1660">
        <v>7.3</v>
      </c>
      <c r="E95" s="1635" t="s">
        <v>26691</v>
      </c>
      <c r="F95" s="1635" t="s">
        <v>26692</v>
      </c>
      <c r="G95" s="1635" t="s">
        <v>26693</v>
      </c>
      <c r="H95" s="1629"/>
    </row>
    <row r="96" spans="1:8" ht="46.8">
      <c r="A96" s="1635">
        <v>63</v>
      </c>
      <c r="B96" s="1660" t="s">
        <v>24559</v>
      </c>
      <c r="C96" s="1660" t="s">
        <v>231</v>
      </c>
      <c r="D96" s="1660">
        <v>125</v>
      </c>
      <c r="E96" s="1635" t="s">
        <v>24560</v>
      </c>
      <c r="F96" s="1635" t="s">
        <v>24561</v>
      </c>
      <c r="G96" s="1635" t="s">
        <v>24562</v>
      </c>
      <c r="H96" s="1629"/>
    </row>
    <row r="97" spans="1:10" ht="55.5" customHeight="1">
      <c r="A97" s="1635"/>
      <c r="B97" s="1660" t="s">
        <v>26694</v>
      </c>
      <c r="C97" s="1660"/>
      <c r="D97" s="1660">
        <f>SUM(D55:D88,D89,D90,D91,D92,D93,D94,D95,D96)</f>
        <v>9853.5487599999997</v>
      </c>
      <c r="E97" s="1635" t="s">
        <v>26695</v>
      </c>
      <c r="F97" s="1635"/>
      <c r="G97" s="1635"/>
      <c r="H97" s="1629"/>
    </row>
    <row r="98" spans="1:10">
      <c r="A98" s="1635"/>
      <c r="B98" s="1660" t="s">
        <v>26696</v>
      </c>
      <c r="C98" s="1660"/>
      <c r="D98" s="1660">
        <f>D97-383</f>
        <v>9470.5487599999997</v>
      </c>
      <c r="E98" s="1635"/>
      <c r="F98" s="1635"/>
      <c r="G98" s="1635"/>
      <c r="H98" s="1629"/>
    </row>
    <row r="99" spans="1:10">
      <c r="A99" s="2989" t="s">
        <v>10219</v>
      </c>
      <c r="B99" s="2989"/>
      <c r="C99" s="2989"/>
      <c r="D99" s="2989"/>
      <c r="E99" s="2989"/>
      <c r="F99" s="2989"/>
      <c r="G99" s="2989"/>
      <c r="H99" s="1631"/>
    </row>
    <row r="100" spans="1:10" ht="62.4">
      <c r="A100" s="1635">
        <v>64</v>
      </c>
      <c r="B100" s="1660" t="s">
        <v>26697</v>
      </c>
      <c r="C100" s="1660" t="s">
        <v>26698</v>
      </c>
      <c r="D100" s="1660">
        <v>13.7</v>
      </c>
      <c r="E100" s="1635" t="s">
        <v>26699</v>
      </c>
      <c r="F100" s="1635" t="s">
        <v>26700</v>
      </c>
      <c r="G100" s="1635" t="s">
        <v>26701</v>
      </c>
      <c r="H100" s="1629"/>
    </row>
    <row r="101" spans="1:10">
      <c r="A101" s="1635"/>
      <c r="B101" s="1660" t="s">
        <v>52</v>
      </c>
      <c r="C101" s="1660"/>
      <c r="D101" s="1660">
        <f>SUM(D100)</f>
        <v>13.7</v>
      </c>
      <c r="E101" s="1660"/>
      <c r="F101" s="1635"/>
      <c r="G101" s="1635"/>
      <c r="H101" s="1629"/>
    </row>
    <row r="102" spans="1:10">
      <c r="A102" s="2989" t="s">
        <v>26472</v>
      </c>
      <c r="B102" s="2989"/>
      <c r="C102" s="2989"/>
      <c r="D102" s="2989"/>
      <c r="E102" s="2989"/>
      <c r="F102" s="2989"/>
      <c r="G102" s="2989"/>
      <c r="H102" s="1631"/>
    </row>
    <row r="103" spans="1:10" ht="78">
      <c r="A103" s="1635">
        <v>65</v>
      </c>
      <c r="B103" s="1635" t="s">
        <v>26702</v>
      </c>
      <c r="C103" s="1635"/>
      <c r="D103" s="1635">
        <v>0.6</v>
      </c>
      <c r="E103" s="1635" t="s">
        <v>26703</v>
      </c>
      <c r="F103" s="1635" t="s">
        <v>26500</v>
      </c>
      <c r="G103" s="1635" t="s">
        <v>26704</v>
      </c>
      <c r="H103" s="1629"/>
    </row>
    <row r="104" spans="1:10" ht="31.2">
      <c r="A104" s="1635">
        <v>66</v>
      </c>
      <c r="B104" s="1635" t="s">
        <v>26705</v>
      </c>
      <c r="C104" s="1635"/>
      <c r="D104" s="1635">
        <v>3</v>
      </c>
      <c r="E104" s="1635" t="s">
        <v>26705</v>
      </c>
      <c r="F104" s="1635" t="s">
        <v>26500</v>
      </c>
      <c r="G104" s="1635" t="s">
        <v>26555</v>
      </c>
      <c r="H104" s="1629"/>
    </row>
    <row r="105" spans="1:10" ht="62.4">
      <c r="A105" s="1635">
        <v>67</v>
      </c>
      <c r="B105" s="1635" t="s">
        <v>26706</v>
      </c>
      <c r="C105" s="1635" t="s">
        <v>75</v>
      </c>
      <c r="D105" s="1635">
        <v>0.5</v>
      </c>
      <c r="E105" s="1635" t="s">
        <v>26707</v>
      </c>
      <c r="F105" s="1635" t="s">
        <v>26708</v>
      </c>
      <c r="G105" s="1635" t="s">
        <v>26570</v>
      </c>
      <c r="H105" s="1629"/>
    </row>
    <row r="106" spans="1:10" ht="62.4">
      <c r="A106" s="1635">
        <v>68</v>
      </c>
      <c r="B106" s="1635" t="s">
        <v>26709</v>
      </c>
      <c r="C106" s="1635" t="s">
        <v>75</v>
      </c>
      <c r="D106" s="1635">
        <v>0.7</v>
      </c>
      <c r="E106" s="1635" t="s">
        <v>26710</v>
      </c>
      <c r="F106" s="1635" t="s">
        <v>26711</v>
      </c>
      <c r="G106" s="1635" t="s">
        <v>26570</v>
      </c>
      <c r="H106" s="1629"/>
    </row>
    <row r="107" spans="1:10" ht="62.4">
      <c r="A107" s="1635">
        <v>69</v>
      </c>
      <c r="B107" s="1635" t="s">
        <v>26712</v>
      </c>
      <c r="C107" s="1635" t="s">
        <v>75</v>
      </c>
      <c r="D107" s="1665">
        <v>0.3</v>
      </c>
      <c r="E107" s="1635" t="s">
        <v>26713</v>
      </c>
      <c r="F107" s="1635" t="s">
        <v>26633</v>
      </c>
      <c r="G107" s="1635" t="s">
        <v>26555</v>
      </c>
      <c r="H107" s="1629"/>
      <c r="I107" s="1636"/>
      <c r="J107" s="1636" t="s">
        <v>26714</v>
      </c>
    </row>
    <row r="108" spans="1:10" ht="46.8">
      <c r="A108" s="1635">
        <v>70</v>
      </c>
      <c r="B108" s="1635" t="s">
        <v>26715</v>
      </c>
      <c r="C108" s="1635" t="s">
        <v>75</v>
      </c>
      <c r="D108" s="1635">
        <v>0.4</v>
      </c>
      <c r="E108" s="1635" t="s">
        <v>26716</v>
      </c>
      <c r="F108" s="1635" t="s">
        <v>26454</v>
      </c>
      <c r="G108" s="1635" t="s">
        <v>26555</v>
      </c>
      <c r="H108" s="1629"/>
      <c r="I108" s="1634"/>
      <c r="J108" s="1634" t="s">
        <v>26717</v>
      </c>
    </row>
    <row r="109" spans="1:10" ht="50.25" customHeight="1">
      <c r="A109" s="1635">
        <v>71</v>
      </c>
      <c r="B109" s="1635" t="s">
        <v>26718</v>
      </c>
      <c r="C109" s="1635" t="s">
        <v>552</v>
      </c>
      <c r="D109" s="1635"/>
      <c r="E109" s="1635" t="s">
        <v>26719</v>
      </c>
      <c r="F109" s="1635" t="s">
        <v>26720</v>
      </c>
      <c r="G109" s="1635" t="s">
        <v>26721</v>
      </c>
      <c r="H109" s="1629"/>
    </row>
    <row r="110" spans="1:10" ht="31.2">
      <c r="A110" s="1635">
        <v>72</v>
      </c>
      <c r="B110" s="1635" t="s">
        <v>26722</v>
      </c>
      <c r="C110" s="1635" t="s">
        <v>75</v>
      </c>
      <c r="D110" s="1635">
        <v>0.9</v>
      </c>
      <c r="E110" s="1635" t="s">
        <v>26723</v>
      </c>
      <c r="F110" s="1635" t="s">
        <v>26720</v>
      </c>
      <c r="G110" s="1635" t="s">
        <v>26555</v>
      </c>
      <c r="H110" s="1629"/>
      <c r="I110" s="1634"/>
      <c r="J110" s="1634" t="s">
        <v>26724</v>
      </c>
    </row>
    <row r="111" spans="1:10" ht="46.8">
      <c r="A111" s="1635">
        <v>73</v>
      </c>
      <c r="B111" s="1635" t="s">
        <v>26725</v>
      </c>
      <c r="C111" s="1635" t="s">
        <v>75</v>
      </c>
      <c r="D111" s="1635">
        <v>4.3</v>
      </c>
      <c r="E111" s="1635" t="s">
        <v>26726</v>
      </c>
      <c r="F111" s="1635" t="s">
        <v>26727</v>
      </c>
      <c r="G111" s="1635" t="s">
        <v>26728</v>
      </c>
      <c r="H111" s="1629"/>
      <c r="I111" s="1634"/>
      <c r="J111" s="1634"/>
    </row>
    <row r="112" spans="1:10" ht="46.8">
      <c r="A112" s="1635">
        <v>74</v>
      </c>
      <c r="B112" s="1635" t="s">
        <v>26729</v>
      </c>
      <c r="C112" s="1635" t="s">
        <v>25440</v>
      </c>
      <c r="D112" s="1635">
        <v>1</v>
      </c>
      <c r="E112" s="1635" t="s">
        <v>26730</v>
      </c>
      <c r="F112" s="1635" t="s">
        <v>26731</v>
      </c>
      <c r="G112" s="1635" t="s">
        <v>26732</v>
      </c>
      <c r="H112" s="1629"/>
      <c r="I112" s="1634"/>
      <c r="J112" s="1634" t="s">
        <v>26733</v>
      </c>
    </row>
    <row r="113" spans="1:10" ht="46.8">
      <c r="A113" s="1635">
        <v>75</v>
      </c>
      <c r="B113" s="1635" t="s">
        <v>26734</v>
      </c>
      <c r="C113" s="1635" t="s">
        <v>75</v>
      </c>
      <c r="D113" s="1635">
        <v>1.8</v>
      </c>
      <c r="E113" s="1635" t="s">
        <v>26735</v>
      </c>
      <c r="F113" s="1635" t="s">
        <v>26500</v>
      </c>
      <c r="G113" s="1635" t="s">
        <v>26736</v>
      </c>
      <c r="H113" s="1629"/>
    </row>
    <row r="114" spans="1:10" ht="62.4">
      <c r="A114" s="1635">
        <v>76</v>
      </c>
      <c r="B114" s="1635" t="s">
        <v>26737</v>
      </c>
      <c r="C114" s="1635" t="s">
        <v>75</v>
      </c>
      <c r="D114" s="1635">
        <v>1.1000000000000001</v>
      </c>
      <c r="E114" s="1635" t="s">
        <v>26738</v>
      </c>
      <c r="F114" s="1635" t="s">
        <v>26739</v>
      </c>
      <c r="G114" s="1635" t="s">
        <v>26555</v>
      </c>
      <c r="H114" s="1629"/>
    </row>
    <row r="115" spans="1:10" ht="46.8">
      <c r="A115" s="1635">
        <v>77</v>
      </c>
      <c r="B115" s="1635" t="s">
        <v>26740</v>
      </c>
      <c r="C115" s="1635" t="s">
        <v>75</v>
      </c>
      <c r="D115" s="1635">
        <v>0.1</v>
      </c>
      <c r="E115" s="1635" t="s">
        <v>26741</v>
      </c>
      <c r="F115" s="1635" t="s">
        <v>26742</v>
      </c>
      <c r="G115" s="1635" t="s">
        <v>26743</v>
      </c>
      <c r="H115" s="1629"/>
      <c r="I115" s="1634"/>
      <c r="J115" s="1634" t="s">
        <v>26744</v>
      </c>
    </row>
    <row r="116" spans="1:10" ht="46.8">
      <c r="A116" s="1635">
        <v>78</v>
      </c>
      <c r="B116" s="1635" t="s">
        <v>26745</v>
      </c>
      <c r="C116" s="1635" t="s">
        <v>72</v>
      </c>
      <c r="D116" s="1635">
        <v>0.3</v>
      </c>
      <c r="E116" s="1635" t="s">
        <v>26746</v>
      </c>
      <c r="F116" s="1635" t="s">
        <v>26747</v>
      </c>
      <c r="G116" s="1635" t="s">
        <v>26748</v>
      </c>
      <c r="H116" s="1629"/>
    </row>
    <row r="117" spans="1:10" ht="62.4">
      <c r="A117" s="1635">
        <v>79</v>
      </c>
      <c r="B117" s="1660" t="s">
        <v>26749</v>
      </c>
      <c r="C117" s="1661" t="s">
        <v>72</v>
      </c>
      <c r="D117" s="1635">
        <v>5</v>
      </c>
      <c r="E117" s="1635" t="s">
        <v>26750</v>
      </c>
      <c r="F117" s="1662" t="s">
        <v>26751</v>
      </c>
      <c r="G117" s="1635" t="s">
        <v>26752</v>
      </c>
      <c r="H117" s="1629"/>
    </row>
    <row r="118" spans="1:10" ht="46.8">
      <c r="A118" s="1635">
        <v>80</v>
      </c>
      <c r="B118" s="1660" t="s">
        <v>26753</v>
      </c>
      <c r="C118" s="1661" t="s">
        <v>72</v>
      </c>
      <c r="D118" s="1635">
        <v>2.5</v>
      </c>
      <c r="E118" s="1635" t="s">
        <v>26754</v>
      </c>
      <c r="F118" s="1661" t="s">
        <v>26565</v>
      </c>
      <c r="G118" s="1635" t="s">
        <v>26755</v>
      </c>
      <c r="H118" s="1629"/>
    </row>
    <row r="119" spans="1:10" ht="46.8">
      <c r="A119" s="1635">
        <v>81</v>
      </c>
      <c r="B119" s="1635" t="s">
        <v>26756</v>
      </c>
      <c r="C119" s="1661" t="s">
        <v>72</v>
      </c>
      <c r="D119" s="1635">
        <v>11.6</v>
      </c>
      <c r="E119" s="1635" t="s">
        <v>26757</v>
      </c>
      <c r="F119" s="1662" t="s">
        <v>26547</v>
      </c>
      <c r="G119" s="1635" t="s">
        <v>26758</v>
      </c>
      <c r="H119" s="1629"/>
    </row>
    <row r="120" spans="1:10" ht="46.8">
      <c r="A120" s="1635">
        <v>82</v>
      </c>
      <c r="B120" s="1635" t="s">
        <v>26759</v>
      </c>
      <c r="C120" s="1635" t="s">
        <v>18294</v>
      </c>
      <c r="D120" s="1635">
        <v>105.3</v>
      </c>
      <c r="E120" s="1635" t="s">
        <v>26760</v>
      </c>
      <c r="F120" s="1635" t="s">
        <v>26761</v>
      </c>
      <c r="G120" s="1635" t="s">
        <v>26762</v>
      </c>
      <c r="H120" s="1629"/>
    </row>
    <row r="121" spans="1:10" ht="46.8">
      <c r="A121" s="1635">
        <v>83</v>
      </c>
      <c r="B121" s="1635" t="s">
        <v>26763</v>
      </c>
      <c r="C121" s="1635" t="s">
        <v>18294</v>
      </c>
      <c r="D121" s="1635">
        <v>5.9</v>
      </c>
      <c r="E121" s="1635" t="s">
        <v>26764</v>
      </c>
      <c r="F121" s="1635" t="s">
        <v>26765</v>
      </c>
      <c r="G121" s="1635" t="s">
        <v>26762</v>
      </c>
      <c r="H121" s="1629"/>
    </row>
    <row r="122" spans="1:10" ht="46.8">
      <c r="A122" s="1635">
        <v>84</v>
      </c>
      <c r="B122" s="1635" t="s">
        <v>26766</v>
      </c>
      <c r="C122" s="1635" t="s">
        <v>18294</v>
      </c>
      <c r="D122" s="1635">
        <v>3.37</v>
      </c>
      <c r="E122" s="1635" t="s">
        <v>26767</v>
      </c>
      <c r="F122" s="1635" t="s">
        <v>26768</v>
      </c>
      <c r="G122" s="1635" t="s">
        <v>26769</v>
      </c>
      <c r="H122" s="1629"/>
    </row>
    <row r="123" spans="1:10" ht="46.8">
      <c r="A123" s="1635">
        <v>85</v>
      </c>
      <c r="B123" s="1635" t="s">
        <v>20707</v>
      </c>
      <c r="C123" s="1635" t="s">
        <v>72</v>
      </c>
      <c r="D123" s="1635">
        <v>2.8997999999999999</v>
      </c>
      <c r="E123" s="1635" t="s">
        <v>26770</v>
      </c>
      <c r="F123" s="1635" t="s">
        <v>26771</v>
      </c>
      <c r="G123" s="1635" t="s">
        <v>26772</v>
      </c>
      <c r="H123" s="1629"/>
    </row>
    <row r="124" spans="1:10" ht="46.8">
      <c r="A124" s="1635">
        <v>86</v>
      </c>
      <c r="B124" s="1635" t="s">
        <v>26773</v>
      </c>
      <c r="C124" s="1635" t="s">
        <v>72</v>
      </c>
      <c r="D124" s="1635">
        <v>3.91</v>
      </c>
      <c r="E124" s="1635" t="s">
        <v>26774</v>
      </c>
      <c r="F124" s="1635" t="s">
        <v>26775</v>
      </c>
      <c r="G124" s="1635" t="s">
        <v>26776</v>
      </c>
      <c r="H124" s="1629"/>
    </row>
    <row r="125" spans="1:10" ht="78">
      <c r="A125" s="1635">
        <v>87</v>
      </c>
      <c r="B125" s="1635" t="s">
        <v>26777</v>
      </c>
      <c r="C125" s="1635" t="s">
        <v>75</v>
      </c>
      <c r="D125" s="1635">
        <v>1E-3</v>
      </c>
      <c r="E125" s="1635" t="s">
        <v>26778</v>
      </c>
      <c r="F125" s="1635" t="s">
        <v>26779</v>
      </c>
      <c r="G125" s="1635" t="s">
        <v>26780</v>
      </c>
      <c r="H125" s="1629"/>
    </row>
    <row r="126" spans="1:10" ht="62.4">
      <c r="A126" s="1635">
        <v>88</v>
      </c>
      <c r="B126" s="1635" t="s">
        <v>410</v>
      </c>
      <c r="C126" s="1635" t="s">
        <v>75</v>
      </c>
      <c r="D126" s="1635">
        <v>3</v>
      </c>
      <c r="E126" s="1635" t="s">
        <v>26781</v>
      </c>
      <c r="F126" s="1635" t="s">
        <v>26782</v>
      </c>
      <c r="G126" s="1635" t="s">
        <v>26570</v>
      </c>
      <c r="H126" s="1629"/>
    </row>
    <row r="127" spans="1:10" ht="46.8">
      <c r="A127" s="1635">
        <v>89</v>
      </c>
      <c r="B127" s="1635" t="s">
        <v>26783</v>
      </c>
      <c r="C127" s="1635" t="s">
        <v>75</v>
      </c>
      <c r="D127" s="1635">
        <v>0.01</v>
      </c>
      <c r="E127" s="1635" t="s">
        <v>26784</v>
      </c>
      <c r="F127" s="1635" t="s">
        <v>26785</v>
      </c>
      <c r="G127" s="1635" t="s">
        <v>26786</v>
      </c>
      <c r="H127" s="1629"/>
      <c r="I127" s="1637"/>
      <c r="J127" s="1637" t="s">
        <v>26787</v>
      </c>
    </row>
    <row r="128" spans="1:10" ht="62.4">
      <c r="A128" s="1635">
        <v>90</v>
      </c>
      <c r="B128" s="1635" t="s">
        <v>26788</v>
      </c>
      <c r="C128" s="1635" t="s">
        <v>75</v>
      </c>
      <c r="D128" s="1661">
        <v>11.4</v>
      </c>
      <c r="E128" s="1635" t="s">
        <v>26789</v>
      </c>
      <c r="F128" s="1635" t="s">
        <v>26790</v>
      </c>
      <c r="G128" s="1635" t="s">
        <v>26791</v>
      </c>
      <c r="H128" s="1629"/>
    </row>
    <row r="129" spans="1:10" ht="46.8">
      <c r="A129" s="1635">
        <v>91</v>
      </c>
      <c r="B129" s="1635" t="s">
        <v>24533</v>
      </c>
      <c r="C129" s="1635" t="s">
        <v>764</v>
      </c>
      <c r="D129" s="1661">
        <v>105.1</v>
      </c>
      <c r="E129" s="1635" t="s">
        <v>24535</v>
      </c>
      <c r="F129" s="1635" t="s">
        <v>24536</v>
      </c>
      <c r="G129" s="1635" t="s">
        <v>24537</v>
      </c>
      <c r="H129" s="1629"/>
    </row>
    <row r="130" spans="1:10" ht="46.8">
      <c r="A130" s="1635">
        <v>92</v>
      </c>
      <c r="B130" s="1635" t="s">
        <v>24538</v>
      </c>
      <c r="C130" s="1635" t="s">
        <v>75</v>
      </c>
      <c r="D130" s="1661">
        <v>24.9</v>
      </c>
      <c r="E130" s="1635" t="s">
        <v>24539</v>
      </c>
      <c r="F130" s="1635" t="s">
        <v>24536</v>
      </c>
      <c r="G130" s="1615" t="s">
        <v>24540</v>
      </c>
      <c r="H130" s="1629"/>
    </row>
    <row r="131" spans="1:10" ht="46.8">
      <c r="A131" s="1635">
        <v>93</v>
      </c>
      <c r="B131" s="1635" t="s">
        <v>423</v>
      </c>
      <c r="C131" s="1635" t="s">
        <v>75</v>
      </c>
      <c r="D131" s="1635"/>
      <c r="E131" s="1635" t="s">
        <v>26792</v>
      </c>
      <c r="F131" s="1635" t="s">
        <v>26793</v>
      </c>
      <c r="G131" s="1635" t="s">
        <v>26794</v>
      </c>
      <c r="H131" s="1629"/>
      <c r="I131" s="1634"/>
      <c r="J131" s="1634" t="s">
        <v>26795</v>
      </c>
    </row>
    <row r="132" spans="1:10" ht="46.8">
      <c r="A132" s="1635">
        <v>94</v>
      </c>
      <c r="B132" s="1635" t="s">
        <v>26796</v>
      </c>
      <c r="C132" s="1635" t="s">
        <v>75</v>
      </c>
      <c r="D132" s="1635"/>
      <c r="E132" s="1635" t="s">
        <v>26797</v>
      </c>
      <c r="F132" s="1635" t="s">
        <v>26500</v>
      </c>
      <c r="G132" s="1635" t="s">
        <v>26794</v>
      </c>
      <c r="H132" s="1629"/>
      <c r="I132" s="1634"/>
      <c r="J132" s="1634" t="s">
        <v>26798</v>
      </c>
    </row>
    <row r="133" spans="1:10" ht="46.8">
      <c r="A133" s="1635">
        <v>95</v>
      </c>
      <c r="B133" s="1635" t="s">
        <v>26799</v>
      </c>
      <c r="C133" s="1635" t="s">
        <v>75</v>
      </c>
      <c r="D133" s="1635"/>
      <c r="E133" s="1635" t="s">
        <v>26800</v>
      </c>
      <c r="F133" s="1635" t="s">
        <v>26727</v>
      </c>
      <c r="G133" s="1635" t="s">
        <v>26794</v>
      </c>
      <c r="H133" s="1629"/>
      <c r="I133" s="1634"/>
      <c r="J133" s="1634" t="s">
        <v>26801</v>
      </c>
    </row>
    <row r="134" spans="1:10" ht="46.8">
      <c r="A134" s="1635">
        <v>96</v>
      </c>
      <c r="B134" s="1635" t="s">
        <v>9945</v>
      </c>
      <c r="C134" s="1635" t="s">
        <v>75</v>
      </c>
      <c r="D134" s="1635"/>
      <c r="E134" s="1635" t="s">
        <v>26802</v>
      </c>
      <c r="F134" s="1635" t="s">
        <v>26500</v>
      </c>
      <c r="G134" s="1635" t="s">
        <v>26803</v>
      </c>
      <c r="H134" s="1629"/>
      <c r="I134" s="1634"/>
      <c r="J134" s="1634" t="s">
        <v>26804</v>
      </c>
    </row>
    <row r="135" spans="1:10" ht="46.8">
      <c r="A135" s="1635">
        <v>97</v>
      </c>
      <c r="B135" s="1635" t="s">
        <v>410</v>
      </c>
      <c r="C135" s="1635" t="s">
        <v>75</v>
      </c>
      <c r="D135" s="1635"/>
      <c r="E135" s="1635" t="s">
        <v>26805</v>
      </c>
      <c r="F135" s="1635" t="s">
        <v>26806</v>
      </c>
      <c r="G135" s="1635" t="s">
        <v>26794</v>
      </c>
      <c r="H135" s="1629"/>
      <c r="I135" s="1634"/>
      <c r="J135" s="1634" t="s">
        <v>26807</v>
      </c>
    </row>
    <row r="136" spans="1:10" ht="46.8">
      <c r="A136" s="1635">
        <v>98</v>
      </c>
      <c r="B136" s="1635" t="s">
        <v>26808</v>
      </c>
      <c r="C136" s="1635" t="s">
        <v>75</v>
      </c>
      <c r="D136" s="1635"/>
      <c r="E136" s="1635" t="s">
        <v>26809</v>
      </c>
      <c r="F136" s="1635" t="s">
        <v>26810</v>
      </c>
      <c r="G136" s="1635" t="s">
        <v>26555</v>
      </c>
      <c r="H136" s="1629"/>
    </row>
    <row r="137" spans="1:10" ht="62.4">
      <c r="A137" s="1635">
        <v>99</v>
      </c>
      <c r="B137" s="1635" t="s">
        <v>26811</v>
      </c>
      <c r="C137" s="1635" t="s">
        <v>75</v>
      </c>
      <c r="D137" s="1635"/>
      <c r="E137" s="1635" t="s">
        <v>26703</v>
      </c>
      <c r="F137" s="1635" t="s">
        <v>26500</v>
      </c>
      <c r="G137" s="1635" t="s">
        <v>26555</v>
      </c>
      <c r="H137" s="1629"/>
      <c r="I137" s="1634"/>
      <c r="J137" s="1634" t="s">
        <v>26812</v>
      </c>
    </row>
    <row r="138" spans="1:10" ht="46.8">
      <c r="A138" s="1635">
        <v>100</v>
      </c>
      <c r="B138" s="1635" t="s">
        <v>26813</v>
      </c>
      <c r="C138" s="1635" t="s">
        <v>75</v>
      </c>
      <c r="D138" s="1635"/>
      <c r="E138" s="1635" t="s">
        <v>26814</v>
      </c>
      <c r="F138" s="1635" t="s">
        <v>26815</v>
      </c>
      <c r="G138" s="1635" t="s">
        <v>26816</v>
      </c>
      <c r="H138" s="1629"/>
    </row>
    <row r="139" spans="1:10" ht="62.4">
      <c r="A139" s="1635">
        <v>101</v>
      </c>
      <c r="B139" s="1635" t="s">
        <v>26817</v>
      </c>
      <c r="C139" s="1635" t="s">
        <v>75</v>
      </c>
      <c r="D139" s="1635"/>
      <c r="E139" s="1635" t="s">
        <v>26818</v>
      </c>
      <c r="F139" s="1635" t="s">
        <v>26819</v>
      </c>
      <c r="G139" s="1635" t="s">
        <v>26570</v>
      </c>
      <c r="H139" s="1629"/>
    </row>
    <row r="140" spans="1:10" ht="31.2">
      <c r="A140" s="1635">
        <v>102</v>
      </c>
      <c r="B140" s="1635" t="s">
        <v>26820</v>
      </c>
      <c r="C140" s="1635" t="s">
        <v>75</v>
      </c>
      <c r="D140" s="1635"/>
      <c r="E140" s="1635" t="s">
        <v>26821</v>
      </c>
      <c r="F140" s="1635" t="s">
        <v>26822</v>
      </c>
      <c r="G140" s="1635" t="s">
        <v>26555</v>
      </c>
      <c r="H140" s="1629"/>
    </row>
    <row r="141" spans="1:10" s="1639" customFormat="1" ht="31.2">
      <c r="A141" s="1635">
        <v>103</v>
      </c>
      <c r="B141" s="1635" t="s">
        <v>26823</v>
      </c>
      <c r="C141" s="1635" t="s">
        <v>75</v>
      </c>
      <c r="D141" s="1635"/>
      <c r="E141" s="1635" t="s">
        <v>26824</v>
      </c>
      <c r="F141" s="1635" t="s">
        <v>26825</v>
      </c>
      <c r="G141" s="1635" t="s">
        <v>26555</v>
      </c>
      <c r="H141" s="1629"/>
      <c r="I141" s="1638"/>
      <c r="J141" s="1638"/>
    </row>
    <row r="142" spans="1:10">
      <c r="A142" s="1635">
        <v>104</v>
      </c>
      <c r="B142" s="1635" t="s">
        <v>26826</v>
      </c>
      <c r="C142" s="1635" t="s">
        <v>75</v>
      </c>
      <c r="D142" s="1635"/>
      <c r="E142" s="1635" t="s">
        <v>26827</v>
      </c>
      <c r="F142" s="1635" t="s">
        <v>26828</v>
      </c>
      <c r="G142" s="1635" t="s">
        <v>26555</v>
      </c>
      <c r="H142" s="1629"/>
    </row>
    <row r="143" spans="1:10" ht="62.4">
      <c r="A143" s="1635">
        <v>105</v>
      </c>
      <c r="B143" s="1635" t="s">
        <v>26829</v>
      </c>
      <c r="C143" s="1635" t="s">
        <v>75</v>
      </c>
      <c r="D143" s="1635"/>
      <c r="E143" s="1635" t="s">
        <v>26830</v>
      </c>
      <c r="F143" s="1635" t="s">
        <v>26500</v>
      </c>
      <c r="G143" s="1635" t="s">
        <v>26570</v>
      </c>
      <c r="H143" s="1629"/>
    </row>
    <row r="144" spans="1:10" ht="31.2">
      <c r="A144" s="1635">
        <v>106</v>
      </c>
      <c r="B144" s="1635" t="s">
        <v>26831</v>
      </c>
      <c r="C144" s="1635" t="s">
        <v>75</v>
      </c>
      <c r="D144" s="1635"/>
      <c r="E144" s="1635" t="s">
        <v>26832</v>
      </c>
      <c r="F144" s="1635" t="s">
        <v>26633</v>
      </c>
      <c r="G144" s="1635" t="s">
        <v>26555</v>
      </c>
      <c r="H144" s="1629"/>
      <c r="I144" s="1636"/>
      <c r="J144" s="1636" t="s">
        <v>26833</v>
      </c>
    </row>
    <row r="145" spans="1:10" ht="46.8">
      <c r="A145" s="1635">
        <v>107</v>
      </c>
      <c r="B145" s="1635" t="s">
        <v>26834</v>
      </c>
      <c r="C145" s="1635" t="s">
        <v>75</v>
      </c>
      <c r="D145" s="1635"/>
      <c r="E145" s="1635" t="s">
        <v>26835</v>
      </c>
      <c r="F145" s="1635" t="s">
        <v>26836</v>
      </c>
      <c r="G145" s="1635" t="s">
        <v>26555</v>
      </c>
      <c r="H145" s="1629"/>
    </row>
    <row r="146" spans="1:10" s="1641" customFormat="1" ht="62.4">
      <c r="A146" s="1635">
        <v>108</v>
      </c>
      <c r="B146" s="1635" t="s">
        <v>26837</v>
      </c>
      <c r="C146" s="1635" t="s">
        <v>75</v>
      </c>
      <c r="D146" s="1635"/>
      <c r="E146" s="1635" t="s">
        <v>26838</v>
      </c>
      <c r="F146" s="1635" t="s">
        <v>26839</v>
      </c>
      <c r="G146" s="1635" t="s">
        <v>26840</v>
      </c>
      <c r="H146" s="1629"/>
      <c r="I146" s="1640"/>
      <c r="J146" s="1640" t="s">
        <v>26841</v>
      </c>
    </row>
    <row r="147" spans="1:10" ht="62.4">
      <c r="A147" s="1635">
        <v>109</v>
      </c>
      <c r="B147" s="1635" t="s">
        <v>26842</v>
      </c>
      <c r="C147" s="1635" t="s">
        <v>552</v>
      </c>
      <c r="D147" s="1635"/>
      <c r="E147" s="1635" t="s">
        <v>26843</v>
      </c>
      <c r="F147" s="1635" t="s">
        <v>26454</v>
      </c>
      <c r="G147" s="1635" t="s">
        <v>26555</v>
      </c>
      <c r="H147" s="1629"/>
      <c r="I147" s="1634"/>
      <c r="J147" s="1634"/>
    </row>
    <row r="148" spans="1:10" ht="31.2">
      <c r="A148" s="1635">
        <v>110</v>
      </c>
      <c r="B148" s="1635" t="s">
        <v>423</v>
      </c>
      <c r="C148" s="1635" t="s">
        <v>75</v>
      </c>
      <c r="D148" s="1635"/>
      <c r="E148" s="1635" t="s">
        <v>26844</v>
      </c>
      <c r="F148" s="1635" t="s">
        <v>26500</v>
      </c>
      <c r="G148" s="1635" t="s">
        <v>26555</v>
      </c>
      <c r="H148" s="1629"/>
      <c r="I148" s="1634"/>
      <c r="J148" s="1634" t="s">
        <v>26845</v>
      </c>
    </row>
    <row r="149" spans="1:10" ht="31.2">
      <c r="A149" s="1635">
        <v>111</v>
      </c>
      <c r="B149" s="1635" t="s">
        <v>26846</v>
      </c>
      <c r="C149" s="1635" t="s">
        <v>552</v>
      </c>
      <c r="D149" s="1635"/>
      <c r="E149" s="1635" t="s">
        <v>26847</v>
      </c>
      <c r="F149" s="1635" t="s">
        <v>26847</v>
      </c>
      <c r="G149" s="1635" t="s">
        <v>26555</v>
      </c>
      <c r="H149" s="1629"/>
      <c r="I149" s="1634"/>
      <c r="J149" s="1634"/>
    </row>
    <row r="150" spans="1:10" ht="31.2">
      <c r="A150" s="1635">
        <v>112</v>
      </c>
      <c r="B150" s="1635" t="s">
        <v>20082</v>
      </c>
      <c r="C150" s="1635" t="s">
        <v>75</v>
      </c>
      <c r="D150" s="1635"/>
      <c r="E150" s="1635" t="s">
        <v>26848</v>
      </c>
      <c r="F150" s="1635" t="s">
        <v>26771</v>
      </c>
      <c r="G150" s="1635" t="s">
        <v>26555</v>
      </c>
      <c r="H150" s="1629"/>
      <c r="I150" s="1634"/>
      <c r="J150" s="1634" t="s">
        <v>26849</v>
      </c>
    </row>
    <row r="151" spans="1:10" ht="31.2">
      <c r="A151" s="1635">
        <v>113</v>
      </c>
      <c r="B151" s="1635" t="s">
        <v>26850</v>
      </c>
      <c r="C151" s="1635" t="s">
        <v>75</v>
      </c>
      <c r="D151" s="1635"/>
      <c r="E151" s="1635" t="s">
        <v>26851</v>
      </c>
      <c r="F151" s="1635" t="s">
        <v>26771</v>
      </c>
      <c r="G151" s="1635" t="s">
        <v>26555</v>
      </c>
      <c r="H151" s="1629"/>
      <c r="I151" s="1634"/>
      <c r="J151" s="1634" t="s">
        <v>26852</v>
      </c>
    </row>
    <row r="152" spans="1:10" ht="31.2">
      <c r="A152" s="1635">
        <v>114</v>
      </c>
      <c r="B152" s="1635" t="s">
        <v>26853</v>
      </c>
      <c r="C152" s="1635" t="s">
        <v>75</v>
      </c>
      <c r="D152" s="1635"/>
      <c r="E152" s="1635" t="s">
        <v>26854</v>
      </c>
      <c r="F152" s="1635" t="s">
        <v>26855</v>
      </c>
      <c r="G152" s="1635" t="s">
        <v>26555</v>
      </c>
      <c r="H152" s="1629"/>
      <c r="I152" s="1634"/>
      <c r="J152" s="1634" t="s">
        <v>26856</v>
      </c>
    </row>
    <row r="153" spans="1:10" ht="31.2">
      <c r="A153" s="1635">
        <v>115</v>
      </c>
      <c r="B153" s="1635" t="s">
        <v>26857</v>
      </c>
      <c r="C153" s="1635" t="s">
        <v>75</v>
      </c>
      <c r="D153" s="1635"/>
      <c r="E153" s="1635" t="s">
        <v>26858</v>
      </c>
      <c r="F153" s="1635" t="s">
        <v>26859</v>
      </c>
      <c r="G153" s="1635" t="s">
        <v>26555</v>
      </c>
      <c r="H153" s="1629"/>
      <c r="I153" s="1634"/>
      <c r="J153" s="1634" t="s">
        <v>26860</v>
      </c>
    </row>
    <row r="154" spans="1:10" ht="31.2">
      <c r="A154" s="1635">
        <v>116</v>
      </c>
      <c r="B154" s="1635" t="s">
        <v>26861</v>
      </c>
      <c r="C154" s="1635" t="s">
        <v>75</v>
      </c>
      <c r="D154" s="1635"/>
      <c r="E154" s="1635" t="s">
        <v>26862</v>
      </c>
      <c r="F154" s="1635" t="s">
        <v>26863</v>
      </c>
      <c r="G154" s="1635" t="s">
        <v>26721</v>
      </c>
      <c r="H154" s="1629"/>
      <c r="I154" s="1634"/>
      <c r="J154" s="1634" t="s">
        <v>26864</v>
      </c>
    </row>
    <row r="155" spans="1:10" ht="31.2">
      <c r="A155" s="1635">
        <v>117</v>
      </c>
      <c r="B155" s="1635" t="s">
        <v>26865</v>
      </c>
      <c r="C155" s="1635" t="s">
        <v>75</v>
      </c>
      <c r="D155" s="1635"/>
      <c r="E155" s="1635" t="s">
        <v>26866</v>
      </c>
      <c r="F155" s="1635" t="s">
        <v>26793</v>
      </c>
      <c r="G155" s="1635" t="s">
        <v>26555</v>
      </c>
      <c r="H155" s="1629"/>
      <c r="I155" s="1634"/>
      <c r="J155" s="1634" t="s">
        <v>26867</v>
      </c>
    </row>
    <row r="156" spans="1:10" ht="46.8">
      <c r="A156" s="1635">
        <v>118</v>
      </c>
      <c r="B156" s="1635" t="s">
        <v>26868</v>
      </c>
      <c r="C156" s="1635" t="s">
        <v>75</v>
      </c>
      <c r="D156" s="1635"/>
      <c r="E156" s="1635" t="s">
        <v>26869</v>
      </c>
      <c r="F156" s="1635" t="s">
        <v>26870</v>
      </c>
      <c r="G156" s="1635" t="s">
        <v>26721</v>
      </c>
      <c r="H156" s="1629"/>
      <c r="I156" s="1634"/>
      <c r="J156" s="1634" t="s">
        <v>26871</v>
      </c>
    </row>
    <row r="157" spans="1:10" ht="46.8">
      <c r="A157" s="1635">
        <v>119</v>
      </c>
      <c r="B157" s="1635" t="s">
        <v>26872</v>
      </c>
      <c r="C157" s="1635" t="s">
        <v>75</v>
      </c>
      <c r="D157" s="1635"/>
      <c r="E157" s="1635" t="s">
        <v>26869</v>
      </c>
      <c r="F157" s="1635" t="s">
        <v>26870</v>
      </c>
      <c r="G157" s="1635" t="s">
        <v>26555</v>
      </c>
      <c r="H157" s="1629"/>
      <c r="I157" s="1634"/>
      <c r="J157" s="1634" t="s">
        <v>26873</v>
      </c>
    </row>
    <row r="158" spans="1:10" s="1639" customFormat="1" ht="78">
      <c r="A158" s="1635">
        <v>120</v>
      </c>
      <c r="B158" s="1635" t="s">
        <v>26874</v>
      </c>
      <c r="C158" s="1635" t="s">
        <v>552</v>
      </c>
      <c r="D158" s="1635"/>
      <c r="E158" s="1635" t="s">
        <v>26814</v>
      </c>
      <c r="F158" s="1635" t="s">
        <v>26875</v>
      </c>
      <c r="G158" s="1635" t="s">
        <v>26555</v>
      </c>
      <c r="H158" s="1629"/>
      <c r="I158" s="1638"/>
      <c r="J158" s="1638"/>
    </row>
    <row r="159" spans="1:10" ht="31.2">
      <c r="A159" s="1635">
        <v>121</v>
      </c>
      <c r="B159" s="1635" t="s">
        <v>26876</v>
      </c>
      <c r="C159" s="1635" t="s">
        <v>75</v>
      </c>
      <c r="D159" s="1635"/>
      <c r="E159" s="1635" t="s">
        <v>26877</v>
      </c>
      <c r="F159" s="1635" t="s">
        <v>26775</v>
      </c>
      <c r="G159" s="1635" t="s">
        <v>26555</v>
      </c>
      <c r="H159" s="1629"/>
      <c r="I159" s="1634"/>
      <c r="J159" s="1634" t="s">
        <v>26867</v>
      </c>
    </row>
    <row r="160" spans="1:10" ht="62.4">
      <c r="A160" s="1635">
        <v>122</v>
      </c>
      <c r="B160" s="1635" t="s">
        <v>26878</v>
      </c>
      <c r="C160" s="1635" t="s">
        <v>75</v>
      </c>
      <c r="D160" s="1635"/>
      <c r="E160" s="1635" t="s">
        <v>26879</v>
      </c>
      <c r="F160" s="1635" t="s">
        <v>26775</v>
      </c>
      <c r="G160" s="1635" t="s">
        <v>26555</v>
      </c>
      <c r="H160" s="1629"/>
      <c r="I160" s="1634"/>
      <c r="J160" s="1634" t="s">
        <v>26880</v>
      </c>
    </row>
    <row r="161" spans="1:10" ht="31.2">
      <c r="A161" s="1635">
        <v>123</v>
      </c>
      <c r="B161" s="1635" t="s">
        <v>26881</v>
      </c>
      <c r="C161" s="1635" t="s">
        <v>75</v>
      </c>
      <c r="D161" s="1635"/>
      <c r="E161" s="1635" t="s">
        <v>26882</v>
      </c>
      <c r="F161" s="1635" t="s">
        <v>26883</v>
      </c>
      <c r="G161" s="1666" t="s">
        <v>26721</v>
      </c>
      <c r="H161" s="1629"/>
      <c r="I161" s="1634"/>
      <c r="J161" s="1634" t="s">
        <v>26884</v>
      </c>
    </row>
    <row r="162" spans="1:10" ht="31.2">
      <c r="A162" s="1635">
        <v>124</v>
      </c>
      <c r="B162" s="1635" t="s">
        <v>26885</v>
      </c>
      <c r="C162" s="1635" t="s">
        <v>75</v>
      </c>
      <c r="D162" s="1635"/>
      <c r="E162" s="1635" t="s">
        <v>26886</v>
      </c>
      <c r="F162" s="1635" t="s">
        <v>26887</v>
      </c>
      <c r="G162" s="1635" t="s">
        <v>26555</v>
      </c>
      <c r="H162" s="1629"/>
      <c r="I162" s="1634"/>
      <c r="J162" s="1634" t="s">
        <v>26888</v>
      </c>
    </row>
    <row r="163" spans="1:10" ht="46.8">
      <c r="A163" s="1635">
        <v>125</v>
      </c>
      <c r="B163" s="1635" t="s">
        <v>26889</v>
      </c>
      <c r="C163" s="1635" t="s">
        <v>75</v>
      </c>
      <c r="D163" s="1635"/>
      <c r="E163" s="1635" t="s">
        <v>26890</v>
      </c>
      <c r="F163" s="1635" t="s">
        <v>26537</v>
      </c>
      <c r="G163" s="1635" t="s">
        <v>26891</v>
      </c>
      <c r="H163" s="1629"/>
      <c r="I163" s="1634"/>
      <c r="J163" s="1634" t="s">
        <v>26892</v>
      </c>
    </row>
    <row r="164" spans="1:10" ht="46.8">
      <c r="A164" s="1635">
        <v>126</v>
      </c>
      <c r="B164" s="1635" t="s">
        <v>26893</v>
      </c>
      <c r="C164" s="1635" t="s">
        <v>75</v>
      </c>
      <c r="D164" s="1635"/>
      <c r="E164" s="1635" t="s">
        <v>26894</v>
      </c>
      <c r="F164" s="1635" t="s">
        <v>26895</v>
      </c>
      <c r="G164" s="1635" t="s">
        <v>26555</v>
      </c>
      <c r="H164" s="1629"/>
      <c r="I164" s="1634"/>
      <c r="J164" s="1634" t="s">
        <v>26896</v>
      </c>
    </row>
    <row r="165" spans="1:10" ht="31.2">
      <c r="A165" s="1635">
        <v>127</v>
      </c>
      <c r="B165" s="1635" t="s">
        <v>26897</v>
      </c>
      <c r="C165" s="1635" t="s">
        <v>75</v>
      </c>
      <c r="D165" s="1635"/>
      <c r="E165" s="1635" t="s">
        <v>26898</v>
      </c>
      <c r="F165" s="1635" t="s">
        <v>26899</v>
      </c>
      <c r="G165" s="1635" t="s">
        <v>26590</v>
      </c>
      <c r="H165" s="1629"/>
      <c r="I165" s="1634"/>
      <c r="J165" s="1634" t="s">
        <v>26900</v>
      </c>
    </row>
    <row r="166" spans="1:10" ht="62.4">
      <c r="A166" s="1635">
        <v>128</v>
      </c>
      <c r="B166" s="1660" t="s">
        <v>26901</v>
      </c>
      <c r="C166" s="1667" t="s">
        <v>75</v>
      </c>
      <c r="D166" s="1667"/>
      <c r="E166" s="1635" t="s">
        <v>26902</v>
      </c>
      <c r="F166" s="1635" t="s">
        <v>26903</v>
      </c>
      <c r="G166" s="1635" t="s">
        <v>26904</v>
      </c>
      <c r="H166" s="1629"/>
      <c r="I166" s="1642"/>
      <c r="J166" s="1642" t="s">
        <v>26905</v>
      </c>
    </row>
    <row r="167" spans="1:10" ht="46.8">
      <c r="A167" s="1635">
        <v>129</v>
      </c>
      <c r="B167" s="1635" t="s">
        <v>26906</v>
      </c>
      <c r="C167" s="1635" t="s">
        <v>75</v>
      </c>
      <c r="D167" s="1635"/>
      <c r="E167" s="1635" t="s">
        <v>26907</v>
      </c>
      <c r="F167" s="1635" t="s">
        <v>26765</v>
      </c>
      <c r="G167" s="1635" t="s">
        <v>26908</v>
      </c>
      <c r="H167" s="1629"/>
      <c r="I167" s="1637"/>
      <c r="J167" s="1637" t="s">
        <v>26909</v>
      </c>
    </row>
    <row r="168" spans="1:10" ht="46.8">
      <c r="A168" s="1635">
        <v>130</v>
      </c>
      <c r="B168" s="1635" t="s">
        <v>26910</v>
      </c>
      <c r="C168" s="1635" t="s">
        <v>75</v>
      </c>
      <c r="D168" s="1635"/>
      <c r="E168" s="1635" t="s">
        <v>26911</v>
      </c>
      <c r="F168" s="1635" t="s">
        <v>26765</v>
      </c>
      <c r="G168" s="1635" t="s">
        <v>26908</v>
      </c>
      <c r="H168" s="1629"/>
      <c r="I168" s="1637"/>
      <c r="J168" s="1637" t="s">
        <v>26909</v>
      </c>
    </row>
    <row r="169" spans="1:10" ht="46.8">
      <c r="A169" s="1635">
        <v>131</v>
      </c>
      <c r="B169" s="1635" t="s">
        <v>26912</v>
      </c>
      <c r="C169" s="1635" t="s">
        <v>75</v>
      </c>
      <c r="D169" s="1635"/>
      <c r="E169" s="1635" t="s">
        <v>26913</v>
      </c>
      <c r="F169" s="1635" t="s">
        <v>26765</v>
      </c>
      <c r="G169" s="1635" t="s">
        <v>26908</v>
      </c>
      <c r="H169" s="1629"/>
      <c r="I169" s="1637"/>
      <c r="J169" s="1637" t="s">
        <v>26909</v>
      </c>
    </row>
    <row r="170" spans="1:10" ht="46.8">
      <c r="A170" s="1635">
        <v>132</v>
      </c>
      <c r="B170" s="1635" t="s">
        <v>26914</v>
      </c>
      <c r="C170" s="1635" t="s">
        <v>75</v>
      </c>
      <c r="D170" s="1635"/>
      <c r="E170" s="1635" t="s">
        <v>26915</v>
      </c>
      <c r="F170" s="1635" t="s">
        <v>26765</v>
      </c>
      <c r="G170" s="1635" t="s">
        <v>26908</v>
      </c>
      <c r="H170" s="1629"/>
      <c r="I170" s="1637"/>
      <c r="J170" s="1637" t="s">
        <v>26916</v>
      </c>
    </row>
    <row r="171" spans="1:10" ht="46.8">
      <c r="A171" s="1635">
        <v>133</v>
      </c>
      <c r="B171" s="1635" t="s">
        <v>26917</v>
      </c>
      <c r="C171" s="1635" t="s">
        <v>75</v>
      </c>
      <c r="D171" s="1635"/>
      <c r="E171" s="1635" t="s">
        <v>26918</v>
      </c>
      <c r="F171" s="1635" t="s">
        <v>26765</v>
      </c>
      <c r="G171" s="1635" t="s">
        <v>26908</v>
      </c>
      <c r="H171" s="1629"/>
      <c r="I171" s="1637"/>
      <c r="J171" s="1637" t="s">
        <v>26909</v>
      </c>
    </row>
    <row r="172" spans="1:10" ht="62.4">
      <c r="A172" s="1635">
        <v>134</v>
      </c>
      <c r="B172" s="1635" t="s">
        <v>26919</v>
      </c>
      <c r="C172" s="1635" t="s">
        <v>75</v>
      </c>
      <c r="D172" s="1635"/>
      <c r="E172" s="1635" t="s">
        <v>26920</v>
      </c>
      <c r="F172" s="1635" t="s">
        <v>26516</v>
      </c>
      <c r="G172" s="1666" t="s">
        <v>26921</v>
      </c>
      <c r="H172" s="1629"/>
      <c r="I172" s="1637"/>
      <c r="J172" s="1637" t="s">
        <v>26922</v>
      </c>
    </row>
    <row r="173" spans="1:10" ht="31.2">
      <c r="A173" s="1635">
        <v>135</v>
      </c>
      <c r="B173" s="1635" t="s">
        <v>26923</v>
      </c>
      <c r="C173" s="1635" t="s">
        <v>75</v>
      </c>
      <c r="D173" s="1635"/>
      <c r="E173" s="1635" t="s">
        <v>26924</v>
      </c>
      <c r="F173" s="1635" t="s">
        <v>26925</v>
      </c>
      <c r="G173" s="1666" t="s">
        <v>26926</v>
      </c>
      <c r="H173" s="1629"/>
      <c r="I173" s="1637"/>
      <c r="J173" s="1637" t="s">
        <v>26927</v>
      </c>
    </row>
    <row r="174" spans="1:10" ht="31.2">
      <c r="A174" s="1635">
        <v>136</v>
      </c>
      <c r="B174" s="1635" t="s">
        <v>26928</v>
      </c>
      <c r="C174" s="1635" t="s">
        <v>75</v>
      </c>
      <c r="D174" s="1635"/>
      <c r="E174" s="1635" t="s">
        <v>26929</v>
      </c>
      <c r="F174" s="1635" t="s">
        <v>26925</v>
      </c>
      <c r="G174" s="1666" t="s">
        <v>26926</v>
      </c>
      <c r="H174" s="1629"/>
      <c r="I174" s="1637"/>
      <c r="J174" s="1637" t="s">
        <v>26927</v>
      </c>
    </row>
    <row r="175" spans="1:10" ht="31.2">
      <c r="A175" s="1635">
        <v>137</v>
      </c>
      <c r="B175" s="1635" t="s">
        <v>26930</v>
      </c>
      <c r="C175" s="1635" t="s">
        <v>75</v>
      </c>
      <c r="D175" s="1635"/>
      <c r="E175" s="1635" t="s">
        <v>26931</v>
      </c>
      <c r="F175" s="1635" t="s">
        <v>26925</v>
      </c>
      <c r="G175" s="1666" t="s">
        <v>26926</v>
      </c>
      <c r="H175" s="1629"/>
      <c r="I175" s="1637"/>
      <c r="J175" s="1637" t="s">
        <v>26927</v>
      </c>
    </row>
    <row r="176" spans="1:10" ht="46.8">
      <c r="A176" s="1635">
        <v>138</v>
      </c>
      <c r="B176" s="1635" t="s">
        <v>26932</v>
      </c>
      <c r="C176" s="1635" t="s">
        <v>75</v>
      </c>
      <c r="D176" s="1635"/>
      <c r="E176" s="1635" t="s">
        <v>26933</v>
      </c>
      <c r="F176" s="1635" t="s">
        <v>26934</v>
      </c>
      <c r="G176" s="1666" t="s">
        <v>26935</v>
      </c>
      <c r="H176" s="1629"/>
      <c r="I176" s="1637"/>
      <c r="J176" s="1637" t="s">
        <v>26936</v>
      </c>
    </row>
    <row r="177" spans="1:10" ht="46.8">
      <c r="A177" s="1635">
        <v>139</v>
      </c>
      <c r="B177" s="1635" t="s">
        <v>26937</v>
      </c>
      <c r="C177" s="1635" t="s">
        <v>75</v>
      </c>
      <c r="D177" s="1635"/>
      <c r="E177" s="1635" t="s">
        <v>26938</v>
      </c>
      <c r="F177" s="1635" t="s">
        <v>26765</v>
      </c>
      <c r="G177" s="1635" t="s">
        <v>26939</v>
      </c>
      <c r="H177" s="1629"/>
      <c r="I177" s="1637"/>
      <c r="J177" s="1637" t="s">
        <v>26909</v>
      </c>
    </row>
    <row r="178" spans="1:10" ht="31.2">
      <c r="A178" s="1635">
        <v>140</v>
      </c>
      <c r="B178" s="1635" t="s">
        <v>26940</v>
      </c>
      <c r="C178" s="1635" t="s">
        <v>75</v>
      </c>
      <c r="D178" s="1635"/>
      <c r="E178" s="1635" t="s">
        <v>26941</v>
      </c>
      <c r="F178" s="1635" t="s">
        <v>26942</v>
      </c>
      <c r="G178" s="1635" t="s">
        <v>26943</v>
      </c>
      <c r="H178" s="1629"/>
      <c r="I178" s="1637"/>
      <c r="J178" s="1637" t="s">
        <v>26944</v>
      </c>
    </row>
    <row r="179" spans="1:10" ht="46.8">
      <c r="A179" s="1635">
        <v>141</v>
      </c>
      <c r="B179" s="1635" t="s">
        <v>26945</v>
      </c>
      <c r="C179" s="1635" t="s">
        <v>75</v>
      </c>
      <c r="D179" s="1635"/>
      <c r="E179" s="1635" t="s">
        <v>26941</v>
      </c>
      <c r="F179" s="1635" t="s">
        <v>26942</v>
      </c>
      <c r="G179" s="1635" t="s">
        <v>26943</v>
      </c>
      <c r="H179" s="1629"/>
      <c r="I179" s="1637"/>
      <c r="J179" s="1637" t="s">
        <v>26946</v>
      </c>
    </row>
    <row r="180" spans="1:10" ht="31.2">
      <c r="A180" s="1635">
        <v>142</v>
      </c>
      <c r="B180" s="1635" t="s">
        <v>26947</v>
      </c>
      <c r="C180" s="1635" t="s">
        <v>75</v>
      </c>
      <c r="D180" s="1635"/>
      <c r="E180" s="1635" t="s">
        <v>26948</v>
      </c>
      <c r="F180" s="1635" t="s">
        <v>26942</v>
      </c>
      <c r="G180" s="1635" t="s">
        <v>26943</v>
      </c>
      <c r="H180" s="1629"/>
      <c r="I180" s="1637"/>
      <c r="J180" s="1637" t="s">
        <v>26949</v>
      </c>
    </row>
    <row r="181" spans="1:10" ht="31.2">
      <c r="A181" s="1635">
        <v>143</v>
      </c>
      <c r="B181" s="1635" t="s">
        <v>26950</v>
      </c>
      <c r="C181" s="1635" t="s">
        <v>75</v>
      </c>
      <c r="D181" s="1635"/>
      <c r="E181" s="1635" t="s">
        <v>26948</v>
      </c>
      <c r="F181" s="1635" t="s">
        <v>26942</v>
      </c>
      <c r="G181" s="1635" t="s">
        <v>26943</v>
      </c>
      <c r="H181" s="1629"/>
      <c r="I181" s="1637"/>
      <c r="J181" s="1637" t="s">
        <v>26951</v>
      </c>
    </row>
    <row r="182" spans="1:10" ht="46.8">
      <c r="A182" s="1635">
        <v>144</v>
      </c>
      <c r="B182" s="1635" t="s">
        <v>26952</v>
      </c>
      <c r="C182" s="1635" t="s">
        <v>75</v>
      </c>
      <c r="D182" s="1635"/>
      <c r="E182" s="1635" t="s">
        <v>26953</v>
      </c>
      <c r="F182" s="1635" t="s">
        <v>26454</v>
      </c>
      <c r="G182" s="1635" t="s">
        <v>26954</v>
      </c>
      <c r="H182" s="1629"/>
      <c r="I182" s="1637"/>
      <c r="J182" s="1637" t="s">
        <v>26955</v>
      </c>
    </row>
    <row r="183" spans="1:10" ht="62.4">
      <c r="A183" s="1635">
        <v>145</v>
      </c>
      <c r="B183" s="1635" t="s">
        <v>26956</v>
      </c>
      <c r="C183" s="1635" t="s">
        <v>75</v>
      </c>
      <c r="D183" s="1635"/>
      <c r="E183" s="1635" t="s">
        <v>26957</v>
      </c>
      <c r="F183" s="1635" t="s">
        <v>26454</v>
      </c>
      <c r="G183" s="1635" t="s">
        <v>26954</v>
      </c>
      <c r="H183" s="1629"/>
      <c r="I183" s="1637"/>
      <c r="J183" s="1637" t="s">
        <v>26958</v>
      </c>
    </row>
    <row r="184" spans="1:10" ht="46.8">
      <c r="A184" s="1635">
        <v>146</v>
      </c>
      <c r="B184" s="1635" t="s">
        <v>26959</v>
      </c>
      <c r="C184" s="1635" t="s">
        <v>75</v>
      </c>
      <c r="D184" s="1635"/>
      <c r="E184" s="1635" t="s">
        <v>26960</v>
      </c>
      <c r="F184" s="1635" t="s">
        <v>26454</v>
      </c>
      <c r="G184" s="1635" t="s">
        <v>26954</v>
      </c>
      <c r="H184" s="1629"/>
      <c r="I184" s="1637"/>
      <c r="J184" s="1637" t="s">
        <v>26961</v>
      </c>
    </row>
    <row r="185" spans="1:10" ht="46.8">
      <c r="A185" s="1635">
        <v>147</v>
      </c>
      <c r="B185" s="1635" t="s">
        <v>26962</v>
      </c>
      <c r="C185" s="1635" t="s">
        <v>75</v>
      </c>
      <c r="D185" s="1635"/>
      <c r="E185" s="1635" t="s">
        <v>26963</v>
      </c>
      <c r="F185" s="1635" t="s">
        <v>26964</v>
      </c>
      <c r="G185" s="1635" t="s">
        <v>26965</v>
      </c>
      <c r="H185" s="1629"/>
      <c r="I185" s="1637"/>
      <c r="J185" s="1637" t="s">
        <v>26966</v>
      </c>
    </row>
    <row r="186" spans="1:10" ht="62.4">
      <c r="A186" s="1635">
        <v>148</v>
      </c>
      <c r="B186" s="1635" t="s">
        <v>26967</v>
      </c>
      <c r="C186" s="1635" t="s">
        <v>75</v>
      </c>
      <c r="D186" s="1635"/>
      <c r="E186" s="1635" t="s">
        <v>26968</v>
      </c>
      <c r="F186" s="1635" t="s">
        <v>26969</v>
      </c>
      <c r="G186" s="1635" t="s">
        <v>26970</v>
      </c>
      <c r="H186" s="1629"/>
      <c r="I186" s="1643"/>
      <c r="J186" s="1643" t="s">
        <v>26971</v>
      </c>
    </row>
    <row r="187" spans="1:10" ht="46.8">
      <c r="A187" s="1635">
        <v>149</v>
      </c>
      <c r="B187" s="1635" t="s">
        <v>26972</v>
      </c>
      <c r="C187" s="1635" t="s">
        <v>75</v>
      </c>
      <c r="D187" s="1635"/>
      <c r="E187" s="1635" t="s">
        <v>26973</v>
      </c>
      <c r="F187" s="1635" t="s">
        <v>26765</v>
      </c>
      <c r="G187" s="1635" t="s">
        <v>26974</v>
      </c>
      <c r="H187" s="1629"/>
      <c r="I187" s="1637"/>
      <c r="J187" s="1637" t="s">
        <v>26975</v>
      </c>
    </row>
    <row r="188" spans="1:10" ht="62.4">
      <c r="A188" s="1635">
        <v>150</v>
      </c>
      <c r="B188" s="1635" t="s">
        <v>26976</v>
      </c>
      <c r="C188" s="1635" t="s">
        <v>75</v>
      </c>
      <c r="D188" s="1635"/>
      <c r="E188" s="1635" t="s">
        <v>26977</v>
      </c>
      <c r="F188" s="1635" t="s">
        <v>26978</v>
      </c>
      <c r="G188" s="1635" t="s">
        <v>26979</v>
      </c>
      <c r="H188" s="1629"/>
      <c r="I188" s="1637"/>
      <c r="J188" s="1637" t="s">
        <v>26980</v>
      </c>
    </row>
    <row r="189" spans="1:10" ht="46.8">
      <c r="A189" s="1635">
        <v>151</v>
      </c>
      <c r="B189" s="1635" t="s">
        <v>26981</v>
      </c>
      <c r="C189" s="1635" t="s">
        <v>75</v>
      </c>
      <c r="D189" s="1635"/>
      <c r="E189" s="1635" t="s">
        <v>26982</v>
      </c>
      <c r="F189" s="1635" t="s">
        <v>26765</v>
      </c>
      <c r="G189" s="1635" t="s">
        <v>26983</v>
      </c>
      <c r="H189" s="1629"/>
      <c r="I189" s="1637"/>
      <c r="J189" s="1637" t="s">
        <v>26984</v>
      </c>
    </row>
    <row r="190" spans="1:10" ht="31.2">
      <c r="A190" s="1635">
        <v>152</v>
      </c>
      <c r="B190" s="1635" t="s">
        <v>26985</v>
      </c>
      <c r="C190" s="1635" t="s">
        <v>75</v>
      </c>
      <c r="D190" s="1635"/>
      <c r="E190" s="1635" t="s">
        <v>26986</v>
      </c>
      <c r="F190" s="1635" t="s">
        <v>26565</v>
      </c>
      <c r="G190" s="1635" t="s">
        <v>26987</v>
      </c>
      <c r="H190" s="1629"/>
      <c r="I190" s="1637"/>
      <c r="J190" s="1637" t="s">
        <v>26988</v>
      </c>
    </row>
    <row r="191" spans="1:10" ht="46.8">
      <c r="A191" s="1635">
        <v>153</v>
      </c>
      <c r="B191" s="1635" t="s">
        <v>26989</v>
      </c>
      <c r="C191" s="1635" t="s">
        <v>75</v>
      </c>
      <c r="D191" s="1635"/>
      <c r="E191" s="1635" t="s">
        <v>26990</v>
      </c>
      <c r="F191" s="1635" t="s">
        <v>26991</v>
      </c>
      <c r="G191" s="1635" t="s">
        <v>26992</v>
      </c>
      <c r="H191" s="1629"/>
      <c r="I191" s="1642"/>
      <c r="J191" s="1642" t="s">
        <v>26993</v>
      </c>
    </row>
    <row r="192" spans="1:10" ht="78">
      <c r="A192" s="1635">
        <v>154</v>
      </c>
      <c r="B192" s="1660" t="s">
        <v>26994</v>
      </c>
      <c r="C192" s="1635" t="s">
        <v>75</v>
      </c>
      <c r="D192" s="1635"/>
      <c r="E192" s="1635" t="s">
        <v>26995</v>
      </c>
      <c r="F192" s="1635" t="s">
        <v>26996</v>
      </c>
      <c r="G192" s="1635" t="s">
        <v>26997</v>
      </c>
      <c r="H192" s="1629"/>
      <c r="I192" s="1642"/>
      <c r="J192" s="1642" t="s">
        <v>26998</v>
      </c>
    </row>
    <row r="193" spans="1:10" s="1644" customFormat="1" ht="46.8">
      <c r="A193" s="1635">
        <v>155</v>
      </c>
      <c r="B193" s="1635" t="s">
        <v>26999</v>
      </c>
      <c r="C193" s="1635" t="s">
        <v>75</v>
      </c>
      <c r="D193" s="1660"/>
      <c r="E193" s="1635" t="s">
        <v>27000</v>
      </c>
      <c r="F193" s="1635" t="s">
        <v>27001</v>
      </c>
      <c r="G193" s="1635" t="s">
        <v>27002</v>
      </c>
      <c r="H193" s="1629"/>
      <c r="I193" s="1642"/>
      <c r="J193" s="1642" t="s">
        <v>27003</v>
      </c>
    </row>
    <row r="194" spans="1:10" s="1644" customFormat="1" ht="46.8">
      <c r="A194" s="1635">
        <v>156</v>
      </c>
      <c r="B194" s="1635" t="s">
        <v>27004</v>
      </c>
      <c r="C194" s="1635" t="s">
        <v>75</v>
      </c>
      <c r="D194" s="1667"/>
      <c r="E194" s="1635" t="s">
        <v>27005</v>
      </c>
      <c r="F194" s="1635" t="s">
        <v>27006</v>
      </c>
      <c r="G194" s="1666" t="s">
        <v>27007</v>
      </c>
      <c r="H194" s="1629"/>
      <c r="I194" s="1642"/>
      <c r="J194" s="1642" t="s">
        <v>26971</v>
      </c>
    </row>
    <row r="195" spans="1:10" s="1644" customFormat="1" ht="46.8">
      <c r="A195" s="1635">
        <v>157</v>
      </c>
      <c r="B195" s="1635" t="s">
        <v>27008</v>
      </c>
      <c r="C195" s="1635" t="s">
        <v>75</v>
      </c>
      <c r="D195" s="1667"/>
      <c r="E195" s="1635" t="s">
        <v>27009</v>
      </c>
      <c r="F195" s="1635" t="s">
        <v>26547</v>
      </c>
      <c r="G195" s="1666" t="s">
        <v>27007</v>
      </c>
      <c r="H195" s="1629"/>
      <c r="I195" s="1642"/>
      <c r="J195" s="1642" t="s">
        <v>27010</v>
      </c>
    </row>
    <row r="196" spans="1:10" s="1644" customFormat="1" ht="78">
      <c r="A196" s="1635">
        <v>158</v>
      </c>
      <c r="B196" s="1635" t="s">
        <v>27011</v>
      </c>
      <c r="C196" s="1635" t="s">
        <v>75</v>
      </c>
      <c r="D196" s="1667"/>
      <c r="E196" s="1635" t="s">
        <v>27012</v>
      </c>
      <c r="F196" s="1635" t="s">
        <v>27013</v>
      </c>
      <c r="G196" s="1666" t="s">
        <v>27007</v>
      </c>
      <c r="H196" s="1629"/>
      <c r="I196" s="1642"/>
      <c r="J196" s="1642" t="s">
        <v>27014</v>
      </c>
    </row>
    <row r="197" spans="1:10" s="1644" customFormat="1" ht="46.8">
      <c r="A197" s="1635">
        <v>159</v>
      </c>
      <c r="B197" s="1635" t="s">
        <v>27015</v>
      </c>
      <c r="C197" s="1635" t="s">
        <v>75</v>
      </c>
      <c r="D197" s="1667"/>
      <c r="E197" s="1635" t="s">
        <v>27016</v>
      </c>
      <c r="F197" s="1635" t="s">
        <v>27017</v>
      </c>
      <c r="G197" s="1635" t="s">
        <v>27018</v>
      </c>
      <c r="H197" s="1629"/>
      <c r="I197" s="1642"/>
      <c r="J197" s="1642" t="s">
        <v>27019</v>
      </c>
    </row>
    <row r="198" spans="1:10" s="1644" customFormat="1" ht="46.8">
      <c r="A198" s="1635">
        <v>160</v>
      </c>
      <c r="B198" s="1635" t="s">
        <v>27020</v>
      </c>
      <c r="C198" s="1635" t="s">
        <v>75</v>
      </c>
      <c r="D198" s="1667"/>
      <c r="E198" s="1635" t="s">
        <v>27021</v>
      </c>
      <c r="F198" s="1635" t="s">
        <v>27022</v>
      </c>
      <c r="G198" s="1635" t="s">
        <v>27018</v>
      </c>
      <c r="H198" s="1629"/>
      <c r="I198" s="1642"/>
      <c r="J198" s="1642" t="s">
        <v>27023</v>
      </c>
    </row>
    <row r="199" spans="1:10" s="1644" customFormat="1" ht="46.8">
      <c r="A199" s="1635">
        <v>161</v>
      </c>
      <c r="B199" s="1635" t="s">
        <v>27024</v>
      </c>
      <c r="C199" s="1635" t="s">
        <v>75</v>
      </c>
      <c r="D199" s="1667"/>
      <c r="E199" s="1635" t="s">
        <v>27021</v>
      </c>
      <c r="F199" s="1635" t="s">
        <v>27022</v>
      </c>
      <c r="G199" s="1635" t="s">
        <v>27018</v>
      </c>
      <c r="H199" s="1629"/>
      <c r="I199" s="1642"/>
      <c r="J199" s="1642" t="s">
        <v>27025</v>
      </c>
    </row>
    <row r="200" spans="1:10" s="1644" customFormat="1" ht="31.2">
      <c r="A200" s="1635">
        <v>162</v>
      </c>
      <c r="B200" s="1635" t="s">
        <v>27026</v>
      </c>
      <c r="C200" s="1635" t="s">
        <v>75</v>
      </c>
      <c r="D200" s="1667"/>
      <c r="E200" s="1635" t="s">
        <v>27027</v>
      </c>
      <c r="F200" s="1635" t="s">
        <v>27028</v>
      </c>
      <c r="G200" s="1635" t="s">
        <v>27018</v>
      </c>
      <c r="H200" s="1629"/>
      <c r="I200" s="1642"/>
      <c r="J200" s="1642" t="s">
        <v>27029</v>
      </c>
    </row>
    <row r="201" spans="1:10" s="1644" customFormat="1" ht="31.2">
      <c r="A201" s="1635">
        <v>163</v>
      </c>
      <c r="B201" s="1635" t="s">
        <v>27030</v>
      </c>
      <c r="C201" s="1635" t="s">
        <v>75</v>
      </c>
      <c r="D201" s="1667"/>
      <c r="E201" s="1635" t="s">
        <v>27031</v>
      </c>
      <c r="F201" s="1635" t="s">
        <v>27032</v>
      </c>
      <c r="G201" s="1635" t="s">
        <v>27018</v>
      </c>
      <c r="H201" s="1629"/>
      <c r="I201" s="1642"/>
      <c r="J201" s="1642" t="s">
        <v>27033</v>
      </c>
    </row>
    <row r="202" spans="1:10" s="1644" customFormat="1" ht="46.8">
      <c r="A202" s="1635">
        <v>164</v>
      </c>
      <c r="B202" s="1635" t="s">
        <v>27034</v>
      </c>
      <c r="C202" s="1635" t="s">
        <v>75</v>
      </c>
      <c r="D202" s="1667"/>
      <c r="E202" s="1635" t="s">
        <v>27035</v>
      </c>
      <c r="F202" s="1635" t="s">
        <v>27036</v>
      </c>
      <c r="G202" s="1635" t="s">
        <v>27018</v>
      </c>
      <c r="H202" s="1629"/>
      <c r="I202" s="1642"/>
      <c r="J202" s="1642" t="s">
        <v>27037</v>
      </c>
    </row>
    <row r="203" spans="1:10" s="1644" customFormat="1" ht="46.8">
      <c r="A203" s="1635">
        <v>165</v>
      </c>
      <c r="B203" s="1635" t="s">
        <v>27038</v>
      </c>
      <c r="C203" s="1635" t="s">
        <v>75</v>
      </c>
      <c r="D203" s="1667"/>
      <c r="E203" s="1635" t="s">
        <v>27039</v>
      </c>
      <c r="F203" s="1635" t="s">
        <v>27040</v>
      </c>
      <c r="G203" s="1635" t="s">
        <v>27018</v>
      </c>
      <c r="H203" s="1629"/>
      <c r="I203" s="1642"/>
      <c r="J203" s="1642" t="s">
        <v>27041</v>
      </c>
    </row>
    <row r="204" spans="1:10" s="1644" customFormat="1" ht="46.8">
      <c r="A204" s="1635">
        <v>166</v>
      </c>
      <c r="B204" s="1635" t="s">
        <v>27042</v>
      </c>
      <c r="C204" s="1635" t="s">
        <v>75</v>
      </c>
      <c r="D204" s="1667"/>
      <c r="E204" s="1635" t="s">
        <v>27043</v>
      </c>
      <c r="F204" s="1635" t="s">
        <v>27044</v>
      </c>
      <c r="G204" s="1635" t="s">
        <v>27018</v>
      </c>
      <c r="H204" s="1629"/>
      <c r="I204" s="1642"/>
      <c r="J204" s="1642" t="s">
        <v>27045</v>
      </c>
    </row>
    <row r="205" spans="1:10" s="1644" customFormat="1" ht="46.8">
      <c r="A205" s="1635">
        <v>167</v>
      </c>
      <c r="B205" s="1635" t="s">
        <v>27046</v>
      </c>
      <c r="C205" s="1635" t="s">
        <v>75</v>
      </c>
      <c r="D205" s="1667"/>
      <c r="E205" s="1635" t="s">
        <v>27043</v>
      </c>
      <c r="F205" s="1635" t="s">
        <v>27044</v>
      </c>
      <c r="G205" s="1635" t="s">
        <v>27018</v>
      </c>
      <c r="H205" s="1629"/>
      <c r="I205" s="1642"/>
      <c r="J205" s="1642" t="s">
        <v>27047</v>
      </c>
    </row>
    <row r="206" spans="1:10" s="1644" customFormat="1" ht="62.4">
      <c r="A206" s="1635">
        <v>168</v>
      </c>
      <c r="B206" s="1635" t="s">
        <v>27048</v>
      </c>
      <c r="C206" s="1635" t="s">
        <v>75</v>
      </c>
      <c r="D206" s="1667"/>
      <c r="E206" s="1635" t="s">
        <v>27049</v>
      </c>
      <c r="F206" s="1635" t="s">
        <v>27044</v>
      </c>
      <c r="G206" s="1635" t="s">
        <v>27018</v>
      </c>
      <c r="H206" s="1629"/>
      <c r="I206" s="1642"/>
      <c r="J206" s="1642" t="s">
        <v>27050</v>
      </c>
    </row>
    <row r="207" spans="1:10" s="1644" customFormat="1" ht="46.8">
      <c r="A207" s="1635">
        <v>169</v>
      </c>
      <c r="B207" s="1635" t="s">
        <v>27051</v>
      </c>
      <c r="C207" s="1635" t="s">
        <v>75</v>
      </c>
      <c r="D207" s="1667"/>
      <c r="E207" s="1635" t="s">
        <v>27043</v>
      </c>
      <c r="F207" s="1635" t="s">
        <v>27044</v>
      </c>
      <c r="G207" s="1635" t="s">
        <v>27018</v>
      </c>
      <c r="H207" s="1629"/>
      <c r="I207" s="1642"/>
      <c r="J207" s="1642" t="s">
        <v>27052</v>
      </c>
    </row>
    <row r="208" spans="1:10" s="1644" customFormat="1" ht="31.2">
      <c r="A208" s="1635">
        <v>170</v>
      </c>
      <c r="B208" s="1635" t="s">
        <v>27053</v>
      </c>
      <c r="C208" s="1635" t="s">
        <v>75</v>
      </c>
      <c r="D208" s="1667"/>
      <c r="E208" s="1635" t="s">
        <v>27043</v>
      </c>
      <c r="F208" s="1635" t="s">
        <v>27044</v>
      </c>
      <c r="G208" s="1635" t="s">
        <v>27018</v>
      </c>
      <c r="H208" s="1629"/>
      <c r="I208" s="1642"/>
      <c r="J208" s="1642" t="s">
        <v>27054</v>
      </c>
    </row>
    <row r="209" spans="1:10" s="1644" customFormat="1" ht="31.2">
      <c r="A209" s="1635">
        <v>171</v>
      </c>
      <c r="B209" s="1635" t="s">
        <v>27055</v>
      </c>
      <c r="C209" s="1635" t="s">
        <v>75</v>
      </c>
      <c r="D209" s="1667"/>
      <c r="E209" s="1635" t="s">
        <v>27043</v>
      </c>
      <c r="F209" s="1635" t="s">
        <v>27044</v>
      </c>
      <c r="G209" s="1635" t="s">
        <v>27018</v>
      </c>
      <c r="H209" s="1629"/>
      <c r="I209" s="1642"/>
      <c r="J209" s="1642" t="s">
        <v>27056</v>
      </c>
    </row>
    <row r="210" spans="1:10" s="1644" customFormat="1" ht="62.4">
      <c r="A210" s="1635">
        <v>172</v>
      </c>
      <c r="B210" s="1635" t="s">
        <v>27057</v>
      </c>
      <c r="C210" s="1635" t="s">
        <v>75</v>
      </c>
      <c r="D210" s="1667"/>
      <c r="E210" s="1635" t="s">
        <v>27058</v>
      </c>
      <c r="F210" s="1635" t="s">
        <v>27059</v>
      </c>
      <c r="G210" s="1635" t="s">
        <v>27018</v>
      </c>
      <c r="H210" s="1629"/>
      <c r="I210" s="1642"/>
      <c r="J210" s="1642" t="s">
        <v>26909</v>
      </c>
    </row>
    <row r="211" spans="1:10" s="1644" customFormat="1" ht="31.2">
      <c r="A211" s="1635">
        <v>173</v>
      </c>
      <c r="B211" s="1635" t="s">
        <v>27060</v>
      </c>
      <c r="C211" s="1635" t="s">
        <v>75</v>
      </c>
      <c r="D211" s="1667"/>
      <c r="E211" s="1635" t="s">
        <v>27061</v>
      </c>
      <c r="F211" s="1635" t="s">
        <v>27062</v>
      </c>
      <c r="G211" s="1635" t="s">
        <v>27018</v>
      </c>
      <c r="H211" s="1629"/>
      <c r="I211" s="1642"/>
      <c r="J211" s="1642" t="s">
        <v>27063</v>
      </c>
    </row>
    <row r="212" spans="1:10" s="1644" customFormat="1" ht="31.2">
      <c r="A212" s="1635">
        <v>174</v>
      </c>
      <c r="B212" s="1635" t="s">
        <v>27064</v>
      </c>
      <c r="C212" s="1635" t="s">
        <v>75</v>
      </c>
      <c r="D212" s="1667"/>
      <c r="E212" s="1635" t="s">
        <v>27065</v>
      </c>
      <c r="F212" s="1635" t="s">
        <v>27062</v>
      </c>
      <c r="G212" s="1635" t="s">
        <v>27018</v>
      </c>
      <c r="H212" s="1629"/>
      <c r="I212" s="1642"/>
      <c r="J212" s="1642" t="s">
        <v>27066</v>
      </c>
    </row>
    <row r="213" spans="1:10" s="1644" customFormat="1" ht="31.2">
      <c r="A213" s="1635">
        <v>175</v>
      </c>
      <c r="B213" s="1635" t="s">
        <v>27067</v>
      </c>
      <c r="C213" s="1635" t="s">
        <v>75</v>
      </c>
      <c r="D213" s="1667"/>
      <c r="E213" s="1635" t="s">
        <v>27068</v>
      </c>
      <c r="F213" s="1635" t="s">
        <v>27062</v>
      </c>
      <c r="G213" s="1635" t="s">
        <v>27018</v>
      </c>
      <c r="H213" s="1629"/>
      <c r="I213" s="1642"/>
      <c r="J213" s="1642" t="s">
        <v>26909</v>
      </c>
    </row>
    <row r="214" spans="1:10" s="1644" customFormat="1" ht="31.2">
      <c r="A214" s="1635">
        <v>176</v>
      </c>
      <c r="B214" s="1635" t="s">
        <v>27069</v>
      </c>
      <c r="C214" s="1635" t="s">
        <v>75</v>
      </c>
      <c r="D214" s="1667"/>
      <c r="E214" s="1635" t="s">
        <v>27068</v>
      </c>
      <c r="F214" s="1635" t="s">
        <v>27062</v>
      </c>
      <c r="G214" s="1635" t="s">
        <v>27018</v>
      </c>
      <c r="H214" s="1629"/>
      <c r="I214" s="1642"/>
      <c r="J214" s="1642" t="s">
        <v>26909</v>
      </c>
    </row>
    <row r="215" spans="1:10" s="1644" customFormat="1" ht="31.2">
      <c r="A215" s="1635">
        <v>177</v>
      </c>
      <c r="B215" s="1635" t="s">
        <v>27070</v>
      </c>
      <c r="C215" s="1635" t="s">
        <v>75</v>
      </c>
      <c r="D215" s="1667"/>
      <c r="E215" s="1635" t="s">
        <v>27058</v>
      </c>
      <c r="F215" s="1635" t="s">
        <v>27062</v>
      </c>
      <c r="G215" s="1635" t="s">
        <v>27018</v>
      </c>
      <c r="H215" s="1629"/>
      <c r="I215" s="1642"/>
      <c r="J215" s="1642" t="s">
        <v>27071</v>
      </c>
    </row>
    <row r="216" spans="1:10" s="1644" customFormat="1" ht="31.2">
      <c r="A216" s="1635">
        <v>178</v>
      </c>
      <c r="B216" s="1635" t="s">
        <v>27072</v>
      </c>
      <c r="C216" s="1635" t="s">
        <v>75</v>
      </c>
      <c r="D216" s="1667"/>
      <c r="E216" s="1635" t="s">
        <v>27073</v>
      </c>
      <c r="F216" s="1635" t="s">
        <v>27062</v>
      </c>
      <c r="G216" s="1635" t="s">
        <v>27018</v>
      </c>
      <c r="H216" s="1629"/>
      <c r="I216" s="1642"/>
      <c r="J216" s="1642" t="s">
        <v>27074</v>
      </c>
    </row>
    <row r="217" spans="1:10" s="1644" customFormat="1" ht="31.2">
      <c r="A217" s="1635">
        <v>179</v>
      </c>
      <c r="B217" s="1635" t="s">
        <v>27075</v>
      </c>
      <c r="C217" s="1635" t="s">
        <v>75</v>
      </c>
      <c r="D217" s="1667"/>
      <c r="E217" s="1635" t="s">
        <v>27076</v>
      </c>
      <c r="F217" s="1635" t="s">
        <v>27062</v>
      </c>
      <c r="G217" s="1635" t="s">
        <v>27018</v>
      </c>
      <c r="H217" s="1629"/>
      <c r="I217" s="1642"/>
      <c r="J217" s="1642" t="s">
        <v>27077</v>
      </c>
    </row>
    <row r="218" spans="1:10" s="1644" customFormat="1" ht="31.2">
      <c r="A218" s="1635">
        <v>180</v>
      </c>
      <c r="B218" s="1635" t="s">
        <v>27078</v>
      </c>
      <c r="C218" s="1635" t="s">
        <v>75</v>
      </c>
      <c r="D218" s="1667"/>
      <c r="E218" s="1635" t="s">
        <v>27079</v>
      </c>
      <c r="F218" s="1635" t="s">
        <v>26751</v>
      </c>
      <c r="G218" s="1635" t="s">
        <v>27018</v>
      </c>
      <c r="H218" s="1629"/>
      <c r="I218" s="1642"/>
      <c r="J218" s="1642" t="s">
        <v>27080</v>
      </c>
    </row>
    <row r="219" spans="1:10" s="1644" customFormat="1" ht="43.2" customHeight="1">
      <c r="A219" s="1635">
        <v>181</v>
      </c>
      <c r="B219" s="1635" t="s">
        <v>27081</v>
      </c>
      <c r="C219" s="1635" t="s">
        <v>75</v>
      </c>
      <c r="D219" s="1667"/>
      <c r="E219" s="1635" t="s">
        <v>27082</v>
      </c>
      <c r="F219" s="1635" t="s">
        <v>27083</v>
      </c>
      <c r="G219" s="1668" t="s">
        <v>27084</v>
      </c>
      <c r="H219" s="1629"/>
      <c r="I219" s="1642"/>
      <c r="J219" s="1642" t="s">
        <v>27085</v>
      </c>
    </row>
    <row r="220" spans="1:10" s="1644" customFormat="1" ht="63" customHeight="1">
      <c r="A220" s="1635">
        <v>182</v>
      </c>
      <c r="B220" s="1635" t="s">
        <v>27086</v>
      </c>
      <c r="C220" s="1635" t="s">
        <v>75</v>
      </c>
      <c r="D220" s="1667"/>
      <c r="E220" s="1635" t="s">
        <v>27087</v>
      </c>
      <c r="F220" s="1635" t="s">
        <v>27088</v>
      </c>
      <c r="G220" s="1668" t="s">
        <v>27084</v>
      </c>
      <c r="H220" s="1629"/>
      <c r="I220" s="1642"/>
      <c r="J220" s="1642" t="s">
        <v>27089</v>
      </c>
    </row>
    <row r="221" spans="1:10" s="1644" customFormat="1" ht="31.2">
      <c r="A221" s="1635">
        <v>183</v>
      </c>
      <c r="B221" s="1635" t="s">
        <v>27090</v>
      </c>
      <c r="C221" s="1635" t="s">
        <v>75</v>
      </c>
      <c r="D221" s="1667"/>
      <c r="E221" s="1635" t="s">
        <v>27091</v>
      </c>
      <c r="F221" s="1635" t="s">
        <v>27083</v>
      </c>
      <c r="G221" s="1635" t="s">
        <v>27092</v>
      </c>
      <c r="H221" s="1629"/>
      <c r="I221" s="1642"/>
      <c r="J221" s="1642" t="s">
        <v>27093</v>
      </c>
    </row>
    <row r="222" spans="1:10" s="1644" customFormat="1" ht="46.8">
      <c r="A222" s="1635">
        <v>184</v>
      </c>
      <c r="B222" s="1635" t="s">
        <v>27094</v>
      </c>
      <c r="C222" s="1635" t="s">
        <v>75</v>
      </c>
      <c r="D222" s="1667"/>
      <c r="E222" s="1635" t="s">
        <v>27043</v>
      </c>
      <c r="F222" s="1635" t="s">
        <v>27044</v>
      </c>
      <c r="G222" s="1635" t="s">
        <v>27095</v>
      </c>
      <c r="H222" s="1629"/>
      <c r="I222" s="1642"/>
      <c r="J222" s="1642" t="s">
        <v>27096</v>
      </c>
    </row>
    <row r="223" spans="1:10" s="1644" customFormat="1" ht="31.2">
      <c r="A223" s="1635">
        <v>185</v>
      </c>
      <c r="B223" s="1635" t="s">
        <v>27097</v>
      </c>
      <c r="C223" s="1635" t="s">
        <v>75</v>
      </c>
      <c r="D223" s="1667"/>
      <c r="E223" s="1635" t="s">
        <v>27098</v>
      </c>
      <c r="F223" s="1635" t="s">
        <v>27099</v>
      </c>
      <c r="G223" s="1635" t="s">
        <v>27100</v>
      </c>
      <c r="H223" s="1629"/>
      <c r="I223" s="1642"/>
      <c r="J223" s="1642" t="s">
        <v>27101</v>
      </c>
    </row>
    <row r="224" spans="1:10" s="1644" customFormat="1" ht="31.2">
      <c r="A224" s="1635">
        <v>186</v>
      </c>
      <c r="B224" s="1635" t="s">
        <v>27102</v>
      </c>
      <c r="C224" s="1635" t="s">
        <v>75</v>
      </c>
      <c r="D224" s="1667"/>
      <c r="E224" s="1635" t="s">
        <v>27103</v>
      </c>
      <c r="F224" s="1635" t="s">
        <v>27083</v>
      </c>
      <c r="G224" s="1635" t="s">
        <v>27100</v>
      </c>
      <c r="H224" s="1629"/>
      <c r="I224" s="1642"/>
      <c r="J224" s="1642" t="s">
        <v>27104</v>
      </c>
    </row>
    <row r="225" spans="1:10" s="1644" customFormat="1" ht="62.4">
      <c r="A225" s="1635">
        <v>187</v>
      </c>
      <c r="B225" s="1635" t="s">
        <v>27105</v>
      </c>
      <c r="C225" s="1635" t="s">
        <v>75</v>
      </c>
      <c r="D225" s="1667"/>
      <c r="E225" s="1635" t="s">
        <v>27106</v>
      </c>
      <c r="F225" s="1635" t="s">
        <v>27083</v>
      </c>
      <c r="G225" s="1668" t="s">
        <v>27107</v>
      </c>
      <c r="H225" s="1629"/>
      <c r="I225" s="1642"/>
      <c r="J225" s="1642" t="s">
        <v>27108</v>
      </c>
    </row>
    <row r="226" spans="1:10" s="1644" customFormat="1" ht="46.8">
      <c r="A226" s="1635">
        <v>188</v>
      </c>
      <c r="B226" s="1635" t="s">
        <v>27109</v>
      </c>
      <c r="C226" s="1635" t="s">
        <v>75</v>
      </c>
      <c r="D226" s="1667"/>
      <c r="E226" s="1635" t="s">
        <v>27110</v>
      </c>
      <c r="F226" s="1635" t="s">
        <v>27083</v>
      </c>
      <c r="G226" s="1635" t="s">
        <v>27111</v>
      </c>
      <c r="H226" s="1629"/>
      <c r="I226" s="1642"/>
      <c r="J226" s="1642" t="s">
        <v>27112</v>
      </c>
    </row>
    <row r="227" spans="1:10" s="1644" customFormat="1" ht="46.8">
      <c r="A227" s="1635">
        <v>189</v>
      </c>
      <c r="B227" s="1635" t="s">
        <v>27113</v>
      </c>
      <c r="C227" s="1635" t="s">
        <v>75</v>
      </c>
      <c r="D227" s="1667"/>
      <c r="E227" s="1635" t="s">
        <v>27114</v>
      </c>
      <c r="F227" s="1635" t="s">
        <v>27115</v>
      </c>
      <c r="G227" s="1635" t="s">
        <v>27100</v>
      </c>
      <c r="H227" s="1629"/>
      <c r="I227" s="1642"/>
      <c r="J227" s="1642" t="s">
        <v>27112</v>
      </c>
    </row>
    <row r="228" spans="1:10" s="1644" customFormat="1" ht="46.8">
      <c r="A228" s="1635">
        <v>190</v>
      </c>
      <c r="B228" s="1635" t="s">
        <v>27116</v>
      </c>
      <c r="C228" s="1635" t="s">
        <v>75</v>
      </c>
      <c r="D228" s="1667"/>
      <c r="E228" s="1635" t="s">
        <v>27117</v>
      </c>
      <c r="F228" s="1635" t="s">
        <v>27083</v>
      </c>
      <c r="G228" s="1635" t="s">
        <v>27100</v>
      </c>
      <c r="H228" s="1629"/>
      <c r="I228" s="1642"/>
      <c r="J228" s="1642" t="s">
        <v>27112</v>
      </c>
    </row>
    <row r="229" spans="1:10" s="1644" customFormat="1" ht="46.8">
      <c r="A229" s="1635">
        <v>191</v>
      </c>
      <c r="B229" s="1635" t="s">
        <v>27118</v>
      </c>
      <c r="C229" s="1635" t="s">
        <v>75</v>
      </c>
      <c r="D229" s="1667"/>
      <c r="E229" s="1635" t="s">
        <v>27119</v>
      </c>
      <c r="F229" s="1635" t="s">
        <v>27083</v>
      </c>
      <c r="G229" s="1668" t="s">
        <v>27107</v>
      </c>
      <c r="H229" s="1629"/>
      <c r="I229" s="1642"/>
      <c r="J229" s="1642" t="s">
        <v>27120</v>
      </c>
    </row>
    <row r="230" spans="1:10" s="1644" customFormat="1" ht="46.8">
      <c r="A230" s="1635">
        <v>192</v>
      </c>
      <c r="B230" s="1635" t="s">
        <v>27121</v>
      </c>
      <c r="C230" s="1635" t="s">
        <v>75</v>
      </c>
      <c r="D230" s="1667"/>
      <c r="E230" s="1635" t="s">
        <v>27122</v>
      </c>
      <c r="F230" s="1635" t="s">
        <v>27083</v>
      </c>
      <c r="G230" s="1635" t="s">
        <v>27111</v>
      </c>
      <c r="H230" s="1629"/>
      <c r="I230" s="1642"/>
      <c r="J230" s="1642" t="s">
        <v>27108</v>
      </c>
    </row>
    <row r="231" spans="1:10" s="1644" customFormat="1" ht="46.8">
      <c r="A231" s="1635">
        <v>193</v>
      </c>
      <c r="B231" s="1635" t="s">
        <v>27123</v>
      </c>
      <c r="C231" s="1635" t="s">
        <v>75</v>
      </c>
      <c r="D231" s="1667"/>
      <c r="E231" s="1635" t="s">
        <v>27124</v>
      </c>
      <c r="F231" s="1635" t="s">
        <v>27125</v>
      </c>
      <c r="G231" s="1635" t="s">
        <v>27126</v>
      </c>
      <c r="H231" s="1629"/>
      <c r="I231" s="1642"/>
      <c r="J231" s="1642" t="s">
        <v>27127</v>
      </c>
    </row>
    <row r="232" spans="1:10" s="1644" customFormat="1" ht="46.8">
      <c r="A232" s="1635">
        <v>194</v>
      </c>
      <c r="B232" s="1635" t="s">
        <v>27128</v>
      </c>
      <c r="C232" s="1635" t="s">
        <v>75</v>
      </c>
      <c r="D232" s="1667"/>
      <c r="E232" s="1635" t="s">
        <v>27129</v>
      </c>
      <c r="F232" s="1635" t="s">
        <v>27130</v>
      </c>
      <c r="G232" s="1635" t="s">
        <v>27131</v>
      </c>
      <c r="H232" s="1629"/>
      <c r="I232" s="1642"/>
      <c r="J232" s="1642" t="s">
        <v>27132</v>
      </c>
    </row>
    <row r="233" spans="1:10" s="1644" customFormat="1" ht="46.8">
      <c r="A233" s="1635">
        <v>195</v>
      </c>
      <c r="B233" s="1635" t="s">
        <v>27133</v>
      </c>
      <c r="C233" s="1635" t="s">
        <v>75</v>
      </c>
      <c r="D233" s="1667"/>
      <c r="E233" s="1635" t="s">
        <v>27134</v>
      </c>
      <c r="F233" s="1635" t="s">
        <v>27135</v>
      </c>
      <c r="G233" s="1635" t="s">
        <v>27131</v>
      </c>
      <c r="H233" s="1629"/>
      <c r="I233" s="1642"/>
      <c r="J233" s="1642" t="s">
        <v>27136</v>
      </c>
    </row>
    <row r="234" spans="1:10" s="1644" customFormat="1" ht="46.8">
      <c r="A234" s="1635">
        <v>196</v>
      </c>
      <c r="B234" s="1635" t="s">
        <v>27137</v>
      </c>
      <c r="C234" s="1635" t="s">
        <v>75</v>
      </c>
      <c r="D234" s="1667"/>
      <c r="E234" s="1635" t="s">
        <v>27138</v>
      </c>
      <c r="F234" s="1635" t="s">
        <v>27139</v>
      </c>
      <c r="G234" s="1635" t="s">
        <v>27140</v>
      </c>
      <c r="H234" s="1629"/>
      <c r="I234" s="1642"/>
      <c r="J234" s="1642" t="s">
        <v>27141</v>
      </c>
    </row>
    <row r="235" spans="1:10" s="1644" customFormat="1" ht="46.8">
      <c r="A235" s="1635">
        <v>197</v>
      </c>
      <c r="B235" s="1635" t="s">
        <v>27142</v>
      </c>
      <c r="C235" s="1635" t="s">
        <v>75</v>
      </c>
      <c r="D235" s="1667"/>
      <c r="E235" s="1635" t="s">
        <v>27143</v>
      </c>
      <c r="F235" s="1635" t="s">
        <v>26747</v>
      </c>
      <c r="G235" s="1635" t="s">
        <v>27144</v>
      </c>
      <c r="H235" s="1629"/>
      <c r="I235" s="1642"/>
      <c r="J235" s="1642" t="s">
        <v>27145</v>
      </c>
    </row>
    <row r="236" spans="1:10" s="1644" customFormat="1" ht="78">
      <c r="A236" s="1635">
        <v>198</v>
      </c>
      <c r="B236" s="1635" t="s">
        <v>27146</v>
      </c>
      <c r="C236" s="1635" t="s">
        <v>75</v>
      </c>
      <c r="D236" s="1667"/>
      <c r="E236" s="1635" t="s">
        <v>27147</v>
      </c>
      <c r="F236" s="1635" t="s">
        <v>27148</v>
      </c>
      <c r="G236" s="1635" t="s">
        <v>27149</v>
      </c>
      <c r="H236" s="1629"/>
      <c r="I236" s="1642"/>
      <c r="J236" s="1642" t="s">
        <v>27150</v>
      </c>
    </row>
    <row r="237" spans="1:10" s="1644" customFormat="1" ht="46.8">
      <c r="A237" s="1635">
        <v>199</v>
      </c>
      <c r="B237" s="1635" t="s">
        <v>27151</v>
      </c>
      <c r="C237" s="1635" t="s">
        <v>75</v>
      </c>
      <c r="D237" s="1667"/>
      <c r="E237" s="1635" t="s">
        <v>27152</v>
      </c>
      <c r="F237" s="1635" t="s">
        <v>26547</v>
      </c>
      <c r="G237" s="1668" t="s">
        <v>27131</v>
      </c>
      <c r="H237" s="1629"/>
      <c r="I237" s="1642"/>
      <c r="J237" s="1642" t="s">
        <v>27112</v>
      </c>
    </row>
    <row r="238" spans="1:10" s="1644" customFormat="1" ht="46.8">
      <c r="A238" s="1635">
        <v>200</v>
      </c>
      <c r="B238" s="1635" t="s">
        <v>27153</v>
      </c>
      <c r="C238" s="1635" t="s">
        <v>75</v>
      </c>
      <c r="D238" s="1667"/>
      <c r="E238" s="1635" t="s">
        <v>27154</v>
      </c>
      <c r="F238" s="1635" t="s">
        <v>27155</v>
      </c>
      <c r="G238" s="1635" t="s">
        <v>27156</v>
      </c>
      <c r="H238" s="1629"/>
      <c r="I238" s="1642"/>
      <c r="J238" s="1642" t="s">
        <v>27145</v>
      </c>
    </row>
    <row r="239" spans="1:10" s="1644" customFormat="1" ht="46.8">
      <c r="A239" s="1635">
        <v>201</v>
      </c>
      <c r="B239" s="1635" t="s">
        <v>27157</v>
      </c>
      <c r="C239" s="1635" t="s">
        <v>75</v>
      </c>
      <c r="D239" s="1667"/>
      <c r="E239" s="1635" t="s">
        <v>27158</v>
      </c>
      <c r="F239" s="1635" t="s">
        <v>27155</v>
      </c>
      <c r="G239" s="1635" t="s">
        <v>27159</v>
      </c>
      <c r="H239" s="1629"/>
      <c r="I239" s="1642"/>
      <c r="J239" s="1642" t="s">
        <v>27160</v>
      </c>
    </row>
    <row r="240" spans="1:10" s="1644" customFormat="1" ht="46.8">
      <c r="A240" s="1635">
        <v>202</v>
      </c>
      <c r="B240" s="1635" t="s">
        <v>27161</v>
      </c>
      <c r="C240" s="1635" t="s">
        <v>75</v>
      </c>
      <c r="D240" s="1667"/>
      <c r="E240" s="1635" t="s">
        <v>27162</v>
      </c>
      <c r="F240" s="1635" t="s">
        <v>27163</v>
      </c>
      <c r="G240" s="1635" t="s">
        <v>27131</v>
      </c>
      <c r="H240" s="1629"/>
      <c r="I240" s="1642"/>
      <c r="J240" s="1642" t="s">
        <v>27164</v>
      </c>
    </row>
    <row r="241" spans="1:10" s="1644" customFormat="1" ht="46.8">
      <c r="A241" s="1635">
        <v>203</v>
      </c>
      <c r="B241" s="1635" t="s">
        <v>27165</v>
      </c>
      <c r="C241" s="1635" t="s">
        <v>75</v>
      </c>
      <c r="D241" s="1667"/>
      <c r="E241" s="1635" t="s">
        <v>27166</v>
      </c>
      <c r="F241" s="1635" t="s">
        <v>27163</v>
      </c>
      <c r="G241" s="1635" t="s">
        <v>27167</v>
      </c>
      <c r="H241" s="1629"/>
      <c r="I241" s="1642"/>
      <c r="J241" s="1642" t="s">
        <v>27168</v>
      </c>
    </row>
    <row r="242" spans="1:10" s="1644" customFormat="1" ht="46.8">
      <c r="A242" s="1635">
        <v>204</v>
      </c>
      <c r="B242" s="1635" t="s">
        <v>27169</v>
      </c>
      <c r="C242" s="1635" t="s">
        <v>75</v>
      </c>
      <c r="D242" s="1667"/>
      <c r="E242" s="1635" t="s">
        <v>27170</v>
      </c>
      <c r="F242" s="1635" t="s">
        <v>27171</v>
      </c>
      <c r="G242" s="1635" t="s">
        <v>27172</v>
      </c>
      <c r="H242" s="1629"/>
      <c r="I242" s="1642"/>
      <c r="J242" s="1642" t="s">
        <v>27112</v>
      </c>
    </row>
    <row r="243" spans="1:10" s="1644" customFormat="1" ht="31.2">
      <c r="A243" s="1635">
        <v>205</v>
      </c>
      <c r="B243" s="1635" t="s">
        <v>27173</v>
      </c>
      <c r="C243" s="1635" t="s">
        <v>75</v>
      </c>
      <c r="D243" s="1667"/>
      <c r="E243" s="1635" t="s">
        <v>27174</v>
      </c>
      <c r="F243" s="1635" t="s">
        <v>27175</v>
      </c>
      <c r="G243" s="1635" t="s">
        <v>27176</v>
      </c>
      <c r="H243" s="1629"/>
      <c r="I243" s="1642"/>
      <c r="J243" s="1642" t="s">
        <v>26951</v>
      </c>
    </row>
    <row r="244" spans="1:10" s="1644" customFormat="1" ht="46.8">
      <c r="A244" s="1635">
        <v>206</v>
      </c>
      <c r="B244" s="1635" t="s">
        <v>27177</v>
      </c>
      <c r="C244" s="1635" t="s">
        <v>75</v>
      </c>
      <c r="D244" s="1667"/>
      <c r="E244" s="1635" t="s">
        <v>27178</v>
      </c>
      <c r="F244" s="1635" t="s">
        <v>27179</v>
      </c>
      <c r="G244" s="1635" t="s">
        <v>27180</v>
      </c>
      <c r="H244" s="1629"/>
      <c r="I244" s="1642"/>
      <c r="J244" s="1642" t="s">
        <v>27181</v>
      </c>
    </row>
    <row r="245" spans="1:10" s="1644" customFormat="1" ht="46.8">
      <c r="A245" s="1635">
        <v>207</v>
      </c>
      <c r="B245" s="1635" t="s">
        <v>27182</v>
      </c>
      <c r="C245" s="1635" t="s">
        <v>75</v>
      </c>
      <c r="D245" s="1667"/>
      <c r="E245" s="1635" t="s">
        <v>27183</v>
      </c>
      <c r="F245" s="1635" t="s">
        <v>27184</v>
      </c>
      <c r="G245" s="1635" t="s">
        <v>27185</v>
      </c>
      <c r="H245" s="1629"/>
      <c r="I245" s="1642"/>
      <c r="J245" s="1642" t="s">
        <v>27112</v>
      </c>
    </row>
    <row r="246" spans="1:10" s="1644" customFormat="1" ht="46.8">
      <c r="A246" s="1635">
        <v>208</v>
      </c>
      <c r="B246" s="1635" t="s">
        <v>27186</v>
      </c>
      <c r="C246" s="1635" t="s">
        <v>75</v>
      </c>
      <c r="D246" s="1667"/>
      <c r="E246" s="1635" t="s">
        <v>27187</v>
      </c>
      <c r="F246" s="1635" t="s">
        <v>27017</v>
      </c>
      <c r="G246" s="1635" t="s">
        <v>27188</v>
      </c>
      <c r="H246" s="1629"/>
      <c r="I246" s="1642"/>
      <c r="J246" s="1642" t="s">
        <v>27189</v>
      </c>
    </row>
    <row r="247" spans="1:10" s="1644" customFormat="1" ht="46.8">
      <c r="A247" s="1635">
        <v>209</v>
      </c>
      <c r="B247" s="1635" t="s">
        <v>27190</v>
      </c>
      <c r="C247" s="1635" t="s">
        <v>75</v>
      </c>
      <c r="D247" s="1667"/>
      <c r="E247" s="1635" t="s">
        <v>27191</v>
      </c>
      <c r="F247" s="1635" t="s">
        <v>26453</v>
      </c>
      <c r="G247" s="1635" t="s">
        <v>27192</v>
      </c>
      <c r="H247" s="1629"/>
      <c r="I247" s="1642"/>
      <c r="J247" s="1642" t="s">
        <v>27193</v>
      </c>
    </row>
    <row r="248" spans="1:10" s="1644" customFormat="1" ht="46.8">
      <c r="A248" s="1635">
        <v>210</v>
      </c>
      <c r="B248" s="1635" t="s">
        <v>27070</v>
      </c>
      <c r="C248" s="1635" t="s">
        <v>75</v>
      </c>
      <c r="D248" s="1667"/>
      <c r="E248" s="1635" t="s">
        <v>27194</v>
      </c>
      <c r="F248" s="1635" t="s">
        <v>26453</v>
      </c>
      <c r="G248" s="1668" t="s">
        <v>27195</v>
      </c>
      <c r="H248" s="1629"/>
      <c r="I248" s="1642"/>
      <c r="J248" s="1642" t="s">
        <v>27196</v>
      </c>
    </row>
    <row r="249" spans="1:10" s="1644" customFormat="1" ht="41.4">
      <c r="A249" s="1635">
        <v>211</v>
      </c>
      <c r="B249" s="1635" t="s">
        <v>27197</v>
      </c>
      <c r="C249" s="1635" t="s">
        <v>75</v>
      </c>
      <c r="D249" s="1667"/>
      <c r="E249" s="1635" t="s">
        <v>27198</v>
      </c>
      <c r="F249" s="1635" t="s">
        <v>26720</v>
      </c>
      <c r="G249" s="1668" t="s">
        <v>27199</v>
      </c>
      <c r="H249" s="1629"/>
      <c r="I249" s="1645"/>
      <c r="J249" s="1645"/>
    </row>
    <row r="250" spans="1:10" s="1644" customFormat="1" ht="41.4">
      <c r="A250" s="1635">
        <v>212</v>
      </c>
      <c r="B250" s="1635" t="s">
        <v>27200</v>
      </c>
      <c r="C250" s="1635" t="s">
        <v>75</v>
      </c>
      <c r="D250" s="1667"/>
      <c r="E250" s="1635" t="s">
        <v>27201</v>
      </c>
      <c r="F250" s="1635" t="s">
        <v>26819</v>
      </c>
      <c r="G250" s="1668" t="s">
        <v>27202</v>
      </c>
      <c r="H250" s="1629"/>
      <c r="I250" s="1645"/>
      <c r="J250" s="1645"/>
    </row>
    <row r="251" spans="1:10" s="1644" customFormat="1" ht="46.8">
      <c r="A251" s="1635">
        <v>213</v>
      </c>
      <c r="B251" s="1635" t="s">
        <v>27203</v>
      </c>
      <c r="C251" s="1635" t="s">
        <v>75</v>
      </c>
      <c r="D251" s="1667"/>
      <c r="E251" s="1635" t="s">
        <v>27204</v>
      </c>
      <c r="F251" s="1635" t="s">
        <v>24550</v>
      </c>
      <c r="G251" s="1668" t="s">
        <v>27205</v>
      </c>
      <c r="H251" s="1629"/>
      <c r="I251" s="1645"/>
      <c r="J251" s="1645"/>
    </row>
    <row r="252" spans="1:10" s="1647" customFormat="1" ht="46.8">
      <c r="A252" s="1635">
        <v>214</v>
      </c>
      <c r="B252" s="1635" t="s">
        <v>13845</v>
      </c>
      <c r="C252" s="1635" t="s">
        <v>75</v>
      </c>
      <c r="D252" s="1667"/>
      <c r="E252" s="1635" t="s">
        <v>27206</v>
      </c>
      <c r="F252" s="1635" t="s">
        <v>24550</v>
      </c>
      <c r="G252" s="1668" t="s">
        <v>27207</v>
      </c>
      <c r="H252" s="1629"/>
      <c r="I252" s="1646"/>
      <c r="J252" s="1646"/>
    </row>
    <row r="253" spans="1:10" s="1644" customFormat="1" ht="46.8">
      <c r="A253" s="1635">
        <v>215</v>
      </c>
      <c r="B253" s="1635" t="s">
        <v>27208</v>
      </c>
      <c r="C253" s="1635" t="s">
        <v>75</v>
      </c>
      <c r="D253" s="1667"/>
      <c r="E253" s="1635" t="s">
        <v>27209</v>
      </c>
      <c r="F253" s="1635" t="s">
        <v>26547</v>
      </c>
      <c r="G253" s="1635" t="s">
        <v>27210</v>
      </c>
      <c r="H253" s="1629"/>
      <c r="I253" s="1645"/>
      <c r="J253" s="1645"/>
    </row>
    <row r="254" spans="1:10" s="1644" customFormat="1" ht="46.8">
      <c r="A254" s="1635">
        <v>216</v>
      </c>
      <c r="B254" s="1635" t="s">
        <v>27211</v>
      </c>
      <c r="C254" s="1635" t="s">
        <v>75</v>
      </c>
      <c r="D254" s="1667"/>
      <c r="E254" s="1635" t="s">
        <v>27209</v>
      </c>
      <c r="F254" s="1635" t="s">
        <v>26547</v>
      </c>
      <c r="G254" s="1635" t="s">
        <v>27210</v>
      </c>
      <c r="H254" s="1629"/>
      <c r="I254" s="1645"/>
      <c r="J254" s="1645"/>
    </row>
    <row r="255" spans="1:10" s="1649" customFormat="1" ht="46.8">
      <c r="A255" s="1635">
        <v>217</v>
      </c>
      <c r="B255" s="1635" t="s">
        <v>27212</v>
      </c>
      <c r="C255" s="1635" t="s">
        <v>75</v>
      </c>
      <c r="D255" s="1667"/>
      <c r="E255" s="1635" t="s">
        <v>27209</v>
      </c>
      <c r="F255" s="1635" t="s">
        <v>26547</v>
      </c>
      <c r="G255" s="1635" t="s">
        <v>27210</v>
      </c>
      <c r="H255" s="1629"/>
      <c r="I255" s="1648"/>
      <c r="J255" s="1648"/>
    </row>
    <row r="256" spans="1:10" s="1644" customFormat="1" ht="54.75" customHeight="1">
      <c r="A256" s="1635">
        <v>218</v>
      </c>
      <c r="B256" s="1635" t="s">
        <v>27213</v>
      </c>
      <c r="C256" s="1635" t="s">
        <v>75</v>
      </c>
      <c r="D256" s="1667"/>
      <c r="E256" s="1635" t="s">
        <v>27214</v>
      </c>
      <c r="F256" s="1635" t="s">
        <v>27083</v>
      </c>
      <c r="G256" s="1668" t="s">
        <v>27215</v>
      </c>
      <c r="H256" s="1629"/>
      <c r="J256" s="1644" t="s">
        <v>27216</v>
      </c>
    </row>
    <row r="257" spans="1:10" s="1644" customFormat="1" ht="55.5" customHeight="1">
      <c r="A257" s="1635">
        <v>219</v>
      </c>
      <c r="B257" s="1635" t="s">
        <v>27217</v>
      </c>
      <c r="C257" s="1635" t="s">
        <v>75</v>
      </c>
      <c r="D257" s="1667"/>
      <c r="E257" s="1635" t="s">
        <v>27218</v>
      </c>
      <c r="F257" s="1635" t="s">
        <v>27083</v>
      </c>
      <c r="G257" s="1668" t="s">
        <v>27215</v>
      </c>
      <c r="H257" s="1629"/>
      <c r="J257" s="1644" t="s">
        <v>27219</v>
      </c>
    </row>
    <row r="258" spans="1:10" s="1644" customFormat="1" ht="46.8">
      <c r="A258" s="1635">
        <v>220</v>
      </c>
      <c r="B258" s="1635" t="s">
        <v>27220</v>
      </c>
      <c r="C258" s="1635" t="s">
        <v>75</v>
      </c>
      <c r="D258" s="1667"/>
      <c r="E258" s="1635" t="s">
        <v>27221</v>
      </c>
      <c r="F258" s="1635" t="s">
        <v>26964</v>
      </c>
      <c r="G258" s="1668" t="s">
        <v>27215</v>
      </c>
      <c r="H258" s="1629"/>
      <c r="J258" s="1644" t="s">
        <v>27222</v>
      </c>
    </row>
    <row r="259" spans="1:10" s="1644" customFormat="1" ht="46.8">
      <c r="A259" s="1635">
        <v>221</v>
      </c>
      <c r="B259" s="1635" t="s">
        <v>27223</v>
      </c>
      <c r="C259" s="1635" t="s">
        <v>75</v>
      </c>
      <c r="D259" s="1667"/>
      <c r="E259" s="1635" t="s">
        <v>27221</v>
      </c>
      <c r="F259" s="1635" t="s">
        <v>26964</v>
      </c>
      <c r="G259" s="1668" t="s">
        <v>27215</v>
      </c>
      <c r="H259" s="1629"/>
      <c r="J259" s="1644" t="s">
        <v>27222</v>
      </c>
    </row>
    <row r="260" spans="1:10" s="1644" customFormat="1" ht="68.25" customHeight="1">
      <c r="A260" s="1635">
        <v>222</v>
      </c>
      <c r="B260" s="1635" t="s">
        <v>27224</v>
      </c>
      <c r="C260" s="1635" t="s">
        <v>75</v>
      </c>
      <c r="D260" s="1667"/>
      <c r="E260" s="1635" t="s">
        <v>27225</v>
      </c>
      <c r="F260" s="1635" t="s">
        <v>27226</v>
      </c>
      <c r="G260" s="1668" t="s">
        <v>27215</v>
      </c>
      <c r="H260" s="1629"/>
      <c r="J260" s="1644" t="s">
        <v>27227</v>
      </c>
    </row>
    <row r="261" spans="1:10" s="1644" customFormat="1" ht="93.6">
      <c r="A261" s="1635">
        <v>223</v>
      </c>
      <c r="B261" s="1669" t="s">
        <v>18520</v>
      </c>
      <c r="C261" s="1669" t="s">
        <v>75</v>
      </c>
      <c r="D261" s="1670">
        <v>1E-3</v>
      </c>
      <c r="E261" s="1669" t="s">
        <v>27228</v>
      </c>
      <c r="F261" s="1669" t="s">
        <v>27229</v>
      </c>
      <c r="G261" s="1671" t="s">
        <v>27230</v>
      </c>
      <c r="H261" s="1650"/>
      <c r="I261" s="1651"/>
      <c r="J261" s="1651" t="s">
        <v>27231</v>
      </c>
    </row>
    <row r="262" spans="1:10" s="1653" customFormat="1" ht="42" customHeight="1">
      <c r="A262" s="1635">
        <v>224</v>
      </c>
      <c r="B262" s="1635" t="s">
        <v>24541</v>
      </c>
      <c r="C262" s="1635" t="s">
        <v>75</v>
      </c>
      <c r="D262" s="1661">
        <v>0.5</v>
      </c>
      <c r="E262" s="1635" t="s">
        <v>24542</v>
      </c>
      <c r="F262" s="1635" t="s">
        <v>24543</v>
      </c>
      <c r="G262" s="1672" t="s">
        <v>24544</v>
      </c>
      <c r="H262" s="1629"/>
      <c r="I262" s="1652"/>
      <c r="J262" s="1652"/>
    </row>
    <row r="263" spans="1:10" s="1644" customFormat="1" ht="40.799999999999997" customHeight="1">
      <c r="A263" s="1635">
        <v>225</v>
      </c>
      <c r="B263" s="1635" t="s">
        <v>24545</v>
      </c>
      <c r="C263" s="1673" t="s">
        <v>75</v>
      </c>
      <c r="D263" s="1674">
        <v>0.5</v>
      </c>
      <c r="E263" s="1635" t="s">
        <v>24546</v>
      </c>
      <c r="F263" s="1635" t="s">
        <v>24543</v>
      </c>
      <c r="G263" s="1672" t="s">
        <v>24547</v>
      </c>
      <c r="H263" s="1654"/>
      <c r="I263" s="1651"/>
      <c r="J263" s="1651"/>
    </row>
    <row r="264" spans="1:10" s="1644" customFormat="1" ht="37.799999999999997" customHeight="1">
      <c r="A264" s="1635">
        <v>226</v>
      </c>
      <c r="B264" s="1635" t="s">
        <v>24548</v>
      </c>
      <c r="C264" s="1673" t="s">
        <v>75</v>
      </c>
      <c r="D264" s="1674">
        <v>0.1</v>
      </c>
      <c r="E264" s="1635" t="s">
        <v>24549</v>
      </c>
      <c r="F264" s="1635" t="s">
        <v>24550</v>
      </c>
      <c r="G264" s="1672" t="s">
        <v>24551</v>
      </c>
      <c r="H264" s="1654"/>
      <c r="I264" s="1651"/>
      <c r="J264" s="1651"/>
    </row>
    <row r="265" spans="1:10" s="1644" customFormat="1" ht="37.799999999999997" customHeight="1">
      <c r="A265" s="1635">
        <v>227</v>
      </c>
      <c r="B265" s="1675" t="s">
        <v>24552</v>
      </c>
      <c r="C265" s="1673" t="s">
        <v>75</v>
      </c>
      <c r="D265" s="1674">
        <v>0.8</v>
      </c>
      <c r="E265" s="1635" t="s">
        <v>24553</v>
      </c>
      <c r="F265" s="1635" t="s">
        <v>24550</v>
      </c>
      <c r="G265" s="1672" t="s">
        <v>24554</v>
      </c>
      <c r="H265" s="1654"/>
      <c r="I265" s="1651"/>
      <c r="J265" s="1651"/>
    </row>
    <row r="266" spans="1:10" s="1644" customFormat="1" ht="46.8">
      <c r="A266" s="1635">
        <v>228</v>
      </c>
      <c r="B266" s="1635" t="s">
        <v>24555</v>
      </c>
      <c r="C266" s="1673" t="s">
        <v>75</v>
      </c>
      <c r="D266" s="1674">
        <v>1E-3</v>
      </c>
      <c r="E266" s="1635" t="s">
        <v>24556</v>
      </c>
      <c r="F266" s="1635" t="s">
        <v>24557</v>
      </c>
      <c r="G266" s="1672" t="s">
        <v>24558</v>
      </c>
      <c r="H266" s="1654"/>
      <c r="I266" s="1651"/>
      <c r="J266" s="1651"/>
    </row>
    <row r="267" spans="1:10" s="1644" customFormat="1" ht="31.2">
      <c r="A267" s="1635"/>
      <c r="B267" s="1635" t="s">
        <v>27232</v>
      </c>
      <c r="C267" s="1661"/>
      <c r="D267" s="1676">
        <f>SUM(D103:D266)</f>
        <v>301.7928</v>
      </c>
      <c r="E267" s="1635" t="s">
        <v>27233</v>
      </c>
      <c r="F267" s="1635"/>
      <c r="G267" s="1635"/>
      <c r="H267" s="1629"/>
      <c r="I267" s="1645"/>
      <c r="J267" s="1645"/>
    </row>
    <row r="268" spans="1:10" ht="28.5" customHeight="1">
      <c r="A268" s="2989" t="s">
        <v>27234</v>
      </c>
      <c r="B268" s="2989"/>
      <c r="C268" s="2989"/>
      <c r="D268" s="2989"/>
      <c r="E268" s="2989"/>
      <c r="F268" s="2989"/>
      <c r="G268" s="2989"/>
      <c r="H268" s="1631"/>
    </row>
    <row r="269" spans="1:10" ht="78">
      <c r="A269" s="1635">
        <v>229</v>
      </c>
      <c r="B269" s="1635" t="s">
        <v>27235</v>
      </c>
      <c r="C269" s="1635"/>
      <c r="D269" s="1635">
        <v>19.399999999999999</v>
      </c>
      <c r="E269" s="1635" t="s">
        <v>26503</v>
      </c>
      <c r="F269" s="1635" t="s">
        <v>26793</v>
      </c>
      <c r="G269" s="1635" t="s">
        <v>27236</v>
      </c>
      <c r="H269" s="1629"/>
    </row>
    <row r="270" spans="1:10" ht="31.2">
      <c r="A270" s="1635">
        <v>230</v>
      </c>
      <c r="B270" s="1635" t="s">
        <v>27237</v>
      </c>
      <c r="C270" s="1635"/>
      <c r="D270" s="1635">
        <v>23.5</v>
      </c>
      <c r="E270" s="1635" t="s">
        <v>27238</v>
      </c>
      <c r="F270" s="1635" t="s">
        <v>26793</v>
      </c>
      <c r="G270" s="1635" t="s">
        <v>26555</v>
      </c>
      <c r="H270" s="1629"/>
    </row>
    <row r="271" spans="1:10" ht="31.2">
      <c r="A271" s="1635">
        <v>231</v>
      </c>
      <c r="B271" s="1635" t="s">
        <v>1706</v>
      </c>
      <c r="C271" s="1635"/>
      <c r="D271" s="1635">
        <v>7.8</v>
      </c>
      <c r="E271" s="1635" t="s">
        <v>27239</v>
      </c>
      <c r="F271" s="1635" t="s">
        <v>26806</v>
      </c>
      <c r="G271" s="1635" t="s">
        <v>26555</v>
      </c>
      <c r="H271" s="1629"/>
    </row>
    <row r="272" spans="1:10" ht="31.2">
      <c r="A272" s="1635">
        <v>232</v>
      </c>
      <c r="B272" s="1635" t="s">
        <v>27240</v>
      </c>
      <c r="C272" s="1635"/>
      <c r="D272" s="1635">
        <v>34.5</v>
      </c>
      <c r="E272" s="1635" t="s">
        <v>27241</v>
      </c>
      <c r="F272" s="1635" t="s">
        <v>26547</v>
      </c>
      <c r="G272" s="1635" t="s">
        <v>26555</v>
      </c>
      <c r="H272" s="1629"/>
    </row>
    <row r="273" spans="1:8" ht="31.2">
      <c r="A273" s="1635">
        <v>233</v>
      </c>
      <c r="B273" s="1635" t="s">
        <v>27242</v>
      </c>
      <c r="C273" s="1635"/>
      <c r="D273" s="1635">
        <v>7.3</v>
      </c>
      <c r="E273" s="1635" t="s">
        <v>27243</v>
      </c>
      <c r="F273" s="1635" t="s">
        <v>26806</v>
      </c>
      <c r="G273" s="1635" t="s">
        <v>26555</v>
      </c>
      <c r="H273" s="1629"/>
    </row>
    <row r="274" spans="1:8" ht="31.2">
      <c r="A274" s="1635">
        <v>234</v>
      </c>
      <c r="B274" s="1635" t="s">
        <v>27244</v>
      </c>
      <c r="C274" s="1635"/>
      <c r="D274" s="1635">
        <v>13.5</v>
      </c>
      <c r="E274" s="1635" t="s">
        <v>26510</v>
      </c>
      <c r="F274" s="1635" t="s">
        <v>27245</v>
      </c>
      <c r="G274" s="1635" t="s">
        <v>26555</v>
      </c>
      <c r="H274" s="1629"/>
    </row>
    <row r="275" spans="1:8" ht="62.4">
      <c r="A275" s="1635">
        <v>235</v>
      </c>
      <c r="B275" s="1635" t="s">
        <v>27246</v>
      </c>
      <c r="C275" s="1635"/>
      <c r="D275" s="1635">
        <v>18.8</v>
      </c>
      <c r="E275" s="1635" t="s">
        <v>26503</v>
      </c>
      <c r="F275" s="1635" t="s">
        <v>27247</v>
      </c>
      <c r="G275" s="1635" t="s">
        <v>26555</v>
      </c>
      <c r="H275" s="1629"/>
    </row>
    <row r="276" spans="1:8" ht="31.2">
      <c r="A276" s="1635">
        <v>236</v>
      </c>
      <c r="B276" s="1635" t="s">
        <v>27248</v>
      </c>
      <c r="C276" s="1635"/>
      <c r="D276" s="1635">
        <v>16.5</v>
      </c>
      <c r="E276" s="1635" t="s">
        <v>26510</v>
      </c>
      <c r="F276" s="1635" t="s">
        <v>26500</v>
      </c>
      <c r="G276" s="1635" t="s">
        <v>26555</v>
      </c>
      <c r="H276" s="1629"/>
    </row>
    <row r="277" spans="1:8" ht="31.2">
      <c r="A277" s="1635">
        <v>237</v>
      </c>
      <c r="B277" s="1635" t="s">
        <v>27249</v>
      </c>
      <c r="C277" s="1635"/>
      <c r="D277" s="1635">
        <v>22</v>
      </c>
      <c r="E277" s="1635" t="s">
        <v>26510</v>
      </c>
      <c r="F277" s="1635" t="s">
        <v>26500</v>
      </c>
      <c r="G277" s="1635" t="s">
        <v>26555</v>
      </c>
      <c r="H277" s="1629"/>
    </row>
    <row r="278" spans="1:8" ht="62.4">
      <c r="A278" s="1635">
        <v>238</v>
      </c>
      <c r="B278" s="1635" t="s">
        <v>12092</v>
      </c>
      <c r="C278" s="1635"/>
      <c r="D278" s="1635">
        <v>10.5</v>
      </c>
      <c r="E278" s="1635" t="s">
        <v>26503</v>
      </c>
      <c r="F278" s="1635" t="s">
        <v>27247</v>
      </c>
      <c r="G278" s="1635" t="s">
        <v>26555</v>
      </c>
      <c r="H278" s="1629"/>
    </row>
    <row r="279" spans="1:8" ht="31.2">
      <c r="A279" s="1635">
        <v>239</v>
      </c>
      <c r="B279" s="1635" t="s">
        <v>27250</v>
      </c>
      <c r="C279" s="1635"/>
      <c r="D279" s="1635">
        <v>5.5</v>
      </c>
      <c r="E279" s="1635" t="s">
        <v>26703</v>
      </c>
      <c r="F279" s="1635" t="s">
        <v>26500</v>
      </c>
      <c r="G279" s="1635" t="s">
        <v>26555</v>
      </c>
      <c r="H279" s="1629"/>
    </row>
    <row r="280" spans="1:8" ht="47.4" customHeight="1">
      <c r="A280" s="1635">
        <v>240</v>
      </c>
      <c r="B280" s="1635" t="s">
        <v>27251</v>
      </c>
      <c r="C280" s="1635"/>
      <c r="D280" s="1635">
        <v>6.44</v>
      </c>
      <c r="E280" s="1635" t="s">
        <v>27252</v>
      </c>
      <c r="F280" s="1635" t="s">
        <v>27253</v>
      </c>
      <c r="G280" s="1666" t="s">
        <v>27254</v>
      </c>
      <c r="H280" s="1629"/>
    </row>
    <row r="281" spans="1:8" ht="249.6">
      <c r="A281" s="1635">
        <v>241</v>
      </c>
      <c r="B281" s="1635" t="s">
        <v>27255</v>
      </c>
      <c r="C281" s="1635"/>
      <c r="D281" s="1635">
        <v>13.67</v>
      </c>
      <c r="E281" s="1635" t="s">
        <v>27256</v>
      </c>
      <c r="F281" s="1635" t="s">
        <v>27179</v>
      </c>
      <c r="G281" s="1666" t="s">
        <v>27257</v>
      </c>
      <c r="H281" s="1629"/>
    </row>
    <row r="282" spans="1:8" ht="53.25" customHeight="1">
      <c r="A282" s="1635">
        <v>242</v>
      </c>
      <c r="B282" s="1635" t="s">
        <v>27258</v>
      </c>
      <c r="C282" s="1635"/>
      <c r="D282" s="1635">
        <v>9.1742380000000008</v>
      </c>
      <c r="E282" s="1635" t="s">
        <v>27259</v>
      </c>
      <c r="F282" s="1635" t="s">
        <v>26925</v>
      </c>
      <c r="G282" s="1666" t="s">
        <v>27260</v>
      </c>
      <c r="H282" s="1629"/>
    </row>
    <row r="283" spans="1:8">
      <c r="A283" s="1635"/>
      <c r="B283" s="1635" t="s">
        <v>27261</v>
      </c>
      <c r="C283" s="1635"/>
      <c r="D283" s="1635">
        <f>SUM(D269:D282)</f>
        <v>208.58423799999997</v>
      </c>
      <c r="E283" s="1635"/>
      <c r="F283" s="1635"/>
      <c r="G283" s="1635"/>
      <c r="H283" s="1629"/>
    </row>
    <row r="284" spans="1:8" ht="78">
      <c r="A284" s="1635" t="s">
        <v>26524</v>
      </c>
      <c r="B284" s="1635" t="s">
        <v>27262</v>
      </c>
      <c r="C284" s="1635"/>
      <c r="D284" s="1677">
        <f>SUM(D283,D267,D101,D97,D53)</f>
        <v>11870.885797999999</v>
      </c>
      <c r="E284" s="1635" t="s">
        <v>27263</v>
      </c>
      <c r="F284" s="1635"/>
      <c r="G284" s="1635"/>
      <c r="H284" s="1629"/>
    </row>
    <row r="285" spans="1:8" ht="31.2">
      <c r="A285" s="1635"/>
      <c r="B285" s="1635" t="s">
        <v>27264</v>
      </c>
      <c r="C285" s="1635"/>
      <c r="D285" s="1677">
        <f>D284-1013.711422</f>
        <v>10857.174375999999</v>
      </c>
      <c r="E285" s="1635"/>
      <c r="F285" s="1635"/>
      <c r="G285" s="1635"/>
      <c r="H285" s="1629"/>
    </row>
    <row r="286" spans="1:8">
      <c r="A286" s="1635" t="s">
        <v>26524</v>
      </c>
      <c r="B286" s="1635" t="s">
        <v>27265</v>
      </c>
      <c r="C286" s="1635"/>
      <c r="D286" s="1677">
        <f>SUM(D284,D44)</f>
        <v>26197.425797999997</v>
      </c>
      <c r="E286" s="1635"/>
      <c r="F286" s="1635"/>
      <c r="G286" s="1635"/>
      <c r="H286" s="1629"/>
    </row>
    <row r="287" spans="1:8">
      <c r="A287" s="1667"/>
      <c r="B287" s="1660" t="s">
        <v>27266</v>
      </c>
      <c r="C287" s="1660"/>
      <c r="D287" s="1678">
        <f>SUM(D285,D45)-744.3</f>
        <v>21774.314375999998</v>
      </c>
      <c r="E287" s="1660"/>
      <c r="F287" s="1660"/>
      <c r="G287" s="1635"/>
      <c r="H287" s="1629"/>
    </row>
    <row r="288" spans="1:8">
      <c r="A288" s="1679"/>
      <c r="B288" s="1680"/>
      <c r="C288" s="1681"/>
      <c r="D288" s="1682"/>
      <c r="E288" s="1111"/>
      <c r="F288" s="1681"/>
    </row>
    <row r="289" spans="1:10" s="1639" customFormat="1">
      <c r="A289" s="1684"/>
      <c r="B289" s="1685"/>
      <c r="C289" s="1686"/>
      <c r="D289" s="1687"/>
      <c r="E289" s="1688"/>
      <c r="F289" s="1686"/>
      <c r="G289" s="1683"/>
      <c r="H289" s="1656"/>
      <c r="I289" s="1638"/>
      <c r="J289" s="1638"/>
    </row>
    <row r="290" spans="1:10" s="1639" customFormat="1" ht="18">
      <c r="A290" s="1689"/>
      <c r="B290" s="1355"/>
      <c r="C290" s="1690"/>
      <c r="D290" s="1690"/>
      <c r="E290" s="1691"/>
      <c r="F290" s="1686"/>
      <c r="G290" s="1683"/>
      <c r="H290" s="1656"/>
      <c r="I290" s="1638"/>
      <c r="J290" s="1638"/>
    </row>
    <row r="291" spans="1:10" s="1639" customFormat="1" ht="18">
      <c r="A291" s="1113"/>
      <c r="B291" s="1692"/>
      <c r="C291" s="1693"/>
      <c r="D291" s="1693"/>
      <c r="E291" s="1688"/>
      <c r="F291" s="1686"/>
      <c r="G291" s="1683"/>
      <c r="H291" s="1656"/>
      <c r="I291" s="1638"/>
      <c r="J291" s="1638"/>
    </row>
    <row r="292" spans="1:10" ht="18">
      <c r="A292" s="1113"/>
      <c r="B292" s="1692"/>
      <c r="C292" s="1693"/>
      <c r="D292" s="1693"/>
      <c r="E292" s="1786"/>
      <c r="F292" s="1786"/>
      <c r="G292" s="1786"/>
    </row>
    <row r="293" spans="1:10" ht="18">
      <c r="A293" s="1113"/>
      <c r="B293" s="1692"/>
      <c r="C293" s="1693"/>
      <c r="D293" s="1693"/>
      <c r="E293" s="1694"/>
      <c r="F293" s="1681"/>
    </row>
    <row r="294" spans="1:10" ht="18">
      <c r="A294" s="1113"/>
      <c r="B294" s="1692"/>
      <c r="C294" s="1693"/>
      <c r="D294" s="1693"/>
      <c r="E294" s="1111"/>
      <c r="F294" s="1681"/>
    </row>
    <row r="295" spans="1:10" ht="18">
      <c r="A295" s="1113"/>
      <c r="B295" s="1692"/>
      <c r="C295" s="1693"/>
      <c r="D295" s="1693"/>
      <c r="E295" s="1111"/>
      <c r="F295" s="1681"/>
    </row>
    <row r="296" spans="1:10">
      <c r="A296" s="1111"/>
      <c r="B296" s="1695"/>
      <c r="C296" s="1693"/>
      <c r="D296" s="1693"/>
      <c r="E296" s="1111"/>
      <c r="F296" s="1681"/>
    </row>
    <row r="297" spans="1:10">
      <c r="A297" s="1111"/>
      <c r="B297" s="1695"/>
      <c r="C297" s="1681"/>
      <c r="D297" s="1111"/>
      <c r="E297" s="1111"/>
      <c r="F297" s="1681"/>
    </row>
  </sheetData>
  <mergeCells count="27">
    <mergeCell ref="E292:G292"/>
    <mergeCell ref="A46:G46"/>
    <mergeCell ref="A47:G47"/>
    <mergeCell ref="A54:G54"/>
    <mergeCell ref="A99:G99"/>
    <mergeCell ref="A102:G102"/>
    <mergeCell ref="A268:G268"/>
    <mergeCell ref="A33:G33"/>
    <mergeCell ref="H3:H4"/>
    <mergeCell ref="A6:G6"/>
    <mergeCell ref="A7:G7"/>
    <mergeCell ref="A8:A14"/>
    <mergeCell ref="B8:B14"/>
    <mergeCell ref="G8:G14"/>
    <mergeCell ref="A16:G16"/>
    <mergeCell ref="A19:G19"/>
    <mergeCell ref="A22:G22"/>
    <mergeCell ref="A27:G27"/>
    <mergeCell ref="A30:G30"/>
    <mergeCell ref="A1:G1"/>
    <mergeCell ref="A2:G2"/>
    <mergeCell ref="B3:B4"/>
    <mergeCell ref="C3:C4"/>
    <mergeCell ref="D3:D4"/>
    <mergeCell ref="E3:E4"/>
    <mergeCell ref="F3:F4"/>
    <mergeCell ref="G3:G4"/>
  </mergeCells>
  <hyperlinks>
    <hyperlink ref="G282" r:id="rId1" display="https://ips.ligazakon.net/document/MR180390"/>
    <hyperlink ref="G281" r:id="rId2" display="https://ips.ligazakon.net/document/MR161746"/>
    <hyperlink ref="G280" r:id="rId3"/>
    <hyperlink ref="G261" r:id="rId4" display="https://ips.ligazakon.net/document/MR221484"/>
    <hyperlink ref="G260" r:id="rId5" display="https://ips.ligazakon.net/document/MR130317?an=1"/>
    <hyperlink ref="G259" r:id="rId6" display="https://ips.ligazakon.net/document/MR130317?an=1"/>
    <hyperlink ref="G258" r:id="rId7" display="https://ips.ligazakon.net/document/MR130317?an=15"/>
    <hyperlink ref="G257" r:id="rId8" display="https://ips.ligazakon.net/document/MR130317?an=15"/>
    <hyperlink ref="G256" r:id="rId9" display="https://ips.ligazakon.net/document/MR130317?an=15"/>
    <hyperlink ref="G252" r:id="rId10"/>
    <hyperlink ref="G251" r:id="rId11"/>
    <hyperlink ref="G250" r:id="rId12"/>
    <hyperlink ref="G249" r:id="rId13"/>
    <hyperlink ref="G248" r:id="rId14"/>
    <hyperlink ref="G237" r:id="rId15"/>
    <hyperlink ref="G229" r:id="rId16"/>
    <hyperlink ref="G225" r:id="rId17"/>
    <hyperlink ref="G220" r:id="rId18"/>
    <hyperlink ref="G219" r:id="rId19"/>
    <hyperlink ref="G196" r:id="rId20"/>
    <hyperlink ref="G195" r:id="rId21"/>
    <hyperlink ref="G194" r:id="rId22"/>
    <hyperlink ref="G176" r:id="rId23"/>
    <hyperlink ref="G175" r:id="rId24"/>
    <hyperlink ref="G174" r:id="rId25"/>
    <hyperlink ref="G173" r:id="rId26"/>
    <hyperlink ref="G172" r:id="rId27"/>
    <hyperlink ref="G161" r:id="rId28"/>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3"/>
  <sheetViews>
    <sheetView workbookViewId="0">
      <selection activeCell="F17" sqref="F17"/>
    </sheetView>
  </sheetViews>
  <sheetFormatPr defaultColWidth="9.109375" defaultRowHeight="13.2"/>
  <cols>
    <col min="1" max="1" width="5.6640625" style="1194" bestFit="1" customWidth="1"/>
    <col min="2" max="2" width="19.109375" style="1194" customWidth="1"/>
    <col min="3" max="3" width="20.5546875" style="1194" customWidth="1"/>
    <col min="4" max="4" width="18.33203125" style="1194" customWidth="1"/>
    <col min="5" max="5" width="11.44140625" style="1255" customWidth="1"/>
    <col min="6" max="6" width="22" style="1194" customWidth="1"/>
    <col min="7" max="7" width="28.88671875" style="1194" customWidth="1"/>
    <col min="8" max="8" width="31" style="1194" customWidth="1"/>
    <col min="9" max="16384" width="9.109375" style="1194"/>
  </cols>
  <sheetData>
    <row r="1" spans="1:11">
      <c r="A1" s="2959" t="s">
        <v>23584</v>
      </c>
      <c r="B1" s="2959"/>
      <c r="C1" s="2959"/>
      <c r="D1" s="2959"/>
      <c r="E1" s="2959"/>
      <c r="F1" s="2959"/>
      <c r="G1" s="2959"/>
      <c r="H1" s="2959"/>
    </row>
    <row r="2" spans="1:11">
      <c r="A2" s="2960" t="s">
        <v>23585</v>
      </c>
      <c r="B2" s="2960"/>
      <c r="C2" s="2960"/>
      <c r="D2" s="2960"/>
      <c r="E2" s="2960"/>
      <c r="F2" s="2960"/>
      <c r="G2" s="2960"/>
      <c r="H2" s="2960"/>
    </row>
    <row r="3" spans="1:11" ht="13.8" thickBot="1">
      <c r="A3" s="1195"/>
      <c r="B3" s="1195"/>
      <c r="C3" s="1195"/>
      <c r="D3" s="1195"/>
      <c r="E3" s="1240"/>
      <c r="F3" s="1195"/>
      <c r="G3" s="1195"/>
      <c r="H3" s="1195"/>
    </row>
    <row r="4" spans="1:11" ht="75.75" customHeight="1">
      <c r="A4" s="3002" t="s">
        <v>20768</v>
      </c>
      <c r="B4" s="3002" t="s">
        <v>20769</v>
      </c>
      <c r="C4" s="3002" t="s">
        <v>20770</v>
      </c>
      <c r="D4" s="3002" t="s">
        <v>0</v>
      </c>
      <c r="E4" s="3005" t="s">
        <v>1</v>
      </c>
      <c r="F4" s="3002" t="s">
        <v>20771</v>
      </c>
      <c r="G4" s="3002" t="s">
        <v>20773</v>
      </c>
      <c r="H4" s="3002" t="s">
        <v>20775</v>
      </c>
    </row>
    <row r="5" spans="1:11" ht="6.75" customHeight="1" thickBot="1">
      <c r="A5" s="3003"/>
      <c r="B5" s="3003"/>
      <c r="C5" s="3003"/>
      <c r="D5" s="3003"/>
      <c r="E5" s="3006"/>
      <c r="F5" s="3003"/>
      <c r="G5" s="3003"/>
      <c r="H5" s="3003"/>
    </row>
    <row r="6" spans="1:11" ht="15" hidden="1" customHeight="1">
      <c r="A6" s="1241"/>
      <c r="B6" s="3003"/>
      <c r="C6" s="1241"/>
      <c r="D6" s="3003"/>
      <c r="E6" s="3006"/>
      <c r="F6" s="1242"/>
      <c r="G6" s="3003"/>
      <c r="H6" s="3003"/>
    </row>
    <row r="7" spans="1:11" ht="15.75" hidden="1" customHeight="1">
      <c r="A7" s="1243"/>
      <c r="B7" s="3004"/>
      <c r="C7" s="1243"/>
      <c r="D7" s="3004"/>
      <c r="E7" s="3007"/>
      <c r="F7" s="1244"/>
      <c r="G7" s="3004"/>
      <c r="H7" s="3004"/>
    </row>
    <row r="8" spans="1:11">
      <c r="A8" s="142">
        <v>1</v>
      </c>
      <c r="B8" s="144">
        <v>2</v>
      </c>
      <c r="C8" s="144">
        <v>3</v>
      </c>
      <c r="D8" s="144">
        <v>4</v>
      </c>
      <c r="E8" s="144">
        <v>5</v>
      </c>
      <c r="F8" s="144">
        <v>6</v>
      </c>
      <c r="G8" s="144">
        <v>7</v>
      </c>
      <c r="H8" s="144">
        <v>8</v>
      </c>
    </row>
    <row r="9" spans="1:11" s="1245" customFormat="1">
      <c r="A9" s="2961" t="s">
        <v>3236</v>
      </c>
      <c r="B9" s="2962"/>
      <c r="C9" s="2962"/>
      <c r="D9" s="2962"/>
      <c r="E9" s="2962"/>
      <c r="F9" s="2962"/>
      <c r="G9" s="2962"/>
      <c r="H9" s="2963"/>
    </row>
    <row r="10" spans="1:11" ht="26.4">
      <c r="A10" s="162">
        <v>1</v>
      </c>
      <c r="B10" s="162" t="s">
        <v>23586</v>
      </c>
      <c r="C10" s="162" t="s">
        <v>1611</v>
      </c>
      <c r="D10" s="162"/>
      <c r="E10" s="444">
        <v>2874.17</v>
      </c>
      <c r="F10" s="162" t="s">
        <v>23587</v>
      </c>
      <c r="G10" s="162" t="s">
        <v>23588</v>
      </c>
      <c r="H10" s="1246" t="s">
        <v>23589</v>
      </c>
      <c r="I10" s="1247"/>
      <c r="J10" s="1247"/>
      <c r="K10" s="1247"/>
    </row>
    <row r="11" spans="1:11" ht="26.4">
      <c r="A11" s="162">
        <v>2</v>
      </c>
      <c r="B11" s="162" t="s">
        <v>9575</v>
      </c>
      <c r="C11" s="162" t="s">
        <v>1611</v>
      </c>
      <c r="D11" s="162"/>
      <c r="E11" s="444">
        <v>44175.5</v>
      </c>
      <c r="F11" s="162" t="s">
        <v>23590</v>
      </c>
      <c r="G11" s="162" t="s">
        <v>23591</v>
      </c>
      <c r="H11" s="1246" t="s">
        <v>23592</v>
      </c>
      <c r="I11" s="1247"/>
      <c r="J11" s="1247"/>
      <c r="K11" s="1247"/>
    </row>
    <row r="12" spans="1:11" ht="26.4">
      <c r="A12" s="162">
        <v>3</v>
      </c>
      <c r="B12" s="162" t="s">
        <v>23593</v>
      </c>
      <c r="C12" s="162" t="s">
        <v>1611</v>
      </c>
      <c r="D12" s="162"/>
      <c r="E12" s="444">
        <v>240</v>
      </c>
      <c r="F12" s="162" t="s">
        <v>23594</v>
      </c>
      <c r="G12" s="162" t="s">
        <v>23595</v>
      </c>
      <c r="H12" s="1246" t="s">
        <v>23596</v>
      </c>
      <c r="I12" s="1247"/>
      <c r="J12" s="1247"/>
      <c r="K12" s="1247"/>
    </row>
    <row r="13" spans="1:11" ht="52.8">
      <c r="A13" s="162">
        <v>4</v>
      </c>
      <c r="B13" s="162" t="s">
        <v>23597</v>
      </c>
      <c r="C13" s="162" t="s">
        <v>1611</v>
      </c>
      <c r="D13" s="162"/>
      <c r="E13" s="444">
        <v>14523</v>
      </c>
      <c r="F13" s="162" t="s">
        <v>23598</v>
      </c>
      <c r="G13" s="162" t="s">
        <v>23599</v>
      </c>
      <c r="H13" s="1246" t="s">
        <v>23600</v>
      </c>
      <c r="I13" s="1247"/>
      <c r="J13" s="1247"/>
      <c r="K13" s="1247"/>
    </row>
    <row r="14" spans="1:11" ht="26.4">
      <c r="A14" s="162">
        <v>5</v>
      </c>
      <c r="B14" s="162" t="s">
        <v>23601</v>
      </c>
      <c r="C14" s="162" t="s">
        <v>1611</v>
      </c>
      <c r="D14" s="162"/>
      <c r="E14" s="444">
        <v>450.1</v>
      </c>
      <c r="F14" s="162" t="s">
        <v>23602</v>
      </c>
      <c r="G14" s="162" t="s">
        <v>10150</v>
      </c>
      <c r="H14" s="1246" t="s">
        <v>23603</v>
      </c>
      <c r="I14" s="1247"/>
      <c r="J14" s="1247"/>
      <c r="K14" s="1247"/>
    </row>
    <row r="15" spans="1:11" ht="39.6">
      <c r="A15" s="162">
        <v>6</v>
      </c>
      <c r="B15" s="162" t="s">
        <v>23604</v>
      </c>
      <c r="C15" s="162" t="s">
        <v>1611</v>
      </c>
      <c r="D15" s="162"/>
      <c r="E15" s="444">
        <v>1592.3</v>
      </c>
      <c r="F15" s="162" t="s">
        <v>23605</v>
      </c>
      <c r="G15" s="162" t="s">
        <v>10150</v>
      </c>
      <c r="H15" s="1246" t="s">
        <v>23606</v>
      </c>
      <c r="I15" s="1247"/>
      <c r="J15" s="1247"/>
      <c r="K15" s="1247"/>
    </row>
    <row r="16" spans="1:11" ht="26.4">
      <c r="A16" s="312"/>
      <c r="B16" s="312" t="s">
        <v>5963</v>
      </c>
      <c r="C16" s="312">
        <v>6</v>
      </c>
      <c r="D16" s="312"/>
      <c r="E16" s="1248">
        <f>SUM(E10:E15)</f>
        <v>63855.07</v>
      </c>
      <c r="F16" s="312"/>
      <c r="G16" s="312"/>
      <c r="H16" s="1249"/>
      <c r="I16" s="1247"/>
      <c r="J16" s="1247"/>
      <c r="K16" s="1247"/>
    </row>
    <row r="17" spans="1:11" ht="62.25" customHeight="1">
      <c r="A17" s="162">
        <v>1</v>
      </c>
      <c r="B17" s="162" t="s">
        <v>23607</v>
      </c>
      <c r="C17" s="162" t="s">
        <v>1616</v>
      </c>
      <c r="D17" s="162"/>
      <c r="E17" s="444">
        <v>10900</v>
      </c>
      <c r="F17" s="162" t="s">
        <v>23608</v>
      </c>
      <c r="G17" s="162" t="s">
        <v>10150</v>
      </c>
      <c r="H17" s="1246" t="s">
        <v>23609</v>
      </c>
      <c r="I17" s="1247"/>
      <c r="J17" s="1247"/>
      <c r="K17" s="1247"/>
    </row>
    <row r="18" spans="1:11" ht="26.4">
      <c r="A18" s="312"/>
      <c r="B18" s="312" t="s">
        <v>5971</v>
      </c>
      <c r="C18" s="312">
        <v>1</v>
      </c>
      <c r="D18" s="312"/>
      <c r="E18" s="1248">
        <f>E17</f>
        <v>10900</v>
      </c>
      <c r="F18" s="312"/>
      <c r="G18" s="312"/>
      <c r="H18" s="1249"/>
      <c r="I18" s="1247"/>
      <c r="J18" s="1247"/>
      <c r="K18" s="1247"/>
    </row>
    <row r="19" spans="1:11" ht="26.4">
      <c r="A19" s="162">
        <v>1</v>
      </c>
      <c r="B19" s="162" t="s">
        <v>23610</v>
      </c>
      <c r="C19" s="162" t="s">
        <v>9084</v>
      </c>
      <c r="D19" s="162" t="s">
        <v>231</v>
      </c>
      <c r="E19" s="444">
        <v>527</v>
      </c>
      <c r="F19" s="162" t="s">
        <v>23611</v>
      </c>
      <c r="G19" s="162" t="s">
        <v>23612</v>
      </c>
      <c r="H19" s="1246" t="s">
        <v>23613</v>
      </c>
      <c r="I19" s="1247"/>
      <c r="J19" s="1247"/>
      <c r="K19" s="1247"/>
    </row>
    <row r="20" spans="1:11" ht="26.4">
      <c r="A20" s="162">
        <v>2</v>
      </c>
      <c r="B20" s="162" t="s">
        <v>23614</v>
      </c>
      <c r="C20" s="162" t="s">
        <v>9084</v>
      </c>
      <c r="D20" s="162" t="s">
        <v>231</v>
      </c>
      <c r="E20" s="444">
        <v>300</v>
      </c>
      <c r="F20" s="162" t="s">
        <v>23615</v>
      </c>
      <c r="G20" s="162" t="s">
        <v>23616</v>
      </c>
      <c r="H20" s="1246" t="s">
        <v>23613</v>
      </c>
      <c r="I20" s="1247"/>
      <c r="J20" s="1247"/>
      <c r="K20" s="1247"/>
    </row>
    <row r="21" spans="1:11" ht="26.4">
      <c r="A21" s="162">
        <v>3</v>
      </c>
      <c r="B21" s="162" t="s">
        <v>23617</v>
      </c>
      <c r="C21" s="162" t="s">
        <v>9084</v>
      </c>
      <c r="D21" s="162" t="s">
        <v>231</v>
      </c>
      <c r="E21" s="444">
        <v>21.7</v>
      </c>
      <c r="F21" s="162" t="s">
        <v>23618</v>
      </c>
      <c r="G21" s="162" t="s">
        <v>23619</v>
      </c>
      <c r="H21" s="1246" t="s">
        <v>23620</v>
      </c>
      <c r="I21" s="1247"/>
      <c r="J21" s="1247"/>
      <c r="K21" s="1247"/>
    </row>
    <row r="22" spans="1:11" ht="26.4">
      <c r="A22" s="311"/>
      <c r="B22" s="311" t="s">
        <v>6014</v>
      </c>
      <c r="C22" s="311">
        <v>3</v>
      </c>
      <c r="D22" s="311"/>
      <c r="E22" s="1250">
        <f>SUM(E19:E21)</f>
        <v>848.7</v>
      </c>
      <c r="F22" s="311"/>
      <c r="G22" s="311"/>
      <c r="H22" s="1251"/>
      <c r="I22" s="1247"/>
      <c r="J22" s="1247"/>
      <c r="K22" s="1247"/>
    </row>
    <row r="23" spans="1:11" ht="26.4">
      <c r="A23" s="162">
        <v>1</v>
      </c>
      <c r="B23" s="162" t="s">
        <v>23621</v>
      </c>
      <c r="C23" s="162" t="s">
        <v>9084</v>
      </c>
      <c r="D23" s="162" t="s">
        <v>25</v>
      </c>
      <c r="E23" s="444">
        <v>600</v>
      </c>
      <c r="F23" s="162" t="s">
        <v>23622</v>
      </c>
      <c r="G23" s="162" t="s">
        <v>23623</v>
      </c>
      <c r="H23" s="1246" t="s">
        <v>23613</v>
      </c>
      <c r="I23" s="1247"/>
      <c r="J23" s="1247"/>
      <c r="K23" s="1247"/>
    </row>
    <row r="24" spans="1:11" ht="26.4">
      <c r="A24" s="162">
        <v>2</v>
      </c>
      <c r="B24" s="162" t="s">
        <v>23624</v>
      </c>
      <c r="C24" s="162" t="s">
        <v>9084</v>
      </c>
      <c r="D24" s="162" t="s">
        <v>25</v>
      </c>
      <c r="E24" s="444">
        <v>491</v>
      </c>
      <c r="F24" s="162" t="s">
        <v>23625</v>
      </c>
      <c r="G24" s="162" t="s">
        <v>23626</v>
      </c>
      <c r="H24" s="1246" t="s">
        <v>23627</v>
      </c>
      <c r="I24" s="1247"/>
      <c r="J24" s="1247"/>
      <c r="K24" s="1247"/>
    </row>
    <row r="25" spans="1:11" ht="26.4">
      <c r="A25" s="162">
        <v>3</v>
      </c>
      <c r="B25" s="162" t="s">
        <v>23628</v>
      </c>
      <c r="C25" s="162" t="s">
        <v>9084</v>
      </c>
      <c r="D25" s="162" t="s">
        <v>25</v>
      </c>
      <c r="E25" s="444">
        <v>160</v>
      </c>
      <c r="F25" s="162" t="s">
        <v>23629</v>
      </c>
      <c r="G25" s="162" t="s">
        <v>23630</v>
      </c>
      <c r="H25" s="1246" t="s">
        <v>23631</v>
      </c>
      <c r="I25" s="1247"/>
      <c r="J25" s="1247"/>
      <c r="K25" s="1247"/>
    </row>
    <row r="26" spans="1:11" ht="39.6">
      <c r="A26" s="162">
        <v>4</v>
      </c>
      <c r="B26" s="162" t="s">
        <v>23632</v>
      </c>
      <c r="C26" s="162" t="s">
        <v>9084</v>
      </c>
      <c r="D26" s="162" t="s">
        <v>25</v>
      </c>
      <c r="E26" s="444">
        <v>526</v>
      </c>
      <c r="F26" s="162" t="s">
        <v>23633</v>
      </c>
      <c r="G26" s="162" t="s">
        <v>23626</v>
      </c>
      <c r="H26" s="1246" t="s">
        <v>23627</v>
      </c>
      <c r="I26" s="1247"/>
      <c r="J26" s="1247"/>
      <c r="K26" s="1247"/>
    </row>
    <row r="27" spans="1:11" ht="26.4">
      <c r="A27" s="162">
        <v>5</v>
      </c>
      <c r="B27" s="162" t="s">
        <v>23634</v>
      </c>
      <c r="C27" s="162" t="s">
        <v>9084</v>
      </c>
      <c r="D27" s="162" t="s">
        <v>25</v>
      </c>
      <c r="E27" s="444">
        <v>470</v>
      </c>
      <c r="F27" s="162" t="s">
        <v>23635</v>
      </c>
      <c r="G27" s="162" t="s">
        <v>23630</v>
      </c>
      <c r="H27" s="1246" t="s">
        <v>23636</v>
      </c>
      <c r="I27" s="1247"/>
      <c r="J27" s="1247"/>
      <c r="K27" s="1247"/>
    </row>
    <row r="28" spans="1:11" ht="66">
      <c r="A28" s="162">
        <v>6</v>
      </c>
      <c r="B28" s="162" t="s">
        <v>23637</v>
      </c>
      <c r="C28" s="162" t="s">
        <v>9084</v>
      </c>
      <c r="D28" s="162" t="s">
        <v>25</v>
      </c>
      <c r="E28" s="444">
        <v>38500</v>
      </c>
      <c r="F28" s="162" t="s">
        <v>23638</v>
      </c>
      <c r="G28" s="162" t="s">
        <v>23639</v>
      </c>
      <c r="H28" s="1246" t="s">
        <v>23640</v>
      </c>
      <c r="I28" s="1247"/>
      <c r="J28" s="1247"/>
      <c r="K28" s="1247"/>
    </row>
    <row r="29" spans="1:11" ht="26.4">
      <c r="A29" s="311"/>
      <c r="B29" s="311" t="s">
        <v>6408</v>
      </c>
      <c r="C29" s="311">
        <v>6</v>
      </c>
      <c r="D29" s="311"/>
      <c r="E29" s="1250">
        <f>SUM(E23:E28)</f>
        <v>40747</v>
      </c>
      <c r="F29" s="311"/>
      <c r="G29" s="311"/>
      <c r="H29" s="1251"/>
      <c r="I29" s="1247"/>
      <c r="J29" s="1247"/>
      <c r="K29" s="1247"/>
    </row>
    <row r="30" spans="1:11" ht="26.4">
      <c r="A30" s="162">
        <v>1</v>
      </c>
      <c r="B30" s="162" t="s">
        <v>23641</v>
      </c>
      <c r="C30" s="162" t="s">
        <v>9084</v>
      </c>
      <c r="D30" s="162" t="s">
        <v>358</v>
      </c>
      <c r="E30" s="444">
        <v>50</v>
      </c>
      <c r="F30" s="162" t="s">
        <v>23642</v>
      </c>
      <c r="G30" s="162"/>
      <c r="H30" s="1246" t="s">
        <v>23643</v>
      </c>
      <c r="I30" s="1247"/>
      <c r="J30" s="1247"/>
      <c r="K30" s="1247"/>
    </row>
    <row r="31" spans="1:11" ht="39.6">
      <c r="A31" s="162">
        <v>2</v>
      </c>
      <c r="B31" s="162" t="s">
        <v>23644</v>
      </c>
      <c r="C31" s="162" t="s">
        <v>9084</v>
      </c>
      <c r="D31" s="162" t="s">
        <v>358</v>
      </c>
      <c r="E31" s="444">
        <v>27646</v>
      </c>
      <c r="F31" s="162" t="s">
        <v>23645</v>
      </c>
      <c r="G31" s="162" t="s">
        <v>23646</v>
      </c>
      <c r="H31" s="1246" t="s">
        <v>23647</v>
      </c>
      <c r="I31" s="1247"/>
      <c r="J31" s="1247"/>
      <c r="K31" s="1247"/>
    </row>
    <row r="32" spans="1:11" ht="26.4">
      <c r="A32" s="311"/>
      <c r="B32" s="311" t="s">
        <v>6022</v>
      </c>
      <c r="C32" s="311">
        <v>2</v>
      </c>
      <c r="D32" s="311"/>
      <c r="E32" s="1250">
        <f>SUM(E30:E31)</f>
        <v>27696</v>
      </c>
      <c r="F32" s="311"/>
      <c r="G32" s="311"/>
      <c r="H32" s="1251"/>
      <c r="I32" s="1247"/>
      <c r="J32" s="1247"/>
      <c r="K32" s="1247"/>
    </row>
    <row r="33" spans="1:11" ht="39.6">
      <c r="A33" s="162">
        <v>1</v>
      </c>
      <c r="B33" s="162" t="s">
        <v>23648</v>
      </c>
      <c r="C33" s="162" t="s">
        <v>9084</v>
      </c>
      <c r="D33" s="162" t="s">
        <v>2107</v>
      </c>
      <c r="E33" s="444">
        <v>250</v>
      </c>
      <c r="F33" s="162" t="s">
        <v>23649</v>
      </c>
      <c r="G33" s="162" t="s">
        <v>23612</v>
      </c>
      <c r="H33" s="1246" t="s">
        <v>23613</v>
      </c>
      <c r="I33" s="1247"/>
      <c r="J33" s="1247"/>
      <c r="K33" s="1247"/>
    </row>
    <row r="34" spans="1:11" ht="26.4">
      <c r="A34" s="311"/>
      <c r="B34" s="311" t="s">
        <v>5980</v>
      </c>
      <c r="C34" s="311">
        <v>1</v>
      </c>
      <c r="D34" s="311"/>
      <c r="E34" s="1250">
        <f>SUM(E33)</f>
        <v>250</v>
      </c>
      <c r="F34" s="311"/>
      <c r="G34" s="311"/>
      <c r="H34" s="1251"/>
      <c r="I34" s="1247"/>
      <c r="J34" s="1247"/>
      <c r="K34" s="1247"/>
    </row>
    <row r="35" spans="1:11" ht="52.8">
      <c r="A35" s="162">
        <v>1</v>
      </c>
      <c r="B35" s="162" t="s">
        <v>23650</v>
      </c>
      <c r="C35" s="162" t="s">
        <v>9084</v>
      </c>
      <c r="D35" s="162" t="s">
        <v>3284</v>
      </c>
      <c r="E35" s="444">
        <v>100</v>
      </c>
      <c r="F35" s="162" t="s">
        <v>23651</v>
      </c>
      <c r="G35" s="162" t="s">
        <v>23652</v>
      </c>
      <c r="H35" s="1246" t="s">
        <v>23613</v>
      </c>
      <c r="I35" s="1247"/>
      <c r="J35" s="1247"/>
      <c r="K35" s="1247"/>
    </row>
    <row r="36" spans="1:11" ht="39.6">
      <c r="A36" s="162">
        <v>2</v>
      </c>
      <c r="B36" s="162" t="s">
        <v>23653</v>
      </c>
      <c r="C36" s="162" t="s">
        <v>9084</v>
      </c>
      <c r="D36" s="162" t="s">
        <v>3284</v>
      </c>
      <c r="E36" s="444">
        <v>4316</v>
      </c>
      <c r="F36" s="162" t="s">
        <v>23654</v>
      </c>
      <c r="G36" s="162" t="s">
        <v>23655</v>
      </c>
      <c r="H36" s="1246" t="s">
        <v>23656</v>
      </c>
      <c r="I36" s="1247"/>
      <c r="J36" s="1247"/>
      <c r="K36" s="1247"/>
    </row>
    <row r="37" spans="1:11" ht="26.4">
      <c r="A37" s="311"/>
      <c r="B37" s="311" t="s">
        <v>23657</v>
      </c>
      <c r="C37" s="311">
        <v>2</v>
      </c>
      <c r="D37" s="311"/>
      <c r="E37" s="1250">
        <f>SUM(E35:E36)</f>
        <v>4416</v>
      </c>
      <c r="F37" s="311"/>
      <c r="G37" s="311"/>
      <c r="H37" s="1251"/>
      <c r="I37" s="1247"/>
      <c r="J37" s="1247"/>
      <c r="K37" s="1247"/>
    </row>
    <row r="38" spans="1:11" ht="39.6">
      <c r="A38" s="312"/>
      <c r="B38" s="312" t="s">
        <v>3299</v>
      </c>
      <c r="C38" s="312">
        <f>C37+C34+C32+C29+C22</f>
        <v>14</v>
      </c>
      <c r="D38" s="312"/>
      <c r="E38" s="312">
        <f>E37+E34+E32+E29+E22</f>
        <v>73957.7</v>
      </c>
      <c r="F38" s="312"/>
      <c r="G38" s="312"/>
      <c r="H38" s="1249"/>
      <c r="I38" s="1247"/>
      <c r="J38" s="1247"/>
      <c r="K38" s="1247"/>
    </row>
    <row r="39" spans="1:11" ht="39.6">
      <c r="A39" s="162">
        <v>1</v>
      </c>
      <c r="B39" s="162" t="s">
        <v>23658</v>
      </c>
      <c r="C39" s="162" t="s">
        <v>23659</v>
      </c>
      <c r="D39" s="162" t="s">
        <v>72</v>
      </c>
      <c r="E39" s="444">
        <v>40</v>
      </c>
      <c r="F39" s="162" t="s">
        <v>23660</v>
      </c>
      <c r="G39" s="162" t="s">
        <v>23661</v>
      </c>
      <c r="H39" s="1246" t="s">
        <v>23662</v>
      </c>
      <c r="I39" s="1247"/>
      <c r="J39" s="1247"/>
      <c r="K39" s="1247"/>
    </row>
    <row r="40" spans="1:11" ht="39.6">
      <c r="A40" s="162">
        <v>2</v>
      </c>
      <c r="B40" s="162" t="s">
        <v>23663</v>
      </c>
      <c r="C40" s="162" t="s">
        <v>23659</v>
      </c>
      <c r="D40" s="162" t="s">
        <v>72</v>
      </c>
      <c r="E40" s="444">
        <v>100</v>
      </c>
      <c r="F40" s="162" t="s">
        <v>23664</v>
      </c>
      <c r="G40" s="162" t="s">
        <v>23665</v>
      </c>
      <c r="H40" s="1246" t="s">
        <v>23662</v>
      </c>
      <c r="I40" s="1247"/>
      <c r="J40" s="1247"/>
      <c r="K40" s="1247"/>
    </row>
    <row r="41" spans="1:11" ht="26.4">
      <c r="A41" s="162">
        <v>3</v>
      </c>
      <c r="B41" s="162" t="s">
        <v>23666</v>
      </c>
      <c r="C41" s="162" t="s">
        <v>23659</v>
      </c>
      <c r="D41" s="162" t="s">
        <v>72</v>
      </c>
      <c r="E41" s="444">
        <v>30</v>
      </c>
      <c r="F41" s="162" t="s">
        <v>23667</v>
      </c>
      <c r="G41" s="162" t="s">
        <v>23668</v>
      </c>
      <c r="H41" s="1246" t="s">
        <v>23669</v>
      </c>
      <c r="I41" s="1247"/>
      <c r="J41" s="1247"/>
      <c r="K41" s="1247"/>
    </row>
    <row r="42" spans="1:11" ht="26.4">
      <c r="A42" s="162">
        <v>4</v>
      </c>
      <c r="B42" s="162" t="s">
        <v>23670</v>
      </c>
      <c r="C42" s="162" t="s">
        <v>23659</v>
      </c>
      <c r="D42" s="162" t="s">
        <v>72</v>
      </c>
      <c r="E42" s="444">
        <v>50</v>
      </c>
      <c r="F42" s="162" t="s">
        <v>23671</v>
      </c>
      <c r="G42" s="162" t="s">
        <v>23672</v>
      </c>
      <c r="H42" s="1246" t="s">
        <v>23673</v>
      </c>
      <c r="I42" s="1247"/>
      <c r="J42" s="1247"/>
      <c r="K42" s="1247"/>
    </row>
    <row r="43" spans="1:11" ht="26.4">
      <c r="A43" s="162">
        <v>5</v>
      </c>
      <c r="B43" s="162" t="s">
        <v>23674</v>
      </c>
      <c r="C43" s="162" t="s">
        <v>23659</v>
      </c>
      <c r="D43" s="162" t="s">
        <v>72</v>
      </c>
      <c r="E43" s="444">
        <v>100</v>
      </c>
      <c r="F43" s="162" t="s">
        <v>23675</v>
      </c>
      <c r="G43" s="162" t="s">
        <v>23630</v>
      </c>
      <c r="H43" s="1246" t="s">
        <v>23676</v>
      </c>
      <c r="I43" s="1247"/>
      <c r="J43" s="1247"/>
      <c r="K43" s="1247"/>
    </row>
    <row r="44" spans="1:11" ht="26.4">
      <c r="A44" s="162">
        <v>6</v>
      </c>
      <c r="B44" s="162" t="s">
        <v>23677</v>
      </c>
      <c r="C44" s="162" t="s">
        <v>23659</v>
      </c>
      <c r="D44" s="162" t="s">
        <v>72</v>
      </c>
      <c r="E44" s="444">
        <v>90</v>
      </c>
      <c r="F44" s="162" t="s">
        <v>23678</v>
      </c>
      <c r="G44" s="162" t="s">
        <v>23679</v>
      </c>
      <c r="H44" s="1246" t="s">
        <v>23680</v>
      </c>
      <c r="I44" s="1247"/>
      <c r="J44" s="1247"/>
      <c r="K44" s="1247"/>
    </row>
    <row r="45" spans="1:11" ht="26.4">
      <c r="A45" s="311"/>
      <c r="B45" s="311" t="s">
        <v>6048</v>
      </c>
      <c r="C45" s="311">
        <v>6</v>
      </c>
      <c r="D45" s="311"/>
      <c r="E45" s="1250">
        <f>SUM(E39:E44)</f>
        <v>410</v>
      </c>
      <c r="F45" s="311"/>
      <c r="G45" s="311"/>
      <c r="H45" s="1251"/>
      <c r="I45" s="1247"/>
      <c r="J45" s="1247"/>
      <c r="K45" s="1247"/>
    </row>
    <row r="46" spans="1:11" ht="52.8">
      <c r="A46" s="162">
        <v>1</v>
      </c>
      <c r="B46" s="162" t="s">
        <v>23681</v>
      </c>
      <c r="C46" s="162" t="s">
        <v>23659</v>
      </c>
      <c r="D46" s="162" t="s">
        <v>75</v>
      </c>
      <c r="E46" s="444">
        <v>100</v>
      </c>
      <c r="F46" s="162" t="s">
        <v>23682</v>
      </c>
      <c r="G46" s="162" t="s">
        <v>23612</v>
      </c>
      <c r="H46" s="1246" t="s">
        <v>23683</v>
      </c>
      <c r="I46" s="1247"/>
      <c r="J46" s="1247"/>
      <c r="K46" s="1247"/>
    </row>
    <row r="47" spans="1:11" ht="66">
      <c r="A47" s="162">
        <v>2</v>
      </c>
      <c r="B47" s="162" t="s">
        <v>23684</v>
      </c>
      <c r="C47" s="162" t="s">
        <v>23659</v>
      </c>
      <c r="D47" s="162" t="s">
        <v>75</v>
      </c>
      <c r="E47" s="444">
        <v>32</v>
      </c>
      <c r="F47" s="162" t="s">
        <v>23685</v>
      </c>
      <c r="G47" s="162" t="s">
        <v>23626</v>
      </c>
      <c r="H47" s="1246" t="s">
        <v>23676</v>
      </c>
      <c r="I47" s="1247"/>
      <c r="J47" s="1247"/>
      <c r="K47" s="1247"/>
    </row>
    <row r="48" spans="1:11" ht="26.4">
      <c r="A48" s="311"/>
      <c r="B48" s="311" t="s">
        <v>6890</v>
      </c>
      <c r="C48" s="311">
        <v>2</v>
      </c>
      <c r="D48" s="311"/>
      <c r="E48" s="1250">
        <f>SUM(E46:E47)</f>
        <v>132</v>
      </c>
      <c r="F48" s="311"/>
      <c r="G48" s="311"/>
      <c r="H48" s="1251"/>
      <c r="I48" s="1247"/>
      <c r="J48" s="1247"/>
      <c r="K48" s="1247"/>
    </row>
    <row r="49" spans="1:11" ht="52.8">
      <c r="A49" s="162">
        <v>1</v>
      </c>
      <c r="B49" s="162" t="s">
        <v>23686</v>
      </c>
      <c r="C49" s="162" t="s">
        <v>23659</v>
      </c>
      <c r="D49" s="162" t="s">
        <v>552</v>
      </c>
      <c r="E49" s="444">
        <v>24</v>
      </c>
      <c r="F49" s="162" t="s">
        <v>23687</v>
      </c>
      <c r="G49" s="162" t="s">
        <v>23626</v>
      </c>
      <c r="H49" s="1246" t="s">
        <v>23662</v>
      </c>
      <c r="I49" s="1247"/>
      <c r="J49" s="1247"/>
      <c r="K49" s="1247"/>
    </row>
    <row r="50" spans="1:11" ht="39.6">
      <c r="A50" s="311"/>
      <c r="B50" s="311" t="s">
        <v>21424</v>
      </c>
      <c r="C50" s="311">
        <v>1</v>
      </c>
      <c r="D50" s="311"/>
      <c r="E50" s="1250">
        <f>SUM(E49)</f>
        <v>24</v>
      </c>
      <c r="F50" s="311"/>
      <c r="G50" s="311"/>
      <c r="H50" s="1251"/>
      <c r="I50" s="1247"/>
      <c r="J50" s="1247"/>
      <c r="K50" s="1247"/>
    </row>
    <row r="51" spans="1:11" ht="26.4">
      <c r="A51" s="162">
        <v>1</v>
      </c>
      <c r="B51" s="162" t="s">
        <v>23688</v>
      </c>
      <c r="C51" s="162" t="s">
        <v>23659</v>
      </c>
      <c r="D51" s="162" t="s">
        <v>87</v>
      </c>
      <c r="E51" s="444">
        <v>33</v>
      </c>
      <c r="F51" s="162" t="s">
        <v>23689</v>
      </c>
      <c r="G51" s="162" t="s">
        <v>23690</v>
      </c>
      <c r="H51" s="1246" t="s">
        <v>23691</v>
      </c>
      <c r="I51" s="1247"/>
      <c r="J51" s="1247"/>
      <c r="K51" s="1247"/>
    </row>
    <row r="52" spans="1:11" ht="26.4">
      <c r="A52" s="162">
        <v>2</v>
      </c>
      <c r="B52" s="162" t="s">
        <v>23692</v>
      </c>
      <c r="C52" s="162" t="s">
        <v>23659</v>
      </c>
      <c r="D52" s="162" t="s">
        <v>87</v>
      </c>
      <c r="E52" s="444">
        <v>10</v>
      </c>
      <c r="F52" s="162" t="s">
        <v>23693</v>
      </c>
      <c r="G52" s="162" t="s">
        <v>23694</v>
      </c>
      <c r="H52" s="1246" t="s">
        <v>23662</v>
      </c>
      <c r="I52" s="1247"/>
      <c r="J52" s="1247"/>
      <c r="K52" s="1247"/>
    </row>
    <row r="53" spans="1:11" ht="39.6">
      <c r="A53" s="162">
        <v>3</v>
      </c>
      <c r="B53" s="162" t="s">
        <v>23695</v>
      </c>
      <c r="C53" s="162" t="s">
        <v>23659</v>
      </c>
      <c r="D53" s="162" t="s">
        <v>87</v>
      </c>
      <c r="E53" s="444">
        <v>20</v>
      </c>
      <c r="F53" s="162" t="s">
        <v>23696</v>
      </c>
      <c r="G53" s="162" t="s">
        <v>23612</v>
      </c>
      <c r="H53" s="1246" t="s">
        <v>23697</v>
      </c>
      <c r="I53" s="1247"/>
      <c r="J53" s="1247"/>
      <c r="K53" s="1247"/>
    </row>
    <row r="54" spans="1:11" ht="26.4">
      <c r="A54" s="162">
        <v>4</v>
      </c>
      <c r="B54" s="162" t="s">
        <v>23698</v>
      </c>
      <c r="C54" s="162" t="s">
        <v>23659</v>
      </c>
      <c r="D54" s="162" t="s">
        <v>87</v>
      </c>
      <c r="E54" s="444">
        <v>10</v>
      </c>
      <c r="F54" s="162" t="s">
        <v>23699</v>
      </c>
      <c r="G54" s="162" t="s">
        <v>23630</v>
      </c>
      <c r="H54" s="1246" t="s">
        <v>23700</v>
      </c>
      <c r="I54" s="1247"/>
      <c r="J54" s="1247"/>
      <c r="K54" s="1247"/>
    </row>
    <row r="55" spans="1:11" ht="26.4">
      <c r="A55" s="311"/>
      <c r="B55" s="311" t="s">
        <v>6041</v>
      </c>
      <c r="C55" s="311">
        <v>4</v>
      </c>
      <c r="D55" s="311"/>
      <c r="E55" s="1250">
        <f>SUM(E51:E54)</f>
        <v>73</v>
      </c>
      <c r="F55" s="311"/>
      <c r="G55" s="311"/>
      <c r="H55" s="1251"/>
      <c r="I55" s="1247"/>
      <c r="J55" s="1247"/>
      <c r="K55" s="1247"/>
    </row>
    <row r="56" spans="1:11" ht="52.8">
      <c r="A56" s="312"/>
      <c r="B56" s="312" t="s">
        <v>3341</v>
      </c>
      <c r="C56" s="312">
        <f>C55+C50+C48+C45</f>
        <v>13</v>
      </c>
      <c r="D56" s="312"/>
      <c r="E56" s="312">
        <f>E55+E50+E48+E45</f>
        <v>639</v>
      </c>
      <c r="F56" s="312"/>
      <c r="G56" s="312"/>
      <c r="H56" s="1249"/>
      <c r="I56" s="1247"/>
      <c r="J56" s="1247"/>
      <c r="K56" s="1247"/>
    </row>
    <row r="57" spans="1:11" ht="26.4">
      <c r="A57" s="162">
        <v>1</v>
      </c>
      <c r="B57" s="162" t="s">
        <v>23701</v>
      </c>
      <c r="C57" s="162" t="s">
        <v>15589</v>
      </c>
      <c r="D57" s="162"/>
      <c r="E57" s="444">
        <v>876.6</v>
      </c>
      <c r="F57" s="162" t="s">
        <v>23702</v>
      </c>
      <c r="G57" s="162" t="s">
        <v>23703</v>
      </c>
      <c r="H57" s="1246" t="s">
        <v>23704</v>
      </c>
      <c r="I57" s="1247"/>
      <c r="J57" s="1247"/>
      <c r="K57" s="1247"/>
    </row>
    <row r="58" spans="1:11" ht="52.8">
      <c r="A58" s="312"/>
      <c r="B58" s="312" t="s">
        <v>3347</v>
      </c>
      <c r="C58" s="312">
        <v>1</v>
      </c>
      <c r="D58" s="312"/>
      <c r="E58" s="1248">
        <f>SUM(E57)</f>
        <v>876.6</v>
      </c>
      <c r="F58" s="312"/>
      <c r="G58" s="312"/>
      <c r="H58" s="1249"/>
      <c r="I58" s="1247"/>
      <c r="J58" s="1247"/>
      <c r="K58" s="1247"/>
    </row>
    <row r="59" spans="1:11" ht="79.2">
      <c r="A59" s="162">
        <v>1</v>
      </c>
      <c r="B59" s="162" t="s">
        <v>23705</v>
      </c>
      <c r="C59" s="162" t="s">
        <v>21650</v>
      </c>
      <c r="D59" s="162"/>
      <c r="E59" s="1252">
        <v>30.95</v>
      </c>
      <c r="F59" s="162" t="s">
        <v>23706</v>
      </c>
      <c r="G59" s="162" t="s">
        <v>23707</v>
      </c>
      <c r="H59" s="1246"/>
      <c r="I59" s="1247"/>
      <c r="J59" s="1247"/>
      <c r="K59" s="1247"/>
    </row>
    <row r="60" spans="1:11" ht="39.6">
      <c r="A60" s="162">
        <v>2</v>
      </c>
      <c r="B60" s="162" t="s">
        <v>23708</v>
      </c>
      <c r="C60" s="162" t="s">
        <v>21650</v>
      </c>
      <c r="D60" s="162"/>
      <c r="E60" s="1252">
        <v>12</v>
      </c>
      <c r="F60" s="162" t="s">
        <v>23709</v>
      </c>
      <c r="G60" s="162" t="s">
        <v>23710</v>
      </c>
      <c r="H60" s="1246"/>
      <c r="I60" s="1247"/>
      <c r="J60" s="1247"/>
      <c r="K60" s="1247"/>
    </row>
    <row r="61" spans="1:11" ht="52.8">
      <c r="A61" s="162">
        <v>3</v>
      </c>
      <c r="B61" s="162" t="s">
        <v>23711</v>
      </c>
      <c r="C61" s="162" t="s">
        <v>21650</v>
      </c>
      <c r="D61" s="162"/>
      <c r="E61" s="1252">
        <v>9</v>
      </c>
      <c r="F61" s="162" t="s">
        <v>23712</v>
      </c>
      <c r="G61" s="162" t="s">
        <v>23713</v>
      </c>
      <c r="H61" s="1246"/>
      <c r="I61" s="1247"/>
      <c r="J61" s="1247"/>
      <c r="K61" s="1247"/>
    </row>
    <row r="62" spans="1:11" ht="26.4">
      <c r="A62" s="162">
        <v>4</v>
      </c>
      <c r="B62" s="162" t="s">
        <v>23714</v>
      </c>
      <c r="C62" s="162" t="s">
        <v>21650</v>
      </c>
      <c r="D62" s="162"/>
      <c r="E62" s="1252">
        <v>40.1</v>
      </c>
      <c r="F62" s="162" t="s">
        <v>23715</v>
      </c>
      <c r="G62" s="162" t="s">
        <v>23716</v>
      </c>
      <c r="H62" s="1246"/>
      <c r="I62" s="1247"/>
      <c r="J62" s="1247"/>
      <c r="K62" s="1247"/>
    </row>
    <row r="63" spans="1:11" ht="39.6">
      <c r="A63" s="162">
        <v>5</v>
      </c>
      <c r="B63" s="162" t="s">
        <v>23717</v>
      </c>
      <c r="C63" s="162" t="s">
        <v>21650</v>
      </c>
      <c r="D63" s="162"/>
      <c r="E63" s="1252">
        <v>44.1</v>
      </c>
      <c r="F63" s="162" t="s">
        <v>23718</v>
      </c>
      <c r="G63" s="162" t="s">
        <v>23716</v>
      </c>
      <c r="H63" s="1246"/>
      <c r="I63" s="1247"/>
      <c r="J63" s="1247"/>
      <c r="K63" s="1247"/>
    </row>
    <row r="64" spans="1:11" ht="52.8">
      <c r="A64" s="162">
        <v>6</v>
      </c>
      <c r="B64" s="162" t="s">
        <v>23719</v>
      </c>
      <c r="C64" s="162" t="s">
        <v>21650</v>
      </c>
      <c r="D64" s="162"/>
      <c r="E64" s="1252">
        <v>23</v>
      </c>
      <c r="F64" s="162" t="s">
        <v>23720</v>
      </c>
      <c r="G64" s="162" t="s">
        <v>23721</v>
      </c>
      <c r="H64" s="1246"/>
      <c r="I64" s="1247"/>
      <c r="J64" s="1247"/>
      <c r="K64" s="1247"/>
    </row>
    <row r="65" spans="1:11" ht="26.4">
      <c r="A65" s="162">
        <v>7</v>
      </c>
      <c r="B65" s="162" t="s">
        <v>23722</v>
      </c>
      <c r="C65" s="162" t="s">
        <v>21650</v>
      </c>
      <c r="D65" s="162"/>
      <c r="E65" s="1252">
        <v>23</v>
      </c>
      <c r="F65" s="162" t="s">
        <v>23723</v>
      </c>
      <c r="G65" s="162" t="s">
        <v>23716</v>
      </c>
      <c r="H65" s="1246"/>
      <c r="I65" s="1247"/>
      <c r="J65" s="1247"/>
      <c r="K65" s="1247"/>
    </row>
    <row r="66" spans="1:11" ht="26.4">
      <c r="A66" s="162">
        <v>8</v>
      </c>
      <c r="B66" s="162" t="s">
        <v>23724</v>
      </c>
      <c r="C66" s="162" t="s">
        <v>21650</v>
      </c>
      <c r="D66" s="162"/>
      <c r="E66" s="1252">
        <v>70</v>
      </c>
      <c r="F66" s="162" t="s">
        <v>23725</v>
      </c>
      <c r="G66" s="162" t="s">
        <v>23716</v>
      </c>
      <c r="H66" s="1246"/>
      <c r="I66" s="1247"/>
      <c r="J66" s="1247"/>
      <c r="K66" s="1247"/>
    </row>
    <row r="67" spans="1:11" ht="26.4">
      <c r="A67" s="162">
        <v>9</v>
      </c>
      <c r="B67" s="162" t="s">
        <v>23726</v>
      </c>
      <c r="C67" s="162" t="s">
        <v>21650</v>
      </c>
      <c r="D67" s="162"/>
      <c r="E67" s="444">
        <v>15</v>
      </c>
      <c r="F67" s="162" t="s">
        <v>23727</v>
      </c>
      <c r="G67" s="162" t="s">
        <v>23728</v>
      </c>
      <c r="H67" s="1246"/>
      <c r="I67" s="1247"/>
      <c r="J67" s="1247"/>
      <c r="K67" s="1247"/>
    </row>
    <row r="68" spans="1:11" ht="66">
      <c r="A68" s="312"/>
      <c r="B68" s="312" t="s">
        <v>23729</v>
      </c>
      <c r="C68" s="312">
        <v>9</v>
      </c>
      <c r="D68" s="312"/>
      <c r="E68" s="1248">
        <f>SUM(E59:E67)</f>
        <v>267.14999999999998</v>
      </c>
      <c r="F68" s="312"/>
      <c r="G68" s="312"/>
      <c r="H68" s="1249"/>
      <c r="I68" s="1247"/>
      <c r="J68" s="1247"/>
      <c r="K68" s="1247"/>
    </row>
    <row r="69" spans="1:11" ht="52.8">
      <c r="A69" s="1253"/>
      <c r="B69" s="164" t="s">
        <v>3348</v>
      </c>
      <c r="C69" s="164">
        <f>C68+C58+C56+C38+C18+C16</f>
        <v>44</v>
      </c>
      <c r="D69" s="164"/>
      <c r="E69" s="164">
        <f>E68+E58+E56+E38+E18+E16</f>
        <v>150495.51999999999</v>
      </c>
      <c r="F69" s="164"/>
      <c r="G69" s="164"/>
      <c r="H69" s="1254"/>
      <c r="I69" s="1247"/>
      <c r="J69" s="1247"/>
      <c r="K69" s="1247"/>
    </row>
    <row r="70" spans="1:11">
      <c r="A70" s="2999" t="s">
        <v>23730</v>
      </c>
      <c r="B70" s="3000"/>
      <c r="C70" s="3000"/>
      <c r="D70" s="3000"/>
      <c r="E70" s="3000"/>
      <c r="F70" s="3000"/>
      <c r="G70" s="3000"/>
      <c r="H70" s="3001"/>
    </row>
    <row r="71" spans="1:11" ht="39.6">
      <c r="A71" s="162">
        <v>1</v>
      </c>
      <c r="B71" s="162" t="s">
        <v>3443</v>
      </c>
      <c r="C71" s="162" t="s">
        <v>106</v>
      </c>
      <c r="D71" s="162"/>
      <c r="E71" s="444">
        <v>12000</v>
      </c>
      <c r="F71" s="162" t="s">
        <v>23731</v>
      </c>
      <c r="G71" s="162" t="s">
        <v>23732</v>
      </c>
      <c r="H71" s="162" t="s">
        <v>23733</v>
      </c>
      <c r="I71" s="446"/>
      <c r="J71" s="446"/>
      <c r="K71" s="446"/>
    </row>
    <row r="72" spans="1:11" ht="26.4">
      <c r="A72" s="162">
        <v>2</v>
      </c>
      <c r="B72" s="162" t="s">
        <v>23734</v>
      </c>
      <c r="C72" s="162" t="s">
        <v>106</v>
      </c>
      <c r="D72" s="162"/>
      <c r="E72" s="444">
        <v>1520</v>
      </c>
      <c r="F72" s="162" t="s">
        <v>23735</v>
      </c>
      <c r="G72" s="162" t="s">
        <v>23736</v>
      </c>
      <c r="H72" s="162" t="s">
        <v>23737</v>
      </c>
      <c r="I72" s="446"/>
      <c r="J72" s="446"/>
      <c r="K72" s="446"/>
    </row>
    <row r="73" spans="1:11" ht="39.6">
      <c r="A73" s="162">
        <v>3</v>
      </c>
      <c r="B73" s="162" t="s">
        <v>23738</v>
      </c>
      <c r="C73" s="162" t="s">
        <v>106</v>
      </c>
      <c r="D73" s="162"/>
      <c r="E73" s="444">
        <v>6806</v>
      </c>
      <c r="F73" s="162" t="s">
        <v>23739</v>
      </c>
      <c r="G73" s="162"/>
      <c r="H73" s="162" t="s">
        <v>23740</v>
      </c>
      <c r="I73" s="446"/>
      <c r="J73" s="446"/>
      <c r="K73" s="446"/>
    </row>
    <row r="74" spans="1:11" ht="39.6">
      <c r="A74" s="162">
        <v>4</v>
      </c>
      <c r="B74" s="162" t="s">
        <v>23741</v>
      </c>
      <c r="C74" s="162" t="s">
        <v>106</v>
      </c>
      <c r="D74" s="162"/>
      <c r="E74" s="444">
        <v>1508</v>
      </c>
      <c r="F74" s="162" t="s">
        <v>23742</v>
      </c>
      <c r="G74" s="162" t="s">
        <v>23743</v>
      </c>
      <c r="H74" s="162" t="s">
        <v>23744</v>
      </c>
      <c r="I74" s="446"/>
      <c r="J74" s="446"/>
      <c r="K74" s="446"/>
    </row>
    <row r="75" spans="1:11" ht="26.4">
      <c r="A75" s="162">
        <v>5</v>
      </c>
      <c r="B75" s="162" t="s">
        <v>23745</v>
      </c>
      <c r="C75" s="162" t="s">
        <v>106</v>
      </c>
      <c r="D75" s="162"/>
      <c r="E75" s="444">
        <v>1561</v>
      </c>
      <c r="F75" s="162" t="s">
        <v>23746</v>
      </c>
      <c r="G75" s="162" t="s">
        <v>23747</v>
      </c>
      <c r="H75" s="162" t="s">
        <v>23748</v>
      </c>
      <c r="I75" s="446"/>
      <c r="J75" s="446"/>
      <c r="K75" s="446"/>
    </row>
    <row r="76" spans="1:11" ht="52.8">
      <c r="A76" s="162">
        <v>6</v>
      </c>
      <c r="B76" s="162" t="s">
        <v>23749</v>
      </c>
      <c r="C76" s="162" t="s">
        <v>106</v>
      </c>
      <c r="D76" s="162"/>
      <c r="E76" s="444">
        <v>840</v>
      </c>
      <c r="F76" s="162" t="s">
        <v>23750</v>
      </c>
      <c r="G76" s="162" t="s">
        <v>23751</v>
      </c>
      <c r="H76" s="162" t="s">
        <v>23752</v>
      </c>
      <c r="I76" s="446"/>
      <c r="J76" s="446"/>
      <c r="K76" s="446"/>
    </row>
    <row r="77" spans="1:11" ht="52.8">
      <c r="A77" s="162">
        <v>7</v>
      </c>
      <c r="B77" s="162" t="s">
        <v>23753</v>
      </c>
      <c r="C77" s="162" t="s">
        <v>106</v>
      </c>
      <c r="D77" s="162"/>
      <c r="E77" s="444">
        <v>965</v>
      </c>
      <c r="F77" s="162" t="s">
        <v>23754</v>
      </c>
      <c r="G77" s="162"/>
      <c r="H77" s="162" t="s">
        <v>23755</v>
      </c>
      <c r="I77" s="446"/>
      <c r="J77" s="446"/>
      <c r="K77" s="446"/>
    </row>
    <row r="78" spans="1:11" ht="79.2">
      <c r="A78" s="162">
        <v>8</v>
      </c>
      <c r="B78" s="162" t="s">
        <v>23756</v>
      </c>
      <c r="C78" s="162" t="s">
        <v>106</v>
      </c>
      <c r="D78" s="162"/>
      <c r="E78" s="444">
        <v>2256</v>
      </c>
      <c r="F78" s="162" t="s">
        <v>23757</v>
      </c>
      <c r="G78" s="162"/>
      <c r="H78" s="162" t="s">
        <v>23755</v>
      </c>
      <c r="I78" s="446"/>
      <c r="J78" s="446"/>
      <c r="K78" s="446"/>
    </row>
    <row r="79" spans="1:11" ht="52.8">
      <c r="A79" s="162">
        <v>9</v>
      </c>
      <c r="B79" s="162" t="s">
        <v>23758</v>
      </c>
      <c r="C79" s="162" t="s">
        <v>106</v>
      </c>
      <c r="D79" s="162"/>
      <c r="E79" s="444">
        <v>10300</v>
      </c>
      <c r="F79" s="162" t="s">
        <v>23759</v>
      </c>
      <c r="G79" s="162" t="s">
        <v>23760</v>
      </c>
      <c r="H79" s="162" t="s">
        <v>23755</v>
      </c>
      <c r="I79" s="446"/>
      <c r="J79" s="446"/>
      <c r="K79" s="446"/>
    </row>
    <row r="80" spans="1:11" ht="118.8">
      <c r="A80" s="162">
        <v>10</v>
      </c>
      <c r="B80" s="162" t="s">
        <v>23761</v>
      </c>
      <c r="C80" s="162" t="s">
        <v>106</v>
      </c>
      <c r="D80" s="162"/>
      <c r="E80" s="444">
        <v>102</v>
      </c>
      <c r="F80" s="162" t="s">
        <v>23762</v>
      </c>
      <c r="G80" s="162"/>
      <c r="H80" s="162" t="s">
        <v>23755</v>
      </c>
      <c r="I80" s="446"/>
      <c r="J80" s="446"/>
      <c r="K80" s="446"/>
    </row>
    <row r="81" spans="1:11" ht="26.4">
      <c r="A81" s="162">
        <v>11</v>
      </c>
      <c r="B81" s="162" t="s">
        <v>23763</v>
      </c>
      <c r="C81" s="162" t="s">
        <v>106</v>
      </c>
      <c r="D81" s="162"/>
      <c r="E81" s="444">
        <v>2335</v>
      </c>
      <c r="F81" s="162"/>
      <c r="G81" s="162"/>
      <c r="H81" s="162" t="s">
        <v>23764</v>
      </c>
      <c r="I81" s="446"/>
      <c r="J81" s="446"/>
      <c r="K81" s="446"/>
    </row>
    <row r="82" spans="1:11" ht="26.4">
      <c r="A82" s="162">
        <v>12</v>
      </c>
      <c r="B82" s="162" t="s">
        <v>23765</v>
      </c>
      <c r="C82" s="162" t="s">
        <v>106</v>
      </c>
      <c r="D82" s="162"/>
      <c r="E82" s="444">
        <v>850</v>
      </c>
      <c r="F82" s="162"/>
      <c r="G82" s="162"/>
      <c r="H82" s="162" t="s">
        <v>23764</v>
      </c>
      <c r="I82" s="446"/>
      <c r="J82" s="446"/>
      <c r="K82" s="446"/>
    </row>
    <row r="83" spans="1:11" ht="26.4">
      <c r="A83" s="162">
        <v>13</v>
      </c>
      <c r="B83" s="162" t="s">
        <v>23766</v>
      </c>
      <c r="C83" s="162" t="s">
        <v>106</v>
      </c>
      <c r="D83" s="162"/>
      <c r="E83" s="444">
        <v>55</v>
      </c>
      <c r="F83" s="162"/>
      <c r="G83" s="162"/>
      <c r="H83" s="162" t="s">
        <v>23764</v>
      </c>
      <c r="I83" s="446"/>
      <c r="J83" s="446"/>
      <c r="K83" s="446"/>
    </row>
    <row r="84" spans="1:11" ht="26.4">
      <c r="A84" s="162">
        <v>14</v>
      </c>
      <c r="B84" s="162" t="s">
        <v>23767</v>
      </c>
      <c r="C84" s="162" t="s">
        <v>106</v>
      </c>
      <c r="D84" s="162"/>
      <c r="E84" s="444">
        <v>260</v>
      </c>
      <c r="F84" s="162"/>
      <c r="G84" s="162"/>
      <c r="H84" s="162" t="s">
        <v>23764</v>
      </c>
      <c r="I84" s="446"/>
      <c r="J84" s="446"/>
      <c r="K84" s="446"/>
    </row>
    <row r="85" spans="1:11" ht="26.4">
      <c r="A85" s="312"/>
      <c r="B85" s="312" t="s">
        <v>3373</v>
      </c>
      <c r="C85" s="312">
        <v>14</v>
      </c>
      <c r="D85" s="312"/>
      <c r="E85" s="1248">
        <f>SUM(E71:E84)</f>
        <v>41358</v>
      </c>
      <c r="F85" s="312"/>
      <c r="G85" s="312"/>
      <c r="H85" s="312"/>
      <c r="I85" s="446"/>
      <c r="J85" s="446"/>
      <c r="K85" s="446"/>
    </row>
    <row r="86" spans="1:11" ht="26.4">
      <c r="A86" s="162">
        <v>1</v>
      </c>
      <c r="B86" s="162" t="s">
        <v>23768</v>
      </c>
      <c r="C86" s="162" t="s">
        <v>9084</v>
      </c>
      <c r="D86" s="162" t="s">
        <v>231</v>
      </c>
      <c r="E86" s="1252">
        <v>100</v>
      </c>
      <c r="F86" s="162" t="s">
        <v>23769</v>
      </c>
      <c r="G86" s="162" t="s">
        <v>23770</v>
      </c>
      <c r="H86" s="162" t="s">
        <v>23771</v>
      </c>
      <c r="I86" s="446"/>
      <c r="J86" s="446"/>
      <c r="K86" s="446"/>
    </row>
    <row r="87" spans="1:11" ht="26.4">
      <c r="A87" s="162">
        <v>2</v>
      </c>
      <c r="B87" s="162" t="s">
        <v>23772</v>
      </c>
      <c r="C87" s="162" t="s">
        <v>9084</v>
      </c>
      <c r="D87" s="162" t="s">
        <v>231</v>
      </c>
      <c r="E87" s="444">
        <v>3</v>
      </c>
      <c r="F87" s="162" t="s">
        <v>23773</v>
      </c>
      <c r="G87" s="162" t="s">
        <v>23774</v>
      </c>
      <c r="H87" s="162" t="s">
        <v>23775</v>
      </c>
      <c r="I87" s="446"/>
      <c r="J87" s="446"/>
      <c r="K87" s="446"/>
    </row>
    <row r="88" spans="1:11" ht="26.4">
      <c r="A88" s="162">
        <v>3</v>
      </c>
      <c r="B88" s="162" t="s">
        <v>23776</v>
      </c>
      <c r="C88" s="162" t="s">
        <v>9084</v>
      </c>
      <c r="D88" s="162" t="s">
        <v>231</v>
      </c>
      <c r="E88" s="444">
        <v>5</v>
      </c>
      <c r="F88" s="162" t="s">
        <v>23777</v>
      </c>
      <c r="G88" s="162" t="s">
        <v>23778</v>
      </c>
      <c r="H88" s="162" t="s">
        <v>23779</v>
      </c>
      <c r="I88" s="446"/>
      <c r="J88" s="446"/>
      <c r="K88" s="446"/>
    </row>
    <row r="89" spans="1:11" ht="26.4">
      <c r="A89" s="162">
        <v>4</v>
      </c>
      <c r="B89" s="162" t="s">
        <v>23780</v>
      </c>
      <c r="C89" s="162" t="s">
        <v>9084</v>
      </c>
      <c r="D89" s="162" t="s">
        <v>231</v>
      </c>
      <c r="E89" s="444">
        <v>208</v>
      </c>
      <c r="F89" s="162" t="s">
        <v>23781</v>
      </c>
      <c r="G89" s="162" t="s">
        <v>23782</v>
      </c>
      <c r="H89" s="162" t="s">
        <v>23737</v>
      </c>
      <c r="I89" s="446"/>
      <c r="J89" s="446"/>
      <c r="K89" s="446"/>
    </row>
    <row r="90" spans="1:11" ht="52.8">
      <c r="A90" s="162">
        <v>5</v>
      </c>
      <c r="B90" s="162" t="s">
        <v>23783</v>
      </c>
      <c r="C90" s="162" t="s">
        <v>9084</v>
      </c>
      <c r="D90" s="162" t="s">
        <v>231</v>
      </c>
      <c r="E90" s="444">
        <v>1795</v>
      </c>
      <c r="F90" s="162" t="s">
        <v>23784</v>
      </c>
      <c r="G90" s="162" t="s">
        <v>23616</v>
      </c>
      <c r="H90" s="162" t="s">
        <v>23785</v>
      </c>
      <c r="I90" s="446"/>
      <c r="J90" s="446"/>
      <c r="K90" s="446"/>
    </row>
    <row r="91" spans="1:11" ht="66">
      <c r="A91" s="162">
        <v>6</v>
      </c>
      <c r="B91" s="162" t="s">
        <v>23786</v>
      </c>
      <c r="C91" s="162" t="s">
        <v>9084</v>
      </c>
      <c r="D91" s="162" t="s">
        <v>231</v>
      </c>
      <c r="E91" s="444">
        <v>2829</v>
      </c>
      <c r="F91" s="162" t="s">
        <v>23787</v>
      </c>
      <c r="G91" s="162" t="s">
        <v>23626</v>
      </c>
      <c r="H91" s="162" t="s">
        <v>23785</v>
      </c>
      <c r="I91" s="446"/>
      <c r="J91" s="446"/>
      <c r="K91" s="446"/>
    </row>
    <row r="92" spans="1:11" ht="26.4">
      <c r="A92" s="162">
        <v>7</v>
      </c>
      <c r="B92" s="162" t="s">
        <v>23788</v>
      </c>
      <c r="C92" s="162" t="s">
        <v>9084</v>
      </c>
      <c r="D92" s="162" t="s">
        <v>231</v>
      </c>
      <c r="E92" s="444">
        <v>2076</v>
      </c>
      <c r="F92" s="162" t="s">
        <v>23789</v>
      </c>
      <c r="G92" s="162" t="s">
        <v>23612</v>
      </c>
      <c r="H92" s="162" t="s">
        <v>23790</v>
      </c>
      <c r="I92" s="446"/>
      <c r="J92" s="446"/>
      <c r="K92" s="446"/>
    </row>
    <row r="93" spans="1:11" ht="79.2">
      <c r="A93" s="162">
        <v>8</v>
      </c>
      <c r="B93" s="162" t="s">
        <v>23791</v>
      </c>
      <c r="C93" s="162" t="s">
        <v>9084</v>
      </c>
      <c r="D93" s="162" t="s">
        <v>231</v>
      </c>
      <c r="E93" s="444">
        <v>5000</v>
      </c>
      <c r="F93" s="162" t="s">
        <v>23792</v>
      </c>
      <c r="G93" s="162" t="s">
        <v>23793</v>
      </c>
      <c r="H93" s="162" t="s">
        <v>23790</v>
      </c>
      <c r="I93" s="446"/>
      <c r="J93" s="446"/>
      <c r="K93" s="446"/>
    </row>
    <row r="94" spans="1:11" ht="66">
      <c r="A94" s="162">
        <v>9</v>
      </c>
      <c r="B94" s="162" t="s">
        <v>23794</v>
      </c>
      <c r="C94" s="162" t="s">
        <v>9084</v>
      </c>
      <c r="D94" s="162" t="s">
        <v>231</v>
      </c>
      <c r="E94" s="444">
        <v>3472</v>
      </c>
      <c r="F94" s="162" t="s">
        <v>23795</v>
      </c>
      <c r="G94" s="162"/>
      <c r="H94" s="162" t="s">
        <v>23790</v>
      </c>
      <c r="I94" s="446"/>
      <c r="J94" s="446"/>
      <c r="K94" s="446"/>
    </row>
    <row r="95" spans="1:11" ht="79.2">
      <c r="A95" s="162">
        <v>10</v>
      </c>
      <c r="B95" s="162" t="s">
        <v>23796</v>
      </c>
      <c r="C95" s="162" t="s">
        <v>9084</v>
      </c>
      <c r="D95" s="162" t="s">
        <v>231</v>
      </c>
      <c r="E95" s="444">
        <v>224</v>
      </c>
      <c r="F95" s="162" t="s">
        <v>23797</v>
      </c>
      <c r="G95" s="162"/>
      <c r="H95" s="162" t="s">
        <v>23790</v>
      </c>
      <c r="I95" s="446"/>
      <c r="J95" s="446"/>
      <c r="K95" s="446"/>
    </row>
    <row r="96" spans="1:11" ht="52.8">
      <c r="A96" s="162">
        <v>11</v>
      </c>
      <c r="B96" s="162" t="s">
        <v>23798</v>
      </c>
      <c r="C96" s="162" t="s">
        <v>9084</v>
      </c>
      <c r="D96" s="162" t="s">
        <v>231</v>
      </c>
      <c r="E96" s="444">
        <v>2130</v>
      </c>
      <c r="F96" s="162" t="s">
        <v>23799</v>
      </c>
      <c r="G96" s="162"/>
      <c r="H96" s="162" t="s">
        <v>23790</v>
      </c>
      <c r="I96" s="446"/>
      <c r="J96" s="446"/>
      <c r="K96" s="446"/>
    </row>
    <row r="97" spans="1:11" ht="26.4">
      <c r="A97" s="311"/>
      <c r="B97" s="311" t="s">
        <v>6014</v>
      </c>
      <c r="C97" s="311">
        <v>11</v>
      </c>
      <c r="D97" s="311"/>
      <c r="E97" s="1250">
        <f>SUM(E86:E96)</f>
        <v>17842</v>
      </c>
      <c r="F97" s="311"/>
      <c r="G97" s="311"/>
      <c r="H97" s="311"/>
      <c r="I97" s="446"/>
      <c r="J97" s="446"/>
      <c r="K97" s="446"/>
    </row>
    <row r="98" spans="1:11" ht="26.4">
      <c r="A98" s="162">
        <v>1</v>
      </c>
      <c r="B98" s="162" t="s">
        <v>23800</v>
      </c>
      <c r="C98" s="162" t="s">
        <v>9084</v>
      </c>
      <c r="D98" s="162" t="s">
        <v>63</v>
      </c>
      <c r="E98" s="444">
        <v>172</v>
      </c>
      <c r="F98" s="162" t="s">
        <v>23801</v>
      </c>
      <c r="G98" s="162" t="s">
        <v>23802</v>
      </c>
      <c r="H98" s="162" t="s">
        <v>23771</v>
      </c>
      <c r="I98" s="446"/>
      <c r="J98" s="446"/>
      <c r="K98" s="446"/>
    </row>
    <row r="99" spans="1:11" ht="26.4">
      <c r="A99" s="311"/>
      <c r="B99" s="311" t="s">
        <v>6017</v>
      </c>
      <c r="C99" s="311">
        <v>1</v>
      </c>
      <c r="D99" s="311"/>
      <c r="E99" s="1250">
        <f>SUM(E98)</f>
        <v>172</v>
      </c>
      <c r="F99" s="311"/>
      <c r="G99" s="311"/>
      <c r="H99" s="311"/>
      <c r="I99" s="446"/>
      <c r="J99" s="446"/>
      <c r="K99" s="446"/>
    </row>
    <row r="100" spans="1:11" ht="118.8">
      <c r="A100" s="162">
        <v>1</v>
      </c>
      <c r="B100" s="162" t="s">
        <v>23803</v>
      </c>
      <c r="C100" s="162" t="s">
        <v>9084</v>
      </c>
      <c r="D100" s="162" t="s">
        <v>25</v>
      </c>
      <c r="E100" s="444">
        <v>1500</v>
      </c>
      <c r="F100" s="162" t="s">
        <v>23804</v>
      </c>
      <c r="G100" s="162" t="s">
        <v>23805</v>
      </c>
      <c r="H100" s="162" t="s">
        <v>23806</v>
      </c>
      <c r="I100" s="446"/>
      <c r="J100" s="446"/>
      <c r="K100" s="446"/>
    </row>
    <row r="101" spans="1:11" ht="39.6">
      <c r="A101" s="162">
        <v>2</v>
      </c>
      <c r="B101" s="162" t="s">
        <v>23807</v>
      </c>
      <c r="C101" s="162" t="s">
        <v>9084</v>
      </c>
      <c r="D101" s="162" t="s">
        <v>25</v>
      </c>
      <c r="E101" s="444">
        <v>225</v>
      </c>
      <c r="F101" s="162" t="s">
        <v>23808</v>
      </c>
      <c r="G101" s="162" t="s">
        <v>23612</v>
      </c>
      <c r="H101" s="162" t="s">
        <v>23809</v>
      </c>
      <c r="I101" s="446"/>
      <c r="J101" s="446"/>
      <c r="K101" s="446"/>
    </row>
    <row r="102" spans="1:11" ht="39.6">
      <c r="A102" s="162">
        <v>3</v>
      </c>
      <c r="B102" s="162" t="s">
        <v>23810</v>
      </c>
      <c r="C102" s="162" t="s">
        <v>9084</v>
      </c>
      <c r="D102" s="162" t="s">
        <v>25</v>
      </c>
      <c r="E102" s="444">
        <v>150</v>
      </c>
      <c r="F102" s="162" t="s">
        <v>23811</v>
      </c>
      <c r="G102" s="162" t="s">
        <v>23612</v>
      </c>
      <c r="H102" s="162" t="s">
        <v>23812</v>
      </c>
      <c r="I102" s="446"/>
      <c r="J102" s="446"/>
      <c r="K102" s="446"/>
    </row>
    <row r="103" spans="1:11" ht="39.6">
      <c r="A103" s="162">
        <v>4</v>
      </c>
      <c r="B103" s="162" t="s">
        <v>11291</v>
      </c>
      <c r="C103" s="162" t="s">
        <v>9084</v>
      </c>
      <c r="D103" s="162" t="s">
        <v>25</v>
      </c>
      <c r="E103" s="444">
        <v>145</v>
      </c>
      <c r="F103" s="162" t="s">
        <v>23813</v>
      </c>
      <c r="G103" s="162" t="s">
        <v>23652</v>
      </c>
      <c r="H103" s="162" t="s">
        <v>23806</v>
      </c>
      <c r="I103" s="446"/>
      <c r="J103" s="446"/>
      <c r="K103" s="446"/>
    </row>
    <row r="104" spans="1:11" ht="39.6">
      <c r="A104" s="162">
        <v>5</v>
      </c>
      <c r="B104" s="162" t="s">
        <v>23814</v>
      </c>
      <c r="C104" s="162" t="s">
        <v>9084</v>
      </c>
      <c r="D104" s="162" t="s">
        <v>25</v>
      </c>
      <c r="E104" s="444">
        <v>20</v>
      </c>
      <c r="F104" s="162" t="s">
        <v>23815</v>
      </c>
      <c r="G104" s="162" t="s">
        <v>23616</v>
      </c>
      <c r="H104" s="162" t="s">
        <v>23816</v>
      </c>
      <c r="I104" s="446"/>
      <c r="J104" s="446"/>
      <c r="K104" s="446"/>
    </row>
    <row r="105" spans="1:11" ht="39.6">
      <c r="A105" s="162">
        <v>6</v>
      </c>
      <c r="B105" s="162" t="s">
        <v>23817</v>
      </c>
      <c r="C105" s="162" t="s">
        <v>9084</v>
      </c>
      <c r="D105" s="162" t="s">
        <v>25</v>
      </c>
      <c r="E105" s="444">
        <v>100</v>
      </c>
      <c r="F105" s="162" t="s">
        <v>23818</v>
      </c>
      <c r="G105" s="162" t="s">
        <v>23819</v>
      </c>
      <c r="H105" s="162" t="s">
        <v>23771</v>
      </c>
      <c r="I105" s="446"/>
      <c r="J105" s="446"/>
      <c r="K105" s="446"/>
    </row>
    <row r="106" spans="1:11" ht="26.4">
      <c r="A106" s="162">
        <v>7</v>
      </c>
      <c r="B106" s="162" t="s">
        <v>23820</v>
      </c>
      <c r="C106" s="162" t="s">
        <v>9084</v>
      </c>
      <c r="D106" s="162" t="s">
        <v>25</v>
      </c>
      <c r="E106" s="444">
        <v>20</v>
      </c>
      <c r="F106" s="162" t="s">
        <v>23821</v>
      </c>
      <c r="G106" s="162" t="s">
        <v>23619</v>
      </c>
      <c r="H106" s="162" t="s">
        <v>23806</v>
      </c>
      <c r="I106" s="446"/>
      <c r="J106" s="446"/>
      <c r="K106" s="446"/>
    </row>
    <row r="107" spans="1:11" ht="26.4">
      <c r="A107" s="162">
        <v>8</v>
      </c>
      <c r="B107" s="162" t="s">
        <v>23822</v>
      </c>
      <c r="C107" s="162" t="s">
        <v>9084</v>
      </c>
      <c r="D107" s="162" t="s">
        <v>25</v>
      </c>
      <c r="E107" s="444">
        <v>1000</v>
      </c>
      <c r="F107" s="162" t="s">
        <v>23823</v>
      </c>
      <c r="G107" s="162" t="s">
        <v>23824</v>
      </c>
      <c r="H107" s="162" t="s">
        <v>23806</v>
      </c>
      <c r="I107" s="446"/>
      <c r="J107" s="446"/>
      <c r="K107" s="446"/>
    </row>
    <row r="108" spans="1:11" ht="26.4">
      <c r="A108" s="162">
        <v>9</v>
      </c>
      <c r="B108" s="162" t="s">
        <v>23825</v>
      </c>
      <c r="C108" s="162" t="s">
        <v>9084</v>
      </c>
      <c r="D108" s="162" t="s">
        <v>25</v>
      </c>
      <c r="E108" s="444">
        <v>10.8</v>
      </c>
      <c r="F108" s="162" t="s">
        <v>23826</v>
      </c>
      <c r="G108" s="162" t="s">
        <v>23827</v>
      </c>
      <c r="H108" s="162" t="s">
        <v>23828</v>
      </c>
      <c r="I108" s="446"/>
      <c r="J108" s="446"/>
      <c r="K108" s="446"/>
    </row>
    <row r="109" spans="1:11" ht="26.4">
      <c r="A109" s="162">
        <v>10</v>
      </c>
      <c r="B109" s="162" t="s">
        <v>23829</v>
      </c>
      <c r="C109" s="162" t="s">
        <v>9084</v>
      </c>
      <c r="D109" s="162" t="s">
        <v>25</v>
      </c>
      <c r="E109" s="444">
        <v>1200</v>
      </c>
      <c r="F109" s="162" t="s">
        <v>23830</v>
      </c>
      <c r="G109" s="162" t="s">
        <v>23831</v>
      </c>
      <c r="H109" s="162" t="s">
        <v>23832</v>
      </c>
      <c r="I109" s="446"/>
      <c r="J109" s="446"/>
      <c r="K109" s="446"/>
    </row>
    <row r="110" spans="1:11" ht="39.6">
      <c r="A110" s="162">
        <v>11</v>
      </c>
      <c r="B110" s="162" t="s">
        <v>23833</v>
      </c>
      <c r="C110" s="162" t="s">
        <v>9084</v>
      </c>
      <c r="D110" s="162" t="s">
        <v>25</v>
      </c>
      <c r="E110" s="444">
        <v>64</v>
      </c>
      <c r="F110" s="162" t="s">
        <v>23834</v>
      </c>
      <c r="G110" s="162"/>
      <c r="H110" s="162" t="s">
        <v>23790</v>
      </c>
      <c r="I110" s="446"/>
      <c r="J110" s="446"/>
      <c r="K110" s="446"/>
    </row>
    <row r="111" spans="1:11" ht="26.4">
      <c r="A111" s="162">
        <v>12</v>
      </c>
      <c r="B111" s="162" t="s">
        <v>23835</v>
      </c>
      <c r="C111" s="162" t="s">
        <v>9084</v>
      </c>
      <c r="D111" s="162" t="s">
        <v>25</v>
      </c>
      <c r="E111" s="444">
        <v>550</v>
      </c>
      <c r="F111" s="162"/>
      <c r="G111" s="162"/>
      <c r="H111" s="162" t="s">
        <v>23764</v>
      </c>
      <c r="I111" s="446"/>
      <c r="J111" s="446"/>
      <c r="K111" s="446"/>
    </row>
    <row r="112" spans="1:11" ht="26.4">
      <c r="A112" s="311"/>
      <c r="B112" s="311" t="s">
        <v>6408</v>
      </c>
      <c r="C112" s="311">
        <v>12</v>
      </c>
      <c r="D112" s="311"/>
      <c r="E112" s="1250">
        <f>SUM(E100:E111)</f>
        <v>4984.8</v>
      </c>
      <c r="F112" s="311"/>
      <c r="G112" s="311"/>
      <c r="H112" s="311"/>
      <c r="I112" s="446"/>
      <c r="J112" s="446"/>
      <c r="K112" s="446"/>
    </row>
    <row r="113" spans="1:11" ht="52.8">
      <c r="A113" s="162">
        <v>1</v>
      </c>
      <c r="B113" s="162" t="s">
        <v>23836</v>
      </c>
      <c r="C113" s="162" t="s">
        <v>9084</v>
      </c>
      <c r="D113" s="162" t="s">
        <v>2107</v>
      </c>
      <c r="E113" s="444">
        <v>1000</v>
      </c>
      <c r="F113" s="162" t="s">
        <v>23837</v>
      </c>
      <c r="G113" s="162"/>
      <c r="H113" s="162" t="s">
        <v>23790</v>
      </c>
      <c r="I113" s="446"/>
      <c r="J113" s="446"/>
      <c r="K113" s="446"/>
    </row>
    <row r="114" spans="1:11" ht="26.4">
      <c r="A114" s="311"/>
      <c r="B114" s="311" t="s">
        <v>5980</v>
      </c>
      <c r="C114" s="311">
        <v>1</v>
      </c>
      <c r="D114" s="311"/>
      <c r="E114" s="1250">
        <f>SUM(E113)</f>
        <v>1000</v>
      </c>
      <c r="F114" s="311"/>
      <c r="G114" s="311"/>
      <c r="H114" s="311"/>
      <c r="I114" s="446"/>
      <c r="J114" s="446"/>
      <c r="K114" s="446"/>
    </row>
    <row r="115" spans="1:11" ht="26.4">
      <c r="A115" s="312"/>
      <c r="B115" s="312" t="s">
        <v>6782</v>
      </c>
      <c r="C115" s="312">
        <f>C114+C112+C99+C97</f>
        <v>25</v>
      </c>
      <c r="D115" s="312"/>
      <c r="E115" s="312">
        <f>E114+E112+E99+E97</f>
        <v>23998.799999999999</v>
      </c>
      <c r="F115" s="312"/>
      <c r="G115" s="312"/>
      <c r="H115" s="312"/>
      <c r="I115" s="446"/>
      <c r="J115" s="446"/>
      <c r="K115" s="446"/>
    </row>
    <row r="116" spans="1:11" ht="39.6">
      <c r="A116" s="162">
        <v>1</v>
      </c>
      <c r="B116" s="162" t="s">
        <v>23838</v>
      </c>
      <c r="C116" s="162" t="s">
        <v>23659</v>
      </c>
      <c r="D116" s="162" t="s">
        <v>72</v>
      </c>
      <c r="E116" s="1252">
        <v>5</v>
      </c>
      <c r="F116" s="162" t="s">
        <v>23839</v>
      </c>
      <c r="G116" s="162" t="s">
        <v>23612</v>
      </c>
      <c r="H116" s="162" t="s">
        <v>23840</v>
      </c>
      <c r="I116" s="446"/>
      <c r="J116" s="446"/>
      <c r="K116" s="446"/>
    </row>
    <row r="117" spans="1:11" ht="52.8">
      <c r="A117" s="162">
        <v>2</v>
      </c>
      <c r="B117" s="162" t="s">
        <v>23841</v>
      </c>
      <c r="C117" s="162" t="s">
        <v>23659</v>
      </c>
      <c r="D117" s="162" t="s">
        <v>72</v>
      </c>
      <c r="E117" s="1252">
        <v>14</v>
      </c>
      <c r="F117" s="162" t="s">
        <v>23842</v>
      </c>
      <c r="G117" s="162" t="s">
        <v>23843</v>
      </c>
      <c r="H117" s="162" t="s">
        <v>23844</v>
      </c>
      <c r="I117" s="446"/>
      <c r="J117" s="446"/>
      <c r="K117" s="446"/>
    </row>
    <row r="118" spans="1:11" ht="26.4">
      <c r="A118" s="162">
        <v>3</v>
      </c>
      <c r="B118" s="162" t="s">
        <v>23845</v>
      </c>
      <c r="C118" s="162" t="s">
        <v>23659</v>
      </c>
      <c r="D118" s="162" t="s">
        <v>72</v>
      </c>
      <c r="E118" s="1252">
        <v>5</v>
      </c>
      <c r="F118" s="162" t="s">
        <v>23846</v>
      </c>
      <c r="G118" s="162" t="s">
        <v>23847</v>
      </c>
      <c r="H118" s="162" t="s">
        <v>23848</v>
      </c>
      <c r="I118" s="446"/>
      <c r="J118" s="446"/>
      <c r="K118" s="446"/>
    </row>
    <row r="119" spans="1:11" ht="26.4">
      <c r="A119" s="162">
        <v>4</v>
      </c>
      <c r="B119" s="162" t="s">
        <v>23849</v>
      </c>
      <c r="C119" s="162" t="s">
        <v>23659</v>
      </c>
      <c r="D119" s="162" t="s">
        <v>72</v>
      </c>
      <c r="E119" s="1252">
        <v>5</v>
      </c>
      <c r="F119" s="162" t="s">
        <v>23850</v>
      </c>
      <c r="G119" s="162" t="s">
        <v>23851</v>
      </c>
      <c r="H119" s="162" t="s">
        <v>23840</v>
      </c>
      <c r="I119" s="446"/>
      <c r="J119" s="446"/>
      <c r="K119" s="446"/>
    </row>
    <row r="120" spans="1:11" ht="26.4">
      <c r="A120" s="162">
        <v>5</v>
      </c>
      <c r="B120" s="162" t="s">
        <v>23852</v>
      </c>
      <c r="C120" s="162" t="s">
        <v>23659</v>
      </c>
      <c r="D120" s="162" t="s">
        <v>72</v>
      </c>
      <c r="E120" s="1252">
        <v>5</v>
      </c>
      <c r="F120" s="162" t="s">
        <v>23853</v>
      </c>
      <c r="G120" s="162" t="s">
        <v>23854</v>
      </c>
      <c r="H120" s="162" t="s">
        <v>23840</v>
      </c>
      <c r="I120" s="446"/>
      <c r="J120" s="446"/>
      <c r="K120" s="446"/>
    </row>
    <row r="121" spans="1:11" ht="26.4">
      <c r="A121" s="162">
        <v>6</v>
      </c>
      <c r="B121" s="162" t="s">
        <v>23855</v>
      </c>
      <c r="C121" s="162" t="s">
        <v>23659</v>
      </c>
      <c r="D121" s="162" t="s">
        <v>72</v>
      </c>
      <c r="E121" s="1252">
        <v>5</v>
      </c>
      <c r="F121" s="162" t="s">
        <v>23856</v>
      </c>
      <c r="G121" s="162" t="s">
        <v>23854</v>
      </c>
      <c r="H121" s="162" t="s">
        <v>23840</v>
      </c>
      <c r="I121" s="446"/>
      <c r="J121" s="446"/>
      <c r="K121" s="446"/>
    </row>
    <row r="122" spans="1:11" ht="66">
      <c r="A122" s="162">
        <v>7</v>
      </c>
      <c r="B122" s="162" t="s">
        <v>23857</v>
      </c>
      <c r="C122" s="162" t="s">
        <v>23659</v>
      </c>
      <c r="D122" s="162" t="s">
        <v>72</v>
      </c>
      <c r="E122" s="1252">
        <v>8</v>
      </c>
      <c r="F122" s="162" t="s">
        <v>23858</v>
      </c>
      <c r="G122" s="162" t="s">
        <v>23859</v>
      </c>
      <c r="H122" s="162" t="s">
        <v>23860</v>
      </c>
      <c r="I122" s="446"/>
      <c r="J122" s="446"/>
      <c r="K122" s="446"/>
    </row>
    <row r="123" spans="1:11" ht="26.4">
      <c r="A123" s="162">
        <v>8</v>
      </c>
      <c r="B123" s="162" t="s">
        <v>23861</v>
      </c>
      <c r="C123" s="162" t="s">
        <v>23659</v>
      </c>
      <c r="D123" s="162" t="s">
        <v>72</v>
      </c>
      <c r="E123" s="1252">
        <v>1</v>
      </c>
      <c r="F123" s="162" t="s">
        <v>23862</v>
      </c>
      <c r="G123" s="162" t="s">
        <v>23863</v>
      </c>
      <c r="H123" s="162" t="s">
        <v>23840</v>
      </c>
      <c r="I123" s="446"/>
      <c r="J123" s="446"/>
      <c r="K123" s="446"/>
    </row>
    <row r="124" spans="1:11" ht="26.4">
      <c r="A124" s="162">
        <v>9</v>
      </c>
      <c r="B124" s="162" t="s">
        <v>23864</v>
      </c>
      <c r="C124" s="162" t="s">
        <v>23659</v>
      </c>
      <c r="D124" s="162" t="s">
        <v>72</v>
      </c>
      <c r="E124" s="1252">
        <v>5</v>
      </c>
      <c r="F124" s="162" t="s">
        <v>23865</v>
      </c>
      <c r="G124" s="162" t="s">
        <v>23866</v>
      </c>
      <c r="H124" s="162" t="s">
        <v>23840</v>
      </c>
      <c r="I124" s="446"/>
      <c r="J124" s="446"/>
      <c r="K124" s="446"/>
    </row>
    <row r="125" spans="1:11" ht="39.6">
      <c r="A125" s="162">
        <v>10</v>
      </c>
      <c r="B125" s="162" t="s">
        <v>23867</v>
      </c>
      <c r="C125" s="162" t="s">
        <v>23659</v>
      </c>
      <c r="D125" s="162" t="s">
        <v>72</v>
      </c>
      <c r="E125" s="1252">
        <v>5</v>
      </c>
      <c r="F125" s="162" t="s">
        <v>23868</v>
      </c>
      <c r="G125" s="162" t="s">
        <v>23869</v>
      </c>
      <c r="H125" s="162" t="s">
        <v>23870</v>
      </c>
      <c r="I125" s="446"/>
      <c r="J125" s="446"/>
      <c r="K125" s="446"/>
    </row>
    <row r="126" spans="1:11" ht="52.8">
      <c r="A126" s="162">
        <v>11</v>
      </c>
      <c r="B126" s="162" t="s">
        <v>23871</v>
      </c>
      <c r="C126" s="162" t="s">
        <v>23659</v>
      </c>
      <c r="D126" s="162" t="s">
        <v>72</v>
      </c>
      <c r="E126" s="1252">
        <v>5</v>
      </c>
      <c r="F126" s="162" t="s">
        <v>23872</v>
      </c>
      <c r="G126" s="162" t="s">
        <v>23630</v>
      </c>
      <c r="H126" s="162" t="s">
        <v>23873</v>
      </c>
      <c r="I126" s="446"/>
      <c r="J126" s="446"/>
      <c r="K126" s="446"/>
    </row>
    <row r="127" spans="1:11" ht="26.4">
      <c r="A127" s="162">
        <v>12</v>
      </c>
      <c r="B127" s="162" t="s">
        <v>23874</v>
      </c>
      <c r="C127" s="162" t="s">
        <v>23659</v>
      </c>
      <c r="D127" s="162" t="s">
        <v>72</v>
      </c>
      <c r="E127" s="1252">
        <v>7</v>
      </c>
      <c r="F127" s="162" t="s">
        <v>23875</v>
      </c>
      <c r="G127" s="162" t="s">
        <v>23876</v>
      </c>
      <c r="H127" s="162" t="s">
        <v>23873</v>
      </c>
      <c r="I127" s="446"/>
      <c r="J127" s="446"/>
      <c r="K127" s="446"/>
    </row>
    <row r="128" spans="1:11" ht="26.4">
      <c r="A128" s="162">
        <v>13</v>
      </c>
      <c r="B128" s="162" t="s">
        <v>23877</v>
      </c>
      <c r="C128" s="162" t="s">
        <v>23659</v>
      </c>
      <c r="D128" s="162" t="s">
        <v>72</v>
      </c>
      <c r="E128" s="1252">
        <v>9</v>
      </c>
      <c r="F128" s="162" t="s">
        <v>23878</v>
      </c>
      <c r="G128" s="162" t="s">
        <v>23672</v>
      </c>
      <c r="H128" s="162" t="s">
        <v>23879</v>
      </c>
      <c r="I128" s="446"/>
      <c r="J128" s="446"/>
      <c r="K128" s="446"/>
    </row>
    <row r="129" spans="1:11" ht="26.4">
      <c r="A129" s="162">
        <v>14</v>
      </c>
      <c r="B129" s="162" t="s">
        <v>23880</v>
      </c>
      <c r="C129" s="162" t="s">
        <v>23659</v>
      </c>
      <c r="D129" s="162" t="s">
        <v>72</v>
      </c>
      <c r="E129" s="1252">
        <v>1.9</v>
      </c>
      <c r="F129" s="162" t="s">
        <v>23712</v>
      </c>
      <c r="G129" s="162" t="s">
        <v>23881</v>
      </c>
      <c r="H129" s="162" t="s">
        <v>23882</v>
      </c>
      <c r="I129" s="446"/>
      <c r="J129" s="446"/>
      <c r="K129" s="446"/>
    </row>
    <row r="130" spans="1:11" ht="26.4">
      <c r="A130" s="162">
        <v>15</v>
      </c>
      <c r="B130" s="162" t="s">
        <v>23883</v>
      </c>
      <c r="C130" s="162" t="s">
        <v>23659</v>
      </c>
      <c r="D130" s="162" t="s">
        <v>72</v>
      </c>
      <c r="E130" s="1252">
        <v>651.59100000000001</v>
      </c>
      <c r="F130" s="162" t="s">
        <v>23884</v>
      </c>
      <c r="G130" s="162" t="s">
        <v>23885</v>
      </c>
      <c r="H130" s="162" t="s">
        <v>23886</v>
      </c>
      <c r="I130" s="446"/>
      <c r="J130" s="446"/>
      <c r="K130" s="446"/>
    </row>
    <row r="131" spans="1:11" ht="26.4">
      <c r="A131" s="311"/>
      <c r="B131" s="311" t="s">
        <v>6048</v>
      </c>
      <c r="C131" s="311">
        <v>15</v>
      </c>
      <c r="D131" s="311"/>
      <c r="E131" s="1250">
        <f>SUM(E116:E130)</f>
        <v>732.49099999999999</v>
      </c>
      <c r="F131" s="311"/>
      <c r="G131" s="311"/>
      <c r="H131" s="311"/>
      <c r="I131" s="446"/>
      <c r="J131" s="446"/>
      <c r="K131" s="446"/>
    </row>
    <row r="132" spans="1:11" ht="39.6">
      <c r="A132" s="162">
        <v>1</v>
      </c>
      <c r="B132" s="162" t="s">
        <v>23887</v>
      </c>
      <c r="C132" s="162" t="s">
        <v>23659</v>
      </c>
      <c r="D132" s="162" t="s">
        <v>75</v>
      </c>
      <c r="E132" s="444">
        <v>5</v>
      </c>
      <c r="F132" s="162" t="s">
        <v>23888</v>
      </c>
      <c r="G132" s="162" t="s">
        <v>23612</v>
      </c>
      <c r="H132" s="162" t="s">
        <v>23889</v>
      </c>
      <c r="I132" s="446"/>
      <c r="J132" s="446"/>
      <c r="K132" s="446"/>
    </row>
    <row r="133" spans="1:11" ht="26.4">
      <c r="A133" s="162">
        <v>2</v>
      </c>
      <c r="B133" s="162" t="s">
        <v>23890</v>
      </c>
      <c r="C133" s="162" t="s">
        <v>23659</v>
      </c>
      <c r="D133" s="162" t="s">
        <v>75</v>
      </c>
      <c r="E133" s="444">
        <v>6.7000000000000004E-2</v>
      </c>
      <c r="F133" s="162" t="s">
        <v>23891</v>
      </c>
      <c r="G133" s="162" t="s">
        <v>23892</v>
      </c>
      <c r="H133" s="162" t="s">
        <v>23893</v>
      </c>
      <c r="I133" s="446"/>
      <c r="J133" s="446"/>
      <c r="K133" s="446"/>
    </row>
    <row r="134" spans="1:11" ht="26.4">
      <c r="A134" s="162">
        <v>3</v>
      </c>
      <c r="B134" s="162" t="s">
        <v>23894</v>
      </c>
      <c r="C134" s="162" t="s">
        <v>23659</v>
      </c>
      <c r="D134" s="162" t="s">
        <v>75</v>
      </c>
      <c r="E134" s="444">
        <v>3.2300000000000002E-2</v>
      </c>
      <c r="F134" s="162" t="s">
        <v>23895</v>
      </c>
      <c r="G134" s="162" t="s">
        <v>23896</v>
      </c>
      <c r="H134" s="162" t="s">
        <v>23893</v>
      </c>
      <c r="I134" s="446"/>
      <c r="J134" s="446"/>
      <c r="K134" s="446"/>
    </row>
    <row r="135" spans="1:11" ht="26.4">
      <c r="A135" s="162">
        <v>4</v>
      </c>
      <c r="B135" s="162" t="s">
        <v>23897</v>
      </c>
      <c r="C135" s="162" t="s">
        <v>23659</v>
      </c>
      <c r="D135" s="162" t="s">
        <v>75</v>
      </c>
      <c r="E135" s="444">
        <v>0.09</v>
      </c>
      <c r="F135" s="162" t="s">
        <v>23898</v>
      </c>
      <c r="G135" s="162" t="s">
        <v>23899</v>
      </c>
      <c r="H135" s="162" t="s">
        <v>23900</v>
      </c>
      <c r="I135" s="446"/>
      <c r="J135" s="446"/>
      <c r="K135" s="446"/>
    </row>
    <row r="136" spans="1:11" ht="39.6">
      <c r="A136" s="162">
        <v>5</v>
      </c>
      <c r="B136" s="162" t="s">
        <v>23901</v>
      </c>
      <c r="C136" s="162" t="s">
        <v>23659</v>
      </c>
      <c r="D136" s="162" t="s">
        <v>75</v>
      </c>
      <c r="E136" s="444"/>
      <c r="F136" s="162" t="s">
        <v>23902</v>
      </c>
      <c r="G136" s="162" t="s">
        <v>23903</v>
      </c>
      <c r="H136" s="162" t="s">
        <v>23790</v>
      </c>
      <c r="I136" s="446"/>
      <c r="J136" s="446"/>
      <c r="K136" s="446"/>
    </row>
    <row r="137" spans="1:11" ht="52.8">
      <c r="A137" s="162">
        <v>6</v>
      </c>
      <c r="B137" s="162" t="s">
        <v>23904</v>
      </c>
      <c r="C137" s="162" t="s">
        <v>23659</v>
      </c>
      <c r="D137" s="162" t="s">
        <v>75</v>
      </c>
      <c r="E137" s="444"/>
      <c r="F137" s="162" t="s">
        <v>23905</v>
      </c>
      <c r="G137" s="162" t="s">
        <v>23903</v>
      </c>
      <c r="H137" s="162" t="s">
        <v>23790</v>
      </c>
      <c r="I137" s="446"/>
      <c r="J137" s="446"/>
      <c r="K137" s="446"/>
    </row>
    <row r="138" spans="1:11" ht="39.6">
      <c r="A138" s="162">
        <v>7</v>
      </c>
      <c r="B138" s="162" t="s">
        <v>23906</v>
      </c>
      <c r="C138" s="162" t="s">
        <v>23659</v>
      </c>
      <c r="D138" s="162" t="s">
        <v>75</v>
      </c>
      <c r="E138" s="444"/>
      <c r="F138" s="162" t="s">
        <v>23907</v>
      </c>
      <c r="G138" s="162" t="s">
        <v>23903</v>
      </c>
      <c r="H138" s="162" t="s">
        <v>23790</v>
      </c>
      <c r="I138" s="446"/>
      <c r="J138" s="446"/>
      <c r="K138" s="446"/>
    </row>
    <row r="139" spans="1:11" ht="66">
      <c r="A139" s="162">
        <v>8</v>
      </c>
      <c r="B139" s="162" t="s">
        <v>23908</v>
      </c>
      <c r="C139" s="162" t="s">
        <v>23659</v>
      </c>
      <c r="D139" s="162" t="s">
        <v>75</v>
      </c>
      <c r="E139" s="444"/>
      <c r="F139" s="162" t="s">
        <v>23909</v>
      </c>
      <c r="G139" s="162" t="s">
        <v>23910</v>
      </c>
      <c r="H139" s="162" t="s">
        <v>23790</v>
      </c>
      <c r="I139" s="446"/>
      <c r="J139" s="446"/>
      <c r="K139" s="446"/>
    </row>
    <row r="140" spans="1:11" ht="66">
      <c r="A140" s="162">
        <v>9</v>
      </c>
      <c r="B140" s="162" t="s">
        <v>23911</v>
      </c>
      <c r="C140" s="162" t="s">
        <v>23659</v>
      </c>
      <c r="D140" s="162" t="s">
        <v>75</v>
      </c>
      <c r="E140" s="444"/>
      <c r="F140" s="162" t="s">
        <v>23912</v>
      </c>
      <c r="G140" s="162" t="s">
        <v>23913</v>
      </c>
      <c r="H140" s="162" t="s">
        <v>23790</v>
      </c>
      <c r="I140" s="446"/>
      <c r="J140" s="446"/>
      <c r="K140" s="446"/>
    </row>
    <row r="141" spans="1:11" ht="66">
      <c r="A141" s="162">
        <v>10</v>
      </c>
      <c r="B141" s="162" t="s">
        <v>23914</v>
      </c>
      <c r="C141" s="162" t="s">
        <v>23659</v>
      </c>
      <c r="D141" s="162" t="s">
        <v>75</v>
      </c>
      <c r="E141" s="444"/>
      <c r="F141" s="162" t="s">
        <v>23915</v>
      </c>
      <c r="G141" s="162" t="s">
        <v>23916</v>
      </c>
      <c r="H141" s="162" t="s">
        <v>23790</v>
      </c>
      <c r="I141" s="446"/>
      <c r="J141" s="446"/>
      <c r="K141" s="446"/>
    </row>
    <row r="142" spans="1:11" ht="66">
      <c r="A142" s="162">
        <v>11</v>
      </c>
      <c r="B142" s="162" t="s">
        <v>23917</v>
      </c>
      <c r="C142" s="162" t="s">
        <v>23659</v>
      </c>
      <c r="D142" s="162" t="s">
        <v>75</v>
      </c>
      <c r="E142" s="444"/>
      <c r="F142" s="162" t="s">
        <v>23918</v>
      </c>
      <c r="G142" s="162" t="s">
        <v>23916</v>
      </c>
      <c r="H142" s="162" t="s">
        <v>23790</v>
      </c>
      <c r="I142" s="446"/>
      <c r="J142" s="446"/>
      <c r="K142" s="446"/>
    </row>
    <row r="143" spans="1:11" ht="39.6">
      <c r="A143" s="162">
        <v>12</v>
      </c>
      <c r="B143" s="162" t="s">
        <v>23919</v>
      </c>
      <c r="C143" s="162" t="s">
        <v>23659</v>
      </c>
      <c r="D143" s="162" t="s">
        <v>75</v>
      </c>
      <c r="E143" s="444"/>
      <c r="F143" s="162" t="s">
        <v>23920</v>
      </c>
      <c r="G143" s="162" t="s">
        <v>23921</v>
      </c>
      <c r="H143" s="162" t="s">
        <v>23790</v>
      </c>
      <c r="I143" s="446"/>
      <c r="J143" s="446"/>
      <c r="K143" s="446"/>
    </row>
    <row r="144" spans="1:11" ht="26.4">
      <c r="A144" s="162">
        <v>13</v>
      </c>
      <c r="B144" s="162" t="s">
        <v>23922</v>
      </c>
      <c r="C144" s="162" t="s">
        <v>23659</v>
      </c>
      <c r="D144" s="162" t="s">
        <v>75</v>
      </c>
      <c r="E144" s="444"/>
      <c r="F144" s="162" t="s">
        <v>23923</v>
      </c>
      <c r="G144" s="162" t="s">
        <v>23924</v>
      </c>
      <c r="H144" s="162" t="s">
        <v>23790</v>
      </c>
      <c r="I144" s="446"/>
      <c r="J144" s="446"/>
      <c r="K144" s="446"/>
    </row>
    <row r="145" spans="1:11" ht="39.6">
      <c r="A145" s="162">
        <v>14</v>
      </c>
      <c r="B145" s="162" t="s">
        <v>23925</v>
      </c>
      <c r="C145" s="162" t="s">
        <v>23659</v>
      </c>
      <c r="D145" s="162" t="s">
        <v>75</v>
      </c>
      <c r="E145" s="444"/>
      <c r="F145" s="162" t="s">
        <v>23926</v>
      </c>
      <c r="G145" s="162" t="s">
        <v>23927</v>
      </c>
      <c r="H145" s="162" t="s">
        <v>23790</v>
      </c>
      <c r="I145" s="446"/>
      <c r="J145" s="446"/>
      <c r="K145" s="446"/>
    </row>
    <row r="146" spans="1:11" ht="52.8">
      <c r="A146" s="162">
        <v>15</v>
      </c>
      <c r="B146" s="162" t="s">
        <v>23928</v>
      </c>
      <c r="C146" s="162" t="s">
        <v>23659</v>
      </c>
      <c r="D146" s="162" t="s">
        <v>75</v>
      </c>
      <c r="E146" s="444"/>
      <c r="F146" s="162" t="s">
        <v>23929</v>
      </c>
      <c r="G146" s="162" t="s">
        <v>23930</v>
      </c>
      <c r="H146" s="162" t="s">
        <v>23790</v>
      </c>
      <c r="I146" s="446"/>
      <c r="J146" s="446"/>
      <c r="K146" s="446"/>
    </row>
    <row r="147" spans="1:11" ht="105.6">
      <c r="A147" s="162">
        <v>16</v>
      </c>
      <c r="B147" s="162" t="s">
        <v>23931</v>
      </c>
      <c r="C147" s="162" t="s">
        <v>23659</v>
      </c>
      <c r="D147" s="162" t="s">
        <v>75</v>
      </c>
      <c r="E147" s="444"/>
      <c r="F147" s="162" t="s">
        <v>23932</v>
      </c>
      <c r="G147" s="162" t="s">
        <v>23933</v>
      </c>
      <c r="H147" s="162" t="s">
        <v>23790</v>
      </c>
      <c r="I147" s="446"/>
      <c r="J147" s="446"/>
      <c r="K147" s="446"/>
    </row>
    <row r="148" spans="1:11" ht="39.6">
      <c r="A148" s="162">
        <v>17</v>
      </c>
      <c r="B148" s="162" t="s">
        <v>23934</v>
      </c>
      <c r="C148" s="162" t="s">
        <v>23659</v>
      </c>
      <c r="D148" s="162" t="s">
        <v>75</v>
      </c>
      <c r="E148" s="444"/>
      <c r="F148" s="162" t="s">
        <v>23935</v>
      </c>
      <c r="G148" s="162" t="s">
        <v>23936</v>
      </c>
      <c r="H148" s="162" t="s">
        <v>23790</v>
      </c>
      <c r="I148" s="446"/>
      <c r="J148" s="446"/>
      <c r="K148" s="446"/>
    </row>
    <row r="149" spans="1:11" ht="39.6">
      <c r="A149" s="162">
        <v>18</v>
      </c>
      <c r="B149" s="162" t="s">
        <v>23937</v>
      </c>
      <c r="C149" s="162" t="s">
        <v>23659</v>
      </c>
      <c r="D149" s="162" t="s">
        <v>75</v>
      </c>
      <c r="E149" s="444"/>
      <c r="F149" s="162" t="s">
        <v>23938</v>
      </c>
      <c r="G149" s="162" t="s">
        <v>23939</v>
      </c>
      <c r="H149" s="162" t="s">
        <v>23790</v>
      </c>
      <c r="I149" s="446"/>
      <c r="J149" s="446"/>
      <c r="K149" s="446"/>
    </row>
    <row r="150" spans="1:11" ht="26.4">
      <c r="A150" s="162">
        <v>19</v>
      </c>
      <c r="B150" s="162" t="s">
        <v>23940</v>
      </c>
      <c r="C150" s="162" t="s">
        <v>23659</v>
      </c>
      <c r="D150" s="162" t="s">
        <v>75</v>
      </c>
      <c r="E150" s="444"/>
      <c r="F150" s="162"/>
      <c r="G150" s="162"/>
      <c r="H150" s="162" t="s">
        <v>23764</v>
      </c>
      <c r="I150" s="446"/>
      <c r="J150" s="446"/>
      <c r="K150" s="446"/>
    </row>
    <row r="151" spans="1:11" ht="26.4">
      <c r="A151" s="162">
        <v>20</v>
      </c>
      <c r="B151" s="162" t="s">
        <v>23941</v>
      </c>
      <c r="C151" s="162" t="s">
        <v>23659</v>
      </c>
      <c r="D151" s="162" t="s">
        <v>75</v>
      </c>
      <c r="E151" s="444"/>
      <c r="F151" s="162"/>
      <c r="G151" s="162"/>
      <c r="H151" s="162" t="s">
        <v>23764</v>
      </c>
      <c r="I151" s="446"/>
      <c r="J151" s="446"/>
      <c r="K151" s="446"/>
    </row>
    <row r="152" spans="1:11" ht="26.4">
      <c r="A152" s="162">
        <v>21</v>
      </c>
      <c r="B152" s="162" t="s">
        <v>23942</v>
      </c>
      <c r="C152" s="162" t="s">
        <v>23659</v>
      </c>
      <c r="D152" s="162" t="s">
        <v>75</v>
      </c>
      <c r="E152" s="444"/>
      <c r="F152" s="162"/>
      <c r="G152" s="162"/>
      <c r="H152" s="162" t="s">
        <v>23764</v>
      </c>
      <c r="I152" s="446"/>
      <c r="J152" s="446"/>
      <c r="K152" s="446"/>
    </row>
    <row r="153" spans="1:11" ht="26.4">
      <c r="A153" s="162">
        <v>22</v>
      </c>
      <c r="B153" s="162" t="s">
        <v>23943</v>
      </c>
      <c r="C153" s="162" t="s">
        <v>23659</v>
      </c>
      <c r="D153" s="162" t="s">
        <v>75</v>
      </c>
      <c r="E153" s="444"/>
      <c r="F153" s="162"/>
      <c r="G153" s="162"/>
      <c r="H153" s="162" t="s">
        <v>23764</v>
      </c>
      <c r="I153" s="446"/>
      <c r="J153" s="446"/>
      <c r="K153" s="446"/>
    </row>
    <row r="154" spans="1:11" ht="26.4">
      <c r="A154" s="162">
        <v>23</v>
      </c>
      <c r="B154" s="162" t="s">
        <v>23944</v>
      </c>
      <c r="C154" s="162" t="s">
        <v>23659</v>
      </c>
      <c r="D154" s="162" t="s">
        <v>75</v>
      </c>
      <c r="E154" s="444"/>
      <c r="F154" s="162"/>
      <c r="G154" s="162"/>
      <c r="H154" s="162" t="s">
        <v>23764</v>
      </c>
      <c r="I154" s="446"/>
      <c r="J154" s="446"/>
      <c r="K154" s="446"/>
    </row>
    <row r="155" spans="1:11" ht="26.4">
      <c r="A155" s="162">
        <v>24</v>
      </c>
      <c r="B155" s="162" t="s">
        <v>23945</v>
      </c>
      <c r="C155" s="162" t="s">
        <v>23659</v>
      </c>
      <c r="D155" s="162" t="s">
        <v>75</v>
      </c>
      <c r="E155" s="444"/>
      <c r="F155" s="162"/>
      <c r="G155" s="162"/>
      <c r="H155" s="162" t="s">
        <v>23764</v>
      </c>
      <c r="I155" s="446"/>
      <c r="J155" s="446"/>
      <c r="K155" s="446"/>
    </row>
    <row r="156" spans="1:11" ht="26.4">
      <c r="A156" s="162">
        <v>25</v>
      </c>
      <c r="B156" s="162" t="s">
        <v>23946</v>
      </c>
      <c r="C156" s="162" t="s">
        <v>23659</v>
      </c>
      <c r="D156" s="162" t="s">
        <v>75</v>
      </c>
      <c r="E156" s="444"/>
      <c r="F156" s="162"/>
      <c r="G156" s="162"/>
      <c r="H156" s="162" t="s">
        <v>23764</v>
      </c>
      <c r="I156" s="446"/>
      <c r="J156" s="446"/>
      <c r="K156" s="446"/>
    </row>
    <row r="157" spans="1:11" ht="26.4">
      <c r="A157" s="162">
        <v>26</v>
      </c>
      <c r="B157" s="162" t="s">
        <v>23947</v>
      </c>
      <c r="C157" s="162" t="s">
        <v>23659</v>
      </c>
      <c r="D157" s="162" t="s">
        <v>75</v>
      </c>
      <c r="E157" s="444"/>
      <c r="F157" s="162"/>
      <c r="G157" s="162"/>
      <c r="H157" s="162" t="s">
        <v>23764</v>
      </c>
      <c r="I157" s="446"/>
      <c r="J157" s="446"/>
      <c r="K157" s="446"/>
    </row>
    <row r="158" spans="1:11" ht="26.4">
      <c r="A158" s="162">
        <v>27</v>
      </c>
      <c r="B158" s="162" t="s">
        <v>23948</v>
      </c>
      <c r="C158" s="162" t="s">
        <v>23659</v>
      </c>
      <c r="D158" s="162" t="s">
        <v>75</v>
      </c>
      <c r="E158" s="444"/>
      <c r="F158" s="162"/>
      <c r="G158" s="162"/>
      <c r="H158" s="162" t="s">
        <v>23764</v>
      </c>
      <c r="I158" s="446"/>
      <c r="J158" s="446"/>
      <c r="K158" s="446"/>
    </row>
    <row r="159" spans="1:11" ht="26.4">
      <c r="A159" s="162">
        <v>28</v>
      </c>
      <c r="B159" s="162" t="s">
        <v>23949</v>
      </c>
      <c r="C159" s="162" t="s">
        <v>23659</v>
      </c>
      <c r="D159" s="162" t="s">
        <v>75</v>
      </c>
      <c r="E159" s="444"/>
      <c r="F159" s="162"/>
      <c r="G159" s="162"/>
      <c r="H159" s="162" t="s">
        <v>23764</v>
      </c>
      <c r="I159" s="446"/>
      <c r="J159" s="446"/>
      <c r="K159" s="446"/>
    </row>
    <row r="160" spans="1:11" ht="26.4">
      <c r="A160" s="162">
        <v>29</v>
      </c>
      <c r="B160" s="162" t="s">
        <v>23950</v>
      </c>
      <c r="C160" s="162" t="s">
        <v>23659</v>
      </c>
      <c r="D160" s="162" t="s">
        <v>75</v>
      </c>
      <c r="E160" s="444"/>
      <c r="F160" s="162"/>
      <c r="G160" s="162"/>
      <c r="H160" s="162" t="s">
        <v>23764</v>
      </c>
      <c r="I160" s="446"/>
      <c r="J160" s="446"/>
      <c r="K160" s="446"/>
    </row>
    <row r="161" spans="1:11" ht="26.4">
      <c r="A161" s="162">
        <v>30</v>
      </c>
      <c r="B161" s="162" t="s">
        <v>23951</v>
      </c>
      <c r="C161" s="162" t="s">
        <v>23659</v>
      </c>
      <c r="D161" s="162" t="s">
        <v>75</v>
      </c>
      <c r="E161" s="444"/>
      <c r="F161" s="162"/>
      <c r="G161" s="162"/>
      <c r="H161" s="162" t="s">
        <v>23764</v>
      </c>
      <c r="I161" s="446"/>
      <c r="J161" s="446"/>
      <c r="K161" s="446"/>
    </row>
    <row r="162" spans="1:11" ht="26.4">
      <c r="A162" s="311"/>
      <c r="B162" s="311" t="s">
        <v>6890</v>
      </c>
      <c r="C162" s="311">
        <v>30</v>
      </c>
      <c r="D162" s="311"/>
      <c r="E162" s="1250">
        <f>SUM(E132:E161)</f>
        <v>5.1893000000000002</v>
      </c>
      <c r="F162" s="311"/>
      <c r="G162" s="311"/>
      <c r="H162" s="311"/>
      <c r="I162" s="446"/>
      <c r="J162" s="446"/>
      <c r="K162" s="446"/>
    </row>
    <row r="163" spans="1:11" ht="39.6">
      <c r="A163" s="162">
        <v>1</v>
      </c>
      <c r="B163" s="162" t="s">
        <v>23952</v>
      </c>
      <c r="C163" s="162" t="s">
        <v>23659</v>
      </c>
      <c r="D163" s="162" t="s">
        <v>552</v>
      </c>
      <c r="E163" s="444">
        <v>90</v>
      </c>
      <c r="F163" s="162" t="s">
        <v>23953</v>
      </c>
      <c r="G163" s="162" t="s">
        <v>23954</v>
      </c>
      <c r="H163" s="162" t="s">
        <v>23893</v>
      </c>
      <c r="I163" s="446"/>
      <c r="J163" s="446"/>
      <c r="K163" s="446"/>
    </row>
    <row r="164" spans="1:11" ht="39.6">
      <c r="A164" s="162">
        <v>2</v>
      </c>
      <c r="B164" s="162" t="s">
        <v>23955</v>
      </c>
      <c r="C164" s="162" t="s">
        <v>23659</v>
      </c>
      <c r="D164" s="162" t="s">
        <v>552</v>
      </c>
      <c r="E164" s="444">
        <v>150</v>
      </c>
      <c r="F164" s="162" t="s">
        <v>23956</v>
      </c>
      <c r="G164" s="162" t="s">
        <v>23612</v>
      </c>
      <c r="H164" s="162" t="s">
        <v>23957</v>
      </c>
      <c r="I164" s="446"/>
      <c r="J164" s="446"/>
      <c r="K164" s="446"/>
    </row>
    <row r="165" spans="1:11" ht="26.4">
      <c r="A165" s="162">
        <v>3</v>
      </c>
      <c r="B165" s="162" t="s">
        <v>23958</v>
      </c>
      <c r="C165" s="162" t="s">
        <v>23659</v>
      </c>
      <c r="D165" s="162" t="s">
        <v>552</v>
      </c>
      <c r="E165" s="444">
        <v>120</v>
      </c>
      <c r="F165" s="162" t="s">
        <v>23959</v>
      </c>
      <c r="G165" s="162" t="s">
        <v>23630</v>
      </c>
      <c r="H165" s="162" t="s">
        <v>23960</v>
      </c>
      <c r="I165" s="446"/>
      <c r="J165" s="446"/>
      <c r="K165" s="446"/>
    </row>
    <row r="166" spans="1:11" ht="39.6">
      <c r="A166" s="162">
        <v>4</v>
      </c>
      <c r="B166" s="162" t="s">
        <v>23961</v>
      </c>
      <c r="C166" s="162" t="s">
        <v>23659</v>
      </c>
      <c r="D166" s="162" t="s">
        <v>552</v>
      </c>
      <c r="E166" s="444">
        <v>90</v>
      </c>
      <c r="F166" s="162" t="s">
        <v>23962</v>
      </c>
      <c r="G166" s="162" t="s">
        <v>23963</v>
      </c>
      <c r="H166" s="162" t="s">
        <v>23960</v>
      </c>
      <c r="I166" s="446"/>
      <c r="J166" s="446"/>
      <c r="K166" s="446"/>
    </row>
    <row r="167" spans="1:11" ht="39.6">
      <c r="A167" s="162">
        <v>5</v>
      </c>
      <c r="B167" s="162" t="s">
        <v>23964</v>
      </c>
      <c r="C167" s="162" t="s">
        <v>23659</v>
      </c>
      <c r="D167" s="162" t="s">
        <v>552</v>
      </c>
      <c r="E167" s="444">
        <v>150</v>
      </c>
      <c r="F167" s="162" t="s">
        <v>23965</v>
      </c>
      <c r="G167" s="162" t="s">
        <v>23963</v>
      </c>
      <c r="H167" s="162" t="s">
        <v>23960</v>
      </c>
      <c r="I167" s="446"/>
      <c r="J167" s="446"/>
      <c r="K167" s="446"/>
    </row>
    <row r="168" spans="1:11" ht="39.6">
      <c r="A168" s="162">
        <v>6</v>
      </c>
      <c r="B168" s="162" t="s">
        <v>23966</v>
      </c>
      <c r="C168" s="162" t="s">
        <v>23659</v>
      </c>
      <c r="D168" s="162" t="s">
        <v>552</v>
      </c>
      <c r="E168" s="444">
        <v>150</v>
      </c>
      <c r="F168" s="162" t="s">
        <v>23967</v>
      </c>
      <c r="G168" s="162" t="s">
        <v>23968</v>
      </c>
      <c r="H168" s="162" t="s">
        <v>23960</v>
      </c>
      <c r="I168" s="446"/>
      <c r="J168" s="446"/>
      <c r="K168" s="446"/>
    </row>
    <row r="169" spans="1:11" ht="26.4">
      <c r="A169" s="162">
        <v>7</v>
      </c>
      <c r="B169" s="162" t="s">
        <v>23969</v>
      </c>
      <c r="C169" s="162" t="s">
        <v>23659</v>
      </c>
      <c r="D169" s="162" t="s">
        <v>552</v>
      </c>
      <c r="E169" s="444">
        <v>180</v>
      </c>
      <c r="F169" s="162" t="s">
        <v>23970</v>
      </c>
      <c r="G169" s="162" t="s">
        <v>23971</v>
      </c>
      <c r="H169" s="162" t="s">
        <v>23960</v>
      </c>
      <c r="I169" s="446"/>
      <c r="J169" s="446"/>
      <c r="K169" s="446"/>
    </row>
    <row r="170" spans="1:11" ht="26.4">
      <c r="A170" s="162">
        <v>8</v>
      </c>
      <c r="B170" s="162" t="s">
        <v>23972</v>
      </c>
      <c r="C170" s="162" t="s">
        <v>23659</v>
      </c>
      <c r="D170" s="162" t="s">
        <v>552</v>
      </c>
      <c r="E170" s="444">
        <v>240</v>
      </c>
      <c r="F170" s="162" t="s">
        <v>23973</v>
      </c>
      <c r="G170" s="162" t="s">
        <v>23974</v>
      </c>
      <c r="H170" s="162" t="s">
        <v>23960</v>
      </c>
      <c r="I170" s="446"/>
      <c r="J170" s="446"/>
      <c r="K170" s="446"/>
    </row>
    <row r="171" spans="1:11" ht="26.4">
      <c r="A171" s="162">
        <v>9</v>
      </c>
      <c r="B171" s="162" t="s">
        <v>23975</v>
      </c>
      <c r="C171" s="162" t="s">
        <v>23659</v>
      </c>
      <c r="D171" s="162" t="s">
        <v>552</v>
      </c>
      <c r="E171" s="444">
        <v>150</v>
      </c>
      <c r="F171" s="162" t="s">
        <v>23976</v>
      </c>
      <c r="G171" s="162" t="s">
        <v>23977</v>
      </c>
      <c r="H171" s="162" t="s">
        <v>23960</v>
      </c>
      <c r="I171" s="446"/>
      <c r="J171" s="446"/>
      <c r="K171" s="446"/>
    </row>
    <row r="172" spans="1:11" ht="39.6">
      <c r="A172" s="162">
        <v>10</v>
      </c>
      <c r="B172" s="162" t="s">
        <v>23978</v>
      </c>
      <c r="C172" s="162" t="s">
        <v>23659</v>
      </c>
      <c r="D172" s="162" t="s">
        <v>552</v>
      </c>
      <c r="E172" s="444">
        <v>180</v>
      </c>
      <c r="F172" s="162" t="s">
        <v>23979</v>
      </c>
      <c r="G172" s="162" t="s">
        <v>23770</v>
      </c>
      <c r="H172" s="162" t="s">
        <v>23960</v>
      </c>
      <c r="I172" s="446"/>
      <c r="J172" s="446"/>
      <c r="K172" s="446"/>
    </row>
    <row r="173" spans="1:11" ht="26.4">
      <c r="A173" s="162">
        <v>11</v>
      </c>
      <c r="B173" s="162" t="s">
        <v>23980</v>
      </c>
      <c r="C173" s="162" t="s">
        <v>23659</v>
      </c>
      <c r="D173" s="162" t="s">
        <v>552</v>
      </c>
      <c r="E173" s="444">
        <v>60</v>
      </c>
      <c r="F173" s="162" t="s">
        <v>23981</v>
      </c>
      <c r="G173" s="162" t="s">
        <v>23672</v>
      </c>
      <c r="H173" s="162" t="s">
        <v>23960</v>
      </c>
      <c r="I173" s="446"/>
      <c r="J173" s="446"/>
      <c r="K173" s="446"/>
    </row>
    <row r="174" spans="1:11" ht="26.4">
      <c r="A174" s="162">
        <v>12</v>
      </c>
      <c r="B174" s="162" t="s">
        <v>23982</v>
      </c>
      <c r="C174" s="162" t="s">
        <v>23659</v>
      </c>
      <c r="D174" s="162" t="s">
        <v>552</v>
      </c>
      <c r="E174" s="444">
        <v>120</v>
      </c>
      <c r="F174" s="162" t="s">
        <v>23983</v>
      </c>
      <c r="G174" s="162" t="s">
        <v>23984</v>
      </c>
      <c r="H174" s="162" t="s">
        <v>23985</v>
      </c>
      <c r="I174" s="446"/>
      <c r="J174" s="446"/>
      <c r="K174" s="446"/>
    </row>
    <row r="175" spans="1:11" ht="26.4">
      <c r="A175" s="162">
        <v>13</v>
      </c>
      <c r="B175" s="162" t="s">
        <v>23986</v>
      </c>
      <c r="C175" s="162" t="s">
        <v>23659</v>
      </c>
      <c r="D175" s="162" t="s">
        <v>552</v>
      </c>
      <c r="E175" s="444">
        <v>60</v>
      </c>
      <c r="F175" s="162" t="s">
        <v>23987</v>
      </c>
      <c r="G175" s="162" t="s">
        <v>23866</v>
      </c>
      <c r="H175" s="162" t="s">
        <v>23957</v>
      </c>
      <c r="I175" s="446"/>
      <c r="J175" s="446"/>
      <c r="K175" s="446"/>
    </row>
    <row r="176" spans="1:11" ht="39.6">
      <c r="A176" s="162">
        <v>14</v>
      </c>
      <c r="B176" s="162" t="s">
        <v>23988</v>
      </c>
      <c r="C176" s="162" t="s">
        <v>23659</v>
      </c>
      <c r="D176" s="162" t="s">
        <v>552</v>
      </c>
      <c r="E176" s="444">
        <v>60</v>
      </c>
      <c r="F176" s="162" t="s">
        <v>23989</v>
      </c>
      <c r="G176" s="162" t="s">
        <v>23990</v>
      </c>
      <c r="H176" s="162" t="s">
        <v>23960</v>
      </c>
      <c r="I176" s="446"/>
      <c r="J176" s="446"/>
      <c r="K176" s="446"/>
    </row>
    <row r="177" spans="1:11" ht="39.6">
      <c r="A177" s="311"/>
      <c r="B177" s="311" t="s">
        <v>21424</v>
      </c>
      <c r="C177" s="311">
        <v>14</v>
      </c>
      <c r="D177" s="311"/>
      <c r="E177" s="1250">
        <f>SUM(E163:E176)</f>
        <v>1800</v>
      </c>
      <c r="F177" s="311"/>
      <c r="G177" s="311"/>
      <c r="H177" s="311"/>
      <c r="I177" s="446"/>
      <c r="J177" s="446"/>
      <c r="K177" s="446"/>
    </row>
    <row r="178" spans="1:11" ht="39.6">
      <c r="A178" s="162">
        <v>1</v>
      </c>
      <c r="B178" s="162" t="s">
        <v>23991</v>
      </c>
      <c r="C178" s="162" t="s">
        <v>23659</v>
      </c>
      <c r="D178" s="162" t="s">
        <v>87</v>
      </c>
      <c r="E178" s="444">
        <v>1</v>
      </c>
      <c r="F178" s="162" t="s">
        <v>23992</v>
      </c>
      <c r="G178" s="162" t="s">
        <v>23616</v>
      </c>
      <c r="H178" s="162" t="s">
        <v>23844</v>
      </c>
      <c r="I178" s="446"/>
      <c r="J178" s="446"/>
      <c r="K178" s="446"/>
    </row>
    <row r="179" spans="1:11" ht="26.4">
      <c r="A179" s="162">
        <v>2</v>
      </c>
      <c r="B179" s="162" t="s">
        <v>23993</v>
      </c>
      <c r="C179" s="162" t="s">
        <v>23659</v>
      </c>
      <c r="D179" s="162" t="s">
        <v>87</v>
      </c>
      <c r="E179" s="444">
        <v>5</v>
      </c>
      <c r="F179" s="162" t="s">
        <v>23994</v>
      </c>
      <c r="G179" s="162" t="s">
        <v>23652</v>
      </c>
      <c r="H179" s="162" t="s">
        <v>23840</v>
      </c>
      <c r="I179" s="446"/>
      <c r="J179" s="446"/>
      <c r="K179" s="446"/>
    </row>
    <row r="180" spans="1:11" ht="39.6">
      <c r="A180" s="162">
        <v>3</v>
      </c>
      <c r="B180" s="162" t="s">
        <v>23995</v>
      </c>
      <c r="C180" s="162" t="s">
        <v>23659</v>
      </c>
      <c r="D180" s="162" t="s">
        <v>87</v>
      </c>
      <c r="E180" s="444">
        <v>1</v>
      </c>
      <c r="F180" s="162" t="s">
        <v>23996</v>
      </c>
      <c r="G180" s="162" t="s">
        <v>23843</v>
      </c>
      <c r="H180" s="162" t="s">
        <v>23840</v>
      </c>
      <c r="I180" s="446"/>
      <c r="J180" s="446"/>
      <c r="K180" s="446"/>
    </row>
    <row r="181" spans="1:11" ht="26.4">
      <c r="A181" s="162">
        <v>4</v>
      </c>
      <c r="B181" s="162" t="s">
        <v>23997</v>
      </c>
      <c r="C181" s="162" t="s">
        <v>23659</v>
      </c>
      <c r="D181" s="162" t="s">
        <v>87</v>
      </c>
      <c r="E181" s="444">
        <v>1</v>
      </c>
      <c r="F181" s="162" t="s">
        <v>23998</v>
      </c>
      <c r="G181" s="162" t="s">
        <v>23999</v>
      </c>
      <c r="H181" s="162" t="s">
        <v>23840</v>
      </c>
      <c r="I181" s="446"/>
      <c r="J181" s="446"/>
      <c r="K181" s="446"/>
    </row>
    <row r="182" spans="1:11" ht="52.8">
      <c r="A182" s="162">
        <v>5</v>
      </c>
      <c r="B182" s="162" t="s">
        <v>24000</v>
      </c>
      <c r="C182" s="162" t="s">
        <v>23659</v>
      </c>
      <c r="D182" s="162" t="s">
        <v>87</v>
      </c>
      <c r="E182" s="444">
        <v>1</v>
      </c>
      <c r="F182" s="162" t="s">
        <v>24001</v>
      </c>
      <c r="G182" s="162" t="s">
        <v>24002</v>
      </c>
      <c r="H182" s="162" t="s">
        <v>23840</v>
      </c>
      <c r="I182" s="446"/>
      <c r="J182" s="446"/>
      <c r="K182" s="446"/>
    </row>
    <row r="183" spans="1:11" ht="26.4">
      <c r="A183" s="162">
        <v>6</v>
      </c>
      <c r="B183" s="162" t="s">
        <v>24003</v>
      </c>
      <c r="C183" s="162" t="s">
        <v>23659</v>
      </c>
      <c r="D183" s="162" t="s">
        <v>87</v>
      </c>
      <c r="E183" s="444">
        <v>5</v>
      </c>
      <c r="F183" s="162" t="s">
        <v>24004</v>
      </c>
      <c r="G183" s="162" t="s">
        <v>24005</v>
      </c>
      <c r="H183" s="162" t="s">
        <v>23844</v>
      </c>
      <c r="I183" s="446"/>
      <c r="J183" s="446"/>
      <c r="K183" s="446"/>
    </row>
    <row r="184" spans="1:11" ht="26.4">
      <c r="A184" s="162">
        <v>7</v>
      </c>
      <c r="B184" s="162" t="s">
        <v>24006</v>
      </c>
      <c r="C184" s="162" t="s">
        <v>23659</v>
      </c>
      <c r="D184" s="162" t="s">
        <v>87</v>
      </c>
      <c r="E184" s="444">
        <v>1</v>
      </c>
      <c r="F184" s="162" t="s">
        <v>24007</v>
      </c>
      <c r="G184" s="162" t="s">
        <v>12307</v>
      </c>
      <c r="H184" s="162" t="s">
        <v>23844</v>
      </c>
      <c r="I184" s="446"/>
      <c r="J184" s="446"/>
      <c r="K184" s="446"/>
    </row>
    <row r="185" spans="1:11" ht="39.6">
      <c r="A185" s="162">
        <v>8</v>
      </c>
      <c r="B185" s="162" t="s">
        <v>24008</v>
      </c>
      <c r="C185" s="162" t="s">
        <v>23659</v>
      </c>
      <c r="D185" s="162" t="s">
        <v>87</v>
      </c>
      <c r="E185" s="444">
        <v>5</v>
      </c>
      <c r="F185" s="162" t="s">
        <v>23965</v>
      </c>
      <c r="G185" s="162" t="s">
        <v>24009</v>
      </c>
      <c r="H185" s="162" t="s">
        <v>24010</v>
      </c>
      <c r="I185" s="446"/>
      <c r="J185" s="446"/>
      <c r="K185" s="446"/>
    </row>
    <row r="186" spans="1:11" ht="39.6">
      <c r="A186" s="162">
        <v>9</v>
      </c>
      <c r="B186" s="162" t="s">
        <v>24011</v>
      </c>
      <c r="C186" s="162" t="s">
        <v>23659</v>
      </c>
      <c r="D186" s="162" t="s">
        <v>87</v>
      </c>
      <c r="E186" s="444">
        <v>1</v>
      </c>
      <c r="F186" s="162" t="s">
        <v>24012</v>
      </c>
      <c r="G186" s="162" t="s">
        <v>23616</v>
      </c>
      <c r="H186" s="162" t="s">
        <v>24013</v>
      </c>
      <c r="I186" s="446"/>
      <c r="J186" s="446"/>
      <c r="K186" s="446"/>
    </row>
    <row r="187" spans="1:11" ht="39.6">
      <c r="A187" s="162">
        <v>10</v>
      </c>
      <c r="B187" s="162" t="s">
        <v>24014</v>
      </c>
      <c r="C187" s="162" t="s">
        <v>23659</v>
      </c>
      <c r="D187" s="162" t="s">
        <v>87</v>
      </c>
      <c r="E187" s="444">
        <v>2</v>
      </c>
      <c r="F187" s="162" t="s">
        <v>24015</v>
      </c>
      <c r="G187" s="162" t="s">
        <v>23863</v>
      </c>
      <c r="H187" s="162" t="s">
        <v>24016</v>
      </c>
      <c r="I187" s="446"/>
      <c r="J187" s="446"/>
      <c r="K187" s="446"/>
    </row>
    <row r="188" spans="1:11" ht="39.6">
      <c r="A188" s="162">
        <v>11</v>
      </c>
      <c r="B188" s="162" t="s">
        <v>24017</v>
      </c>
      <c r="C188" s="162" t="s">
        <v>23659</v>
      </c>
      <c r="D188" s="162" t="s">
        <v>87</v>
      </c>
      <c r="E188" s="444">
        <v>1</v>
      </c>
      <c r="F188" s="162" t="s">
        <v>24018</v>
      </c>
      <c r="G188" s="162" t="s">
        <v>24019</v>
      </c>
      <c r="H188" s="162" t="s">
        <v>24013</v>
      </c>
      <c r="I188" s="446"/>
      <c r="J188" s="446"/>
      <c r="K188" s="446"/>
    </row>
    <row r="189" spans="1:11" ht="39.6">
      <c r="A189" s="162">
        <v>12</v>
      </c>
      <c r="B189" s="162" t="s">
        <v>24020</v>
      </c>
      <c r="C189" s="162" t="s">
        <v>23659</v>
      </c>
      <c r="D189" s="162" t="s">
        <v>87</v>
      </c>
      <c r="E189" s="444">
        <v>5</v>
      </c>
      <c r="F189" s="162" t="s">
        <v>24021</v>
      </c>
      <c r="G189" s="162" t="s">
        <v>24022</v>
      </c>
      <c r="H189" s="162" t="s">
        <v>24023</v>
      </c>
      <c r="I189" s="446"/>
      <c r="J189" s="446"/>
      <c r="K189" s="446"/>
    </row>
    <row r="190" spans="1:11" ht="52.8">
      <c r="A190" s="162">
        <v>13</v>
      </c>
      <c r="B190" s="162" t="s">
        <v>24024</v>
      </c>
      <c r="C190" s="162" t="s">
        <v>23659</v>
      </c>
      <c r="D190" s="162" t="s">
        <v>87</v>
      </c>
      <c r="E190" s="444">
        <v>5</v>
      </c>
      <c r="F190" s="162" t="s">
        <v>24025</v>
      </c>
      <c r="G190" s="162" t="s">
        <v>24026</v>
      </c>
      <c r="H190" s="162" t="s">
        <v>24027</v>
      </c>
      <c r="I190" s="446"/>
      <c r="J190" s="446"/>
      <c r="K190" s="446"/>
    </row>
    <row r="191" spans="1:11" ht="39.6">
      <c r="A191" s="162">
        <v>14</v>
      </c>
      <c r="B191" s="162" t="s">
        <v>24028</v>
      </c>
      <c r="C191" s="162" t="s">
        <v>23659</v>
      </c>
      <c r="D191" s="162" t="s">
        <v>87</v>
      </c>
      <c r="E191" s="444">
        <v>1</v>
      </c>
      <c r="F191" s="162" t="s">
        <v>24029</v>
      </c>
      <c r="G191" s="162" t="s">
        <v>23616</v>
      </c>
      <c r="H191" s="162" t="s">
        <v>24030</v>
      </c>
      <c r="I191" s="446"/>
      <c r="J191" s="446"/>
      <c r="K191" s="446"/>
    </row>
    <row r="192" spans="1:11" ht="52.8">
      <c r="A192" s="162">
        <v>15</v>
      </c>
      <c r="B192" s="162" t="s">
        <v>24031</v>
      </c>
      <c r="C192" s="162" t="s">
        <v>23659</v>
      </c>
      <c r="D192" s="162" t="s">
        <v>87</v>
      </c>
      <c r="E192" s="444">
        <v>1</v>
      </c>
      <c r="F192" s="162" t="s">
        <v>24032</v>
      </c>
      <c r="G192" s="162" t="s">
        <v>23612</v>
      </c>
      <c r="H192" s="162" t="s">
        <v>24030</v>
      </c>
      <c r="I192" s="446"/>
      <c r="J192" s="446"/>
      <c r="K192" s="446"/>
    </row>
    <row r="193" spans="1:11" ht="26.4">
      <c r="A193" s="162">
        <v>16</v>
      </c>
      <c r="B193" s="162" t="s">
        <v>24033</v>
      </c>
      <c r="C193" s="162" t="s">
        <v>23659</v>
      </c>
      <c r="D193" s="162" t="s">
        <v>87</v>
      </c>
      <c r="E193" s="444">
        <v>1</v>
      </c>
      <c r="F193" s="162" t="s">
        <v>24034</v>
      </c>
      <c r="G193" s="162" t="s">
        <v>23843</v>
      </c>
      <c r="H193" s="162" t="s">
        <v>24030</v>
      </c>
      <c r="I193" s="446"/>
      <c r="J193" s="446"/>
      <c r="K193" s="446"/>
    </row>
    <row r="194" spans="1:11" ht="39.6">
      <c r="A194" s="162">
        <v>17</v>
      </c>
      <c r="B194" s="162" t="s">
        <v>24035</v>
      </c>
      <c r="C194" s="162" t="s">
        <v>23659</v>
      </c>
      <c r="D194" s="162" t="s">
        <v>87</v>
      </c>
      <c r="E194" s="444">
        <v>1</v>
      </c>
      <c r="F194" s="162" t="s">
        <v>24036</v>
      </c>
      <c r="G194" s="162" t="s">
        <v>24037</v>
      </c>
      <c r="H194" s="162" t="s">
        <v>24038</v>
      </c>
      <c r="I194" s="446"/>
      <c r="J194" s="446"/>
      <c r="K194" s="446"/>
    </row>
    <row r="195" spans="1:11" ht="26.4">
      <c r="A195" s="162">
        <v>18</v>
      </c>
      <c r="B195" s="162" t="s">
        <v>24039</v>
      </c>
      <c r="C195" s="162" t="s">
        <v>23659</v>
      </c>
      <c r="D195" s="162" t="s">
        <v>87</v>
      </c>
      <c r="E195" s="444">
        <v>1</v>
      </c>
      <c r="F195" s="162" t="s">
        <v>24040</v>
      </c>
      <c r="G195" s="162" t="s">
        <v>24041</v>
      </c>
      <c r="H195" s="162" t="s">
        <v>23957</v>
      </c>
      <c r="I195" s="446"/>
      <c r="J195" s="446"/>
      <c r="K195" s="446"/>
    </row>
    <row r="196" spans="1:11" ht="39.6">
      <c r="A196" s="162">
        <v>19</v>
      </c>
      <c r="B196" s="162" t="s">
        <v>24042</v>
      </c>
      <c r="C196" s="162" t="s">
        <v>23659</v>
      </c>
      <c r="D196" s="162" t="s">
        <v>87</v>
      </c>
      <c r="E196" s="444">
        <v>0.5</v>
      </c>
      <c r="F196" s="162" t="s">
        <v>24043</v>
      </c>
      <c r="G196" s="162" t="s">
        <v>24044</v>
      </c>
      <c r="H196" s="162" t="s">
        <v>24045</v>
      </c>
      <c r="I196" s="446"/>
      <c r="J196" s="446"/>
      <c r="K196" s="446"/>
    </row>
    <row r="197" spans="1:11" ht="26.4">
      <c r="A197" s="162">
        <v>20</v>
      </c>
      <c r="B197" s="162" t="s">
        <v>24046</v>
      </c>
      <c r="C197" s="162" t="s">
        <v>23659</v>
      </c>
      <c r="D197" s="162" t="s">
        <v>87</v>
      </c>
      <c r="E197" s="444">
        <v>1</v>
      </c>
      <c r="F197" s="162" t="s">
        <v>24047</v>
      </c>
      <c r="G197" s="162" t="s">
        <v>24048</v>
      </c>
      <c r="H197" s="162" t="s">
        <v>24049</v>
      </c>
      <c r="I197" s="446"/>
      <c r="J197" s="446"/>
      <c r="K197" s="446"/>
    </row>
    <row r="198" spans="1:11" ht="26.4">
      <c r="A198" s="162">
        <v>21</v>
      </c>
      <c r="B198" s="162" t="s">
        <v>24050</v>
      </c>
      <c r="C198" s="162" t="s">
        <v>23659</v>
      </c>
      <c r="D198" s="162" t="s">
        <v>87</v>
      </c>
      <c r="E198" s="444">
        <v>1</v>
      </c>
      <c r="F198" s="162" t="s">
        <v>24047</v>
      </c>
      <c r="G198" s="162" t="s">
        <v>24048</v>
      </c>
      <c r="H198" s="162" t="s">
        <v>24051</v>
      </c>
      <c r="I198" s="446"/>
      <c r="J198" s="446"/>
      <c r="K198" s="446"/>
    </row>
    <row r="199" spans="1:11" ht="26.4">
      <c r="A199" s="162">
        <v>22</v>
      </c>
      <c r="B199" s="162" t="s">
        <v>24052</v>
      </c>
      <c r="C199" s="162" t="s">
        <v>23659</v>
      </c>
      <c r="D199" s="162" t="s">
        <v>87</v>
      </c>
      <c r="E199" s="444">
        <v>1</v>
      </c>
      <c r="F199" s="162" t="s">
        <v>24047</v>
      </c>
      <c r="G199" s="162" t="s">
        <v>24048</v>
      </c>
      <c r="H199" s="162" t="s">
        <v>24051</v>
      </c>
      <c r="I199" s="446"/>
      <c r="J199" s="446"/>
      <c r="K199" s="446"/>
    </row>
    <row r="200" spans="1:11" ht="26.4">
      <c r="A200" s="311"/>
      <c r="B200" s="311" t="s">
        <v>6041</v>
      </c>
      <c r="C200" s="311">
        <v>22</v>
      </c>
      <c r="D200" s="311"/>
      <c r="E200" s="1250">
        <f>SUM(E178:E199)</f>
        <v>42.5</v>
      </c>
      <c r="F200" s="311"/>
      <c r="G200" s="311"/>
      <c r="H200" s="311"/>
      <c r="I200" s="446"/>
      <c r="J200" s="446"/>
      <c r="K200" s="446"/>
    </row>
    <row r="201" spans="1:11" ht="39.6">
      <c r="A201" s="312"/>
      <c r="B201" s="312" t="s">
        <v>24053</v>
      </c>
      <c r="C201" s="312">
        <f>C200+C177+C162+C131</f>
        <v>81</v>
      </c>
      <c r="D201" s="312"/>
      <c r="E201" s="312">
        <f>E200+E177+E162+E131</f>
        <v>2580.1803</v>
      </c>
      <c r="F201" s="312"/>
      <c r="G201" s="312"/>
      <c r="H201" s="312"/>
      <c r="I201" s="446"/>
      <c r="J201" s="446"/>
      <c r="K201" s="446"/>
    </row>
    <row r="202" spans="1:11" ht="26.4">
      <c r="A202" s="162">
        <v>1</v>
      </c>
      <c r="B202" s="162" t="s">
        <v>24054</v>
      </c>
      <c r="C202" s="162" t="s">
        <v>15597</v>
      </c>
      <c r="D202" s="162"/>
      <c r="E202" s="444">
        <v>3.2</v>
      </c>
      <c r="F202" s="162" t="s">
        <v>24055</v>
      </c>
      <c r="G202" s="162" t="s">
        <v>24056</v>
      </c>
      <c r="H202" s="162" t="s">
        <v>23737</v>
      </c>
      <c r="I202" s="446"/>
      <c r="J202" s="446"/>
      <c r="K202" s="446"/>
    </row>
    <row r="203" spans="1:11" ht="39.6">
      <c r="A203" s="312"/>
      <c r="B203" s="312" t="s">
        <v>21786</v>
      </c>
      <c r="C203" s="312">
        <v>1</v>
      </c>
      <c r="D203" s="312"/>
      <c r="E203" s="1248">
        <f>SUM(E202)</f>
        <v>3.2</v>
      </c>
      <c r="F203" s="312"/>
      <c r="G203" s="312"/>
      <c r="H203" s="312"/>
      <c r="I203" s="446"/>
      <c r="J203" s="446"/>
      <c r="K203" s="446"/>
    </row>
    <row r="204" spans="1:11" ht="26.4">
      <c r="A204" s="162">
        <v>1</v>
      </c>
      <c r="B204" s="162" t="s">
        <v>24057</v>
      </c>
      <c r="C204" s="162" t="s">
        <v>17433</v>
      </c>
      <c r="D204" s="162"/>
      <c r="E204" s="444">
        <v>5.64</v>
      </c>
      <c r="F204" s="162" t="s">
        <v>24058</v>
      </c>
      <c r="G204" s="162" t="s">
        <v>24059</v>
      </c>
      <c r="H204" s="162" t="s">
        <v>24060</v>
      </c>
      <c r="I204" s="446"/>
      <c r="J204" s="446"/>
      <c r="K204" s="446"/>
    </row>
    <row r="205" spans="1:11" ht="132">
      <c r="A205" s="162">
        <v>2</v>
      </c>
      <c r="B205" s="162" t="s">
        <v>24061</v>
      </c>
      <c r="C205" s="162" t="s">
        <v>17433</v>
      </c>
      <c r="D205" s="162"/>
      <c r="E205" s="444">
        <v>31</v>
      </c>
      <c r="F205" s="162" t="s">
        <v>24062</v>
      </c>
      <c r="G205" s="162" t="s">
        <v>24063</v>
      </c>
      <c r="H205" s="162" t="s">
        <v>24064</v>
      </c>
      <c r="I205" s="446"/>
      <c r="J205" s="446"/>
      <c r="K205" s="446"/>
    </row>
    <row r="206" spans="1:11" ht="26.4">
      <c r="A206" s="162">
        <v>3</v>
      </c>
      <c r="B206" s="162" t="s">
        <v>24065</v>
      </c>
      <c r="C206" s="162" t="s">
        <v>17433</v>
      </c>
      <c r="D206" s="162"/>
      <c r="E206" s="444">
        <v>2.29</v>
      </c>
      <c r="F206" s="162" t="s">
        <v>24058</v>
      </c>
      <c r="G206" s="162" t="s">
        <v>24066</v>
      </c>
      <c r="H206" s="162" t="s">
        <v>24067</v>
      </c>
      <c r="I206" s="446"/>
      <c r="J206" s="446"/>
      <c r="K206" s="446"/>
    </row>
    <row r="207" spans="1:11" ht="26.4">
      <c r="A207" s="162">
        <v>4</v>
      </c>
      <c r="B207" s="162" t="s">
        <v>24068</v>
      </c>
      <c r="C207" s="162" t="s">
        <v>17433</v>
      </c>
      <c r="D207" s="162"/>
      <c r="E207" s="444">
        <v>8.8699999999999992</v>
      </c>
      <c r="F207" s="162" t="s">
        <v>24058</v>
      </c>
      <c r="G207" s="162" t="s">
        <v>24066</v>
      </c>
      <c r="H207" s="162" t="s">
        <v>24069</v>
      </c>
      <c r="I207" s="446"/>
      <c r="J207" s="446"/>
      <c r="K207" s="446"/>
    </row>
    <row r="208" spans="1:11" ht="26.4">
      <c r="A208" s="162">
        <v>5</v>
      </c>
      <c r="B208" s="162" t="s">
        <v>24070</v>
      </c>
      <c r="C208" s="162" t="s">
        <v>17433</v>
      </c>
      <c r="D208" s="162"/>
      <c r="E208" s="444">
        <v>4.5999999999999996</v>
      </c>
      <c r="F208" s="162" t="s">
        <v>24071</v>
      </c>
      <c r="G208" s="162" t="s">
        <v>24072</v>
      </c>
      <c r="H208" s="162" t="s">
        <v>24073</v>
      </c>
      <c r="I208" s="446"/>
      <c r="J208" s="446"/>
      <c r="K208" s="446"/>
    </row>
    <row r="209" spans="1:11" ht="26.4">
      <c r="A209" s="162">
        <v>6</v>
      </c>
      <c r="B209" s="162" t="s">
        <v>24074</v>
      </c>
      <c r="C209" s="162" t="s">
        <v>17433</v>
      </c>
      <c r="D209" s="162"/>
      <c r="E209" s="444">
        <v>22</v>
      </c>
      <c r="F209" s="162" t="s">
        <v>23712</v>
      </c>
      <c r="G209" s="162" t="s">
        <v>24075</v>
      </c>
      <c r="H209" s="162" t="s">
        <v>24073</v>
      </c>
      <c r="I209" s="446"/>
      <c r="J209" s="446"/>
      <c r="K209" s="446"/>
    </row>
    <row r="210" spans="1:11" ht="26.4">
      <c r="A210" s="162">
        <v>7</v>
      </c>
      <c r="B210" s="162" t="s">
        <v>24076</v>
      </c>
      <c r="C210" s="162" t="s">
        <v>17433</v>
      </c>
      <c r="D210" s="162"/>
      <c r="E210" s="444">
        <v>7</v>
      </c>
      <c r="F210" s="162" t="s">
        <v>23712</v>
      </c>
      <c r="G210" s="162" t="s">
        <v>24075</v>
      </c>
      <c r="H210" s="162" t="s">
        <v>24073</v>
      </c>
      <c r="I210" s="446"/>
      <c r="J210" s="446"/>
      <c r="K210" s="446"/>
    </row>
    <row r="211" spans="1:11" ht="26.4">
      <c r="A211" s="162">
        <v>8</v>
      </c>
      <c r="B211" s="162" t="s">
        <v>24077</v>
      </c>
      <c r="C211" s="162" t="s">
        <v>17433</v>
      </c>
      <c r="D211" s="162"/>
      <c r="E211" s="444">
        <v>23</v>
      </c>
      <c r="F211" s="162" t="s">
        <v>23712</v>
      </c>
      <c r="G211" s="162" t="s">
        <v>24075</v>
      </c>
      <c r="H211" s="162" t="s">
        <v>24030</v>
      </c>
      <c r="I211" s="446"/>
      <c r="J211" s="446"/>
      <c r="K211" s="446"/>
    </row>
    <row r="212" spans="1:11" ht="26.4">
      <c r="A212" s="162">
        <v>9</v>
      </c>
      <c r="B212" s="162" t="s">
        <v>19332</v>
      </c>
      <c r="C212" s="162" t="s">
        <v>17433</v>
      </c>
      <c r="D212" s="162"/>
      <c r="E212" s="444">
        <v>7</v>
      </c>
      <c r="F212" s="162" t="s">
        <v>23712</v>
      </c>
      <c r="G212" s="162" t="s">
        <v>24075</v>
      </c>
      <c r="H212" s="162" t="s">
        <v>24030</v>
      </c>
      <c r="I212" s="446"/>
      <c r="J212" s="446"/>
      <c r="K212" s="446"/>
    </row>
    <row r="213" spans="1:11" ht="26.4">
      <c r="A213" s="162">
        <v>10</v>
      </c>
      <c r="B213" s="162" t="s">
        <v>24078</v>
      </c>
      <c r="C213" s="162" t="s">
        <v>17433</v>
      </c>
      <c r="D213" s="162"/>
      <c r="E213" s="444">
        <v>12</v>
      </c>
      <c r="F213" s="162" t="s">
        <v>24079</v>
      </c>
      <c r="G213" s="162" t="s">
        <v>24080</v>
      </c>
      <c r="H213" s="162" t="s">
        <v>24073</v>
      </c>
      <c r="I213" s="446"/>
      <c r="J213" s="446"/>
      <c r="K213" s="446"/>
    </row>
    <row r="214" spans="1:11" ht="26.4">
      <c r="A214" s="162">
        <v>11</v>
      </c>
      <c r="B214" s="162" t="s">
        <v>24081</v>
      </c>
      <c r="C214" s="162" t="s">
        <v>17433</v>
      </c>
      <c r="D214" s="162"/>
      <c r="E214" s="444">
        <v>41.6</v>
      </c>
      <c r="F214" s="162" t="s">
        <v>24082</v>
      </c>
      <c r="G214" s="162" t="s">
        <v>24083</v>
      </c>
      <c r="H214" s="162" t="s">
        <v>24030</v>
      </c>
      <c r="I214" s="446"/>
      <c r="J214" s="446"/>
      <c r="K214" s="446"/>
    </row>
    <row r="215" spans="1:11" ht="26.4">
      <c r="A215" s="162">
        <v>12</v>
      </c>
      <c r="B215" s="162" t="s">
        <v>24084</v>
      </c>
      <c r="C215" s="162" t="s">
        <v>17433</v>
      </c>
      <c r="D215" s="162"/>
      <c r="E215" s="444">
        <v>17.420000000000002</v>
      </c>
      <c r="F215" s="162" t="s">
        <v>24085</v>
      </c>
      <c r="G215" s="162" t="s">
        <v>24086</v>
      </c>
      <c r="H215" s="162" t="s">
        <v>24087</v>
      </c>
      <c r="I215" s="446"/>
      <c r="J215" s="446"/>
      <c r="K215" s="446"/>
    </row>
    <row r="216" spans="1:11" ht="26.4">
      <c r="A216" s="162">
        <v>13</v>
      </c>
      <c r="B216" s="162" t="s">
        <v>24088</v>
      </c>
      <c r="C216" s="162" t="s">
        <v>17433</v>
      </c>
      <c r="D216" s="162"/>
      <c r="E216" s="444">
        <v>18</v>
      </c>
      <c r="F216" s="162" t="s">
        <v>23987</v>
      </c>
      <c r="G216" s="162" t="s">
        <v>24089</v>
      </c>
      <c r="H216" s="162" t="s">
        <v>24090</v>
      </c>
      <c r="I216" s="446"/>
      <c r="J216" s="446"/>
      <c r="K216" s="446"/>
    </row>
    <row r="217" spans="1:11" ht="26.4">
      <c r="A217" s="162">
        <v>14</v>
      </c>
      <c r="B217" s="162" t="s">
        <v>24091</v>
      </c>
      <c r="C217" s="162" t="s">
        <v>17433</v>
      </c>
      <c r="D217" s="162"/>
      <c r="E217" s="444">
        <v>19.399999999999999</v>
      </c>
      <c r="F217" s="162" t="s">
        <v>24092</v>
      </c>
      <c r="G217" s="162" t="s">
        <v>24093</v>
      </c>
      <c r="H217" s="162" t="s">
        <v>24094</v>
      </c>
      <c r="I217" s="446"/>
      <c r="J217" s="446"/>
      <c r="K217" s="446"/>
    </row>
    <row r="218" spans="1:11" ht="39.6">
      <c r="A218" s="162">
        <v>15</v>
      </c>
      <c r="B218" s="162" t="s">
        <v>24095</v>
      </c>
      <c r="C218" s="162" t="s">
        <v>17433</v>
      </c>
      <c r="D218" s="162"/>
      <c r="E218" s="444">
        <v>9.5</v>
      </c>
      <c r="F218" s="162" t="s">
        <v>24096</v>
      </c>
      <c r="G218" s="162" t="s">
        <v>24097</v>
      </c>
      <c r="H218" s="162" t="s">
        <v>24098</v>
      </c>
      <c r="I218" s="446"/>
      <c r="J218" s="446"/>
      <c r="K218" s="446"/>
    </row>
    <row r="219" spans="1:11" ht="26.4">
      <c r="A219" s="162">
        <v>16</v>
      </c>
      <c r="B219" s="162" t="s">
        <v>24099</v>
      </c>
      <c r="C219" s="162" t="s">
        <v>17433</v>
      </c>
      <c r="D219" s="162"/>
      <c r="E219" s="444">
        <v>17.170000000000002</v>
      </c>
      <c r="F219" s="162" t="s">
        <v>24096</v>
      </c>
      <c r="G219" s="162" t="s">
        <v>24100</v>
      </c>
      <c r="H219" s="162" t="s">
        <v>24101</v>
      </c>
      <c r="I219" s="446"/>
      <c r="J219" s="446"/>
      <c r="K219" s="446"/>
    </row>
    <row r="220" spans="1:11" ht="26.4">
      <c r="A220" s="162">
        <v>17</v>
      </c>
      <c r="B220" s="162" t="s">
        <v>24102</v>
      </c>
      <c r="C220" s="162" t="s">
        <v>17433</v>
      </c>
      <c r="D220" s="162"/>
      <c r="E220" s="444">
        <v>14.42</v>
      </c>
      <c r="F220" s="162" t="s">
        <v>24103</v>
      </c>
      <c r="G220" s="162" t="s">
        <v>24104</v>
      </c>
      <c r="H220" s="162" t="s">
        <v>24105</v>
      </c>
      <c r="I220" s="446"/>
      <c r="J220" s="446"/>
      <c r="K220" s="446"/>
    </row>
    <row r="221" spans="1:11" ht="26.4">
      <c r="A221" s="162">
        <v>18</v>
      </c>
      <c r="B221" s="162" t="s">
        <v>24106</v>
      </c>
      <c r="C221" s="162" t="s">
        <v>17433</v>
      </c>
      <c r="D221" s="162"/>
      <c r="E221" s="444">
        <v>6</v>
      </c>
      <c r="F221" s="162" t="s">
        <v>24107</v>
      </c>
      <c r="G221" s="162" t="s">
        <v>24108</v>
      </c>
      <c r="H221" s="162" t="s">
        <v>24109</v>
      </c>
      <c r="I221" s="446"/>
      <c r="J221" s="446"/>
      <c r="K221" s="446"/>
    </row>
    <row r="222" spans="1:11" ht="26.4">
      <c r="A222" s="162">
        <v>19</v>
      </c>
      <c r="B222" s="162" t="s">
        <v>24110</v>
      </c>
      <c r="C222" s="162" t="s">
        <v>17433</v>
      </c>
      <c r="D222" s="162"/>
      <c r="E222" s="444">
        <v>3.06</v>
      </c>
      <c r="F222" s="162" t="s">
        <v>24111</v>
      </c>
      <c r="G222" s="162" t="s">
        <v>24112</v>
      </c>
      <c r="H222" s="162" t="s">
        <v>24113</v>
      </c>
      <c r="I222" s="446"/>
      <c r="J222" s="446"/>
      <c r="K222" s="446"/>
    </row>
    <row r="223" spans="1:11" ht="26.4">
      <c r="A223" s="162">
        <v>20</v>
      </c>
      <c r="B223" s="162" t="s">
        <v>24114</v>
      </c>
      <c r="C223" s="162" t="s">
        <v>17433</v>
      </c>
      <c r="D223" s="162"/>
      <c r="E223" s="444">
        <v>11.679</v>
      </c>
      <c r="F223" s="162" t="s">
        <v>23715</v>
      </c>
      <c r="G223" s="162" t="s">
        <v>24115</v>
      </c>
      <c r="H223" s="162" t="s">
        <v>24116</v>
      </c>
      <c r="I223" s="446"/>
      <c r="J223" s="446"/>
      <c r="K223" s="446"/>
    </row>
    <row r="224" spans="1:11" ht="26.4">
      <c r="A224" s="162">
        <v>21</v>
      </c>
      <c r="B224" s="162" t="s">
        <v>24117</v>
      </c>
      <c r="C224" s="162" t="s">
        <v>17433</v>
      </c>
      <c r="D224" s="162"/>
      <c r="E224" s="444">
        <v>9.6</v>
      </c>
      <c r="F224" s="162" t="s">
        <v>23826</v>
      </c>
      <c r="G224" s="162" t="s">
        <v>23827</v>
      </c>
      <c r="H224" s="162" t="s">
        <v>24118</v>
      </c>
      <c r="I224" s="446"/>
      <c r="J224" s="446"/>
      <c r="K224" s="446"/>
    </row>
    <row r="225" spans="1:11" ht="52.8">
      <c r="A225" s="312"/>
      <c r="B225" s="312" t="s">
        <v>7005</v>
      </c>
      <c r="C225" s="312">
        <v>21</v>
      </c>
      <c r="D225" s="312"/>
      <c r="E225" s="1248">
        <f>SUM(E204:E224)</f>
        <v>291.24900000000002</v>
      </c>
      <c r="F225" s="312"/>
      <c r="G225" s="312"/>
      <c r="H225" s="312"/>
      <c r="I225" s="446"/>
      <c r="J225" s="446"/>
      <c r="K225" s="446"/>
    </row>
    <row r="226" spans="1:11" ht="26.4">
      <c r="A226" s="162">
        <v>1</v>
      </c>
      <c r="B226" s="162" t="s">
        <v>24119</v>
      </c>
      <c r="C226" s="162" t="s">
        <v>2280</v>
      </c>
      <c r="D226" s="162"/>
      <c r="E226" s="444">
        <v>900</v>
      </c>
      <c r="F226" s="162" t="s">
        <v>24120</v>
      </c>
      <c r="G226" s="162" t="s">
        <v>23612</v>
      </c>
      <c r="H226" s="162" t="s">
        <v>24121</v>
      </c>
      <c r="I226" s="446"/>
      <c r="J226" s="446"/>
      <c r="K226" s="446"/>
    </row>
    <row r="227" spans="1:11" ht="26.4">
      <c r="A227" s="162">
        <v>2</v>
      </c>
      <c r="B227" s="162" t="s">
        <v>24122</v>
      </c>
      <c r="C227" s="162" t="s">
        <v>2280</v>
      </c>
      <c r="D227" s="162"/>
      <c r="E227" s="444">
        <v>10</v>
      </c>
      <c r="F227" s="162" t="s">
        <v>24123</v>
      </c>
      <c r="G227" s="162" t="s">
        <v>23612</v>
      </c>
      <c r="H227" s="162" t="s">
        <v>24121</v>
      </c>
      <c r="I227" s="446"/>
      <c r="J227" s="446"/>
      <c r="K227" s="446"/>
    </row>
    <row r="228" spans="1:11" ht="39.6">
      <c r="A228" s="162">
        <v>3</v>
      </c>
      <c r="B228" s="162" t="s">
        <v>24124</v>
      </c>
      <c r="C228" s="162" t="s">
        <v>2280</v>
      </c>
      <c r="D228" s="162"/>
      <c r="E228" s="444">
        <v>16</v>
      </c>
      <c r="F228" s="162" t="s">
        <v>24125</v>
      </c>
      <c r="G228" s="162" t="s">
        <v>23843</v>
      </c>
      <c r="H228" s="162" t="s">
        <v>24121</v>
      </c>
      <c r="I228" s="446"/>
      <c r="J228" s="446"/>
      <c r="K228" s="446"/>
    </row>
    <row r="229" spans="1:11" ht="26.4">
      <c r="A229" s="162">
        <v>4</v>
      </c>
      <c r="B229" s="162" t="s">
        <v>24126</v>
      </c>
      <c r="C229" s="162" t="s">
        <v>2280</v>
      </c>
      <c r="D229" s="162"/>
      <c r="E229" s="444">
        <v>20</v>
      </c>
      <c r="F229" s="162" t="s">
        <v>23979</v>
      </c>
      <c r="G229" s="162" t="s">
        <v>23770</v>
      </c>
      <c r="H229" s="162" t="s">
        <v>24121</v>
      </c>
      <c r="I229" s="446"/>
      <c r="J229" s="446"/>
      <c r="K229" s="446"/>
    </row>
    <row r="230" spans="1:11" ht="39.6">
      <c r="A230" s="162">
        <v>5</v>
      </c>
      <c r="B230" s="162" t="s">
        <v>24127</v>
      </c>
      <c r="C230" s="162" t="s">
        <v>2280</v>
      </c>
      <c r="D230" s="162"/>
      <c r="E230" s="444">
        <v>200</v>
      </c>
      <c r="F230" s="162" t="s">
        <v>24128</v>
      </c>
      <c r="G230" s="162" t="s">
        <v>24129</v>
      </c>
      <c r="H230" s="162" t="s">
        <v>24121</v>
      </c>
      <c r="I230" s="446"/>
      <c r="J230" s="446"/>
      <c r="K230" s="446"/>
    </row>
    <row r="231" spans="1:11" ht="26.4">
      <c r="A231" s="162">
        <v>6</v>
      </c>
      <c r="B231" s="162" t="s">
        <v>24130</v>
      </c>
      <c r="C231" s="162" t="s">
        <v>2280</v>
      </c>
      <c r="D231" s="162"/>
      <c r="E231" s="444">
        <v>55</v>
      </c>
      <c r="F231" s="162" t="s">
        <v>24131</v>
      </c>
      <c r="G231" s="162" t="s">
        <v>23630</v>
      </c>
      <c r="H231" s="162" t="s">
        <v>24132</v>
      </c>
      <c r="I231" s="446"/>
      <c r="J231" s="446"/>
      <c r="K231" s="446"/>
    </row>
    <row r="232" spans="1:11" ht="26.4">
      <c r="A232" s="162">
        <v>7</v>
      </c>
      <c r="B232" s="162" t="s">
        <v>24133</v>
      </c>
      <c r="C232" s="162" t="s">
        <v>2280</v>
      </c>
      <c r="D232" s="162"/>
      <c r="E232" s="444">
        <v>4.3</v>
      </c>
      <c r="F232" s="162" t="s">
        <v>23590</v>
      </c>
      <c r="G232" s="162" t="s">
        <v>24134</v>
      </c>
      <c r="H232" s="162" t="s">
        <v>24135</v>
      </c>
      <c r="I232" s="446"/>
      <c r="J232" s="446"/>
      <c r="K232" s="446"/>
    </row>
    <row r="233" spans="1:11" ht="26.4">
      <c r="A233" s="312"/>
      <c r="B233" s="312" t="s">
        <v>7010</v>
      </c>
      <c r="C233" s="312">
        <v>7</v>
      </c>
      <c r="D233" s="312"/>
      <c r="E233" s="1248">
        <f>SUM(E226:E232)</f>
        <v>1205.3</v>
      </c>
      <c r="F233" s="312"/>
      <c r="G233" s="312"/>
      <c r="H233" s="312"/>
      <c r="I233" s="446"/>
      <c r="J233" s="446"/>
      <c r="K233" s="446"/>
    </row>
    <row r="234" spans="1:11" ht="66">
      <c r="A234" s="162">
        <v>1</v>
      </c>
      <c r="B234" s="162" t="s">
        <v>24136</v>
      </c>
      <c r="C234" s="162" t="s">
        <v>15589</v>
      </c>
      <c r="D234" s="162"/>
      <c r="E234" s="444">
        <v>33.159999999999997</v>
      </c>
      <c r="F234" s="162" t="s">
        <v>24137</v>
      </c>
      <c r="G234" s="162" t="s">
        <v>24138</v>
      </c>
      <c r="H234" s="162" t="s">
        <v>24139</v>
      </c>
      <c r="I234" s="446"/>
      <c r="J234" s="446"/>
      <c r="K234" s="446"/>
    </row>
    <row r="235" spans="1:11" ht="39.6">
      <c r="A235" s="312"/>
      <c r="B235" s="312" t="s">
        <v>24140</v>
      </c>
      <c r="C235" s="312">
        <v>1</v>
      </c>
      <c r="D235" s="312"/>
      <c r="E235" s="1248">
        <f>SUM(E234)</f>
        <v>33.159999999999997</v>
      </c>
      <c r="F235" s="312"/>
      <c r="G235" s="312"/>
      <c r="H235" s="312"/>
      <c r="I235" s="446"/>
      <c r="J235" s="446"/>
      <c r="K235" s="446"/>
    </row>
    <row r="236" spans="1:11" ht="26.4">
      <c r="A236" s="162">
        <v>1</v>
      </c>
      <c r="B236" s="162" t="s">
        <v>24141</v>
      </c>
      <c r="C236" s="162" t="s">
        <v>17400</v>
      </c>
      <c r="D236" s="162"/>
      <c r="E236" s="444">
        <v>2.4276</v>
      </c>
      <c r="F236" s="162" t="s">
        <v>24142</v>
      </c>
      <c r="G236" s="162" t="s">
        <v>24143</v>
      </c>
      <c r="H236" s="162" t="s">
        <v>24144</v>
      </c>
      <c r="I236" s="446"/>
      <c r="J236" s="446"/>
      <c r="K236" s="446"/>
    </row>
    <row r="237" spans="1:11" ht="26.4">
      <c r="A237" s="162">
        <v>2</v>
      </c>
      <c r="B237" s="162" t="s">
        <v>24145</v>
      </c>
      <c r="C237" s="162" t="s">
        <v>17400</v>
      </c>
      <c r="D237" s="162"/>
      <c r="E237" s="444">
        <v>32.474499999999999</v>
      </c>
      <c r="F237" s="162" t="s">
        <v>24146</v>
      </c>
      <c r="G237" s="162" t="s">
        <v>24147</v>
      </c>
      <c r="H237" s="162" t="s">
        <v>24148</v>
      </c>
      <c r="I237" s="446"/>
      <c r="J237" s="446"/>
      <c r="K237" s="446"/>
    </row>
    <row r="238" spans="1:11" ht="39.6">
      <c r="A238" s="312"/>
      <c r="B238" s="312" t="s">
        <v>24149</v>
      </c>
      <c r="C238" s="312">
        <v>2</v>
      </c>
      <c r="D238" s="312"/>
      <c r="E238" s="1248">
        <f>SUM(E236:E237)</f>
        <v>34.902099999999997</v>
      </c>
      <c r="F238" s="312"/>
      <c r="G238" s="312"/>
      <c r="H238" s="312"/>
      <c r="I238" s="446"/>
      <c r="J238" s="446"/>
      <c r="K238" s="446"/>
    </row>
    <row r="239" spans="1:11" ht="39.6">
      <c r="A239" s="168"/>
      <c r="B239" s="168" t="s">
        <v>24150</v>
      </c>
      <c r="C239" s="168">
        <f>C238+C235+C233+C225+C203+C201+C115+C85</f>
        <v>152</v>
      </c>
      <c r="D239" s="168"/>
      <c r="E239" s="168">
        <f>E238+E235+E233+E225+E203+E201+E115+E85</f>
        <v>69504.791400000002</v>
      </c>
      <c r="F239" s="168"/>
      <c r="G239" s="168"/>
      <c r="H239" s="168"/>
      <c r="I239" s="446"/>
      <c r="J239" s="446"/>
      <c r="K239" s="446"/>
    </row>
    <row r="240" spans="1:11" ht="31.2">
      <c r="A240" s="315"/>
      <c r="B240" s="315" t="s">
        <v>24151</v>
      </c>
      <c r="C240" s="315">
        <f>C239+C69</f>
        <v>196</v>
      </c>
      <c r="D240" s="315"/>
      <c r="E240" s="315">
        <f>E239+E69</f>
        <v>220000.31140000001</v>
      </c>
      <c r="F240" s="315"/>
      <c r="G240" s="315"/>
      <c r="H240" s="315"/>
      <c r="I240" s="446"/>
      <c r="J240" s="446"/>
      <c r="K240" s="446"/>
    </row>
    <row r="241" spans="7:11" s="1194" customFormat="1">
      <c r="G241" s="446"/>
      <c r="H241" s="446"/>
      <c r="I241" s="446"/>
      <c r="J241" s="446"/>
      <c r="K241" s="446"/>
    </row>
    <row r="242" spans="7:11" s="1194" customFormat="1">
      <c r="G242" s="446"/>
      <c r="H242" s="446"/>
      <c r="I242" s="446"/>
      <c r="J242" s="446"/>
      <c r="K242" s="446"/>
    </row>
    <row r="243" spans="7:11" s="1194" customFormat="1">
      <c r="H243" s="446"/>
      <c r="I243" s="446"/>
      <c r="J243" s="446"/>
      <c r="K243" s="446"/>
    </row>
  </sheetData>
  <mergeCells count="12">
    <mergeCell ref="A9:H9"/>
    <mergeCell ref="A70:H70"/>
    <mergeCell ref="A1:H1"/>
    <mergeCell ref="A2:H2"/>
    <mergeCell ref="A4:A5"/>
    <mergeCell ref="B4:B7"/>
    <mergeCell ref="C4:C5"/>
    <mergeCell ref="D4:D7"/>
    <mergeCell ref="E4:E7"/>
    <mergeCell ref="F4:F5"/>
    <mergeCell ref="G4:G7"/>
    <mergeCell ref="H4:H7"/>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2"/>
  <sheetViews>
    <sheetView workbookViewId="0">
      <selection activeCell="D5" sqref="D5"/>
    </sheetView>
  </sheetViews>
  <sheetFormatPr defaultColWidth="9.109375" defaultRowHeight="13.2"/>
  <cols>
    <col min="1" max="1" width="5" style="1194" customWidth="1"/>
    <col min="2" max="2" width="16.6640625" style="1194" customWidth="1"/>
    <col min="3" max="3" width="14.33203125" style="1194" customWidth="1"/>
    <col min="4" max="4" width="15.109375" style="1194" customWidth="1"/>
    <col min="5" max="5" width="10.88671875" style="1202" customWidth="1"/>
    <col min="6" max="6" width="37" style="1194" customWidth="1"/>
    <col min="7" max="7" width="30.33203125" style="1194" customWidth="1"/>
    <col min="8" max="8" width="28.33203125" style="1194" customWidth="1"/>
    <col min="9" max="16384" width="9.109375" style="1194"/>
  </cols>
  <sheetData>
    <row r="1" spans="1:8">
      <c r="A1" s="3008" t="s">
        <v>24152</v>
      </c>
      <c r="B1" s="3008"/>
      <c r="C1" s="3008"/>
      <c r="D1" s="3008"/>
      <c r="E1" s="3008"/>
      <c r="F1" s="3008"/>
      <c r="G1" s="3008"/>
      <c r="H1" s="3008"/>
    </row>
    <row r="2" spans="1:8">
      <c r="A2" s="3009" t="s">
        <v>24153</v>
      </c>
      <c r="B2" s="3009"/>
      <c r="C2" s="3009"/>
      <c r="D2" s="3009"/>
      <c r="E2" s="3009"/>
      <c r="F2" s="3009"/>
      <c r="G2" s="3009"/>
      <c r="H2" s="3009"/>
    </row>
    <row r="3" spans="1:8" ht="13.8" thickBot="1">
      <c r="A3" s="1195"/>
      <c r="B3" s="1195"/>
      <c r="C3" s="1195"/>
      <c r="D3" s="1195"/>
      <c r="E3" s="1196"/>
      <c r="F3" s="1195"/>
      <c r="G3" s="1197"/>
      <c r="H3" s="1197"/>
    </row>
    <row r="4" spans="1:8" ht="66">
      <c r="A4" s="142" t="s">
        <v>20768</v>
      </c>
      <c r="B4" s="1256" t="s">
        <v>20769</v>
      </c>
      <c r="C4" s="1256" t="s">
        <v>20770</v>
      </c>
      <c r="D4" s="1256" t="s">
        <v>0</v>
      </c>
      <c r="E4" s="1256" t="s">
        <v>1</v>
      </c>
      <c r="F4" s="1257" t="s">
        <v>20771</v>
      </c>
      <c r="G4" s="1256" t="s">
        <v>20773</v>
      </c>
      <c r="H4" s="1256" t="s">
        <v>20775</v>
      </c>
    </row>
    <row r="5" spans="1:8">
      <c r="A5" s="1258"/>
      <c r="B5" s="1259"/>
      <c r="C5" s="1259"/>
      <c r="D5" s="1259"/>
      <c r="E5" s="1259"/>
      <c r="F5" s="1260"/>
      <c r="G5" s="1241"/>
      <c r="H5" s="1241"/>
    </row>
    <row r="6" spans="1:8" ht="13.8" thickBot="1">
      <c r="A6" s="1261"/>
      <c r="B6" s="1262"/>
      <c r="C6" s="1262"/>
      <c r="D6" s="1262"/>
      <c r="E6" s="1262"/>
      <c r="F6" s="1263"/>
      <c r="G6" s="1243"/>
      <c r="H6" s="1243"/>
    </row>
    <row r="7" spans="1:8">
      <c r="A7" s="142">
        <v>1</v>
      </c>
      <c r="B7" s="144">
        <v>2</v>
      </c>
      <c r="C7" s="144">
        <v>3</v>
      </c>
      <c r="D7" s="144">
        <v>4</v>
      </c>
      <c r="E7" s="144">
        <v>5</v>
      </c>
      <c r="F7" s="144">
        <v>6</v>
      </c>
      <c r="G7" s="1257">
        <v>7</v>
      </c>
      <c r="H7" s="1257">
        <v>8</v>
      </c>
    </row>
    <row r="8" spans="1:8">
      <c r="A8" s="2961" t="s">
        <v>3236</v>
      </c>
      <c r="B8" s="2962"/>
      <c r="C8" s="2962"/>
      <c r="D8" s="2962"/>
      <c r="E8" s="2962"/>
      <c r="F8" s="2962"/>
      <c r="G8" s="2962"/>
      <c r="H8" s="2963"/>
    </row>
    <row r="9" spans="1:8" ht="409.6">
      <c r="A9" s="162">
        <v>1</v>
      </c>
      <c r="B9" s="162" t="s">
        <v>24154</v>
      </c>
      <c r="C9" s="162" t="s">
        <v>9084</v>
      </c>
      <c r="D9" s="213" t="s">
        <v>231</v>
      </c>
      <c r="E9" s="328">
        <v>24295</v>
      </c>
      <c r="F9" s="162" t="s">
        <v>24155</v>
      </c>
      <c r="G9" s="162" t="s">
        <v>24156</v>
      </c>
      <c r="H9" s="162" t="s">
        <v>24157</v>
      </c>
    </row>
    <row r="10" spans="1:8" ht="211.2">
      <c r="A10" s="162">
        <v>2</v>
      </c>
      <c r="B10" s="162" t="s">
        <v>24158</v>
      </c>
      <c r="C10" s="162" t="s">
        <v>9084</v>
      </c>
      <c r="D10" s="213" t="s">
        <v>231</v>
      </c>
      <c r="E10" s="328">
        <v>1340</v>
      </c>
      <c r="F10" s="162" t="s">
        <v>24159</v>
      </c>
      <c r="G10" s="162" t="s">
        <v>24160</v>
      </c>
      <c r="H10" s="162" t="s">
        <v>24161</v>
      </c>
    </row>
    <row r="11" spans="1:8" ht="211.2">
      <c r="A11" s="162">
        <v>3</v>
      </c>
      <c r="B11" s="162" t="s">
        <v>24162</v>
      </c>
      <c r="C11" s="162" t="s">
        <v>9084</v>
      </c>
      <c r="D11" s="213" t="s">
        <v>231</v>
      </c>
      <c r="E11" s="328">
        <v>31.7</v>
      </c>
      <c r="F11" s="162" t="s">
        <v>24163</v>
      </c>
      <c r="G11" s="162" t="s">
        <v>24164</v>
      </c>
      <c r="H11" s="162" t="s">
        <v>24165</v>
      </c>
    </row>
    <row r="12" spans="1:8" ht="26.4">
      <c r="A12" s="311"/>
      <c r="B12" s="311" t="s">
        <v>6014</v>
      </c>
      <c r="C12" s="311">
        <v>3</v>
      </c>
      <c r="D12" s="1264"/>
      <c r="E12" s="330">
        <f>SUM(E9:E11)</f>
        <v>25666.7</v>
      </c>
      <c r="F12" s="311"/>
      <c r="G12" s="311"/>
      <c r="H12" s="311"/>
    </row>
    <row r="13" spans="1:8" ht="171.6">
      <c r="A13" s="162">
        <v>1</v>
      </c>
      <c r="B13" s="162" t="s">
        <v>24166</v>
      </c>
      <c r="C13" s="162" t="s">
        <v>9084</v>
      </c>
      <c r="D13" s="162" t="s">
        <v>65</v>
      </c>
      <c r="E13" s="328">
        <v>23.2</v>
      </c>
      <c r="F13" s="162" t="s">
        <v>24167</v>
      </c>
      <c r="G13" s="162" t="s">
        <v>24168</v>
      </c>
      <c r="H13" s="162" t="s">
        <v>24169</v>
      </c>
    </row>
    <row r="14" spans="1:8" ht="39.6">
      <c r="A14" s="311"/>
      <c r="B14" s="311" t="s">
        <v>5989</v>
      </c>
      <c r="C14" s="311">
        <v>1</v>
      </c>
      <c r="D14" s="1264"/>
      <c r="E14" s="330">
        <f>SUM(E13)</f>
        <v>23.2</v>
      </c>
      <c r="F14" s="311"/>
      <c r="G14" s="311"/>
      <c r="H14" s="311"/>
    </row>
    <row r="15" spans="1:8" ht="39.6">
      <c r="A15" s="312"/>
      <c r="B15" s="312" t="s">
        <v>3299</v>
      </c>
      <c r="C15" s="312">
        <f>C14+C12</f>
        <v>4</v>
      </c>
      <c r="D15" s="312"/>
      <c r="E15" s="333">
        <f>E14+E12</f>
        <v>25689.9</v>
      </c>
      <c r="F15" s="312"/>
      <c r="G15" s="312"/>
      <c r="H15" s="312"/>
    </row>
    <row r="16" spans="1:8" ht="52.8">
      <c r="A16" s="164"/>
      <c r="B16" s="164" t="s">
        <v>3348</v>
      </c>
      <c r="C16" s="164">
        <f>SUM(C15)</f>
        <v>4</v>
      </c>
      <c r="D16" s="164"/>
      <c r="E16" s="336">
        <f>SUM(E15)</f>
        <v>25689.9</v>
      </c>
      <c r="F16" s="164"/>
      <c r="G16" s="164"/>
      <c r="H16" s="164"/>
    </row>
    <row r="17" spans="1:8">
      <c r="A17" s="3010" t="s">
        <v>4955</v>
      </c>
      <c r="B17" s="3010"/>
      <c r="C17" s="3010"/>
      <c r="D17" s="3010"/>
      <c r="E17" s="3010"/>
      <c r="F17" s="3010"/>
      <c r="G17" s="3010"/>
      <c r="H17" s="3010"/>
    </row>
    <row r="18" spans="1:8" ht="118.8">
      <c r="A18" s="162">
        <v>1</v>
      </c>
      <c r="B18" s="162" t="s">
        <v>24170</v>
      </c>
      <c r="C18" s="162" t="s">
        <v>19149</v>
      </c>
      <c r="D18" s="1265"/>
      <c r="E18" s="328">
        <v>83.9</v>
      </c>
      <c r="F18" s="162" t="s">
        <v>24171</v>
      </c>
      <c r="G18" s="162" t="s">
        <v>24172</v>
      </c>
      <c r="H18" s="162" t="s">
        <v>24173</v>
      </c>
    </row>
    <row r="19" spans="1:8" ht="52.8">
      <c r="A19" s="1266"/>
      <c r="B19" s="312" t="s">
        <v>3373</v>
      </c>
      <c r="C19" s="312">
        <v>1</v>
      </c>
      <c r="D19" s="1266"/>
      <c r="E19" s="333">
        <f>SUM(E18)</f>
        <v>83.9</v>
      </c>
      <c r="F19" s="1266"/>
      <c r="G19" s="1266"/>
      <c r="H19" s="1266"/>
    </row>
    <row r="20" spans="1:8" ht="330">
      <c r="A20" s="162">
        <v>1</v>
      </c>
      <c r="B20" s="162" t="s">
        <v>24174</v>
      </c>
      <c r="C20" s="162" t="s">
        <v>24175</v>
      </c>
      <c r="D20" s="162" t="s">
        <v>24176</v>
      </c>
      <c r="E20" s="328">
        <v>128.58439999999999</v>
      </c>
      <c r="F20" s="162" t="s">
        <v>24177</v>
      </c>
      <c r="G20" s="162" t="s">
        <v>24178</v>
      </c>
      <c r="H20" s="162" t="s">
        <v>24179</v>
      </c>
    </row>
    <row r="21" spans="1:8" ht="409.6">
      <c r="A21" s="162">
        <v>2</v>
      </c>
      <c r="B21" s="162" t="s">
        <v>24180</v>
      </c>
      <c r="C21" s="162" t="s">
        <v>24175</v>
      </c>
      <c r="D21" s="162" t="s">
        <v>24176</v>
      </c>
      <c r="E21" s="328">
        <v>60.6616</v>
      </c>
      <c r="F21" s="162" t="s">
        <v>24181</v>
      </c>
      <c r="G21" s="162" t="s">
        <v>24182</v>
      </c>
      <c r="H21" s="162" t="s">
        <v>24183</v>
      </c>
    </row>
    <row r="22" spans="1:8" ht="184.8">
      <c r="A22" s="162">
        <v>3</v>
      </c>
      <c r="B22" s="162" t="s">
        <v>24184</v>
      </c>
      <c r="C22" s="162" t="s">
        <v>24175</v>
      </c>
      <c r="D22" s="162" t="s">
        <v>24176</v>
      </c>
      <c r="E22" s="328">
        <v>179.43029999999999</v>
      </c>
      <c r="F22" s="162" t="s">
        <v>24185</v>
      </c>
      <c r="G22" s="162" t="s">
        <v>24186</v>
      </c>
      <c r="H22" s="162" t="s">
        <v>24187</v>
      </c>
    </row>
    <row r="23" spans="1:8" ht="184.8">
      <c r="A23" s="162">
        <v>4</v>
      </c>
      <c r="B23" s="162" t="s">
        <v>24188</v>
      </c>
      <c r="C23" s="162" t="s">
        <v>16411</v>
      </c>
      <c r="D23" s="167"/>
      <c r="E23" s="328">
        <v>62.283099999999997</v>
      </c>
      <c r="F23" s="162" t="s">
        <v>24189</v>
      </c>
      <c r="G23" s="162" t="s">
        <v>24190</v>
      </c>
      <c r="H23" s="162" t="s">
        <v>24191</v>
      </c>
    </row>
    <row r="24" spans="1:8" ht="39.6">
      <c r="A24" s="311"/>
      <c r="B24" s="311" t="s">
        <v>21424</v>
      </c>
      <c r="C24" s="311">
        <v>4</v>
      </c>
      <c r="D24" s="311"/>
      <c r="E24" s="330">
        <f>SUM(E20:E23)</f>
        <v>430.95939999999996</v>
      </c>
      <c r="F24" s="311"/>
      <c r="G24" s="311"/>
      <c r="H24" s="311"/>
    </row>
    <row r="25" spans="1:8" ht="356.4">
      <c r="A25" s="162">
        <v>3</v>
      </c>
      <c r="B25" s="162" t="s">
        <v>24192</v>
      </c>
      <c r="C25" s="162" t="s">
        <v>24175</v>
      </c>
      <c r="D25" s="162" t="s">
        <v>75</v>
      </c>
      <c r="E25" s="328">
        <v>11.92</v>
      </c>
      <c r="F25" s="162" t="s">
        <v>24193</v>
      </c>
      <c r="G25" s="162" t="s">
        <v>24186</v>
      </c>
      <c r="H25" s="162" t="s">
        <v>24194</v>
      </c>
    </row>
    <row r="26" spans="1:8" ht="26.4">
      <c r="A26" s="1264"/>
      <c r="B26" s="311" t="s">
        <v>6890</v>
      </c>
      <c r="C26" s="1264">
        <v>1</v>
      </c>
      <c r="D26" s="1264"/>
      <c r="E26" s="1267">
        <f>SUM(E25)</f>
        <v>11.92</v>
      </c>
      <c r="F26" s="1264"/>
      <c r="G26" s="1264"/>
      <c r="H26" s="1264"/>
    </row>
    <row r="27" spans="1:8" ht="211.2">
      <c r="A27" s="162">
        <v>5</v>
      </c>
      <c r="B27" s="162" t="s">
        <v>24195</v>
      </c>
      <c r="C27" s="162" t="s">
        <v>24175</v>
      </c>
      <c r="D27" s="162" t="s">
        <v>18294</v>
      </c>
      <c r="E27" s="328">
        <v>5.8982000000000001</v>
      </c>
      <c r="F27" s="162" t="s">
        <v>24196</v>
      </c>
      <c r="G27" s="162" t="s">
        <v>24186</v>
      </c>
      <c r="H27" s="162" t="s">
        <v>24197</v>
      </c>
    </row>
    <row r="28" spans="1:8" ht="39.6">
      <c r="A28" s="1264"/>
      <c r="B28" s="311" t="s">
        <v>6048</v>
      </c>
      <c r="C28" s="1264">
        <v>1</v>
      </c>
      <c r="D28" s="1264"/>
      <c r="E28" s="1267">
        <f>SUM(E27)</f>
        <v>5.8982000000000001</v>
      </c>
      <c r="F28" s="1264"/>
      <c r="G28" s="1264"/>
      <c r="H28" s="1264"/>
    </row>
    <row r="29" spans="1:8" ht="39.6">
      <c r="A29" s="312"/>
      <c r="B29" s="312" t="s">
        <v>24053</v>
      </c>
      <c r="C29" s="312">
        <f>C28+C26+C24</f>
        <v>6</v>
      </c>
      <c r="D29" s="312"/>
      <c r="E29" s="333">
        <f>E28+E26+E24</f>
        <v>448.77759999999995</v>
      </c>
      <c r="F29" s="312"/>
      <c r="G29" s="312"/>
      <c r="H29" s="312"/>
    </row>
    <row r="30" spans="1:8" ht="198">
      <c r="A30" s="162">
        <v>1</v>
      </c>
      <c r="B30" s="162" t="s">
        <v>24198</v>
      </c>
      <c r="C30" s="162" t="s">
        <v>2280</v>
      </c>
      <c r="D30" s="167"/>
      <c r="E30" s="328">
        <v>18.438700000000001</v>
      </c>
      <c r="F30" s="162" t="s">
        <v>24199</v>
      </c>
      <c r="G30" s="162" t="s">
        <v>24200</v>
      </c>
      <c r="H30" s="162" t="s">
        <v>24201</v>
      </c>
    </row>
    <row r="31" spans="1:8" ht="26.4">
      <c r="A31" s="313"/>
      <c r="B31" s="1249" t="s">
        <v>7010</v>
      </c>
      <c r="C31" s="313">
        <v>1</v>
      </c>
      <c r="D31" s="313"/>
      <c r="E31" s="332">
        <f>SUM(E30)</f>
        <v>18.438700000000001</v>
      </c>
      <c r="F31" s="313"/>
      <c r="G31" s="313"/>
      <c r="H31" s="313"/>
    </row>
    <row r="32" spans="1:8" ht="39.6">
      <c r="A32" s="314"/>
      <c r="B32" s="164" t="s">
        <v>3903</v>
      </c>
      <c r="C32" s="314">
        <f>C31+C29+C19</f>
        <v>8</v>
      </c>
      <c r="D32" s="314"/>
      <c r="E32" s="334">
        <f>E31+E29+E19</f>
        <v>551.11629999999991</v>
      </c>
      <c r="F32" s="314"/>
      <c r="G32" s="314"/>
      <c r="H32" s="314"/>
    </row>
    <row r="33" spans="1:8" s="1269" customFormat="1" ht="46.8">
      <c r="A33" s="316"/>
      <c r="B33" s="1268" t="s">
        <v>21788</v>
      </c>
      <c r="C33" s="316">
        <f>C32+C16</f>
        <v>12</v>
      </c>
      <c r="D33" s="316"/>
      <c r="E33" s="335">
        <f>E32+E16</f>
        <v>26241.016300000003</v>
      </c>
      <c r="F33" s="316"/>
      <c r="G33" s="316"/>
      <c r="H33" s="316"/>
    </row>
    <row r="49" s="1194" customFormat="1"/>
    <row r="50" s="1194" customFormat="1"/>
    <row r="51" s="1194" customFormat="1"/>
    <row r="52" s="1194" customFormat="1"/>
    <row r="53" s="1194" customFormat="1"/>
    <row r="54" s="1194" customFormat="1"/>
    <row r="55" s="1194" customFormat="1"/>
    <row r="56" s="1194" customFormat="1"/>
    <row r="57" s="1194" customFormat="1"/>
    <row r="58" s="1194" customFormat="1"/>
    <row r="59" s="1194" customFormat="1"/>
    <row r="60" s="1194" customFormat="1"/>
    <row r="61" s="1194" customFormat="1"/>
    <row r="62" s="1194" customFormat="1"/>
    <row r="63" s="1194" customFormat="1"/>
    <row r="64" s="1194" customFormat="1"/>
    <row r="65" s="1194" customFormat="1"/>
    <row r="66" s="1194" customFormat="1"/>
    <row r="67" s="1194" customFormat="1"/>
    <row r="68" s="1194" customFormat="1"/>
    <row r="69" s="1194" customFormat="1"/>
    <row r="70" s="1194" customFormat="1"/>
    <row r="71" s="1194" customFormat="1"/>
    <row r="72" s="1194" customFormat="1"/>
    <row r="73" s="1194" customFormat="1"/>
    <row r="74" s="1194" customFormat="1"/>
    <row r="75" s="1194" customFormat="1"/>
    <row r="76" s="1194" customFormat="1"/>
    <row r="77" s="1194" customFormat="1"/>
    <row r="78" s="1194" customFormat="1"/>
    <row r="79" s="1194" customFormat="1"/>
    <row r="80" s="1194" customFormat="1"/>
    <row r="81" s="1194" customFormat="1"/>
    <row r="82" s="1194" customFormat="1"/>
    <row r="83" s="1194" customFormat="1"/>
    <row r="84" s="1194" customFormat="1"/>
    <row r="85" s="1194" customFormat="1"/>
    <row r="86" s="1194" customFormat="1"/>
    <row r="87" s="1194" customFormat="1"/>
    <row r="88" s="1194" customFormat="1"/>
    <row r="89" s="1194" customFormat="1"/>
    <row r="90" s="1194" customFormat="1"/>
    <row r="91" s="1194" customFormat="1"/>
    <row r="92" s="1194" customFormat="1"/>
    <row r="93" s="1194" customFormat="1"/>
    <row r="94" s="1194" customFormat="1"/>
    <row r="95" s="1194" customFormat="1"/>
    <row r="96" s="1194" customFormat="1"/>
    <row r="97" s="1194" customFormat="1"/>
    <row r="98" s="1194" customFormat="1"/>
    <row r="99" s="1194" customFormat="1"/>
    <row r="100" s="1194" customFormat="1"/>
    <row r="101" s="1194" customFormat="1"/>
    <row r="102" s="1194" customFormat="1"/>
    <row r="103" s="1194" customFormat="1"/>
    <row r="104" s="1194" customFormat="1"/>
    <row r="105" s="1194" customFormat="1"/>
    <row r="106" s="1194" customFormat="1"/>
    <row r="107" s="1194" customFormat="1"/>
    <row r="108" s="1194" customFormat="1"/>
    <row r="109" s="1194" customFormat="1"/>
    <row r="110" s="1194" customFormat="1"/>
    <row r="111" s="1194" customFormat="1"/>
    <row r="112" s="1194" customFormat="1"/>
    <row r="113" s="1194" customFormat="1"/>
    <row r="114" s="1194" customFormat="1"/>
    <row r="115" s="1194" customFormat="1"/>
    <row r="116" s="1194" customFormat="1"/>
    <row r="117" s="1194" customFormat="1"/>
    <row r="118" s="1194" customFormat="1"/>
    <row r="119" s="1194" customFormat="1"/>
    <row r="120" s="1194" customFormat="1"/>
    <row r="121" s="1194" customFormat="1"/>
    <row r="122" s="1194" customFormat="1"/>
    <row r="123" s="1194" customFormat="1"/>
    <row r="124" s="1194" customFormat="1"/>
    <row r="125" s="1194" customFormat="1"/>
    <row r="126" s="1194" customFormat="1"/>
    <row r="127" s="1194" customFormat="1"/>
    <row r="128" s="1194" customFormat="1"/>
    <row r="129" s="1194" customFormat="1"/>
    <row r="130" s="1194" customFormat="1"/>
    <row r="131" s="1194" customFormat="1"/>
    <row r="132" s="1194" customFormat="1"/>
    <row r="133" s="1194" customFormat="1"/>
    <row r="134" s="1194" customFormat="1"/>
    <row r="135" s="1194" customFormat="1"/>
    <row r="136" s="1194" customFormat="1"/>
    <row r="137" s="1194" customFormat="1"/>
    <row r="138" s="1194" customFormat="1"/>
    <row r="139" s="1194" customFormat="1"/>
    <row r="140" s="1194" customFormat="1"/>
    <row r="141" s="1194" customFormat="1"/>
    <row r="142" s="1194" customFormat="1"/>
    <row r="143" s="1194" customFormat="1"/>
    <row r="144" s="1194" customFormat="1"/>
    <row r="145" s="1194" customFormat="1"/>
    <row r="146" s="1194" customFormat="1"/>
    <row r="147" s="1194" customFormat="1"/>
    <row r="148" s="1194" customFormat="1"/>
    <row r="149" s="1194" customFormat="1"/>
    <row r="150" s="1194" customFormat="1"/>
    <row r="151" s="1194" customFormat="1"/>
    <row r="152" s="1194" customFormat="1"/>
    <row r="153" s="1194" customFormat="1"/>
    <row r="154" s="1194" customFormat="1"/>
    <row r="155" s="1194" customFormat="1"/>
    <row r="156" s="1194" customFormat="1"/>
    <row r="157" s="1194" customFormat="1"/>
    <row r="158" s="1194" customFormat="1"/>
    <row r="159" s="1194" customFormat="1"/>
    <row r="160" s="1194" customFormat="1"/>
    <row r="161" s="1194" customFormat="1"/>
    <row r="162" s="1194" customFormat="1"/>
    <row r="163" s="1194" customFormat="1"/>
    <row r="164" s="1194" customFormat="1"/>
    <row r="165" s="1194" customFormat="1"/>
    <row r="166" s="1194" customFormat="1"/>
    <row r="167" s="1194" customFormat="1"/>
    <row r="168" s="1194" customFormat="1"/>
    <row r="169" s="1194" customFormat="1"/>
    <row r="170" s="1194" customFormat="1"/>
    <row r="171" s="1194" customFormat="1"/>
    <row r="172" s="1194" customFormat="1"/>
    <row r="173" s="1194" customFormat="1"/>
    <row r="174" s="1194" customFormat="1"/>
    <row r="175" s="1194" customFormat="1"/>
    <row r="176" s="1194" customFormat="1"/>
    <row r="177" s="1194" customFormat="1"/>
    <row r="178" s="1194" customFormat="1"/>
    <row r="179" s="1194" customFormat="1"/>
    <row r="180" s="1194" customFormat="1"/>
    <row r="181" s="1194" customFormat="1"/>
    <row r="182" s="1194" customFormat="1"/>
    <row r="183" s="1194" customFormat="1"/>
    <row r="184" s="1194" customFormat="1"/>
    <row r="185" s="1194" customFormat="1"/>
    <row r="186" s="1194" customFormat="1"/>
    <row r="187" s="1194" customFormat="1"/>
    <row r="188" s="1194" customFormat="1"/>
    <row r="189" s="1194" customFormat="1"/>
    <row r="190" s="1194" customFormat="1"/>
    <row r="191" s="1194" customFormat="1"/>
    <row r="192" s="1194" customFormat="1"/>
    <row r="193" s="1194" customFormat="1"/>
    <row r="194" s="1194" customFormat="1"/>
    <row r="195" s="1194" customFormat="1"/>
    <row r="196" s="1194" customFormat="1"/>
    <row r="197" s="1194" customFormat="1"/>
    <row r="198" s="1194" customFormat="1"/>
    <row r="199" s="1194" customFormat="1"/>
    <row r="200" s="1194" customFormat="1"/>
    <row r="201" s="1194" customFormat="1"/>
    <row r="202" s="1194" customFormat="1"/>
    <row r="203" s="1194" customFormat="1"/>
    <row r="204" s="1194" customFormat="1"/>
    <row r="205" s="1194" customFormat="1"/>
    <row r="206" s="1194" customFormat="1"/>
    <row r="207" s="1194" customFormat="1"/>
    <row r="208" s="1194" customFormat="1"/>
    <row r="209" s="1194" customFormat="1"/>
    <row r="210" s="1194" customFormat="1"/>
    <row r="211" s="1194" customFormat="1"/>
    <row r="212" s="1194" customFormat="1"/>
    <row r="213" s="1194" customFormat="1"/>
    <row r="214" s="1194" customFormat="1"/>
    <row r="215" s="1194" customFormat="1"/>
    <row r="216" s="1194" customFormat="1"/>
    <row r="217" s="1194" customFormat="1"/>
    <row r="218" s="1194" customFormat="1"/>
    <row r="219" s="1194" customFormat="1"/>
    <row r="220" s="1194" customFormat="1"/>
    <row r="221" s="1194" customFormat="1"/>
    <row r="222" s="1194" customFormat="1"/>
    <row r="223" s="1194" customFormat="1"/>
    <row r="224" s="1194" customFormat="1"/>
    <row r="225" s="1194" customFormat="1"/>
    <row r="226" s="1194" customFormat="1"/>
    <row r="227" s="1194" customFormat="1"/>
    <row r="228" s="1194" customFormat="1"/>
    <row r="229" s="1194" customFormat="1"/>
    <row r="230" s="1194" customFormat="1"/>
    <row r="231" s="1194" customFormat="1"/>
    <row r="232" s="1194" customFormat="1"/>
    <row r="233" s="1194" customFormat="1"/>
    <row r="234" s="1194" customFormat="1"/>
    <row r="235" s="1194" customFormat="1"/>
    <row r="236" s="1194" customFormat="1"/>
    <row r="237" s="1194" customFormat="1"/>
    <row r="238" s="1194" customFormat="1"/>
    <row r="239" s="1194" customFormat="1"/>
    <row r="240" s="1194" customFormat="1"/>
    <row r="241" s="1194" customFormat="1"/>
    <row r="242" s="1194" customFormat="1"/>
    <row r="243" s="1194" customFormat="1"/>
    <row r="244" s="1194" customFormat="1"/>
    <row r="245" s="1194" customFormat="1"/>
    <row r="246" s="1194" customFormat="1"/>
    <row r="247" s="1194" customFormat="1"/>
    <row r="248" s="1194" customFormat="1"/>
    <row r="249" s="1194" customFormat="1"/>
    <row r="250" s="1194" customFormat="1"/>
    <row r="251" s="1194" customFormat="1"/>
    <row r="252" s="1194" customFormat="1"/>
    <row r="253" s="1194" customFormat="1"/>
    <row r="254" s="1194" customFormat="1"/>
    <row r="255" s="1194" customFormat="1"/>
    <row r="256" s="1194" customFormat="1"/>
    <row r="257" s="1194" customFormat="1"/>
    <row r="258" s="1194" customFormat="1"/>
    <row r="259" s="1194" customFormat="1"/>
    <row r="260" s="1194" customFormat="1"/>
    <row r="261" s="1194" customFormat="1"/>
    <row r="262" s="1194" customFormat="1"/>
    <row r="263" s="1194" customFormat="1"/>
    <row r="264" s="1194" customFormat="1"/>
    <row r="265" s="1194" customFormat="1"/>
    <row r="266" s="1194" customFormat="1"/>
    <row r="267" s="1194" customFormat="1"/>
    <row r="268" s="1194" customFormat="1"/>
    <row r="269" s="1194" customFormat="1"/>
    <row r="270" s="1194" customFormat="1"/>
    <row r="271" s="1194" customFormat="1"/>
    <row r="272" s="1194" customFormat="1"/>
    <row r="273" s="1194" customFormat="1"/>
    <row r="274" s="1194" customFormat="1"/>
    <row r="275" s="1194" customFormat="1"/>
    <row r="276" s="1194" customFormat="1"/>
    <row r="277" s="1194" customFormat="1"/>
    <row r="278" s="1194" customFormat="1"/>
    <row r="279" s="1194" customFormat="1"/>
    <row r="280" s="1194" customFormat="1"/>
    <row r="281" s="1194" customFormat="1"/>
    <row r="282" s="1194" customFormat="1"/>
    <row r="283" s="1194" customFormat="1"/>
    <row r="284" s="1194" customFormat="1"/>
    <row r="285" s="1194" customFormat="1"/>
    <row r="286" s="1194" customFormat="1"/>
    <row r="287" s="1194" customFormat="1"/>
    <row r="288" s="1194" customFormat="1"/>
    <row r="289" s="1194" customFormat="1"/>
    <row r="290" s="1194" customFormat="1"/>
    <row r="291" s="1194" customFormat="1"/>
    <row r="292" s="1194" customFormat="1"/>
    <row r="293" s="1194" customFormat="1"/>
    <row r="294" s="1194" customFormat="1"/>
    <row r="295" s="1194" customFormat="1"/>
    <row r="296" s="1194" customFormat="1"/>
    <row r="297" s="1194" customFormat="1"/>
    <row r="298" s="1194" customFormat="1"/>
    <row r="299" s="1194" customFormat="1"/>
    <row r="300" s="1194" customFormat="1"/>
    <row r="301" s="1194" customFormat="1"/>
    <row r="302" s="1194" customFormat="1"/>
    <row r="303" s="1194" customFormat="1"/>
    <row r="304" s="1194" customFormat="1"/>
    <row r="305" s="1194" customFormat="1"/>
    <row r="306" s="1194" customFormat="1"/>
    <row r="307" s="1194" customFormat="1"/>
    <row r="308" s="1194" customFormat="1"/>
    <row r="309" s="1194" customFormat="1"/>
    <row r="310" s="1194" customFormat="1"/>
    <row r="311" s="1194" customFormat="1"/>
    <row r="312" s="1194" customFormat="1"/>
    <row r="313" s="1194" customFormat="1"/>
    <row r="314" s="1194" customFormat="1"/>
    <row r="315" s="1194" customFormat="1"/>
    <row r="316" s="1194" customFormat="1"/>
    <row r="317" s="1194" customFormat="1"/>
    <row r="318" s="1194" customFormat="1"/>
    <row r="319" s="1194" customFormat="1"/>
    <row r="320" s="1194" customFormat="1"/>
    <row r="321" s="1194" customFormat="1"/>
    <row r="322" s="1194" customFormat="1"/>
    <row r="323" s="1194" customFormat="1"/>
    <row r="324" s="1194" customFormat="1"/>
    <row r="325" s="1194" customFormat="1"/>
    <row r="326" s="1194" customFormat="1"/>
    <row r="327" s="1194" customFormat="1"/>
    <row r="328" s="1194" customFormat="1"/>
    <row r="329" s="1194" customFormat="1"/>
    <row r="330" s="1194" customFormat="1"/>
    <row r="331" s="1194" customFormat="1"/>
    <row r="332" s="1194" customFormat="1"/>
    <row r="333" s="1194" customFormat="1"/>
    <row r="334" s="1194" customFormat="1"/>
    <row r="335" s="1194" customFormat="1"/>
    <row r="336" s="1194" customFormat="1"/>
    <row r="337" s="1194" customFormat="1"/>
    <row r="338" s="1194" customFormat="1"/>
    <row r="339" s="1194" customFormat="1"/>
    <row r="340" s="1194" customFormat="1"/>
    <row r="341" s="1194" customFormat="1"/>
    <row r="342" s="1194" customFormat="1"/>
    <row r="343" s="1194" customFormat="1"/>
    <row r="344" s="1194" customFormat="1"/>
    <row r="345" s="1194" customFormat="1"/>
    <row r="346" s="1194" customFormat="1"/>
    <row r="347" s="1194" customFormat="1"/>
    <row r="348" s="1194" customFormat="1"/>
    <row r="349" s="1194" customFormat="1"/>
    <row r="350" s="1194" customFormat="1"/>
    <row r="351" s="1194" customFormat="1"/>
    <row r="352" s="1194" customFormat="1"/>
    <row r="353" s="1194" customFormat="1"/>
    <row r="354" s="1194" customFormat="1"/>
    <row r="355" s="1194" customFormat="1"/>
    <row r="356" s="1194" customFormat="1"/>
    <row r="357" s="1194" customFormat="1"/>
    <row r="358" s="1194" customFormat="1"/>
    <row r="359" s="1194" customFormat="1"/>
    <row r="360" s="1194" customFormat="1"/>
    <row r="361" s="1194" customFormat="1"/>
    <row r="362" s="1194" customFormat="1"/>
    <row r="363" s="1194" customFormat="1"/>
    <row r="364" s="1194" customFormat="1"/>
    <row r="365" s="1194" customFormat="1"/>
    <row r="366" s="1194" customFormat="1"/>
    <row r="367" s="1194" customFormat="1"/>
    <row r="368" s="1194" customFormat="1"/>
    <row r="369" s="1194" customFormat="1"/>
    <row r="370" s="1194" customFormat="1"/>
    <row r="371" s="1194" customFormat="1"/>
    <row r="372" s="1194" customFormat="1"/>
    <row r="373" s="1194" customFormat="1"/>
    <row r="374" s="1194" customFormat="1"/>
    <row r="375" s="1194" customFormat="1"/>
    <row r="376" s="1194" customFormat="1"/>
    <row r="377" s="1194" customFormat="1"/>
    <row r="378" s="1194" customFormat="1"/>
    <row r="379" s="1194" customFormat="1"/>
    <row r="380" s="1194" customFormat="1"/>
    <row r="381" s="1194" customFormat="1"/>
    <row r="382" s="1194" customFormat="1"/>
    <row r="383" s="1194" customFormat="1"/>
    <row r="384" s="1194" customFormat="1"/>
    <row r="385" s="1194" customFormat="1"/>
    <row r="386" s="1194" customFormat="1"/>
    <row r="387" s="1194" customFormat="1"/>
    <row r="388" s="1194" customFormat="1"/>
    <row r="389" s="1194" customFormat="1"/>
    <row r="390" s="1194" customFormat="1"/>
    <row r="391" s="1194" customFormat="1"/>
    <row r="392" s="1194" customFormat="1"/>
  </sheetData>
  <mergeCells count="4">
    <mergeCell ref="A1:H1"/>
    <mergeCell ref="A2:H2"/>
    <mergeCell ref="A8:H8"/>
    <mergeCell ref="A17:H1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85"/>
  <sheetViews>
    <sheetView topLeftCell="A34" workbookViewId="0">
      <selection activeCell="G40" sqref="G40"/>
    </sheetView>
  </sheetViews>
  <sheetFormatPr defaultColWidth="8.88671875" defaultRowHeight="14.4"/>
  <cols>
    <col min="1" max="1" width="8.88671875" style="52"/>
    <col min="2" max="2" width="13.33203125" style="18" customWidth="1"/>
    <col min="3" max="3" width="15.109375" style="18" customWidth="1"/>
    <col min="4" max="4" width="12" style="52" customWidth="1"/>
    <col min="5" max="5" width="37.88671875" style="18" customWidth="1"/>
    <col min="6" max="6" width="37.33203125" style="18" customWidth="1"/>
    <col min="7" max="7" width="32" style="18" customWidth="1"/>
    <col min="8" max="16384" width="8.88671875" style="18"/>
  </cols>
  <sheetData>
    <row r="1" spans="1:7" ht="15.6">
      <c r="A1" s="1784"/>
      <c r="B1" s="1784"/>
      <c r="C1" s="1784"/>
      <c r="D1" s="1784"/>
      <c r="E1" s="1784"/>
      <c r="F1" s="1784"/>
      <c r="G1" s="1784"/>
    </row>
    <row r="2" spans="1:7" ht="40.200000000000003" customHeight="1">
      <c r="A2" s="1785" t="s">
        <v>24202</v>
      </c>
      <c r="B2" s="1785"/>
      <c r="C2" s="1785"/>
      <c r="D2" s="1785"/>
      <c r="E2" s="1785"/>
      <c r="F2" s="1785"/>
      <c r="G2" s="1785"/>
    </row>
    <row r="3" spans="1:7" ht="15.6">
      <c r="A3" s="1786"/>
      <c r="B3" s="1786"/>
      <c r="C3" s="1786"/>
      <c r="D3" s="1786"/>
      <c r="E3" s="1786"/>
      <c r="F3" s="1786"/>
      <c r="G3" s="1786"/>
    </row>
    <row r="4" spans="1:7" ht="100.95" customHeight="1">
      <c r="A4" s="1280" t="s">
        <v>9</v>
      </c>
      <c r="B4" s="1124" t="s">
        <v>14</v>
      </c>
      <c r="C4" s="1124" t="s">
        <v>0</v>
      </c>
      <c r="D4" s="1280" t="s">
        <v>1</v>
      </c>
      <c r="E4" s="1124" t="s">
        <v>17</v>
      </c>
      <c r="F4" s="1124" t="s">
        <v>15</v>
      </c>
      <c r="G4" s="1124" t="s">
        <v>16</v>
      </c>
    </row>
    <row r="5" spans="1:7">
      <c r="A5" s="1787" t="s">
        <v>18</v>
      </c>
      <c r="B5" s="1787"/>
      <c r="C5" s="1787"/>
      <c r="D5" s="1787"/>
      <c r="E5" s="1787"/>
      <c r="F5" s="1787"/>
      <c r="G5" s="1787"/>
    </row>
    <row r="6" spans="1:7">
      <c r="A6" s="21"/>
      <c r="B6" s="1788" t="s">
        <v>19</v>
      </c>
      <c r="C6" s="1788"/>
      <c r="D6" s="1788"/>
      <c r="E6" s="1788"/>
      <c r="F6" s="1788"/>
      <c r="G6" s="1788"/>
    </row>
    <row r="7" spans="1:7" ht="68.400000000000006" customHeight="1">
      <c r="A7" s="22" t="s">
        <v>10</v>
      </c>
      <c r="B7" s="10" t="s">
        <v>20</v>
      </c>
      <c r="C7" s="10" t="s">
        <v>21</v>
      </c>
      <c r="D7" s="21">
        <v>20203.400000000001</v>
      </c>
      <c r="E7" s="10" t="s">
        <v>720</v>
      </c>
      <c r="F7" s="10" t="s">
        <v>1452</v>
      </c>
      <c r="G7" s="10" t="s">
        <v>719</v>
      </c>
    </row>
    <row r="8" spans="1:7">
      <c r="A8" s="22"/>
      <c r="B8" s="23" t="s">
        <v>22</v>
      </c>
      <c r="C8" s="23">
        <v>1</v>
      </c>
      <c r="D8" s="22"/>
      <c r="E8" s="10"/>
      <c r="F8" s="10"/>
      <c r="G8" s="10"/>
    </row>
    <row r="9" spans="1:7">
      <c r="A9" s="22"/>
      <c r="B9" s="23"/>
      <c r="C9" s="10"/>
      <c r="D9" s="22"/>
      <c r="E9" s="23" t="s">
        <v>23</v>
      </c>
      <c r="F9" s="10"/>
      <c r="G9" s="10"/>
    </row>
    <row r="10" spans="1:7" ht="85.2" customHeight="1">
      <c r="A10" s="24" t="s">
        <v>10</v>
      </c>
      <c r="B10" s="25" t="s">
        <v>24</v>
      </c>
      <c r="C10" s="25" t="s">
        <v>25</v>
      </c>
      <c r="D10" s="24">
        <v>173</v>
      </c>
      <c r="E10" s="25" t="s">
        <v>728</v>
      </c>
      <c r="F10" s="25" t="s">
        <v>1585</v>
      </c>
      <c r="G10" s="25" t="s">
        <v>727</v>
      </c>
    </row>
    <row r="11" spans="1:7" ht="61.2" customHeight="1">
      <c r="A11" s="22" t="s">
        <v>11</v>
      </c>
      <c r="B11" s="10" t="s">
        <v>26</v>
      </c>
      <c r="C11" s="10" t="s">
        <v>27</v>
      </c>
      <c r="D11" s="22">
        <v>432</v>
      </c>
      <c r="E11" s="10" t="s">
        <v>751</v>
      </c>
      <c r="F11" s="10" t="s">
        <v>750</v>
      </c>
      <c r="G11" s="10" t="s">
        <v>749</v>
      </c>
    </row>
    <row r="12" spans="1:7" ht="57" customHeight="1">
      <c r="A12" s="22" t="s">
        <v>12</v>
      </c>
      <c r="B12" s="10" t="s">
        <v>28</v>
      </c>
      <c r="C12" s="10" t="s">
        <v>27</v>
      </c>
      <c r="D12" s="22">
        <v>116</v>
      </c>
      <c r="E12" s="10" t="s">
        <v>731</v>
      </c>
      <c r="F12" s="10" t="s">
        <v>730</v>
      </c>
      <c r="G12" s="10" t="s">
        <v>729</v>
      </c>
    </row>
    <row r="13" spans="1:7" ht="91.95" customHeight="1">
      <c r="A13" s="22" t="s">
        <v>29</v>
      </c>
      <c r="B13" s="10" t="s">
        <v>30</v>
      </c>
      <c r="C13" s="10" t="s">
        <v>27</v>
      </c>
      <c r="D13" s="22">
        <v>48</v>
      </c>
      <c r="E13" s="10" t="s">
        <v>762</v>
      </c>
      <c r="F13" s="10" t="s">
        <v>1536</v>
      </c>
      <c r="G13" s="10" t="s">
        <v>761</v>
      </c>
    </row>
    <row r="14" spans="1:7" ht="88.2" customHeight="1">
      <c r="A14" s="22" t="s">
        <v>31</v>
      </c>
      <c r="B14" s="10" t="s">
        <v>32</v>
      </c>
      <c r="C14" s="10" t="s">
        <v>27</v>
      </c>
      <c r="D14" s="22">
        <v>223</v>
      </c>
      <c r="E14" s="10" t="s">
        <v>1413</v>
      </c>
      <c r="F14" s="10" t="s">
        <v>1537</v>
      </c>
      <c r="G14" s="10" t="s">
        <v>749</v>
      </c>
    </row>
    <row r="15" spans="1:7" ht="39.6">
      <c r="A15" s="22" t="s">
        <v>33</v>
      </c>
      <c r="B15" s="10" t="s">
        <v>34</v>
      </c>
      <c r="C15" s="10" t="s">
        <v>27</v>
      </c>
      <c r="D15" s="22">
        <v>265</v>
      </c>
      <c r="E15" s="10" t="s">
        <v>778</v>
      </c>
      <c r="F15" s="10" t="s">
        <v>777</v>
      </c>
      <c r="G15" s="10" t="s">
        <v>776</v>
      </c>
    </row>
    <row r="16" spans="1:7" ht="63" customHeight="1">
      <c r="A16" s="22" t="s">
        <v>35</v>
      </c>
      <c r="B16" s="10" t="s">
        <v>36</v>
      </c>
      <c r="C16" s="10" t="s">
        <v>27</v>
      </c>
      <c r="D16" s="22">
        <v>373</v>
      </c>
      <c r="E16" s="10" t="s">
        <v>785</v>
      </c>
      <c r="F16" s="10" t="s">
        <v>801</v>
      </c>
      <c r="G16" s="10" t="s">
        <v>784</v>
      </c>
    </row>
    <row r="17" spans="1:7" ht="86.4" customHeight="1">
      <c r="A17" s="22" t="s">
        <v>37</v>
      </c>
      <c r="B17" s="10" t="s">
        <v>38</v>
      </c>
      <c r="C17" s="10" t="s">
        <v>27</v>
      </c>
      <c r="D17" s="22">
        <v>774</v>
      </c>
      <c r="E17" s="10" t="s">
        <v>1580</v>
      </c>
      <c r="F17" s="10" t="s">
        <v>1581</v>
      </c>
      <c r="G17" s="10" t="s">
        <v>39</v>
      </c>
    </row>
    <row r="18" spans="1:7" ht="82.95" customHeight="1">
      <c r="A18" s="24" t="s">
        <v>40</v>
      </c>
      <c r="B18" s="25" t="s">
        <v>41</v>
      </c>
      <c r="C18" s="25" t="s">
        <v>27</v>
      </c>
      <c r="D18" s="24">
        <v>1217</v>
      </c>
      <c r="E18" s="25" t="s">
        <v>733</v>
      </c>
      <c r="F18" s="25" t="s">
        <v>1586</v>
      </c>
      <c r="G18" s="25" t="s">
        <v>732</v>
      </c>
    </row>
    <row r="19" spans="1:7" ht="84.6" customHeight="1">
      <c r="A19" s="26" t="s">
        <v>42</v>
      </c>
      <c r="B19" s="14" t="s">
        <v>43</v>
      </c>
      <c r="C19" s="14" t="s">
        <v>27</v>
      </c>
      <c r="D19" s="26">
        <v>595</v>
      </c>
      <c r="E19" s="14" t="s">
        <v>802</v>
      </c>
      <c r="F19" s="27" t="s">
        <v>1562</v>
      </c>
      <c r="G19" s="14" t="s">
        <v>761</v>
      </c>
    </row>
    <row r="20" spans="1:7" ht="52.8">
      <c r="A20" s="22" t="s">
        <v>44</v>
      </c>
      <c r="B20" s="10" t="s">
        <v>45</v>
      </c>
      <c r="C20" s="10" t="s">
        <v>27</v>
      </c>
      <c r="D20" s="22">
        <v>50</v>
      </c>
      <c r="E20" s="10" t="s">
        <v>1538</v>
      </c>
      <c r="F20" s="10" t="s">
        <v>1537</v>
      </c>
      <c r="G20" s="10" t="s">
        <v>763</v>
      </c>
    </row>
    <row r="21" spans="1:7" ht="70.2" customHeight="1">
      <c r="A21" s="22" t="s">
        <v>46</v>
      </c>
      <c r="B21" s="10" t="s">
        <v>47</v>
      </c>
      <c r="C21" s="10" t="s">
        <v>27</v>
      </c>
      <c r="D21" s="22">
        <v>3259</v>
      </c>
      <c r="E21" s="10" t="s">
        <v>736</v>
      </c>
      <c r="F21" s="10" t="s">
        <v>735</v>
      </c>
      <c r="G21" s="10" t="s">
        <v>734</v>
      </c>
    </row>
    <row r="22" spans="1:7" ht="52.8">
      <c r="A22" s="22" t="s">
        <v>48</v>
      </c>
      <c r="B22" s="10" t="s">
        <v>49</v>
      </c>
      <c r="C22" s="10" t="s">
        <v>27</v>
      </c>
      <c r="D22" s="22">
        <v>218</v>
      </c>
      <c r="E22" s="10" t="s">
        <v>781</v>
      </c>
      <c r="F22" s="10" t="s">
        <v>780</v>
      </c>
      <c r="G22" s="10" t="s">
        <v>779</v>
      </c>
    </row>
    <row r="23" spans="1:7" ht="75" customHeight="1">
      <c r="A23" s="22" t="s">
        <v>50</v>
      </c>
      <c r="B23" s="10" t="s">
        <v>51</v>
      </c>
      <c r="C23" s="10" t="s">
        <v>25</v>
      </c>
      <c r="D23" s="22">
        <v>226</v>
      </c>
      <c r="E23" s="10" t="s">
        <v>783</v>
      </c>
      <c r="F23" s="10" t="s">
        <v>780</v>
      </c>
      <c r="G23" s="10" t="s">
        <v>782</v>
      </c>
    </row>
    <row r="24" spans="1:7">
      <c r="A24" s="22"/>
      <c r="B24" s="23" t="s">
        <v>52</v>
      </c>
      <c r="C24" s="23">
        <v>14</v>
      </c>
      <c r="D24" s="21">
        <f>SUM(D10:D23)</f>
        <v>7969</v>
      </c>
      <c r="E24" s="10"/>
      <c r="F24" s="10"/>
      <c r="G24" s="10"/>
    </row>
    <row r="25" spans="1:7" ht="79.2" customHeight="1">
      <c r="A25" s="22" t="s">
        <v>53</v>
      </c>
      <c r="B25" s="10" t="s">
        <v>54</v>
      </c>
      <c r="C25" s="10" t="s">
        <v>55</v>
      </c>
      <c r="D25" s="22">
        <v>370</v>
      </c>
      <c r="E25" s="10" t="s">
        <v>1589</v>
      </c>
      <c r="F25" s="10" t="s">
        <v>1590</v>
      </c>
      <c r="G25" s="10" t="s">
        <v>56</v>
      </c>
    </row>
    <row r="26" spans="1:7" ht="74.400000000000006" customHeight="1">
      <c r="A26" s="24" t="s">
        <v>11</v>
      </c>
      <c r="B26" s="25" t="s">
        <v>57</v>
      </c>
      <c r="C26" s="25" t="s">
        <v>58</v>
      </c>
      <c r="D26" s="24">
        <v>133</v>
      </c>
      <c r="E26" s="25" t="s">
        <v>721</v>
      </c>
      <c r="F26" s="25" t="s">
        <v>1563</v>
      </c>
      <c r="G26" s="25" t="s">
        <v>59</v>
      </c>
    </row>
    <row r="27" spans="1:7" ht="60.6" customHeight="1">
      <c r="A27" s="22" t="s">
        <v>12</v>
      </c>
      <c r="B27" s="10" t="s">
        <v>60</v>
      </c>
      <c r="C27" s="10" t="s">
        <v>58</v>
      </c>
      <c r="D27" s="22">
        <v>487</v>
      </c>
      <c r="E27" s="10" t="s">
        <v>775</v>
      </c>
      <c r="F27" s="10" t="s">
        <v>811</v>
      </c>
      <c r="G27" s="10" t="s">
        <v>774</v>
      </c>
    </row>
    <row r="28" spans="1:7" ht="73.2" customHeight="1">
      <c r="A28" s="22" t="s">
        <v>29</v>
      </c>
      <c r="B28" s="10" t="s">
        <v>61</v>
      </c>
      <c r="C28" s="10" t="s">
        <v>58</v>
      </c>
      <c r="D28" s="22">
        <v>218</v>
      </c>
      <c r="E28" s="10" t="s">
        <v>738</v>
      </c>
      <c r="F28" s="10" t="s">
        <v>1560</v>
      </c>
      <c r="G28" s="10" t="s">
        <v>737</v>
      </c>
    </row>
    <row r="29" spans="1:7">
      <c r="A29" s="22"/>
      <c r="B29" s="23" t="s">
        <v>52</v>
      </c>
      <c r="C29" s="23">
        <v>4</v>
      </c>
      <c r="D29" s="21">
        <v>1208</v>
      </c>
      <c r="E29" s="10"/>
      <c r="F29" s="10"/>
      <c r="G29" s="10"/>
    </row>
    <row r="30" spans="1:7" ht="80.400000000000006" customHeight="1">
      <c r="A30" s="22" t="s">
        <v>53</v>
      </c>
      <c r="B30" s="10" t="s">
        <v>62</v>
      </c>
      <c r="C30" s="10" t="s">
        <v>63</v>
      </c>
      <c r="D30" s="22">
        <v>295</v>
      </c>
      <c r="E30" s="10" t="s">
        <v>804</v>
      </c>
      <c r="F30" s="10" t="s">
        <v>1564</v>
      </c>
      <c r="G30" s="10" t="s">
        <v>803</v>
      </c>
    </row>
    <row r="31" spans="1:7">
      <c r="A31" s="22"/>
      <c r="B31" s="23" t="s">
        <v>52</v>
      </c>
      <c r="C31" s="23">
        <v>1</v>
      </c>
      <c r="D31" s="21">
        <v>295</v>
      </c>
      <c r="E31" s="10"/>
      <c r="F31" s="10"/>
      <c r="G31" s="10"/>
    </row>
    <row r="32" spans="1:7" ht="44.4" customHeight="1">
      <c r="A32" s="22" t="s">
        <v>53</v>
      </c>
      <c r="B32" s="10" t="s">
        <v>64</v>
      </c>
      <c r="C32" s="10" t="s">
        <v>65</v>
      </c>
      <c r="D32" s="22">
        <v>1073</v>
      </c>
      <c r="E32" s="10" t="s">
        <v>748</v>
      </c>
      <c r="F32" s="10" t="s">
        <v>1561</v>
      </c>
      <c r="G32" s="10" t="s">
        <v>722</v>
      </c>
    </row>
    <row r="33" spans="1:7" ht="164.4" customHeight="1">
      <c r="A33" s="22" t="s">
        <v>66</v>
      </c>
      <c r="B33" s="10" t="s">
        <v>67</v>
      </c>
      <c r="C33" s="10" t="s">
        <v>65</v>
      </c>
      <c r="D33" s="22">
        <v>3018.7</v>
      </c>
      <c r="E33" s="10" t="s">
        <v>723</v>
      </c>
      <c r="F33" s="10" t="s">
        <v>724</v>
      </c>
      <c r="G33" s="10" t="s">
        <v>68</v>
      </c>
    </row>
    <row r="34" spans="1:7">
      <c r="A34" s="22"/>
      <c r="B34" s="23" t="s">
        <v>52</v>
      </c>
      <c r="C34" s="23">
        <v>2</v>
      </c>
      <c r="D34" s="21">
        <v>4091.7</v>
      </c>
      <c r="E34" s="10"/>
      <c r="F34" s="10"/>
      <c r="G34" s="10"/>
    </row>
    <row r="35" spans="1:7" ht="26.4">
      <c r="A35" s="22"/>
      <c r="B35" s="23" t="s">
        <v>69</v>
      </c>
      <c r="C35" s="23">
        <f>C24+C29+C31+C34</f>
        <v>21</v>
      </c>
      <c r="D35" s="21">
        <f>D24+D29+D31+D34</f>
        <v>13563.7</v>
      </c>
      <c r="E35" s="10"/>
      <c r="F35" s="10"/>
      <c r="G35" s="10"/>
    </row>
    <row r="36" spans="1:7">
      <c r="A36" s="22"/>
      <c r="B36" s="23"/>
      <c r="C36" s="10"/>
      <c r="D36" s="22"/>
      <c r="E36" s="23" t="s">
        <v>70</v>
      </c>
      <c r="F36" s="10"/>
      <c r="G36" s="10"/>
    </row>
    <row r="37" spans="1:7" ht="73.95" customHeight="1">
      <c r="A37" s="22" t="s">
        <v>10</v>
      </c>
      <c r="B37" s="10" t="s">
        <v>71</v>
      </c>
      <c r="C37" s="10" t="s">
        <v>72</v>
      </c>
      <c r="D37" s="22">
        <v>53</v>
      </c>
      <c r="E37" s="10" t="s">
        <v>1582</v>
      </c>
      <c r="F37" s="10" t="s">
        <v>1576</v>
      </c>
      <c r="G37" s="10" t="s">
        <v>805</v>
      </c>
    </row>
    <row r="38" spans="1:7" ht="62.4" customHeight="1">
      <c r="A38" s="22" t="s">
        <v>11</v>
      </c>
      <c r="B38" s="10" t="s">
        <v>73</v>
      </c>
      <c r="C38" s="10" t="s">
        <v>72</v>
      </c>
      <c r="D38" s="22">
        <v>90</v>
      </c>
      <c r="E38" s="10" t="s">
        <v>797</v>
      </c>
      <c r="F38" s="10" t="s">
        <v>780</v>
      </c>
      <c r="G38" s="10" t="s">
        <v>796</v>
      </c>
    </row>
    <row r="39" spans="1:7">
      <c r="A39" s="22"/>
      <c r="B39" s="23" t="s">
        <v>22</v>
      </c>
      <c r="C39" s="23">
        <v>2</v>
      </c>
      <c r="D39" s="21">
        <v>143</v>
      </c>
      <c r="E39" s="10"/>
      <c r="F39" s="10"/>
      <c r="G39" s="10"/>
    </row>
    <row r="40" spans="1:7" ht="57.6" customHeight="1">
      <c r="A40" s="22" t="s">
        <v>53</v>
      </c>
      <c r="B40" s="10" t="s">
        <v>74</v>
      </c>
      <c r="C40" s="10" t="s">
        <v>75</v>
      </c>
      <c r="D40" s="22">
        <v>3.8</v>
      </c>
      <c r="E40" s="10" t="s">
        <v>741</v>
      </c>
      <c r="F40" s="10" t="s">
        <v>740</v>
      </c>
      <c r="G40" s="10" t="s">
        <v>739</v>
      </c>
    </row>
    <row r="41" spans="1:7" ht="45" customHeight="1">
      <c r="A41" s="22" t="s">
        <v>66</v>
      </c>
      <c r="B41" s="10" t="s">
        <v>76</v>
      </c>
      <c r="C41" s="10" t="s">
        <v>75</v>
      </c>
      <c r="D41" s="22">
        <v>8.6999999999999993</v>
      </c>
      <c r="E41" s="10" t="s">
        <v>743</v>
      </c>
      <c r="F41" s="10" t="s">
        <v>740</v>
      </c>
      <c r="G41" s="10" t="s">
        <v>742</v>
      </c>
    </row>
    <row r="42" spans="1:7">
      <c r="A42" s="22"/>
      <c r="B42" s="23" t="s">
        <v>22</v>
      </c>
      <c r="C42" s="23">
        <v>2</v>
      </c>
      <c r="D42" s="21">
        <v>12.5</v>
      </c>
      <c r="E42" s="10"/>
      <c r="F42" s="10"/>
      <c r="G42" s="10"/>
    </row>
    <row r="43" spans="1:7" ht="81" customHeight="1">
      <c r="A43" s="22" t="s">
        <v>53</v>
      </c>
      <c r="B43" s="10" t="s">
        <v>77</v>
      </c>
      <c r="C43" s="10" t="s">
        <v>78</v>
      </c>
      <c r="D43" s="22">
        <v>29</v>
      </c>
      <c r="E43" s="10" t="s">
        <v>753</v>
      </c>
      <c r="F43" s="10" t="s">
        <v>1537</v>
      </c>
      <c r="G43" s="10" t="s">
        <v>752</v>
      </c>
    </row>
    <row r="44" spans="1:7" ht="64.95" customHeight="1">
      <c r="A44" s="22" t="s">
        <v>66</v>
      </c>
      <c r="B44" s="10" t="s">
        <v>79</v>
      </c>
      <c r="C44" s="10" t="s">
        <v>764</v>
      </c>
      <c r="D44" s="22">
        <v>40</v>
      </c>
      <c r="E44" s="10" t="s">
        <v>766</v>
      </c>
      <c r="F44" s="10" t="s">
        <v>767</v>
      </c>
      <c r="G44" s="10" t="s">
        <v>765</v>
      </c>
    </row>
    <row r="45" spans="1:7">
      <c r="A45" s="22"/>
      <c r="B45" s="23" t="s">
        <v>22</v>
      </c>
      <c r="C45" s="23">
        <v>2</v>
      </c>
      <c r="D45" s="21">
        <v>69</v>
      </c>
      <c r="E45" s="10"/>
      <c r="F45" s="10"/>
      <c r="G45" s="10"/>
    </row>
    <row r="46" spans="1:7" ht="73.2" customHeight="1">
      <c r="A46" s="22" t="s">
        <v>10</v>
      </c>
      <c r="B46" s="10" t="s">
        <v>81</v>
      </c>
      <c r="C46" s="10" t="s">
        <v>82</v>
      </c>
      <c r="D46" s="22">
        <v>0.5</v>
      </c>
      <c r="E46" s="10" t="s">
        <v>788</v>
      </c>
      <c r="F46" s="10" t="s">
        <v>787</v>
      </c>
      <c r="G46" s="10" t="s">
        <v>786</v>
      </c>
    </row>
    <row r="47" spans="1:7" ht="61.95" customHeight="1">
      <c r="A47" s="22" t="s">
        <v>11</v>
      </c>
      <c r="B47" s="10" t="s">
        <v>83</v>
      </c>
      <c r="C47" s="10" t="s">
        <v>82</v>
      </c>
      <c r="D47" s="22">
        <v>0.5</v>
      </c>
      <c r="E47" s="10" t="s">
        <v>790</v>
      </c>
      <c r="F47" s="10" t="s">
        <v>789</v>
      </c>
      <c r="G47" s="10" t="s">
        <v>791</v>
      </c>
    </row>
    <row r="48" spans="1:7" ht="70.95" customHeight="1">
      <c r="A48" s="26" t="s">
        <v>12</v>
      </c>
      <c r="B48" s="14" t="s">
        <v>84</v>
      </c>
      <c r="C48" s="14" t="s">
        <v>82</v>
      </c>
      <c r="D48" s="26">
        <v>0.5</v>
      </c>
      <c r="E48" s="14" t="s">
        <v>793</v>
      </c>
      <c r="F48" s="14" t="s">
        <v>1453</v>
      </c>
      <c r="G48" s="14" t="s">
        <v>792</v>
      </c>
    </row>
    <row r="49" spans="1:7" ht="89.4" customHeight="1">
      <c r="A49" s="22" t="s">
        <v>85</v>
      </c>
      <c r="B49" s="10" t="s">
        <v>86</v>
      </c>
      <c r="C49" s="10" t="s">
        <v>87</v>
      </c>
      <c r="D49" s="22">
        <v>96</v>
      </c>
      <c r="E49" s="10" t="s">
        <v>795</v>
      </c>
      <c r="F49" s="10" t="s">
        <v>1407</v>
      </c>
      <c r="G49" s="10" t="s">
        <v>794</v>
      </c>
    </row>
    <row r="50" spans="1:7">
      <c r="A50" s="22"/>
      <c r="B50" s="23" t="s">
        <v>52</v>
      </c>
      <c r="C50" s="23">
        <v>4</v>
      </c>
      <c r="D50" s="21">
        <v>97.5</v>
      </c>
      <c r="E50" s="10"/>
      <c r="F50" s="10"/>
      <c r="G50" s="10"/>
    </row>
    <row r="51" spans="1:7" ht="39.6">
      <c r="A51" s="28"/>
      <c r="B51" s="23" t="s">
        <v>88</v>
      </c>
      <c r="C51" s="29">
        <v>10</v>
      </c>
      <c r="D51" s="30">
        <f>D39+D42+D45+D50</f>
        <v>322</v>
      </c>
      <c r="E51" s="31"/>
      <c r="F51" s="31"/>
      <c r="G51" s="31"/>
    </row>
    <row r="52" spans="1:7">
      <c r="A52" s="1782" t="s">
        <v>89</v>
      </c>
      <c r="B52" s="1783"/>
      <c r="C52" s="1783"/>
      <c r="D52" s="1783"/>
      <c r="E52" s="1783"/>
      <c r="F52" s="1783"/>
      <c r="G52" s="1783"/>
    </row>
    <row r="53" spans="1:7" ht="63" customHeight="1">
      <c r="A53" s="22" t="s">
        <v>10</v>
      </c>
      <c r="B53" s="10" t="s">
        <v>90</v>
      </c>
      <c r="C53" s="10" t="s">
        <v>91</v>
      </c>
      <c r="D53" s="22">
        <v>31</v>
      </c>
      <c r="E53" s="10" t="s">
        <v>726</v>
      </c>
      <c r="F53" s="10" t="s">
        <v>744</v>
      </c>
      <c r="G53" s="10" t="s">
        <v>725</v>
      </c>
    </row>
    <row r="54" spans="1:7" ht="63.6" customHeight="1">
      <c r="A54" s="22" t="s">
        <v>11</v>
      </c>
      <c r="B54" s="10" t="s">
        <v>92</v>
      </c>
      <c r="C54" s="10" t="s">
        <v>93</v>
      </c>
      <c r="D54" s="22">
        <v>20</v>
      </c>
      <c r="E54" s="10" t="s">
        <v>799</v>
      </c>
      <c r="F54" s="10" t="s">
        <v>800</v>
      </c>
      <c r="G54" s="10" t="s">
        <v>798</v>
      </c>
    </row>
    <row r="55" spans="1:7" ht="45" customHeight="1">
      <c r="A55" s="22" t="s">
        <v>12</v>
      </c>
      <c r="B55" s="10" t="s">
        <v>94</v>
      </c>
      <c r="C55" s="10" t="s">
        <v>93</v>
      </c>
      <c r="D55" s="22">
        <v>85</v>
      </c>
      <c r="E55" s="10" t="s">
        <v>756</v>
      </c>
      <c r="F55" s="10" t="s">
        <v>754</v>
      </c>
      <c r="G55" s="10" t="s">
        <v>755</v>
      </c>
    </row>
    <row r="56" spans="1:7" ht="51.6" customHeight="1">
      <c r="A56" s="22" t="s">
        <v>29</v>
      </c>
      <c r="B56" s="10" t="s">
        <v>95</v>
      </c>
      <c r="C56" s="10" t="s">
        <v>93</v>
      </c>
      <c r="D56" s="22">
        <v>27</v>
      </c>
      <c r="E56" s="10" t="s">
        <v>807</v>
      </c>
      <c r="F56" s="10" t="s">
        <v>1408</v>
      </c>
      <c r="G56" s="10" t="s">
        <v>806</v>
      </c>
    </row>
    <row r="57" spans="1:7" ht="58.95" customHeight="1">
      <c r="A57" s="22" t="s">
        <v>31</v>
      </c>
      <c r="B57" s="10" t="s">
        <v>96</v>
      </c>
      <c r="C57" s="10" t="s">
        <v>93</v>
      </c>
      <c r="D57" s="22">
        <v>25</v>
      </c>
      <c r="E57" s="10" t="s">
        <v>746</v>
      </c>
      <c r="F57" s="10" t="s">
        <v>747</v>
      </c>
      <c r="G57" s="10" t="s">
        <v>745</v>
      </c>
    </row>
    <row r="58" spans="1:7" ht="26.4">
      <c r="A58" s="22" t="s">
        <v>33</v>
      </c>
      <c r="B58" s="10" t="s">
        <v>98</v>
      </c>
      <c r="C58" s="10" t="s">
        <v>93</v>
      </c>
      <c r="D58" s="22">
        <v>17</v>
      </c>
      <c r="E58" s="10" t="s">
        <v>99</v>
      </c>
      <c r="F58" s="10" t="s">
        <v>1409</v>
      </c>
      <c r="G58" s="10" t="s">
        <v>97</v>
      </c>
    </row>
    <row r="59" spans="1:7" ht="53.4" customHeight="1">
      <c r="A59" s="22" t="s">
        <v>35</v>
      </c>
      <c r="B59" s="10" t="s">
        <v>100</v>
      </c>
      <c r="C59" s="10" t="s">
        <v>93</v>
      </c>
      <c r="D59" s="22">
        <v>19</v>
      </c>
      <c r="E59" s="10" t="s">
        <v>809</v>
      </c>
      <c r="F59" s="10" t="s">
        <v>1410</v>
      </c>
      <c r="G59" s="10" t="s">
        <v>808</v>
      </c>
    </row>
    <row r="60" spans="1:7" ht="60" customHeight="1">
      <c r="A60" s="22" t="s">
        <v>37</v>
      </c>
      <c r="B60" s="10" t="s">
        <v>768</v>
      </c>
      <c r="C60" s="10" t="s">
        <v>93</v>
      </c>
      <c r="D60" s="22">
        <v>20.7</v>
      </c>
      <c r="E60" s="10" t="s">
        <v>771</v>
      </c>
      <c r="F60" s="10" t="s">
        <v>770</v>
      </c>
      <c r="G60" s="10" t="s">
        <v>769</v>
      </c>
    </row>
    <row r="61" spans="1:7" ht="68.400000000000006" customHeight="1">
      <c r="A61" s="22" t="s">
        <v>40</v>
      </c>
      <c r="B61" s="10" t="s">
        <v>772</v>
      </c>
      <c r="C61" s="10" t="s">
        <v>93</v>
      </c>
      <c r="D61" s="22">
        <v>55</v>
      </c>
      <c r="E61" s="10" t="s">
        <v>773</v>
      </c>
      <c r="F61" s="10" t="s">
        <v>810</v>
      </c>
      <c r="G61" s="10" t="s">
        <v>101</v>
      </c>
    </row>
    <row r="62" spans="1:7" ht="52.2" customHeight="1">
      <c r="A62" s="22" t="s">
        <v>42</v>
      </c>
      <c r="B62" s="10" t="s">
        <v>102</v>
      </c>
      <c r="C62" s="10" t="s">
        <v>93</v>
      </c>
      <c r="D62" s="22">
        <v>72</v>
      </c>
      <c r="E62" s="10" t="s">
        <v>757</v>
      </c>
      <c r="F62" s="10" t="s">
        <v>759</v>
      </c>
      <c r="G62" s="10" t="s">
        <v>758</v>
      </c>
    </row>
    <row r="63" spans="1:7" ht="61.95" customHeight="1">
      <c r="A63" s="26" t="s">
        <v>44</v>
      </c>
      <c r="B63" s="32" t="s">
        <v>1414</v>
      </c>
      <c r="C63" s="14" t="s">
        <v>93</v>
      </c>
      <c r="D63" s="26">
        <v>30</v>
      </c>
      <c r="E63" s="14" t="s">
        <v>760</v>
      </c>
      <c r="F63" s="16" t="s">
        <v>1415</v>
      </c>
      <c r="G63" s="14" t="s">
        <v>758</v>
      </c>
    </row>
    <row r="64" spans="1:7">
      <c r="A64" s="22"/>
      <c r="B64" s="33"/>
      <c r="C64" s="23">
        <v>11</v>
      </c>
      <c r="D64" s="21">
        <f>SUM(D53:D63)</f>
        <v>401.7</v>
      </c>
      <c r="E64" s="10"/>
      <c r="F64" s="10"/>
      <c r="G64" s="10"/>
    </row>
    <row r="65" spans="1:7">
      <c r="A65" s="22"/>
      <c r="B65" s="23" t="s">
        <v>13</v>
      </c>
      <c r="C65" s="23">
        <f>C64+C51+C35+C8</f>
        <v>43</v>
      </c>
      <c r="D65" s="21">
        <f>D64+D51+D35+D7</f>
        <v>34490.800000000003</v>
      </c>
      <c r="E65" s="10"/>
      <c r="F65" s="10"/>
      <c r="G65" s="10"/>
    </row>
    <row r="66" spans="1:7">
      <c r="A66" s="1793" t="s">
        <v>103</v>
      </c>
      <c r="B66" s="1793"/>
      <c r="C66" s="1793"/>
      <c r="D66" s="1793"/>
      <c r="E66" s="1793"/>
      <c r="F66" s="1793"/>
      <c r="G66" s="1793"/>
    </row>
    <row r="67" spans="1:7">
      <c r="A67" s="1788" t="s">
        <v>104</v>
      </c>
      <c r="B67" s="1788"/>
      <c r="C67" s="1788"/>
      <c r="D67" s="1788"/>
      <c r="E67" s="1788"/>
      <c r="F67" s="1788"/>
      <c r="G67" s="1788"/>
    </row>
    <row r="68" spans="1:7" ht="168.6" customHeight="1">
      <c r="A68" s="22" t="s">
        <v>10</v>
      </c>
      <c r="B68" s="10" t="s">
        <v>105</v>
      </c>
      <c r="C68" s="10" t="s">
        <v>106</v>
      </c>
      <c r="D68" s="34">
        <v>2618.1999999999998</v>
      </c>
      <c r="E68" s="10" t="s">
        <v>814</v>
      </c>
      <c r="F68" s="10" t="s">
        <v>815</v>
      </c>
      <c r="G68" s="10" t="s">
        <v>107</v>
      </c>
    </row>
    <row r="69" spans="1:7" ht="138.6" customHeight="1">
      <c r="A69" s="22" t="s">
        <v>11</v>
      </c>
      <c r="B69" s="10" t="s">
        <v>108</v>
      </c>
      <c r="C69" s="10" t="s">
        <v>106</v>
      </c>
      <c r="D69" s="34">
        <v>6719.48</v>
      </c>
      <c r="E69" s="10" t="s">
        <v>821</v>
      </c>
      <c r="F69" s="10" t="s">
        <v>820</v>
      </c>
      <c r="G69" s="10" t="s">
        <v>109</v>
      </c>
    </row>
    <row r="70" spans="1:7" ht="144.6" customHeight="1">
      <c r="A70" s="22" t="s">
        <v>12</v>
      </c>
      <c r="B70" s="10" t="s">
        <v>110</v>
      </c>
      <c r="C70" s="10" t="s">
        <v>106</v>
      </c>
      <c r="D70" s="34">
        <v>3452.7</v>
      </c>
      <c r="E70" s="10" t="s">
        <v>819</v>
      </c>
      <c r="F70" s="10" t="s">
        <v>818</v>
      </c>
      <c r="G70" s="10" t="s">
        <v>817</v>
      </c>
    </row>
    <row r="71" spans="1:7" ht="217.95" customHeight="1">
      <c r="A71" s="22" t="s">
        <v>29</v>
      </c>
      <c r="B71" s="10" t="s">
        <v>111</v>
      </c>
      <c r="C71" s="10" t="s">
        <v>106</v>
      </c>
      <c r="D71" s="34">
        <v>5678</v>
      </c>
      <c r="E71" s="10" t="s">
        <v>813</v>
      </c>
      <c r="F71" s="10" t="s">
        <v>816</v>
      </c>
      <c r="G71" s="10" t="s">
        <v>812</v>
      </c>
    </row>
    <row r="72" spans="1:7">
      <c r="A72" s="28"/>
      <c r="B72" s="29" t="s">
        <v>22</v>
      </c>
      <c r="C72" s="29">
        <v>4</v>
      </c>
      <c r="D72" s="30">
        <f>SUM(D68:D71)</f>
        <v>18468.38</v>
      </c>
      <c r="E72" s="31"/>
      <c r="F72" s="31"/>
      <c r="G72" s="31"/>
    </row>
    <row r="73" spans="1:7">
      <c r="A73" s="28"/>
      <c r="B73" s="29" t="s">
        <v>23</v>
      </c>
      <c r="C73" s="31"/>
      <c r="D73" s="28"/>
      <c r="E73" s="31"/>
      <c r="F73" s="31"/>
      <c r="G73" s="31"/>
    </row>
    <row r="74" spans="1:7" ht="47.4" customHeight="1">
      <c r="A74" s="22" t="s">
        <v>53</v>
      </c>
      <c r="B74" s="10" t="s">
        <v>112</v>
      </c>
      <c r="C74" s="10" t="s">
        <v>25</v>
      </c>
      <c r="D74" s="22">
        <v>11</v>
      </c>
      <c r="E74" s="10" t="s">
        <v>822</v>
      </c>
      <c r="F74" s="10" t="s">
        <v>823</v>
      </c>
      <c r="G74" s="10" t="s">
        <v>824</v>
      </c>
    </row>
    <row r="75" spans="1:7" ht="72.599999999999994" customHeight="1">
      <c r="A75" s="26" t="s">
        <v>113</v>
      </c>
      <c r="B75" s="14" t="s">
        <v>114</v>
      </c>
      <c r="C75" s="14" t="s">
        <v>27</v>
      </c>
      <c r="D75" s="26">
        <v>594</v>
      </c>
      <c r="E75" s="14" t="s">
        <v>1416</v>
      </c>
      <c r="F75" s="27" t="s">
        <v>1587</v>
      </c>
      <c r="G75" s="14" t="s">
        <v>825</v>
      </c>
    </row>
    <row r="76" spans="1:7" ht="68.400000000000006" customHeight="1">
      <c r="A76" s="26" t="s">
        <v>115</v>
      </c>
      <c r="B76" s="14" t="s">
        <v>116</v>
      </c>
      <c r="C76" s="14" t="s">
        <v>27</v>
      </c>
      <c r="D76" s="26">
        <v>10</v>
      </c>
      <c r="E76" s="14" t="s">
        <v>1417</v>
      </c>
      <c r="F76" s="27" t="s">
        <v>1588</v>
      </c>
      <c r="G76" s="14" t="s">
        <v>826</v>
      </c>
    </row>
    <row r="77" spans="1:7" ht="53.4" customHeight="1">
      <c r="A77" s="26" t="s">
        <v>117</v>
      </c>
      <c r="B77" s="14" t="s">
        <v>1454</v>
      </c>
      <c r="C77" s="14" t="s">
        <v>27</v>
      </c>
      <c r="D77" s="26">
        <v>8.6</v>
      </c>
      <c r="E77" s="14" t="s">
        <v>827</v>
      </c>
      <c r="F77" s="14" t="s">
        <v>1565</v>
      </c>
      <c r="G77" s="14" t="s">
        <v>828</v>
      </c>
    </row>
    <row r="78" spans="1:7" ht="52.2" customHeight="1">
      <c r="A78" s="22" t="s">
        <v>118</v>
      </c>
      <c r="B78" s="10" t="s">
        <v>119</v>
      </c>
      <c r="C78" s="10" t="s">
        <v>27</v>
      </c>
      <c r="D78" s="22">
        <v>4.3</v>
      </c>
      <c r="E78" s="10" t="s">
        <v>830</v>
      </c>
      <c r="F78" s="10" t="s">
        <v>831</v>
      </c>
      <c r="G78" s="10" t="s">
        <v>829</v>
      </c>
    </row>
    <row r="79" spans="1:7" ht="51" customHeight="1">
      <c r="A79" s="26" t="s">
        <v>120</v>
      </c>
      <c r="B79" s="14" t="s">
        <v>121</v>
      </c>
      <c r="C79" s="14" t="s">
        <v>27</v>
      </c>
      <c r="D79" s="26">
        <v>35.200000000000003</v>
      </c>
      <c r="E79" s="14" t="s">
        <v>832</v>
      </c>
      <c r="F79" s="14" t="s">
        <v>1418</v>
      </c>
      <c r="G79" s="14" t="s">
        <v>824</v>
      </c>
    </row>
    <row r="80" spans="1:7" ht="60.6" customHeight="1">
      <c r="A80" s="22" t="s">
        <v>122</v>
      </c>
      <c r="B80" s="10" t="s">
        <v>123</v>
      </c>
      <c r="C80" s="10" t="s">
        <v>27</v>
      </c>
      <c r="D80" s="22">
        <v>50.4</v>
      </c>
      <c r="E80" s="10" t="s">
        <v>834</v>
      </c>
      <c r="F80" s="10" t="s">
        <v>836</v>
      </c>
      <c r="G80" s="10" t="s">
        <v>833</v>
      </c>
    </row>
    <row r="81" spans="1:7" ht="81.599999999999994" customHeight="1">
      <c r="A81" s="24" t="s">
        <v>124</v>
      </c>
      <c r="B81" s="25" t="s">
        <v>125</v>
      </c>
      <c r="C81" s="25" t="s">
        <v>27</v>
      </c>
      <c r="D81" s="24">
        <v>40.799999999999997</v>
      </c>
      <c r="E81" s="25" t="s">
        <v>1455</v>
      </c>
      <c r="F81" s="25" t="s">
        <v>1456</v>
      </c>
      <c r="G81" s="25" t="s">
        <v>835</v>
      </c>
    </row>
    <row r="82" spans="1:7" ht="93" customHeight="1">
      <c r="A82" s="24" t="s">
        <v>126</v>
      </c>
      <c r="B82" s="25" t="s">
        <v>127</v>
      </c>
      <c r="C82" s="25" t="s">
        <v>27</v>
      </c>
      <c r="D82" s="24">
        <v>18.100000000000001</v>
      </c>
      <c r="E82" s="25" t="s">
        <v>1457</v>
      </c>
      <c r="F82" s="25" t="s">
        <v>1458</v>
      </c>
      <c r="G82" s="25" t="s">
        <v>837</v>
      </c>
    </row>
    <row r="83" spans="1:7" ht="61.2" customHeight="1">
      <c r="A83" s="22" t="s">
        <v>128</v>
      </c>
      <c r="B83" s="10" t="s">
        <v>129</v>
      </c>
      <c r="C83" s="10" t="s">
        <v>27</v>
      </c>
      <c r="D83" s="22">
        <v>53.7</v>
      </c>
      <c r="E83" s="10" t="s">
        <v>839</v>
      </c>
      <c r="F83" s="10" t="s">
        <v>840</v>
      </c>
      <c r="G83" s="10" t="s">
        <v>838</v>
      </c>
    </row>
    <row r="84" spans="1:7" ht="55.2" customHeight="1">
      <c r="A84" s="22" t="s">
        <v>130</v>
      </c>
      <c r="B84" s="10" t="s">
        <v>131</v>
      </c>
      <c r="C84" s="10" t="s">
        <v>27</v>
      </c>
      <c r="D84" s="22">
        <v>21.2</v>
      </c>
      <c r="E84" s="10" t="s">
        <v>839</v>
      </c>
      <c r="F84" s="10" t="s">
        <v>840</v>
      </c>
      <c r="G84" s="10" t="s">
        <v>838</v>
      </c>
    </row>
    <row r="85" spans="1:7" ht="60.6" customHeight="1">
      <c r="A85" s="22" t="s">
        <v>132</v>
      </c>
      <c r="B85" s="10" t="s">
        <v>133</v>
      </c>
      <c r="C85" s="10" t="s">
        <v>27</v>
      </c>
      <c r="D85" s="22">
        <v>15.3</v>
      </c>
      <c r="E85" s="10" t="s">
        <v>839</v>
      </c>
      <c r="F85" s="10" t="s">
        <v>840</v>
      </c>
      <c r="G85" s="10" t="s">
        <v>838</v>
      </c>
    </row>
    <row r="86" spans="1:7" ht="60" customHeight="1">
      <c r="A86" s="26" t="s">
        <v>134</v>
      </c>
      <c r="B86" s="14" t="s">
        <v>135</v>
      </c>
      <c r="C86" s="14" t="s">
        <v>27</v>
      </c>
      <c r="D86" s="26">
        <v>89</v>
      </c>
      <c r="E86" s="14" t="s">
        <v>841</v>
      </c>
      <c r="F86" s="14" t="s">
        <v>1459</v>
      </c>
      <c r="G86" s="14" t="s">
        <v>1460</v>
      </c>
    </row>
    <row r="87" spans="1:7" ht="52.95" customHeight="1">
      <c r="A87" s="26" t="s">
        <v>136</v>
      </c>
      <c r="B87" s="14" t="s">
        <v>137</v>
      </c>
      <c r="C87" s="14" t="s">
        <v>27</v>
      </c>
      <c r="D87" s="26">
        <v>77</v>
      </c>
      <c r="E87" s="14" t="s">
        <v>842</v>
      </c>
      <c r="F87" s="14" t="s">
        <v>1461</v>
      </c>
      <c r="G87" s="14" t="s">
        <v>1462</v>
      </c>
    </row>
    <row r="88" spans="1:7" ht="73.95" customHeight="1">
      <c r="A88" s="22" t="s">
        <v>138</v>
      </c>
      <c r="B88" s="10" t="s">
        <v>139</v>
      </c>
      <c r="C88" s="10" t="s">
        <v>27</v>
      </c>
      <c r="D88" s="22">
        <v>63</v>
      </c>
      <c r="E88" s="10" t="s">
        <v>845</v>
      </c>
      <c r="F88" s="10" t="s">
        <v>844</v>
      </c>
      <c r="G88" s="10" t="s">
        <v>843</v>
      </c>
    </row>
    <row r="89" spans="1:7" ht="99" customHeight="1">
      <c r="A89" s="22" t="s">
        <v>140</v>
      </c>
      <c r="B89" s="10" t="s">
        <v>141</v>
      </c>
      <c r="C89" s="10" t="s">
        <v>27</v>
      </c>
      <c r="D89" s="22">
        <v>709</v>
      </c>
      <c r="E89" s="10" t="s">
        <v>847</v>
      </c>
      <c r="F89" s="10" t="s">
        <v>844</v>
      </c>
      <c r="G89" s="10" t="s">
        <v>846</v>
      </c>
    </row>
    <row r="90" spans="1:7" ht="60.6" customHeight="1">
      <c r="A90" s="22" t="s">
        <v>142</v>
      </c>
      <c r="B90" s="10" t="s">
        <v>143</v>
      </c>
      <c r="C90" s="10" t="s">
        <v>27</v>
      </c>
      <c r="D90" s="22">
        <v>39.1</v>
      </c>
      <c r="E90" s="10" t="s">
        <v>849</v>
      </c>
      <c r="F90" s="10" t="s">
        <v>851</v>
      </c>
      <c r="G90" s="10" t="s">
        <v>848</v>
      </c>
    </row>
    <row r="91" spans="1:7" ht="54.6" customHeight="1">
      <c r="A91" s="22" t="s">
        <v>144</v>
      </c>
      <c r="B91" s="10" t="s">
        <v>145</v>
      </c>
      <c r="C91" s="10" t="s">
        <v>27</v>
      </c>
      <c r="D91" s="22">
        <v>17.2</v>
      </c>
      <c r="E91" s="10" t="s">
        <v>850</v>
      </c>
      <c r="F91" s="10" t="s">
        <v>852</v>
      </c>
      <c r="G91" s="10" t="s">
        <v>848</v>
      </c>
    </row>
    <row r="92" spans="1:7" ht="109.95" customHeight="1">
      <c r="A92" s="22" t="s">
        <v>146</v>
      </c>
      <c r="B92" s="10" t="s">
        <v>147</v>
      </c>
      <c r="C92" s="10" t="s">
        <v>27</v>
      </c>
      <c r="D92" s="22">
        <v>500</v>
      </c>
      <c r="E92" s="10" t="s">
        <v>853</v>
      </c>
      <c r="F92" s="10" t="s">
        <v>855</v>
      </c>
      <c r="G92" s="10" t="s">
        <v>148</v>
      </c>
    </row>
    <row r="93" spans="1:7" ht="59.4" customHeight="1">
      <c r="A93" s="22" t="s">
        <v>149</v>
      </c>
      <c r="B93" s="10" t="s">
        <v>150</v>
      </c>
      <c r="C93" s="10" t="s">
        <v>27</v>
      </c>
      <c r="D93" s="22">
        <v>102.2</v>
      </c>
      <c r="E93" s="10" t="s">
        <v>854</v>
      </c>
      <c r="F93" s="10" t="s">
        <v>856</v>
      </c>
      <c r="G93" s="10" t="s">
        <v>151</v>
      </c>
    </row>
    <row r="94" spans="1:7" ht="75" customHeight="1">
      <c r="A94" s="22" t="s">
        <v>152</v>
      </c>
      <c r="B94" s="10" t="s">
        <v>153</v>
      </c>
      <c r="C94" s="10" t="s">
        <v>27</v>
      </c>
      <c r="D94" s="22">
        <v>143.65</v>
      </c>
      <c r="E94" s="35" t="s">
        <v>857</v>
      </c>
      <c r="F94" s="10" t="s">
        <v>1584</v>
      </c>
      <c r="G94" s="10" t="s">
        <v>154</v>
      </c>
    </row>
    <row r="95" spans="1:7" ht="76.95" customHeight="1">
      <c r="A95" s="22" t="s">
        <v>155</v>
      </c>
      <c r="B95" s="10" t="s">
        <v>156</v>
      </c>
      <c r="C95" s="10" t="s">
        <v>27</v>
      </c>
      <c r="D95" s="22">
        <v>37</v>
      </c>
      <c r="E95" s="10" t="s">
        <v>858</v>
      </c>
      <c r="F95" s="10" t="s">
        <v>1583</v>
      </c>
      <c r="G95" s="10" t="s">
        <v>1419</v>
      </c>
    </row>
    <row r="96" spans="1:7" ht="59.4" customHeight="1">
      <c r="A96" s="24" t="s">
        <v>157</v>
      </c>
      <c r="B96" s="25" t="s">
        <v>158</v>
      </c>
      <c r="C96" s="25" t="s">
        <v>27</v>
      </c>
      <c r="D96" s="24">
        <v>4.8</v>
      </c>
      <c r="E96" s="25" t="s">
        <v>860</v>
      </c>
      <c r="F96" s="25" t="s">
        <v>1463</v>
      </c>
      <c r="G96" s="25" t="s">
        <v>859</v>
      </c>
    </row>
    <row r="97" spans="1:7" ht="63" customHeight="1">
      <c r="A97" s="24" t="s">
        <v>159</v>
      </c>
      <c r="B97" s="25" t="s">
        <v>160</v>
      </c>
      <c r="C97" s="25" t="s">
        <v>27</v>
      </c>
      <c r="D97" s="24">
        <v>25.5</v>
      </c>
      <c r="E97" s="25" t="s">
        <v>862</v>
      </c>
      <c r="F97" s="25" t="s">
        <v>1464</v>
      </c>
      <c r="G97" s="25" t="s">
        <v>861</v>
      </c>
    </row>
    <row r="98" spans="1:7" ht="54.6" customHeight="1">
      <c r="A98" s="26" t="s">
        <v>161</v>
      </c>
      <c r="B98" s="14" t="s">
        <v>162</v>
      </c>
      <c r="C98" s="14" t="s">
        <v>27</v>
      </c>
      <c r="D98" s="26">
        <v>44</v>
      </c>
      <c r="E98" s="14" t="s">
        <v>863</v>
      </c>
      <c r="F98" s="14" t="s">
        <v>1465</v>
      </c>
      <c r="G98" s="14" t="s">
        <v>1466</v>
      </c>
    </row>
    <row r="99" spans="1:7" ht="48.6" customHeight="1">
      <c r="A99" s="22" t="s">
        <v>163</v>
      </c>
      <c r="B99" s="10" t="s">
        <v>164</v>
      </c>
      <c r="C99" s="10" t="s">
        <v>27</v>
      </c>
      <c r="D99" s="22">
        <v>40.5</v>
      </c>
      <c r="E99" s="10" t="s">
        <v>865</v>
      </c>
      <c r="F99" s="10" t="s">
        <v>866</v>
      </c>
      <c r="G99" s="10" t="s">
        <v>864</v>
      </c>
    </row>
    <row r="100" spans="1:7" ht="67.2" customHeight="1">
      <c r="A100" s="22" t="s">
        <v>165</v>
      </c>
      <c r="B100" s="10" t="s">
        <v>166</v>
      </c>
      <c r="C100" s="10" t="s">
        <v>27</v>
      </c>
      <c r="D100" s="22">
        <v>40</v>
      </c>
      <c r="E100" s="10" t="s">
        <v>867</v>
      </c>
      <c r="F100" s="10" t="s">
        <v>866</v>
      </c>
      <c r="G100" s="10" t="s">
        <v>864</v>
      </c>
    </row>
    <row r="101" spans="1:7" ht="73.2" customHeight="1">
      <c r="A101" s="26" t="s">
        <v>167</v>
      </c>
      <c r="B101" s="14" t="s">
        <v>168</v>
      </c>
      <c r="C101" s="14" t="s">
        <v>27</v>
      </c>
      <c r="D101" s="36">
        <v>44</v>
      </c>
      <c r="E101" s="14" t="s">
        <v>868</v>
      </c>
      <c r="F101" s="27" t="s">
        <v>1588</v>
      </c>
      <c r="G101" s="14" t="s">
        <v>169</v>
      </c>
    </row>
    <row r="102" spans="1:7" ht="73.95" customHeight="1">
      <c r="A102" s="26" t="s">
        <v>170</v>
      </c>
      <c r="B102" s="14" t="s">
        <v>171</v>
      </c>
      <c r="C102" s="14" t="s">
        <v>27</v>
      </c>
      <c r="D102" s="26">
        <v>111</v>
      </c>
      <c r="E102" s="14" t="s">
        <v>869</v>
      </c>
      <c r="F102" s="27" t="s">
        <v>1588</v>
      </c>
      <c r="G102" s="14" t="s">
        <v>172</v>
      </c>
    </row>
    <row r="103" spans="1:7" ht="55.95" customHeight="1">
      <c r="A103" s="24" t="s">
        <v>173</v>
      </c>
      <c r="B103" s="25" t="s">
        <v>174</v>
      </c>
      <c r="C103" s="25" t="s">
        <v>27</v>
      </c>
      <c r="D103" s="24">
        <v>14</v>
      </c>
      <c r="E103" s="25" t="s">
        <v>870</v>
      </c>
      <c r="F103" s="25" t="s">
        <v>1420</v>
      </c>
      <c r="G103" s="25" t="s">
        <v>175</v>
      </c>
    </row>
    <row r="104" spans="1:7" ht="64.2" customHeight="1">
      <c r="A104" s="22" t="s">
        <v>176</v>
      </c>
      <c r="B104" s="10" t="s">
        <v>177</v>
      </c>
      <c r="C104" s="10" t="s">
        <v>27</v>
      </c>
      <c r="D104" s="22">
        <v>22.2</v>
      </c>
      <c r="E104" s="10" t="s">
        <v>872</v>
      </c>
      <c r="F104" s="10" t="s">
        <v>873</v>
      </c>
      <c r="G104" s="10" t="s">
        <v>871</v>
      </c>
    </row>
    <row r="105" spans="1:7" ht="70.95" customHeight="1">
      <c r="A105" s="22" t="s">
        <v>178</v>
      </c>
      <c r="B105" s="10" t="s">
        <v>179</v>
      </c>
      <c r="C105" s="10" t="s">
        <v>27</v>
      </c>
      <c r="D105" s="22">
        <v>11.9</v>
      </c>
      <c r="E105" s="10" t="s">
        <v>874</v>
      </c>
      <c r="F105" s="10" t="s">
        <v>875</v>
      </c>
      <c r="G105" s="10" t="s">
        <v>871</v>
      </c>
    </row>
    <row r="106" spans="1:7" ht="63" customHeight="1">
      <c r="A106" s="22" t="s">
        <v>180</v>
      </c>
      <c r="B106" s="10" t="s">
        <v>181</v>
      </c>
      <c r="C106" s="10" t="s">
        <v>27</v>
      </c>
      <c r="D106" s="22">
        <v>4.2</v>
      </c>
      <c r="E106" s="10" t="s">
        <v>876</v>
      </c>
      <c r="F106" s="10" t="s">
        <v>875</v>
      </c>
      <c r="G106" s="10" t="s">
        <v>871</v>
      </c>
    </row>
    <row r="107" spans="1:7" ht="46.95" customHeight="1">
      <c r="A107" s="22" t="s">
        <v>182</v>
      </c>
      <c r="B107" s="10" t="s">
        <v>183</v>
      </c>
      <c r="C107" s="10" t="s">
        <v>27</v>
      </c>
      <c r="D107" s="22">
        <v>107</v>
      </c>
      <c r="E107" s="10" t="s">
        <v>878</v>
      </c>
      <c r="F107" s="10" t="s">
        <v>875</v>
      </c>
      <c r="G107" s="10" t="s">
        <v>877</v>
      </c>
    </row>
    <row r="108" spans="1:7" ht="74.400000000000006" customHeight="1">
      <c r="A108" s="22" t="s">
        <v>184</v>
      </c>
      <c r="B108" s="10" t="s">
        <v>185</v>
      </c>
      <c r="C108" s="10" t="s">
        <v>27</v>
      </c>
      <c r="D108" s="22">
        <v>46</v>
      </c>
      <c r="E108" s="10" t="s">
        <v>880</v>
      </c>
      <c r="F108" s="10" t="s">
        <v>881</v>
      </c>
      <c r="G108" s="10" t="s">
        <v>879</v>
      </c>
    </row>
    <row r="109" spans="1:7" ht="98.4" customHeight="1">
      <c r="A109" s="22" t="s">
        <v>186</v>
      </c>
      <c r="B109" s="10" t="s">
        <v>882</v>
      </c>
      <c r="C109" s="10" t="s">
        <v>27</v>
      </c>
      <c r="D109" s="22">
        <v>1492</v>
      </c>
      <c r="E109" s="10" t="s">
        <v>884</v>
      </c>
      <c r="F109" s="10" t="s">
        <v>881</v>
      </c>
      <c r="G109" s="10" t="s">
        <v>883</v>
      </c>
    </row>
    <row r="110" spans="1:7" ht="69" customHeight="1">
      <c r="A110" s="26" t="s">
        <v>187</v>
      </c>
      <c r="B110" s="14" t="s">
        <v>188</v>
      </c>
      <c r="C110" s="14" t="s">
        <v>27</v>
      </c>
      <c r="D110" s="26">
        <v>146.4</v>
      </c>
      <c r="E110" s="14" t="s">
        <v>885</v>
      </c>
      <c r="F110" s="14" t="s">
        <v>886</v>
      </c>
      <c r="G110" s="14" t="s">
        <v>883</v>
      </c>
    </row>
    <row r="111" spans="1:7" ht="68.400000000000006" customHeight="1">
      <c r="A111" s="24" t="s">
        <v>189</v>
      </c>
      <c r="B111" s="25" t="s">
        <v>190</v>
      </c>
      <c r="C111" s="25" t="s">
        <v>27</v>
      </c>
      <c r="D111" s="24">
        <v>20</v>
      </c>
      <c r="E111" s="25" t="s">
        <v>887</v>
      </c>
      <c r="F111" s="25" t="s">
        <v>1467</v>
      </c>
      <c r="G111" s="25" t="s">
        <v>191</v>
      </c>
    </row>
    <row r="112" spans="1:7" ht="58.95" customHeight="1">
      <c r="A112" s="24" t="s">
        <v>192</v>
      </c>
      <c r="B112" s="25" t="s">
        <v>193</v>
      </c>
      <c r="C112" s="25" t="s">
        <v>27</v>
      </c>
      <c r="D112" s="24">
        <v>5</v>
      </c>
      <c r="E112" s="25" t="s">
        <v>888</v>
      </c>
      <c r="F112" s="25" t="s">
        <v>1421</v>
      </c>
      <c r="G112" s="25" t="s">
        <v>191</v>
      </c>
    </row>
    <row r="113" spans="1:7" ht="61.2" customHeight="1">
      <c r="A113" s="22" t="s">
        <v>194</v>
      </c>
      <c r="B113" s="10" t="s">
        <v>195</v>
      </c>
      <c r="C113" s="10" t="s">
        <v>27</v>
      </c>
      <c r="D113" s="22">
        <v>39.9</v>
      </c>
      <c r="E113" s="10" t="s">
        <v>889</v>
      </c>
      <c r="F113" s="10" t="s">
        <v>1603</v>
      </c>
      <c r="G113" s="10" t="s">
        <v>196</v>
      </c>
    </row>
    <row r="114" spans="1:7" ht="43.95" customHeight="1">
      <c r="A114" s="22" t="s">
        <v>197</v>
      </c>
      <c r="B114" s="10" t="s">
        <v>198</v>
      </c>
      <c r="C114" s="10" t="s">
        <v>27</v>
      </c>
      <c r="D114" s="22">
        <v>145.69999999999999</v>
      </c>
      <c r="E114" s="10" t="s">
        <v>890</v>
      </c>
      <c r="F114" s="10" t="s">
        <v>1603</v>
      </c>
      <c r="G114" s="10" t="s">
        <v>196</v>
      </c>
    </row>
    <row r="115" spans="1:7" ht="60" customHeight="1">
      <c r="A115" s="22" t="s">
        <v>199</v>
      </c>
      <c r="B115" s="10" t="s">
        <v>200</v>
      </c>
      <c r="C115" s="10" t="s">
        <v>27</v>
      </c>
      <c r="D115" s="22">
        <v>20</v>
      </c>
      <c r="E115" s="10" t="s">
        <v>891</v>
      </c>
      <c r="F115" s="10" t="s">
        <v>892</v>
      </c>
      <c r="G115" s="10" t="s">
        <v>261</v>
      </c>
    </row>
    <row r="116" spans="1:7" ht="71.400000000000006" customHeight="1">
      <c r="A116" s="22" t="s">
        <v>201</v>
      </c>
      <c r="B116" s="10" t="s">
        <v>202</v>
      </c>
      <c r="C116" s="10" t="s">
        <v>25</v>
      </c>
      <c r="D116" s="22">
        <v>13.7</v>
      </c>
      <c r="E116" s="10" t="s">
        <v>893</v>
      </c>
      <c r="F116" s="10" t="s">
        <v>894</v>
      </c>
      <c r="G116" s="10" t="s">
        <v>203</v>
      </c>
    </row>
    <row r="117" spans="1:7" ht="52.95" customHeight="1">
      <c r="A117" s="22" t="s">
        <v>204</v>
      </c>
      <c r="B117" s="10" t="s">
        <v>205</v>
      </c>
      <c r="C117" s="10" t="s">
        <v>25</v>
      </c>
      <c r="D117" s="37">
        <v>40</v>
      </c>
      <c r="E117" s="10" t="s">
        <v>895</v>
      </c>
      <c r="F117" s="10" t="s">
        <v>894</v>
      </c>
      <c r="G117" s="10" t="s">
        <v>896</v>
      </c>
    </row>
    <row r="118" spans="1:7" ht="53.4" customHeight="1">
      <c r="A118" s="22" t="s">
        <v>206</v>
      </c>
      <c r="B118" s="10" t="s">
        <v>207</v>
      </c>
      <c r="C118" s="10" t="s">
        <v>25</v>
      </c>
      <c r="D118" s="22">
        <v>26</v>
      </c>
      <c r="E118" s="10" t="s">
        <v>898</v>
      </c>
      <c r="F118" s="10" t="s">
        <v>894</v>
      </c>
      <c r="G118" s="10" t="s">
        <v>897</v>
      </c>
    </row>
    <row r="119" spans="1:7" ht="71.400000000000006" customHeight="1">
      <c r="A119" s="22" t="s">
        <v>208</v>
      </c>
      <c r="B119" s="10" t="s">
        <v>209</v>
      </c>
      <c r="C119" s="10" t="s">
        <v>25</v>
      </c>
      <c r="D119" s="22">
        <v>12.5</v>
      </c>
      <c r="E119" s="10" t="s">
        <v>900</v>
      </c>
      <c r="F119" s="10" t="s">
        <v>894</v>
      </c>
      <c r="G119" s="10" t="s">
        <v>899</v>
      </c>
    </row>
    <row r="120" spans="1:7" ht="63.6" customHeight="1">
      <c r="A120" s="22" t="s">
        <v>210</v>
      </c>
      <c r="B120" s="10" t="s">
        <v>211</v>
      </c>
      <c r="C120" s="10" t="s">
        <v>25</v>
      </c>
      <c r="D120" s="22">
        <v>88.9</v>
      </c>
      <c r="E120" s="10" t="s">
        <v>901</v>
      </c>
      <c r="F120" s="10" t="s">
        <v>894</v>
      </c>
      <c r="G120" s="10" t="s">
        <v>899</v>
      </c>
    </row>
    <row r="121" spans="1:7" ht="61.2" customHeight="1">
      <c r="A121" s="22" t="s">
        <v>212</v>
      </c>
      <c r="B121" s="10" t="s">
        <v>213</v>
      </c>
      <c r="C121" s="10" t="s">
        <v>25</v>
      </c>
      <c r="D121" s="22">
        <v>46</v>
      </c>
      <c r="E121" s="10" t="s">
        <v>902</v>
      </c>
      <c r="F121" s="10" t="s">
        <v>894</v>
      </c>
      <c r="G121" s="10" t="s">
        <v>899</v>
      </c>
    </row>
    <row r="122" spans="1:7" ht="79.95" customHeight="1">
      <c r="A122" s="22" t="s">
        <v>214</v>
      </c>
      <c r="B122" s="10" t="s">
        <v>215</v>
      </c>
      <c r="C122" s="10" t="s">
        <v>25</v>
      </c>
      <c r="D122" s="22">
        <v>139.5</v>
      </c>
      <c r="E122" s="10" t="s">
        <v>904</v>
      </c>
      <c r="F122" s="10" t="s">
        <v>894</v>
      </c>
      <c r="G122" s="10" t="s">
        <v>903</v>
      </c>
    </row>
    <row r="123" spans="1:7" ht="57" customHeight="1">
      <c r="A123" s="22" t="s">
        <v>216</v>
      </c>
      <c r="B123" s="10" t="s">
        <v>217</v>
      </c>
      <c r="C123" s="10" t="s">
        <v>25</v>
      </c>
      <c r="D123" s="37">
        <v>40</v>
      </c>
      <c r="E123" s="10" t="s">
        <v>898</v>
      </c>
      <c r="F123" s="10" t="s">
        <v>894</v>
      </c>
      <c r="G123" s="10" t="s">
        <v>897</v>
      </c>
    </row>
    <row r="124" spans="1:7">
      <c r="A124" s="22"/>
      <c r="B124" s="23" t="s">
        <v>22</v>
      </c>
      <c r="C124" s="23">
        <v>50</v>
      </c>
      <c r="D124" s="21">
        <f>SUM(D74:D123)</f>
        <v>5430.449999999998</v>
      </c>
      <c r="E124" s="10"/>
      <c r="F124" s="10"/>
      <c r="G124" s="10"/>
    </row>
    <row r="125" spans="1:7" ht="79.2" customHeight="1">
      <c r="A125" s="22" t="s">
        <v>53</v>
      </c>
      <c r="B125" s="10" t="s">
        <v>218</v>
      </c>
      <c r="C125" s="10" t="s">
        <v>63</v>
      </c>
      <c r="D125" s="22">
        <v>13.3</v>
      </c>
      <c r="E125" s="10" t="s">
        <v>907</v>
      </c>
      <c r="F125" s="10" t="s">
        <v>906</v>
      </c>
      <c r="G125" s="10" t="s">
        <v>905</v>
      </c>
    </row>
    <row r="126" spans="1:7" ht="63.6" customHeight="1">
      <c r="A126" s="26" t="s">
        <v>66</v>
      </c>
      <c r="B126" s="14" t="s">
        <v>219</v>
      </c>
      <c r="C126" s="14" t="s">
        <v>220</v>
      </c>
      <c r="D126" s="26">
        <v>14</v>
      </c>
      <c r="E126" s="14" t="s">
        <v>909</v>
      </c>
      <c r="F126" s="27" t="s">
        <v>1539</v>
      </c>
      <c r="G126" s="14" t="s">
        <v>908</v>
      </c>
    </row>
    <row r="127" spans="1:7" ht="67.95" customHeight="1">
      <c r="A127" s="26" t="s">
        <v>222</v>
      </c>
      <c r="B127" s="14" t="s">
        <v>223</v>
      </c>
      <c r="C127" s="14" t="s">
        <v>220</v>
      </c>
      <c r="D127" s="26">
        <v>11</v>
      </c>
      <c r="E127" s="14" t="s">
        <v>911</v>
      </c>
      <c r="F127" s="14" t="s">
        <v>1565</v>
      </c>
      <c r="G127" s="14" t="s">
        <v>910</v>
      </c>
    </row>
    <row r="128" spans="1:7" ht="85.2" customHeight="1">
      <c r="A128" s="26" t="s">
        <v>85</v>
      </c>
      <c r="B128" s="14" t="s">
        <v>225</v>
      </c>
      <c r="C128" s="14" t="s">
        <v>220</v>
      </c>
      <c r="D128" s="26">
        <v>17.7</v>
      </c>
      <c r="E128" s="14" t="s">
        <v>1540</v>
      </c>
      <c r="F128" s="27" t="s">
        <v>1539</v>
      </c>
      <c r="G128" s="14" t="s">
        <v>224</v>
      </c>
    </row>
    <row r="129" spans="1:7" ht="70.95" customHeight="1">
      <c r="A129" s="26" t="s">
        <v>226</v>
      </c>
      <c r="B129" s="14" t="s">
        <v>227</v>
      </c>
      <c r="C129" s="14" t="s">
        <v>220</v>
      </c>
      <c r="D129" s="26">
        <v>12</v>
      </c>
      <c r="E129" s="14" t="s">
        <v>913</v>
      </c>
      <c r="F129" s="27" t="s">
        <v>1562</v>
      </c>
      <c r="G129" s="14" t="s">
        <v>914</v>
      </c>
    </row>
    <row r="130" spans="1:7" ht="61.2" customHeight="1">
      <c r="A130" s="22" t="s">
        <v>228</v>
      </c>
      <c r="B130" s="10" t="s">
        <v>229</v>
      </c>
      <c r="C130" s="10" t="s">
        <v>220</v>
      </c>
      <c r="D130" s="22">
        <v>19</v>
      </c>
      <c r="E130" s="10" t="s">
        <v>916</v>
      </c>
      <c r="F130" s="10" t="s">
        <v>915</v>
      </c>
      <c r="G130" s="10" t="s">
        <v>910</v>
      </c>
    </row>
    <row r="131" spans="1:7">
      <c r="A131" s="22"/>
      <c r="B131" s="23" t="s">
        <v>22</v>
      </c>
      <c r="C131" s="23">
        <v>6</v>
      </c>
      <c r="D131" s="21">
        <f>SUM(D125:D130)</f>
        <v>87</v>
      </c>
      <c r="E131" s="10"/>
      <c r="F131" s="10"/>
      <c r="G131" s="10"/>
    </row>
    <row r="132" spans="1:7" ht="70.2" customHeight="1">
      <c r="A132" s="22" t="s">
        <v>53</v>
      </c>
      <c r="B132" s="10" t="s">
        <v>230</v>
      </c>
      <c r="C132" s="10" t="s">
        <v>231</v>
      </c>
      <c r="D132" s="22">
        <v>50.7</v>
      </c>
      <c r="E132" s="10" t="s">
        <v>918</v>
      </c>
      <c r="F132" s="10" t="s">
        <v>919</v>
      </c>
      <c r="G132" s="10" t="s">
        <v>917</v>
      </c>
    </row>
    <row r="133" spans="1:7" ht="88.2" customHeight="1">
      <c r="A133" s="22" t="s">
        <v>66</v>
      </c>
      <c r="B133" s="10" t="s">
        <v>232</v>
      </c>
      <c r="C133" s="10" t="s">
        <v>58</v>
      </c>
      <c r="D133" s="22">
        <v>436.9</v>
      </c>
      <c r="E133" s="10" t="s">
        <v>921</v>
      </c>
      <c r="F133" s="10" t="s">
        <v>922</v>
      </c>
      <c r="G133" s="10" t="s">
        <v>920</v>
      </c>
    </row>
    <row r="134" spans="1:7" ht="72.599999999999994" customHeight="1">
      <c r="A134" s="26" t="s">
        <v>222</v>
      </c>
      <c r="B134" s="14" t="s">
        <v>233</v>
      </c>
      <c r="C134" s="14" t="s">
        <v>58</v>
      </c>
      <c r="D134" s="26">
        <v>82</v>
      </c>
      <c r="E134" s="14" t="s">
        <v>923</v>
      </c>
      <c r="F134" s="14" t="s">
        <v>1422</v>
      </c>
      <c r="G134" s="14" t="s">
        <v>910</v>
      </c>
    </row>
    <row r="135" spans="1:7" ht="62.4" customHeight="1">
      <c r="A135" s="24" t="s">
        <v>85</v>
      </c>
      <c r="B135" s="25" t="s">
        <v>234</v>
      </c>
      <c r="C135" s="25" t="s">
        <v>58</v>
      </c>
      <c r="D135" s="24">
        <v>10.6</v>
      </c>
      <c r="E135" s="25" t="s">
        <v>925</v>
      </c>
      <c r="F135" s="25" t="s">
        <v>1468</v>
      </c>
      <c r="G135" s="25" t="s">
        <v>924</v>
      </c>
    </row>
    <row r="136" spans="1:7" ht="71.400000000000006" customHeight="1">
      <c r="A136" s="24" t="s">
        <v>226</v>
      </c>
      <c r="B136" s="25" t="s">
        <v>235</v>
      </c>
      <c r="C136" s="25" t="s">
        <v>58</v>
      </c>
      <c r="D136" s="24">
        <v>34.700000000000003</v>
      </c>
      <c r="E136" s="25" t="s">
        <v>926</v>
      </c>
      <c r="F136" s="25" t="s">
        <v>1468</v>
      </c>
      <c r="G136" s="25" t="s">
        <v>924</v>
      </c>
    </row>
    <row r="137" spans="1:7" ht="72" customHeight="1">
      <c r="A137" s="22" t="s">
        <v>228</v>
      </c>
      <c r="B137" s="10" t="s">
        <v>236</v>
      </c>
      <c r="C137" s="10" t="s">
        <v>58</v>
      </c>
      <c r="D137" s="22">
        <v>75</v>
      </c>
      <c r="E137" s="10" t="s">
        <v>928</v>
      </c>
      <c r="F137" s="10" t="s">
        <v>932</v>
      </c>
      <c r="G137" s="10" t="s">
        <v>927</v>
      </c>
    </row>
    <row r="138" spans="1:7" ht="85.2" customHeight="1">
      <c r="A138" s="22" t="s">
        <v>237</v>
      </c>
      <c r="B138" s="10" t="s">
        <v>238</v>
      </c>
      <c r="C138" s="10" t="s">
        <v>58</v>
      </c>
      <c r="D138" s="22">
        <v>67.400000000000006</v>
      </c>
      <c r="E138" s="10" t="s">
        <v>929</v>
      </c>
      <c r="F138" s="10" t="s">
        <v>933</v>
      </c>
      <c r="G138" s="10" t="s">
        <v>924</v>
      </c>
    </row>
    <row r="139" spans="1:7" ht="71.400000000000006" customHeight="1">
      <c r="A139" s="26" t="s">
        <v>124</v>
      </c>
      <c r="B139" s="14" t="s">
        <v>239</v>
      </c>
      <c r="C139" s="14" t="s">
        <v>58</v>
      </c>
      <c r="D139" s="26">
        <v>62.3</v>
      </c>
      <c r="E139" s="14" t="s">
        <v>1469</v>
      </c>
      <c r="F139" s="14" t="s">
        <v>1470</v>
      </c>
      <c r="G139" s="14" t="s">
        <v>1471</v>
      </c>
    </row>
    <row r="140" spans="1:7" ht="91.2" customHeight="1">
      <c r="A140" s="22" t="s">
        <v>240</v>
      </c>
      <c r="B140" s="10" t="s">
        <v>241</v>
      </c>
      <c r="C140" s="10" t="s">
        <v>58</v>
      </c>
      <c r="D140" s="22">
        <v>12</v>
      </c>
      <c r="E140" s="10" t="s">
        <v>935</v>
      </c>
      <c r="F140" s="10" t="s">
        <v>934</v>
      </c>
      <c r="G140" s="10" t="s">
        <v>931</v>
      </c>
    </row>
    <row r="141" spans="1:7" ht="61.95" customHeight="1">
      <c r="A141" s="22" t="s">
        <v>243</v>
      </c>
      <c r="B141" s="10" t="s">
        <v>244</v>
      </c>
      <c r="C141" s="10" t="s">
        <v>58</v>
      </c>
      <c r="D141" s="22">
        <v>129</v>
      </c>
      <c r="E141" s="10" t="s">
        <v>937</v>
      </c>
      <c r="F141" s="10" t="s">
        <v>936</v>
      </c>
      <c r="G141" s="10" t="s">
        <v>245</v>
      </c>
    </row>
    <row r="142" spans="1:7" ht="69.599999999999994" customHeight="1">
      <c r="A142" s="22" t="s">
        <v>246</v>
      </c>
      <c r="B142" s="10" t="s">
        <v>247</v>
      </c>
      <c r="C142" s="10" t="s">
        <v>58</v>
      </c>
      <c r="D142" s="22">
        <v>25</v>
      </c>
      <c r="E142" s="10" t="s">
        <v>938</v>
      </c>
      <c r="F142" s="10" t="s">
        <v>942</v>
      </c>
      <c r="G142" s="10" t="s">
        <v>242</v>
      </c>
    </row>
    <row r="143" spans="1:7" ht="82.2" customHeight="1">
      <c r="A143" s="22" t="s">
        <v>248</v>
      </c>
      <c r="B143" s="10" t="s">
        <v>249</v>
      </c>
      <c r="C143" s="10" t="s">
        <v>58</v>
      </c>
      <c r="D143" s="22">
        <v>220</v>
      </c>
      <c r="E143" s="10" t="s">
        <v>939</v>
      </c>
      <c r="F143" s="10" t="s">
        <v>944</v>
      </c>
      <c r="G143" s="10" t="s">
        <v>250</v>
      </c>
    </row>
    <row r="144" spans="1:7" ht="73.2" customHeight="1">
      <c r="A144" s="22" t="s">
        <v>48</v>
      </c>
      <c r="B144" s="10" t="s">
        <v>251</v>
      </c>
      <c r="C144" s="10" t="s">
        <v>58</v>
      </c>
      <c r="D144" s="22">
        <v>780</v>
      </c>
      <c r="E144" s="10" t="s">
        <v>941</v>
      </c>
      <c r="F144" s="10" t="s">
        <v>943</v>
      </c>
      <c r="G144" s="10" t="s">
        <v>940</v>
      </c>
    </row>
    <row r="145" spans="1:7" ht="69" customHeight="1">
      <c r="A145" s="24" t="s">
        <v>50</v>
      </c>
      <c r="B145" s="25" t="s">
        <v>945</v>
      </c>
      <c r="C145" s="25" t="s">
        <v>58</v>
      </c>
      <c r="D145" s="24">
        <v>22.4</v>
      </c>
      <c r="E145" s="25" t="s">
        <v>1444</v>
      </c>
      <c r="F145" s="25" t="s">
        <v>1423</v>
      </c>
      <c r="G145" s="25" t="s">
        <v>252</v>
      </c>
    </row>
    <row r="146" spans="1:7" ht="39.6">
      <c r="A146" s="26" t="s">
        <v>253</v>
      </c>
      <c r="B146" s="14" t="s">
        <v>254</v>
      </c>
      <c r="C146" s="14" t="s">
        <v>58</v>
      </c>
      <c r="D146" s="26">
        <v>23.7</v>
      </c>
      <c r="E146" s="14" t="s">
        <v>946</v>
      </c>
      <c r="F146" s="14" t="s">
        <v>1424</v>
      </c>
      <c r="G146" s="14" t="s">
        <v>191</v>
      </c>
    </row>
    <row r="147" spans="1:7" ht="60.6" customHeight="1">
      <c r="A147" s="26" t="s">
        <v>255</v>
      </c>
      <c r="B147" s="14" t="s">
        <v>256</v>
      </c>
      <c r="C147" s="14" t="s">
        <v>58</v>
      </c>
      <c r="D147" s="26">
        <v>7.3</v>
      </c>
      <c r="E147" s="14" t="s">
        <v>1472</v>
      </c>
      <c r="F147" s="14" t="s">
        <v>1473</v>
      </c>
      <c r="G147" s="14" t="s">
        <v>252</v>
      </c>
    </row>
    <row r="148" spans="1:7" ht="66" customHeight="1">
      <c r="A148" s="26" t="s">
        <v>257</v>
      </c>
      <c r="B148" s="14" t="s">
        <v>258</v>
      </c>
      <c r="C148" s="14" t="s">
        <v>58</v>
      </c>
      <c r="D148" s="26">
        <v>30</v>
      </c>
      <c r="E148" s="14" t="s">
        <v>947</v>
      </c>
      <c r="F148" s="14" t="s">
        <v>1474</v>
      </c>
      <c r="G148" s="14" t="s">
        <v>1475</v>
      </c>
    </row>
    <row r="149" spans="1:7" ht="59.4" customHeight="1">
      <c r="A149" s="26" t="s">
        <v>259</v>
      </c>
      <c r="B149" s="14" t="s">
        <v>260</v>
      </c>
      <c r="C149" s="14" t="s">
        <v>58</v>
      </c>
      <c r="D149" s="26">
        <v>18</v>
      </c>
      <c r="E149" s="14" t="s">
        <v>948</v>
      </c>
      <c r="F149" s="14" t="s">
        <v>1474</v>
      </c>
      <c r="G149" s="14" t="s">
        <v>1475</v>
      </c>
    </row>
    <row r="150" spans="1:7" ht="68.400000000000006" customHeight="1">
      <c r="A150" s="22" t="s">
        <v>262</v>
      </c>
      <c r="B150" s="10" t="s">
        <v>263</v>
      </c>
      <c r="C150" s="10" t="s">
        <v>58</v>
      </c>
      <c r="D150" s="22">
        <v>208.2</v>
      </c>
      <c r="E150" s="10" t="s">
        <v>949</v>
      </c>
      <c r="F150" s="10" t="s">
        <v>950</v>
      </c>
      <c r="G150" s="10" t="s">
        <v>264</v>
      </c>
    </row>
    <row r="151" spans="1:7" ht="111.6" customHeight="1">
      <c r="A151" s="22" t="s">
        <v>265</v>
      </c>
      <c r="B151" s="10" t="s">
        <v>266</v>
      </c>
      <c r="C151" s="10" t="s">
        <v>58</v>
      </c>
      <c r="D151" s="22">
        <v>202.2</v>
      </c>
      <c r="E151" s="10" t="s">
        <v>951</v>
      </c>
      <c r="F151" s="10" t="s">
        <v>952</v>
      </c>
      <c r="G151" s="10" t="s">
        <v>267</v>
      </c>
    </row>
    <row r="152" spans="1:7" ht="83.4" customHeight="1">
      <c r="A152" s="22" t="s">
        <v>268</v>
      </c>
      <c r="B152" s="10" t="s">
        <v>269</v>
      </c>
      <c r="C152" s="10" t="s">
        <v>58</v>
      </c>
      <c r="D152" s="22">
        <v>37.200000000000003</v>
      </c>
      <c r="E152" s="10" t="s">
        <v>953</v>
      </c>
      <c r="F152" s="10" t="s">
        <v>956</v>
      </c>
      <c r="G152" s="10" t="s">
        <v>267</v>
      </c>
    </row>
    <row r="153" spans="1:7" ht="71.400000000000006" customHeight="1">
      <c r="A153" s="22" t="s">
        <v>270</v>
      </c>
      <c r="B153" s="10" t="s">
        <v>271</v>
      </c>
      <c r="C153" s="10" t="s">
        <v>58</v>
      </c>
      <c r="D153" s="22">
        <v>59.7</v>
      </c>
      <c r="E153" s="10" t="s">
        <v>954</v>
      </c>
      <c r="F153" s="10" t="s">
        <v>957</v>
      </c>
      <c r="G153" s="10" t="s">
        <v>272</v>
      </c>
    </row>
    <row r="154" spans="1:7" ht="65.400000000000006" customHeight="1">
      <c r="A154" s="22" t="s">
        <v>273</v>
      </c>
      <c r="B154" s="10" t="s">
        <v>955</v>
      </c>
      <c r="C154" s="10" t="s">
        <v>58</v>
      </c>
      <c r="D154" s="22">
        <v>20.5</v>
      </c>
      <c r="E154" s="10" t="s">
        <v>958</v>
      </c>
      <c r="F154" s="10" t="s">
        <v>959</v>
      </c>
      <c r="G154" s="10" t="s">
        <v>272</v>
      </c>
    </row>
    <row r="155" spans="1:7" ht="54" customHeight="1">
      <c r="A155" s="22" t="s">
        <v>274</v>
      </c>
      <c r="B155" s="10" t="s">
        <v>275</v>
      </c>
      <c r="C155" s="10" t="s">
        <v>58</v>
      </c>
      <c r="D155" s="22">
        <v>42.7</v>
      </c>
      <c r="E155" s="10" t="s">
        <v>960</v>
      </c>
      <c r="F155" s="10" t="s">
        <v>963</v>
      </c>
      <c r="G155" s="10" t="s">
        <v>272</v>
      </c>
    </row>
    <row r="156" spans="1:7" ht="58.2" customHeight="1">
      <c r="A156" s="22" t="s">
        <v>276</v>
      </c>
      <c r="B156" s="10" t="s">
        <v>277</v>
      </c>
      <c r="C156" s="10" t="s">
        <v>58</v>
      </c>
      <c r="D156" s="22">
        <v>10.5</v>
      </c>
      <c r="E156" s="10" t="s">
        <v>961</v>
      </c>
      <c r="F156" s="10" t="s">
        <v>964</v>
      </c>
      <c r="G156" s="10" t="s">
        <v>272</v>
      </c>
    </row>
    <row r="157" spans="1:7" ht="60.6" customHeight="1">
      <c r="A157" s="22" t="s">
        <v>278</v>
      </c>
      <c r="B157" s="10" t="s">
        <v>279</v>
      </c>
      <c r="C157" s="10" t="s">
        <v>58</v>
      </c>
      <c r="D157" s="22">
        <v>2.6</v>
      </c>
      <c r="E157" s="38" t="s">
        <v>962</v>
      </c>
      <c r="F157" s="10" t="s">
        <v>965</v>
      </c>
      <c r="G157" s="10" t="s">
        <v>272</v>
      </c>
    </row>
    <row r="158" spans="1:7" ht="61.2" customHeight="1">
      <c r="A158" s="22" t="s">
        <v>280</v>
      </c>
      <c r="B158" s="10" t="s">
        <v>281</v>
      </c>
      <c r="C158" s="10" t="s">
        <v>58</v>
      </c>
      <c r="D158" s="22">
        <v>13.6</v>
      </c>
      <c r="E158" s="38" t="s">
        <v>966</v>
      </c>
      <c r="F158" s="10" t="s">
        <v>967</v>
      </c>
      <c r="G158" s="10" t="s">
        <v>272</v>
      </c>
    </row>
    <row r="159" spans="1:7" ht="57.6" customHeight="1">
      <c r="A159" s="22" t="s">
        <v>282</v>
      </c>
      <c r="B159" s="10" t="s">
        <v>283</v>
      </c>
      <c r="C159" s="10" t="s">
        <v>58</v>
      </c>
      <c r="D159" s="22">
        <v>11.1</v>
      </c>
      <c r="E159" s="10" t="s">
        <v>968</v>
      </c>
      <c r="F159" s="10" t="s">
        <v>777</v>
      </c>
      <c r="G159" s="10" t="s">
        <v>969</v>
      </c>
    </row>
    <row r="160" spans="1:7" ht="54.6" customHeight="1">
      <c r="A160" s="22" t="s">
        <v>284</v>
      </c>
      <c r="B160" s="10" t="s">
        <v>285</v>
      </c>
      <c r="C160" s="10" t="s">
        <v>58</v>
      </c>
      <c r="D160" s="22">
        <v>36</v>
      </c>
      <c r="E160" s="10" t="s">
        <v>971</v>
      </c>
      <c r="F160" s="10" t="s">
        <v>777</v>
      </c>
      <c r="G160" s="10" t="s">
        <v>970</v>
      </c>
    </row>
    <row r="161" spans="1:7" ht="61.2" customHeight="1">
      <c r="A161" s="22" t="s">
        <v>287</v>
      </c>
      <c r="B161" s="10" t="s">
        <v>288</v>
      </c>
      <c r="C161" s="10" t="s">
        <v>58</v>
      </c>
      <c r="D161" s="22">
        <v>9.8000000000000007</v>
      </c>
      <c r="E161" s="10" t="s">
        <v>958</v>
      </c>
      <c r="F161" s="10" t="s">
        <v>777</v>
      </c>
      <c r="G161" s="10" t="s">
        <v>973</v>
      </c>
    </row>
    <row r="162" spans="1:7" ht="63" customHeight="1">
      <c r="A162" s="22" t="s">
        <v>289</v>
      </c>
      <c r="B162" s="10" t="s">
        <v>290</v>
      </c>
      <c r="C162" s="10" t="s">
        <v>58</v>
      </c>
      <c r="D162" s="22">
        <v>26.9</v>
      </c>
      <c r="E162" s="10" t="s">
        <v>972</v>
      </c>
      <c r="F162" s="10" t="s">
        <v>777</v>
      </c>
      <c r="G162" s="10" t="s">
        <v>974</v>
      </c>
    </row>
    <row r="163" spans="1:7" ht="58.95" customHeight="1">
      <c r="A163" s="22" t="s">
        <v>291</v>
      </c>
      <c r="B163" s="10" t="s">
        <v>292</v>
      </c>
      <c r="C163" s="10" t="s">
        <v>58</v>
      </c>
      <c r="D163" s="22">
        <v>45.3</v>
      </c>
      <c r="E163" s="10" t="s">
        <v>972</v>
      </c>
      <c r="F163" s="10" t="s">
        <v>777</v>
      </c>
      <c r="G163" s="10" t="s">
        <v>974</v>
      </c>
    </row>
    <row r="164" spans="1:7" ht="64.95" customHeight="1">
      <c r="A164" s="22" t="s">
        <v>293</v>
      </c>
      <c r="B164" s="10" t="s">
        <v>294</v>
      </c>
      <c r="C164" s="10" t="s">
        <v>58</v>
      </c>
      <c r="D164" s="22">
        <v>57.8</v>
      </c>
      <c r="E164" s="10" t="s">
        <v>976</v>
      </c>
      <c r="F164" s="10" t="s">
        <v>777</v>
      </c>
      <c r="G164" s="10" t="s">
        <v>975</v>
      </c>
    </row>
    <row r="165" spans="1:7" ht="55.95" customHeight="1">
      <c r="A165" s="22" t="s">
        <v>295</v>
      </c>
      <c r="B165" s="10" t="s">
        <v>296</v>
      </c>
      <c r="C165" s="10" t="s">
        <v>58</v>
      </c>
      <c r="D165" s="22">
        <v>22.3</v>
      </c>
      <c r="E165" s="10" t="s">
        <v>977</v>
      </c>
      <c r="F165" s="10" t="s">
        <v>777</v>
      </c>
      <c r="G165" s="10" t="s">
        <v>286</v>
      </c>
    </row>
    <row r="166" spans="1:7" ht="59.4" customHeight="1">
      <c r="A166" s="22" t="s">
        <v>297</v>
      </c>
      <c r="B166" s="10" t="s">
        <v>298</v>
      </c>
      <c r="C166" s="10" t="s">
        <v>58</v>
      </c>
      <c r="D166" s="22">
        <v>75.900000000000006</v>
      </c>
      <c r="E166" s="10" t="s">
        <v>978</v>
      </c>
      <c r="F166" s="10" t="s">
        <v>777</v>
      </c>
      <c r="G166" s="10" t="s">
        <v>975</v>
      </c>
    </row>
    <row r="167" spans="1:7" ht="56.4" customHeight="1">
      <c r="A167" s="22" t="s">
        <v>299</v>
      </c>
      <c r="B167" s="10" t="s">
        <v>300</v>
      </c>
      <c r="C167" s="10" t="s">
        <v>58</v>
      </c>
      <c r="D167" s="22">
        <v>7</v>
      </c>
      <c r="E167" s="10" t="s">
        <v>978</v>
      </c>
      <c r="F167" s="10" t="s">
        <v>777</v>
      </c>
      <c r="G167" s="10" t="s">
        <v>975</v>
      </c>
    </row>
    <row r="168" spans="1:7" ht="57" customHeight="1">
      <c r="A168" s="22" t="s">
        <v>301</v>
      </c>
      <c r="B168" s="10" t="s">
        <v>302</v>
      </c>
      <c r="C168" s="10" t="s">
        <v>58</v>
      </c>
      <c r="D168" s="22">
        <v>82.2</v>
      </c>
      <c r="E168" s="10" t="s">
        <v>978</v>
      </c>
      <c r="F168" s="10" t="s">
        <v>777</v>
      </c>
      <c r="G168" s="10" t="s">
        <v>975</v>
      </c>
    </row>
    <row r="169" spans="1:7" ht="67.95" customHeight="1">
      <c r="A169" s="22" t="s">
        <v>189</v>
      </c>
      <c r="B169" s="10" t="s">
        <v>303</v>
      </c>
      <c r="C169" s="10" t="s">
        <v>58</v>
      </c>
      <c r="D169" s="22">
        <v>94.6</v>
      </c>
      <c r="E169" s="10" t="s">
        <v>979</v>
      </c>
      <c r="F169" s="10" t="s">
        <v>777</v>
      </c>
      <c r="G169" s="10" t="s">
        <v>975</v>
      </c>
    </row>
    <row r="170" spans="1:7" ht="75.599999999999994" customHeight="1">
      <c r="A170" s="22" t="s">
        <v>192</v>
      </c>
      <c r="B170" s="10" t="s">
        <v>292</v>
      </c>
      <c r="C170" s="10" t="s">
        <v>58</v>
      </c>
      <c r="D170" s="22">
        <v>49.6</v>
      </c>
      <c r="E170" s="10" t="s">
        <v>979</v>
      </c>
      <c r="F170" s="10" t="s">
        <v>777</v>
      </c>
      <c r="G170" s="10" t="s">
        <v>975</v>
      </c>
    </row>
    <row r="171" spans="1:7" ht="60.6" customHeight="1">
      <c r="A171" s="22" t="s">
        <v>194</v>
      </c>
      <c r="B171" s="10" t="s">
        <v>304</v>
      </c>
      <c r="C171" s="10" t="s">
        <v>58</v>
      </c>
      <c r="D171" s="22">
        <v>10</v>
      </c>
      <c r="E171" s="10" t="s">
        <v>980</v>
      </c>
      <c r="F171" s="10" t="s">
        <v>981</v>
      </c>
      <c r="G171" s="10" t="s">
        <v>1476</v>
      </c>
    </row>
    <row r="172" spans="1:7" ht="54.6" customHeight="1">
      <c r="A172" s="26" t="s">
        <v>197</v>
      </c>
      <c r="B172" s="14" t="s">
        <v>305</v>
      </c>
      <c r="C172" s="14" t="s">
        <v>58</v>
      </c>
      <c r="D172" s="26">
        <v>54.8</v>
      </c>
      <c r="E172" s="14" t="s">
        <v>982</v>
      </c>
      <c r="F172" s="14" t="s">
        <v>1477</v>
      </c>
      <c r="G172" s="14" t="s">
        <v>306</v>
      </c>
    </row>
    <row r="173" spans="1:7" ht="64.2" customHeight="1">
      <c r="A173" s="22" t="s">
        <v>199</v>
      </c>
      <c r="B173" s="10" t="s">
        <v>307</v>
      </c>
      <c r="C173" s="10" t="s">
        <v>231</v>
      </c>
      <c r="D173" s="22">
        <v>87.7</v>
      </c>
      <c r="E173" s="38" t="s">
        <v>962</v>
      </c>
      <c r="F173" s="10" t="s">
        <v>965</v>
      </c>
      <c r="G173" s="10" t="s">
        <v>983</v>
      </c>
    </row>
    <row r="174" spans="1:7" ht="61.2" customHeight="1">
      <c r="A174" s="22" t="s">
        <v>201</v>
      </c>
      <c r="B174" s="10" t="s">
        <v>308</v>
      </c>
      <c r="C174" s="10" t="s">
        <v>231</v>
      </c>
      <c r="D174" s="22">
        <v>11.02</v>
      </c>
      <c r="E174" s="10" t="s">
        <v>984</v>
      </c>
      <c r="F174" s="10" t="s">
        <v>985</v>
      </c>
      <c r="G174" s="10" t="s">
        <v>983</v>
      </c>
    </row>
    <row r="175" spans="1:7" ht="61.2" customHeight="1">
      <c r="A175" s="22" t="s">
        <v>204</v>
      </c>
      <c r="B175" s="10" t="s">
        <v>309</v>
      </c>
      <c r="C175" s="10" t="s">
        <v>231</v>
      </c>
      <c r="D175" s="22">
        <v>1.7</v>
      </c>
      <c r="E175" s="10" t="s">
        <v>987</v>
      </c>
      <c r="F175" s="10" t="s">
        <v>988</v>
      </c>
      <c r="G175" s="10" t="s">
        <v>986</v>
      </c>
    </row>
    <row r="176" spans="1:7" ht="54" customHeight="1">
      <c r="A176" s="22" t="s">
        <v>206</v>
      </c>
      <c r="B176" s="10" t="s">
        <v>310</v>
      </c>
      <c r="C176" s="10" t="s">
        <v>231</v>
      </c>
      <c r="D176" s="22">
        <v>2</v>
      </c>
      <c r="E176" s="10" t="s">
        <v>989</v>
      </c>
      <c r="F176" s="10" t="s">
        <v>990</v>
      </c>
      <c r="G176" s="10" t="s">
        <v>986</v>
      </c>
    </row>
    <row r="177" spans="1:7" ht="61.95" customHeight="1">
      <c r="A177" s="22" t="s">
        <v>208</v>
      </c>
      <c r="B177" s="10" t="s">
        <v>311</v>
      </c>
      <c r="C177" s="10" t="s">
        <v>231</v>
      </c>
      <c r="D177" s="22">
        <v>2</v>
      </c>
      <c r="E177" s="10" t="s">
        <v>989</v>
      </c>
      <c r="F177" s="10" t="s">
        <v>990</v>
      </c>
      <c r="G177" s="10" t="s">
        <v>991</v>
      </c>
    </row>
    <row r="178" spans="1:7" ht="55.95" customHeight="1">
      <c r="A178" s="22" t="s">
        <v>210</v>
      </c>
      <c r="B178" s="10" t="s">
        <v>312</v>
      </c>
      <c r="C178" s="10" t="s">
        <v>231</v>
      </c>
      <c r="D178" s="22">
        <v>4</v>
      </c>
      <c r="E178" s="10" t="s">
        <v>989</v>
      </c>
      <c r="F178" s="10" t="s">
        <v>990</v>
      </c>
      <c r="G178" s="10" t="s">
        <v>991</v>
      </c>
    </row>
    <row r="179" spans="1:7" ht="60.6" customHeight="1">
      <c r="A179" s="22" t="s">
        <v>212</v>
      </c>
      <c r="B179" s="10" t="s">
        <v>313</v>
      </c>
      <c r="C179" s="10" t="s">
        <v>231</v>
      </c>
      <c r="D179" s="22">
        <v>60</v>
      </c>
      <c r="E179" s="10" t="s">
        <v>993</v>
      </c>
      <c r="F179" s="10" t="s">
        <v>1445</v>
      </c>
      <c r="G179" s="10" t="s">
        <v>992</v>
      </c>
    </row>
    <row r="180" spans="1:7" ht="63" customHeight="1">
      <c r="A180" s="22" t="s">
        <v>214</v>
      </c>
      <c r="B180" s="10" t="s">
        <v>314</v>
      </c>
      <c r="C180" s="10" t="s">
        <v>231</v>
      </c>
      <c r="D180" s="22">
        <v>130.19999999999999</v>
      </c>
      <c r="E180" s="10" t="s">
        <v>993</v>
      </c>
      <c r="F180" s="10" t="s">
        <v>995</v>
      </c>
      <c r="G180" s="10" t="s">
        <v>992</v>
      </c>
    </row>
    <row r="181" spans="1:7" ht="69.599999999999994" customHeight="1">
      <c r="A181" s="24" t="s">
        <v>216</v>
      </c>
      <c r="B181" s="25" t="s">
        <v>315</v>
      </c>
      <c r="C181" s="25" t="s">
        <v>231</v>
      </c>
      <c r="D181" s="24">
        <v>17.2</v>
      </c>
      <c r="E181" s="25" t="s">
        <v>994</v>
      </c>
      <c r="F181" s="25" t="s">
        <v>1478</v>
      </c>
      <c r="G181" s="25" t="s">
        <v>316</v>
      </c>
    </row>
    <row r="182" spans="1:7" ht="60" customHeight="1">
      <c r="A182" s="22" t="s">
        <v>317</v>
      </c>
      <c r="B182" s="10" t="s">
        <v>318</v>
      </c>
      <c r="C182" s="10" t="s">
        <v>231</v>
      </c>
      <c r="D182" s="22">
        <v>15</v>
      </c>
      <c r="E182" s="10" t="s">
        <v>996</v>
      </c>
      <c r="F182" s="10" t="s">
        <v>999</v>
      </c>
      <c r="G182" s="10" t="s">
        <v>319</v>
      </c>
    </row>
    <row r="183" spans="1:7" ht="122.4" customHeight="1">
      <c r="A183" s="12" t="s">
        <v>320</v>
      </c>
      <c r="B183" s="39" t="s">
        <v>321</v>
      </c>
      <c r="C183" s="10" t="s">
        <v>231</v>
      </c>
      <c r="D183" s="22">
        <v>67.864099999999993</v>
      </c>
      <c r="E183" s="10" t="s">
        <v>1451</v>
      </c>
      <c r="F183" s="10" t="s">
        <v>1000</v>
      </c>
      <c r="G183" s="10" t="s">
        <v>997</v>
      </c>
    </row>
    <row r="184" spans="1:7" ht="66.599999999999994" customHeight="1">
      <c r="A184" s="12" t="s">
        <v>322</v>
      </c>
      <c r="B184" s="39" t="s">
        <v>323</v>
      </c>
      <c r="C184" s="10" t="s">
        <v>231</v>
      </c>
      <c r="D184" s="12">
        <v>15</v>
      </c>
      <c r="E184" s="10" t="s">
        <v>998</v>
      </c>
      <c r="F184" s="10" t="s">
        <v>1479</v>
      </c>
      <c r="G184" s="10" t="s">
        <v>324</v>
      </c>
    </row>
    <row r="185" spans="1:7" ht="39.6">
      <c r="A185" s="12" t="s">
        <v>325</v>
      </c>
      <c r="B185" s="39" t="s">
        <v>326</v>
      </c>
      <c r="C185" s="10" t="s">
        <v>231</v>
      </c>
      <c r="D185" s="12">
        <v>20</v>
      </c>
      <c r="E185" s="10" t="s">
        <v>1001</v>
      </c>
      <c r="F185" s="39" t="s">
        <v>1002</v>
      </c>
      <c r="G185" s="10" t="s">
        <v>327</v>
      </c>
    </row>
    <row r="186" spans="1:7" ht="54.6" customHeight="1">
      <c r="A186" s="12" t="s">
        <v>328</v>
      </c>
      <c r="B186" s="39" t="s">
        <v>329</v>
      </c>
      <c r="C186" s="10" t="s">
        <v>231</v>
      </c>
      <c r="D186" s="12">
        <v>25</v>
      </c>
      <c r="E186" s="10" t="s">
        <v>1003</v>
      </c>
      <c r="F186" s="39" t="s">
        <v>777</v>
      </c>
      <c r="G186" s="10" t="s">
        <v>330</v>
      </c>
    </row>
    <row r="187" spans="1:7" ht="76.95" customHeight="1">
      <c r="A187" s="40" t="s">
        <v>331</v>
      </c>
      <c r="B187" s="41" t="s">
        <v>332</v>
      </c>
      <c r="C187" s="25" t="s">
        <v>231</v>
      </c>
      <c r="D187" s="24">
        <v>86.870900000000006</v>
      </c>
      <c r="E187" s="25" t="s">
        <v>1004</v>
      </c>
      <c r="F187" s="25" t="s">
        <v>1425</v>
      </c>
      <c r="G187" s="25" t="s">
        <v>333</v>
      </c>
    </row>
    <row r="188" spans="1:7" ht="69" customHeight="1">
      <c r="A188" s="40" t="s">
        <v>1005</v>
      </c>
      <c r="B188" s="41" t="s">
        <v>1008</v>
      </c>
      <c r="C188" s="25" t="s">
        <v>231</v>
      </c>
      <c r="D188" s="24">
        <v>20</v>
      </c>
      <c r="E188" s="25" t="s">
        <v>1012</v>
      </c>
      <c r="F188" s="25" t="s">
        <v>1480</v>
      </c>
      <c r="G188" s="25" t="s">
        <v>1011</v>
      </c>
    </row>
    <row r="189" spans="1:7" ht="73.2" customHeight="1">
      <c r="A189" s="40" t="s">
        <v>1006</v>
      </c>
      <c r="B189" s="41" t="s">
        <v>1009</v>
      </c>
      <c r="C189" s="25" t="s">
        <v>231</v>
      </c>
      <c r="D189" s="24">
        <v>30</v>
      </c>
      <c r="E189" s="25" t="s">
        <v>1013</v>
      </c>
      <c r="F189" s="25" t="s">
        <v>1481</v>
      </c>
      <c r="G189" s="25" t="s">
        <v>1011</v>
      </c>
    </row>
    <row r="190" spans="1:7" ht="70.2" customHeight="1">
      <c r="A190" s="40" t="s">
        <v>1007</v>
      </c>
      <c r="B190" s="41" t="s">
        <v>1010</v>
      </c>
      <c r="C190" s="25" t="s">
        <v>231</v>
      </c>
      <c r="D190" s="24">
        <v>33</v>
      </c>
      <c r="E190" s="25" t="s">
        <v>1013</v>
      </c>
      <c r="F190" s="25" t="s">
        <v>1482</v>
      </c>
      <c r="G190" s="25" t="s">
        <v>1011</v>
      </c>
    </row>
    <row r="191" spans="1:7">
      <c r="A191" s="22"/>
      <c r="B191" s="23" t="s">
        <v>22</v>
      </c>
      <c r="C191" s="23">
        <v>59</v>
      </c>
      <c r="D191" s="21">
        <f>SUM(D132:D190)</f>
        <v>3896.0549999999985</v>
      </c>
      <c r="E191" s="10"/>
      <c r="F191" s="10"/>
      <c r="G191" s="10"/>
    </row>
    <row r="192" spans="1:7" ht="72" customHeight="1">
      <c r="A192" s="24" t="s">
        <v>53</v>
      </c>
      <c r="B192" s="25" t="s">
        <v>334</v>
      </c>
      <c r="C192" s="25" t="s">
        <v>335</v>
      </c>
      <c r="D192" s="24">
        <v>15.4</v>
      </c>
      <c r="E192" s="25" t="s">
        <v>1015</v>
      </c>
      <c r="F192" s="25" t="s">
        <v>1483</v>
      </c>
      <c r="G192" s="25" t="s">
        <v>1014</v>
      </c>
    </row>
    <row r="193" spans="1:7" ht="39.6">
      <c r="A193" s="22" t="s">
        <v>66</v>
      </c>
      <c r="B193" s="10" t="s">
        <v>336</v>
      </c>
      <c r="C193" s="10" t="s">
        <v>335</v>
      </c>
      <c r="D193" s="22">
        <v>5</v>
      </c>
      <c r="E193" s="10" t="s">
        <v>1016</v>
      </c>
      <c r="F193" s="10" t="s">
        <v>1017</v>
      </c>
      <c r="G193" s="10" t="s">
        <v>337</v>
      </c>
    </row>
    <row r="194" spans="1:7" ht="52.8">
      <c r="A194" s="22" t="s">
        <v>222</v>
      </c>
      <c r="B194" s="10" t="s">
        <v>338</v>
      </c>
      <c r="C194" s="10" t="s">
        <v>335</v>
      </c>
      <c r="D194" s="22">
        <v>180</v>
      </c>
      <c r="E194" s="10" t="s">
        <v>1019</v>
      </c>
      <c r="F194" s="10" t="s">
        <v>801</v>
      </c>
      <c r="G194" s="10" t="s">
        <v>1018</v>
      </c>
    </row>
    <row r="195" spans="1:7" ht="39.6">
      <c r="A195" s="22" t="s">
        <v>85</v>
      </c>
      <c r="B195" s="10" t="s">
        <v>339</v>
      </c>
      <c r="C195" s="10" t="s">
        <v>335</v>
      </c>
      <c r="D195" s="22">
        <v>0.8</v>
      </c>
      <c r="E195" s="10" t="s">
        <v>1021</v>
      </c>
      <c r="F195" s="10" t="s">
        <v>1022</v>
      </c>
      <c r="G195" s="10" t="s">
        <v>1020</v>
      </c>
    </row>
    <row r="196" spans="1:7" ht="39.6">
      <c r="A196" s="22" t="s">
        <v>226</v>
      </c>
      <c r="B196" s="10" t="s">
        <v>340</v>
      </c>
      <c r="C196" s="10" t="s">
        <v>335</v>
      </c>
      <c r="D196" s="22">
        <v>7</v>
      </c>
      <c r="E196" s="10" t="s">
        <v>1024</v>
      </c>
      <c r="F196" s="10" t="s">
        <v>1025</v>
      </c>
      <c r="G196" s="10" t="s">
        <v>1023</v>
      </c>
    </row>
    <row r="197" spans="1:7" ht="39.6">
      <c r="A197" s="22" t="s">
        <v>228</v>
      </c>
      <c r="B197" s="10" t="s">
        <v>341</v>
      </c>
      <c r="C197" s="10" t="s">
        <v>335</v>
      </c>
      <c r="D197" s="22">
        <v>173.2</v>
      </c>
      <c r="E197" s="10" t="s">
        <v>1026</v>
      </c>
      <c r="F197" s="10" t="s">
        <v>1027</v>
      </c>
      <c r="G197" s="10" t="s">
        <v>342</v>
      </c>
    </row>
    <row r="198" spans="1:7" ht="39.6">
      <c r="A198" s="22" t="s">
        <v>237</v>
      </c>
      <c r="B198" s="10" t="s">
        <v>343</v>
      </c>
      <c r="C198" s="10" t="s">
        <v>335</v>
      </c>
      <c r="D198" s="22">
        <v>35</v>
      </c>
      <c r="E198" s="10" t="s">
        <v>1029</v>
      </c>
      <c r="F198" s="10" t="s">
        <v>1028</v>
      </c>
      <c r="G198" s="10" t="s">
        <v>342</v>
      </c>
    </row>
    <row r="199" spans="1:7" ht="39.6">
      <c r="A199" s="26" t="s">
        <v>124</v>
      </c>
      <c r="B199" s="14" t="s">
        <v>344</v>
      </c>
      <c r="C199" s="14" t="s">
        <v>335</v>
      </c>
      <c r="D199" s="26">
        <v>27.7</v>
      </c>
      <c r="E199" s="14" t="s">
        <v>1030</v>
      </c>
      <c r="F199" s="14" t="s">
        <v>1484</v>
      </c>
      <c r="G199" s="14" t="s">
        <v>342</v>
      </c>
    </row>
    <row r="200" spans="1:7" ht="39.6">
      <c r="A200" s="22" t="s">
        <v>240</v>
      </c>
      <c r="B200" s="10" t="s">
        <v>345</v>
      </c>
      <c r="C200" s="10" t="s">
        <v>335</v>
      </c>
      <c r="D200" s="22">
        <v>26</v>
      </c>
      <c r="E200" s="10" t="s">
        <v>1032</v>
      </c>
      <c r="F200" s="10" t="s">
        <v>777</v>
      </c>
      <c r="G200" s="10" t="s">
        <v>1031</v>
      </c>
    </row>
    <row r="201" spans="1:7" ht="39.6">
      <c r="A201" s="24" t="s">
        <v>42</v>
      </c>
      <c r="B201" s="25" t="s">
        <v>346</v>
      </c>
      <c r="C201" s="25" t="s">
        <v>335</v>
      </c>
      <c r="D201" s="24">
        <v>16</v>
      </c>
      <c r="E201" s="25" t="s">
        <v>1033</v>
      </c>
      <c r="F201" s="25" t="s">
        <v>1426</v>
      </c>
      <c r="G201" s="25" t="s">
        <v>267</v>
      </c>
    </row>
    <row r="202" spans="1:7" ht="39.6">
      <c r="A202" s="22" t="s">
        <v>44</v>
      </c>
      <c r="B202" s="10" t="s">
        <v>347</v>
      </c>
      <c r="C202" s="10" t="s">
        <v>335</v>
      </c>
      <c r="D202" s="22">
        <v>20</v>
      </c>
      <c r="E202" s="10" t="s">
        <v>1034</v>
      </c>
      <c r="F202" s="10" t="s">
        <v>1035</v>
      </c>
      <c r="G202" s="10" t="s">
        <v>348</v>
      </c>
    </row>
    <row r="203" spans="1:7" ht="39.6">
      <c r="A203" s="22" t="s">
        <v>46</v>
      </c>
      <c r="B203" s="10" t="s">
        <v>349</v>
      </c>
      <c r="C203" s="10" t="s">
        <v>335</v>
      </c>
      <c r="D203" s="22">
        <v>46.8</v>
      </c>
      <c r="E203" s="10" t="s">
        <v>1036</v>
      </c>
      <c r="F203" s="10" t="s">
        <v>1039</v>
      </c>
      <c r="G203" s="10" t="s">
        <v>983</v>
      </c>
    </row>
    <row r="204" spans="1:7" ht="92.4">
      <c r="A204" s="24" t="s">
        <v>48</v>
      </c>
      <c r="B204" s="25" t="s">
        <v>350</v>
      </c>
      <c r="C204" s="25" t="s">
        <v>335</v>
      </c>
      <c r="D204" s="24">
        <v>827.66</v>
      </c>
      <c r="E204" s="25" t="s">
        <v>1037</v>
      </c>
      <c r="F204" s="25" t="s">
        <v>1427</v>
      </c>
      <c r="G204" s="25" t="s">
        <v>1044</v>
      </c>
    </row>
    <row r="205" spans="1:7" ht="39.6">
      <c r="A205" s="22" t="s">
        <v>50</v>
      </c>
      <c r="B205" s="10" t="s">
        <v>351</v>
      </c>
      <c r="C205" s="10" t="s">
        <v>335</v>
      </c>
      <c r="D205" s="22">
        <v>4.8</v>
      </c>
      <c r="E205" s="10" t="s">
        <v>1038</v>
      </c>
      <c r="F205" s="10" t="s">
        <v>1040</v>
      </c>
      <c r="G205" s="10" t="s">
        <v>1044</v>
      </c>
    </row>
    <row r="206" spans="1:7" ht="39.6">
      <c r="A206" s="22" t="s">
        <v>253</v>
      </c>
      <c r="B206" s="10" t="s">
        <v>352</v>
      </c>
      <c r="C206" s="10" t="s">
        <v>335</v>
      </c>
      <c r="D206" s="22">
        <v>34</v>
      </c>
      <c r="E206" s="10" t="s">
        <v>1041</v>
      </c>
      <c r="F206" s="10" t="s">
        <v>1042</v>
      </c>
      <c r="G206" s="10" t="s">
        <v>1043</v>
      </c>
    </row>
    <row r="207" spans="1:7" ht="52.8">
      <c r="A207" s="26" t="s">
        <v>255</v>
      </c>
      <c r="B207" s="14" t="s">
        <v>353</v>
      </c>
      <c r="C207" s="14" t="s">
        <v>335</v>
      </c>
      <c r="D207" s="26" t="s">
        <v>1517</v>
      </c>
      <c r="E207" s="14" t="s">
        <v>1045</v>
      </c>
      <c r="F207" s="14" t="s">
        <v>1428</v>
      </c>
      <c r="G207" s="14" t="s">
        <v>1518</v>
      </c>
    </row>
    <row r="208" spans="1:7">
      <c r="A208" s="22"/>
      <c r="B208" s="23" t="s">
        <v>22</v>
      </c>
      <c r="C208" s="23">
        <v>16</v>
      </c>
      <c r="D208" s="21">
        <v>1469.16</v>
      </c>
      <c r="E208" s="10"/>
      <c r="F208" s="10"/>
      <c r="G208" s="10"/>
    </row>
    <row r="209" spans="1:7" ht="52.8">
      <c r="A209" s="22" t="s">
        <v>53</v>
      </c>
      <c r="B209" s="10" t="s">
        <v>354</v>
      </c>
      <c r="C209" s="10" t="s">
        <v>355</v>
      </c>
      <c r="D209" s="22">
        <v>132.19999999999999</v>
      </c>
      <c r="E209" s="10" t="s">
        <v>1046</v>
      </c>
      <c r="F209" s="10" t="s">
        <v>1047</v>
      </c>
      <c r="G209" s="10" t="s">
        <v>930</v>
      </c>
    </row>
    <row r="210" spans="1:7" ht="52.8">
      <c r="A210" s="24" t="s">
        <v>66</v>
      </c>
      <c r="B210" s="25" t="s">
        <v>356</v>
      </c>
      <c r="C210" s="25" t="s">
        <v>355</v>
      </c>
      <c r="D210" s="24">
        <v>498.1</v>
      </c>
      <c r="E210" s="25" t="s">
        <v>1049</v>
      </c>
      <c r="F210" s="25" t="s">
        <v>1485</v>
      </c>
      <c r="G210" s="25" t="s">
        <v>1048</v>
      </c>
    </row>
    <row r="211" spans="1:7">
      <c r="A211" s="22"/>
      <c r="B211" s="23" t="s">
        <v>22</v>
      </c>
      <c r="C211" s="23">
        <v>2</v>
      </c>
      <c r="D211" s="21">
        <v>630.29999999999995</v>
      </c>
      <c r="E211" s="10"/>
      <c r="F211" s="10"/>
      <c r="G211" s="10"/>
    </row>
    <row r="212" spans="1:7" ht="39.6">
      <c r="A212" s="24" t="s">
        <v>53</v>
      </c>
      <c r="B212" s="25" t="s">
        <v>357</v>
      </c>
      <c r="C212" s="25" t="s">
        <v>358</v>
      </c>
      <c r="D212" s="24">
        <v>75</v>
      </c>
      <c r="E212" s="25" t="s">
        <v>1057</v>
      </c>
      <c r="F212" s="25" t="s">
        <v>1429</v>
      </c>
      <c r="G212" s="25" t="s">
        <v>1056</v>
      </c>
    </row>
    <row r="213" spans="1:7" ht="52.8">
      <c r="A213" s="26" t="s">
        <v>66</v>
      </c>
      <c r="B213" s="14" t="s">
        <v>359</v>
      </c>
      <c r="C213" s="14" t="s">
        <v>358</v>
      </c>
      <c r="D213" s="26">
        <v>133</v>
      </c>
      <c r="E213" s="14" t="s">
        <v>1062</v>
      </c>
      <c r="F213" s="27" t="s">
        <v>1562</v>
      </c>
      <c r="G213" s="14" t="s">
        <v>1061</v>
      </c>
    </row>
    <row r="214" spans="1:7" ht="52.8">
      <c r="A214" s="22" t="s">
        <v>12</v>
      </c>
      <c r="B214" s="10" t="s">
        <v>361</v>
      </c>
      <c r="C214" s="10" t="s">
        <v>358</v>
      </c>
      <c r="D214" s="22">
        <v>248</v>
      </c>
      <c r="E214" s="10" t="s">
        <v>1054</v>
      </c>
      <c r="F214" s="10" t="s">
        <v>1055</v>
      </c>
      <c r="G214" s="10" t="s">
        <v>1053</v>
      </c>
    </row>
    <row r="215" spans="1:7" ht="39.6">
      <c r="A215" s="24" t="s">
        <v>29</v>
      </c>
      <c r="B215" s="25" t="s">
        <v>362</v>
      </c>
      <c r="C215" s="25" t="s">
        <v>358</v>
      </c>
      <c r="D215" s="24">
        <v>23</v>
      </c>
      <c r="E215" s="42" t="s">
        <v>1060</v>
      </c>
      <c r="F215" s="25" t="s">
        <v>1486</v>
      </c>
      <c r="G215" s="42" t="s">
        <v>363</v>
      </c>
    </row>
    <row r="216" spans="1:7" ht="39.6">
      <c r="A216" s="24" t="s">
        <v>31</v>
      </c>
      <c r="B216" s="25" t="s">
        <v>364</v>
      </c>
      <c r="C216" s="25" t="s">
        <v>358</v>
      </c>
      <c r="D216" s="43">
        <v>6.9633000000000003</v>
      </c>
      <c r="E216" s="25" t="s">
        <v>1058</v>
      </c>
      <c r="F216" s="25" t="s">
        <v>1487</v>
      </c>
      <c r="G216" s="25" t="s">
        <v>1059</v>
      </c>
    </row>
    <row r="217" spans="1:7">
      <c r="A217" s="22"/>
      <c r="B217" s="23" t="s">
        <v>22</v>
      </c>
      <c r="C217" s="23">
        <v>5</v>
      </c>
      <c r="D217" s="21">
        <f>SUM(D212:D216)</f>
        <v>485.9633</v>
      </c>
      <c r="E217" s="10"/>
      <c r="F217" s="10"/>
      <c r="G217" s="10"/>
    </row>
    <row r="218" spans="1:7" ht="39.6">
      <c r="A218" s="22" t="s">
        <v>10</v>
      </c>
      <c r="B218" s="10" t="s">
        <v>365</v>
      </c>
      <c r="C218" s="10" t="s">
        <v>366</v>
      </c>
      <c r="D218" s="22">
        <v>13.3</v>
      </c>
      <c r="E218" s="10" t="s">
        <v>1051</v>
      </c>
      <c r="F218" s="10" t="s">
        <v>1050</v>
      </c>
      <c r="G218" s="10" t="s">
        <v>1052</v>
      </c>
    </row>
    <row r="219" spans="1:7">
      <c r="A219" s="22"/>
      <c r="B219" s="23" t="s">
        <v>22</v>
      </c>
      <c r="C219" s="23">
        <v>1</v>
      </c>
      <c r="D219" s="21">
        <v>13.3</v>
      </c>
      <c r="E219" s="10"/>
      <c r="F219" s="10"/>
      <c r="G219" s="10"/>
    </row>
    <row r="220" spans="1:7" ht="26.4">
      <c r="A220" s="22"/>
      <c r="B220" s="23" t="s">
        <v>69</v>
      </c>
      <c r="C220" s="23">
        <f>C124+C131+C191+C208+C217+C219+C211</f>
        <v>139</v>
      </c>
      <c r="D220" s="44">
        <f>D124+D131+D191+D208+D211+D217+D219</f>
        <v>12012.228299999995</v>
      </c>
      <c r="E220" s="39"/>
      <c r="F220" s="10"/>
      <c r="G220" s="10"/>
    </row>
    <row r="221" spans="1:7">
      <c r="A221" s="28"/>
      <c r="B221" s="29" t="s">
        <v>367</v>
      </c>
      <c r="C221" s="31"/>
      <c r="D221" s="28"/>
      <c r="E221" s="31"/>
      <c r="F221" s="31"/>
      <c r="G221" s="31"/>
    </row>
    <row r="222" spans="1:7" ht="52.8">
      <c r="A222" s="22" t="s">
        <v>53</v>
      </c>
      <c r="B222" s="10" t="s">
        <v>368</v>
      </c>
      <c r="C222" s="10" t="s">
        <v>75</v>
      </c>
      <c r="D222" s="22">
        <v>2.1</v>
      </c>
      <c r="E222" s="10" t="s">
        <v>1135</v>
      </c>
      <c r="F222" s="10" t="s">
        <v>1130</v>
      </c>
      <c r="G222" s="10" t="s">
        <v>221</v>
      </c>
    </row>
    <row r="223" spans="1:7" ht="52.8">
      <c r="A223" s="22" t="s">
        <v>66</v>
      </c>
      <c r="B223" s="10" t="s">
        <v>369</v>
      </c>
      <c r="C223" s="10" t="s">
        <v>75</v>
      </c>
      <c r="D223" s="22">
        <v>3.2</v>
      </c>
      <c r="E223" s="10" t="s">
        <v>1131</v>
      </c>
      <c r="F223" s="10" t="s">
        <v>1130</v>
      </c>
      <c r="G223" s="10" t="s">
        <v>910</v>
      </c>
    </row>
    <row r="224" spans="1:7" ht="39.6">
      <c r="A224" s="26" t="s">
        <v>222</v>
      </c>
      <c r="B224" s="14" t="s">
        <v>370</v>
      </c>
      <c r="C224" s="14" t="s">
        <v>75</v>
      </c>
      <c r="D224" s="26">
        <v>1</v>
      </c>
      <c r="E224" s="14" t="s">
        <v>1133</v>
      </c>
      <c r="F224" s="14" t="s">
        <v>1134</v>
      </c>
      <c r="G224" s="14" t="s">
        <v>1132</v>
      </c>
    </row>
    <row r="225" spans="1:7" ht="26.4">
      <c r="A225" s="22" t="s">
        <v>85</v>
      </c>
      <c r="B225" s="10" t="s">
        <v>371</v>
      </c>
      <c r="C225" s="10" t="s">
        <v>75</v>
      </c>
      <c r="D225" s="22">
        <v>0.01</v>
      </c>
      <c r="E225" s="10" t="s">
        <v>1137</v>
      </c>
      <c r="F225" s="10" t="s">
        <v>1136</v>
      </c>
      <c r="G225" s="10" t="s">
        <v>910</v>
      </c>
    </row>
    <row r="226" spans="1:7" ht="39.6">
      <c r="A226" s="26" t="s">
        <v>226</v>
      </c>
      <c r="B226" s="14" t="s">
        <v>372</v>
      </c>
      <c r="C226" s="14" t="s">
        <v>75</v>
      </c>
      <c r="D226" s="26">
        <v>0.01</v>
      </c>
      <c r="E226" s="14" t="s">
        <v>1246</v>
      </c>
      <c r="F226" s="27" t="s">
        <v>1588</v>
      </c>
      <c r="G226" s="14" t="s">
        <v>1245</v>
      </c>
    </row>
    <row r="227" spans="1:7" ht="39.6">
      <c r="A227" s="26" t="s">
        <v>228</v>
      </c>
      <c r="B227" s="14" t="s">
        <v>373</v>
      </c>
      <c r="C227" s="14" t="s">
        <v>75</v>
      </c>
      <c r="D227" s="26">
        <v>1.4</v>
      </c>
      <c r="E227" s="14" t="s">
        <v>1138</v>
      </c>
      <c r="F227" s="27" t="s">
        <v>1588</v>
      </c>
      <c r="G227" s="14" t="s">
        <v>374</v>
      </c>
    </row>
    <row r="228" spans="1:7" ht="52.8">
      <c r="A228" s="26" t="s">
        <v>237</v>
      </c>
      <c r="B228" s="14" t="s">
        <v>375</v>
      </c>
      <c r="C228" s="14" t="s">
        <v>1525</v>
      </c>
      <c r="D228" s="26">
        <v>3.6</v>
      </c>
      <c r="E228" s="14" t="s">
        <v>1529</v>
      </c>
      <c r="F228" s="14" t="s">
        <v>1566</v>
      </c>
      <c r="G228" s="14" t="s">
        <v>1530</v>
      </c>
    </row>
    <row r="229" spans="1:7" ht="39.6">
      <c r="A229" s="26" t="s">
        <v>124</v>
      </c>
      <c r="B229" s="14" t="s">
        <v>376</v>
      </c>
      <c r="C229" s="14" t="s">
        <v>1525</v>
      </c>
      <c r="D229" s="26">
        <v>1.5</v>
      </c>
      <c r="E229" s="14" t="s">
        <v>1139</v>
      </c>
      <c r="F229" s="27" t="s">
        <v>1524</v>
      </c>
      <c r="G229" s="14" t="s">
        <v>1532</v>
      </c>
    </row>
    <row r="230" spans="1:7" ht="66">
      <c r="A230" s="26" t="s">
        <v>240</v>
      </c>
      <c r="B230" s="14" t="s">
        <v>377</v>
      </c>
      <c r="C230" s="14" t="s">
        <v>1525</v>
      </c>
      <c r="D230" s="26">
        <v>0.01</v>
      </c>
      <c r="E230" s="14" t="s">
        <v>1541</v>
      </c>
      <c r="F230" s="27" t="s">
        <v>1524</v>
      </c>
      <c r="G230" s="14" t="s">
        <v>1531</v>
      </c>
    </row>
    <row r="231" spans="1:7" ht="52.8">
      <c r="A231" s="26" t="s">
        <v>243</v>
      </c>
      <c r="B231" s="14" t="s">
        <v>378</v>
      </c>
      <c r="C231" s="14" t="s">
        <v>75</v>
      </c>
      <c r="D231" s="26">
        <v>3.5</v>
      </c>
      <c r="E231" s="14" t="s">
        <v>1141</v>
      </c>
      <c r="F231" s="27" t="s">
        <v>1539</v>
      </c>
      <c r="G231" s="14" t="s">
        <v>1140</v>
      </c>
    </row>
    <row r="232" spans="1:7" ht="52.8">
      <c r="A232" s="26" t="s">
        <v>246</v>
      </c>
      <c r="B232" s="14" t="s">
        <v>379</v>
      </c>
      <c r="C232" s="14" t="s">
        <v>1525</v>
      </c>
      <c r="D232" s="26">
        <v>1</v>
      </c>
      <c r="E232" s="14" t="s">
        <v>1142</v>
      </c>
      <c r="F232" s="27" t="s">
        <v>1524</v>
      </c>
      <c r="G232" s="14" t="s">
        <v>908</v>
      </c>
    </row>
    <row r="233" spans="1:7" ht="52.8">
      <c r="A233" s="22" t="s">
        <v>46</v>
      </c>
      <c r="B233" s="10" t="s">
        <v>380</v>
      </c>
      <c r="C233" s="10" t="s">
        <v>75</v>
      </c>
      <c r="D233" s="22">
        <v>1</v>
      </c>
      <c r="E233" s="10" t="s">
        <v>1144</v>
      </c>
      <c r="F233" s="10" t="s">
        <v>1143</v>
      </c>
      <c r="G233" s="10" t="s">
        <v>908</v>
      </c>
    </row>
    <row r="234" spans="1:7" ht="52.8">
      <c r="A234" s="26" t="s">
        <v>48</v>
      </c>
      <c r="B234" s="14" t="s">
        <v>381</v>
      </c>
      <c r="C234" s="14" t="s">
        <v>1525</v>
      </c>
      <c r="D234" s="26">
        <v>1.3</v>
      </c>
      <c r="E234" s="14" t="s">
        <v>1145</v>
      </c>
      <c r="F234" s="27" t="s">
        <v>1524</v>
      </c>
      <c r="G234" s="14" t="s">
        <v>908</v>
      </c>
    </row>
    <row r="235" spans="1:7" ht="52.8">
      <c r="A235" s="26" t="s">
        <v>50</v>
      </c>
      <c r="B235" s="14" t="s">
        <v>382</v>
      </c>
      <c r="C235" s="14" t="s">
        <v>1525</v>
      </c>
      <c r="D235" s="26">
        <v>5.3</v>
      </c>
      <c r="E235" s="14" t="s">
        <v>1542</v>
      </c>
      <c r="F235" s="27" t="s">
        <v>1524</v>
      </c>
      <c r="G235" s="14" t="s">
        <v>221</v>
      </c>
    </row>
    <row r="236" spans="1:7" ht="52.8">
      <c r="A236" s="26" t="s">
        <v>253</v>
      </c>
      <c r="B236" s="14" t="s">
        <v>383</v>
      </c>
      <c r="C236" s="14" t="s">
        <v>1525</v>
      </c>
      <c r="D236" s="26">
        <v>0.1</v>
      </c>
      <c r="E236" s="14" t="s">
        <v>1146</v>
      </c>
      <c r="F236" s="27" t="s">
        <v>1524</v>
      </c>
      <c r="G236" s="14" t="s">
        <v>908</v>
      </c>
    </row>
    <row r="237" spans="1:7" ht="52.8">
      <c r="A237" s="26" t="s">
        <v>255</v>
      </c>
      <c r="B237" s="14" t="s">
        <v>384</v>
      </c>
      <c r="C237" s="14" t="s">
        <v>1525</v>
      </c>
      <c r="D237" s="26">
        <v>0.5</v>
      </c>
      <c r="E237" s="14" t="s">
        <v>1147</v>
      </c>
      <c r="F237" s="27" t="s">
        <v>1524</v>
      </c>
      <c r="G237" s="14" t="s">
        <v>908</v>
      </c>
    </row>
    <row r="238" spans="1:7" ht="52.8">
      <c r="A238" s="26" t="s">
        <v>385</v>
      </c>
      <c r="B238" s="14" t="s">
        <v>386</v>
      </c>
      <c r="C238" s="14" t="s">
        <v>1525</v>
      </c>
      <c r="D238" s="26">
        <v>0.9</v>
      </c>
      <c r="E238" s="14" t="s">
        <v>1148</v>
      </c>
      <c r="F238" s="27" t="s">
        <v>1527</v>
      </c>
      <c r="G238" s="14" t="s">
        <v>908</v>
      </c>
    </row>
    <row r="239" spans="1:7" ht="52.8">
      <c r="A239" s="26" t="s">
        <v>387</v>
      </c>
      <c r="B239" s="14" t="s">
        <v>388</v>
      </c>
      <c r="C239" s="14" t="s">
        <v>1525</v>
      </c>
      <c r="D239" s="26">
        <v>4.3</v>
      </c>
      <c r="E239" s="14" t="s">
        <v>1150</v>
      </c>
      <c r="F239" s="27" t="s">
        <v>1524</v>
      </c>
      <c r="G239" s="14" t="s">
        <v>908</v>
      </c>
    </row>
    <row r="240" spans="1:7" ht="52.8">
      <c r="A240" s="26" t="s">
        <v>389</v>
      </c>
      <c r="B240" s="14" t="s">
        <v>390</v>
      </c>
      <c r="C240" s="14" t="s">
        <v>1525</v>
      </c>
      <c r="D240" s="26">
        <v>1.2</v>
      </c>
      <c r="E240" s="14" t="s">
        <v>1149</v>
      </c>
      <c r="F240" s="27" t="s">
        <v>1527</v>
      </c>
      <c r="G240" s="14" t="s">
        <v>1535</v>
      </c>
    </row>
    <row r="241" spans="1:7" ht="52.8">
      <c r="A241" s="26" t="s">
        <v>391</v>
      </c>
      <c r="B241" s="14" t="s">
        <v>392</v>
      </c>
      <c r="C241" s="14" t="s">
        <v>1525</v>
      </c>
      <c r="D241" s="26">
        <v>2.4</v>
      </c>
      <c r="E241" s="14" t="s">
        <v>1151</v>
      </c>
      <c r="F241" s="27" t="s">
        <v>1524</v>
      </c>
      <c r="G241" s="14" t="s">
        <v>908</v>
      </c>
    </row>
    <row r="242" spans="1:7" ht="52.8">
      <c r="A242" s="26" t="s">
        <v>393</v>
      </c>
      <c r="B242" s="14" t="s">
        <v>394</v>
      </c>
      <c r="C242" s="14" t="s">
        <v>1525</v>
      </c>
      <c r="D242" s="26">
        <v>0.3</v>
      </c>
      <c r="E242" s="14" t="s">
        <v>1153</v>
      </c>
      <c r="F242" s="27" t="s">
        <v>1524</v>
      </c>
      <c r="G242" s="14" t="s">
        <v>908</v>
      </c>
    </row>
    <row r="243" spans="1:7" ht="39.6">
      <c r="A243" s="22" t="s">
        <v>395</v>
      </c>
      <c r="B243" s="10" t="s">
        <v>396</v>
      </c>
      <c r="C243" s="10" t="s">
        <v>75</v>
      </c>
      <c r="D243" s="22">
        <v>0.3</v>
      </c>
      <c r="E243" s="10" t="s">
        <v>1152</v>
      </c>
      <c r="F243" s="10" t="s">
        <v>1143</v>
      </c>
      <c r="G243" s="10" t="s">
        <v>908</v>
      </c>
    </row>
    <row r="244" spans="1:7" ht="52.8">
      <c r="A244" s="26" t="s">
        <v>397</v>
      </c>
      <c r="B244" s="14" t="s">
        <v>398</v>
      </c>
      <c r="C244" s="14" t="s">
        <v>1525</v>
      </c>
      <c r="D244" s="26">
        <v>0.1</v>
      </c>
      <c r="E244" s="14" t="s">
        <v>1154</v>
      </c>
      <c r="F244" s="27" t="s">
        <v>1524</v>
      </c>
      <c r="G244" s="14" t="s">
        <v>1534</v>
      </c>
    </row>
    <row r="245" spans="1:7" ht="39.6">
      <c r="A245" s="26" t="s">
        <v>159</v>
      </c>
      <c r="B245" s="14" t="s">
        <v>399</v>
      </c>
      <c r="C245" s="14" t="s">
        <v>75</v>
      </c>
      <c r="D245" s="26">
        <v>2.2999999999999998</v>
      </c>
      <c r="E245" s="14" t="s">
        <v>1156</v>
      </c>
      <c r="F245" s="14" t="s">
        <v>912</v>
      </c>
      <c r="G245" s="14" t="s">
        <v>1155</v>
      </c>
    </row>
    <row r="246" spans="1:7" ht="52.8">
      <c r="A246" s="26" t="s">
        <v>161</v>
      </c>
      <c r="B246" s="14" t="s">
        <v>400</v>
      </c>
      <c r="C246" s="14" t="s">
        <v>75</v>
      </c>
      <c r="D246" s="26">
        <v>2.2000000000000002</v>
      </c>
      <c r="E246" s="14" t="s">
        <v>1157</v>
      </c>
      <c r="F246" s="14" t="s">
        <v>912</v>
      </c>
      <c r="G246" s="14" t="s">
        <v>1155</v>
      </c>
    </row>
    <row r="247" spans="1:7" ht="66">
      <c r="A247" s="22" t="s">
        <v>163</v>
      </c>
      <c r="B247" s="10" t="s">
        <v>401</v>
      </c>
      <c r="C247" s="10" t="s">
        <v>75</v>
      </c>
      <c r="D247" s="22">
        <v>5.3</v>
      </c>
      <c r="E247" s="10" t="s">
        <v>1598</v>
      </c>
      <c r="F247" s="10" t="s">
        <v>1599</v>
      </c>
      <c r="G247" s="10" t="s">
        <v>1159</v>
      </c>
    </row>
    <row r="248" spans="1:7" ht="52.8">
      <c r="A248" s="22" t="s">
        <v>165</v>
      </c>
      <c r="B248" s="10" t="s">
        <v>402</v>
      </c>
      <c r="C248" s="10" t="s">
        <v>75</v>
      </c>
      <c r="D248" s="22">
        <v>1</v>
      </c>
      <c r="E248" s="10" t="s">
        <v>1160</v>
      </c>
      <c r="F248" s="10" t="s">
        <v>1595</v>
      </c>
      <c r="G248" s="10" t="s">
        <v>910</v>
      </c>
    </row>
    <row r="249" spans="1:7" ht="52.8">
      <c r="A249" s="22" t="s">
        <v>167</v>
      </c>
      <c r="B249" s="10" t="s">
        <v>403</v>
      </c>
      <c r="C249" s="10" t="s">
        <v>75</v>
      </c>
      <c r="D249" s="22">
        <v>1.9</v>
      </c>
      <c r="E249" s="10" t="s">
        <v>1596</v>
      </c>
      <c r="F249" s="10" t="s">
        <v>1597</v>
      </c>
      <c r="G249" s="10" t="s">
        <v>910</v>
      </c>
    </row>
    <row r="250" spans="1:7" ht="52.8">
      <c r="A250" s="22" t="s">
        <v>170</v>
      </c>
      <c r="B250" s="10" t="s">
        <v>381</v>
      </c>
      <c r="C250" s="10" t="s">
        <v>75</v>
      </c>
      <c r="D250" s="22">
        <v>3.3</v>
      </c>
      <c r="E250" s="10" t="s">
        <v>1162</v>
      </c>
      <c r="F250" s="10" t="s">
        <v>1594</v>
      </c>
      <c r="G250" s="10" t="s">
        <v>910</v>
      </c>
    </row>
    <row r="251" spans="1:7" ht="39.6">
      <c r="A251" s="22" t="s">
        <v>173</v>
      </c>
      <c r="B251" s="10" t="s">
        <v>404</v>
      </c>
      <c r="C251" s="10" t="s">
        <v>75</v>
      </c>
      <c r="D251" s="22">
        <v>0.8</v>
      </c>
      <c r="E251" s="10" t="s">
        <v>1161</v>
      </c>
      <c r="F251" s="10" t="s">
        <v>1158</v>
      </c>
      <c r="G251" s="10" t="s">
        <v>405</v>
      </c>
    </row>
    <row r="252" spans="1:7" ht="66">
      <c r="A252" s="22" t="s">
        <v>176</v>
      </c>
      <c r="B252" s="10" t="s">
        <v>406</v>
      </c>
      <c r="C252" s="10" t="s">
        <v>75</v>
      </c>
      <c r="D252" s="22">
        <v>0.7</v>
      </c>
      <c r="E252" s="10" t="s">
        <v>1591</v>
      </c>
      <c r="F252" s="10" t="s">
        <v>1592</v>
      </c>
      <c r="G252" s="10" t="s">
        <v>407</v>
      </c>
    </row>
    <row r="253" spans="1:7" ht="66">
      <c r="A253" s="22" t="s">
        <v>178</v>
      </c>
      <c r="B253" s="10" t="s">
        <v>408</v>
      </c>
      <c r="C253" s="10" t="s">
        <v>75</v>
      </c>
      <c r="D253" s="22">
        <v>0.4</v>
      </c>
      <c r="E253" s="10" t="s">
        <v>1593</v>
      </c>
      <c r="F253" s="10" t="s">
        <v>1594</v>
      </c>
      <c r="G253" s="10" t="s">
        <v>407</v>
      </c>
    </row>
    <row r="254" spans="1:7" ht="52.8">
      <c r="A254" s="22" t="s">
        <v>180</v>
      </c>
      <c r="B254" s="10" t="s">
        <v>409</v>
      </c>
      <c r="C254" s="10" t="s">
        <v>75</v>
      </c>
      <c r="D254" s="22">
        <v>8.8000000000000007</v>
      </c>
      <c r="E254" s="10" t="s">
        <v>1163</v>
      </c>
      <c r="F254" s="10" t="s">
        <v>1600</v>
      </c>
      <c r="G254" s="10" t="s">
        <v>407</v>
      </c>
    </row>
    <row r="255" spans="1:7" ht="52.8">
      <c r="A255" s="22" t="s">
        <v>182</v>
      </c>
      <c r="B255" s="10" t="s">
        <v>410</v>
      </c>
      <c r="C255" s="10" t="s">
        <v>75</v>
      </c>
      <c r="D255" s="22">
        <v>7.0000000000000007E-2</v>
      </c>
      <c r="E255" s="10" t="s">
        <v>1165</v>
      </c>
      <c r="F255" s="10" t="s">
        <v>906</v>
      </c>
      <c r="G255" s="10" t="s">
        <v>1164</v>
      </c>
    </row>
    <row r="256" spans="1:7" ht="52.8">
      <c r="A256" s="24" t="s">
        <v>184</v>
      </c>
      <c r="B256" s="25" t="s">
        <v>411</v>
      </c>
      <c r="C256" s="25" t="s">
        <v>75</v>
      </c>
      <c r="D256" s="24">
        <v>0.06</v>
      </c>
      <c r="E256" s="25" t="s">
        <v>1166</v>
      </c>
      <c r="F256" s="25" t="s">
        <v>1430</v>
      </c>
      <c r="G256" s="25" t="s">
        <v>1168</v>
      </c>
    </row>
    <row r="257" spans="1:7" ht="39.6">
      <c r="A257" s="26" t="s">
        <v>186</v>
      </c>
      <c r="B257" s="14" t="s">
        <v>412</v>
      </c>
      <c r="C257" s="14" t="s">
        <v>75</v>
      </c>
      <c r="D257" s="26">
        <v>0.01</v>
      </c>
      <c r="E257" s="14" t="s">
        <v>1167</v>
      </c>
      <c r="F257" s="14" t="s">
        <v>1431</v>
      </c>
      <c r="G257" s="14" t="s">
        <v>1488</v>
      </c>
    </row>
    <row r="258" spans="1:7" ht="39.6">
      <c r="A258" s="22" t="s">
        <v>187</v>
      </c>
      <c r="B258" s="10" t="s">
        <v>413</v>
      </c>
      <c r="C258" s="10" t="s">
        <v>75</v>
      </c>
      <c r="D258" s="22">
        <v>0.03</v>
      </c>
      <c r="E258" s="10" t="s">
        <v>1170</v>
      </c>
      <c r="F258" s="10" t="s">
        <v>1169</v>
      </c>
      <c r="G258" s="10" t="s">
        <v>1168</v>
      </c>
    </row>
    <row r="259" spans="1:7" ht="39.6">
      <c r="A259" s="22" t="s">
        <v>414</v>
      </c>
      <c r="B259" s="10" t="s">
        <v>415</v>
      </c>
      <c r="C259" s="10" t="s">
        <v>75</v>
      </c>
      <c r="D259" s="22">
        <v>0.01</v>
      </c>
      <c r="E259" s="10" t="s">
        <v>1172</v>
      </c>
      <c r="F259" s="10" t="s">
        <v>1171</v>
      </c>
      <c r="G259" s="10" t="s">
        <v>1168</v>
      </c>
    </row>
    <row r="260" spans="1:7" ht="39.6">
      <c r="A260" s="22" t="s">
        <v>416</v>
      </c>
      <c r="B260" s="10" t="s">
        <v>417</v>
      </c>
      <c r="C260" s="10" t="s">
        <v>75</v>
      </c>
      <c r="D260" s="22">
        <v>0.01</v>
      </c>
      <c r="E260" s="10" t="s">
        <v>1172</v>
      </c>
      <c r="F260" s="10" t="s">
        <v>1171</v>
      </c>
      <c r="G260" s="10" t="s">
        <v>1168</v>
      </c>
    </row>
    <row r="261" spans="1:7" ht="39.6">
      <c r="A261" s="22" t="s">
        <v>418</v>
      </c>
      <c r="B261" s="10" t="s">
        <v>419</v>
      </c>
      <c r="C261" s="10" t="s">
        <v>75</v>
      </c>
      <c r="D261" s="22">
        <v>0.01</v>
      </c>
      <c r="E261" s="10" t="s">
        <v>1172</v>
      </c>
      <c r="F261" s="10" t="s">
        <v>1171</v>
      </c>
      <c r="G261" s="10" t="s">
        <v>1168</v>
      </c>
    </row>
    <row r="262" spans="1:7" ht="39.6">
      <c r="A262" s="22" t="s">
        <v>420</v>
      </c>
      <c r="B262" s="10" t="s">
        <v>421</v>
      </c>
      <c r="C262" s="10" t="s">
        <v>75</v>
      </c>
      <c r="D262" s="22">
        <v>0.01</v>
      </c>
      <c r="E262" s="10" t="s">
        <v>1172</v>
      </c>
      <c r="F262" s="10" t="s">
        <v>1171</v>
      </c>
      <c r="G262" s="10" t="s">
        <v>1168</v>
      </c>
    </row>
    <row r="263" spans="1:7" ht="52.8">
      <c r="A263" s="22" t="s">
        <v>422</v>
      </c>
      <c r="B263" s="10" t="s">
        <v>423</v>
      </c>
      <c r="C263" s="10" t="s">
        <v>75</v>
      </c>
      <c r="D263" s="22">
        <v>0.01</v>
      </c>
      <c r="E263" s="10" t="s">
        <v>1173</v>
      </c>
      <c r="F263" s="10" t="s">
        <v>730</v>
      </c>
      <c r="G263" s="10" t="s">
        <v>1168</v>
      </c>
    </row>
    <row r="264" spans="1:7" ht="52.8">
      <c r="A264" s="22" t="s">
        <v>424</v>
      </c>
      <c r="B264" s="10" t="s">
        <v>410</v>
      </c>
      <c r="C264" s="10" t="s">
        <v>75</v>
      </c>
      <c r="D264" s="22">
        <v>0.03</v>
      </c>
      <c r="E264" s="10" t="s">
        <v>1543</v>
      </c>
      <c r="F264" s="10" t="s">
        <v>1567</v>
      </c>
      <c r="G264" s="10" t="s">
        <v>1168</v>
      </c>
    </row>
    <row r="265" spans="1:7" ht="52.8">
      <c r="A265" s="22" t="s">
        <v>425</v>
      </c>
      <c r="B265" s="10" t="s">
        <v>426</v>
      </c>
      <c r="C265" s="10" t="s">
        <v>75</v>
      </c>
      <c r="D265" s="22">
        <v>0.01</v>
      </c>
      <c r="E265" s="10" t="s">
        <v>1546</v>
      </c>
      <c r="F265" s="10" t="s">
        <v>1568</v>
      </c>
      <c r="G265" s="10" t="s">
        <v>1174</v>
      </c>
    </row>
    <row r="266" spans="1:7" ht="39.6">
      <c r="A266" s="22" t="s">
        <v>427</v>
      </c>
      <c r="B266" s="10" t="s">
        <v>428</v>
      </c>
      <c r="C266" s="10" t="s">
        <v>75</v>
      </c>
      <c r="D266" s="22">
        <v>0.01</v>
      </c>
      <c r="E266" s="10" t="s">
        <v>1177</v>
      </c>
      <c r="F266" s="10" t="s">
        <v>1176</v>
      </c>
      <c r="G266" s="10" t="s">
        <v>1175</v>
      </c>
    </row>
    <row r="267" spans="1:7" ht="39.6">
      <c r="A267" s="22" t="s">
        <v>429</v>
      </c>
      <c r="B267" s="10" t="s">
        <v>430</v>
      </c>
      <c r="C267" s="10" t="s">
        <v>75</v>
      </c>
      <c r="D267" s="22">
        <v>0.01</v>
      </c>
      <c r="E267" s="10" t="s">
        <v>1179</v>
      </c>
      <c r="F267" s="10" t="s">
        <v>1178</v>
      </c>
      <c r="G267" s="10" t="s">
        <v>1168</v>
      </c>
    </row>
    <row r="268" spans="1:7" ht="39.6">
      <c r="A268" s="22" t="s">
        <v>210</v>
      </c>
      <c r="B268" s="10" t="s">
        <v>431</v>
      </c>
      <c r="C268" s="10" t="s">
        <v>75</v>
      </c>
      <c r="D268" s="22">
        <v>0.01</v>
      </c>
      <c r="E268" s="10" t="s">
        <v>1177</v>
      </c>
      <c r="F268" s="10" t="s">
        <v>1176</v>
      </c>
      <c r="G268" s="10" t="s">
        <v>1168</v>
      </c>
    </row>
    <row r="269" spans="1:7" ht="39.6">
      <c r="A269" s="22" t="s">
        <v>432</v>
      </c>
      <c r="B269" s="10" t="s">
        <v>433</v>
      </c>
      <c r="C269" s="10" t="s">
        <v>75</v>
      </c>
      <c r="D269" s="22">
        <v>0.01</v>
      </c>
      <c r="E269" s="10" t="s">
        <v>1544</v>
      </c>
      <c r="F269" s="10" t="s">
        <v>1569</v>
      </c>
      <c r="G269" s="10" t="s">
        <v>1168</v>
      </c>
    </row>
    <row r="270" spans="1:7" ht="39.6">
      <c r="A270" s="22" t="s">
        <v>434</v>
      </c>
      <c r="B270" s="10" t="s">
        <v>435</v>
      </c>
      <c r="C270" s="10" t="s">
        <v>75</v>
      </c>
      <c r="D270" s="22">
        <v>0.03</v>
      </c>
      <c r="E270" s="10" t="s">
        <v>1545</v>
      </c>
      <c r="F270" s="10" t="s">
        <v>1570</v>
      </c>
      <c r="G270" s="10" t="s">
        <v>1180</v>
      </c>
    </row>
    <row r="271" spans="1:7" ht="52.8">
      <c r="A271" s="22" t="s">
        <v>436</v>
      </c>
      <c r="B271" s="10" t="s">
        <v>437</v>
      </c>
      <c r="C271" s="10" t="s">
        <v>75</v>
      </c>
      <c r="D271" s="22">
        <v>4.3</v>
      </c>
      <c r="E271" s="10" t="s">
        <v>1181</v>
      </c>
      <c r="F271" s="10" t="s">
        <v>1570</v>
      </c>
      <c r="G271" s="10" t="s">
        <v>1168</v>
      </c>
    </row>
    <row r="272" spans="1:7" ht="66">
      <c r="A272" s="22" t="s">
        <v>438</v>
      </c>
      <c r="B272" s="10" t="s">
        <v>439</v>
      </c>
      <c r="C272" s="10" t="s">
        <v>75</v>
      </c>
      <c r="D272" s="22">
        <v>0.06</v>
      </c>
      <c r="E272" s="10" t="s">
        <v>1182</v>
      </c>
      <c r="F272" s="10" t="s">
        <v>801</v>
      </c>
      <c r="G272" s="10" t="s">
        <v>440</v>
      </c>
    </row>
    <row r="273" spans="1:7" ht="52.8">
      <c r="A273" s="26" t="s">
        <v>441</v>
      </c>
      <c r="B273" s="14" t="s">
        <v>442</v>
      </c>
      <c r="C273" s="14" t="s">
        <v>75</v>
      </c>
      <c r="D273" s="26">
        <v>0.01</v>
      </c>
      <c r="E273" s="14" t="s">
        <v>1183</v>
      </c>
      <c r="F273" s="14" t="s">
        <v>1432</v>
      </c>
      <c r="G273" s="14" t="s">
        <v>443</v>
      </c>
    </row>
    <row r="274" spans="1:7" ht="52.8">
      <c r="A274" s="22" t="s">
        <v>444</v>
      </c>
      <c r="B274" s="10" t="s">
        <v>445</v>
      </c>
      <c r="C274" s="10" t="s">
        <v>75</v>
      </c>
      <c r="D274" s="22">
        <v>0.05</v>
      </c>
      <c r="E274" s="10" t="s">
        <v>1184</v>
      </c>
      <c r="F274" s="10" t="s">
        <v>1187</v>
      </c>
      <c r="G274" s="10" t="s">
        <v>446</v>
      </c>
    </row>
    <row r="275" spans="1:7" ht="39.6">
      <c r="A275" s="26" t="s">
        <v>447</v>
      </c>
      <c r="B275" s="14" t="s">
        <v>394</v>
      </c>
      <c r="C275" s="14" t="s">
        <v>1525</v>
      </c>
      <c r="D275" s="26">
        <v>0.01</v>
      </c>
      <c r="E275" s="14" t="s">
        <v>1185</v>
      </c>
      <c r="F275" s="27" t="s">
        <v>1524</v>
      </c>
      <c r="G275" s="14" t="s">
        <v>1526</v>
      </c>
    </row>
    <row r="276" spans="1:7" ht="52.8">
      <c r="A276" s="22" t="s">
        <v>448</v>
      </c>
      <c r="B276" s="10" t="s">
        <v>449</v>
      </c>
      <c r="C276" s="10" t="s">
        <v>75</v>
      </c>
      <c r="D276" s="22">
        <v>0.01</v>
      </c>
      <c r="E276" s="10" t="s">
        <v>1186</v>
      </c>
      <c r="F276" s="10" t="s">
        <v>1188</v>
      </c>
      <c r="G276" s="10" t="s">
        <v>1168</v>
      </c>
    </row>
    <row r="277" spans="1:7" ht="52.8">
      <c r="A277" s="26" t="s">
        <v>450</v>
      </c>
      <c r="B277" s="14" t="s">
        <v>451</v>
      </c>
      <c r="C277" s="14" t="s">
        <v>75</v>
      </c>
      <c r="D277" s="26">
        <v>1</v>
      </c>
      <c r="E277" s="14" t="s">
        <v>1189</v>
      </c>
      <c r="F277" s="14" t="s">
        <v>1432</v>
      </c>
      <c r="G277" s="14" t="s">
        <v>1190</v>
      </c>
    </row>
    <row r="278" spans="1:7" ht="52.8">
      <c r="A278" s="26" t="s">
        <v>452</v>
      </c>
      <c r="B278" s="14" t="s">
        <v>423</v>
      </c>
      <c r="C278" s="14" t="s">
        <v>75</v>
      </c>
      <c r="D278" s="26">
        <v>0.01</v>
      </c>
      <c r="E278" s="14" t="s">
        <v>1191</v>
      </c>
      <c r="F278" s="14" t="s">
        <v>1432</v>
      </c>
      <c r="G278" s="14" t="s">
        <v>453</v>
      </c>
    </row>
    <row r="279" spans="1:7" ht="52.8">
      <c r="A279" s="26" t="s">
        <v>454</v>
      </c>
      <c r="B279" s="14" t="s">
        <v>455</v>
      </c>
      <c r="C279" s="14" t="s">
        <v>75</v>
      </c>
      <c r="D279" s="26">
        <v>0.02</v>
      </c>
      <c r="E279" s="14" t="s">
        <v>1192</v>
      </c>
      <c r="F279" s="14" t="s">
        <v>1432</v>
      </c>
      <c r="G279" s="14" t="s">
        <v>453</v>
      </c>
    </row>
    <row r="280" spans="1:7" ht="52.8">
      <c r="A280" s="26" t="s">
        <v>456</v>
      </c>
      <c r="B280" s="14" t="s">
        <v>457</v>
      </c>
      <c r="C280" s="14" t="s">
        <v>75</v>
      </c>
      <c r="D280" s="26">
        <v>0.03</v>
      </c>
      <c r="E280" s="14" t="s">
        <v>1193</v>
      </c>
      <c r="F280" s="14" t="s">
        <v>1432</v>
      </c>
      <c r="G280" s="14" t="s">
        <v>360</v>
      </c>
    </row>
    <row r="281" spans="1:7" ht="39.6">
      <c r="A281" s="22" t="s">
        <v>458</v>
      </c>
      <c r="B281" s="10" t="s">
        <v>459</v>
      </c>
      <c r="C281" s="10" t="s">
        <v>75</v>
      </c>
      <c r="D281" s="22">
        <v>0.8</v>
      </c>
      <c r="E281" s="10" t="s">
        <v>1194</v>
      </c>
      <c r="F281" s="10" t="s">
        <v>1196</v>
      </c>
      <c r="G281" s="10" t="s">
        <v>1195</v>
      </c>
    </row>
    <row r="282" spans="1:7" ht="39.6">
      <c r="A282" s="26" t="s">
        <v>460</v>
      </c>
      <c r="B282" s="14" t="s">
        <v>461</v>
      </c>
      <c r="C282" s="14" t="s">
        <v>1525</v>
      </c>
      <c r="D282" s="26">
        <v>1.2</v>
      </c>
      <c r="E282" s="14" t="s">
        <v>1197</v>
      </c>
      <c r="F282" s="27" t="s">
        <v>1524</v>
      </c>
      <c r="G282" s="14" t="s">
        <v>1528</v>
      </c>
    </row>
    <row r="283" spans="1:7" ht="39.6">
      <c r="A283" s="26" t="s">
        <v>462</v>
      </c>
      <c r="B283" s="14" t="s">
        <v>463</v>
      </c>
      <c r="C283" s="14" t="s">
        <v>1525</v>
      </c>
      <c r="D283" s="26">
        <v>0.3</v>
      </c>
      <c r="E283" s="14" t="s">
        <v>1198</v>
      </c>
      <c r="F283" s="27" t="s">
        <v>1524</v>
      </c>
      <c r="G283" s="14" t="s">
        <v>1460</v>
      </c>
    </row>
    <row r="284" spans="1:7" ht="39.6">
      <c r="A284" s="26" t="s">
        <v>464</v>
      </c>
      <c r="B284" s="14" t="s">
        <v>465</v>
      </c>
      <c r="C284" s="14" t="s">
        <v>1525</v>
      </c>
      <c r="D284" s="26">
        <v>3.1</v>
      </c>
      <c r="E284" s="14" t="s">
        <v>1199</v>
      </c>
      <c r="F284" s="27" t="s">
        <v>1524</v>
      </c>
      <c r="G284" s="14" t="s">
        <v>1460</v>
      </c>
    </row>
    <row r="285" spans="1:7" ht="39.6">
      <c r="A285" s="26" t="s">
        <v>466</v>
      </c>
      <c r="B285" s="14" t="s">
        <v>467</v>
      </c>
      <c r="C285" s="14" t="s">
        <v>1525</v>
      </c>
      <c r="D285" s="26">
        <v>1.7</v>
      </c>
      <c r="E285" s="14" t="s">
        <v>1200</v>
      </c>
      <c r="F285" s="27" t="s">
        <v>1527</v>
      </c>
      <c r="G285" s="14" t="s">
        <v>1533</v>
      </c>
    </row>
    <row r="286" spans="1:7" ht="39.6">
      <c r="A286" s="26" t="s">
        <v>468</v>
      </c>
      <c r="B286" s="14" t="s">
        <v>394</v>
      </c>
      <c r="C286" s="14" t="s">
        <v>1525</v>
      </c>
      <c r="D286" s="26">
        <v>0.3</v>
      </c>
      <c r="E286" s="14" t="s">
        <v>1201</v>
      </c>
      <c r="F286" s="27" t="s">
        <v>1524</v>
      </c>
      <c r="G286" s="14" t="s">
        <v>1061</v>
      </c>
    </row>
    <row r="287" spans="1:7" ht="39.6">
      <c r="A287" s="26" t="s">
        <v>469</v>
      </c>
      <c r="B287" s="14" t="s">
        <v>470</v>
      </c>
      <c r="C287" s="14" t="s">
        <v>75</v>
      </c>
      <c r="D287" s="26">
        <v>0.7</v>
      </c>
      <c r="E287" s="14" t="s">
        <v>1202</v>
      </c>
      <c r="F287" s="14" t="s">
        <v>1565</v>
      </c>
      <c r="G287" s="14" t="s">
        <v>1061</v>
      </c>
    </row>
    <row r="288" spans="1:7" ht="66">
      <c r="A288" s="22" t="s">
        <v>471</v>
      </c>
      <c r="B288" s="10" t="s">
        <v>472</v>
      </c>
      <c r="C288" s="10" t="s">
        <v>75</v>
      </c>
      <c r="D288" s="22">
        <v>0.02</v>
      </c>
      <c r="E288" s="10" t="s">
        <v>1204</v>
      </c>
      <c r="F288" s="10" t="s">
        <v>801</v>
      </c>
      <c r="G288" s="10" t="s">
        <v>1203</v>
      </c>
    </row>
    <row r="289" spans="1:7" ht="39.6">
      <c r="A289" s="26" t="s">
        <v>473</v>
      </c>
      <c r="B289" s="14" t="s">
        <v>474</v>
      </c>
      <c r="C289" s="14" t="s">
        <v>75</v>
      </c>
      <c r="D289" s="26">
        <v>0.05</v>
      </c>
      <c r="E289" s="14" t="s">
        <v>1206</v>
      </c>
      <c r="F289" s="27" t="s">
        <v>1562</v>
      </c>
      <c r="G289" s="14" t="s">
        <v>1205</v>
      </c>
    </row>
    <row r="290" spans="1:7" ht="39.6">
      <c r="A290" s="26" t="s">
        <v>475</v>
      </c>
      <c r="B290" s="14" t="s">
        <v>476</v>
      </c>
      <c r="C290" s="14" t="s">
        <v>75</v>
      </c>
      <c r="D290" s="26">
        <v>2.7</v>
      </c>
      <c r="E290" s="14" t="s">
        <v>1208</v>
      </c>
      <c r="F290" s="27" t="s">
        <v>1588</v>
      </c>
      <c r="G290" s="14" t="s">
        <v>1207</v>
      </c>
    </row>
    <row r="291" spans="1:7" ht="39.6">
      <c r="A291" s="26" t="s">
        <v>477</v>
      </c>
      <c r="B291" s="14" t="s">
        <v>478</v>
      </c>
      <c r="C291" s="14" t="s">
        <v>75</v>
      </c>
      <c r="D291" s="26">
        <v>1.9</v>
      </c>
      <c r="E291" s="14" t="s">
        <v>1209</v>
      </c>
      <c r="F291" s="27" t="s">
        <v>1588</v>
      </c>
      <c r="G291" s="14" t="s">
        <v>1207</v>
      </c>
    </row>
    <row r="292" spans="1:7" ht="39.6">
      <c r="A292" s="26" t="s">
        <v>479</v>
      </c>
      <c r="B292" s="14" t="s">
        <v>381</v>
      </c>
      <c r="C292" s="14" t="s">
        <v>75</v>
      </c>
      <c r="D292" s="26">
        <v>3</v>
      </c>
      <c r="E292" s="14" t="s">
        <v>1210</v>
      </c>
      <c r="F292" s="27" t="s">
        <v>1588</v>
      </c>
      <c r="G292" s="14" t="s">
        <v>1207</v>
      </c>
    </row>
    <row r="293" spans="1:7" ht="39.6">
      <c r="A293" s="26" t="s">
        <v>480</v>
      </c>
      <c r="B293" s="14" t="s">
        <v>481</v>
      </c>
      <c r="C293" s="14" t="s">
        <v>75</v>
      </c>
      <c r="D293" s="26">
        <v>1.1000000000000001</v>
      </c>
      <c r="E293" s="14" t="s">
        <v>1211</v>
      </c>
      <c r="F293" s="27" t="s">
        <v>1588</v>
      </c>
      <c r="G293" s="14" t="s">
        <v>1207</v>
      </c>
    </row>
    <row r="294" spans="1:7" ht="39.6">
      <c r="A294" s="26" t="s">
        <v>482</v>
      </c>
      <c r="B294" s="14" t="s">
        <v>483</v>
      </c>
      <c r="C294" s="14" t="s">
        <v>75</v>
      </c>
      <c r="D294" s="26">
        <v>4</v>
      </c>
      <c r="E294" s="14" t="s">
        <v>1212</v>
      </c>
      <c r="F294" s="27" t="s">
        <v>1588</v>
      </c>
      <c r="G294" s="14" t="s">
        <v>1207</v>
      </c>
    </row>
    <row r="295" spans="1:7" ht="39.6">
      <c r="A295" s="26" t="s">
        <v>484</v>
      </c>
      <c r="B295" s="14" t="s">
        <v>485</v>
      </c>
      <c r="C295" s="14" t="s">
        <v>75</v>
      </c>
      <c r="D295" s="26">
        <v>2</v>
      </c>
      <c r="E295" s="14" t="s">
        <v>1213</v>
      </c>
      <c r="F295" s="27" t="s">
        <v>1588</v>
      </c>
      <c r="G295" s="14" t="s">
        <v>1207</v>
      </c>
    </row>
    <row r="296" spans="1:7" ht="39.6">
      <c r="A296" s="26" t="s">
        <v>486</v>
      </c>
      <c r="B296" s="14" t="s">
        <v>487</v>
      </c>
      <c r="C296" s="14" t="s">
        <v>75</v>
      </c>
      <c r="D296" s="26">
        <v>0.01</v>
      </c>
      <c r="E296" s="14" t="s">
        <v>1214</v>
      </c>
      <c r="F296" s="27" t="s">
        <v>1588</v>
      </c>
      <c r="G296" s="14" t="s">
        <v>1207</v>
      </c>
    </row>
    <row r="297" spans="1:7" ht="26.4">
      <c r="A297" s="22" t="s">
        <v>488</v>
      </c>
      <c r="B297" s="10" t="s">
        <v>431</v>
      </c>
      <c r="C297" s="10" t="s">
        <v>75</v>
      </c>
      <c r="D297" s="22">
        <v>7.0000000000000007E-2</v>
      </c>
      <c r="E297" s="10" t="s">
        <v>489</v>
      </c>
      <c r="F297" s="10" t="s">
        <v>1216</v>
      </c>
      <c r="G297" s="10" t="s">
        <v>1215</v>
      </c>
    </row>
    <row r="298" spans="1:7" ht="52.8">
      <c r="A298" s="26" t="s">
        <v>490</v>
      </c>
      <c r="B298" s="14" t="s">
        <v>491</v>
      </c>
      <c r="C298" s="14" t="s">
        <v>75</v>
      </c>
      <c r="D298" s="26">
        <v>2.2999999999999998</v>
      </c>
      <c r="E298" s="14" t="s">
        <v>1571</v>
      </c>
      <c r="F298" s="27" t="s">
        <v>1562</v>
      </c>
      <c r="G298" s="14" t="s">
        <v>1217</v>
      </c>
    </row>
    <row r="299" spans="1:7" ht="52.8">
      <c r="A299" s="22" t="s">
        <v>492</v>
      </c>
      <c r="B299" s="10" t="s">
        <v>493</v>
      </c>
      <c r="C299" s="10" t="s">
        <v>75</v>
      </c>
      <c r="D299" s="22">
        <v>0.02</v>
      </c>
      <c r="E299" s="10" t="s">
        <v>1218</v>
      </c>
      <c r="F299" s="10" t="s">
        <v>801</v>
      </c>
      <c r="G299" s="10" t="s">
        <v>1124</v>
      </c>
    </row>
    <row r="300" spans="1:7" ht="52.8">
      <c r="A300" s="22" t="s">
        <v>495</v>
      </c>
      <c r="B300" s="10" t="s">
        <v>423</v>
      </c>
      <c r="C300" s="10" t="s">
        <v>75</v>
      </c>
      <c r="D300" s="22">
        <v>0.01</v>
      </c>
      <c r="E300" s="10" t="s">
        <v>1219</v>
      </c>
      <c r="F300" s="10" t="s">
        <v>801</v>
      </c>
      <c r="G300" s="10" t="s">
        <v>1124</v>
      </c>
    </row>
    <row r="301" spans="1:7" ht="52.8">
      <c r="A301" s="22" t="s">
        <v>496</v>
      </c>
      <c r="B301" s="10" t="s">
        <v>497</v>
      </c>
      <c r="C301" s="10" t="s">
        <v>75</v>
      </c>
      <c r="D301" s="22">
        <v>0.09</v>
      </c>
      <c r="E301" s="10" t="s">
        <v>1220</v>
      </c>
      <c r="F301" s="10" t="s">
        <v>801</v>
      </c>
      <c r="G301" s="10" t="s">
        <v>1124</v>
      </c>
    </row>
    <row r="302" spans="1:7" ht="52.8">
      <c r="A302" s="22" t="s">
        <v>498</v>
      </c>
      <c r="B302" s="10" t="s">
        <v>423</v>
      </c>
      <c r="C302" s="10" t="s">
        <v>75</v>
      </c>
      <c r="D302" s="22">
        <v>0.01</v>
      </c>
      <c r="E302" s="10" t="s">
        <v>1221</v>
      </c>
      <c r="F302" s="10" t="s">
        <v>801</v>
      </c>
      <c r="G302" s="10" t="s">
        <v>1124</v>
      </c>
    </row>
    <row r="303" spans="1:7" ht="52.8">
      <c r="A303" s="22" t="s">
        <v>499</v>
      </c>
      <c r="B303" s="10" t="s">
        <v>500</v>
      </c>
      <c r="C303" s="10" t="s">
        <v>75</v>
      </c>
      <c r="D303" s="22">
        <v>0.1</v>
      </c>
      <c r="E303" s="10" t="s">
        <v>1222</v>
      </c>
      <c r="F303" s="10" t="s">
        <v>801</v>
      </c>
      <c r="G303" s="10" t="s">
        <v>1124</v>
      </c>
    </row>
    <row r="304" spans="1:7" ht="52.8">
      <c r="A304" s="22" t="s">
        <v>501</v>
      </c>
      <c r="B304" s="10" t="s">
        <v>502</v>
      </c>
      <c r="C304" s="10" t="s">
        <v>75</v>
      </c>
      <c r="D304" s="22">
        <v>0.02</v>
      </c>
      <c r="E304" s="10" t="s">
        <v>1224</v>
      </c>
      <c r="F304" s="10" t="s">
        <v>801</v>
      </c>
      <c r="G304" s="10" t="s">
        <v>1223</v>
      </c>
    </row>
    <row r="305" spans="1:7" ht="52.8">
      <c r="A305" s="22" t="s">
        <v>503</v>
      </c>
      <c r="B305" s="10" t="s">
        <v>504</v>
      </c>
      <c r="C305" s="10" t="s">
        <v>75</v>
      </c>
      <c r="D305" s="22">
        <v>0.02</v>
      </c>
      <c r="E305" s="10" t="s">
        <v>1225</v>
      </c>
      <c r="F305" s="10" t="s">
        <v>801</v>
      </c>
      <c r="G305" s="10" t="s">
        <v>1223</v>
      </c>
    </row>
    <row r="306" spans="1:7" ht="52.8">
      <c r="A306" s="22" t="s">
        <v>505</v>
      </c>
      <c r="B306" s="10" t="s">
        <v>423</v>
      </c>
      <c r="C306" s="10" t="s">
        <v>75</v>
      </c>
      <c r="D306" s="22">
        <v>0.01</v>
      </c>
      <c r="E306" s="10" t="s">
        <v>1226</v>
      </c>
      <c r="F306" s="10" t="s">
        <v>801</v>
      </c>
      <c r="G306" s="10" t="s">
        <v>1223</v>
      </c>
    </row>
    <row r="307" spans="1:7" ht="52.8">
      <c r="A307" s="22" t="s">
        <v>506</v>
      </c>
      <c r="B307" s="10" t="s">
        <v>507</v>
      </c>
      <c r="C307" s="10" t="s">
        <v>75</v>
      </c>
      <c r="D307" s="22">
        <v>0.01</v>
      </c>
      <c r="E307" s="10" t="s">
        <v>1227</v>
      </c>
      <c r="F307" s="10" t="s">
        <v>801</v>
      </c>
      <c r="G307" s="10" t="s">
        <v>1223</v>
      </c>
    </row>
    <row r="308" spans="1:7" ht="52.8">
      <c r="A308" s="22" t="s">
        <v>508</v>
      </c>
      <c r="B308" s="10" t="s">
        <v>509</v>
      </c>
      <c r="C308" s="10" t="s">
        <v>75</v>
      </c>
      <c r="D308" s="22">
        <v>0.01</v>
      </c>
      <c r="E308" s="10" t="s">
        <v>1229</v>
      </c>
      <c r="F308" s="10" t="s">
        <v>780</v>
      </c>
      <c r="G308" s="10" t="s">
        <v>1228</v>
      </c>
    </row>
    <row r="309" spans="1:7" ht="26.4">
      <c r="A309" s="22" t="s">
        <v>510</v>
      </c>
      <c r="B309" s="10" t="s">
        <v>511</v>
      </c>
      <c r="C309" s="10" t="s">
        <v>75</v>
      </c>
      <c r="D309" s="22">
        <v>0.01</v>
      </c>
      <c r="E309" s="10" t="s">
        <v>512</v>
      </c>
      <c r="F309" s="10" t="s">
        <v>1230</v>
      </c>
      <c r="G309" s="10" t="s">
        <v>1124</v>
      </c>
    </row>
    <row r="310" spans="1:7" ht="26.4">
      <c r="A310" s="22" t="s">
        <v>513</v>
      </c>
      <c r="B310" s="10" t="s">
        <v>514</v>
      </c>
      <c r="C310" s="10" t="s">
        <v>75</v>
      </c>
      <c r="D310" s="22">
        <v>0.01</v>
      </c>
      <c r="E310" s="10" t="s">
        <v>515</v>
      </c>
      <c r="F310" s="10" t="s">
        <v>1230</v>
      </c>
      <c r="G310" s="10" t="s">
        <v>1124</v>
      </c>
    </row>
    <row r="311" spans="1:7" ht="39.6">
      <c r="A311" s="22" t="s">
        <v>516</v>
      </c>
      <c r="B311" s="10" t="s">
        <v>517</v>
      </c>
      <c r="C311" s="10" t="s">
        <v>75</v>
      </c>
      <c r="D311" s="22">
        <v>0.05</v>
      </c>
      <c r="E311" s="10" t="s">
        <v>518</v>
      </c>
      <c r="F311" s="10" t="s">
        <v>1230</v>
      </c>
      <c r="G311" s="10" t="s">
        <v>1124</v>
      </c>
    </row>
    <row r="312" spans="1:7" ht="26.4">
      <c r="A312" s="22" t="s">
        <v>519</v>
      </c>
      <c r="B312" s="10" t="s">
        <v>520</v>
      </c>
      <c r="C312" s="10" t="s">
        <v>75</v>
      </c>
      <c r="D312" s="22">
        <v>1</v>
      </c>
      <c r="E312" s="10" t="s">
        <v>521</v>
      </c>
      <c r="F312" s="10" t="s">
        <v>1230</v>
      </c>
      <c r="G312" s="10" t="s">
        <v>1124</v>
      </c>
    </row>
    <row r="313" spans="1:7" ht="26.4">
      <c r="A313" s="22" t="s">
        <v>522</v>
      </c>
      <c r="B313" s="10" t="s">
        <v>523</v>
      </c>
      <c r="C313" s="10" t="s">
        <v>75</v>
      </c>
      <c r="D313" s="22">
        <v>140</v>
      </c>
      <c r="E313" s="10" t="s">
        <v>524</v>
      </c>
      <c r="F313" s="10" t="s">
        <v>1231</v>
      </c>
      <c r="G313" s="10" t="s">
        <v>1124</v>
      </c>
    </row>
    <row r="314" spans="1:7" ht="39.6">
      <c r="A314" s="22" t="s">
        <v>526</v>
      </c>
      <c r="B314" s="10" t="s">
        <v>1247</v>
      </c>
      <c r="C314" s="10" t="s">
        <v>75</v>
      </c>
      <c r="D314" s="22">
        <v>1</v>
      </c>
      <c r="E314" s="10" t="s">
        <v>1249</v>
      </c>
      <c r="F314" s="10" t="s">
        <v>1248</v>
      </c>
      <c r="G314" s="10" t="s">
        <v>1489</v>
      </c>
    </row>
    <row r="315" spans="1:7" ht="39.6">
      <c r="A315" s="26" t="s">
        <v>527</v>
      </c>
      <c r="B315" s="14" t="s">
        <v>528</v>
      </c>
      <c r="C315" s="14" t="s">
        <v>75</v>
      </c>
      <c r="D315" s="26">
        <v>2.6</v>
      </c>
      <c r="E315" s="14" t="s">
        <v>1232</v>
      </c>
      <c r="F315" s="14" t="s">
        <v>1490</v>
      </c>
      <c r="G315" s="14" t="s">
        <v>252</v>
      </c>
    </row>
    <row r="316" spans="1:7" ht="39.6">
      <c r="A316" s="22" t="s">
        <v>529</v>
      </c>
      <c r="B316" s="10" t="s">
        <v>530</v>
      </c>
      <c r="C316" s="10" t="s">
        <v>75</v>
      </c>
      <c r="D316" s="22">
        <v>0.78</v>
      </c>
      <c r="E316" s="10" t="s">
        <v>1233</v>
      </c>
      <c r="F316" s="10" t="s">
        <v>1446</v>
      </c>
      <c r="G316" s="10" t="s">
        <v>191</v>
      </c>
    </row>
    <row r="317" spans="1:7" ht="39.6">
      <c r="A317" s="22" t="s">
        <v>531</v>
      </c>
      <c r="B317" s="10" t="s">
        <v>532</v>
      </c>
      <c r="C317" s="10" t="s">
        <v>75</v>
      </c>
      <c r="D317" s="22">
        <v>1.5</v>
      </c>
      <c r="E317" s="10" t="s">
        <v>1241</v>
      </c>
      <c r="F317" s="10" t="s">
        <v>1242</v>
      </c>
      <c r="G317" s="10" t="s">
        <v>533</v>
      </c>
    </row>
    <row r="318" spans="1:7" ht="39.6">
      <c r="A318" s="22" t="s">
        <v>534</v>
      </c>
      <c r="B318" s="10" t="s">
        <v>535</v>
      </c>
      <c r="C318" s="10" t="s">
        <v>75</v>
      </c>
      <c r="D318" s="22">
        <v>10</v>
      </c>
      <c r="E318" s="10" t="s">
        <v>1235</v>
      </c>
      <c r="F318" s="10" t="s">
        <v>1237</v>
      </c>
      <c r="G318" s="10" t="s">
        <v>536</v>
      </c>
    </row>
    <row r="319" spans="1:7" ht="39.6">
      <c r="A319" s="22" t="s">
        <v>537</v>
      </c>
      <c r="B319" s="10" t="s">
        <v>538</v>
      </c>
      <c r="C319" s="10" t="s">
        <v>75</v>
      </c>
      <c r="D319" s="22">
        <v>11.43</v>
      </c>
      <c r="E319" s="10" t="s">
        <v>1235</v>
      </c>
      <c r="F319" s="10" t="s">
        <v>1237</v>
      </c>
      <c r="G319" s="10" t="s">
        <v>264</v>
      </c>
    </row>
    <row r="320" spans="1:7" ht="39.6">
      <c r="A320" s="22" t="s">
        <v>539</v>
      </c>
      <c r="B320" s="10" t="s">
        <v>540</v>
      </c>
      <c r="C320" s="10" t="s">
        <v>75</v>
      </c>
      <c r="D320" s="22">
        <v>8</v>
      </c>
      <c r="E320" s="10" t="s">
        <v>1236</v>
      </c>
      <c r="F320" s="10" t="s">
        <v>1238</v>
      </c>
      <c r="G320" s="10" t="s">
        <v>536</v>
      </c>
    </row>
    <row r="321" spans="1:7" ht="39.6">
      <c r="A321" s="22" t="s">
        <v>541</v>
      </c>
      <c r="B321" s="10" t="s">
        <v>542</v>
      </c>
      <c r="C321" s="10" t="s">
        <v>75</v>
      </c>
      <c r="D321" s="22">
        <v>10</v>
      </c>
      <c r="E321" s="10" t="s">
        <v>1243</v>
      </c>
      <c r="F321" s="10" t="s">
        <v>1244</v>
      </c>
      <c r="G321" s="10" t="s">
        <v>264</v>
      </c>
    </row>
    <row r="322" spans="1:7" ht="39.6">
      <c r="A322" s="26">
        <v>101</v>
      </c>
      <c r="B322" s="14" t="s">
        <v>543</v>
      </c>
      <c r="C322" s="14" t="s">
        <v>75</v>
      </c>
      <c r="D322" s="26">
        <v>0.01</v>
      </c>
      <c r="E322" s="14" t="s">
        <v>544</v>
      </c>
      <c r="F322" s="14" t="s">
        <v>1433</v>
      </c>
      <c r="G322" s="14" t="s">
        <v>545</v>
      </c>
    </row>
    <row r="323" spans="1:7" ht="39.6">
      <c r="A323" s="22" t="s">
        <v>546</v>
      </c>
      <c r="B323" s="10" t="s">
        <v>547</v>
      </c>
      <c r="C323" s="10" t="s">
        <v>75</v>
      </c>
      <c r="D323" s="22">
        <v>0.04</v>
      </c>
      <c r="E323" s="10" t="s">
        <v>1234</v>
      </c>
      <c r="F323" s="10" t="s">
        <v>1239</v>
      </c>
      <c r="G323" s="10" t="s">
        <v>548</v>
      </c>
    </row>
    <row r="324" spans="1:7" ht="39.6">
      <c r="A324" s="45" t="s">
        <v>549</v>
      </c>
      <c r="B324" s="46" t="s">
        <v>550</v>
      </c>
      <c r="C324" s="25" t="s">
        <v>75</v>
      </c>
      <c r="D324" s="40">
        <v>15</v>
      </c>
      <c r="E324" s="25" t="s">
        <v>1240</v>
      </c>
      <c r="F324" s="25" t="s">
        <v>1491</v>
      </c>
      <c r="G324" s="25" t="s">
        <v>324</v>
      </c>
    </row>
    <row r="325" spans="1:7" ht="39.6">
      <c r="A325" s="47" t="s">
        <v>1401</v>
      </c>
      <c r="B325" s="10" t="s">
        <v>1398</v>
      </c>
      <c r="C325" s="10" t="s">
        <v>75</v>
      </c>
      <c r="D325" s="12">
        <v>0.1</v>
      </c>
      <c r="E325" s="10" t="s">
        <v>1403</v>
      </c>
      <c r="F325" s="10" t="s">
        <v>1404</v>
      </c>
      <c r="G325" s="10" t="s">
        <v>1402</v>
      </c>
    </row>
    <row r="326" spans="1:7">
      <c r="A326" s="22"/>
      <c r="B326" s="23" t="s">
        <v>22</v>
      </c>
      <c r="C326" s="23">
        <v>104</v>
      </c>
      <c r="D326" s="21">
        <f>SUM(D222:D325)</f>
        <v>294.64000000000004</v>
      </c>
      <c r="E326" s="10"/>
      <c r="F326" s="10"/>
      <c r="G326" s="10"/>
    </row>
    <row r="327" spans="1:7" ht="39.6">
      <c r="A327" s="22" t="s">
        <v>53</v>
      </c>
      <c r="B327" s="10" t="s">
        <v>551</v>
      </c>
      <c r="C327" s="10" t="s">
        <v>552</v>
      </c>
      <c r="D327" s="22">
        <v>0.01</v>
      </c>
      <c r="E327" s="10" t="s">
        <v>1250</v>
      </c>
      <c r="F327" s="10" t="s">
        <v>1251</v>
      </c>
      <c r="G327" s="10" t="s">
        <v>1124</v>
      </c>
    </row>
    <row r="328" spans="1:7" ht="39.6">
      <c r="A328" s="22" t="s">
        <v>66</v>
      </c>
      <c r="B328" s="10" t="s">
        <v>553</v>
      </c>
      <c r="C328" s="10" t="s">
        <v>552</v>
      </c>
      <c r="D328" s="22">
        <v>0.01</v>
      </c>
      <c r="E328" s="10" t="s">
        <v>1252</v>
      </c>
      <c r="F328" s="10" t="s">
        <v>1253</v>
      </c>
      <c r="G328" s="10" t="s">
        <v>1124</v>
      </c>
    </row>
    <row r="329" spans="1:7" ht="39.6">
      <c r="A329" s="22" t="s">
        <v>222</v>
      </c>
      <c r="B329" s="10" t="s">
        <v>554</v>
      </c>
      <c r="C329" s="10" t="s">
        <v>552</v>
      </c>
      <c r="D329" s="22">
        <v>0.01</v>
      </c>
      <c r="E329" s="10" t="s">
        <v>1252</v>
      </c>
      <c r="F329" s="10" t="s">
        <v>1253</v>
      </c>
      <c r="G329" s="10" t="s">
        <v>1124</v>
      </c>
    </row>
    <row r="330" spans="1:7" ht="26.4">
      <c r="A330" s="26" t="s">
        <v>85</v>
      </c>
      <c r="B330" s="14" t="s">
        <v>555</v>
      </c>
      <c r="C330" s="14" t="s">
        <v>552</v>
      </c>
      <c r="D330" s="26">
        <v>0.01</v>
      </c>
      <c r="E330" s="14" t="s">
        <v>1254</v>
      </c>
      <c r="F330" s="14" t="s">
        <v>1255</v>
      </c>
      <c r="G330" s="14" t="s">
        <v>1124</v>
      </c>
    </row>
    <row r="331" spans="1:7" ht="39.6">
      <c r="A331" s="22" t="s">
        <v>226</v>
      </c>
      <c r="B331" s="10" t="s">
        <v>556</v>
      </c>
      <c r="C331" s="10" t="s">
        <v>552</v>
      </c>
      <c r="D331" s="22">
        <v>0.01</v>
      </c>
      <c r="E331" s="10" t="s">
        <v>1256</v>
      </c>
      <c r="F331" s="10" t="s">
        <v>1257</v>
      </c>
      <c r="G331" s="10" t="s">
        <v>1124</v>
      </c>
    </row>
    <row r="332" spans="1:7" ht="39.6">
      <c r="A332" s="22" t="s">
        <v>228</v>
      </c>
      <c r="B332" s="10" t="s">
        <v>557</v>
      </c>
      <c r="C332" s="10" t="s">
        <v>552</v>
      </c>
      <c r="D332" s="22">
        <v>0.01</v>
      </c>
      <c r="E332" s="10" t="s">
        <v>1258</v>
      </c>
      <c r="F332" s="10" t="s">
        <v>1257</v>
      </c>
      <c r="G332" s="10" t="s">
        <v>1124</v>
      </c>
    </row>
    <row r="333" spans="1:7" ht="39.6">
      <c r="A333" s="22" t="s">
        <v>237</v>
      </c>
      <c r="B333" s="10" t="s">
        <v>558</v>
      </c>
      <c r="C333" s="10" t="s">
        <v>552</v>
      </c>
      <c r="D333" s="22">
        <v>0.01</v>
      </c>
      <c r="E333" s="10" t="s">
        <v>1259</v>
      </c>
      <c r="F333" s="10" t="s">
        <v>1257</v>
      </c>
      <c r="G333" s="10" t="s">
        <v>1124</v>
      </c>
    </row>
    <row r="334" spans="1:7" ht="39.6">
      <c r="A334" s="22" t="s">
        <v>124</v>
      </c>
      <c r="B334" s="10" t="s">
        <v>559</v>
      </c>
      <c r="C334" s="10" t="s">
        <v>552</v>
      </c>
      <c r="D334" s="22">
        <v>0.01</v>
      </c>
      <c r="E334" s="10" t="s">
        <v>1260</v>
      </c>
      <c r="F334" s="10" t="s">
        <v>1257</v>
      </c>
      <c r="G334" s="10" t="s">
        <v>1124</v>
      </c>
    </row>
    <row r="335" spans="1:7" ht="39.6">
      <c r="A335" s="22" t="s">
        <v>240</v>
      </c>
      <c r="B335" s="10" t="s">
        <v>560</v>
      </c>
      <c r="C335" s="10" t="s">
        <v>552</v>
      </c>
      <c r="D335" s="22">
        <v>0.01</v>
      </c>
      <c r="E335" s="10" t="s">
        <v>1261</v>
      </c>
      <c r="F335" s="10" t="s">
        <v>1257</v>
      </c>
      <c r="G335" s="10" t="s">
        <v>1124</v>
      </c>
    </row>
    <row r="336" spans="1:7" ht="39.6">
      <c r="A336" s="22" t="s">
        <v>243</v>
      </c>
      <c r="B336" s="10" t="s">
        <v>561</v>
      </c>
      <c r="C336" s="10" t="s">
        <v>552</v>
      </c>
      <c r="D336" s="22">
        <v>0.01</v>
      </c>
      <c r="E336" s="10" t="s">
        <v>1263</v>
      </c>
      <c r="F336" s="10" t="s">
        <v>1264</v>
      </c>
      <c r="G336" s="10" t="s">
        <v>1262</v>
      </c>
    </row>
    <row r="337" spans="1:7" ht="39.6">
      <c r="A337" s="22" t="s">
        <v>246</v>
      </c>
      <c r="B337" s="10" t="s">
        <v>562</v>
      </c>
      <c r="C337" s="10" t="s">
        <v>552</v>
      </c>
      <c r="D337" s="22">
        <v>0.01</v>
      </c>
      <c r="E337" s="10" t="s">
        <v>1263</v>
      </c>
      <c r="F337" s="10" t="s">
        <v>1264</v>
      </c>
      <c r="G337" s="10" t="s">
        <v>1262</v>
      </c>
    </row>
    <row r="338" spans="1:7" ht="39.6">
      <c r="A338" s="22" t="s">
        <v>248</v>
      </c>
      <c r="B338" s="10" t="s">
        <v>563</v>
      </c>
      <c r="C338" s="10" t="s">
        <v>552</v>
      </c>
      <c r="D338" s="22">
        <v>0.01</v>
      </c>
      <c r="E338" s="10" t="s">
        <v>1265</v>
      </c>
      <c r="F338" s="10" t="s">
        <v>1266</v>
      </c>
      <c r="G338" s="10" t="s">
        <v>1228</v>
      </c>
    </row>
    <row r="339" spans="1:7" ht="39.6">
      <c r="A339" s="22" t="s">
        <v>564</v>
      </c>
      <c r="B339" s="10" t="s">
        <v>565</v>
      </c>
      <c r="C339" s="10" t="s">
        <v>552</v>
      </c>
      <c r="D339" s="22">
        <v>0.01</v>
      </c>
      <c r="E339" s="10" t="s">
        <v>1265</v>
      </c>
      <c r="F339" s="10" t="s">
        <v>1266</v>
      </c>
      <c r="G339" s="10" t="s">
        <v>1228</v>
      </c>
    </row>
    <row r="340" spans="1:7" ht="39.6">
      <c r="A340" s="22" t="s">
        <v>566</v>
      </c>
      <c r="B340" s="10" t="s">
        <v>567</v>
      </c>
      <c r="C340" s="10" t="s">
        <v>552</v>
      </c>
      <c r="D340" s="22">
        <v>0.01</v>
      </c>
      <c r="E340" s="10" t="s">
        <v>1265</v>
      </c>
      <c r="F340" s="10" t="s">
        <v>1266</v>
      </c>
      <c r="G340" s="10" t="s">
        <v>1228</v>
      </c>
    </row>
    <row r="341" spans="1:7" ht="39.6">
      <c r="A341" s="22" t="s">
        <v>568</v>
      </c>
      <c r="B341" s="10" t="s">
        <v>569</v>
      </c>
      <c r="C341" s="10" t="s">
        <v>552</v>
      </c>
      <c r="D341" s="22">
        <v>0.01</v>
      </c>
      <c r="E341" s="10" t="s">
        <v>1265</v>
      </c>
      <c r="F341" s="10" t="s">
        <v>1266</v>
      </c>
      <c r="G341" s="10" t="s">
        <v>1228</v>
      </c>
    </row>
    <row r="342" spans="1:7" ht="39.6">
      <c r="A342" s="22" t="s">
        <v>140</v>
      </c>
      <c r="B342" s="10" t="s">
        <v>570</v>
      </c>
      <c r="C342" s="10" t="s">
        <v>552</v>
      </c>
      <c r="D342" s="22">
        <v>0.01</v>
      </c>
      <c r="E342" s="10" t="s">
        <v>1267</v>
      </c>
      <c r="F342" s="10" t="s">
        <v>1158</v>
      </c>
      <c r="G342" s="10" t="s">
        <v>1124</v>
      </c>
    </row>
    <row r="343" spans="1:7" ht="39.6">
      <c r="A343" s="22" t="s">
        <v>385</v>
      </c>
      <c r="B343" s="10" t="s">
        <v>571</v>
      </c>
      <c r="C343" s="10" t="s">
        <v>552</v>
      </c>
      <c r="D343" s="22">
        <v>0.01</v>
      </c>
      <c r="E343" s="10" t="s">
        <v>1269</v>
      </c>
      <c r="F343" s="10" t="s">
        <v>1158</v>
      </c>
      <c r="G343" s="10" t="s">
        <v>1124</v>
      </c>
    </row>
    <row r="344" spans="1:7" ht="39.6">
      <c r="A344" s="24" t="s">
        <v>387</v>
      </c>
      <c r="B344" s="25" t="s">
        <v>572</v>
      </c>
      <c r="C344" s="25" t="s">
        <v>552</v>
      </c>
      <c r="D344" s="24">
        <v>0.01</v>
      </c>
      <c r="E344" s="25" t="s">
        <v>1268</v>
      </c>
      <c r="F344" s="25" t="s">
        <v>1434</v>
      </c>
      <c r="G344" s="25" t="s">
        <v>1124</v>
      </c>
    </row>
    <row r="345" spans="1:7" ht="39.6">
      <c r="A345" s="22" t="s">
        <v>389</v>
      </c>
      <c r="B345" s="10" t="s">
        <v>573</v>
      </c>
      <c r="C345" s="10" t="s">
        <v>552</v>
      </c>
      <c r="D345" s="22">
        <v>0.04</v>
      </c>
      <c r="E345" s="10" t="s">
        <v>1270</v>
      </c>
      <c r="F345" s="10" t="s">
        <v>1272</v>
      </c>
      <c r="G345" s="10" t="s">
        <v>1124</v>
      </c>
    </row>
    <row r="346" spans="1:7" ht="39.6">
      <c r="A346" s="24" t="s">
        <v>265</v>
      </c>
      <c r="B346" s="25" t="s">
        <v>574</v>
      </c>
      <c r="C346" s="25" t="s">
        <v>552</v>
      </c>
      <c r="D346" s="24">
        <v>0.01</v>
      </c>
      <c r="E346" s="25" t="s">
        <v>1271</v>
      </c>
      <c r="F346" s="25" t="s">
        <v>1492</v>
      </c>
      <c r="G346" s="25" t="s">
        <v>191</v>
      </c>
    </row>
    <row r="347" spans="1:7" ht="66">
      <c r="A347" s="24" t="s">
        <v>393</v>
      </c>
      <c r="B347" s="25" t="s">
        <v>1437</v>
      </c>
      <c r="C347" s="25" t="s">
        <v>552</v>
      </c>
      <c r="D347" s="24">
        <v>0.01</v>
      </c>
      <c r="E347" s="25" t="s">
        <v>1274</v>
      </c>
      <c r="F347" s="25" t="s">
        <v>1436</v>
      </c>
      <c r="G347" s="25" t="s">
        <v>1124</v>
      </c>
    </row>
    <row r="348" spans="1:7" ht="39.6">
      <c r="A348" s="24" t="s">
        <v>395</v>
      </c>
      <c r="B348" s="25" t="s">
        <v>575</v>
      </c>
      <c r="C348" s="25" t="s">
        <v>552</v>
      </c>
      <c r="D348" s="24">
        <v>0.01</v>
      </c>
      <c r="E348" s="25" t="s">
        <v>1275</v>
      </c>
      <c r="F348" s="25" t="s">
        <v>1435</v>
      </c>
      <c r="G348" s="25" t="s">
        <v>1124</v>
      </c>
    </row>
    <row r="349" spans="1:7" ht="39.6">
      <c r="A349" s="24" t="s">
        <v>397</v>
      </c>
      <c r="B349" s="25" t="s">
        <v>576</v>
      </c>
      <c r="C349" s="25" t="s">
        <v>552</v>
      </c>
      <c r="D349" s="24">
        <v>0.05</v>
      </c>
      <c r="E349" s="25" t="s">
        <v>1273</v>
      </c>
      <c r="F349" s="25" t="s">
        <v>1604</v>
      </c>
      <c r="G349" s="25" t="s">
        <v>1228</v>
      </c>
    </row>
    <row r="350" spans="1:7" ht="39.6">
      <c r="A350" s="26" t="s">
        <v>159</v>
      </c>
      <c r="B350" s="14" t="s">
        <v>577</v>
      </c>
      <c r="C350" s="14" t="s">
        <v>1519</v>
      </c>
      <c r="D350" s="26">
        <v>0.01</v>
      </c>
      <c r="E350" s="14" t="s">
        <v>1276</v>
      </c>
      <c r="F350" s="14" t="s">
        <v>1521</v>
      </c>
      <c r="G350" s="14" t="s">
        <v>1124</v>
      </c>
    </row>
    <row r="351" spans="1:7" ht="39.6">
      <c r="A351" s="26" t="s">
        <v>161</v>
      </c>
      <c r="B351" s="14" t="s">
        <v>578</v>
      </c>
      <c r="C351" s="14" t="s">
        <v>1519</v>
      </c>
      <c r="D351" s="26">
        <v>0.01</v>
      </c>
      <c r="E351" s="14" t="s">
        <v>1277</v>
      </c>
      <c r="F351" s="14" t="s">
        <v>1520</v>
      </c>
      <c r="G351" s="14" t="s">
        <v>1124</v>
      </c>
    </row>
    <row r="352" spans="1:7" ht="39.6">
      <c r="A352" s="26" t="s">
        <v>163</v>
      </c>
      <c r="B352" s="14" t="s">
        <v>579</v>
      </c>
      <c r="C352" s="14" t="s">
        <v>1519</v>
      </c>
      <c r="D352" s="26">
        <v>0.01</v>
      </c>
      <c r="E352" s="14" t="s">
        <v>1278</v>
      </c>
      <c r="F352" s="14" t="s">
        <v>1520</v>
      </c>
      <c r="G352" s="14" t="s">
        <v>525</v>
      </c>
    </row>
    <row r="353" spans="1:7" ht="39.6">
      <c r="A353" s="24" t="s">
        <v>165</v>
      </c>
      <c r="B353" s="25" t="s">
        <v>580</v>
      </c>
      <c r="C353" s="25" t="s">
        <v>552</v>
      </c>
      <c r="D353" s="24">
        <v>0.01</v>
      </c>
      <c r="E353" s="25" t="s">
        <v>1279</v>
      </c>
      <c r="F353" s="25" t="s">
        <v>1493</v>
      </c>
      <c r="G353" s="25" t="s">
        <v>1281</v>
      </c>
    </row>
    <row r="354" spans="1:7" ht="39.6">
      <c r="A354" s="24" t="s">
        <v>167</v>
      </c>
      <c r="B354" s="25" t="s">
        <v>582</v>
      </c>
      <c r="C354" s="25" t="s">
        <v>552</v>
      </c>
      <c r="D354" s="24">
        <v>0.01</v>
      </c>
      <c r="E354" s="25" t="s">
        <v>1280</v>
      </c>
      <c r="F354" s="25" t="s">
        <v>1494</v>
      </c>
      <c r="G354" s="25" t="s">
        <v>1281</v>
      </c>
    </row>
    <row r="355" spans="1:7" ht="39.6">
      <c r="A355" s="22" t="s">
        <v>170</v>
      </c>
      <c r="B355" s="10" t="s">
        <v>583</v>
      </c>
      <c r="C355" s="10" t="s">
        <v>552</v>
      </c>
      <c r="D355" s="22">
        <v>0.02</v>
      </c>
      <c r="E355" s="10" t="s">
        <v>1283</v>
      </c>
      <c r="F355" s="10" t="s">
        <v>1284</v>
      </c>
      <c r="G355" s="10" t="s">
        <v>1282</v>
      </c>
    </row>
    <row r="356" spans="1:7" ht="39.6">
      <c r="A356" s="22" t="s">
        <v>173</v>
      </c>
      <c r="B356" s="10" t="s">
        <v>584</v>
      </c>
      <c r="C356" s="10" t="s">
        <v>552</v>
      </c>
      <c r="D356" s="22">
        <v>7.0000000000000007E-2</v>
      </c>
      <c r="E356" s="10" t="s">
        <v>1285</v>
      </c>
      <c r="F356" s="10" t="s">
        <v>1438</v>
      </c>
      <c r="G356" s="10" t="s">
        <v>1286</v>
      </c>
    </row>
    <row r="357" spans="1:7" ht="52.8">
      <c r="A357" s="22" t="s">
        <v>176</v>
      </c>
      <c r="B357" s="10" t="s">
        <v>585</v>
      </c>
      <c r="C357" s="10" t="s">
        <v>552</v>
      </c>
      <c r="D357" s="22">
        <v>0.01</v>
      </c>
      <c r="E357" s="10" t="s">
        <v>1287</v>
      </c>
      <c r="F357" s="10" t="s">
        <v>1288</v>
      </c>
      <c r="G357" s="10" t="s">
        <v>1282</v>
      </c>
    </row>
    <row r="358" spans="1:7" ht="39.6">
      <c r="A358" s="22" t="s">
        <v>178</v>
      </c>
      <c r="B358" s="10" t="s">
        <v>586</v>
      </c>
      <c r="C358" s="10" t="s">
        <v>552</v>
      </c>
      <c r="D358" s="22">
        <v>0.01</v>
      </c>
      <c r="E358" s="10" t="s">
        <v>1289</v>
      </c>
      <c r="F358" s="10" t="s">
        <v>1284</v>
      </c>
      <c r="G358" s="10" t="s">
        <v>1281</v>
      </c>
    </row>
    <row r="359" spans="1:7" ht="39.6">
      <c r="A359" s="22" t="s">
        <v>180</v>
      </c>
      <c r="B359" s="10" t="s">
        <v>587</v>
      </c>
      <c r="C359" s="10" t="s">
        <v>552</v>
      </c>
      <c r="D359" s="22">
        <v>0.01</v>
      </c>
      <c r="E359" s="10" t="s">
        <v>1290</v>
      </c>
      <c r="F359" s="10" t="s">
        <v>1284</v>
      </c>
      <c r="G359" s="10" t="s">
        <v>581</v>
      </c>
    </row>
    <row r="360" spans="1:7" ht="52.8">
      <c r="A360" s="22" t="s">
        <v>182</v>
      </c>
      <c r="B360" s="10" t="s">
        <v>588</v>
      </c>
      <c r="C360" s="10" t="s">
        <v>552</v>
      </c>
      <c r="D360" s="22">
        <v>0.01</v>
      </c>
      <c r="E360" s="10" t="s">
        <v>1292</v>
      </c>
      <c r="F360" s="10" t="s">
        <v>1293</v>
      </c>
      <c r="G360" s="10" t="s">
        <v>1291</v>
      </c>
    </row>
    <row r="361" spans="1:7" ht="39.6">
      <c r="A361" s="26" t="s">
        <v>184</v>
      </c>
      <c r="B361" s="14" t="s">
        <v>589</v>
      </c>
      <c r="C361" s="14" t="s">
        <v>552</v>
      </c>
      <c r="D361" s="26">
        <v>0.01</v>
      </c>
      <c r="E361" s="14" t="s">
        <v>1309</v>
      </c>
      <c r="F361" s="14" t="s">
        <v>1495</v>
      </c>
      <c r="G361" s="14" t="s">
        <v>1496</v>
      </c>
    </row>
    <row r="362" spans="1:7" ht="39.6">
      <c r="A362" s="22" t="s">
        <v>186</v>
      </c>
      <c r="B362" s="10" t="s">
        <v>590</v>
      </c>
      <c r="C362" s="10" t="s">
        <v>552</v>
      </c>
      <c r="D362" s="22">
        <v>0.01</v>
      </c>
      <c r="E362" s="10" t="s">
        <v>1294</v>
      </c>
      <c r="F362" s="10" t="s">
        <v>777</v>
      </c>
      <c r="G362" s="10" t="s">
        <v>591</v>
      </c>
    </row>
    <row r="363" spans="1:7" ht="39.6">
      <c r="A363" s="22" t="s">
        <v>187</v>
      </c>
      <c r="B363" s="10" t="s">
        <v>592</v>
      </c>
      <c r="C363" s="10" t="s">
        <v>552</v>
      </c>
      <c r="D363" s="22">
        <v>0.02</v>
      </c>
      <c r="E363" s="10" t="s">
        <v>1296</v>
      </c>
      <c r="F363" s="10" t="s">
        <v>1297</v>
      </c>
      <c r="G363" s="10" t="s">
        <v>1295</v>
      </c>
    </row>
    <row r="364" spans="1:7" ht="39.6">
      <c r="A364" s="22" t="s">
        <v>414</v>
      </c>
      <c r="B364" s="10" t="s">
        <v>593</v>
      </c>
      <c r="C364" s="10" t="s">
        <v>552</v>
      </c>
      <c r="D364" s="22">
        <v>0.01</v>
      </c>
      <c r="E364" s="10" t="s">
        <v>1298</v>
      </c>
      <c r="F364" s="10" t="s">
        <v>1299</v>
      </c>
      <c r="G364" s="10" t="s">
        <v>594</v>
      </c>
    </row>
    <row r="365" spans="1:7" ht="39.6">
      <c r="A365" s="22" t="s">
        <v>416</v>
      </c>
      <c r="B365" s="10" t="s">
        <v>595</v>
      </c>
      <c r="C365" s="10" t="s">
        <v>552</v>
      </c>
      <c r="D365" s="22">
        <v>0.01</v>
      </c>
      <c r="E365" s="10" t="s">
        <v>1298</v>
      </c>
      <c r="F365" s="10" t="s">
        <v>1299</v>
      </c>
      <c r="G365" s="10" t="s">
        <v>1300</v>
      </c>
    </row>
    <row r="366" spans="1:7" ht="39.6">
      <c r="A366" s="22" t="s">
        <v>418</v>
      </c>
      <c r="B366" s="10" t="s">
        <v>596</v>
      </c>
      <c r="C366" s="10" t="s">
        <v>552</v>
      </c>
      <c r="D366" s="22">
        <v>0.01</v>
      </c>
      <c r="E366" s="10" t="s">
        <v>1301</v>
      </c>
      <c r="F366" s="10" t="s">
        <v>1302</v>
      </c>
      <c r="G366" s="10" t="s">
        <v>1303</v>
      </c>
    </row>
    <row r="367" spans="1:7" ht="39.6">
      <c r="A367" s="22" t="s">
        <v>420</v>
      </c>
      <c r="B367" s="10" t="s">
        <v>597</v>
      </c>
      <c r="C367" s="10" t="s">
        <v>552</v>
      </c>
      <c r="D367" s="22">
        <v>0.01</v>
      </c>
      <c r="E367" s="10" t="s">
        <v>1304</v>
      </c>
      <c r="F367" s="10" t="s">
        <v>1302</v>
      </c>
      <c r="G367" s="10" t="s">
        <v>1281</v>
      </c>
    </row>
    <row r="368" spans="1:7" ht="39.6">
      <c r="A368" s="22" t="s">
        <v>422</v>
      </c>
      <c r="B368" s="10" t="s">
        <v>577</v>
      </c>
      <c r="C368" s="10" t="s">
        <v>552</v>
      </c>
      <c r="D368" s="22">
        <v>0.01</v>
      </c>
      <c r="E368" s="10" t="s">
        <v>1305</v>
      </c>
      <c r="F368" s="10" t="s">
        <v>1302</v>
      </c>
      <c r="G368" s="10" t="s">
        <v>1281</v>
      </c>
    </row>
    <row r="369" spans="1:7" ht="39.6">
      <c r="A369" s="22" t="s">
        <v>424</v>
      </c>
      <c r="B369" s="10" t="s">
        <v>553</v>
      </c>
      <c r="C369" s="10" t="s">
        <v>552</v>
      </c>
      <c r="D369" s="22">
        <v>0.01</v>
      </c>
      <c r="E369" s="10" t="s">
        <v>1306</v>
      </c>
      <c r="F369" s="10" t="s">
        <v>1302</v>
      </c>
      <c r="G369" s="10" t="s">
        <v>1281</v>
      </c>
    </row>
    <row r="370" spans="1:7" ht="39.6">
      <c r="A370" s="22" t="s">
        <v>425</v>
      </c>
      <c r="B370" s="10" t="s">
        <v>598</v>
      </c>
      <c r="C370" s="10" t="s">
        <v>552</v>
      </c>
      <c r="D370" s="22">
        <v>0.01</v>
      </c>
      <c r="E370" s="10" t="s">
        <v>1307</v>
      </c>
      <c r="F370" s="10" t="s">
        <v>1308</v>
      </c>
      <c r="G370" s="10" t="s">
        <v>1281</v>
      </c>
    </row>
    <row r="371" spans="1:7" ht="39.6">
      <c r="A371" s="26" t="s">
        <v>427</v>
      </c>
      <c r="B371" s="14" t="s">
        <v>599</v>
      </c>
      <c r="C371" s="14" t="s">
        <v>552</v>
      </c>
      <c r="D371" s="26">
        <v>0.05</v>
      </c>
      <c r="E371" s="14" t="s">
        <v>1310</v>
      </c>
      <c r="F371" s="14" t="s">
        <v>1497</v>
      </c>
      <c r="G371" s="14" t="s">
        <v>1124</v>
      </c>
    </row>
    <row r="372" spans="1:7" ht="39.6">
      <c r="A372" s="22" t="s">
        <v>429</v>
      </c>
      <c r="B372" s="10" t="s">
        <v>600</v>
      </c>
      <c r="C372" s="10" t="s">
        <v>552</v>
      </c>
      <c r="D372" s="22">
        <v>0.19</v>
      </c>
      <c r="E372" s="10" t="s">
        <v>1311</v>
      </c>
      <c r="F372" s="10" t="s">
        <v>1312</v>
      </c>
      <c r="G372" s="10" t="s">
        <v>1291</v>
      </c>
    </row>
    <row r="373" spans="1:7" ht="39.6">
      <c r="A373" s="22" t="s">
        <v>601</v>
      </c>
      <c r="B373" s="10" t="s">
        <v>602</v>
      </c>
      <c r="C373" s="10" t="s">
        <v>552</v>
      </c>
      <c r="D373" s="22">
        <v>0.05</v>
      </c>
      <c r="E373" s="10" t="s">
        <v>1313</v>
      </c>
      <c r="F373" s="10" t="s">
        <v>1314</v>
      </c>
      <c r="G373" s="10" t="s">
        <v>1291</v>
      </c>
    </row>
    <row r="374" spans="1:7" ht="39.6">
      <c r="A374" s="22" t="s">
        <v>432</v>
      </c>
      <c r="B374" s="10" t="s">
        <v>603</v>
      </c>
      <c r="C374" s="10" t="s">
        <v>552</v>
      </c>
      <c r="D374" s="22">
        <v>0.01</v>
      </c>
      <c r="E374" s="10" t="s">
        <v>1315</v>
      </c>
      <c r="F374" s="10" t="s">
        <v>1316</v>
      </c>
      <c r="G374" s="10" t="s">
        <v>1281</v>
      </c>
    </row>
    <row r="375" spans="1:7" ht="39.6">
      <c r="A375" s="22" t="s">
        <v>434</v>
      </c>
      <c r="B375" s="10" t="s">
        <v>604</v>
      </c>
      <c r="C375" s="10" t="s">
        <v>552</v>
      </c>
      <c r="D375" s="22">
        <v>0.01</v>
      </c>
      <c r="E375" s="10" t="s">
        <v>1317</v>
      </c>
      <c r="F375" s="10" t="s">
        <v>1316</v>
      </c>
      <c r="G375" s="10" t="s">
        <v>1124</v>
      </c>
    </row>
    <row r="376" spans="1:7" ht="39.6">
      <c r="A376" s="22" t="s">
        <v>436</v>
      </c>
      <c r="B376" s="10" t="s">
        <v>605</v>
      </c>
      <c r="C376" s="10" t="s">
        <v>552</v>
      </c>
      <c r="D376" s="22">
        <v>0.01</v>
      </c>
      <c r="E376" s="10" t="s">
        <v>1317</v>
      </c>
      <c r="F376" s="10" t="s">
        <v>1316</v>
      </c>
      <c r="G376" s="10" t="s">
        <v>1318</v>
      </c>
    </row>
    <row r="377" spans="1:7" ht="39.6">
      <c r="A377" s="22" t="s">
        <v>438</v>
      </c>
      <c r="B377" s="10" t="s">
        <v>606</v>
      </c>
      <c r="C377" s="10" t="s">
        <v>552</v>
      </c>
      <c r="D377" s="22">
        <v>0.01</v>
      </c>
      <c r="E377" s="10" t="s">
        <v>1317</v>
      </c>
      <c r="F377" s="10" t="s">
        <v>1316</v>
      </c>
      <c r="G377" s="10" t="s">
        <v>1318</v>
      </c>
    </row>
    <row r="378" spans="1:7" ht="39.6">
      <c r="A378" s="22" t="s">
        <v>441</v>
      </c>
      <c r="B378" s="10" t="s">
        <v>607</v>
      </c>
      <c r="C378" s="10" t="s">
        <v>552</v>
      </c>
      <c r="D378" s="22">
        <v>0.03</v>
      </c>
      <c r="E378" s="10" t="s">
        <v>1320</v>
      </c>
      <c r="F378" s="10" t="s">
        <v>1319</v>
      </c>
      <c r="G378" s="10" t="s">
        <v>608</v>
      </c>
    </row>
    <row r="379" spans="1:7" ht="39.6">
      <c r="A379" s="22" t="s">
        <v>444</v>
      </c>
      <c r="B379" s="10" t="s">
        <v>609</v>
      </c>
      <c r="C379" s="10" t="s">
        <v>552</v>
      </c>
      <c r="D379" s="22">
        <v>0.02</v>
      </c>
      <c r="E379" s="10" t="s">
        <v>1321</v>
      </c>
      <c r="F379" s="10" t="s">
        <v>1439</v>
      </c>
      <c r="G379" s="10" t="s">
        <v>1322</v>
      </c>
    </row>
    <row r="380" spans="1:7" ht="39.6">
      <c r="A380" s="22" t="s">
        <v>447</v>
      </c>
      <c r="B380" s="10" t="s">
        <v>610</v>
      </c>
      <c r="C380" s="10" t="s">
        <v>552</v>
      </c>
      <c r="D380" s="22">
        <v>0.01</v>
      </c>
      <c r="E380" s="10" t="s">
        <v>1324</v>
      </c>
      <c r="F380" s="10" t="s">
        <v>777</v>
      </c>
      <c r="G380" s="10" t="s">
        <v>1323</v>
      </c>
    </row>
    <row r="381" spans="1:7" ht="26.4">
      <c r="A381" s="22" t="s">
        <v>448</v>
      </c>
      <c r="B381" s="10" t="s">
        <v>611</v>
      </c>
      <c r="C381" s="10" t="s">
        <v>552</v>
      </c>
      <c r="D381" s="22">
        <v>0.04</v>
      </c>
      <c r="E381" s="10" t="s">
        <v>1326</v>
      </c>
      <c r="F381" s="10" t="s">
        <v>1325</v>
      </c>
      <c r="G381" s="10" t="s">
        <v>1318</v>
      </c>
    </row>
    <row r="382" spans="1:7" ht="39.6">
      <c r="A382" s="24" t="s">
        <v>450</v>
      </c>
      <c r="B382" s="25" t="s">
        <v>607</v>
      </c>
      <c r="C382" s="25" t="s">
        <v>552</v>
      </c>
      <c r="D382" s="24">
        <v>0.03</v>
      </c>
      <c r="E382" s="25" t="s">
        <v>1327</v>
      </c>
      <c r="F382" s="25" t="s">
        <v>1498</v>
      </c>
      <c r="G382" s="25" t="s">
        <v>1318</v>
      </c>
    </row>
    <row r="383" spans="1:7" ht="39.6">
      <c r="A383" s="22" t="s">
        <v>452</v>
      </c>
      <c r="B383" s="10" t="s">
        <v>612</v>
      </c>
      <c r="C383" s="10" t="s">
        <v>552</v>
      </c>
      <c r="D383" s="22">
        <v>0.01</v>
      </c>
      <c r="E383" s="10" t="s">
        <v>1328</v>
      </c>
      <c r="F383" s="10" t="s">
        <v>1329</v>
      </c>
      <c r="G383" s="10" t="s">
        <v>1124</v>
      </c>
    </row>
    <row r="384" spans="1:7" ht="39.6">
      <c r="A384" s="22" t="s">
        <v>454</v>
      </c>
      <c r="B384" s="10" t="s">
        <v>613</v>
      </c>
      <c r="C384" s="10" t="s">
        <v>552</v>
      </c>
      <c r="D384" s="22">
        <v>0.01</v>
      </c>
      <c r="E384" s="10" t="s">
        <v>1330</v>
      </c>
      <c r="F384" s="10" t="s">
        <v>1329</v>
      </c>
      <c r="G384" s="10" t="s">
        <v>1124</v>
      </c>
    </row>
    <row r="385" spans="1:7" ht="39.6">
      <c r="A385" s="24" t="s">
        <v>456</v>
      </c>
      <c r="B385" s="25" t="s">
        <v>614</v>
      </c>
      <c r="C385" s="25" t="s">
        <v>552</v>
      </c>
      <c r="D385" s="24">
        <v>0.03</v>
      </c>
      <c r="E385" s="25" t="s">
        <v>1331</v>
      </c>
      <c r="F385" s="25" t="s">
        <v>1499</v>
      </c>
      <c r="G385" s="25" t="s">
        <v>1124</v>
      </c>
    </row>
    <row r="386" spans="1:7" ht="39.6">
      <c r="A386" s="24" t="s">
        <v>458</v>
      </c>
      <c r="B386" s="25" t="s">
        <v>615</v>
      </c>
      <c r="C386" s="25" t="s">
        <v>552</v>
      </c>
      <c r="D386" s="24">
        <v>0.01</v>
      </c>
      <c r="E386" s="25" t="s">
        <v>1332</v>
      </c>
      <c r="F386" s="25" t="s">
        <v>1500</v>
      </c>
      <c r="G386" s="25" t="s">
        <v>1124</v>
      </c>
    </row>
    <row r="387" spans="1:7">
      <c r="A387" s="22"/>
      <c r="B387" s="23" t="s">
        <v>22</v>
      </c>
      <c r="C387" s="23">
        <v>60</v>
      </c>
      <c r="D387" s="21">
        <f>SUM(D327:D386)</f>
        <v>1.1100000000000005</v>
      </c>
      <c r="E387" s="10"/>
      <c r="F387" s="10"/>
      <c r="G387" s="10"/>
    </row>
    <row r="388" spans="1:7" ht="52.8">
      <c r="A388" s="26" t="s">
        <v>53</v>
      </c>
      <c r="B388" s="14" t="s">
        <v>616</v>
      </c>
      <c r="C388" s="14" t="s">
        <v>87</v>
      </c>
      <c r="D388" s="26">
        <v>1</v>
      </c>
      <c r="E388" s="14" t="s">
        <v>1547</v>
      </c>
      <c r="F388" s="27" t="s">
        <v>1548</v>
      </c>
      <c r="G388" s="14" t="s">
        <v>1333</v>
      </c>
    </row>
    <row r="389" spans="1:7" ht="39.6">
      <c r="A389" s="22" t="s">
        <v>66</v>
      </c>
      <c r="B389" s="25" t="s">
        <v>617</v>
      </c>
      <c r="C389" s="25" t="s">
        <v>87</v>
      </c>
      <c r="D389" s="24">
        <v>1</v>
      </c>
      <c r="E389" s="25" t="s">
        <v>1335</v>
      </c>
      <c r="F389" s="25" t="s">
        <v>1501</v>
      </c>
      <c r="G389" s="25" t="s">
        <v>1334</v>
      </c>
    </row>
    <row r="390" spans="1:7" ht="39.6">
      <c r="A390" s="22" t="s">
        <v>222</v>
      </c>
      <c r="B390" s="10" t="s">
        <v>619</v>
      </c>
      <c r="C390" s="10" t="s">
        <v>87</v>
      </c>
      <c r="D390" s="22">
        <v>1</v>
      </c>
      <c r="E390" s="10" t="s">
        <v>1336</v>
      </c>
      <c r="F390" s="10" t="s">
        <v>1337</v>
      </c>
      <c r="G390" s="10" t="s">
        <v>618</v>
      </c>
    </row>
    <row r="391" spans="1:7" ht="39.6">
      <c r="A391" s="26" t="s">
        <v>85</v>
      </c>
      <c r="B391" s="14" t="s">
        <v>619</v>
      </c>
      <c r="C391" s="14" t="s">
        <v>87</v>
      </c>
      <c r="D391" s="26">
        <v>1</v>
      </c>
      <c r="E391" s="14" t="s">
        <v>1502</v>
      </c>
      <c r="F391" s="14" t="s">
        <v>1503</v>
      </c>
      <c r="G391" s="14" t="s">
        <v>1334</v>
      </c>
    </row>
    <row r="392" spans="1:7" ht="39.6">
      <c r="A392" s="22" t="s">
        <v>226</v>
      </c>
      <c r="B392" s="10" t="s">
        <v>620</v>
      </c>
      <c r="C392" s="10" t="s">
        <v>87</v>
      </c>
      <c r="D392" s="22">
        <v>0.5</v>
      </c>
      <c r="E392" s="10" t="s">
        <v>1342</v>
      </c>
      <c r="F392" s="10" t="s">
        <v>1343</v>
      </c>
      <c r="G392" s="10" t="s">
        <v>1338</v>
      </c>
    </row>
    <row r="393" spans="1:7" ht="52.8">
      <c r="A393" s="22" t="s">
        <v>228</v>
      </c>
      <c r="B393" s="10" t="s">
        <v>622</v>
      </c>
      <c r="C393" s="10" t="s">
        <v>87</v>
      </c>
      <c r="D393" s="22">
        <v>0.5</v>
      </c>
      <c r="E393" s="10" t="s">
        <v>1339</v>
      </c>
      <c r="F393" s="10" t="s">
        <v>1340</v>
      </c>
      <c r="G393" s="10" t="s">
        <v>1338</v>
      </c>
    </row>
    <row r="394" spans="1:7" ht="52.8">
      <c r="A394" s="22" t="s">
        <v>237</v>
      </c>
      <c r="B394" s="10" t="s">
        <v>623</v>
      </c>
      <c r="C394" s="10" t="s">
        <v>87</v>
      </c>
      <c r="D394" s="22">
        <v>0.5</v>
      </c>
      <c r="E394" s="10" t="s">
        <v>1341</v>
      </c>
      <c r="F394" s="10" t="s">
        <v>1340</v>
      </c>
      <c r="G394" s="10" t="s">
        <v>621</v>
      </c>
    </row>
    <row r="395" spans="1:7" ht="39.6">
      <c r="A395" s="26" t="s">
        <v>124</v>
      </c>
      <c r="B395" s="14" t="s">
        <v>624</v>
      </c>
      <c r="C395" s="14" t="s">
        <v>87</v>
      </c>
      <c r="D395" s="26">
        <v>0.5</v>
      </c>
      <c r="E395" s="14" t="s">
        <v>1504</v>
      </c>
      <c r="F395" s="14" t="s">
        <v>1503</v>
      </c>
      <c r="G395" s="14" t="s">
        <v>1338</v>
      </c>
    </row>
    <row r="396" spans="1:7" ht="39.6">
      <c r="A396" s="26" t="s">
        <v>240</v>
      </c>
      <c r="B396" s="14" t="s">
        <v>625</v>
      </c>
      <c r="C396" s="14" t="s">
        <v>87</v>
      </c>
      <c r="D396" s="26">
        <v>1</v>
      </c>
      <c r="E396" s="14" t="s">
        <v>1505</v>
      </c>
      <c r="F396" s="14" t="s">
        <v>1506</v>
      </c>
      <c r="G396" s="14" t="s">
        <v>1344</v>
      </c>
    </row>
    <row r="397" spans="1:7" ht="39.6">
      <c r="A397" s="22" t="s">
        <v>243</v>
      </c>
      <c r="B397" s="10" t="s">
        <v>627</v>
      </c>
      <c r="C397" s="10" t="s">
        <v>87</v>
      </c>
      <c r="D397" s="22">
        <v>1</v>
      </c>
      <c r="E397" s="10" t="s">
        <v>1345</v>
      </c>
      <c r="F397" s="10" t="s">
        <v>1346</v>
      </c>
      <c r="G397" s="10" t="s">
        <v>1344</v>
      </c>
    </row>
    <row r="398" spans="1:7" ht="39.6">
      <c r="A398" s="24" t="s">
        <v>246</v>
      </c>
      <c r="B398" s="25" t="s">
        <v>619</v>
      </c>
      <c r="C398" s="25" t="s">
        <v>87</v>
      </c>
      <c r="D398" s="24">
        <v>1</v>
      </c>
      <c r="E398" s="25" t="s">
        <v>1347</v>
      </c>
      <c r="F398" s="25" t="s">
        <v>1507</v>
      </c>
      <c r="G398" s="25" t="s">
        <v>626</v>
      </c>
    </row>
    <row r="399" spans="1:7" ht="52.8">
      <c r="A399" s="22" t="s">
        <v>248</v>
      </c>
      <c r="B399" s="10" t="s">
        <v>625</v>
      </c>
      <c r="C399" s="10" t="s">
        <v>87</v>
      </c>
      <c r="D399" s="22">
        <v>1</v>
      </c>
      <c r="E399" s="10" t="s">
        <v>1348</v>
      </c>
      <c r="F399" s="10" t="s">
        <v>1349</v>
      </c>
      <c r="G399" s="10" t="s">
        <v>1344</v>
      </c>
    </row>
    <row r="400" spans="1:7" ht="52.8">
      <c r="A400" s="22" t="s">
        <v>564</v>
      </c>
      <c r="B400" s="10" t="s">
        <v>628</v>
      </c>
      <c r="C400" s="10" t="s">
        <v>87</v>
      </c>
      <c r="D400" s="22">
        <v>0.5</v>
      </c>
      <c r="E400" s="10" t="s">
        <v>1350</v>
      </c>
      <c r="F400" s="10" t="s">
        <v>1349</v>
      </c>
      <c r="G400" s="10" t="s">
        <v>1338</v>
      </c>
    </row>
    <row r="401" spans="1:7" ht="52.8">
      <c r="A401" s="22" t="s">
        <v>566</v>
      </c>
      <c r="B401" s="10" t="s">
        <v>629</v>
      </c>
      <c r="C401" s="10" t="s">
        <v>87</v>
      </c>
      <c r="D401" s="22">
        <v>0.05</v>
      </c>
      <c r="E401" s="10" t="s">
        <v>1352</v>
      </c>
      <c r="F401" s="10" t="s">
        <v>1351</v>
      </c>
      <c r="G401" s="10" t="s">
        <v>1109</v>
      </c>
    </row>
    <row r="402" spans="1:7" ht="39.6">
      <c r="A402" s="24" t="s">
        <v>253</v>
      </c>
      <c r="B402" s="25" t="s">
        <v>630</v>
      </c>
      <c r="C402" s="25" t="s">
        <v>87</v>
      </c>
      <c r="D402" s="24">
        <v>17.2</v>
      </c>
      <c r="E402" s="25" t="s">
        <v>1353</v>
      </c>
      <c r="F402" s="25" t="s">
        <v>1440</v>
      </c>
      <c r="G402" s="25" t="s">
        <v>1508</v>
      </c>
    </row>
    <row r="403" spans="1:7" ht="39.6">
      <c r="A403" s="26" t="s">
        <v>255</v>
      </c>
      <c r="B403" s="14" t="s">
        <v>1400</v>
      </c>
      <c r="C403" s="14" t="s">
        <v>75</v>
      </c>
      <c r="D403" s="26">
        <v>5.3</v>
      </c>
      <c r="E403" s="14" t="s">
        <v>1509</v>
      </c>
      <c r="F403" s="14" t="s">
        <v>1510</v>
      </c>
      <c r="G403" s="14" t="s">
        <v>1511</v>
      </c>
    </row>
    <row r="404" spans="1:7" ht="55.2">
      <c r="A404" s="24" t="s">
        <v>257</v>
      </c>
      <c r="B404" s="25" t="s">
        <v>1399</v>
      </c>
      <c r="C404" s="25" t="s">
        <v>87</v>
      </c>
      <c r="D404" s="24">
        <v>20.3</v>
      </c>
      <c r="E404" s="25" t="s">
        <v>1406</v>
      </c>
      <c r="F404" s="48" t="s">
        <v>1512</v>
      </c>
      <c r="G404" s="25" t="s">
        <v>1405</v>
      </c>
    </row>
    <row r="405" spans="1:7">
      <c r="A405" s="22"/>
      <c r="B405" s="23" t="s">
        <v>22</v>
      </c>
      <c r="C405" s="23">
        <v>17</v>
      </c>
      <c r="D405" s="21">
        <f>SUM(D388:D404)</f>
        <v>53.349999999999994</v>
      </c>
      <c r="E405" s="10"/>
      <c r="F405" s="10"/>
      <c r="G405" s="10"/>
    </row>
    <row r="406" spans="1:7" ht="52.8">
      <c r="A406" s="26" t="s">
        <v>53</v>
      </c>
      <c r="B406" s="14" t="s">
        <v>631</v>
      </c>
      <c r="C406" s="14" t="s">
        <v>80</v>
      </c>
      <c r="D406" s="26">
        <v>3.3</v>
      </c>
      <c r="E406" s="14" t="s">
        <v>1355</v>
      </c>
      <c r="F406" s="14" t="s">
        <v>1354</v>
      </c>
      <c r="G406" s="14" t="s">
        <v>1073</v>
      </c>
    </row>
    <row r="407" spans="1:7" ht="52.8">
      <c r="A407" s="22" t="s">
        <v>66</v>
      </c>
      <c r="B407" s="10" t="s">
        <v>632</v>
      </c>
      <c r="C407" s="10" t="s">
        <v>633</v>
      </c>
      <c r="D407" s="22">
        <v>2</v>
      </c>
      <c r="E407" s="10" t="s">
        <v>1356</v>
      </c>
      <c r="F407" s="10" t="s">
        <v>1357</v>
      </c>
      <c r="G407" s="10" t="s">
        <v>1073</v>
      </c>
    </row>
    <row r="408" spans="1:7" ht="39.6">
      <c r="A408" s="22" t="s">
        <v>222</v>
      </c>
      <c r="B408" s="10" t="s">
        <v>634</v>
      </c>
      <c r="C408" s="10" t="s">
        <v>635</v>
      </c>
      <c r="D408" s="22">
        <v>15</v>
      </c>
      <c r="E408" s="10" t="s">
        <v>1359</v>
      </c>
      <c r="F408" s="10" t="s">
        <v>1360</v>
      </c>
      <c r="G408" s="10" t="s">
        <v>1361</v>
      </c>
    </row>
    <row r="409" spans="1:7" ht="39.6">
      <c r="A409" s="24" t="s">
        <v>85</v>
      </c>
      <c r="B409" s="25" t="s">
        <v>636</v>
      </c>
      <c r="C409" s="25" t="s">
        <v>78</v>
      </c>
      <c r="D409" s="24">
        <v>57.5</v>
      </c>
      <c r="E409" s="25" t="s">
        <v>1358</v>
      </c>
      <c r="F409" s="25" t="s">
        <v>1513</v>
      </c>
      <c r="G409" s="25" t="s">
        <v>637</v>
      </c>
    </row>
    <row r="410" spans="1:7">
      <c r="A410" s="22"/>
      <c r="B410" s="23" t="s">
        <v>22</v>
      </c>
      <c r="C410" s="23">
        <v>4</v>
      </c>
      <c r="D410" s="21">
        <f>SUM(D406:D409)</f>
        <v>77.8</v>
      </c>
      <c r="E410" s="10"/>
      <c r="F410" s="10"/>
      <c r="G410" s="10"/>
    </row>
    <row r="411" spans="1:7" ht="39.6">
      <c r="A411" s="22" t="s">
        <v>53</v>
      </c>
      <c r="B411" s="10" t="s">
        <v>638</v>
      </c>
      <c r="C411" s="10" t="s">
        <v>72</v>
      </c>
      <c r="D411" s="22">
        <v>0.5</v>
      </c>
      <c r="E411" s="10" t="s">
        <v>639</v>
      </c>
      <c r="F411" s="10" t="s">
        <v>1447</v>
      </c>
      <c r="G411" s="10" t="s">
        <v>1362</v>
      </c>
    </row>
    <row r="412" spans="1:7" ht="52.8">
      <c r="A412" s="22" t="s">
        <v>11</v>
      </c>
      <c r="B412" s="10" t="s">
        <v>640</v>
      </c>
      <c r="C412" s="10" t="s">
        <v>641</v>
      </c>
      <c r="D412" s="22">
        <v>221</v>
      </c>
      <c r="E412" s="10" t="s">
        <v>1363</v>
      </c>
      <c r="F412" s="10" t="s">
        <v>1364</v>
      </c>
      <c r="G412" s="10" t="s">
        <v>252</v>
      </c>
    </row>
    <row r="413" spans="1:7" ht="39.6">
      <c r="A413" s="22" t="s">
        <v>12</v>
      </c>
      <c r="B413" s="10" t="s">
        <v>642</v>
      </c>
      <c r="C413" s="10" t="s">
        <v>641</v>
      </c>
      <c r="D413" s="22">
        <v>40</v>
      </c>
      <c r="E413" s="10" t="s">
        <v>1365</v>
      </c>
      <c r="F413" s="10" t="s">
        <v>1366</v>
      </c>
      <c r="G413" s="10" t="s">
        <v>643</v>
      </c>
    </row>
    <row r="414" spans="1:7" ht="39.6">
      <c r="A414" s="26" t="s">
        <v>29</v>
      </c>
      <c r="B414" s="14" t="s">
        <v>644</v>
      </c>
      <c r="C414" s="14" t="s">
        <v>1522</v>
      </c>
      <c r="D414" s="26">
        <v>4.7</v>
      </c>
      <c r="E414" s="14" t="s">
        <v>1367</v>
      </c>
      <c r="F414" s="14" t="s">
        <v>1523</v>
      </c>
      <c r="G414" s="14" t="s">
        <v>264</v>
      </c>
    </row>
    <row r="415" spans="1:7" ht="39.6">
      <c r="A415" s="22" t="s">
        <v>31</v>
      </c>
      <c r="B415" s="10" t="s">
        <v>645</v>
      </c>
      <c r="C415" s="10" t="s">
        <v>641</v>
      </c>
      <c r="D415" s="22">
        <v>13.9</v>
      </c>
      <c r="E415" s="10" t="s">
        <v>1368</v>
      </c>
      <c r="F415" s="10" t="s">
        <v>1369</v>
      </c>
      <c r="G415" s="10" t="s">
        <v>646</v>
      </c>
    </row>
    <row r="416" spans="1:7">
      <c r="A416" s="22"/>
      <c r="B416" s="23" t="s">
        <v>22</v>
      </c>
      <c r="C416" s="23">
        <v>5</v>
      </c>
      <c r="D416" s="21">
        <f>SUM(D411:D415)</f>
        <v>280.09999999999997</v>
      </c>
      <c r="E416" s="10"/>
      <c r="F416" s="10"/>
      <c r="G416" s="10"/>
    </row>
    <row r="417" spans="1:7" ht="39.6">
      <c r="A417" s="22"/>
      <c r="B417" s="23" t="s">
        <v>647</v>
      </c>
      <c r="C417" s="49">
        <f>C416+C410+C405+C387+C326</f>
        <v>190</v>
      </c>
      <c r="D417" s="44">
        <f>D326+D387+D405+D410+D416</f>
        <v>707</v>
      </c>
      <c r="E417" s="10"/>
      <c r="F417" s="10"/>
      <c r="G417" s="10"/>
    </row>
    <row r="418" spans="1:7">
      <c r="A418" s="28"/>
      <c r="B418" s="50" t="s">
        <v>648</v>
      </c>
      <c r="C418" s="31"/>
      <c r="D418" s="28"/>
      <c r="E418" s="31"/>
      <c r="F418" s="31"/>
      <c r="G418" s="31"/>
    </row>
    <row r="419" spans="1:7" ht="39.6">
      <c r="A419" s="22" t="s">
        <v>10</v>
      </c>
      <c r="B419" s="10" t="s">
        <v>649</v>
      </c>
      <c r="C419" s="10" t="s">
        <v>650</v>
      </c>
      <c r="D419" s="22">
        <v>10</v>
      </c>
      <c r="E419" s="10" t="s">
        <v>1063</v>
      </c>
      <c r="F419" s="10" t="s">
        <v>1370</v>
      </c>
      <c r="G419" s="10" t="s">
        <v>1064</v>
      </c>
    </row>
    <row r="420" spans="1:7">
      <c r="A420" s="22"/>
      <c r="B420" s="23" t="s">
        <v>22</v>
      </c>
      <c r="C420" s="23">
        <v>1</v>
      </c>
      <c r="D420" s="21">
        <v>10</v>
      </c>
      <c r="E420" s="10"/>
      <c r="F420" s="10"/>
      <c r="G420" s="10"/>
    </row>
    <row r="421" spans="1:7" ht="39.6">
      <c r="A421" s="26" t="s">
        <v>53</v>
      </c>
      <c r="B421" s="14" t="s">
        <v>651</v>
      </c>
      <c r="C421" s="14" t="s">
        <v>93</v>
      </c>
      <c r="D421" s="26">
        <v>5</v>
      </c>
      <c r="E421" s="14" t="s">
        <v>1102</v>
      </c>
      <c r="F421" s="14" t="s">
        <v>1103</v>
      </c>
      <c r="G421" s="14" t="s">
        <v>1073</v>
      </c>
    </row>
    <row r="422" spans="1:7" ht="26.4">
      <c r="A422" s="22" t="s">
        <v>66</v>
      </c>
      <c r="B422" s="10" t="s">
        <v>652</v>
      </c>
      <c r="C422" s="10" t="s">
        <v>93</v>
      </c>
      <c r="D422" s="22">
        <v>8.5</v>
      </c>
      <c r="E422" s="10" t="s">
        <v>1066</v>
      </c>
      <c r="F422" s="10" t="s">
        <v>1118</v>
      </c>
      <c r="G422" s="10" t="s">
        <v>1065</v>
      </c>
    </row>
    <row r="423" spans="1:7" ht="39.6">
      <c r="A423" s="22" t="s">
        <v>115</v>
      </c>
      <c r="B423" s="10" t="s">
        <v>653</v>
      </c>
      <c r="C423" s="10" t="s">
        <v>93</v>
      </c>
      <c r="D423" s="22">
        <v>43.5</v>
      </c>
      <c r="E423" s="10" t="s">
        <v>1105</v>
      </c>
      <c r="F423" s="10" t="s">
        <v>1107</v>
      </c>
      <c r="G423" s="10" t="s">
        <v>1104</v>
      </c>
    </row>
    <row r="424" spans="1:7" ht="52.8">
      <c r="A424" s="22" t="s">
        <v>85</v>
      </c>
      <c r="B424" s="10" t="s">
        <v>654</v>
      </c>
      <c r="C424" s="10" t="s">
        <v>93</v>
      </c>
      <c r="D424" s="22">
        <v>1.7</v>
      </c>
      <c r="E424" s="10" t="s">
        <v>1111</v>
      </c>
      <c r="F424" s="10" t="s">
        <v>1106</v>
      </c>
      <c r="G424" s="10" t="s">
        <v>1108</v>
      </c>
    </row>
    <row r="425" spans="1:7" ht="39.6">
      <c r="A425" s="22" t="s">
        <v>226</v>
      </c>
      <c r="B425" s="10" t="s">
        <v>655</v>
      </c>
      <c r="C425" s="10" t="s">
        <v>93</v>
      </c>
      <c r="D425" s="22">
        <v>7.5</v>
      </c>
      <c r="E425" s="10" t="s">
        <v>1112</v>
      </c>
      <c r="F425" s="10" t="s">
        <v>1110</v>
      </c>
      <c r="G425" s="10" t="s">
        <v>1109</v>
      </c>
    </row>
    <row r="426" spans="1:7" ht="52.8">
      <c r="A426" s="24" t="s">
        <v>228</v>
      </c>
      <c r="B426" s="25" t="s">
        <v>669</v>
      </c>
      <c r="C426" s="25" t="s">
        <v>93</v>
      </c>
      <c r="D426" s="24">
        <v>44</v>
      </c>
      <c r="E426" s="25" t="s">
        <v>1113</v>
      </c>
      <c r="F426" s="25" t="s">
        <v>1572</v>
      </c>
      <c r="G426" s="25" t="s">
        <v>1082</v>
      </c>
    </row>
    <row r="427" spans="1:7" ht="39.6">
      <c r="A427" s="22" t="s">
        <v>237</v>
      </c>
      <c r="B427" s="10" t="s">
        <v>656</v>
      </c>
      <c r="C427" s="10" t="s">
        <v>93</v>
      </c>
      <c r="D427" s="22">
        <v>12</v>
      </c>
      <c r="E427" s="10" t="s">
        <v>1121</v>
      </c>
      <c r="F427" s="10" t="s">
        <v>1441</v>
      </c>
      <c r="G427" s="10" t="s">
        <v>1120</v>
      </c>
    </row>
    <row r="428" spans="1:7" ht="66">
      <c r="A428" s="22" t="s">
        <v>124</v>
      </c>
      <c r="B428" s="10" t="s">
        <v>657</v>
      </c>
      <c r="C428" s="10" t="s">
        <v>93</v>
      </c>
      <c r="D428" s="22">
        <v>15.5</v>
      </c>
      <c r="E428" s="10" t="s">
        <v>1083</v>
      </c>
      <c r="F428" s="10" t="s">
        <v>1084</v>
      </c>
      <c r="G428" s="10" t="s">
        <v>1082</v>
      </c>
    </row>
    <row r="429" spans="1:7" ht="39.6">
      <c r="A429" s="22" t="s">
        <v>240</v>
      </c>
      <c r="B429" s="10" t="s">
        <v>658</v>
      </c>
      <c r="C429" s="10" t="s">
        <v>93</v>
      </c>
      <c r="D429" s="22">
        <v>8</v>
      </c>
      <c r="E429" s="10" t="s">
        <v>1085</v>
      </c>
      <c r="F429" s="10" t="s">
        <v>1086</v>
      </c>
      <c r="G429" s="10" t="s">
        <v>1082</v>
      </c>
    </row>
    <row r="430" spans="1:7" ht="39.6">
      <c r="A430" s="22" t="s">
        <v>243</v>
      </c>
      <c r="B430" s="10" t="s">
        <v>659</v>
      </c>
      <c r="C430" s="10" t="s">
        <v>93</v>
      </c>
      <c r="D430" s="22">
        <v>22</v>
      </c>
      <c r="E430" s="10" t="s">
        <v>1087</v>
      </c>
      <c r="F430" s="10" t="s">
        <v>1088</v>
      </c>
      <c r="G430" s="10" t="s">
        <v>1067</v>
      </c>
    </row>
    <row r="431" spans="1:7" ht="52.8">
      <c r="A431" s="22" t="s">
        <v>246</v>
      </c>
      <c r="B431" s="10" t="s">
        <v>660</v>
      </c>
      <c r="C431" s="10" t="s">
        <v>93</v>
      </c>
      <c r="D431" s="22">
        <v>11</v>
      </c>
      <c r="E431" s="10" t="s">
        <v>1089</v>
      </c>
      <c r="F431" s="10" t="s">
        <v>1091</v>
      </c>
      <c r="G431" s="10" t="s">
        <v>1090</v>
      </c>
    </row>
    <row r="432" spans="1:7" ht="66">
      <c r="A432" s="22" t="s">
        <v>248</v>
      </c>
      <c r="B432" s="10" t="s">
        <v>662</v>
      </c>
      <c r="C432" s="10" t="s">
        <v>93</v>
      </c>
      <c r="D432" s="22">
        <v>3.5</v>
      </c>
      <c r="E432" s="10" t="s">
        <v>1093</v>
      </c>
      <c r="F432" s="10" t="s">
        <v>1119</v>
      </c>
      <c r="G432" s="10" t="s">
        <v>1092</v>
      </c>
    </row>
    <row r="433" spans="1:7" ht="39.6">
      <c r="A433" s="22" t="s">
        <v>564</v>
      </c>
      <c r="B433" s="10" t="s">
        <v>663</v>
      </c>
      <c r="C433" s="10" t="s">
        <v>93</v>
      </c>
      <c r="D433" s="22">
        <v>30.4</v>
      </c>
      <c r="E433" s="10" t="s">
        <v>1069</v>
      </c>
      <c r="F433" s="10" t="s">
        <v>1068</v>
      </c>
      <c r="G433" s="10" t="s">
        <v>1067</v>
      </c>
    </row>
    <row r="434" spans="1:7" ht="52.8">
      <c r="A434" s="24" t="s">
        <v>566</v>
      </c>
      <c r="B434" s="25" t="s">
        <v>664</v>
      </c>
      <c r="C434" s="25" t="s">
        <v>93</v>
      </c>
      <c r="D434" s="24">
        <v>1.6</v>
      </c>
      <c r="E434" s="25" t="s">
        <v>1071</v>
      </c>
      <c r="F434" s="25" t="s">
        <v>1442</v>
      </c>
      <c r="G434" s="25" t="s">
        <v>1070</v>
      </c>
    </row>
    <row r="435" spans="1:7" ht="52.8">
      <c r="A435" s="24" t="s">
        <v>568</v>
      </c>
      <c r="B435" s="25" t="s">
        <v>665</v>
      </c>
      <c r="C435" s="25" t="s">
        <v>93</v>
      </c>
      <c r="D435" s="24">
        <v>9.6999999999999993</v>
      </c>
      <c r="E435" s="25" t="s">
        <v>1072</v>
      </c>
      <c r="F435" s="25" t="s">
        <v>1442</v>
      </c>
      <c r="G435" s="25" t="s">
        <v>1070</v>
      </c>
    </row>
    <row r="436" spans="1:7" ht="26.4">
      <c r="A436" s="22" t="s">
        <v>666</v>
      </c>
      <c r="B436" s="10" t="s">
        <v>667</v>
      </c>
      <c r="C436" s="10" t="s">
        <v>93</v>
      </c>
      <c r="D436" s="22">
        <v>20</v>
      </c>
      <c r="E436" s="10" t="s">
        <v>1075</v>
      </c>
      <c r="F436" s="10" t="s">
        <v>1074</v>
      </c>
      <c r="G436" s="10" t="s">
        <v>1073</v>
      </c>
    </row>
    <row r="437" spans="1:7" ht="39.6">
      <c r="A437" s="22" t="s">
        <v>385</v>
      </c>
      <c r="B437" s="10" t="s">
        <v>668</v>
      </c>
      <c r="C437" s="10" t="s">
        <v>93</v>
      </c>
      <c r="D437" s="22">
        <v>2.5</v>
      </c>
      <c r="E437" s="10" t="s">
        <v>1096</v>
      </c>
      <c r="F437" s="10" t="s">
        <v>1095</v>
      </c>
      <c r="G437" s="10" t="s">
        <v>1094</v>
      </c>
    </row>
    <row r="438" spans="1:7" ht="39.6">
      <c r="A438" s="22" t="s">
        <v>387</v>
      </c>
      <c r="B438" s="10" t="s">
        <v>669</v>
      </c>
      <c r="C438" s="10" t="s">
        <v>93</v>
      </c>
      <c r="D438" s="22">
        <v>11</v>
      </c>
      <c r="E438" s="10" t="s">
        <v>1097</v>
      </c>
      <c r="F438" s="10" t="s">
        <v>1098</v>
      </c>
      <c r="G438" s="10" t="s">
        <v>1099</v>
      </c>
    </row>
    <row r="439" spans="1:7" ht="39.6">
      <c r="A439" s="24" t="s">
        <v>389</v>
      </c>
      <c r="B439" s="25" t="s">
        <v>670</v>
      </c>
      <c r="C439" s="25" t="s">
        <v>93</v>
      </c>
      <c r="D439" s="24">
        <v>19</v>
      </c>
      <c r="E439" s="25" t="s">
        <v>1100</v>
      </c>
      <c r="F439" s="25" t="s">
        <v>1514</v>
      </c>
      <c r="G439" s="25" t="s">
        <v>1073</v>
      </c>
    </row>
    <row r="440" spans="1:7" ht="52.8">
      <c r="A440" s="24" t="s">
        <v>391</v>
      </c>
      <c r="B440" s="25" t="s">
        <v>671</v>
      </c>
      <c r="C440" s="25" t="s">
        <v>93</v>
      </c>
      <c r="D440" s="24">
        <v>14.7</v>
      </c>
      <c r="E440" s="25" t="s">
        <v>1114</v>
      </c>
      <c r="F440" s="25" t="s">
        <v>1450</v>
      </c>
      <c r="G440" s="25" t="s">
        <v>1073</v>
      </c>
    </row>
    <row r="441" spans="1:7" ht="39.6">
      <c r="A441" s="22" t="s">
        <v>393</v>
      </c>
      <c r="B441" s="10" t="s">
        <v>672</v>
      </c>
      <c r="C441" s="10" t="s">
        <v>93</v>
      </c>
      <c r="D441" s="22">
        <v>4.3</v>
      </c>
      <c r="E441" s="10" t="s">
        <v>1115</v>
      </c>
      <c r="F441" s="10" t="s">
        <v>1117</v>
      </c>
      <c r="G441" s="10" t="s">
        <v>1073</v>
      </c>
    </row>
    <row r="442" spans="1:7" ht="26.4">
      <c r="A442" s="22" t="s">
        <v>395</v>
      </c>
      <c r="B442" s="10" t="s">
        <v>673</v>
      </c>
      <c r="C442" s="10" t="s">
        <v>93</v>
      </c>
      <c r="D442" s="22">
        <v>32</v>
      </c>
      <c r="E442" s="10" t="s">
        <v>674</v>
      </c>
      <c r="F442" s="10" t="s">
        <v>1116</v>
      </c>
      <c r="G442" s="10" t="s">
        <v>1076</v>
      </c>
    </row>
    <row r="443" spans="1:7" ht="26.4">
      <c r="A443" s="22" t="s">
        <v>397</v>
      </c>
      <c r="B443" s="10" t="s">
        <v>675</v>
      </c>
      <c r="C443" s="10" t="s">
        <v>93</v>
      </c>
      <c r="D443" s="22">
        <v>15</v>
      </c>
      <c r="E443" s="10" t="s">
        <v>676</v>
      </c>
      <c r="F443" s="10" t="s">
        <v>1077</v>
      </c>
      <c r="G443" s="10" t="s">
        <v>1079</v>
      </c>
    </row>
    <row r="444" spans="1:7" ht="52.8">
      <c r="A444" s="22" t="s">
        <v>159</v>
      </c>
      <c r="B444" s="10" t="s">
        <v>677</v>
      </c>
      <c r="C444" s="10" t="s">
        <v>93</v>
      </c>
      <c r="D444" s="22">
        <v>5.8</v>
      </c>
      <c r="E444" s="10" t="s">
        <v>678</v>
      </c>
      <c r="F444" s="10" t="s">
        <v>1078</v>
      </c>
      <c r="G444" s="10" t="s">
        <v>1080</v>
      </c>
    </row>
    <row r="445" spans="1:7" ht="26.4">
      <c r="A445" s="22" t="s">
        <v>161</v>
      </c>
      <c r="B445" s="10" t="s">
        <v>679</v>
      </c>
      <c r="C445" s="10" t="s">
        <v>93</v>
      </c>
      <c r="D445" s="22">
        <v>18.899999999999999</v>
      </c>
      <c r="E445" s="10" t="s">
        <v>680</v>
      </c>
      <c r="F445" s="10" t="s">
        <v>1081</v>
      </c>
      <c r="G445" s="10" t="s">
        <v>661</v>
      </c>
    </row>
    <row r="446" spans="1:7" ht="79.2">
      <c r="A446" s="26" t="s">
        <v>278</v>
      </c>
      <c r="B446" s="14" t="s">
        <v>681</v>
      </c>
      <c r="C446" s="14" t="s">
        <v>93</v>
      </c>
      <c r="D446" s="26">
        <v>16.3354</v>
      </c>
      <c r="E446" s="14" t="s">
        <v>1101</v>
      </c>
      <c r="F446" s="14" t="s">
        <v>1515</v>
      </c>
      <c r="G446" s="14" t="s">
        <v>1516</v>
      </c>
    </row>
    <row r="447" spans="1:7">
      <c r="A447" s="22"/>
      <c r="B447" s="23" t="s">
        <v>22</v>
      </c>
      <c r="C447" s="23">
        <v>26</v>
      </c>
      <c r="D447" s="21">
        <f>SUM(D421:D446)</f>
        <v>383.43539999999996</v>
      </c>
      <c r="E447" s="10"/>
      <c r="F447" s="10"/>
      <c r="G447" s="10"/>
    </row>
    <row r="448" spans="1:7" ht="39.6">
      <c r="A448" s="22" t="s">
        <v>53</v>
      </c>
      <c r="B448" s="10" t="s">
        <v>682</v>
      </c>
      <c r="C448" s="10" t="s">
        <v>683</v>
      </c>
      <c r="D448" s="22">
        <v>4.5</v>
      </c>
      <c r="E448" s="10" t="s">
        <v>1123</v>
      </c>
      <c r="F448" s="10" t="s">
        <v>1125</v>
      </c>
      <c r="G448" s="10" t="s">
        <v>1122</v>
      </c>
    </row>
    <row r="449" spans="1:7" ht="39.6">
      <c r="A449" s="22" t="s">
        <v>66</v>
      </c>
      <c r="B449" s="10" t="s">
        <v>685</v>
      </c>
      <c r="C449" s="10" t="s">
        <v>683</v>
      </c>
      <c r="D449" s="22">
        <v>3.2</v>
      </c>
      <c r="E449" s="10" t="s">
        <v>1373</v>
      </c>
      <c r="F449" s="10" t="s">
        <v>1374</v>
      </c>
      <c r="G449" s="10" t="s">
        <v>684</v>
      </c>
    </row>
    <row r="450" spans="1:7" ht="66">
      <c r="A450" s="26" t="s">
        <v>222</v>
      </c>
      <c r="B450" s="14" t="s">
        <v>686</v>
      </c>
      <c r="C450" s="14" t="s">
        <v>683</v>
      </c>
      <c r="D450" s="26">
        <v>6.2</v>
      </c>
      <c r="E450" s="14" t="s">
        <v>1549</v>
      </c>
      <c r="F450" s="27" t="s">
        <v>1550</v>
      </c>
      <c r="G450" s="14" t="s">
        <v>1371</v>
      </c>
    </row>
    <row r="451" spans="1:7" ht="52.8">
      <c r="A451" s="26" t="s">
        <v>85</v>
      </c>
      <c r="B451" s="14" t="s">
        <v>687</v>
      </c>
      <c r="C451" s="14" t="s">
        <v>683</v>
      </c>
      <c r="D451" s="26">
        <v>6.7</v>
      </c>
      <c r="E451" s="14" t="s">
        <v>1372</v>
      </c>
      <c r="F451" s="14" t="s">
        <v>1573</v>
      </c>
      <c r="G451" s="14" t="s">
        <v>1371</v>
      </c>
    </row>
    <row r="452" spans="1:7" ht="52.8">
      <c r="A452" s="22" t="s">
        <v>226</v>
      </c>
      <c r="B452" s="10" t="s">
        <v>688</v>
      </c>
      <c r="C452" s="10" t="s">
        <v>683</v>
      </c>
      <c r="D452" s="22">
        <v>31.7</v>
      </c>
      <c r="E452" s="10" t="s">
        <v>1375</v>
      </c>
      <c r="F452" s="10" t="s">
        <v>1599</v>
      </c>
      <c r="G452" s="10" t="s">
        <v>494</v>
      </c>
    </row>
    <row r="453" spans="1:7" ht="52.8">
      <c r="A453" s="22" t="s">
        <v>228</v>
      </c>
      <c r="B453" s="10" t="s">
        <v>689</v>
      </c>
      <c r="C453" s="10" t="s">
        <v>683</v>
      </c>
      <c r="D453" s="22">
        <v>45.3</v>
      </c>
      <c r="E453" s="10" t="s">
        <v>1127</v>
      </c>
      <c r="F453" s="10" t="s">
        <v>1126</v>
      </c>
      <c r="G453" s="10" t="s">
        <v>1124</v>
      </c>
    </row>
    <row r="454" spans="1:7" ht="52.8">
      <c r="A454" s="22" t="s">
        <v>237</v>
      </c>
      <c r="B454" s="10" t="s">
        <v>690</v>
      </c>
      <c r="C454" s="10" t="s">
        <v>683</v>
      </c>
      <c r="D454" s="22">
        <v>6.7</v>
      </c>
      <c r="E454" s="10" t="s">
        <v>1554</v>
      </c>
      <c r="F454" s="10" t="s">
        <v>1574</v>
      </c>
      <c r="G454" s="10" t="s">
        <v>1124</v>
      </c>
    </row>
    <row r="455" spans="1:7" ht="66">
      <c r="A455" s="22" t="s">
        <v>124</v>
      </c>
      <c r="B455" s="10" t="s">
        <v>691</v>
      </c>
      <c r="C455" s="10" t="s">
        <v>683</v>
      </c>
      <c r="D455" s="22">
        <v>80</v>
      </c>
      <c r="E455" s="10" t="s">
        <v>1575</v>
      </c>
      <c r="F455" s="10" t="s">
        <v>1576</v>
      </c>
      <c r="G455" s="10" t="s">
        <v>692</v>
      </c>
    </row>
    <row r="456" spans="1:7" ht="52.8">
      <c r="A456" s="22" t="s">
        <v>240</v>
      </c>
      <c r="B456" s="10" t="s">
        <v>693</v>
      </c>
      <c r="C456" s="10" t="s">
        <v>683</v>
      </c>
      <c r="D456" s="22">
        <v>7.1</v>
      </c>
      <c r="E456" s="10" t="s">
        <v>1383</v>
      </c>
      <c r="F456" s="10" t="s">
        <v>1557</v>
      </c>
      <c r="G456" s="10" t="s">
        <v>694</v>
      </c>
    </row>
    <row r="457" spans="1:7" ht="52.8">
      <c r="A457" s="22" t="s">
        <v>243</v>
      </c>
      <c r="B457" s="10" t="s">
        <v>695</v>
      </c>
      <c r="C457" s="10" t="s">
        <v>683</v>
      </c>
      <c r="D457" s="22">
        <v>40.700000000000003</v>
      </c>
      <c r="E457" s="10" t="s">
        <v>1558</v>
      </c>
      <c r="F457" s="10" t="s">
        <v>1577</v>
      </c>
      <c r="G457" s="10" t="s">
        <v>1379</v>
      </c>
    </row>
    <row r="458" spans="1:7" ht="66">
      <c r="A458" s="22" t="s">
        <v>246</v>
      </c>
      <c r="B458" s="10" t="s">
        <v>696</v>
      </c>
      <c r="C458" s="10" t="s">
        <v>683</v>
      </c>
      <c r="D458" s="22">
        <v>18</v>
      </c>
      <c r="E458" s="10" t="s">
        <v>1378</v>
      </c>
      <c r="F458" s="10" t="s">
        <v>1376</v>
      </c>
      <c r="G458" s="10" t="s">
        <v>1377</v>
      </c>
    </row>
    <row r="459" spans="1:7" ht="66">
      <c r="A459" s="22" t="s">
        <v>248</v>
      </c>
      <c r="B459" s="10" t="s">
        <v>697</v>
      </c>
      <c r="C459" s="10" t="s">
        <v>683</v>
      </c>
      <c r="D459" s="22">
        <v>5.7</v>
      </c>
      <c r="E459" s="10" t="s">
        <v>1380</v>
      </c>
      <c r="F459" s="10" t="s">
        <v>1376</v>
      </c>
      <c r="G459" s="10" t="s">
        <v>1379</v>
      </c>
    </row>
    <row r="460" spans="1:7" ht="52.8">
      <c r="A460" s="22" t="s">
        <v>564</v>
      </c>
      <c r="B460" s="10" t="s">
        <v>698</v>
      </c>
      <c r="C460" s="10" t="s">
        <v>683</v>
      </c>
      <c r="D460" s="22">
        <v>24</v>
      </c>
      <c r="E460" s="10" t="s">
        <v>1381</v>
      </c>
      <c r="F460" s="10" t="s">
        <v>1382</v>
      </c>
      <c r="G460" s="10" t="s">
        <v>1082</v>
      </c>
    </row>
    <row r="461" spans="1:7" ht="52.8">
      <c r="A461" s="26" t="s">
        <v>566</v>
      </c>
      <c r="B461" s="14" t="s">
        <v>699</v>
      </c>
      <c r="C461" s="14" t="s">
        <v>683</v>
      </c>
      <c r="D461" s="26">
        <v>27.1</v>
      </c>
      <c r="E461" s="14" t="s">
        <v>1385</v>
      </c>
      <c r="F461" s="14" t="s">
        <v>1432</v>
      </c>
      <c r="G461" s="14" t="s">
        <v>1384</v>
      </c>
    </row>
    <row r="462" spans="1:7" ht="66">
      <c r="A462" s="22" t="s">
        <v>568</v>
      </c>
      <c r="B462" s="10" t="s">
        <v>700</v>
      </c>
      <c r="C462" s="10" t="s">
        <v>683</v>
      </c>
      <c r="D462" s="22">
        <v>7.7</v>
      </c>
      <c r="E462" s="10" t="s">
        <v>1601</v>
      </c>
      <c r="F462" s="10" t="s">
        <v>1599</v>
      </c>
      <c r="G462" s="10" t="s">
        <v>1386</v>
      </c>
    </row>
    <row r="463" spans="1:7" ht="66">
      <c r="A463" s="26" t="s">
        <v>666</v>
      </c>
      <c r="B463" s="14" t="s">
        <v>701</v>
      </c>
      <c r="C463" s="14" t="s">
        <v>683</v>
      </c>
      <c r="D463" s="26">
        <v>22.7</v>
      </c>
      <c r="E463" s="14" t="s">
        <v>1551</v>
      </c>
      <c r="F463" s="27" t="s">
        <v>1548</v>
      </c>
      <c r="G463" s="14" t="s">
        <v>1386</v>
      </c>
    </row>
    <row r="464" spans="1:7" ht="66">
      <c r="A464" s="26" t="s">
        <v>385</v>
      </c>
      <c r="B464" s="14" t="s">
        <v>702</v>
      </c>
      <c r="C464" s="14" t="s">
        <v>683</v>
      </c>
      <c r="D464" s="26">
        <v>22</v>
      </c>
      <c r="E464" s="14" t="s">
        <v>1552</v>
      </c>
      <c r="F464" s="27" t="s">
        <v>1548</v>
      </c>
      <c r="G464" s="14" t="s">
        <v>1553</v>
      </c>
    </row>
    <row r="465" spans="1:7" ht="52.8">
      <c r="A465" s="26" t="s">
        <v>387</v>
      </c>
      <c r="B465" s="14" t="s">
        <v>703</v>
      </c>
      <c r="C465" s="14" t="s">
        <v>683</v>
      </c>
      <c r="D465" s="26">
        <v>20</v>
      </c>
      <c r="E465" s="14" t="s">
        <v>1387</v>
      </c>
      <c r="F465" s="14" t="s">
        <v>1432</v>
      </c>
      <c r="G465" s="14" t="s">
        <v>1384</v>
      </c>
    </row>
    <row r="466" spans="1:7" ht="39.6">
      <c r="A466" s="26" t="s">
        <v>389</v>
      </c>
      <c r="B466" s="14" t="s">
        <v>704</v>
      </c>
      <c r="C466" s="14" t="s">
        <v>683</v>
      </c>
      <c r="D466" s="26">
        <v>6.8</v>
      </c>
      <c r="E466" s="14" t="s">
        <v>1389</v>
      </c>
      <c r="F466" s="27" t="s">
        <v>1548</v>
      </c>
      <c r="G466" s="14" t="s">
        <v>1388</v>
      </c>
    </row>
    <row r="467" spans="1:7" ht="66">
      <c r="A467" s="22" t="s">
        <v>391</v>
      </c>
      <c r="B467" s="10" t="s">
        <v>705</v>
      </c>
      <c r="C467" s="10" t="s">
        <v>683</v>
      </c>
      <c r="D467" s="22">
        <v>62</v>
      </c>
      <c r="E467" s="10" t="s">
        <v>1602</v>
      </c>
      <c r="F467" s="10" t="s">
        <v>1595</v>
      </c>
      <c r="G467" s="10" t="s">
        <v>1318</v>
      </c>
    </row>
    <row r="468" spans="1:7" ht="52.8">
      <c r="A468" s="22" t="s">
        <v>393</v>
      </c>
      <c r="B468" s="10" t="s">
        <v>706</v>
      </c>
      <c r="C468" s="10" t="s">
        <v>683</v>
      </c>
      <c r="D468" s="22">
        <v>32</v>
      </c>
      <c r="E468" s="10" t="s">
        <v>1390</v>
      </c>
      <c r="F468" s="10" t="s">
        <v>1595</v>
      </c>
      <c r="G468" s="10" t="s">
        <v>1128</v>
      </c>
    </row>
    <row r="469" spans="1:7" ht="39.6">
      <c r="A469" s="22" t="s">
        <v>395</v>
      </c>
      <c r="B469" s="10" t="s">
        <v>707</v>
      </c>
      <c r="C469" s="10" t="s">
        <v>683</v>
      </c>
      <c r="D469" s="22">
        <v>7.3</v>
      </c>
      <c r="E469" s="10" t="s">
        <v>1391</v>
      </c>
      <c r="F469" s="10" t="s">
        <v>1392</v>
      </c>
      <c r="G469" s="10" t="s">
        <v>1128</v>
      </c>
    </row>
    <row r="470" spans="1:7" ht="39.6">
      <c r="A470" s="22" t="s">
        <v>397</v>
      </c>
      <c r="B470" s="10" t="s">
        <v>708</v>
      </c>
      <c r="C470" s="10" t="s">
        <v>683</v>
      </c>
      <c r="D470" s="22">
        <v>4.5</v>
      </c>
      <c r="E470" s="10" t="s">
        <v>1391</v>
      </c>
      <c r="F470" s="10" t="s">
        <v>1392</v>
      </c>
      <c r="G470" s="10" t="s">
        <v>1388</v>
      </c>
    </row>
    <row r="471" spans="1:7" ht="52.8">
      <c r="A471" s="24" t="s">
        <v>159</v>
      </c>
      <c r="B471" s="25" t="s">
        <v>709</v>
      </c>
      <c r="C471" s="25" t="s">
        <v>683</v>
      </c>
      <c r="D471" s="24">
        <v>3.6</v>
      </c>
      <c r="E471" s="25" t="s">
        <v>1393</v>
      </c>
      <c r="F471" s="25" t="s">
        <v>1443</v>
      </c>
      <c r="G471" s="25" t="s">
        <v>1394</v>
      </c>
    </row>
    <row r="472" spans="1:7" ht="66">
      <c r="A472" s="22" t="s">
        <v>161</v>
      </c>
      <c r="B472" s="10" t="s">
        <v>710</v>
      </c>
      <c r="C472" s="10" t="s">
        <v>683</v>
      </c>
      <c r="D472" s="22">
        <v>6.9</v>
      </c>
      <c r="E472" s="10" t="s">
        <v>1556</v>
      </c>
      <c r="F472" s="10" t="s">
        <v>1577</v>
      </c>
      <c r="G472" s="10" t="s">
        <v>1128</v>
      </c>
    </row>
    <row r="473" spans="1:7" ht="66">
      <c r="A473" s="22" t="s">
        <v>163</v>
      </c>
      <c r="B473" s="10" t="s">
        <v>711</v>
      </c>
      <c r="C473" s="10" t="s">
        <v>683</v>
      </c>
      <c r="D473" s="22">
        <v>34.299999999999997</v>
      </c>
      <c r="E473" s="10" t="s">
        <v>1555</v>
      </c>
      <c r="F473" s="10" t="s">
        <v>1578</v>
      </c>
      <c r="G473" s="10" t="s">
        <v>1388</v>
      </c>
    </row>
    <row r="474" spans="1:7" ht="52.8">
      <c r="A474" s="22" t="s">
        <v>165</v>
      </c>
      <c r="B474" s="10" t="s">
        <v>712</v>
      </c>
      <c r="C474" s="10" t="s">
        <v>683</v>
      </c>
      <c r="D474" s="22">
        <v>28.6</v>
      </c>
      <c r="E474" s="10" t="s">
        <v>1559</v>
      </c>
      <c r="F474" s="10" t="s">
        <v>1579</v>
      </c>
      <c r="G474" s="10" t="s">
        <v>1388</v>
      </c>
    </row>
    <row r="475" spans="1:7" ht="52.8">
      <c r="A475" s="22" t="s">
        <v>167</v>
      </c>
      <c r="B475" s="10" t="s">
        <v>713</v>
      </c>
      <c r="C475" s="10" t="s">
        <v>683</v>
      </c>
      <c r="D475" s="22">
        <v>8.6</v>
      </c>
      <c r="E475" s="10" t="s">
        <v>1395</v>
      </c>
      <c r="F475" s="10" t="s">
        <v>801</v>
      </c>
      <c r="G475" s="10" t="s">
        <v>1128</v>
      </c>
    </row>
    <row r="476" spans="1:7" ht="52.8">
      <c r="A476" s="22" t="s">
        <v>170</v>
      </c>
      <c r="B476" s="10" t="s">
        <v>714</v>
      </c>
      <c r="C476" s="10" t="s">
        <v>683</v>
      </c>
      <c r="D476" s="22">
        <v>7.2</v>
      </c>
      <c r="E476" s="10" t="s">
        <v>1129</v>
      </c>
      <c r="F476" s="10" t="s">
        <v>801</v>
      </c>
      <c r="G476" s="10" t="s">
        <v>1128</v>
      </c>
    </row>
    <row r="477" spans="1:7" ht="52.8">
      <c r="A477" s="22" t="s">
        <v>173</v>
      </c>
      <c r="B477" s="10" t="s">
        <v>715</v>
      </c>
      <c r="C477" s="10" t="s">
        <v>683</v>
      </c>
      <c r="D477" s="22">
        <v>162.4</v>
      </c>
      <c r="E477" s="10" t="s">
        <v>1397</v>
      </c>
      <c r="F477" s="10" t="s">
        <v>780</v>
      </c>
      <c r="G477" s="10" t="s">
        <v>1396</v>
      </c>
    </row>
    <row r="478" spans="1:7">
      <c r="A478" s="22"/>
      <c r="B478" s="23" t="s">
        <v>22</v>
      </c>
      <c r="C478" s="23">
        <v>30</v>
      </c>
      <c r="D478" s="21">
        <f>SUM(D448:D477)</f>
        <v>743.50000000000011</v>
      </c>
      <c r="E478" s="10"/>
      <c r="F478" s="10"/>
      <c r="G478" s="10"/>
    </row>
    <row r="479" spans="1:7">
      <c r="A479" s="1788" t="s">
        <v>716</v>
      </c>
      <c r="B479" s="1788"/>
      <c r="C479" s="29">
        <f>C478+C447+C417+C220+C72+C420</f>
        <v>390</v>
      </c>
      <c r="D479" s="30">
        <f>D478+D447+D417+D220+D72</f>
        <v>32314.543699999995</v>
      </c>
      <c r="E479" s="31"/>
      <c r="F479" s="31"/>
      <c r="G479" s="31"/>
    </row>
    <row r="480" spans="1:7">
      <c r="A480" s="1788" t="s">
        <v>717</v>
      </c>
      <c r="B480" s="1788"/>
      <c r="C480" s="23">
        <f>C479+C65</f>
        <v>433</v>
      </c>
      <c r="D480" s="30">
        <f>D479+D65</f>
        <v>66805.343699999998</v>
      </c>
      <c r="E480" s="31"/>
      <c r="F480" s="31"/>
      <c r="G480" s="31"/>
    </row>
    <row r="481" spans="1:7" ht="27" customHeight="1">
      <c r="A481" s="1791" t="s">
        <v>718</v>
      </c>
      <c r="B481" s="1791"/>
      <c r="C481" s="1791"/>
      <c r="D481" s="1791"/>
      <c r="E481" s="1791"/>
      <c r="F481" s="51"/>
      <c r="G481" s="51"/>
    </row>
    <row r="482" spans="1:7">
      <c r="A482" s="53"/>
    </row>
    <row r="483" spans="1:7" ht="37.200000000000003" customHeight="1">
      <c r="A483" s="1792" t="s">
        <v>1448</v>
      </c>
      <c r="B483" s="1792"/>
      <c r="C483" s="1792"/>
      <c r="D483" s="1792"/>
      <c r="E483" s="1792"/>
    </row>
    <row r="484" spans="1:7" ht="39.6" customHeight="1">
      <c r="A484" s="1789" t="s">
        <v>1449</v>
      </c>
      <c r="B484" s="1789"/>
      <c r="C484" s="1789"/>
      <c r="D484" s="1789"/>
      <c r="E484" s="1789"/>
    </row>
    <row r="485" spans="1:7" ht="28.2" customHeight="1">
      <c r="A485" s="1790" t="s">
        <v>1605</v>
      </c>
      <c r="B485" s="1790"/>
      <c r="C485" s="1790"/>
      <c r="D485" s="1790"/>
      <c r="E485" s="1790"/>
    </row>
  </sheetData>
  <mergeCells count="14">
    <mergeCell ref="A484:E484"/>
    <mergeCell ref="A485:E485"/>
    <mergeCell ref="A481:E481"/>
    <mergeCell ref="A483:E483"/>
    <mergeCell ref="A66:G66"/>
    <mergeCell ref="A67:G67"/>
    <mergeCell ref="A479:B479"/>
    <mergeCell ref="A480:B480"/>
    <mergeCell ref="A52:G52"/>
    <mergeCell ref="A1:G1"/>
    <mergeCell ref="A2:G2"/>
    <mergeCell ref="A3:G3"/>
    <mergeCell ref="A5:G5"/>
    <mergeCell ref="B6:G6"/>
  </mergeCells>
  <pageMargins left="0.7" right="0.7" top="0.75" bottom="0.75" header="0.3" footer="0.3"/>
  <pageSetup paperSize="9"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row r="1" spans="1:1">
      <c r="A1" t="s">
        <v>26442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75"/>
  <sheetViews>
    <sheetView workbookViewId="0">
      <selection activeCell="A2" sqref="A2:G2"/>
    </sheetView>
  </sheetViews>
  <sheetFormatPr defaultColWidth="17.44140625" defaultRowHeight="15.6"/>
  <cols>
    <col min="1" max="1" width="6.6640625" style="106" customWidth="1"/>
    <col min="2" max="3" width="17.44140625" style="106"/>
    <col min="4" max="4" width="17.44140625" style="107"/>
    <col min="5" max="5" width="38.109375" style="106" customWidth="1"/>
    <col min="6" max="6" width="27.33203125" style="106" customWidth="1"/>
    <col min="7" max="7" width="27.6640625" style="106" customWidth="1"/>
    <col min="8" max="9" width="17.44140625" style="85"/>
    <col min="10" max="16384" width="17.44140625" style="57"/>
  </cols>
  <sheetData>
    <row r="1" spans="1:12" ht="35.25" customHeight="1">
      <c r="A1" s="1795" t="s">
        <v>2672</v>
      </c>
      <c r="B1" s="1796"/>
      <c r="C1" s="1796"/>
      <c r="D1" s="1796"/>
      <c r="E1" s="1796"/>
      <c r="F1" s="1796"/>
      <c r="G1" s="1796"/>
      <c r="H1" s="56"/>
      <c r="I1" s="56"/>
      <c r="L1" s="58"/>
    </row>
    <row r="2" spans="1:12" ht="82.8">
      <c r="A2" s="1112" t="s">
        <v>1606</v>
      </c>
      <c r="B2" s="1112" t="s">
        <v>1607</v>
      </c>
      <c r="C2" s="1112" t="s">
        <v>0</v>
      </c>
      <c r="D2" s="65" t="s">
        <v>1</v>
      </c>
      <c r="E2" s="1112" t="s">
        <v>1608</v>
      </c>
      <c r="F2" s="1112" t="s">
        <v>15</v>
      </c>
      <c r="G2" s="1112" t="s">
        <v>16</v>
      </c>
      <c r="H2" s="61"/>
      <c r="I2" s="61"/>
      <c r="L2" s="62"/>
    </row>
    <row r="3" spans="1:12" ht="14.4">
      <c r="A3" s="1797" t="s">
        <v>1609</v>
      </c>
      <c r="B3" s="1798"/>
      <c r="C3" s="1798"/>
      <c r="D3" s="1798"/>
      <c r="E3" s="1798"/>
      <c r="F3" s="1798"/>
      <c r="G3" s="1798"/>
      <c r="H3" s="56"/>
      <c r="I3" s="56"/>
      <c r="L3" s="58"/>
    </row>
    <row r="4" spans="1:12" ht="28.5" customHeight="1">
      <c r="A4" s="63">
        <v>1</v>
      </c>
      <c r="B4" s="59" t="s">
        <v>1610</v>
      </c>
      <c r="C4" s="59" t="s">
        <v>1611</v>
      </c>
      <c r="D4" s="60">
        <v>2975.7</v>
      </c>
      <c r="E4" s="59" t="s">
        <v>1612</v>
      </c>
      <c r="F4" s="59" t="s">
        <v>1610</v>
      </c>
      <c r="G4" s="59" t="s">
        <v>1613</v>
      </c>
      <c r="H4" s="54"/>
      <c r="I4" s="54"/>
      <c r="L4" s="58"/>
    </row>
    <row r="5" spans="1:12" ht="14.4">
      <c r="A5" s="63"/>
      <c r="B5" s="64" t="s">
        <v>1614</v>
      </c>
      <c r="C5" s="64"/>
      <c r="D5" s="65">
        <f>SUM(D4)</f>
        <v>2975.7</v>
      </c>
      <c r="E5" s="59"/>
      <c r="F5" s="59"/>
      <c r="G5" s="59"/>
      <c r="H5" s="54"/>
      <c r="I5" s="54"/>
      <c r="L5" s="58"/>
    </row>
    <row r="6" spans="1:12" ht="115.5" customHeight="1">
      <c r="A6" s="63">
        <v>1</v>
      </c>
      <c r="B6" s="59" t="s">
        <v>1615</v>
      </c>
      <c r="C6" s="59" t="s">
        <v>1616</v>
      </c>
      <c r="D6" s="60">
        <v>48977</v>
      </c>
      <c r="E6" s="59" t="s">
        <v>1617</v>
      </c>
      <c r="F6" s="59" t="s">
        <v>1618</v>
      </c>
      <c r="G6" s="59" t="s">
        <v>1619</v>
      </c>
      <c r="H6" s="54"/>
      <c r="I6" s="54"/>
      <c r="L6" s="58"/>
    </row>
    <row r="7" spans="1:12" ht="106.2" customHeight="1">
      <c r="A7" s="63">
        <v>2</v>
      </c>
      <c r="B7" s="59" t="s">
        <v>1620</v>
      </c>
      <c r="C7" s="59" t="s">
        <v>1616</v>
      </c>
      <c r="D7" s="60">
        <v>39315.5</v>
      </c>
      <c r="E7" s="59" t="s">
        <v>1621</v>
      </c>
      <c r="F7" s="59" t="s">
        <v>1621</v>
      </c>
      <c r="G7" s="59" t="s">
        <v>1622</v>
      </c>
      <c r="H7" s="54"/>
      <c r="I7" s="54"/>
      <c r="L7" s="58"/>
    </row>
    <row r="8" spans="1:12" ht="333.75" customHeight="1">
      <c r="A8" s="63">
        <v>3</v>
      </c>
      <c r="B8" s="59" t="s">
        <v>1623</v>
      </c>
      <c r="C8" s="59" t="s">
        <v>1616</v>
      </c>
      <c r="D8" s="60">
        <v>33475.339999999997</v>
      </c>
      <c r="E8" s="59" t="s">
        <v>1624</v>
      </c>
      <c r="F8" s="59" t="s">
        <v>1623</v>
      </c>
      <c r="G8" s="59" t="s">
        <v>1625</v>
      </c>
      <c r="H8" s="54"/>
      <c r="I8" s="54"/>
      <c r="L8" s="58"/>
    </row>
    <row r="9" spans="1:12" ht="14.4">
      <c r="A9" s="63"/>
      <c r="B9" s="64" t="s">
        <v>1626</v>
      </c>
      <c r="C9" s="64"/>
      <c r="D9" s="65">
        <f>SUM(D6:D8)</f>
        <v>121767.84</v>
      </c>
      <c r="E9" s="59"/>
      <c r="F9" s="59"/>
      <c r="G9" s="59"/>
      <c r="H9" s="54"/>
      <c r="I9" s="54"/>
      <c r="L9" s="58"/>
    </row>
    <row r="10" spans="1:12" ht="14.4">
      <c r="A10" s="63"/>
      <c r="B10" s="64" t="s">
        <v>1627</v>
      </c>
      <c r="C10" s="64"/>
      <c r="D10" s="65"/>
      <c r="E10" s="59"/>
      <c r="F10" s="59"/>
      <c r="G10" s="59"/>
      <c r="H10" s="54"/>
      <c r="I10" s="54"/>
      <c r="L10" s="58"/>
    </row>
    <row r="11" spans="1:12" ht="48.75" customHeight="1">
      <c r="A11" s="63">
        <v>1</v>
      </c>
      <c r="B11" s="59" t="s">
        <v>1628</v>
      </c>
      <c r="C11" s="59" t="s">
        <v>231</v>
      </c>
      <c r="D11" s="60">
        <v>40</v>
      </c>
      <c r="E11" s="59" t="s">
        <v>1629</v>
      </c>
      <c r="F11" s="59" t="s">
        <v>1630</v>
      </c>
      <c r="G11" s="59" t="s">
        <v>1631</v>
      </c>
      <c r="H11" s="54"/>
      <c r="I11" s="54"/>
      <c r="L11" s="58"/>
    </row>
    <row r="12" spans="1:12" ht="30" customHeight="1">
      <c r="A12" s="63">
        <v>2</v>
      </c>
      <c r="B12" s="59" t="s">
        <v>1632</v>
      </c>
      <c r="C12" s="59" t="s">
        <v>231</v>
      </c>
      <c r="D12" s="60">
        <v>72.900000000000006</v>
      </c>
      <c r="E12" s="59" t="s">
        <v>1633</v>
      </c>
      <c r="F12" s="59" t="s">
        <v>1634</v>
      </c>
      <c r="G12" s="59" t="s">
        <v>1635</v>
      </c>
      <c r="H12" s="54"/>
      <c r="I12" s="54"/>
      <c r="L12" s="58"/>
    </row>
    <row r="13" spans="1:12" ht="27.75" customHeight="1">
      <c r="A13" s="63">
        <v>3</v>
      </c>
      <c r="B13" s="59" t="s">
        <v>1636</v>
      </c>
      <c r="C13" s="59" t="s">
        <v>231</v>
      </c>
      <c r="D13" s="60">
        <v>73.3</v>
      </c>
      <c r="E13" s="59" t="s">
        <v>1637</v>
      </c>
      <c r="F13" s="59" t="s">
        <v>1634</v>
      </c>
      <c r="G13" s="59" t="s">
        <v>1635</v>
      </c>
      <c r="H13" s="54"/>
      <c r="I13" s="54"/>
      <c r="L13" s="58"/>
    </row>
    <row r="14" spans="1:12" ht="74.25" customHeight="1">
      <c r="A14" s="63">
        <v>4</v>
      </c>
      <c r="B14" s="59" t="s">
        <v>1638</v>
      </c>
      <c r="C14" s="59" t="s">
        <v>231</v>
      </c>
      <c r="D14" s="60">
        <v>705.6</v>
      </c>
      <c r="E14" s="59" t="s">
        <v>1639</v>
      </c>
      <c r="F14" s="59" t="s">
        <v>1640</v>
      </c>
      <c r="G14" s="59" t="s">
        <v>1641</v>
      </c>
      <c r="H14" s="54"/>
      <c r="I14" s="54"/>
      <c r="L14" s="58"/>
    </row>
    <row r="15" spans="1:12" ht="74.25" customHeight="1">
      <c r="A15" s="63">
        <v>5</v>
      </c>
      <c r="B15" s="59" t="s">
        <v>1642</v>
      </c>
      <c r="C15" s="59" t="s">
        <v>231</v>
      </c>
      <c r="D15" s="60">
        <v>549</v>
      </c>
      <c r="E15" s="59" t="s">
        <v>1643</v>
      </c>
      <c r="F15" s="59" t="s">
        <v>1644</v>
      </c>
      <c r="G15" s="59" t="s">
        <v>1635</v>
      </c>
      <c r="H15" s="54"/>
      <c r="I15" s="54"/>
      <c r="L15" s="58"/>
    </row>
    <row r="16" spans="1:12" ht="36" customHeight="1">
      <c r="A16" s="63">
        <v>6</v>
      </c>
      <c r="B16" s="59" t="s">
        <v>1645</v>
      </c>
      <c r="C16" s="59" t="s">
        <v>231</v>
      </c>
      <c r="D16" s="60">
        <v>75.900000000000006</v>
      </c>
      <c r="E16" s="59" t="s">
        <v>1646</v>
      </c>
      <c r="F16" s="59" t="s">
        <v>1647</v>
      </c>
      <c r="G16" s="59" t="s">
        <v>1635</v>
      </c>
      <c r="H16" s="54"/>
      <c r="I16" s="54"/>
      <c r="L16" s="58"/>
    </row>
    <row r="17" spans="1:12" ht="42.75" customHeight="1">
      <c r="A17" s="63">
        <v>7</v>
      </c>
      <c r="B17" s="59" t="s">
        <v>1648</v>
      </c>
      <c r="C17" s="59" t="s">
        <v>231</v>
      </c>
      <c r="D17" s="60">
        <v>90</v>
      </c>
      <c r="E17" s="59" t="s">
        <v>1649</v>
      </c>
      <c r="F17" s="59" t="s">
        <v>1650</v>
      </c>
      <c r="G17" s="59" t="s">
        <v>1635</v>
      </c>
      <c r="H17" s="54"/>
      <c r="I17" s="54"/>
      <c r="L17" s="58"/>
    </row>
    <row r="18" spans="1:12" ht="117.75" customHeight="1">
      <c r="A18" s="63">
        <v>8</v>
      </c>
      <c r="B18" s="59" t="s">
        <v>1651</v>
      </c>
      <c r="C18" s="59" t="s">
        <v>231</v>
      </c>
      <c r="D18" s="60">
        <v>4420</v>
      </c>
      <c r="E18" s="59" t="s">
        <v>1652</v>
      </c>
      <c r="F18" s="59" t="s">
        <v>1653</v>
      </c>
      <c r="G18" s="59" t="s">
        <v>1641</v>
      </c>
      <c r="H18" s="54"/>
      <c r="I18" s="54"/>
      <c r="L18" s="58"/>
    </row>
    <row r="19" spans="1:12" ht="19.5" customHeight="1">
      <c r="A19" s="63">
        <v>9</v>
      </c>
      <c r="B19" s="59" t="s">
        <v>1654</v>
      </c>
      <c r="C19" s="59" t="s">
        <v>25</v>
      </c>
      <c r="D19" s="60">
        <v>600</v>
      </c>
      <c r="E19" s="59" t="s">
        <v>1655</v>
      </c>
      <c r="F19" s="59" t="s">
        <v>1656</v>
      </c>
      <c r="G19" s="59" t="s">
        <v>1657</v>
      </c>
      <c r="H19" s="54"/>
      <c r="I19" s="54"/>
      <c r="L19" s="58"/>
    </row>
    <row r="20" spans="1:12" ht="29.25" customHeight="1">
      <c r="A20" s="63">
        <v>10</v>
      </c>
      <c r="B20" s="59" t="s">
        <v>1658</v>
      </c>
      <c r="C20" s="59" t="s">
        <v>25</v>
      </c>
      <c r="D20" s="60">
        <v>130</v>
      </c>
      <c r="E20" s="59" t="s">
        <v>1659</v>
      </c>
      <c r="F20" s="59" t="s">
        <v>1660</v>
      </c>
      <c r="G20" s="59" t="s">
        <v>1631</v>
      </c>
      <c r="H20" s="54"/>
      <c r="I20" s="54"/>
      <c r="L20" s="58"/>
    </row>
    <row r="21" spans="1:12" ht="28.5" customHeight="1">
      <c r="A21" s="63">
        <v>11</v>
      </c>
      <c r="B21" s="59" t="s">
        <v>1661</v>
      </c>
      <c r="C21" s="59" t="s">
        <v>25</v>
      </c>
      <c r="D21" s="60">
        <v>50</v>
      </c>
      <c r="E21" s="59" t="s">
        <v>1662</v>
      </c>
      <c r="F21" s="59" t="s">
        <v>1663</v>
      </c>
      <c r="G21" s="59" t="s">
        <v>1631</v>
      </c>
      <c r="H21" s="54"/>
      <c r="I21" s="54"/>
      <c r="L21" s="58"/>
    </row>
    <row r="22" spans="1:12" ht="29.25" customHeight="1">
      <c r="A22" s="63">
        <v>12</v>
      </c>
      <c r="B22" s="59" t="s">
        <v>1664</v>
      </c>
      <c r="C22" s="59" t="s">
        <v>25</v>
      </c>
      <c r="D22" s="60">
        <v>418</v>
      </c>
      <c r="E22" s="59" t="s">
        <v>1665</v>
      </c>
      <c r="F22" s="59" t="s">
        <v>1666</v>
      </c>
      <c r="G22" s="59" t="s">
        <v>1635</v>
      </c>
      <c r="H22" s="54"/>
      <c r="I22" s="54"/>
      <c r="L22" s="58"/>
    </row>
    <row r="23" spans="1:12" ht="32.25" customHeight="1">
      <c r="A23" s="63">
        <v>13</v>
      </c>
      <c r="B23" s="59" t="s">
        <v>1667</v>
      </c>
      <c r="C23" s="59" t="s">
        <v>25</v>
      </c>
      <c r="D23" s="60">
        <v>87.6</v>
      </c>
      <c r="E23" s="59" t="s">
        <v>1668</v>
      </c>
      <c r="F23" s="59" t="s">
        <v>1650</v>
      </c>
      <c r="G23" s="59" t="s">
        <v>1635</v>
      </c>
      <c r="H23" s="54"/>
      <c r="I23" s="54"/>
      <c r="L23" s="58"/>
    </row>
    <row r="24" spans="1:12" ht="36.75" customHeight="1">
      <c r="A24" s="63">
        <v>14</v>
      </c>
      <c r="B24" s="59" t="s">
        <v>1669</v>
      </c>
      <c r="C24" s="59" t="s">
        <v>25</v>
      </c>
      <c r="D24" s="60">
        <v>99</v>
      </c>
      <c r="E24" s="59" t="s">
        <v>1670</v>
      </c>
      <c r="F24" s="59" t="s">
        <v>1647</v>
      </c>
      <c r="G24" s="59" t="s">
        <v>1635</v>
      </c>
      <c r="H24" s="54"/>
      <c r="I24" s="54"/>
      <c r="L24" s="58"/>
    </row>
    <row r="25" spans="1:12" ht="35.25" customHeight="1">
      <c r="A25" s="63">
        <v>15</v>
      </c>
      <c r="B25" s="59" t="s">
        <v>1671</v>
      </c>
      <c r="C25" s="59" t="s">
        <v>1672</v>
      </c>
      <c r="D25" s="60">
        <v>320.5</v>
      </c>
      <c r="E25" s="59" t="s">
        <v>1673</v>
      </c>
      <c r="F25" s="59" t="s">
        <v>1647</v>
      </c>
      <c r="G25" s="59" t="s">
        <v>1674</v>
      </c>
      <c r="H25" s="54"/>
      <c r="I25" s="54"/>
      <c r="L25" s="58"/>
    </row>
    <row r="26" spans="1:12" ht="14.4">
      <c r="A26" s="63"/>
      <c r="B26" s="64" t="s">
        <v>1675</v>
      </c>
      <c r="C26" s="59"/>
      <c r="D26" s="65">
        <f>SUM(D11:D25)</f>
        <v>7731.8</v>
      </c>
      <c r="E26" s="59"/>
      <c r="F26" s="59"/>
      <c r="G26" s="59"/>
      <c r="H26" s="54"/>
      <c r="I26" s="54"/>
      <c r="L26" s="58"/>
    </row>
    <row r="27" spans="1:12" ht="27.6">
      <c r="A27" s="63"/>
      <c r="B27" s="64" t="s">
        <v>1676</v>
      </c>
      <c r="C27" s="59"/>
      <c r="D27" s="65"/>
      <c r="E27" s="59"/>
      <c r="F27" s="59"/>
      <c r="G27" s="59"/>
      <c r="H27" s="54"/>
      <c r="I27" s="54"/>
      <c r="L27" s="58"/>
    </row>
    <row r="28" spans="1:12" ht="29.25" customHeight="1">
      <c r="A28" s="63">
        <v>1</v>
      </c>
      <c r="B28" s="59" t="s">
        <v>1677</v>
      </c>
      <c r="C28" s="59" t="s">
        <v>72</v>
      </c>
      <c r="D28" s="60">
        <v>30</v>
      </c>
      <c r="E28" s="59" t="s">
        <v>1678</v>
      </c>
      <c r="F28" s="59" t="s">
        <v>1644</v>
      </c>
      <c r="G28" s="59" t="s">
        <v>1657</v>
      </c>
      <c r="H28" s="54"/>
      <c r="I28" s="54"/>
      <c r="L28" s="58"/>
    </row>
    <row r="29" spans="1:12" ht="29.25" customHeight="1">
      <c r="A29" s="63">
        <v>2</v>
      </c>
      <c r="B29" s="59" t="s">
        <v>1679</v>
      </c>
      <c r="C29" s="59" t="s">
        <v>552</v>
      </c>
      <c r="D29" s="60">
        <v>44</v>
      </c>
      <c r="E29" s="59" t="s">
        <v>1680</v>
      </c>
      <c r="F29" s="59" t="s">
        <v>1681</v>
      </c>
      <c r="G29" s="59" t="s">
        <v>1682</v>
      </c>
      <c r="H29" s="54"/>
      <c r="I29" s="54"/>
      <c r="L29" s="58"/>
    </row>
    <row r="30" spans="1:12" ht="27.75" customHeight="1">
      <c r="A30" s="63">
        <v>3</v>
      </c>
      <c r="B30" s="59" t="s">
        <v>1683</v>
      </c>
      <c r="C30" s="59" t="s">
        <v>552</v>
      </c>
      <c r="D30" s="60">
        <v>46</v>
      </c>
      <c r="E30" s="59" t="s">
        <v>1684</v>
      </c>
      <c r="F30" s="59" t="s">
        <v>1685</v>
      </c>
      <c r="G30" s="59" t="s">
        <v>1682</v>
      </c>
      <c r="H30" s="54"/>
      <c r="I30" s="54"/>
      <c r="L30" s="58"/>
    </row>
    <row r="31" spans="1:12" ht="56.25" customHeight="1">
      <c r="A31" s="63">
        <v>4</v>
      </c>
      <c r="B31" s="59" t="s">
        <v>1686</v>
      </c>
      <c r="C31" s="59" t="s">
        <v>75</v>
      </c>
      <c r="D31" s="60">
        <v>2.9</v>
      </c>
      <c r="E31" s="59" t="s">
        <v>1687</v>
      </c>
      <c r="F31" s="59" t="s">
        <v>1688</v>
      </c>
      <c r="G31" s="59" t="s">
        <v>1689</v>
      </c>
      <c r="H31" s="54"/>
      <c r="I31" s="54"/>
      <c r="L31" s="58"/>
    </row>
    <row r="32" spans="1:12" ht="14.4">
      <c r="A32" s="63"/>
      <c r="B32" s="66" t="s">
        <v>1690</v>
      </c>
      <c r="C32" s="63"/>
      <c r="D32" s="65">
        <f>SUM(D28:D31)</f>
        <v>122.9</v>
      </c>
      <c r="E32" s="63"/>
      <c r="F32" s="63"/>
      <c r="G32" s="63"/>
      <c r="H32" s="56"/>
      <c r="I32" s="56"/>
      <c r="L32" s="58"/>
    </row>
    <row r="33" spans="1:12" ht="47.4" customHeight="1">
      <c r="A33" s="63">
        <v>1</v>
      </c>
      <c r="B33" s="59" t="s">
        <v>1691</v>
      </c>
      <c r="C33" s="59"/>
      <c r="D33" s="60">
        <v>10</v>
      </c>
      <c r="E33" s="59" t="s">
        <v>1692</v>
      </c>
      <c r="F33" s="59" t="s">
        <v>1693</v>
      </c>
      <c r="G33" s="59" t="s">
        <v>1682</v>
      </c>
      <c r="H33" s="54"/>
      <c r="I33" s="54"/>
      <c r="L33" s="58"/>
    </row>
    <row r="34" spans="1:12" ht="14.4">
      <c r="A34" s="63"/>
      <c r="B34" s="64" t="s">
        <v>1614</v>
      </c>
      <c r="C34" s="59"/>
      <c r="D34" s="65">
        <f>SUM(D33)</f>
        <v>10</v>
      </c>
      <c r="E34" s="59"/>
      <c r="F34" s="59"/>
      <c r="G34" s="59"/>
      <c r="H34" s="54"/>
      <c r="I34" s="54"/>
      <c r="L34" s="58"/>
    </row>
    <row r="35" spans="1:12" ht="30" customHeight="1">
      <c r="A35" s="63">
        <v>1</v>
      </c>
      <c r="B35" s="59" t="s">
        <v>1694</v>
      </c>
      <c r="C35" s="59" t="s">
        <v>1695</v>
      </c>
      <c r="D35" s="60">
        <v>13</v>
      </c>
      <c r="E35" s="59" t="s">
        <v>1696</v>
      </c>
      <c r="F35" s="59" t="s">
        <v>1697</v>
      </c>
      <c r="G35" s="59" t="s">
        <v>1698</v>
      </c>
      <c r="H35" s="54"/>
      <c r="I35" s="54"/>
      <c r="L35" s="58"/>
    </row>
    <row r="36" spans="1:12" ht="27.75" customHeight="1">
      <c r="A36" s="63">
        <v>2</v>
      </c>
      <c r="B36" s="59" t="s">
        <v>1699</v>
      </c>
      <c r="C36" s="59" t="s">
        <v>1695</v>
      </c>
      <c r="D36" s="60">
        <v>13.6</v>
      </c>
      <c r="E36" s="59" t="s">
        <v>1700</v>
      </c>
      <c r="F36" s="59" t="s">
        <v>1701</v>
      </c>
      <c r="G36" s="59" t="s">
        <v>1698</v>
      </c>
      <c r="H36" s="54"/>
      <c r="I36" s="54"/>
      <c r="L36" s="58"/>
    </row>
    <row r="37" spans="1:12" ht="36" customHeight="1">
      <c r="A37" s="63">
        <v>3</v>
      </c>
      <c r="B37" s="59" t="s">
        <v>1702</v>
      </c>
      <c r="C37" s="59" t="s">
        <v>1695</v>
      </c>
      <c r="D37" s="60">
        <v>2</v>
      </c>
      <c r="E37" s="59" t="s">
        <v>1703</v>
      </c>
      <c r="F37" s="59" t="s">
        <v>1704</v>
      </c>
      <c r="G37" s="59" t="s">
        <v>1698</v>
      </c>
      <c r="H37" s="54"/>
      <c r="I37" s="54"/>
      <c r="L37" s="58"/>
    </row>
    <row r="38" spans="1:12" ht="14.4">
      <c r="A38" s="63"/>
      <c r="B38" s="64" t="s">
        <v>1626</v>
      </c>
      <c r="C38" s="59"/>
      <c r="D38" s="65">
        <f>SUM(D35:D37)</f>
        <v>28.6</v>
      </c>
      <c r="E38" s="59"/>
      <c r="F38" s="59"/>
      <c r="G38" s="59"/>
      <c r="H38" s="54"/>
      <c r="I38" s="54"/>
      <c r="L38" s="58"/>
    </row>
    <row r="39" spans="1:12" ht="42" customHeight="1">
      <c r="A39" s="63"/>
      <c r="B39" s="64" t="s">
        <v>1705</v>
      </c>
      <c r="C39" s="59"/>
      <c r="D39" s="65">
        <f>SUM(D38,D34,D32,D26,D9,D5)</f>
        <v>132636.84</v>
      </c>
      <c r="E39" s="64"/>
      <c r="F39" s="59"/>
      <c r="G39" s="59"/>
      <c r="H39" s="54"/>
      <c r="I39" s="54"/>
      <c r="L39" s="58"/>
    </row>
    <row r="40" spans="1:12" ht="14.4">
      <c r="A40" s="1799" t="s">
        <v>1412</v>
      </c>
      <c r="B40" s="1794"/>
      <c r="C40" s="1794"/>
      <c r="D40" s="1794"/>
      <c r="E40" s="1794"/>
      <c r="F40" s="1794"/>
      <c r="G40" s="1794"/>
      <c r="H40" s="56"/>
      <c r="I40" s="56"/>
      <c r="L40" s="58"/>
    </row>
    <row r="41" spans="1:12" ht="14.4">
      <c r="A41" s="1794" t="s">
        <v>1627</v>
      </c>
      <c r="B41" s="1794"/>
      <c r="C41" s="1794"/>
      <c r="D41" s="1794"/>
      <c r="E41" s="1794"/>
      <c r="F41" s="1794"/>
      <c r="G41" s="1794"/>
      <c r="H41" s="56"/>
      <c r="I41" s="56"/>
      <c r="L41" s="58"/>
    </row>
    <row r="42" spans="1:12" ht="70.95" customHeight="1">
      <c r="A42" s="63">
        <v>1</v>
      </c>
      <c r="B42" s="59" t="s">
        <v>1706</v>
      </c>
      <c r="C42" s="59" t="s">
        <v>231</v>
      </c>
      <c r="D42" s="60">
        <v>36.700000000000003</v>
      </c>
      <c r="E42" s="67" t="s">
        <v>1707</v>
      </c>
      <c r="F42" s="59" t="s">
        <v>1708</v>
      </c>
      <c r="G42" s="59" t="s">
        <v>1709</v>
      </c>
      <c r="H42" s="54"/>
      <c r="I42" s="54"/>
      <c r="L42" s="58"/>
    </row>
    <row r="43" spans="1:12" ht="27.75" customHeight="1">
      <c r="A43" s="63">
        <v>2</v>
      </c>
      <c r="B43" s="59" t="s">
        <v>1710</v>
      </c>
      <c r="C43" s="59" t="s">
        <v>231</v>
      </c>
      <c r="D43" s="60">
        <v>127</v>
      </c>
      <c r="E43" s="59" t="s">
        <v>1711</v>
      </c>
      <c r="F43" s="59" t="s">
        <v>1666</v>
      </c>
      <c r="G43" s="59" t="s">
        <v>1712</v>
      </c>
      <c r="H43" s="54"/>
      <c r="I43" s="54"/>
      <c r="L43" s="58"/>
    </row>
    <row r="44" spans="1:12" ht="29.25" customHeight="1">
      <c r="A44" s="63">
        <v>3</v>
      </c>
      <c r="B44" s="59" t="s">
        <v>1713</v>
      </c>
      <c r="C44" s="59" t="s">
        <v>231</v>
      </c>
      <c r="D44" s="60">
        <v>37.700000000000003</v>
      </c>
      <c r="E44" s="59" t="s">
        <v>1714</v>
      </c>
      <c r="F44" s="59" t="s">
        <v>1715</v>
      </c>
      <c r="G44" s="59" t="s">
        <v>1709</v>
      </c>
      <c r="H44" s="54"/>
      <c r="I44" s="54"/>
      <c r="L44" s="58"/>
    </row>
    <row r="45" spans="1:12" ht="46.5" customHeight="1">
      <c r="A45" s="63">
        <v>4</v>
      </c>
      <c r="B45" s="59" t="s">
        <v>1716</v>
      </c>
      <c r="C45" s="59" t="s">
        <v>231</v>
      </c>
      <c r="D45" s="60">
        <v>156.80000000000001</v>
      </c>
      <c r="E45" s="59" t="s">
        <v>1717</v>
      </c>
      <c r="F45" s="59" t="s">
        <v>1718</v>
      </c>
      <c r="G45" s="59" t="s">
        <v>1719</v>
      </c>
      <c r="H45" s="54"/>
      <c r="I45" s="54"/>
      <c r="L45" s="58"/>
    </row>
    <row r="46" spans="1:12" ht="38.25" customHeight="1">
      <c r="A46" s="63">
        <v>5</v>
      </c>
      <c r="B46" s="59" t="s">
        <v>1720</v>
      </c>
      <c r="C46" s="59" t="s">
        <v>231</v>
      </c>
      <c r="D46" s="60">
        <v>81.8</v>
      </c>
      <c r="E46" s="59" t="s">
        <v>1721</v>
      </c>
      <c r="F46" s="59" t="s">
        <v>1722</v>
      </c>
      <c r="G46" s="59" t="s">
        <v>1723</v>
      </c>
      <c r="H46" s="54"/>
      <c r="I46" s="54"/>
      <c r="L46" s="58"/>
    </row>
    <row r="47" spans="1:12" ht="30" customHeight="1">
      <c r="A47" s="63">
        <v>6</v>
      </c>
      <c r="B47" s="59" t="s">
        <v>1724</v>
      </c>
      <c r="C47" s="59" t="s">
        <v>231</v>
      </c>
      <c r="D47" s="60">
        <v>64</v>
      </c>
      <c r="E47" s="59" t="s">
        <v>1725</v>
      </c>
      <c r="F47" s="67" t="s">
        <v>1726</v>
      </c>
      <c r="G47" s="59" t="s">
        <v>1727</v>
      </c>
      <c r="H47" s="54"/>
      <c r="I47" s="54"/>
      <c r="L47" s="58"/>
    </row>
    <row r="48" spans="1:12" ht="45.75" customHeight="1">
      <c r="A48" s="63">
        <v>7</v>
      </c>
      <c r="B48" s="59" t="s">
        <v>1728</v>
      </c>
      <c r="C48" s="59" t="s">
        <v>231</v>
      </c>
      <c r="D48" s="60">
        <v>2704.9</v>
      </c>
      <c r="E48" s="59" t="s">
        <v>1729</v>
      </c>
      <c r="F48" s="59" t="s">
        <v>1722</v>
      </c>
      <c r="G48" s="59" t="s">
        <v>1727</v>
      </c>
      <c r="H48" s="54"/>
      <c r="I48" s="54"/>
      <c r="L48" s="58"/>
    </row>
    <row r="49" spans="1:12" ht="75.75" customHeight="1">
      <c r="A49" s="63">
        <v>8</v>
      </c>
      <c r="B49" s="59" t="s">
        <v>1730</v>
      </c>
      <c r="C49" s="59" t="s">
        <v>231</v>
      </c>
      <c r="D49" s="60">
        <v>68</v>
      </c>
      <c r="E49" s="59" t="s">
        <v>1731</v>
      </c>
      <c r="F49" s="59" t="s">
        <v>1732</v>
      </c>
      <c r="G49" s="59" t="s">
        <v>1727</v>
      </c>
      <c r="H49" s="54"/>
      <c r="I49" s="54"/>
      <c r="L49" s="58"/>
    </row>
    <row r="50" spans="1:12" ht="81" customHeight="1">
      <c r="A50" s="63">
        <v>9</v>
      </c>
      <c r="B50" s="59" t="s">
        <v>1733</v>
      </c>
      <c r="C50" s="59" t="s">
        <v>231</v>
      </c>
      <c r="D50" s="60">
        <v>194.7</v>
      </c>
      <c r="E50" s="59" t="s">
        <v>1734</v>
      </c>
      <c r="F50" s="59" t="s">
        <v>1735</v>
      </c>
      <c r="G50" s="59" t="s">
        <v>1727</v>
      </c>
      <c r="H50" s="54"/>
      <c r="I50" s="54"/>
      <c r="L50" s="58"/>
    </row>
    <row r="51" spans="1:12" ht="110.25" customHeight="1">
      <c r="A51" s="63">
        <v>10</v>
      </c>
      <c r="B51" s="59" t="s">
        <v>1736</v>
      </c>
      <c r="C51" s="59" t="s">
        <v>231</v>
      </c>
      <c r="D51" s="60">
        <v>676</v>
      </c>
      <c r="E51" s="59" t="s">
        <v>1737</v>
      </c>
      <c r="F51" s="59" t="s">
        <v>1630</v>
      </c>
      <c r="G51" s="59" t="s">
        <v>1738</v>
      </c>
      <c r="H51" s="54"/>
      <c r="I51" s="54"/>
      <c r="L51" s="58"/>
    </row>
    <row r="52" spans="1:12" ht="77.25" customHeight="1">
      <c r="A52" s="63">
        <v>11</v>
      </c>
      <c r="B52" s="59" t="s">
        <v>1739</v>
      </c>
      <c r="C52" s="59" t="s">
        <v>231</v>
      </c>
      <c r="D52" s="60">
        <v>1255</v>
      </c>
      <c r="E52" s="59" t="s">
        <v>1740</v>
      </c>
      <c r="F52" s="59" t="s">
        <v>1630</v>
      </c>
      <c r="G52" s="59" t="s">
        <v>1741</v>
      </c>
      <c r="H52" s="54"/>
      <c r="I52" s="54"/>
      <c r="L52" s="58"/>
    </row>
    <row r="53" spans="1:12" ht="28.5" customHeight="1">
      <c r="A53" s="63">
        <v>12</v>
      </c>
      <c r="B53" s="59" t="s">
        <v>1742</v>
      </c>
      <c r="C53" s="59" t="s">
        <v>231</v>
      </c>
      <c r="D53" s="60">
        <v>33</v>
      </c>
      <c r="E53" s="59" t="s">
        <v>1743</v>
      </c>
      <c r="F53" s="59" t="s">
        <v>1630</v>
      </c>
      <c r="G53" s="59" t="s">
        <v>1744</v>
      </c>
      <c r="H53" s="54"/>
      <c r="I53" s="54"/>
      <c r="L53" s="58"/>
    </row>
    <row r="54" spans="1:12" ht="27" customHeight="1">
      <c r="A54" s="63">
        <v>13</v>
      </c>
      <c r="B54" s="59" t="s">
        <v>1745</v>
      </c>
      <c r="C54" s="59" t="s">
        <v>231</v>
      </c>
      <c r="D54" s="60">
        <v>150</v>
      </c>
      <c r="E54" s="59" t="s">
        <v>1746</v>
      </c>
      <c r="F54" s="59" t="s">
        <v>1630</v>
      </c>
      <c r="G54" s="59" t="s">
        <v>1747</v>
      </c>
      <c r="H54" s="54"/>
      <c r="I54" s="54"/>
      <c r="L54" s="58"/>
    </row>
    <row r="55" spans="1:12" ht="24" customHeight="1">
      <c r="A55" s="63">
        <v>14</v>
      </c>
      <c r="B55" s="59" t="s">
        <v>1748</v>
      </c>
      <c r="C55" s="59" t="s">
        <v>231</v>
      </c>
      <c r="D55" s="60">
        <v>160</v>
      </c>
      <c r="E55" s="59" t="s">
        <v>1749</v>
      </c>
      <c r="F55" s="59" t="s">
        <v>1630</v>
      </c>
      <c r="G55" s="59" t="s">
        <v>1750</v>
      </c>
      <c r="H55" s="54"/>
      <c r="I55" s="54"/>
      <c r="L55" s="58"/>
    </row>
    <row r="56" spans="1:12" ht="26.25" customHeight="1">
      <c r="A56" s="63">
        <v>15</v>
      </c>
      <c r="B56" s="59" t="s">
        <v>1751</v>
      </c>
      <c r="C56" s="59" t="s">
        <v>231</v>
      </c>
      <c r="D56" s="60">
        <v>51.1</v>
      </c>
      <c r="E56" s="59" t="s">
        <v>1752</v>
      </c>
      <c r="F56" s="59" t="s">
        <v>1753</v>
      </c>
      <c r="G56" s="59" t="s">
        <v>1754</v>
      </c>
      <c r="H56" s="54"/>
      <c r="I56" s="54"/>
      <c r="L56" s="58"/>
    </row>
    <row r="57" spans="1:12" ht="40.5" customHeight="1">
      <c r="A57" s="63">
        <v>16</v>
      </c>
      <c r="B57" s="59" t="s">
        <v>1651</v>
      </c>
      <c r="C57" s="59" t="s">
        <v>231</v>
      </c>
      <c r="D57" s="60">
        <v>1572</v>
      </c>
      <c r="E57" s="59" t="s">
        <v>1755</v>
      </c>
      <c r="F57" s="59" t="s">
        <v>1756</v>
      </c>
      <c r="G57" s="59" t="s">
        <v>1757</v>
      </c>
      <c r="H57" s="54"/>
      <c r="I57" s="54"/>
      <c r="L57" s="58"/>
    </row>
    <row r="58" spans="1:12" ht="50.25" customHeight="1">
      <c r="A58" s="63">
        <v>17</v>
      </c>
      <c r="B58" s="59" t="s">
        <v>1758</v>
      </c>
      <c r="C58" s="59" t="s">
        <v>231</v>
      </c>
      <c r="D58" s="60">
        <v>285.5</v>
      </c>
      <c r="E58" s="59" t="s">
        <v>1759</v>
      </c>
      <c r="F58" s="59" t="s">
        <v>1630</v>
      </c>
      <c r="G58" s="59" t="s">
        <v>1760</v>
      </c>
      <c r="H58" s="54"/>
      <c r="I58" s="54"/>
      <c r="L58" s="58"/>
    </row>
    <row r="59" spans="1:12" ht="51" customHeight="1">
      <c r="A59" s="63">
        <v>18</v>
      </c>
      <c r="B59" s="59" t="s">
        <v>1761</v>
      </c>
      <c r="C59" s="59" t="s">
        <v>231</v>
      </c>
      <c r="D59" s="60">
        <v>589</v>
      </c>
      <c r="E59" s="59" t="s">
        <v>1762</v>
      </c>
      <c r="F59" s="59" t="s">
        <v>1763</v>
      </c>
      <c r="G59" s="59" t="s">
        <v>1764</v>
      </c>
      <c r="H59" s="54"/>
      <c r="I59" s="54"/>
      <c r="L59" s="58"/>
    </row>
    <row r="60" spans="1:12" ht="33.75" customHeight="1">
      <c r="A60" s="63">
        <v>19</v>
      </c>
      <c r="B60" s="59" t="s">
        <v>1765</v>
      </c>
      <c r="C60" s="59" t="s">
        <v>231</v>
      </c>
      <c r="D60" s="60">
        <v>1400.2</v>
      </c>
      <c r="E60" s="59" t="s">
        <v>1766</v>
      </c>
      <c r="F60" s="59" t="s">
        <v>1767</v>
      </c>
      <c r="G60" s="59" t="s">
        <v>1768</v>
      </c>
      <c r="H60" s="54"/>
      <c r="I60" s="54"/>
      <c r="L60" s="58"/>
    </row>
    <row r="61" spans="1:12" ht="36" customHeight="1">
      <c r="A61" s="63">
        <v>20</v>
      </c>
      <c r="B61" s="59" t="s">
        <v>1769</v>
      </c>
      <c r="C61" s="59" t="s">
        <v>231</v>
      </c>
      <c r="D61" s="60">
        <v>860.6</v>
      </c>
      <c r="E61" s="59" t="s">
        <v>1770</v>
      </c>
      <c r="F61" s="59" t="s">
        <v>1767</v>
      </c>
      <c r="G61" s="59" t="s">
        <v>1771</v>
      </c>
      <c r="H61" s="54"/>
      <c r="I61" s="54"/>
      <c r="L61" s="58"/>
    </row>
    <row r="62" spans="1:12" ht="25.5" customHeight="1">
      <c r="A62" s="63">
        <v>21</v>
      </c>
      <c r="B62" s="59" t="s">
        <v>1772</v>
      </c>
      <c r="C62" s="59" t="s">
        <v>231</v>
      </c>
      <c r="D62" s="60">
        <v>192</v>
      </c>
      <c r="E62" s="59" t="s">
        <v>1773</v>
      </c>
      <c r="F62" s="59" t="s">
        <v>1767</v>
      </c>
      <c r="G62" s="59" t="s">
        <v>1774</v>
      </c>
      <c r="H62" s="54"/>
      <c r="I62" s="54"/>
      <c r="L62" s="58"/>
    </row>
    <row r="63" spans="1:12" ht="24" customHeight="1">
      <c r="A63" s="63">
        <v>22</v>
      </c>
      <c r="B63" s="59" t="s">
        <v>1775</v>
      </c>
      <c r="C63" s="59" t="s">
        <v>231</v>
      </c>
      <c r="D63" s="60">
        <v>376</v>
      </c>
      <c r="E63" s="59" t="s">
        <v>1776</v>
      </c>
      <c r="F63" s="59" t="s">
        <v>1767</v>
      </c>
      <c r="G63" s="59" t="s">
        <v>1774</v>
      </c>
      <c r="H63" s="54"/>
      <c r="I63" s="54"/>
      <c r="L63" s="58"/>
    </row>
    <row r="64" spans="1:12" ht="32.25" customHeight="1">
      <c r="A64" s="63">
        <v>23</v>
      </c>
      <c r="B64" s="59" t="s">
        <v>1777</v>
      </c>
      <c r="C64" s="59" t="s">
        <v>231</v>
      </c>
      <c r="D64" s="60">
        <v>488</v>
      </c>
      <c r="E64" s="59" t="s">
        <v>1778</v>
      </c>
      <c r="F64" s="59" t="s">
        <v>1779</v>
      </c>
      <c r="G64" s="59" t="s">
        <v>1712</v>
      </c>
      <c r="H64" s="54"/>
      <c r="I64" s="54"/>
      <c r="L64" s="58"/>
    </row>
    <row r="65" spans="1:12" ht="34.5" customHeight="1">
      <c r="A65" s="63">
        <v>24</v>
      </c>
      <c r="B65" s="59" t="s">
        <v>1780</v>
      </c>
      <c r="C65" s="59" t="s">
        <v>231</v>
      </c>
      <c r="D65" s="60">
        <v>687</v>
      </c>
      <c r="E65" s="59" t="s">
        <v>1781</v>
      </c>
      <c r="F65" s="59" t="s">
        <v>1779</v>
      </c>
      <c r="G65" s="59" t="s">
        <v>1782</v>
      </c>
      <c r="H65" s="54"/>
      <c r="I65" s="54"/>
      <c r="L65" s="58"/>
    </row>
    <row r="66" spans="1:12" ht="32.25" customHeight="1">
      <c r="A66" s="63">
        <v>25</v>
      </c>
      <c r="B66" s="59" t="s">
        <v>1783</v>
      </c>
      <c r="C66" s="59" t="s">
        <v>231</v>
      </c>
      <c r="D66" s="60">
        <v>262</v>
      </c>
      <c r="E66" s="59" t="s">
        <v>1784</v>
      </c>
      <c r="F66" s="59" t="s">
        <v>1630</v>
      </c>
      <c r="G66" s="59" t="s">
        <v>1785</v>
      </c>
      <c r="H66" s="54"/>
      <c r="I66" s="54"/>
      <c r="L66" s="58"/>
    </row>
    <row r="67" spans="1:12" ht="101.25" customHeight="1">
      <c r="A67" s="63">
        <v>26</v>
      </c>
      <c r="B67" s="59" t="s">
        <v>1786</v>
      </c>
      <c r="C67" s="59" t="s">
        <v>231</v>
      </c>
      <c r="D67" s="60">
        <v>1102.5</v>
      </c>
      <c r="E67" s="59" t="s">
        <v>1787</v>
      </c>
      <c r="F67" s="59" t="s">
        <v>1788</v>
      </c>
      <c r="G67" s="59" t="s">
        <v>1789</v>
      </c>
      <c r="H67" s="54"/>
      <c r="I67" s="54"/>
      <c r="L67" s="58"/>
    </row>
    <row r="68" spans="1:12" ht="45.75" customHeight="1">
      <c r="A68" s="63">
        <v>27</v>
      </c>
      <c r="B68" s="59" t="s">
        <v>1790</v>
      </c>
      <c r="C68" s="59" t="s">
        <v>231</v>
      </c>
      <c r="D68" s="60">
        <v>662.6</v>
      </c>
      <c r="E68" s="59" t="s">
        <v>1791</v>
      </c>
      <c r="F68" s="59" t="s">
        <v>1792</v>
      </c>
      <c r="G68" s="59" t="s">
        <v>1789</v>
      </c>
      <c r="H68" s="54"/>
      <c r="I68" s="54"/>
      <c r="L68" s="58"/>
    </row>
    <row r="69" spans="1:12" ht="27" customHeight="1">
      <c r="A69" s="63">
        <v>28</v>
      </c>
      <c r="B69" s="59" t="s">
        <v>1632</v>
      </c>
      <c r="C69" s="59" t="s">
        <v>231</v>
      </c>
      <c r="D69" s="60">
        <v>6.9</v>
      </c>
      <c r="E69" s="59" t="s">
        <v>1793</v>
      </c>
      <c r="F69" s="59" t="s">
        <v>1779</v>
      </c>
      <c r="G69" s="59" t="s">
        <v>1789</v>
      </c>
      <c r="H69" s="54"/>
      <c r="I69" s="54"/>
      <c r="L69" s="58"/>
    </row>
    <row r="70" spans="1:12" ht="34.5" customHeight="1">
      <c r="A70" s="63">
        <v>29</v>
      </c>
      <c r="B70" s="59" t="s">
        <v>1794</v>
      </c>
      <c r="C70" s="59" t="s">
        <v>231</v>
      </c>
      <c r="D70" s="60">
        <v>224</v>
      </c>
      <c r="E70" s="59" t="s">
        <v>1795</v>
      </c>
      <c r="F70" s="59" t="s">
        <v>1796</v>
      </c>
      <c r="G70" s="59" t="s">
        <v>1797</v>
      </c>
      <c r="H70" s="54"/>
      <c r="I70" s="54"/>
      <c r="L70" s="58"/>
    </row>
    <row r="71" spans="1:12" ht="33" customHeight="1">
      <c r="A71" s="63">
        <v>30</v>
      </c>
      <c r="B71" s="59" t="s">
        <v>1798</v>
      </c>
      <c r="C71" s="59" t="s">
        <v>231</v>
      </c>
      <c r="D71" s="60">
        <v>108.4</v>
      </c>
      <c r="E71" s="59" t="s">
        <v>1799</v>
      </c>
      <c r="F71" s="59" t="s">
        <v>1800</v>
      </c>
      <c r="G71" s="59" t="s">
        <v>1801</v>
      </c>
      <c r="H71" s="54"/>
      <c r="I71" s="54"/>
      <c r="L71" s="58"/>
    </row>
    <row r="72" spans="1:12" ht="14.4">
      <c r="A72" s="63"/>
      <c r="B72" s="64" t="s">
        <v>1802</v>
      </c>
      <c r="C72" s="66"/>
      <c r="D72" s="65">
        <f>SUM(D42:D71)</f>
        <v>14613.400000000001</v>
      </c>
      <c r="E72" s="63"/>
      <c r="F72" s="63"/>
      <c r="G72" s="63"/>
      <c r="H72" s="56"/>
      <c r="I72" s="56"/>
      <c r="L72" s="58"/>
    </row>
    <row r="73" spans="1:12" ht="32.25" customHeight="1">
      <c r="A73" s="63">
        <v>1</v>
      </c>
      <c r="B73" s="59" t="s">
        <v>1803</v>
      </c>
      <c r="C73" s="59" t="s">
        <v>63</v>
      </c>
      <c r="D73" s="60">
        <v>32</v>
      </c>
      <c r="E73" s="59" t="s">
        <v>1804</v>
      </c>
      <c r="F73" s="59" t="s">
        <v>1666</v>
      </c>
      <c r="G73" s="59" t="s">
        <v>1805</v>
      </c>
      <c r="H73" s="54"/>
      <c r="I73" s="54"/>
      <c r="L73" s="58"/>
    </row>
    <row r="74" spans="1:12" ht="53.25" customHeight="1">
      <c r="A74" s="63">
        <v>2</v>
      </c>
      <c r="B74" s="59" t="s">
        <v>1806</v>
      </c>
      <c r="C74" s="59" t="s">
        <v>63</v>
      </c>
      <c r="D74" s="60">
        <v>551.6</v>
      </c>
      <c r="E74" s="59" t="s">
        <v>1807</v>
      </c>
      <c r="F74" s="59" t="s">
        <v>1666</v>
      </c>
      <c r="G74" s="59" t="s">
        <v>1808</v>
      </c>
      <c r="H74" s="54"/>
      <c r="I74" s="54"/>
      <c r="L74" s="58"/>
    </row>
    <row r="75" spans="1:12" ht="36" customHeight="1">
      <c r="A75" s="63">
        <v>3</v>
      </c>
      <c r="B75" s="59" t="s">
        <v>1809</v>
      </c>
      <c r="C75" s="59" t="s">
        <v>63</v>
      </c>
      <c r="D75" s="60">
        <v>385</v>
      </c>
      <c r="E75" s="59" t="s">
        <v>1810</v>
      </c>
      <c r="F75" s="59" t="s">
        <v>1666</v>
      </c>
      <c r="G75" s="59" t="s">
        <v>1811</v>
      </c>
      <c r="H75" s="54"/>
      <c r="I75" s="54"/>
      <c r="L75" s="58"/>
    </row>
    <row r="76" spans="1:12" ht="36" customHeight="1">
      <c r="A76" s="63">
        <v>4</v>
      </c>
      <c r="B76" s="59" t="s">
        <v>1812</v>
      </c>
      <c r="C76" s="59" t="s">
        <v>63</v>
      </c>
      <c r="D76" s="60">
        <v>30</v>
      </c>
      <c r="E76" s="59" t="s">
        <v>1813</v>
      </c>
      <c r="F76" s="59" t="s">
        <v>1814</v>
      </c>
      <c r="G76" s="59" t="s">
        <v>1709</v>
      </c>
      <c r="H76" s="54"/>
      <c r="I76" s="54"/>
      <c r="L76" s="58"/>
    </row>
    <row r="77" spans="1:12" ht="68.25" customHeight="1">
      <c r="A77" s="63">
        <v>5</v>
      </c>
      <c r="B77" s="59" t="s">
        <v>1815</v>
      </c>
      <c r="C77" s="59" t="s">
        <v>63</v>
      </c>
      <c r="D77" s="60">
        <v>23.1</v>
      </c>
      <c r="E77" s="59" t="s">
        <v>1816</v>
      </c>
      <c r="F77" s="59" t="s">
        <v>1666</v>
      </c>
      <c r="G77" s="59" t="s">
        <v>1764</v>
      </c>
      <c r="H77" s="54"/>
      <c r="I77" s="54"/>
      <c r="L77" s="58"/>
    </row>
    <row r="78" spans="1:12" ht="89.25" customHeight="1">
      <c r="A78" s="63">
        <v>6</v>
      </c>
      <c r="B78" s="59" t="s">
        <v>1817</v>
      </c>
      <c r="C78" s="59" t="s">
        <v>63</v>
      </c>
      <c r="D78" s="60">
        <v>40.700000000000003</v>
      </c>
      <c r="E78" s="59" t="s">
        <v>1818</v>
      </c>
      <c r="F78" s="59" t="s">
        <v>1722</v>
      </c>
      <c r="G78" s="59" t="s">
        <v>1785</v>
      </c>
      <c r="H78" s="54"/>
      <c r="I78" s="54"/>
      <c r="L78" s="58"/>
    </row>
    <row r="79" spans="1:12" ht="83.25" customHeight="1">
      <c r="A79" s="63">
        <v>7</v>
      </c>
      <c r="B79" s="59" t="s">
        <v>1819</v>
      </c>
      <c r="C79" s="59" t="s">
        <v>63</v>
      </c>
      <c r="D79" s="60">
        <v>9.6999999999999993</v>
      </c>
      <c r="E79" s="59" t="s">
        <v>1820</v>
      </c>
      <c r="F79" s="59" t="s">
        <v>1722</v>
      </c>
      <c r="G79" s="59" t="s">
        <v>1821</v>
      </c>
      <c r="H79" s="54"/>
      <c r="I79" s="54"/>
      <c r="L79" s="58"/>
    </row>
    <row r="80" spans="1:12" ht="42.75" customHeight="1">
      <c r="A80" s="63">
        <v>8</v>
      </c>
      <c r="B80" s="59" t="s">
        <v>388</v>
      </c>
      <c r="C80" s="59" t="s">
        <v>63</v>
      </c>
      <c r="D80" s="60">
        <v>4.5</v>
      </c>
      <c r="E80" s="59" t="s">
        <v>1822</v>
      </c>
      <c r="F80" s="59" t="s">
        <v>1722</v>
      </c>
      <c r="G80" s="59" t="s">
        <v>1823</v>
      </c>
      <c r="H80" s="54"/>
      <c r="I80" s="54"/>
      <c r="L80" s="58"/>
    </row>
    <row r="81" spans="1:12" ht="41.4">
      <c r="A81" s="63">
        <v>9</v>
      </c>
      <c r="B81" s="59" t="s">
        <v>1824</v>
      </c>
      <c r="C81" s="59" t="s">
        <v>63</v>
      </c>
      <c r="D81" s="60">
        <v>14</v>
      </c>
      <c r="E81" s="59" t="s">
        <v>1825</v>
      </c>
      <c r="F81" s="59" t="s">
        <v>1685</v>
      </c>
      <c r="G81" s="59" t="s">
        <v>1826</v>
      </c>
      <c r="H81" s="54"/>
      <c r="I81" s="54"/>
      <c r="L81" s="58"/>
    </row>
    <row r="82" spans="1:12" ht="35.25" customHeight="1">
      <c r="A82" s="63">
        <v>10</v>
      </c>
      <c r="B82" s="59" t="s">
        <v>1827</v>
      </c>
      <c r="C82" s="59" t="s">
        <v>63</v>
      </c>
      <c r="D82" s="60">
        <v>12</v>
      </c>
      <c r="E82" s="59" t="s">
        <v>1828</v>
      </c>
      <c r="F82" s="59" t="s">
        <v>1685</v>
      </c>
      <c r="G82" s="59" t="s">
        <v>1709</v>
      </c>
      <c r="H82" s="54"/>
      <c r="I82" s="54"/>
      <c r="L82" s="58"/>
    </row>
    <row r="83" spans="1:12" ht="34.5" customHeight="1">
      <c r="A83" s="63">
        <v>11</v>
      </c>
      <c r="B83" s="59" t="s">
        <v>1829</v>
      </c>
      <c r="C83" s="59" t="s">
        <v>63</v>
      </c>
      <c r="D83" s="60">
        <v>35.299999999999997</v>
      </c>
      <c r="E83" s="59" t="s">
        <v>1830</v>
      </c>
      <c r="F83" s="59" t="s">
        <v>1644</v>
      </c>
      <c r="G83" s="59" t="s">
        <v>1831</v>
      </c>
      <c r="H83" s="54"/>
      <c r="I83" s="54"/>
      <c r="L83" s="58"/>
    </row>
    <row r="84" spans="1:12" ht="41.25" customHeight="1">
      <c r="A84" s="63">
        <v>12</v>
      </c>
      <c r="B84" s="59" t="s">
        <v>1832</v>
      </c>
      <c r="C84" s="59" t="s">
        <v>63</v>
      </c>
      <c r="D84" s="60">
        <v>73.599999999999994</v>
      </c>
      <c r="E84" s="59" t="s">
        <v>1833</v>
      </c>
      <c r="F84" s="59" t="s">
        <v>1834</v>
      </c>
      <c r="G84" s="59" t="s">
        <v>1835</v>
      </c>
      <c r="H84" s="54"/>
      <c r="I84" s="54"/>
      <c r="L84" s="58"/>
    </row>
    <row r="85" spans="1:12" ht="30.75" customHeight="1">
      <c r="A85" s="63">
        <v>13</v>
      </c>
      <c r="B85" s="59" t="s">
        <v>1836</v>
      </c>
      <c r="C85" s="59" t="s">
        <v>63</v>
      </c>
      <c r="D85" s="60">
        <v>10.3</v>
      </c>
      <c r="E85" s="59" t="s">
        <v>1837</v>
      </c>
      <c r="F85" s="59" t="s">
        <v>1834</v>
      </c>
      <c r="G85" s="59" t="s">
        <v>1835</v>
      </c>
      <c r="H85" s="54"/>
      <c r="I85" s="54"/>
      <c r="L85" s="58"/>
    </row>
    <row r="86" spans="1:12" ht="166.5" customHeight="1">
      <c r="A86" s="63">
        <v>14</v>
      </c>
      <c r="B86" s="59" t="s">
        <v>1838</v>
      </c>
      <c r="C86" s="59" t="s">
        <v>63</v>
      </c>
      <c r="D86" s="60">
        <v>276.5</v>
      </c>
      <c r="E86" s="59" t="s">
        <v>1839</v>
      </c>
      <c r="F86" s="59" t="s">
        <v>1834</v>
      </c>
      <c r="G86" s="59" t="s">
        <v>1835</v>
      </c>
      <c r="H86" s="54"/>
      <c r="I86" s="54"/>
      <c r="L86" s="58"/>
    </row>
    <row r="87" spans="1:12" ht="86.25" customHeight="1">
      <c r="A87" s="63">
        <v>15</v>
      </c>
      <c r="B87" s="59" t="s">
        <v>1671</v>
      </c>
      <c r="C87" s="59" t="s">
        <v>63</v>
      </c>
      <c r="D87" s="60">
        <v>65.7</v>
      </c>
      <c r="E87" s="59" t="s">
        <v>1840</v>
      </c>
      <c r="F87" s="59" t="s">
        <v>1834</v>
      </c>
      <c r="G87" s="59" t="s">
        <v>1835</v>
      </c>
      <c r="H87" s="54"/>
      <c r="I87" s="54"/>
      <c r="L87" s="58"/>
    </row>
    <row r="88" spans="1:12" ht="39.75" customHeight="1">
      <c r="A88" s="63">
        <v>16</v>
      </c>
      <c r="B88" s="59" t="s">
        <v>1841</v>
      </c>
      <c r="C88" s="59" t="s">
        <v>63</v>
      </c>
      <c r="D88" s="60">
        <v>21</v>
      </c>
      <c r="E88" s="59" t="s">
        <v>1842</v>
      </c>
      <c r="F88" s="59" t="s">
        <v>1779</v>
      </c>
      <c r="G88" s="59" t="s">
        <v>1712</v>
      </c>
      <c r="H88" s="54"/>
      <c r="I88" s="54"/>
      <c r="L88" s="58"/>
    </row>
    <row r="89" spans="1:12" ht="35.25" customHeight="1">
      <c r="A89" s="63">
        <v>17</v>
      </c>
      <c r="B89" s="59" t="s">
        <v>1843</v>
      </c>
      <c r="C89" s="59" t="s">
        <v>63</v>
      </c>
      <c r="D89" s="60">
        <v>19.100000000000001</v>
      </c>
      <c r="E89" s="59" t="s">
        <v>1844</v>
      </c>
      <c r="F89" s="59" t="s">
        <v>1779</v>
      </c>
      <c r="G89" s="59" t="s">
        <v>1712</v>
      </c>
      <c r="H89" s="54"/>
      <c r="I89" s="54"/>
      <c r="L89" s="58"/>
    </row>
    <row r="90" spans="1:12" ht="31.5" customHeight="1">
      <c r="A90" s="63">
        <v>18</v>
      </c>
      <c r="B90" s="59" t="s">
        <v>1845</v>
      </c>
      <c r="C90" s="59" t="s">
        <v>63</v>
      </c>
      <c r="D90" s="60">
        <v>20</v>
      </c>
      <c r="E90" s="59" t="s">
        <v>1846</v>
      </c>
      <c r="F90" s="59" t="s">
        <v>1767</v>
      </c>
      <c r="G90" s="59" t="s">
        <v>1709</v>
      </c>
      <c r="H90" s="54"/>
      <c r="I90" s="54"/>
      <c r="L90" s="58"/>
    </row>
    <row r="91" spans="1:12" ht="34.5" customHeight="1">
      <c r="A91" s="63">
        <v>19</v>
      </c>
      <c r="B91" s="59" t="s">
        <v>1847</v>
      </c>
      <c r="C91" s="59" t="s">
        <v>63</v>
      </c>
      <c r="D91" s="60">
        <v>7.5</v>
      </c>
      <c r="E91" s="59" t="s">
        <v>1848</v>
      </c>
      <c r="F91" s="59" t="s">
        <v>1767</v>
      </c>
      <c r="G91" s="59" t="s">
        <v>1709</v>
      </c>
      <c r="H91" s="54"/>
      <c r="I91" s="54"/>
      <c r="L91" s="58"/>
    </row>
    <row r="92" spans="1:12" ht="36" customHeight="1">
      <c r="A92" s="63">
        <v>20</v>
      </c>
      <c r="B92" s="59" t="s">
        <v>1775</v>
      </c>
      <c r="C92" s="59" t="s">
        <v>63</v>
      </c>
      <c r="D92" s="60">
        <v>6.5</v>
      </c>
      <c r="E92" s="59" t="s">
        <v>1849</v>
      </c>
      <c r="F92" s="59" t="s">
        <v>1767</v>
      </c>
      <c r="G92" s="59" t="s">
        <v>1709</v>
      </c>
      <c r="H92" s="54"/>
      <c r="I92" s="54"/>
      <c r="L92" s="58"/>
    </row>
    <row r="93" spans="1:12" ht="34.5" customHeight="1">
      <c r="A93" s="63">
        <v>21</v>
      </c>
      <c r="B93" s="59" t="s">
        <v>1850</v>
      </c>
      <c r="C93" s="59" t="s">
        <v>63</v>
      </c>
      <c r="D93" s="60">
        <v>9.4</v>
      </c>
      <c r="E93" s="59" t="s">
        <v>1851</v>
      </c>
      <c r="F93" s="59" t="s">
        <v>1650</v>
      </c>
      <c r="G93" s="59" t="s">
        <v>1852</v>
      </c>
      <c r="H93" s="54"/>
      <c r="I93" s="54"/>
      <c r="L93" s="58"/>
    </row>
    <row r="94" spans="1:12" ht="32.25" customHeight="1">
      <c r="A94" s="63">
        <v>22</v>
      </c>
      <c r="B94" s="59" t="s">
        <v>1853</v>
      </c>
      <c r="C94" s="59" t="s">
        <v>63</v>
      </c>
      <c r="D94" s="60">
        <v>16</v>
      </c>
      <c r="E94" s="59" t="s">
        <v>1854</v>
      </c>
      <c r="F94" s="59" t="s">
        <v>1650</v>
      </c>
      <c r="G94" s="59" t="s">
        <v>1852</v>
      </c>
      <c r="H94" s="54"/>
      <c r="I94" s="54"/>
      <c r="L94" s="58"/>
    </row>
    <row r="95" spans="1:12" ht="96.75" customHeight="1">
      <c r="A95" s="63">
        <v>23</v>
      </c>
      <c r="B95" s="59" t="s">
        <v>712</v>
      </c>
      <c r="C95" s="59" t="s">
        <v>63</v>
      </c>
      <c r="D95" s="60">
        <v>70.099999999999994</v>
      </c>
      <c r="E95" s="59" t="s">
        <v>1855</v>
      </c>
      <c r="F95" s="59" t="s">
        <v>1650</v>
      </c>
      <c r="G95" s="59" t="s">
        <v>1723</v>
      </c>
      <c r="H95" s="54"/>
      <c r="I95" s="54"/>
      <c r="L95" s="58"/>
    </row>
    <row r="96" spans="1:12" ht="37.5" customHeight="1">
      <c r="A96" s="63">
        <v>24</v>
      </c>
      <c r="B96" s="59" t="s">
        <v>1706</v>
      </c>
      <c r="C96" s="59" t="s">
        <v>63</v>
      </c>
      <c r="D96" s="60">
        <v>10.5</v>
      </c>
      <c r="E96" s="59" t="s">
        <v>1856</v>
      </c>
      <c r="F96" s="59" t="s">
        <v>1763</v>
      </c>
      <c r="G96" s="59" t="s">
        <v>1723</v>
      </c>
      <c r="H96" s="54"/>
      <c r="I96" s="54"/>
      <c r="L96" s="58"/>
    </row>
    <row r="97" spans="1:12" ht="51" customHeight="1">
      <c r="A97" s="63">
        <v>25</v>
      </c>
      <c r="B97" s="59" t="s">
        <v>1857</v>
      </c>
      <c r="C97" s="59" t="s">
        <v>63</v>
      </c>
      <c r="D97" s="60">
        <v>1401</v>
      </c>
      <c r="E97" s="59" t="s">
        <v>1858</v>
      </c>
      <c r="F97" s="59" t="s">
        <v>1859</v>
      </c>
      <c r="G97" s="59" t="s">
        <v>1860</v>
      </c>
      <c r="H97" s="54"/>
      <c r="I97" s="54"/>
      <c r="L97" s="58"/>
    </row>
    <row r="98" spans="1:12" ht="69.75" customHeight="1">
      <c r="A98" s="63">
        <v>26</v>
      </c>
      <c r="B98" s="59" t="s">
        <v>1861</v>
      </c>
      <c r="C98" s="59" t="s">
        <v>63</v>
      </c>
      <c r="D98" s="60">
        <v>1.1000000000000001</v>
      </c>
      <c r="E98" s="59" t="s">
        <v>1862</v>
      </c>
      <c r="F98" s="59" t="s">
        <v>1859</v>
      </c>
      <c r="G98" s="59" t="s">
        <v>1863</v>
      </c>
      <c r="H98" s="54"/>
      <c r="I98" s="54"/>
      <c r="L98" s="58"/>
    </row>
    <row r="99" spans="1:12" ht="35.25" customHeight="1">
      <c r="A99" s="63">
        <v>27</v>
      </c>
      <c r="B99" s="59" t="s">
        <v>1864</v>
      </c>
      <c r="C99" s="59" t="s">
        <v>63</v>
      </c>
      <c r="D99" s="60">
        <v>0.9</v>
      </c>
      <c r="E99" s="59" t="s">
        <v>1865</v>
      </c>
      <c r="F99" s="59" t="s">
        <v>1859</v>
      </c>
      <c r="G99" s="59" t="s">
        <v>1866</v>
      </c>
      <c r="H99" s="54"/>
      <c r="I99" s="54"/>
      <c r="L99" s="58"/>
    </row>
    <row r="100" spans="1:12" ht="60.75" customHeight="1">
      <c r="A100" s="63">
        <v>28</v>
      </c>
      <c r="B100" s="59" t="s">
        <v>1867</v>
      </c>
      <c r="C100" s="59" t="s">
        <v>63</v>
      </c>
      <c r="D100" s="60">
        <v>33</v>
      </c>
      <c r="E100" s="59" t="s">
        <v>1868</v>
      </c>
      <c r="F100" s="59" t="s">
        <v>1869</v>
      </c>
      <c r="G100" s="59" t="s">
        <v>1723</v>
      </c>
      <c r="H100" s="54"/>
      <c r="I100" s="54"/>
      <c r="L100" s="58"/>
    </row>
    <row r="101" spans="1:12" ht="32.25" customHeight="1">
      <c r="A101" s="63">
        <v>29</v>
      </c>
      <c r="B101" s="59" t="s">
        <v>1870</v>
      </c>
      <c r="C101" s="59" t="s">
        <v>63</v>
      </c>
      <c r="D101" s="60">
        <v>11</v>
      </c>
      <c r="E101" s="59" t="s">
        <v>1871</v>
      </c>
      <c r="F101" s="59" t="s">
        <v>1869</v>
      </c>
      <c r="G101" s="59" t="s">
        <v>1723</v>
      </c>
      <c r="H101" s="54"/>
      <c r="I101" s="54"/>
      <c r="L101" s="58"/>
    </row>
    <row r="102" spans="1:12" ht="33.75" customHeight="1">
      <c r="A102" s="63">
        <v>30</v>
      </c>
      <c r="B102" s="59" t="s">
        <v>1872</v>
      </c>
      <c r="C102" s="59" t="s">
        <v>63</v>
      </c>
      <c r="D102" s="60">
        <v>110</v>
      </c>
      <c r="E102" s="59" t="s">
        <v>1873</v>
      </c>
      <c r="F102" s="59" t="s">
        <v>1869</v>
      </c>
      <c r="G102" s="59" t="s">
        <v>1723</v>
      </c>
      <c r="H102" s="54"/>
      <c r="I102" s="54"/>
      <c r="L102" s="58"/>
    </row>
    <row r="103" spans="1:12" ht="36" customHeight="1">
      <c r="A103" s="63">
        <v>31</v>
      </c>
      <c r="B103" s="59" t="s">
        <v>1874</v>
      </c>
      <c r="C103" s="59" t="s">
        <v>63</v>
      </c>
      <c r="D103" s="60">
        <v>902</v>
      </c>
      <c r="E103" s="59" t="s">
        <v>1875</v>
      </c>
      <c r="F103" s="59" t="s">
        <v>1876</v>
      </c>
      <c r="G103" s="59" t="s">
        <v>1877</v>
      </c>
      <c r="H103" s="54"/>
      <c r="I103" s="54"/>
      <c r="L103" s="58"/>
    </row>
    <row r="104" spans="1:12" ht="34.5" customHeight="1">
      <c r="A104" s="63">
        <v>32</v>
      </c>
      <c r="B104" s="59" t="s">
        <v>1878</v>
      </c>
      <c r="C104" s="59" t="s">
        <v>63</v>
      </c>
      <c r="D104" s="60">
        <v>51.7</v>
      </c>
      <c r="E104" s="59" t="s">
        <v>1879</v>
      </c>
      <c r="F104" s="59" t="s">
        <v>1876</v>
      </c>
      <c r="G104" s="59" t="s">
        <v>1723</v>
      </c>
      <c r="H104" s="54"/>
      <c r="I104" s="54"/>
      <c r="L104" s="58"/>
    </row>
    <row r="105" spans="1:12" ht="37.5" customHeight="1">
      <c r="A105" s="63">
        <v>33</v>
      </c>
      <c r="B105" s="59" t="s">
        <v>1880</v>
      </c>
      <c r="C105" s="59" t="s">
        <v>63</v>
      </c>
      <c r="D105" s="60">
        <v>689</v>
      </c>
      <c r="E105" s="59" t="s">
        <v>1881</v>
      </c>
      <c r="F105" s="59" t="s">
        <v>1876</v>
      </c>
      <c r="G105" s="59" t="s">
        <v>1877</v>
      </c>
      <c r="H105" s="54"/>
      <c r="I105" s="54"/>
      <c r="L105" s="58"/>
    </row>
    <row r="106" spans="1:12" ht="27.75" customHeight="1">
      <c r="A106" s="63">
        <v>34</v>
      </c>
      <c r="B106" s="59" t="s">
        <v>1882</v>
      </c>
      <c r="C106" s="59" t="s">
        <v>63</v>
      </c>
      <c r="D106" s="60">
        <v>127</v>
      </c>
      <c r="E106" s="59" t="s">
        <v>1883</v>
      </c>
      <c r="F106" s="59" t="s">
        <v>1656</v>
      </c>
      <c r="G106" s="59" t="s">
        <v>1884</v>
      </c>
      <c r="H106" s="54"/>
      <c r="I106" s="54"/>
      <c r="L106" s="58"/>
    </row>
    <row r="107" spans="1:12" ht="28.5" customHeight="1">
      <c r="A107" s="63">
        <v>35</v>
      </c>
      <c r="B107" s="59" t="s">
        <v>1885</v>
      </c>
      <c r="C107" s="59" t="s">
        <v>63</v>
      </c>
      <c r="D107" s="60">
        <v>83</v>
      </c>
      <c r="E107" s="59" t="s">
        <v>1886</v>
      </c>
      <c r="F107" s="59" t="s">
        <v>1660</v>
      </c>
      <c r="G107" s="59" t="s">
        <v>1887</v>
      </c>
      <c r="H107" s="54"/>
      <c r="I107" s="54"/>
      <c r="L107" s="58"/>
    </row>
    <row r="108" spans="1:12" ht="27.75" customHeight="1">
      <c r="A108" s="63">
        <v>36</v>
      </c>
      <c r="B108" s="59" t="s">
        <v>1888</v>
      </c>
      <c r="C108" s="59" t="s">
        <v>63</v>
      </c>
      <c r="D108" s="60">
        <v>14.6</v>
      </c>
      <c r="E108" s="59" t="s">
        <v>1889</v>
      </c>
      <c r="F108" s="59" t="s">
        <v>1660</v>
      </c>
      <c r="G108" s="59" t="s">
        <v>1709</v>
      </c>
      <c r="H108" s="54"/>
      <c r="I108" s="54"/>
      <c r="L108" s="58"/>
    </row>
    <row r="109" spans="1:12" ht="32.25" customHeight="1">
      <c r="A109" s="63">
        <v>37</v>
      </c>
      <c r="B109" s="59" t="s">
        <v>1890</v>
      </c>
      <c r="C109" s="59" t="s">
        <v>63</v>
      </c>
      <c r="D109" s="60">
        <v>57.6</v>
      </c>
      <c r="E109" s="59" t="s">
        <v>1891</v>
      </c>
      <c r="F109" s="59" t="s">
        <v>1892</v>
      </c>
      <c r="G109" s="59" t="s">
        <v>1893</v>
      </c>
      <c r="H109" s="54"/>
      <c r="I109" s="54"/>
      <c r="L109" s="58"/>
    </row>
    <row r="110" spans="1:12" ht="38.25" customHeight="1">
      <c r="A110" s="63">
        <v>38</v>
      </c>
      <c r="B110" s="59" t="s">
        <v>1894</v>
      </c>
      <c r="C110" s="59" t="s">
        <v>63</v>
      </c>
      <c r="D110" s="68">
        <v>338</v>
      </c>
      <c r="E110" s="59" t="s">
        <v>1895</v>
      </c>
      <c r="F110" s="59" t="s">
        <v>1767</v>
      </c>
      <c r="G110" s="59" t="s">
        <v>1896</v>
      </c>
      <c r="H110" s="54"/>
      <c r="I110" s="54"/>
      <c r="L110" s="58"/>
    </row>
    <row r="111" spans="1:12" ht="36" customHeight="1">
      <c r="A111" s="63">
        <v>39</v>
      </c>
      <c r="B111" s="59" t="s">
        <v>1897</v>
      </c>
      <c r="C111" s="59" t="s">
        <v>63</v>
      </c>
      <c r="D111" s="60">
        <v>159</v>
      </c>
      <c r="E111" s="59" t="s">
        <v>1898</v>
      </c>
      <c r="F111" s="59" t="s">
        <v>1892</v>
      </c>
      <c r="G111" s="59" t="s">
        <v>1899</v>
      </c>
      <c r="H111" s="54"/>
      <c r="I111" s="54"/>
      <c r="L111" s="58"/>
    </row>
    <row r="112" spans="1:12" ht="14.4">
      <c r="A112" s="63"/>
      <c r="B112" s="66" t="s">
        <v>1900</v>
      </c>
      <c r="C112" s="63"/>
      <c r="D112" s="69">
        <f>SUM(D73:D111)</f>
        <v>5723.0000000000009</v>
      </c>
      <c r="E112" s="63"/>
      <c r="F112" s="63"/>
      <c r="G112" s="63"/>
      <c r="H112" s="56"/>
      <c r="I112" s="56"/>
      <c r="L112" s="58"/>
    </row>
    <row r="113" spans="1:12" ht="85.5" customHeight="1">
      <c r="A113" s="63">
        <v>1</v>
      </c>
      <c r="B113" s="59" t="s">
        <v>1901</v>
      </c>
      <c r="C113" s="59" t="s">
        <v>25</v>
      </c>
      <c r="D113" s="60">
        <v>195.1</v>
      </c>
      <c r="E113" s="59" t="s">
        <v>1902</v>
      </c>
      <c r="F113" s="59" t="s">
        <v>1756</v>
      </c>
      <c r="G113" s="59" t="s">
        <v>1903</v>
      </c>
      <c r="H113" s="54"/>
      <c r="I113" s="54"/>
      <c r="L113" s="58"/>
    </row>
    <row r="114" spans="1:12" ht="73.5" customHeight="1">
      <c r="A114" s="63">
        <v>2</v>
      </c>
      <c r="B114" s="59" t="s">
        <v>1904</v>
      </c>
      <c r="C114" s="59" t="s">
        <v>25</v>
      </c>
      <c r="D114" s="60">
        <v>22.6</v>
      </c>
      <c r="E114" s="59" t="s">
        <v>1905</v>
      </c>
      <c r="F114" s="59" t="s">
        <v>1685</v>
      </c>
      <c r="G114" s="59" t="s">
        <v>1906</v>
      </c>
      <c r="H114" s="54"/>
      <c r="I114" s="54"/>
      <c r="L114" s="58"/>
    </row>
    <row r="115" spans="1:12" ht="65.25" customHeight="1">
      <c r="A115" s="63">
        <v>3</v>
      </c>
      <c r="B115" s="59" t="s">
        <v>1850</v>
      </c>
      <c r="C115" s="59" t="s">
        <v>25</v>
      </c>
      <c r="D115" s="60">
        <v>15</v>
      </c>
      <c r="E115" s="59" t="s">
        <v>1907</v>
      </c>
      <c r="F115" s="59" t="s">
        <v>1685</v>
      </c>
      <c r="G115" s="59" t="s">
        <v>1906</v>
      </c>
      <c r="H115" s="54"/>
      <c r="I115" s="54"/>
      <c r="L115" s="58"/>
    </row>
    <row r="116" spans="1:12" ht="81.75" customHeight="1">
      <c r="A116" s="63">
        <v>4</v>
      </c>
      <c r="B116" s="59" t="s">
        <v>1908</v>
      </c>
      <c r="C116" s="59" t="s">
        <v>25</v>
      </c>
      <c r="D116" s="60">
        <v>8.6999999999999993</v>
      </c>
      <c r="E116" s="59" t="s">
        <v>1909</v>
      </c>
      <c r="F116" s="59" t="s">
        <v>1685</v>
      </c>
      <c r="G116" s="59" t="s">
        <v>1906</v>
      </c>
      <c r="H116" s="54"/>
      <c r="I116" s="54"/>
      <c r="L116" s="58"/>
    </row>
    <row r="117" spans="1:12" ht="48.75" customHeight="1">
      <c r="A117" s="63">
        <v>5</v>
      </c>
      <c r="B117" s="59" t="s">
        <v>1910</v>
      </c>
      <c r="C117" s="59" t="s">
        <v>25</v>
      </c>
      <c r="D117" s="60">
        <v>5.0999999999999996</v>
      </c>
      <c r="E117" s="59" t="s">
        <v>1911</v>
      </c>
      <c r="F117" s="59" t="s">
        <v>1685</v>
      </c>
      <c r="G117" s="59" t="s">
        <v>1906</v>
      </c>
      <c r="H117" s="54"/>
      <c r="I117" s="54"/>
      <c r="L117" s="58"/>
    </row>
    <row r="118" spans="1:12" ht="87" customHeight="1">
      <c r="A118" s="63">
        <v>6</v>
      </c>
      <c r="B118" s="59" t="s">
        <v>1912</v>
      </c>
      <c r="C118" s="59" t="s">
        <v>25</v>
      </c>
      <c r="D118" s="60">
        <v>6.7</v>
      </c>
      <c r="E118" s="59" t="s">
        <v>1913</v>
      </c>
      <c r="F118" s="59" t="s">
        <v>1685</v>
      </c>
      <c r="G118" s="59" t="s">
        <v>1906</v>
      </c>
      <c r="H118" s="54"/>
      <c r="I118" s="54"/>
      <c r="L118" s="58"/>
    </row>
    <row r="119" spans="1:12" ht="71.25" customHeight="1">
      <c r="A119" s="63">
        <v>7</v>
      </c>
      <c r="B119" s="59" t="s">
        <v>1914</v>
      </c>
      <c r="C119" s="59" t="s">
        <v>25</v>
      </c>
      <c r="D119" s="60">
        <v>35.5</v>
      </c>
      <c r="E119" s="59" t="s">
        <v>1915</v>
      </c>
      <c r="F119" s="59" t="s">
        <v>1685</v>
      </c>
      <c r="G119" s="59" t="s">
        <v>1906</v>
      </c>
      <c r="H119" s="54"/>
      <c r="I119" s="54"/>
      <c r="L119" s="58"/>
    </row>
    <row r="120" spans="1:12" ht="48.75" customHeight="1">
      <c r="A120" s="63">
        <v>8</v>
      </c>
      <c r="B120" s="59" t="s">
        <v>1916</v>
      </c>
      <c r="C120" s="59" t="s">
        <v>25</v>
      </c>
      <c r="D120" s="60">
        <v>8.6</v>
      </c>
      <c r="E120" s="59" t="s">
        <v>1917</v>
      </c>
      <c r="F120" s="59" t="s">
        <v>1918</v>
      </c>
      <c r="G120" s="59" t="s">
        <v>1709</v>
      </c>
      <c r="H120" s="54"/>
      <c r="I120" s="54"/>
      <c r="L120" s="58"/>
    </row>
    <row r="121" spans="1:12" ht="74.25" customHeight="1">
      <c r="A121" s="63">
        <v>9</v>
      </c>
      <c r="B121" s="59" t="s">
        <v>1919</v>
      </c>
      <c r="C121" s="59" t="s">
        <v>25</v>
      </c>
      <c r="D121" s="60">
        <v>110.4</v>
      </c>
      <c r="E121" s="59" t="s">
        <v>1920</v>
      </c>
      <c r="F121" s="59" t="s">
        <v>1892</v>
      </c>
      <c r="G121" s="59" t="s">
        <v>1921</v>
      </c>
      <c r="H121" s="54"/>
      <c r="I121" s="54"/>
      <c r="L121" s="58"/>
    </row>
    <row r="122" spans="1:12" ht="50.25" customHeight="1">
      <c r="A122" s="63">
        <v>10</v>
      </c>
      <c r="B122" s="59" t="s">
        <v>1922</v>
      </c>
      <c r="C122" s="59" t="s">
        <v>25</v>
      </c>
      <c r="D122" s="60">
        <v>309</v>
      </c>
      <c r="E122" s="59" t="s">
        <v>1923</v>
      </c>
      <c r="F122" s="59" t="s">
        <v>1924</v>
      </c>
      <c r="G122" s="59" t="s">
        <v>1925</v>
      </c>
      <c r="H122" s="70"/>
      <c r="I122" s="70"/>
      <c r="L122" s="58"/>
    </row>
    <row r="123" spans="1:12" ht="25.5" customHeight="1">
      <c r="A123" s="63">
        <v>11</v>
      </c>
      <c r="B123" s="59" t="s">
        <v>1926</v>
      </c>
      <c r="C123" s="59" t="s">
        <v>25</v>
      </c>
      <c r="D123" s="60">
        <v>21.2</v>
      </c>
      <c r="E123" s="59" t="s">
        <v>1927</v>
      </c>
      <c r="F123" s="59" t="s">
        <v>1924</v>
      </c>
      <c r="G123" s="59" t="s">
        <v>1831</v>
      </c>
      <c r="H123" s="54"/>
      <c r="I123" s="54"/>
      <c r="L123" s="58"/>
    </row>
    <row r="124" spans="1:12" ht="64.5" customHeight="1">
      <c r="A124" s="63">
        <v>12</v>
      </c>
      <c r="B124" s="59" t="s">
        <v>1928</v>
      </c>
      <c r="C124" s="59" t="s">
        <v>25</v>
      </c>
      <c r="D124" s="60">
        <v>307</v>
      </c>
      <c r="E124" s="59" t="s">
        <v>1929</v>
      </c>
      <c r="F124" s="59" t="s">
        <v>1930</v>
      </c>
      <c r="G124" s="59" t="s">
        <v>1931</v>
      </c>
      <c r="H124" s="54"/>
      <c r="I124" s="54"/>
      <c r="L124" s="58"/>
    </row>
    <row r="125" spans="1:12" ht="33.75" customHeight="1">
      <c r="A125" s="63">
        <v>13</v>
      </c>
      <c r="B125" s="59" t="s">
        <v>1932</v>
      </c>
      <c r="C125" s="59" t="s">
        <v>25</v>
      </c>
      <c r="D125" s="60">
        <v>8.1999999999999993</v>
      </c>
      <c r="E125" s="59" t="s">
        <v>1933</v>
      </c>
      <c r="F125" s="59" t="s">
        <v>1930</v>
      </c>
      <c r="G125" s="59" t="s">
        <v>1934</v>
      </c>
      <c r="H125" s="54"/>
      <c r="I125" s="54"/>
      <c r="L125" s="58"/>
    </row>
    <row r="126" spans="1:12" ht="29.25" customHeight="1">
      <c r="A126" s="63">
        <v>14</v>
      </c>
      <c r="B126" s="59" t="s">
        <v>1885</v>
      </c>
      <c r="C126" s="59" t="s">
        <v>25</v>
      </c>
      <c r="D126" s="60">
        <v>5.7</v>
      </c>
      <c r="E126" s="59" t="s">
        <v>1935</v>
      </c>
      <c r="F126" s="59" t="s">
        <v>1930</v>
      </c>
      <c r="G126" s="59" t="s">
        <v>1934</v>
      </c>
      <c r="H126" s="54"/>
      <c r="I126" s="54"/>
      <c r="L126" s="58"/>
    </row>
    <row r="127" spans="1:12" ht="25.5" customHeight="1">
      <c r="A127" s="63">
        <v>15</v>
      </c>
      <c r="B127" s="59" t="s">
        <v>1936</v>
      </c>
      <c r="C127" s="59" t="s">
        <v>25</v>
      </c>
      <c r="D127" s="60">
        <v>43.7</v>
      </c>
      <c r="E127" s="59" t="s">
        <v>1937</v>
      </c>
      <c r="F127" s="59" t="s">
        <v>1938</v>
      </c>
      <c r="G127" s="59" t="s">
        <v>1754</v>
      </c>
      <c r="H127" s="54"/>
      <c r="I127" s="54"/>
      <c r="L127" s="58"/>
    </row>
    <row r="128" spans="1:12" ht="27" customHeight="1">
      <c r="A128" s="63">
        <v>16</v>
      </c>
      <c r="B128" s="59" t="s">
        <v>1939</v>
      </c>
      <c r="C128" s="59" t="s">
        <v>25</v>
      </c>
      <c r="D128" s="60">
        <v>4.3</v>
      </c>
      <c r="E128" s="59" t="s">
        <v>1940</v>
      </c>
      <c r="F128" s="59" t="s">
        <v>1650</v>
      </c>
      <c r="G128" s="59" t="s">
        <v>1906</v>
      </c>
      <c r="H128" s="54"/>
      <c r="I128" s="54"/>
      <c r="L128" s="58"/>
    </row>
    <row r="129" spans="1:12" ht="26.25" customHeight="1">
      <c r="A129" s="63">
        <v>17</v>
      </c>
      <c r="B129" s="59" t="s">
        <v>1941</v>
      </c>
      <c r="C129" s="59" t="s">
        <v>25</v>
      </c>
      <c r="D129" s="60">
        <v>19</v>
      </c>
      <c r="E129" s="59" t="s">
        <v>1942</v>
      </c>
      <c r="F129" s="59" t="s">
        <v>1650</v>
      </c>
      <c r="G129" s="59" t="s">
        <v>1906</v>
      </c>
      <c r="H129" s="54"/>
      <c r="I129" s="54"/>
      <c r="L129" s="58"/>
    </row>
    <row r="130" spans="1:12" ht="34.5" customHeight="1">
      <c r="A130" s="63">
        <v>18</v>
      </c>
      <c r="B130" s="59" t="s">
        <v>1943</v>
      </c>
      <c r="C130" s="59" t="s">
        <v>25</v>
      </c>
      <c r="D130" s="60">
        <v>10</v>
      </c>
      <c r="E130" s="59" t="s">
        <v>1944</v>
      </c>
      <c r="F130" s="59" t="s">
        <v>1650</v>
      </c>
      <c r="G130" s="59" t="s">
        <v>1906</v>
      </c>
      <c r="H130" s="54"/>
      <c r="I130" s="54"/>
      <c r="L130" s="58"/>
    </row>
    <row r="131" spans="1:12" ht="28.5" customHeight="1">
      <c r="A131" s="63">
        <v>19</v>
      </c>
      <c r="B131" s="59" t="s">
        <v>1945</v>
      </c>
      <c r="C131" s="59" t="s">
        <v>25</v>
      </c>
      <c r="D131" s="60">
        <v>9.5</v>
      </c>
      <c r="E131" s="59" t="s">
        <v>1946</v>
      </c>
      <c r="F131" s="59" t="s">
        <v>1650</v>
      </c>
      <c r="G131" s="59" t="s">
        <v>1906</v>
      </c>
      <c r="H131" s="54"/>
      <c r="I131" s="54"/>
      <c r="L131" s="58"/>
    </row>
    <row r="132" spans="1:12" ht="33.75" customHeight="1">
      <c r="A132" s="63">
        <v>20</v>
      </c>
      <c r="B132" s="59" t="s">
        <v>1947</v>
      </c>
      <c r="C132" s="59" t="s">
        <v>25</v>
      </c>
      <c r="D132" s="60">
        <v>7.5</v>
      </c>
      <c r="E132" s="59" t="s">
        <v>1948</v>
      </c>
      <c r="F132" s="59" t="s">
        <v>1650</v>
      </c>
      <c r="G132" s="59" t="s">
        <v>1906</v>
      </c>
      <c r="H132" s="54"/>
      <c r="I132" s="54"/>
      <c r="L132" s="58"/>
    </row>
    <row r="133" spans="1:12" ht="33.75" customHeight="1">
      <c r="A133" s="63">
        <v>21</v>
      </c>
      <c r="B133" s="59" t="s">
        <v>1853</v>
      </c>
      <c r="C133" s="59" t="s">
        <v>25</v>
      </c>
      <c r="D133" s="60">
        <v>6.3</v>
      </c>
      <c r="E133" s="59" t="s">
        <v>1949</v>
      </c>
      <c r="F133" s="59" t="s">
        <v>1650</v>
      </c>
      <c r="G133" s="59" t="s">
        <v>1950</v>
      </c>
      <c r="H133" s="54"/>
      <c r="I133" s="54"/>
      <c r="L133" s="58"/>
    </row>
    <row r="134" spans="1:12" ht="35.25" customHeight="1">
      <c r="A134" s="63">
        <v>22</v>
      </c>
      <c r="B134" s="59" t="s">
        <v>1951</v>
      </c>
      <c r="C134" s="59" t="s">
        <v>25</v>
      </c>
      <c r="D134" s="60">
        <v>21.6</v>
      </c>
      <c r="E134" s="59" t="s">
        <v>1952</v>
      </c>
      <c r="F134" s="59" t="s">
        <v>1869</v>
      </c>
      <c r="G134" s="59" t="s">
        <v>1906</v>
      </c>
      <c r="H134" s="54"/>
      <c r="I134" s="54"/>
      <c r="L134" s="58"/>
    </row>
    <row r="135" spans="1:12" ht="30" customHeight="1">
      <c r="A135" s="63">
        <v>23</v>
      </c>
      <c r="B135" s="59" t="s">
        <v>1838</v>
      </c>
      <c r="C135" s="59" t="s">
        <v>25</v>
      </c>
      <c r="D135" s="60">
        <v>7</v>
      </c>
      <c r="E135" s="59" t="s">
        <v>1953</v>
      </c>
      <c r="F135" s="59" t="s">
        <v>1869</v>
      </c>
      <c r="G135" s="59" t="s">
        <v>1906</v>
      </c>
      <c r="H135" s="54"/>
      <c r="I135" s="54"/>
      <c r="L135" s="58"/>
    </row>
    <row r="136" spans="1:12" ht="30" customHeight="1">
      <c r="A136" s="63">
        <v>24</v>
      </c>
      <c r="B136" s="59" t="s">
        <v>1954</v>
      </c>
      <c r="C136" s="59" t="s">
        <v>25</v>
      </c>
      <c r="D136" s="60">
        <v>14</v>
      </c>
      <c r="E136" s="59" t="s">
        <v>1955</v>
      </c>
      <c r="F136" s="59" t="s">
        <v>1869</v>
      </c>
      <c r="G136" s="59" t="s">
        <v>1723</v>
      </c>
      <c r="H136" s="54"/>
      <c r="I136" s="54"/>
      <c r="L136" s="58"/>
    </row>
    <row r="137" spans="1:12" ht="66" customHeight="1">
      <c r="A137" s="63">
        <v>25</v>
      </c>
      <c r="B137" s="59" t="s">
        <v>1956</v>
      </c>
      <c r="C137" s="59" t="s">
        <v>25</v>
      </c>
      <c r="D137" s="60">
        <v>21.7</v>
      </c>
      <c r="E137" s="59" t="s">
        <v>1957</v>
      </c>
      <c r="F137" s="59" t="s">
        <v>1958</v>
      </c>
      <c r="G137" s="59" t="s">
        <v>1835</v>
      </c>
      <c r="H137" s="54"/>
      <c r="I137" s="54"/>
      <c r="L137" s="58"/>
    </row>
    <row r="138" spans="1:12" ht="44.25" customHeight="1">
      <c r="A138" s="63">
        <v>26</v>
      </c>
      <c r="B138" s="59" t="s">
        <v>1959</v>
      </c>
      <c r="C138" s="59" t="s">
        <v>25</v>
      </c>
      <c r="D138" s="60">
        <v>25.9</v>
      </c>
      <c r="E138" s="59" t="s">
        <v>1960</v>
      </c>
      <c r="F138" s="59" t="s">
        <v>1961</v>
      </c>
      <c r="G138" s="59" t="s">
        <v>1723</v>
      </c>
      <c r="H138" s="54"/>
      <c r="I138" s="54"/>
      <c r="L138" s="58"/>
    </row>
    <row r="139" spans="1:12" ht="33.75" customHeight="1">
      <c r="A139" s="63">
        <v>27</v>
      </c>
      <c r="B139" s="59" t="s">
        <v>1962</v>
      </c>
      <c r="C139" s="59" t="s">
        <v>25</v>
      </c>
      <c r="D139" s="60">
        <v>3.8</v>
      </c>
      <c r="E139" s="59" t="s">
        <v>1963</v>
      </c>
      <c r="F139" s="59" t="s">
        <v>1930</v>
      </c>
      <c r="G139" s="59" t="s">
        <v>1964</v>
      </c>
      <c r="H139" s="54"/>
      <c r="I139" s="54"/>
      <c r="L139" s="58"/>
    </row>
    <row r="140" spans="1:12" ht="39" customHeight="1">
      <c r="A140" s="63">
        <v>28</v>
      </c>
      <c r="B140" s="59" t="s">
        <v>1965</v>
      </c>
      <c r="C140" s="59" t="s">
        <v>25</v>
      </c>
      <c r="D140" s="60">
        <v>5</v>
      </c>
      <c r="E140" s="59" t="s">
        <v>1966</v>
      </c>
      <c r="F140" s="59" t="s">
        <v>1967</v>
      </c>
      <c r="G140" s="71" t="s">
        <v>1968</v>
      </c>
      <c r="H140" s="72"/>
      <c r="I140" s="72"/>
      <c r="L140" s="58"/>
    </row>
    <row r="141" spans="1:12" ht="14.4">
      <c r="A141" s="63"/>
      <c r="B141" s="66" t="s">
        <v>1969</v>
      </c>
      <c r="C141" s="63"/>
      <c r="D141" s="69">
        <f>SUM(D113:D140)</f>
        <v>1258.1000000000001</v>
      </c>
      <c r="E141" s="63"/>
      <c r="F141" s="63"/>
      <c r="G141" s="71"/>
      <c r="H141" s="72"/>
      <c r="I141" s="72"/>
      <c r="L141" s="58"/>
    </row>
    <row r="142" spans="1:12" ht="45" customHeight="1">
      <c r="A142" s="63">
        <v>1</v>
      </c>
      <c r="B142" s="59" t="s">
        <v>1970</v>
      </c>
      <c r="C142" s="59" t="s">
        <v>65</v>
      </c>
      <c r="D142" s="60">
        <v>295</v>
      </c>
      <c r="E142" s="59" t="s">
        <v>1971</v>
      </c>
      <c r="F142" s="59" t="s">
        <v>1972</v>
      </c>
      <c r="G142" s="59" t="s">
        <v>1727</v>
      </c>
      <c r="H142" s="54"/>
      <c r="I142" s="54"/>
      <c r="L142" s="58"/>
    </row>
    <row r="143" spans="1:12" ht="36.75" customHeight="1">
      <c r="A143" s="63">
        <v>2</v>
      </c>
      <c r="B143" s="59" t="s">
        <v>1973</v>
      </c>
      <c r="C143" s="59" t="s">
        <v>65</v>
      </c>
      <c r="D143" s="60">
        <v>152</v>
      </c>
      <c r="E143" s="59" t="s">
        <v>1974</v>
      </c>
      <c r="F143" s="59" t="s">
        <v>1972</v>
      </c>
      <c r="G143" s="59" t="s">
        <v>1727</v>
      </c>
      <c r="H143" s="54"/>
      <c r="I143" s="54"/>
      <c r="L143" s="58"/>
    </row>
    <row r="144" spans="1:12" ht="34.5" customHeight="1">
      <c r="A144" s="63">
        <v>3</v>
      </c>
      <c r="B144" s="59" t="s">
        <v>1975</v>
      </c>
      <c r="C144" s="59" t="s">
        <v>65</v>
      </c>
      <c r="D144" s="60">
        <v>1512</v>
      </c>
      <c r="E144" s="59" t="s">
        <v>1976</v>
      </c>
      <c r="F144" s="59" t="s">
        <v>1977</v>
      </c>
      <c r="G144" s="59" t="s">
        <v>1723</v>
      </c>
      <c r="H144" s="54"/>
      <c r="I144" s="54"/>
      <c r="L144" s="58"/>
    </row>
    <row r="145" spans="1:12" ht="138">
      <c r="A145" s="63">
        <v>4</v>
      </c>
      <c r="B145" s="59" t="s">
        <v>1978</v>
      </c>
      <c r="C145" s="59" t="s">
        <v>65</v>
      </c>
      <c r="D145" s="60">
        <v>1528</v>
      </c>
      <c r="E145" s="59" t="s">
        <v>1979</v>
      </c>
      <c r="F145" s="59" t="s">
        <v>1972</v>
      </c>
      <c r="G145" s="59" t="s">
        <v>1727</v>
      </c>
      <c r="H145" s="54"/>
      <c r="I145" s="54"/>
      <c r="L145" s="58"/>
    </row>
    <row r="146" spans="1:12" ht="138" customHeight="1">
      <c r="A146" s="63">
        <v>5</v>
      </c>
      <c r="B146" s="59" t="s">
        <v>1980</v>
      </c>
      <c r="C146" s="59" t="s">
        <v>65</v>
      </c>
      <c r="D146" s="60">
        <v>1182.0999999999999</v>
      </c>
      <c r="E146" s="59" t="s">
        <v>1981</v>
      </c>
      <c r="F146" s="59" t="s">
        <v>1982</v>
      </c>
      <c r="G146" s="59" t="s">
        <v>1983</v>
      </c>
      <c r="H146" s="54"/>
      <c r="I146" s="54"/>
      <c r="L146" s="58"/>
    </row>
    <row r="147" spans="1:12" ht="90" customHeight="1">
      <c r="A147" s="63">
        <v>6</v>
      </c>
      <c r="B147" s="59" t="s">
        <v>1984</v>
      </c>
      <c r="C147" s="59" t="s">
        <v>65</v>
      </c>
      <c r="D147" s="60">
        <v>249.5</v>
      </c>
      <c r="E147" s="59" t="s">
        <v>1985</v>
      </c>
      <c r="F147" s="59" t="s">
        <v>1859</v>
      </c>
      <c r="G147" s="59" t="s">
        <v>1797</v>
      </c>
      <c r="H147" s="54"/>
      <c r="I147" s="54"/>
      <c r="L147" s="58"/>
    </row>
    <row r="148" spans="1:12" ht="27.75" customHeight="1">
      <c r="A148" s="63">
        <v>7</v>
      </c>
      <c r="B148" s="59" t="s">
        <v>1986</v>
      </c>
      <c r="C148" s="59" t="s">
        <v>65</v>
      </c>
      <c r="D148" s="60">
        <v>35.6</v>
      </c>
      <c r="E148" s="59" t="s">
        <v>1987</v>
      </c>
      <c r="F148" s="59" t="s">
        <v>1988</v>
      </c>
      <c r="G148" s="59" t="s">
        <v>1723</v>
      </c>
      <c r="H148" s="54"/>
      <c r="I148" s="54"/>
      <c r="L148" s="58"/>
    </row>
    <row r="149" spans="1:12" ht="75" customHeight="1">
      <c r="A149" s="63">
        <v>8</v>
      </c>
      <c r="B149" s="59" t="s">
        <v>1989</v>
      </c>
      <c r="C149" s="59" t="s">
        <v>65</v>
      </c>
      <c r="D149" s="60">
        <v>5530</v>
      </c>
      <c r="E149" s="59" t="s">
        <v>1990</v>
      </c>
      <c r="F149" s="59" t="s">
        <v>1991</v>
      </c>
      <c r="G149" s="59" t="s">
        <v>1992</v>
      </c>
      <c r="H149" s="54"/>
      <c r="I149" s="54"/>
      <c r="L149" s="58"/>
    </row>
    <row r="150" spans="1:12" ht="32.25" customHeight="1">
      <c r="A150" s="63">
        <v>9</v>
      </c>
      <c r="B150" s="59" t="s">
        <v>1993</v>
      </c>
      <c r="C150" s="59" t="s">
        <v>65</v>
      </c>
      <c r="D150" s="60">
        <v>46.6</v>
      </c>
      <c r="E150" s="59" t="s">
        <v>1994</v>
      </c>
      <c r="F150" s="59" t="s">
        <v>1995</v>
      </c>
      <c r="G150" s="59" t="s">
        <v>1996</v>
      </c>
      <c r="H150" s="54"/>
      <c r="I150" s="54"/>
      <c r="L150" s="58"/>
    </row>
    <row r="151" spans="1:12" ht="69.75" customHeight="1">
      <c r="A151" s="63">
        <v>10</v>
      </c>
      <c r="B151" s="59" t="s">
        <v>1997</v>
      </c>
      <c r="C151" s="59" t="s">
        <v>65</v>
      </c>
      <c r="D151" s="60">
        <v>232.35</v>
      </c>
      <c r="E151" s="59" t="s">
        <v>1998</v>
      </c>
      <c r="F151" s="59" t="s">
        <v>1999</v>
      </c>
      <c r="G151" s="59" t="s">
        <v>2000</v>
      </c>
      <c r="H151" s="54"/>
      <c r="I151" s="54"/>
      <c r="L151" s="58"/>
    </row>
    <row r="152" spans="1:12" ht="41.4">
      <c r="A152" s="63">
        <v>11</v>
      </c>
      <c r="B152" s="59" t="s">
        <v>2001</v>
      </c>
      <c r="C152" s="59" t="s">
        <v>355</v>
      </c>
      <c r="D152" s="60">
        <v>116.6</v>
      </c>
      <c r="E152" s="59" t="s">
        <v>2002</v>
      </c>
      <c r="F152" s="59" t="s">
        <v>2003</v>
      </c>
      <c r="G152" s="59" t="s">
        <v>1719</v>
      </c>
      <c r="H152" s="54"/>
      <c r="I152" s="54"/>
      <c r="L152" s="58"/>
    </row>
    <row r="153" spans="1:12" ht="38.25" customHeight="1">
      <c r="A153" s="63">
        <v>12</v>
      </c>
      <c r="B153" s="59" t="s">
        <v>2004</v>
      </c>
      <c r="C153" s="59" t="s">
        <v>65</v>
      </c>
      <c r="D153" s="60">
        <v>108</v>
      </c>
      <c r="E153" s="59" t="s">
        <v>2005</v>
      </c>
      <c r="F153" s="59" t="s">
        <v>2006</v>
      </c>
      <c r="G153" s="59" t="s">
        <v>1723</v>
      </c>
      <c r="H153" s="54"/>
      <c r="I153" s="54"/>
      <c r="L153" s="58"/>
    </row>
    <row r="154" spans="1:12" ht="128.25" customHeight="1">
      <c r="A154" s="63">
        <v>13</v>
      </c>
      <c r="B154" s="59" t="s">
        <v>2007</v>
      </c>
      <c r="C154" s="59" t="s">
        <v>65</v>
      </c>
      <c r="D154" s="60">
        <v>3556.6</v>
      </c>
      <c r="E154" s="59" t="s">
        <v>2008</v>
      </c>
      <c r="F154" s="59" t="s">
        <v>2009</v>
      </c>
      <c r="G154" s="59" t="s">
        <v>2010</v>
      </c>
      <c r="H154" s="54"/>
      <c r="I154" s="54"/>
      <c r="L154" s="58"/>
    </row>
    <row r="155" spans="1:12" ht="87" customHeight="1">
      <c r="A155" s="63">
        <v>14</v>
      </c>
      <c r="B155" s="59" t="s">
        <v>2011</v>
      </c>
      <c r="C155" s="59" t="s">
        <v>65</v>
      </c>
      <c r="D155" s="60">
        <v>210</v>
      </c>
      <c r="E155" s="59" t="s">
        <v>2012</v>
      </c>
      <c r="F155" s="59" t="s">
        <v>1972</v>
      </c>
      <c r="G155" s="59" t="s">
        <v>2013</v>
      </c>
      <c r="H155" s="54"/>
      <c r="I155" s="54"/>
      <c r="L155" s="58"/>
    </row>
    <row r="156" spans="1:12" ht="36.75" customHeight="1">
      <c r="A156" s="63">
        <v>15</v>
      </c>
      <c r="B156" s="59" t="s">
        <v>2014</v>
      </c>
      <c r="C156" s="59" t="s">
        <v>65</v>
      </c>
      <c r="D156" s="60">
        <v>453</v>
      </c>
      <c r="E156" s="59" t="s">
        <v>2015</v>
      </c>
      <c r="F156" s="59" t="s">
        <v>1767</v>
      </c>
      <c r="G156" s="59" t="s">
        <v>2016</v>
      </c>
      <c r="H156" s="54"/>
      <c r="I156" s="54"/>
      <c r="L156" s="58"/>
    </row>
    <row r="157" spans="1:12" ht="36" customHeight="1">
      <c r="A157" s="63">
        <v>16</v>
      </c>
      <c r="B157" s="59" t="s">
        <v>2017</v>
      </c>
      <c r="C157" s="59" t="s">
        <v>65</v>
      </c>
      <c r="D157" s="60">
        <v>567</v>
      </c>
      <c r="E157" s="59" t="s">
        <v>2018</v>
      </c>
      <c r="F157" s="59" t="s">
        <v>1650</v>
      </c>
      <c r="G157" s="59" t="s">
        <v>1831</v>
      </c>
      <c r="H157" s="54"/>
      <c r="I157" s="54"/>
      <c r="L157" s="58"/>
    </row>
    <row r="158" spans="1:12" ht="103.5" customHeight="1">
      <c r="A158" s="63">
        <v>17</v>
      </c>
      <c r="B158" s="59" t="s">
        <v>2019</v>
      </c>
      <c r="C158" s="59" t="s">
        <v>65</v>
      </c>
      <c r="D158" s="60">
        <v>225.5</v>
      </c>
      <c r="E158" s="59" t="s">
        <v>2020</v>
      </c>
      <c r="F158" s="59" t="s">
        <v>1763</v>
      </c>
      <c r="G158" s="59" t="s">
        <v>1723</v>
      </c>
      <c r="H158" s="54"/>
      <c r="I158" s="54"/>
      <c r="L158" s="58"/>
    </row>
    <row r="159" spans="1:12" ht="40.5" customHeight="1">
      <c r="A159" s="63">
        <v>18</v>
      </c>
      <c r="B159" s="59" t="s">
        <v>2021</v>
      </c>
      <c r="C159" s="59" t="s">
        <v>2022</v>
      </c>
      <c r="D159" s="60">
        <v>188</v>
      </c>
      <c r="E159" s="59" t="s">
        <v>2023</v>
      </c>
      <c r="F159" s="59" t="s">
        <v>2024</v>
      </c>
      <c r="G159" s="59" t="s">
        <v>1723</v>
      </c>
      <c r="H159" s="54"/>
      <c r="I159" s="54"/>
      <c r="L159" s="58"/>
    </row>
    <row r="160" spans="1:12" ht="38.25" customHeight="1">
      <c r="A160" s="63">
        <v>19</v>
      </c>
      <c r="B160" s="59" t="s">
        <v>2025</v>
      </c>
      <c r="C160" s="59" t="s">
        <v>2022</v>
      </c>
      <c r="D160" s="60">
        <v>144</v>
      </c>
      <c r="E160" s="59" t="s">
        <v>2026</v>
      </c>
      <c r="F160" s="59" t="s">
        <v>2027</v>
      </c>
      <c r="G160" s="59" t="s">
        <v>1831</v>
      </c>
      <c r="H160" s="54"/>
      <c r="I160" s="54"/>
      <c r="L160" s="58"/>
    </row>
    <row r="161" spans="1:12" ht="35.25" customHeight="1">
      <c r="A161" s="63">
        <v>20</v>
      </c>
      <c r="B161" s="59" t="s">
        <v>1853</v>
      </c>
      <c r="C161" s="59" t="s">
        <v>2022</v>
      </c>
      <c r="D161" s="60">
        <v>138</v>
      </c>
      <c r="E161" s="59" t="s">
        <v>2028</v>
      </c>
      <c r="F161" s="59" t="s">
        <v>1650</v>
      </c>
      <c r="G161" s="59" t="s">
        <v>1723</v>
      </c>
      <c r="H161" s="54"/>
      <c r="I161" s="54"/>
      <c r="L161" s="58"/>
    </row>
    <row r="162" spans="1:12" ht="151.80000000000001">
      <c r="A162" s="63">
        <v>21</v>
      </c>
      <c r="B162" s="59" t="s">
        <v>2029</v>
      </c>
      <c r="C162" s="59" t="s">
        <v>1672</v>
      </c>
      <c r="D162" s="60">
        <v>842.8</v>
      </c>
      <c r="E162" s="59" t="s">
        <v>2030</v>
      </c>
      <c r="F162" s="59" t="s">
        <v>2031</v>
      </c>
      <c r="G162" s="59" t="s">
        <v>1903</v>
      </c>
      <c r="H162" s="54"/>
      <c r="I162" s="54"/>
      <c r="L162" s="58"/>
    </row>
    <row r="163" spans="1:12" ht="120" customHeight="1">
      <c r="A163" s="63">
        <v>22</v>
      </c>
      <c r="B163" s="59" t="s">
        <v>2032</v>
      </c>
      <c r="C163" s="59" t="s">
        <v>2022</v>
      </c>
      <c r="D163" s="60">
        <v>3295.52</v>
      </c>
      <c r="E163" s="59" t="s">
        <v>2033</v>
      </c>
      <c r="F163" s="59" t="s">
        <v>2034</v>
      </c>
      <c r="G163" s="59" t="s">
        <v>2035</v>
      </c>
      <c r="H163" s="54"/>
      <c r="I163" s="54"/>
      <c r="L163" s="58"/>
    </row>
    <row r="164" spans="1:12" ht="74.25" customHeight="1">
      <c r="A164" s="63">
        <v>23</v>
      </c>
      <c r="B164" s="59" t="s">
        <v>2036</v>
      </c>
      <c r="C164" s="59" t="s">
        <v>2022</v>
      </c>
      <c r="D164" s="60">
        <v>1422</v>
      </c>
      <c r="E164" s="59" t="s">
        <v>2037</v>
      </c>
      <c r="F164" s="59" t="s">
        <v>1869</v>
      </c>
      <c r="G164" s="59" t="s">
        <v>1723</v>
      </c>
      <c r="H164" s="54"/>
      <c r="I164" s="54"/>
      <c r="L164" s="58"/>
    </row>
    <row r="165" spans="1:12" ht="83.25" customHeight="1">
      <c r="A165" s="63">
        <v>24</v>
      </c>
      <c r="B165" s="59" t="s">
        <v>2038</v>
      </c>
      <c r="C165" s="59" t="s">
        <v>2022</v>
      </c>
      <c r="D165" s="60">
        <v>1525</v>
      </c>
      <c r="E165" s="59" t="s">
        <v>2039</v>
      </c>
      <c r="F165" s="59" t="s">
        <v>1869</v>
      </c>
      <c r="G165" s="59" t="s">
        <v>2040</v>
      </c>
      <c r="H165" s="54"/>
      <c r="I165" s="54"/>
      <c r="L165" s="58"/>
    </row>
    <row r="166" spans="1:12" ht="84.75" customHeight="1">
      <c r="A166" s="63">
        <v>25</v>
      </c>
      <c r="B166" s="59" t="s">
        <v>2041</v>
      </c>
      <c r="C166" s="59" t="s">
        <v>2022</v>
      </c>
      <c r="D166" s="60">
        <v>1792</v>
      </c>
      <c r="E166" s="59" t="s">
        <v>2042</v>
      </c>
      <c r="F166" s="59" t="s">
        <v>1869</v>
      </c>
      <c r="G166" s="59" t="s">
        <v>2040</v>
      </c>
      <c r="H166" s="54"/>
      <c r="I166" s="54"/>
      <c r="L166" s="58"/>
    </row>
    <row r="167" spans="1:12" ht="77.25" customHeight="1">
      <c r="A167" s="63">
        <v>26</v>
      </c>
      <c r="B167" s="59" t="s">
        <v>2043</v>
      </c>
      <c r="C167" s="59" t="s">
        <v>2022</v>
      </c>
      <c r="D167" s="60">
        <v>1326</v>
      </c>
      <c r="E167" s="59" t="s">
        <v>2044</v>
      </c>
      <c r="F167" s="59" t="s">
        <v>1876</v>
      </c>
      <c r="G167" s="59" t="s">
        <v>1727</v>
      </c>
      <c r="H167" s="54"/>
      <c r="I167" s="54"/>
      <c r="L167" s="58"/>
    </row>
    <row r="168" spans="1:12" ht="107.25" customHeight="1">
      <c r="A168" s="63">
        <v>27</v>
      </c>
      <c r="B168" s="59" t="s">
        <v>2045</v>
      </c>
      <c r="C168" s="59" t="s">
        <v>2022</v>
      </c>
      <c r="D168" s="60">
        <v>2736</v>
      </c>
      <c r="E168" s="59" t="s">
        <v>2046</v>
      </c>
      <c r="F168" s="59" t="s">
        <v>2047</v>
      </c>
      <c r="G168" s="59" t="s">
        <v>1723</v>
      </c>
      <c r="H168" s="54"/>
      <c r="I168" s="54"/>
      <c r="L168" s="58"/>
    </row>
    <row r="169" spans="1:12" ht="83.25" customHeight="1">
      <c r="A169" s="63">
        <v>28</v>
      </c>
      <c r="B169" s="59" t="s">
        <v>2048</v>
      </c>
      <c r="C169" s="59" t="s">
        <v>2022</v>
      </c>
      <c r="D169" s="60">
        <v>5137</v>
      </c>
      <c r="E169" s="59" t="s">
        <v>2049</v>
      </c>
      <c r="F169" s="59" t="s">
        <v>1876</v>
      </c>
      <c r="G169" s="59" t="s">
        <v>1727</v>
      </c>
      <c r="H169" s="54"/>
      <c r="I169" s="54"/>
      <c r="L169" s="58"/>
    </row>
    <row r="170" spans="1:12" ht="34.5" customHeight="1">
      <c r="A170" s="63">
        <v>29</v>
      </c>
      <c r="B170" s="59" t="s">
        <v>2050</v>
      </c>
      <c r="C170" s="59" t="s">
        <v>2022</v>
      </c>
      <c r="D170" s="60">
        <v>432</v>
      </c>
      <c r="E170" s="59" t="s">
        <v>2051</v>
      </c>
      <c r="F170" s="59" t="s">
        <v>1876</v>
      </c>
      <c r="G170" s="59" t="s">
        <v>2052</v>
      </c>
      <c r="H170" s="54"/>
      <c r="I170" s="54"/>
      <c r="L170" s="58"/>
    </row>
    <row r="171" spans="1:12" ht="63.75" customHeight="1">
      <c r="A171" s="63">
        <v>30</v>
      </c>
      <c r="B171" s="59" t="s">
        <v>2053</v>
      </c>
      <c r="C171" s="59" t="s">
        <v>2022</v>
      </c>
      <c r="D171" s="60">
        <v>660</v>
      </c>
      <c r="E171" s="59" t="s">
        <v>2054</v>
      </c>
      <c r="F171" s="59" t="s">
        <v>2055</v>
      </c>
      <c r="G171" s="59" t="s">
        <v>1727</v>
      </c>
      <c r="H171" s="54"/>
      <c r="I171" s="54"/>
      <c r="L171" s="58"/>
    </row>
    <row r="172" spans="1:12" ht="36.75" customHeight="1">
      <c r="A172" s="63">
        <v>31</v>
      </c>
      <c r="B172" s="59" t="s">
        <v>2056</v>
      </c>
      <c r="C172" s="59" t="s">
        <v>65</v>
      </c>
      <c r="D172" s="60">
        <v>120</v>
      </c>
      <c r="E172" s="59" t="s">
        <v>2057</v>
      </c>
      <c r="F172" s="59" t="s">
        <v>1892</v>
      </c>
      <c r="G172" s="59" t="s">
        <v>2058</v>
      </c>
      <c r="H172" s="54"/>
      <c r="I172" s="54"/>
      <c r="L172" s="58"/>
    </row>
    <row r="173" spans="1:12" ht="33" customHeight="1">
      <c r="A173" s="63">
        <v>32</v>
      </c>
      <c r="B173" s="59" t="s">
        <v>2059</v>
      </c>
      <c r="C173" s="59" t="s">
        <v>2022</v>
      </c>
      <c r="D173" s="60">
        <v>128</v>
      </c>
      <c r="E173" s="59" t="s">
        <v>2060</v>
      </c>
      <c r="F173" s="59" t="s">
        <v>1892</v>
      </c>
      <c r="G173" s="59" t="s">
        <v>2058</v>
      </c>
      <c r="H173" s="54"/>
      <c r="I173" s="54"/>
      <c r="L173" s="58"/>
    </row>
    <row r="174" spans="1:12" ht="45" customHeight="1">
      <c r="A174" s="63">
        <v>33</v>
      </c>
      <c r="B174" s="59" t="s">
        <v>2061</v>
      </c>
      <c r="C174" s="59" t="s">
        <v>2022</v>
      </c>
      <c r="D174" s="60">
        <v>146.30000000000001</v>
      </c>
      <c r="E174" s="59" t="s">
        <v>2062</v>
      </c>
      <c r="F174" s="59" t="s">
        <v>1722</v>
      </c>
      <c r="G174" s="59" t="s">
        <v>2063</v>
      </c>
      <c r="H174" s="54"/>
      <c r="I174" s="54"/>
      <c r="L174" s="58"/>
    </row>
    <row r="175" spans="1:12" ht="78" customHeight="1">
      <c r="A175" s="63">
        <v>34</v>
      </c>
      <c r="B175" s="59" t="s">
        <v>2064</v>
      </c>
      <c r="C175" s="59" t="s">
        <v>65</v>
      </c>
      <c r="D175" s="60">
        <v>889</v>
      </c>
      <c r="E175" s="59" t="s">
        <v>2065</v>
      </c>
      <c r="F175" s="59" t="s">
        <v>1924</v>
      </c>
      <c r="G175" s="59" t="s">
        <v>1896</v>
      </c>
      <c r="H175" s="54"/>
      <c r="I175" s="54"/>
      <c r="L175" s="58"/>
    </row>
    <row r="176" spans="1:12" ht="14.4">
      <c r="A176" s="63"/>
      <c r="B176" s="64" t="s">
        <v>2066</v>
      </c>
      <c r="C176" s="63"/>
      <c r="D176" s="69">
        <f>SUM(D142:D175)</f>
        <v>36921.47</v>
      </c>
      <c r="E176" s="63"/>
      <c r="F176" s="63"/>
      <c r="G176" s="63"/>
      <c r="H176" s="56"/>
      <c r="I176" s="56"/>
      <c r="L176" s="58"/>
    </row>
    <row r="177" spans="1:12" ht="43.5" customHeight="1">
      <c r="A177" s="63">
        <v>1</v>
      </c>
      <c r="B177" s="59" t="s">
        <v>2067</v>
      </c>
      <c r="C177" s="59" t="s">
        <v>358</v>
      </c>
      <c r="D177" s="60">
        <v>257.2</v>
      </c>
      <c r="E177" s="59" t="s">
        <v>2068</v>
      </c>
      <c r="F177" s="59" t="s">
        <v>1715</v>
      </c>
      <c r="G177" s="59" t="s">
        <v>2069</v>
      </c>
      <c r="H177" s="54"/>
      <c r="I177" s="54"/>
      <c r="L177" s="58"/>
    </row>
    <row r="178" spans="1:12" ht="35.25" customHeight="1">
      <c r="A178" s="63">
        <v>2</v>
      </c>
      <c r="B178" s="59" t="s">
        <v>2070</v>
      </c>
      <c r="C178" s="59" t="s">
        <v>358</v>
      </c>
      <c r="D178" s="60">
        <v>40</v>
      </c>
      <c r="E178" s="59" t="s">
        <v>2071</v>
      </c>
      <c r="F178" s="59" t="s">
        <v>1656</v>
      </c>
      <c r="G178" s="59" t="s">
        <v>1723</v>
      </c>
      <c r="H178" s="54"/>
      <c r="I178" s="54"/>
      <c r="L178" s="58"/>
    </row>
    <row r="179" spans="1:12" ht="34.5" customHeight="1">
      <c r="A179" s="63">
        <v>3</v>
      </c>
      <c r="B179" s="59" t="s">
        <v>2072</v>
      </c>
      <c r="C179" s="59" t="s">
        <v>358</v>
      </c>
      <c r="D179" s="60">
        <v>15.4</v>
      </c>
      <c r="E179" s="59" t="s">
        <v>2073</v>
      </c>
      <c r="F179" s="59" t="s">
        <v>1656</v>
      </c>
      <c r="G179" s="59" t="s">
        <v>1723</v>
      </c>
      <c r="H179" s="54"/>
      <c r="I179" s="54"/>
      <c r="L179" s="58"/>
    </row>
    <row r="180" spans="1:12" ht="104.25" customHeight="1">
      <c r="A180" s="63">
        <v>4</v>
      </c>
      <c r="B180" s="59" t="s">
        <v>2074</v>
      </c>
      <c r="C180" s="59" t="s">
        <v>358</v>
      </c>
      <c r="D180" s="60">
        <v>1600</v>
      </c>
      <c r="E180" s="59" t="s">
        <v>2075</v>
      </c>
      <c r="F180" s="59" t="s">
        <v>2076</v>
      </c>
      <c r="G180" s="59" t="s">
        <v>1831</v>
      </c>
      <c r="H180" s="54"/>
      <c r="I180" s="54"/>
      <c r="L180" s="58"/>
    </row>
    <row r="181" spans="1:12" ht="29.25" customHeight="1">
      <c r="A181" s="63">
        <v>5</v>
      </c>
      <c r="B181" s="59" t="s">
        <v>2077</v>
      </c>
      <c r="C181" s="59" t="s">
        <v>358</v>
      </c>
      <c r="D181" s="60">
        <v>25</v>
      </c>
      <c r="E181" s="59" t="s">
        <v>2078</v>
      </c>
      <c r="F181" s="59" t="s">
        <v>2079</v>
      </c>
      <c r="G181" s="59" t="s">
        <v>1831</v>
      </c>
      <c r="H181" s="54"/>
      <c r="I181" s="54"/>
      <c r="L181" s="58"/>
    </row>
    <row r="182" spans="1:12" ht="41.25" customHeight="1">
      <c r="A182" s="63">
        <v>6</v>
      </c>
      <c r="B182" s="59" t="s">
        <v>2080</v>
      </c>
      <c r="C182" s="59" t="s">
        <v>358</v>
      </c>
      <c r="D182" s="60">
        <v>375</v>
      </c>
      <c r="E182" s="59" t="s">
        <v>2081</v>
      </c>
      <c r="F182" s="59" t="s">
        <v>2082</v>
      </c>
      <c r="G182" s="59" t="s">
        <v>1727</v>
      </c>
      <c r="H182" s="54"/>
      <c r="I182" s="54"/>
      <c r="L182" s="58"/>
    </row>
    <row r="183" spans="1:12" ht="27" customHeight="1">
      <c r="A183" s="63">
        <v>7</v>
      </c>
      <c r="B183" s="59" t="s">
        <v>2083</v>
      </c>
      <c r="C183" s="59" t="s">
        <v>358</v>
      </c>
      <c r="D183" s="60">
        <v>10</v>
      </c>
      <c r="E183" s="59" t="s">
        <v>2084</v>
      </c>
      <c r="F183" s="59" t="s">
        <v>2085</v>
      </c>
      <c r="G183" s="59" t="s">
        <v>1831</v>
      </c>
      <c r="H183" s="54"/>
      <c r="I183" s="54"/>
      <c r="L183" s="58"/>
    </row>
    <row r="184" spans="1:12" ht="35.25" customHeight="1">
      <c r="A184" s="63">
        <v>8</v>
      </c>
      <c r="B184" s="59" t="s">
        <v>1819</v>
      </c>
      <c r="C184" s="59" t="s">
        <v>358</v>
      </c>
      <c r="D184" s="60">
        <v>153.5</v>
      </c>
      <c r="E184" s="59" t="s">
        <v>2086</v>
      </c>
      <c r="F184" s="59" t="s">
        <v>1650</v>
      </c>
      <c r="G184" s="59" t="s">
        <v>1831</v>
      </c>
      <c r="H184" s="54"/>
      <c r="I184" s="54"/>
      <c r="L184" s="58"/>
    </row>
    <row r="185" spans="1:12" ht="30.75" customHeight="1">
      <c r="A185" s="63" t="s">
        <v>2087</v>
      </c>
      <c r="B185" s="59" t="s">
        <v>2088</v>
      </c>
      <c r="C185" s="59" t="s">
        <v>358</v>
      </c>
      <c r="D185" s="60">
        <v>32.1</v>
      </c>
      <c r="E185" s="59" t="s">
        <v>2089</v>
      </c>
      <c r="F185" s="59" t="s">
        <v>1650</v>
      </c>
      <c r="G185" s="59" t="s">
        <v>2052</v>
      </c>
      <c r="H185" s="54"/>
      <c r="I185" s="54"/>
      <c r="L185" s="58"/>
    </row>
    <row r="186" spans="1:12" ht="31.5" customHeight="1">
      <c r="A186" s="63">
        <v>10</v>
      </c>
      <c r="B186" s="59" t="s">
        <v>2090</v>
      </c>
      <c r="C186" s="59" t="s">
        <v>358</v>
      </c>
      <c r="D186" s="60">
        <v>290</v>
      </c>
      <c r="E186" s="59" t="s">
        <v>2091</v>
      </c>
      <c r="F186" s="59" t="s">
        <v>1650</v>
      </c>
      <c r="G186" s="59" t="s">
        <v>1831</v>
      </c>
      <c r="H186" s="54"/>
      <c r="I186" s="54"/>
      <c r="L186" s="58"/>
    </row>
    <row r="187" spans="1:12" ht="76.5" customHeight="1">
      <c r="A187" s="63">
        <v>11</v>
      </c>
      <c r="B187" s="59" t="s">
        <v>2092</v>
      </c>
      <c r="C187" s="59" t="s">
        <v>358</v>
      </c>
      <c r="D187" s="60">
        <v>26.6</v>
      </c>
      <c r="E187" s="59" t="s">
        <v>2093</v>
      </c>
      <c r="F187" s="59" t="s">
        <v>1650</v>
      </c>
      <c r="G187" s="59" t="s">
        <v>1723</v>
      </c>
      <c r="H187" s="54"/>
      <c r="I187" s="54"/>
      <c r="L187" s="58"/>
    </row>
    <row r="188" spans="1:12" ht="56.25" customHeight="1">
      <c r="A188" s="63">
        <v>12</v>
      </c>
      <c r="B188" s="59" t="s">
        <v>2094</v>
      </c>
      <c r="C188" s="59" t="s">
        <v>358</v>
      </c>
      <c r="D188" s="60">
        <v>419</v>
      </c>
      <c r="E188" s="59" t="s">
        <v>2095</v>
      </c>
      <c r="F188" s="59" t="s">
        <v>1650</v>
      </c>
      <c r="G188" s="59" t="s">
        <v>1719</v>
      </c>
      <c r="H188" s="54"/>
      <c r="I188" s="54"/>
      <c r="L188" s="58"/>
    </row>
    <row r="189" spans="1:12" ht="66" customHeight="1">
      <c r="A189" s="63">
        <v>13</v>
      </c>
      <c r="B189" s="59" t="s">
        <v>2096</v>
      </c>
      <c r="C189" s="59" t="s">
        <v>358</v>
      </c>
      <c r="D189" s="60">
        <v>20.3</v>
      </c>
      <c r="E189" s="59" t="s">
        <v>2097</v>
      </c>
      <c r="F189" s="59" t="s">
        <v>2098</v>
      </c>
      <c r="G189" s="59" t="s">
        <v>1723</v>
      </c>
      <c r="H189" s="54"/>
      <c r="I189" s="54"/>
      <c r="L189" s="58"/>
    </row>
    <row r="190" spans="1:12" ht="61.5" customHeight="1">
      <c r="A190" s="63">
        <v>14</v>
      </c>
      <c r="B190" s="59" t="s">
        <v>2099</v>
      </c>
      <c r="C190" s="59" t="s">
        <v>358</v>
      </c>
      <c r="D190" s="60">
        <v>90</v>
      </c>
      <c r="E190" s="59" t="s">
        <v>2100</v>
      </c>
      <c r="F190" s="59" t="s">
        <v>1999</v>
      </c>
      <c r="G190" s="59" t="s">
        <v>2101</v>
      </c>
      <c r="H190" s="54"/>
      <c r="I190" s="54"/>
      <c r="L190" s="58"/>
    </row>
    <row r="191" spans="1:12" ht="31.5" customHeight="1">
      <c r="A191" s="63">
        <v>15</v>
      </c>
      <c r="B191" s="59" t="s">
        <v>2102</v>
      </c>
      <c r="C191" s="59" t="s">
        <v>358</v>
      </c>
      <c r="D191" s="60">
        <v>232</v>
      </c>
      <c r="E191" s="59" t="s">
        <v>2103</v>
      </c>
      <c r="F191" s="59" t="s">
        <v>2082</v>
      </c>
      <c r="G191" s="59" t="s">
        <v>2104</v>
      </c>
      <c r="H191" s="54"/>
      <c r="I191" s="54"/>
      <c r="L191" s="58"/>
    </row>
    <row r="192" spans="1:12" ht="14.4">
      <c r="A192" s="63"/>
      <c r="B192" s="64" t="s">
        <v>2105</v>
      </c>
      <c r="C192" s="63"/>
      <c r="D192" s="69">
        <f>SUM(D177:D191)</f>
        <v>3586.1</v>
      </c>
      <c r="E192" s="63"/>
      <c r="F192" s="63"/>
      <c r="G192" s="63"/>
      <c r="H192" s="56"/>
      <c r="I192" s="56"/>
      <c r="L192" s="58"/>
    </row>
    <row r="193" spans="1:12" ht="67.5" customHeight="1">
      <c r="A193" s="63">
        <v>1</v>
      </c>
      <c r="B193" s="59" t="s">
        <v>2106</v>
      </c>
      <c r="C193" s="59" t="s">
        <v>2107</v>
      </c>
      <c r="D193" s="60">
        <v>2039.1</v>
      </c>
      <c r="E193" s="59" t="s">
        <v>2108</v>
      </c>
      <c r="F193" s="59" t="s">
        <v>2109</v>
      </c>
      <c r="G193" s="59" t="s">
        <v>1754</v>
      </c>
      <c r="H193" s="54"/>
      <c r="I193" s="54"/>
      <c r="L193" s="58"/>
    </row>
    <row r="194" spans="1:12" ht="118.5" customHeight="1">
      <c r="A194" s="63">
        <v>2</v>
      </c>
      <c r="B194" s="59" t="s">
        <v>2110</v>
      </c>
      <c r="C194" s="59" t="s">
        <v>2107</v>
      </c>
      <c r="D194" s="60">
        <v>1644</v>
      </c>
      <c r="E194" s="59" t="s">
        <v>2111</v>
      </c>
      <c r="F194" s="59" t="s">
        <v>2112</v>
      </c>
      <c r="G194" s="59" t="s">
        <v>2113</v>
      </c>
      <c r="H194" s="54"/>
      <c r="I194" s="54"/>
      <c r="L194" s="58"/>
    </row>
    <row r="195" spans="1:12" ht="72.75" customHeight="1">
      <c r="A195" s="63">
        <v>3</v>
      </c>
      <c r="B195" s="59" t="s">
        <v>2114</v>
      </c>
      <c r="C195" s="59" t="s">
        <v>2107</v>
      </c>
      <c r="D195" s="60">
        <v>59.8</v>
      </c>
      <c r="E195" s="59" t="s">
        <v>1731</v>
      </c>
      <c r="F195" s="59" t="s">
        <v>1732</v>
      </c>
      <c r="G195" s="59" t="s">
        <v>1727</v>
      </c>
      <c r="H195" s="54"/>
      <c r="I195" s="54"/>
      <c r="L195" s="58"/>
    </row>
    <row r="196" spans="1:12" ht="43.5" customHeight="1">
      <c r="A196" s="63">
        <v>4</v>
      </c>
      <c r="B196" s="59" t="s">
        <v>2115</v>
      </c>
      <c r="C196" s="59" t="s">
        <v>2107</v>
      </c>
      <c r="D196" s="60">
        <v>6.9</v>
      </c>
      <c r="E196" s="59" t="s">
        <v>2116</v>
      </c>
      <c r="F196" s="59" t="s">
        <v>1685</v>
      </c>
      <c r="G196" s="59" t="s">
        <v>1727</v>
      </c>
      <c r="H196" s="54"/>
      <c r="I196" s="54"/>
      <c r="L196" s="58"/>
    </row>
    <row r="197" spans="1:12" ht="40.5" customHeight="1">
      <c r="A197" s="63">
        <v>5</v>
      </c>
      <c r="B197" s="59" t="s">
        <v>2117</v>
      </c>
      <c r="C197" s="59" t="s">
        <v>2107</v>
      </c>
      <c r="D197" s="60">
        <v>16</v>
      </c>
      <c r="E197" s="59" t="s">
        <v>2118</v>
      </c>
      <c r="F197" s="59" t="s">
        <v>1685</v>
      </c>
      <c r="G197" s="59" t="s">
        <v>1727</v>
      </c>
      <c r="H197" s="54"/>
      <c r="I197" s="54"/>
      <c r="L197" s="58"/>
    </row>
    <row r="198" spans="1:12" ht="42" customHeight="1">
      <c r="A198" s="63">
        <v>6</v>
      </c>
      <c r="B198" s="59" t="s">
        <v>2119</v>
      </c>
      <c r="C198" s="59" t="s">
        <v>2107</v>
      </c>
      <c r="D198" s="60">
        <v>10</v>
      </c>
      <c r="E198" s="59" t="s">
        <v>2120</v>
      </c>
      <c r="F198" s="59" t="s">
        <v>1685</v>
      </c>
      <c r="G198" s="59" t="s">
        <v>1727</v>
      </c>
      <c r="H198" s="54"/>
      <c r="I198" s="54"/>
      <c r="L198" s="58"/>
    </row>
    <row r="199" spans="1:12" ht="39" customHeight="1">
      <c r="A199" s="63">
        <v>7</v>
      </c>
      <c r="B199" s="59" t="s">
        <v>2121</v>
      </c>
      <c r="C199" s="59" t="s">
        <v>2107</v>
      </c>
      <c r="D199" s="60">
        <v>91</v>
      </c>
      <c r="E199" s="59" t="s">
        <v>2122</v>
      </c>
      <c r="F199" s="59" t="s">
        <v>1726</v>
      </c>
      <c r="G199" s="59" t="s">
        <v>1727</v>
      </c>
      <c r="H199" s="54"/>
      <c r="I199" s="54"/>
      <c r="L199" s="58"/>
    </row>
    <row r="200" spans="1:12" ht="42.75" customHeight="1">
      <c r="A200" s="63">
        <v>8</v>
      </c>
      <c r="B200" s="59" t="s">
        <v>2123</v>
      </c>
      <c r="C200" s="59" t="s">
        <v>2107</v>
      </c>
      <c r="D200" s="60">
        <v>49.5</v>
      </c>
      <c r="E200" s="59" t="s">
        <v>2124</v>
      </c>
      <c r="F200" s="59" t="s">
        <v>1685</v>
      </c>
      <c r="G200" s="59" t="s">
        <v>1727</v>
      </c>
      <c r="H200" s="54"/>
      <c r="I200" s="54"/>
      <c r="L200" s="58"/>
    </row>
    <row r="201" spans="1:12" ht="41.25" customHeight="1">
      <c r="A201" s="63">
        <v>9</v>
      </c>
      <c r="B201" s="59" t="s">
        <v>2125</v>
      </c>
      <c r="C201" s="59" t="s">
        <v>2107</v>
      </c>
      <c r="D201" s="60">
        <v>29</v>
      </c>
      <c r="E201" s="59" t="s">
        <v>2126</v>
      </c>
      <c r="F201" s="59" t="s">
        <v>1685</v>
      </c>
      <c r="G201" s="59" t="s">
        <v>1727</v>
      </c>
      <c r="H201" s="54"/>
      <c r="I201" s="54"/>
      <c r="L201" s="58"/>
    </row>
    <row r="202" spans="1:12" ht="26.25" customHeight="1">
      <c r="A202" s="63">
        <v>10</v>
      </c>
      <c r="B202" s="59" t="s">
        <v>2127</v>
      </c>
      <c r="C202" s="59" t="s">
        <v>2107</v>
      </c>
      <c r="D202" s="60">
        <v>27.2</v>
      </c>
      <c r="E202" s="59" t="s">
        <v>2128</v>
      </c>
      <c r="F202" s="59" t="s">
        <v>1726</v>
      </c>
      <c r="G202" s="59" t="s">
        <v>1723</v>
      </c>
      <c r="H202" s="54"/>
      <c r="I202" s="54"/>
      <c r="L202" s="58"/>
    </row>
    <row r="203" spans="1:12" ht="79.5" customHeight="1">
      <c r="A203" s="63">
        <v>11</v>
      </c>
      <c r="B203" s="59" t="s">
        <v>2129</v>
      </c>
      <c r="C203" s="59" t="s">
        <v>2107</v>
      </c>
      <c r="D203" s="60">
        <v>3940</v>
      </c>
      <c r="E203" s="59" t="s">
        <v>2130</v>
      </c>
      <c r="F203" s="67" t="s">
        <v>2131</v>
      </c>
      <c r="G203" s="59" t="s">
        <v>1727</v>
      </c>
      <c r="H203" s="54"/>
      <c r="I203" s="54"/>
      <c r="L203" s="58"/>
    </row>
    <row r="204" spans="1:12" ht="67.5" customHeight="1">
      <c r="A204" s="63">
        <v>12</v>
      </c>
      <c r="B204" s="59" t="s">
        <v>2132</v>
      </c>
      <c r="C204" s="59" t="s">
        <v>2107</v>
      </c>
      <c r="D204" s="60">
        <v>43</v>
      </c>
      <c r="E204" s="59" t="s">
        <v>2133</v>
      </c>
      <c r="F204" s="59" t="s">
        <v>1685</v>
      </c>
      <c r="G204" s="59" t="s">
        <v>1934</v>
      </c>
      <c r="H204" s="54"/>
      <c r="I204" s="54"/>
      <c r="L204" s="58"/>
    </row>
    <row r="205" spans="1:12" ht="24.75" customHeight="1">
      <c r="A205" s="63">
        <v>13</v>
      </c>
      <c r="B205" s="59" t="s">
        <v>2134</v>
      </c>
      <c r="C205" s="59" t="s">
        <v>2107</v>
      </c>
      <c r="D205" s="60">
        <v>29.8</v>
      </c>
      <c r="E205" s="59" t="s">
        <v>2135</v>
      </c>
      <c r="F205" s="59" t="s">
        <v>2136</v>
      </c>
      <c r="G205" s="59" t="s">
        <v>2040</v>
      </c>
      <c r="H205" s="54"/>
      <c r="I205" s="54"/>
      <c r="L205" s="58"/>
    </row>
    <row r="206" spans="1:12" ht="29.25" customHeight="1">
      <c r="A206" s="63">
        <v>14</v>
      </c>
      <c r="B206" s="59" t="s">
        <v>2137</v>
      </c>
      <c r="C206" s="59" t="s">
        <v>2107</v>
      </c>
      <c r="D206" s="60">
        <v>304.60000000000002</v>
      </c>
      <c r="E206" s="59" t="s">
        <v>2138</v>
      </c>
      <c r="F206" s="59" t="s">
        <v>2136</v>
      </c>
      <c r="G206" s="59" t="s">
        <v>1754</v>
      </c>
      <c r="H206" s="54"/>
      <c r="I206" s="54"/>
      <c r="L206" s="58"/>
    </row>
    <row r="207" spans="1:12" ht="40.5" customHeight="1">
      <c r="A207" s="63">
        <v>15</v>
      </c>
      <c r="B207" s="59" t="s">
        <v>2139</v>
      </c>
      <c r="C207" s="59" t="s">
        <v>2107</v>
      </c>
      <c r="D207" s="60">
        <v>78.3</v>
      </c>
      <c r="E207" s="59" t="s">
        <v>2140</v>
      </c>
      <c r="F207" s="59" t="s">
        <v>2141</v>
      </c>
      <c r="G207" s="59" t="s">
        <v>2052</v>
      </c>
      <c r="H207" s="54"/>
      <c r="I207" s="54"/>
      <c r="L207" s="58"/>
    </row>
    <row r="208" spans="1:12" ht="32.25" customHeight="1">
      <c r="A208" s="63">
        <v>16</v>
      </c>
      <c r="B208" s="59" t="s">
        <v>2142</v>
      </c>
      <c r="C208" s="59" t="s">
        <v>2107</v>
      </c>
      <c r="D208" s="60">
        <v>121</v>
      </c>
      <c r="E208" s="59" t="s">
        <v>2143</v>
      </c>
      <c r="F208" s="59" t="s">
        <v>2144</v>
      </c>
      <c r="G208" s="59" t="s">
        <v>1709</v>
      </c>
      <c r="H208" s="54"/>
      <c r="I208" s="54"/>
      <c r="L208" s="58"/>
    </row>
    <row r="209" spans="1:12" ht="32.25" customHeight="1">
      <c r="A209" s="63">
        <v>17</v>
      </c>
      <c r="B209" s="59" t="s">
        <v>2145</v>
      </c>
      <c r="C209" s="59" t="s">
        <v>2107</v>
      </c>
      <c r="D209" s="60">
        <v>57</v>
      </c>
      <c r="E209" s="59" t="s">
        <v>2146</v>
      </c>
      <c r="F209" s="59" t="s">
        <v>2141</v>
      </c>
      <c r="G209" s="59" t="s">
        <v>1831</v>
      </c>
      <c r="H209" s="54"/>
      <c r="I209" s="54"/>
      <c r="L209" s="58"/>
    </row>
    <row r="210" spans="1:12" ht="69.75" customHeight="1">
      <c r="A210" s="63">
        <v>18</v>
      </c>
      <c r="B210" s="59" t="s">
        <v>2147</v>
      </c>
      <c r="C210" s="59" t="s">
        <v>2107</v>
      </c>
      <c r="D210" s="60">
        <v>880</v>
      </c>
      <c r="E210" s="59" t="s">
        <v>2148</v>
      </c>
      <c r="F210" s="59" t="s">
        <v>2144</v>
      </c>
      <c r="G210" s="59" t="s">
        <v>2149</v>
      </c>
      <c r="H210" s="54"/>
      <c r="I210" s="54"/>
      <c r="L210" s="58"/>
    </row>
    <row r="211" spans="1:12" ht="27" customHeight="1">
      <c r="A211" s="63">
        <v>19</v>
      </c>
      <c r="B211" s="59" t="s">
        <v>2150</v>
      </c>
      <c r="C211" s="59" t="s">
        <v>2107</v>
      </c>
      <c r="D211" s="60">
        <v>227</v>
      </c>
      <c r="E211" s="59" t="s">
        <v>2151</v>
      </c>
      <c r="F211" s="59" t="s">
        <v>2141</v>
      </c>
      <c r="G211" s="59" t="s">
        <v>1709</v>
      </c>
      <c r="H211" s="54"/>
      <c r="I211" s="54"/>
      <c r="L211" s="58"/>
    </row>
    <row r="212" spans="1:12" ht="80.25" customHeight="1">
      <c r="A212" s="63">
        <v>20</v>
      </c>
      <c r="B212" s="59" t="s">
        <v>2152</v>
      </c>
      <c r="C212" s="59" t="s">
        <v>2107</v>
      </c>
      <c r="D212" s="60">
        <v>1008</v>
      </c>
      <c r="E212" s="59" t="s">
        <v>2153</v>
      </c>
      <c r="F212" s="59" t="s">
        <v>2144</v>
      </c>
      <c r="G212" s="59" t="s">
        <v>2154</v>
      </c>
      <c r="H212" s="54"/>
      <c r="I212" s="54"/>
      <c r="L212" s="58"/>
    </row>
    <row r="213" spans="1:12" ht="49.95" customHeight="1">
      <c r="A213" s="63">
        <v>22</v>
      </c>
      <c r="B213" s="59" t="s">
        <v>2155</v>
      </c>
      <c r="C213" s="59" t="s">
        <v>2107</v>
      </c>
      <c r="D213" s="60">
        <v>1500</v>
      </c>
      <c r="E213" s="59" t="s">
        <v>2156</v>
      </c>
      <c r="F213" s="59" t="s">
        <v>2157</v>
      </c>
      <c r="G213" s="59" t="s">
        <v>1727</v>
      </c>
      <c r="H213" s="54"/>
      <c r="I213" s="54"/>
      <c r="L213" s="58"/>
    </row>
    <row r="214" spans="1:12" ht="60.75" customHeight="1">
      <c r="A214" s="63">
        <v>22</v>
      </c>
      <c r="B214" s="59" t="s">
        <v>2158</v>
      </c>
      <c r="C214" s="59" t="s">
        <v>2107</v>
      </c>
      <c r="D214" s="60">
        <v>13.73</v>
      </c>
      <c r="E214" s="59" t="s">
        <v>2159</v>
      </c>
      <c r="F214" s="59" t="s">
        <v>2160</v>
      </c>
      <c r="G214" s="59" t="s">
        <v>2161</v>
      </c>
      <c r="H214" s="54"/>
      <c r="I214" s="54"/>
      <c r="L214" s="58"/>
    </row>
    <row r="215" spans="1:12" ht="36" customHeight="1">
      <c r="A215" s="63">
        <v>23</v>
      </c>
      <c r="B215" s="59" t="s">
        <v>2162</v>
      </c>
      <c r="C215" s="59" t="s">
        <v>2107</v>
      </c>
      <c r="D215" s="60">
        <v>610.20000000000005</v>
      </c>
      <c r="E215" s="59" t="s">
        <v>2163</v>
      </c>
      <c r="F215" s="59" t="s">
        <v>2164</v>
      </c>
      <c r="G215" s="59" t="s">
        <v>2013</v>
      </c>
      <c r="H215" s="54"/>
      <c r="I215" s="54"/>
      <c r="L215" s="58"/>
    </row>
    <row r="216" spans="1:12" ht="34.5" customHeight="1">
      <c r="A216" s="63">
        <v>24</v>
      </c>
      <c r="B216" s="59" t="s">
        <v>2165</v>
      </c>
      <c r="C216" s="59" t="s">
        <v>2107</v>
      </c>
      <c r="D216" s="60">
        <v>210</v>
      </c>
      <c r="E216" s="59" t="s">
        <v>2166</v>
      </c>
      <c r="F216" s="59" t="s">
        <v>2164</v>
      </c>
      <c r="G216" s="59" t="s">
        <v>2167</v>
      </c>
      <c r="H216" s="54"/>
      <c r="I216" s="54"/>
      <c r="L216" s="58"/>
    </row>
    <row r="217" spans="1:12" ht="33" customHeight="1">
      <c r="A217" s="63">
        <v>25</v>
      </c>
      <c r="B217" s="59" t="s">
        <v>2168</v>
      </c>
      <c r="C217" s="59" t="s">
        <v>2107</v>
      </c>
      <c r="D217" s="60">
        <v>350</v>
      </c>
      <c r="E217" s="59" t="s">
        <v>2169</v>
      </c>
      <c r="F217" s="59" t="s">
        <v>2170</v>
      </c>
      <c r="G217" s="59" t="s">
        <v>2167</v>
      </c>
      <c r="H217" s="54"/>
      <c r="I217" s="54"/>
      <c r="L217" s="58"/>
    </row>
    <row r="218" spans="1:12" ht="47.25" customHeight="1">
      <c r="A218" s="63">
        <v>26</v>
      </c>
      <c r="B218" s="59" t="s">
        <v>2171</v>
      </c>
      <c r="C218" s="59" t="s">
        <v>2107</v>
      </c>
      <c r="D218" s="60">
        <v>360</v>
      </c>
      <c r="E218" s="59" t="s">
        <v>2172</v>
      </c>
      <c r="F218" s="59" t="s">
        <v>1732</v>
      </c>
      <c r="G218" s="59" t="s">
        <v>2167</v>
      </c>
      <c r="H218" s="54"/>
      <c r="I218" s="54"/>
      <c r="L218" s="58"/>
    </row>
    <row r="219" spans="1:12" ht="26.25" customHeight="1">
      <c r="A219" s="63">
        <v>27</v>
      </c>
      <c r="B219" s="59" t="s">
        <v>2173</v>
      </c>
      <c r="C219" s="59" t="s">
        <v>2107</v>
      </c>
      <c r="D219" s="60">
        <v>600</v>
      </c>
      <c r="E219" s="59" t="s">
        <v>2174</v>
      </c>
      <c r="F219" s="59" t="s">
        <v>2164</v>
      </c>
      <c r="G219" s="59" t="s">
        <v>2167</v>
      </c>
      <c r="H219" s="54"/>
      <c r="I219" s="54"/>
      <c r="L219" s="58"/>
    </row>
    <row r="220" spans="1:12" ht="27" customHeight="1">
      <c r="A220" s="63">
        <v>28</v>
      </c>
      <c r="B220" s="59" t="s">
        <v>2175</v>
      </c>
      <c r="C220" s="59" t="s">
        <v>2107</v>
      </c>
      <c r="D220" s="60">
        <v>400</v>
      </c>
      <c r="E220" s="59" t="s">
        <v>2176</v>
      </c>
      <c r="F220" s="59" t="s">
        <v>2164</v>
      </c>
      <c r="G220" s="59" t="s">
        <v>2167</v>
      </c>
      <c r="H220" s="54"/>
      <c r="I220" s="54"/>
      <c r="L220" s="58"/>
    </row>
    <row r="221" spans="1:12" ht="38.25" customHeight="1">
      <c r="A221" s="63">
        <v>29</v>
      </c>
      <c r="B221" s="59" t="s">
        <v>2177</v>
      </c>
      <c r="C221" s="59" t="s">
        <v>2107</v>
      </c>
      <c r="D221" s="60">
        <v>6.3</v>
      </c>
      <c r="E221" s="59" t="s">
        <v>2178</v>
      </c>
      <c r="F221" s="59" t="s">
        <v>2179</v>
      </c>
      <c r="G221" s="59" t="s">
        <v>2180</v>
      </c>
      <c r="H221" s="54"/>
      <c r="I221" s="54"/>
      <c r="L221" s="58"/>
    </row>
    <row r="222" spans="1:12" ht="30.75" customHeight="1">
      <c r="A222" s="63">
        <v>30</v>
      </c>
      <c r="B222" s="59" t="s">
        <v>2181</v>
      </c>
      <c r="C222" s="59" t="s">
        <v>2107</v>
      </c>
      <c r="D222" s="60">
        <v>850</v>
      </c>
      <c r="E222" s="59" t="s">
        <v>2182</v>
      </c>
      <c r="F222" s="59" t="s">
        <v>2164</v>
      </c>
      <c r="G222" s="59" t="s">
        <v>1934</v>
      </c>
      <c r="H222" s="54"/>
      <c r="I222" s="54"/>
      <c r="L222" s="58"/>
    </row>
    <row r="223" spans="1:12" ht="30" customHeight="1">
      <c r="A223" s="63">
        <v>31</v>
      </c>
      <c r="B223" s="59" t="s">
        <v>2183</v>
      </c>
      <c r="C223" s="59" t="s">
        <v>2107</v>
      </c>
      <c r="D223" s="60">
        <v>340</v>
      </c>
      <c r="E223" s="59" t="s">
        <v>2184</v>
      </c>
      <c r="F223" s="59" t="s">
        <v>2164</v>
      </c>
      <c r="G223" s="59" t="s">
        <v>1934</v>
      </c>
      <c r="H223" s="54"/>
      <c r="I223" s="54"/>
      <c r="L223" s="58"/>
    </row>
    <row r="224" spans="1:12" ht="31.5" customHeight="1">
      <c r="A224" s="63">
        <v>32</v>
      </c>
      <c r="B224" s="59" t="s">
        <v>2185</v>
      </c>
      <c r="C224" s="59" t="s">
        <v>2107</v>
      </c>
      <c r="D224" s="60">
        <v>220</v>
      </c>
      <c r="E224" s="59" t="s">
        <v>2169</v>
      </c>
      <c r="F224" s="59" t="s">
        <v>2164</v>
      </c>
      <c r="G224" s="59" t="s">
        <v>1934</v>
      </c>
      <c r="H224" s="54"/>
      <c r="I224" s="54"/>
      <c r="L224" s="58"/>
    </row>
    <row r="225" spans="1:12" ht="33.75" customHeight="1">
      <c r="A225" s="63">
        <v>33</v>
      </c>
      <c r="B225" s="59" t="s">
        <v>2186</v>
      </c>
      <c r="C225" s="59" t="s">
        <v>2107</v>
      </c>
      <c r="D225" s="60">
        <v>320</v>
      </c>
      <c r="E225" s="59" t="s">
        <v>2182</v>
      </c>
      <c r="F225" s="59" t="s">
        <v>2164</v>
      </c>
      <c r="G225" s="59" t="s">
        <v>1934</v>
      </c>
      <c r="H225" s="54"/>
      <c r="I225" s="54"/>
      <c r="L225" s="58"/>
    </row>
    <row r="226" spans="1:12" ht="48.75" customHeight="1">
      <c r="A226" s="63">
        <v>34</v>
      </c>
      <c r="B226" s="59" t="s">
        <v>2187</v>
      </c>
      <c r="C226" s="59" t="s">
        <v>2107</v>
      </c>
      <c r="D226" s="60">
        <v>218.3</v>
      </c>
      <c r="E226" s="59" t="s">
        <v>2188</v>
      </c>
      <c r="F226" s="59" t="s">
        <v>2189</v>
      </c>
      <c r="G226" s="59" t="s">
        <v>2190</v>
      </c>
      <c r="H226" s="54"/>
      <c r="I226" s="54"/>
      <c r="L226" s="58"/>
    </row>
    <row r="227" spans="1:12" ht="39" customHeight="1">
      <c r="A227" s="63">
        <v>35</v>
      </c>
      <c r="B227" s="59" t="s">
        <v>2191</v>
      </c>
      <c r="C227" s="59" t="s">
        <v>2107</v>
      </c>
      <c r="D227" s="60">
        <v>16.2</v>
      </c>
      <c r="E227" s="59" t="s">
        <v>2192</v>
      </c>
      <c r="F227" s="59" t="s">
        <v>2193</v>
      </c>
      <c r="G227" s="59" t="s">
        <v>1852</v>
      </c>
      <c r="H227" s="54"/>
      <c r="I227" s="54"/>
      <c r="L227" s="58"/>
    </row>
    <row r="228" spans="1:12" ht="33.75" customHeight="1">
      <c r="A228" s="63">
        <v>36</v>
      </c>
      <c r="B228" s="59" t="s">
        <v>2194</v>
      </c>
      <c r="C228" s="59" t="s">
        <v>2107</v>
      </c>
      <c r="D228" s="60">
        <v>120.5</v>
      </c>
      <c r="E228" s="59" t="s">
        <v>2195</v>
      </c>
      <c r="F228" s="59" t="s">
        <v>1859</v>
      </c>
      <c r="G228" s="59" t="s">
        <v>1709</v>
      </c>
      <c r="H228" s="54"/>
      <c r="I228" s="54"/>
      <c r="L228" s="58"/>
    </row>
    <row r="229" spans="1:12" ht="50.25" customHeight="1">
      <c r="A229" s="63">
        <v>37</v>
      </c>
      <c r="B229" s="59" t="s">
        <v>2196</v>
      </c>
      <c r="C229" s="59" t="s">
        <v>2107</v>
      </c>
      <c r="D229" s="60">
        <v>9.3000000000000007</v>
      </c>
      <c r="E229" s="59" t="s">
        <v>2197</v>
      </c>
      <c r="F229" s="59" t="s">
        <v>2198</v>
      </c>
      <c r="G229" s="59" t="s">
        <v>1709</v>
      </c>
      <c r="H229" s="54"/>
      <c r="I229" s="54"/>
      <c r="L229" s="58"/>
    </row>
    <row r="230" spans="1:12" ht="19.5" customHeight="1">
      <c r="A230" s="63">
        <v>38</v>
      </c>
      <c r="B230" s="59" t="s">
        <v>2199</v>
      </c>
      <c r="C230" s="59" t="s">
        <v>2107</v>
      </c>
      <c r="D230" s="60">
        <v>67</v>
      </c>
      <c r="E230" s="59" t="s">
        <v>2200</v>
      </c>
      <c r="F230" s="59" t="s">
        <v>2201</v>
      </c>
      <c r="G230" s="59" t="s">
        <v>1709</v>
      </c>
      <c r="H230" s="54"/>
      <c r="I230" s="54"/>
      <c r="L230" s="58"/>
    </row>
    <row r="231" spans="1:12" ht="46.5" customHeight="1">
      <c r="A231" s="63">
        <v>39</v>
      </c>
      <c r="B231" s="59" t="s">
        <v>2202</v>
      </c>
      <c r="C231" s="59" t="s">
        <v>2107</v>
      </c>
      <c r="D231" s="60">
        <v>16.399999999999999</v>
      </c>
      <c r="E231" s="59" t="s">
        <v>2203</v>
      </c>
      <c r="F231" s="59" t="s">
        <v>2198</v>
      </c>
      <c r="G231" s="59" t="s">
        <v>1709</v>
      </c>
      <c r="H231" s="54"/>
      <c r="I231" s="54"/>
      <c r="L231" s="58"/>
    </row>
    <row r="232" spans="1:12" ht="71.25" customHeight="1">
      <c r="A232" s="63">
        <v>40</v>
      </c>
      <c r="B232" s="59" t="s">
        <v>2204</v>
      </c>
      <c r="C232" s="59" t="s">
        <v>2107</v>
      </c>
      <c r="D232" s="60">
        <v>1046.8</v>
      </c>
      <c r="E232" s="59" t="s">
        <v>2205</v>
      </c>
      <c r="F232" s="59" t="s">
        <v>2206</v>
      </c>
      <c r="G232" s="59" t="s">
        <v>1709</v>
      </c>
      <c r="H232" s="54"/>
      <c r="I232" s="54"/>
      <c r="L232" s="58"/>
    </row>
    <row r="233" spans="1:12" ht="61.5" customHeight="1">
      <c r="A233" s="63">
        <v>41</v>
      </c>
      <c r="B233" s="59" t="s">
        <v>2207</v>
      </c>
      <c r="C233" s="59" t="s">
        <v>2107</v>
      </c>
      <c r="D233" s="60">
        <v>824</v>
      </c>
      <c r="E233" s="59" t="s">
        <v>2208</v>
      </c>
      <c r="F233" s="59" t="s">
        <v>2209</v>
      </c>
      <c r="G233" s="59" t="s">
        <v>2210</v>
      </c>
      <c r="H233" s="54"/>
      <c r="I233" s="54"/>
      <c r="L233" s="58"/>
    </row>
    <row r="234" spans="1:12" ht="30.75" customHeight="1">
      <c r="A234" s="63">
        <v>42</v>
      </c>
      <c r="B234" s="59" t="s">
        <v>2211</v>
      </c>
      <c r="C234" s="59" t="s">
        <v>2107</v>
      </c>
      <c r="D234" s="60">
        <v>58</v>
      </c>
      <c r="E234" s="59" t="s">
        <v>2212</v>
      </c>
      <c r="F234" s="59" t="s">
        <v>2213</v>
      </c>
      <c r="G234" s="59" t="s">
        <v>2052</v>
      </c>
      <c r="H234" s="54"/>
      <c r="I234" s="54"/>
      <c r="L234" s="58"/>
    </row>
    <row r="235" spans="1:12" ht="40.5" customHeight="1">
      <c r="A235" s="63">
        <v>43</v>
      </c>
      <c r="B235" s="59" t="s">
        <v>2214</v>
      </c>
      <c r="C235" s="59" t="s">
        <v>2107</v>
      </c>
      <c r="D235" s="60">
        <v>661</v>
      </c>
      <c r="E235" s="59" t="s">
        <v>2215</v>
      </c>
      <c r="F235" s="59" t="s">
        <v>1859</v>
      </c>
      <c r="G235" s="59" t="s">
        <v>2216</v>
      </c>
      <c r="H235" s="54"/>
      <c r="I235" s="54"/>
      <c r="L235" s="58"/>
    </row>
    <row r="236" spans="1:12" ht="59.25" customHeight="1">
      <c r="A236" s="63">
        <v>44</v>
      </c>
      <c r="B236" s="59" t="s">
        <v>2217</v>
      </c>
      <c r="C236" s="59" t="s">
        <v>2107</v>
      </c>
      <c r="D236" s="60">
        <v>839.4</v>
      </c>
      <c r="E236" s="59" t="s">
        <v>2218</v>
      </c>
      <c r="F236" s="59" t="s">
        <v>2219</v>
      </c>
      <c r="G236" s="59" t="s">
        <v>2052</v>
      </c>
      <c r="H236" s="54"/>
      <c r="I236" s="54"/>
      <c r="L236" s="58"/>
    </row>
    <row r="237" spans="1:12" ht="62.25" customHeight="1">
      <c r="A237" s="63">
        <v>45</v>
      </c>
      <c r="B237" s="59" t="s">
        <v>2220</v>
      </c>
      <c r="C237" s="59" t="s">
        <v>2107</v>
      </c>
      <c r="D237" s="60">
        <v>700</v>
      </c>
      <c r="E237" s="59" t="s">
        <v>2221</v>
      </c>
      <c r="F237" s="59" t="s">
        <v>2206</v>
      </c>
      <c r="G237" s="59" t="s">
        <v>2040</v>
      </c>
      <c r="H237" s="54"/>
      <c r="I237" s="54"/>
      <c r="L237" s="58"/>
    </row>
    <row r="238" spans="1:12" ht="51" customHeight="1">
      <c r="A238" s="63">
        <v>46</v>
      </c>
      <c r="B238" s="59" t="s">
        <v>2222</v>
      </c>
      <c r="C238" s="59" t="s">
        <v>2107</v>
      </c>
      <c r="D238" s="60">
        <v>109.7</v>
      </c>
      <c r="E238" s="59" t="s">
        <v>2223</v>
      </c>
      <c r="F238" s="59" t="s">
        <v>2224</v>
      </c>
      <c r="G238" s="59" t="s">
        <v>1785</v>
      </c>
      <c r="H238" s="54"/>
      <c r="I238" s="54"/>
      <c r="L238" s="58"/>
    </row>
    <row r="239" spans="1:12" ht="90.75" customHeight="1">
      <c r="A239" s="63">
        <v>47</v>
      </c>
      <c r="B239" s="59" t="s">
        <v>2225</v>
      </c>
      <c r="C239" s="59" t="s">
        <v>2107</v>
      </c>
      <c r="D239" s="60">
        <v>181.5</v>
      </c>
      <c r="E239" s="59" t="s">
        <v>2226</v>
      </c>
      <c r="F239" s="59" t="s">
        <v>2227</v>
      </c>
      <c r="G239" s="59" t="s">
        <v>2016</v>
      </c>
      <c r="H239" s="54"/>
      <c r="I239" s="54"/>
      <c r="L239" s="58"/>
    </row>
    <row r="240" spans="1:12" ht="18.75" customHeight="1">
      <c r="A240" s="63">
        <v>48</v>
      </c>
      <c r="B240" s="59" t="s">
        <v>2228</v>
      </c>
      <c r="C240" s="59" t="s">
        <v>2107</v>
      </c>
      <c r="D240" s="60">
        <v>29.2</v>
      </c>
      <c r="E240" s="59" t="s">
        <v>2229</v>
      </c>
      <c r="F240" s="59" t="s">
        <v>2198</v>
      </c>
      <c r="G240" s="59" t="s">
        <v>2230</v>
      </c>
      <c r="H240" s="54"/>
      <c r="I240" s="54"/>
      <c r="L240" s="58"/>
    </row>
    <row r="241" spans="1:12" ht="34.5" customHeight="1">
      <c r="A241" s="63">
        <v>49</v>
      </c>
      <c r="B241" s="59" t="s">
        <v>2231</v>
      </c>
      <c r="C241" s="59" t="s">
        <v>2107</v>
      </c>
      <c r="D241" s="60">
        <v>100</v>
      </c>
      <c r="E241" s="59" t="s">
        <v>2232</v>
      </c>
      <c r="F241" s="59" t="s">
        <v>2233</v>
      </c>
      <c r="G241" s="59" t="s">
        <v>1934</v>
      </c>
      <c r="H241" s="54"/>
      <c r="I241" s="54"/>
      <c r="L241" s="58"/>
    </row>
    <row r="242" spans="1:12" ht="29.25" customHeight="1">
      <c r="A242" s="63">
        <v>50</v>
      </c>
      <c r="B242" s="59" t="s">
        <v>2234</v>
      </c>
      <c r="C242" s="59" t="s">
        <v>2107</v>
      </c>
      <c r="D242" s="60">
        <v>145.19999999999999</v>
      </c>
      <c r="E242" s="59" t="s">
        <v>2235</v>
      </c>
      <c r="F242" s="59" t="s">
        <v>2236</v>
      </c>
      <c r="G242" s="59" t="s">
        <v>1723</v>
      </c>
      <c r="H242" s="54"/>
      <c r="I242" s="54"/>
      <c r="L242" s="58"/>
    </row>
    <row r="243" spans="1:12" ht="18.75" customHeight="1">
      <c r="A243" s="63">
        <v>51</v>
      </c>
      <c r="B243" s="59" t="s">
        <v>2237</v>
      </c>
      <c r="C243" s="59" t="s">
        <v>2107</v>
      </c>
      <c r="D243" s="60">
        <v>181</v>
      </c>
      <c r="E243" s="59" t="s">
        <v>2235</v>
      </c>
      <c r="F243" s="59" t="s">
        <v>2236</v>
      </c>
      <c r="G243" s="59" t="s">
        <v>1934</v>
      </c>
      <c r="H243" s="54"/>
      <c r="I243" s="54"/>
      <c r="L243" s="58"/>
    </row>
    <row r="244" spans="1:12" ht="38.25" customHeight="1">
      <c r="A244" s="63">
        <v>52</v>
      </c>
      <c r="B244" s="59" t="s">
        <v>2238</v>
      </c>
      <c r="C244" s="59" t="s">
        <v>2107</v>
      </c>
      <c r="D244" s="60">
        <v>125</v>
      </c>
      <c r="E244" s="59" t="s">
        <v>2235</v>
      </c>
      <c r="F244" s="59" t="s">
        <v>2236</v>
      </c>
      <c r="G244" s="59" t="s">
        <v>1934</v>
      </c>
      <c r="H244" s="54"/>
      <c r="I244" s="54"/>
      <c r="L244" s="58"/>
    </row>
    <row r="245" spans="1:12" ht="33" customHeight="1">
      <c r="A245" s="63">
        <v>53</v>
      </c>
      <c r="B245" s="59" t="s">
        <v>2239</v>
      </c>
      <c r="C245" s="59" t="s">
        <v>2107</v>
      </c>
      <c r="D245" s="60">
        <v>1645</v>
      </c>
      <c r="E245" s="59" t="s">
        <v>2240</v>
      </c>
      <c r="F245" s="59" t="s">
        <v>2241</v>
      </c>
      <c r="G245" s="59" t="s">
        <v>1709</v>
      </c>
      <c r="H245" s="54"/>
      <c r="I245" s="54"/>
      <c r="L245" s="58"/>
    </row>
    <row r="246" spans="1:12" ht="29.25" customHeight="1">
      <c r="A246" s="63">
        <v>54</v>
      </c>
      <c r="B246" s="59" t="s">
        <v>2242</v>
      </c>
      <c r="C246" s="59" t="s">
        <v>2107</v>
      </c>
      <c r="D246" s="60">
        <v>31.4</v>
      </c>
      <c r="E246" s="59" t="s">
        <v>2243</v>
      </c>
      <c r="F246" s="59" t="s">
        <v>2244</v>
      </c>
      <c r="G246" s="59" t="s">
        <v>1754</v>
      </c>
      <c r="H246" s="54"/>
      <c r="I246" s="54"/>
      <c r="L246" s="58"/>
    </row>
    <row r="247" spans="1:12" ht="32.25" customHeight="1">
      <c r="A247" s="63">
        <v>55</v>
      </c>
      <c r="B247" s="59" t="s">
        <v>1679</v>
      </c>
      <c r="C247" s="59" t="s">
        <v>2107</v>
      </c>
      <c r="D247" s="60">
        <v>19.2</v>
      </c>
      <c r="E247" s="59" t="s">
        <v>2245</v>
      </c>
      <c r="F247" s="59" t="s">
        <v>2244</v>
      </c>
      <c r="G247" s="59" t="s">
        <v>2246</v>
      </c>
      <c r="H247" s="54"/>
      <c r="I247" s="54"/>
      <c r="L247" s="58"/>
    </row>
    <row r="248" spans="1:12" ht="27" customHeight="1">
      <c r="A248" s="63">
        <v>56</v>
      </c>
      <c r="B248" s="59" t="s">
        <v>2247</v>
      </c>
      <c r="C248" s="59" t="s">
        <v>2107</v>
      </c>
      <c r="D248" s="60">
        <v>16</v>
      </c>
      <c r="E248" s="59" t="s">
        <v>2248</v>
      </c>
      <c r="F248" s="59" t="s">
        <v>2249</v>
      </c>
      <c r="G248" s="59" t="s">
        <v>1921</v>
      </c>
      <c r="H248" s="54"/>
      <c r="I248" s="54"/>
      <c r="L248" s="58"/>
    </row>
    <row r="249" spans="1:12" ht="81" customHeight="1">
      <c r="A249" s="63">
        <v>57</v>
      </c>
      <c r="B249" s="59" t="s">
        <v>2250</v>
      </c>
      <c r="C249" s="59" t="s">
        <v>2107</v>
      </c>
      <c r="D249" s="60">
        <v>519.4</v>
      </c>
      <c r="E249" s="59" t="s">
        <v>2251</v>
      </c>
      <c r="F249" s="59" t="s">
        <v>2252</v>
      </c>
      <c r="G249" s="59" t="s">
        <v>2253</v>
      </c>
      <c r="H249" s="54"/>
      <c r="I249" s="54"/>
      <c r="L249" s="58"/>
    </row>
    <row r="250" spans="1:12" ht="124.2">
      <c r="A250" s="63">
        <v>58</v>
      </c>
      <c r="B250" s="59" t="s">
        <v>2254</v>
      </c>
      <c r="C250" s="59" t="s">
        <v>2107</v>
      </c>
      <c r="D250" s="73">
        <v>421.7</v>
      </c>
      <c r="E250" s="59" t="s">
        <v>2255</v>
      </c>
      <c r="F250" s="59" t="s">
        <v>2252</v>
      </c>
      <c r="G250" s="59" t="s">
        <v>2253</v>
      </c>
      <c r="H250" s="54"/>
      <c r="I250" s="54"/>
      <c r="L250" s="58"/>
    </row>
    <row r="251" spans="1:12" ht="55.2">
      <c r="A251" s="63">
        <v>59</v>
      </c>
      <c r="B251" s="59" t="s">
        <v>2256</v>
      </c>
      <c r="C251" s="59" t="s">
        <v>2107</v>
      </c>
      <c r="D251" s="60">
        <v>24.6</v>
      </c>
      <c r="E251" s="59" t="s">
        <v>2257</v>
      </c>
      <c r="F251" s="59" t="s">
        <v>1756</v>
      </c>
      <c r="G251" s="59" t="s">
        <v>2258</v>
      </c>
      <c r="H251" s="54"/>
      <c r="I251" s="54"/>
      <c r="L251" s="58"/>
    </row>
    <row r="252" spans="1:12" ht="30" customHeight="1">
      <c r="A252" s="63">
        <v>60</v>
      </c>
      <c r="B252" s="59" t="s">
        <v>2259</v>
      </c>
      <c r="C252" s="59" t="s">
        <v>2107</v>
      </c>
      <c r="D252" s="60">
        <v>9.5</v>
      </c>
      <c r="E252" s="59" t="s">
        <v>2260</v>
      </c>
      <c r="F252" s="59" t="s">
        <v>2261</v>
      </c>
      <c r="G252" s="59" t="s">
        <v>2262</v>
      </c>
      <c r="H252" s="54"/>
      <c r="I252" s="54"/>
      <c r="L252" s="58"/>
    </row>
    <row r="253" spans="1:12" ht="31.5" customHeight="1">
      <c r="A253" s="63">
        <v>61</v>
      </c>
      <c r="B253" s="59" t="s">
        <v>2214</v>
      </c>
      <c r="C253" s="59" t="s">
        <v>2107</v>
      </c>
      <c r="D253" s="60">
        <v>36.299999999999997</v>
      </c>
      <c r="E253" s="59" t="s">
        <v>2263</v>
      </c>
      <c r="F253" s="59" t="s">
        <v>1630</v>
      </c>
      <c r="G253" s="59" t="s">
        <v>2264</v>
      </c>
      <c r="H253" s="54"/>
      <c r="I253" s="54"/>
      <c r="L253" s="58"/>
    </row>
    <row r="254" spans="1:12" ht="36.75" customHeight="1">
      <c r="A254" s="59">
        <v>62</v>
      </c>
      <c r="B254" s="59" t="s">
        <v>2265</v>
      </c>
      <c r="C254" s="59" t="s">
        <v>2107</v>
      </c>
      <c r="D254" s="60">
        <v>761</v>
      </c>
      <c r="E254" s="59" t="s">
        <v>2266</v>
      </c>
      <c r="F254" s="59" t="s">
        <v>2267</v>
      </c>
      <c r="G254" s="59" t="s">
        <v>2268</v>
      </c>
      <c r="H254" s="54"/>
      <c r="I254" s="54"/>
      <c r="L254" s="74"/>
    </row>
    <row r="255" spans="1:12" ht="14.4">
      <c r="A255" s="63"/>
      <c r="B255" s="64" t="s">
        <v>2269</v>
      </c>
      <c r="C255" s="63"/>
      <c r="D255" s="69">
        <f>SUM(D193:D254)</f>
        <v>25374.030000000006</v>
      </c>
      <c r="E255" s="63"/>
      <c r="F255" s="63"/>
      <c r="G255" s="63"/>
      <c r="H255" s="56"/>
      <c r="I255" s="56"/>
      <c r="L255" s="58"/>
    </row>
    <row r="256" spans="1:12" ht="30" customHeight="1">
      <c r="A256" s="63">
        <v>1</v>
      </c>
      <c r="B256" s="59" t="s">
        <v>2270</v>
      </c>
      <c r="C256" s="59" t="s">
        <v>2271</v>
      </c>
      <c r="D256" s="60">
        <v>90.1</v>
      </c>
      <c r="E256" s="59" t="s">
        <v>2272</v>
      </c>
      <c r="F256" s="59" t="s">
        <v>2273</v>
      </c>
      <c r="G256" s="59" t="s">
        <v>2013</v>
      </c>
      <c r="H256" s="54"/>
      <c r="I256" s="54"/>
      <c r="L256" s="58"/>
    </row>
    <row r="257" spans="1:12" ht="14.4">
      <c r="A257" s="63"/>
      <c r="B257" s="66" t="s">
        <v>2274</v>
      </c>
      <c r="C257" s="63"/>
      <c r="D257" s="69">
        <f>SUM(D256)</f>
        <v>90.1</v>
      </c>
      <c r="E257" s="63"/>
      <c r="F257" s="63"/>
      <c r="G257" s="63"/>
      <c r="H257" s="56"/>
      <c r="I257" s="56"/>
      <c r="L257" s="58"/>
    </row>
    <row r="258" spans="1:12" ht="21.75" customHeight="1">
      <c r="A258" s="63">
        <v>1</v>
      </c>
      <c r="B258" s="59" t="s">
        <v>2275</v>
      </c>
      <c r="C258" s="59" t="s">
        <v>2276</v>
      </c>
      <c r="D258" s="68">
        <v>46</v>
      </c>
      <c r="E258" s="59" t="s">
        <v>2277</v>
      </c>
      <c r="F258" s="59" t="s">
        <v>2278</v>
      </c>
      <c r="G258" s="59" t="s">
        <v>1863</v>
      </c>
      <c r="H258" s="54"/>
      <c r="I258" s="54"/>
      <c r="L258" s="58"/>
    </row>
    <row r="259" spans="1:12" ht="14.4">
      <c r="A259" s="63"/>
      <c r="B259" s="66" t="s">
        <v>2274</v>
      </c>
      <c r="C259" s="63"/>
      <c r="D259" s="69">
        <f>SUM(D258)</f>
        <v>46</v>
      </c>
      <c r="E259" s="63"/>
      <c r="F259" s="63"/>
      <c r="G259" s="63"/>
      <c r="H259" s="56"/>
      <c r="I259" s="56"/>
      <c r="L259" s="58"/>
    </row>
    <row r="260" spans="1:12" ht="14.4">
      <c r="A260" s="1799" t="s">
        <v>2279</v>
      </c>
      <c r="B260" s="1794"/>
      <c r="C260" s="1794"/>
      <c r="D260" s="69">
        <f>SUM(D259,D257,D255,D192,D176,D141,D112,D72)</f>
        <v>87612.200000000012</v>
      </c>
      <c r="E260" s="63"/>
      <c r="F260" s="63"/>
      <c r="G260" s="63"/>
      <c r="H260" s="56"/>
      <c r="I260" s="56"/>
      <c r="L260" s="58"/>
    </row>
    <row r="261" spans="1:12" ht="14.4">
      <c r="A261" s="1794" t="s">
        <v>6</v>
      </c>
      <c r="B261" s="1794"/>
      <c r="C261" s="1794"/>
      <c r="D261" s="1794"/>
      <c r="E261" s="1794"/>
      <c r="F261" s="1794"/>
      <c r="G261" s="1794"/>
      <c r="H261" s="56"/>
      <c r="I261" s="56"/>
      <c r="L261" s="58"/>
    </row>
    <row r="262" spans="1:12" ht="69" customHeight="1">
      <c r="A262" s="63">
        <v>1</v>
      </c>
      <c r="B262" s="59" t="s">
        <v>2067</v>
      </c>
      <c r="C262" s="59" t="s">
        <v>2280</v>
      </c>
      <c r="D262" s="60">
        <v>14</v>
      </c>
      <c r="E262" s="59" t="s">
        <v>2281</v>
      </c>
      <c r="F262" s="59" t="s">
        <v>1977</v>
      </c>
      <c r="G262" s="59" t="s">
        <v>2282</v>
      </c>
      <c r="H262" s="54"/>
      <c r="I262" s="54"/>
      <c r="L262" s="58"/>
    </row>
    <row r="263" spans="1:12" ht="27" customHeight="1">
      <c r="A263" s="63">
        <v>2</v>
      </c>
      <c r="B263" s="59" t="s">
        <v>2283</v>
      </c>
      <c r="C263" s="59" t="s">
        <v>2280</v>
      </c>
      <c r="D263" s="60">
        <v>26.5</v>
      </c>
      <c r="E263" s="59" t="s">
        <v>2284</v>
      </c>
      <c r="F263" s="59" t="s">
        <v>1656</v>
      </c>
      <c r="G263" s="59" t="s">
        <v>1719</v>
      </c>
      <c r="H263" s="54"/>
      <c r="I263" s="54"/>
      <c r="L263" s="58"/>
    </row>
    <row r="264" spans="1:12" ht="91.5" customHeight="1">
      <c r="A264" s="63">
        <v>3</v>
      </c>
      <c r="B264" s="59" t="s">
        <v>2285</v>
      </c>
      <c r="C264" s="59" t="s">
        <v>2280</v>
      </c>
      <c r="D264" s="60">
        <v>8930.6</v>
      </c>
      <c r="E264" s="59" t="s">
        <v>2286</v>
      </c>
      <c r="F264" s="59" t="s">
        <v>1644</v>
      </c>
      <c r="G264" s="59" t="s">
        <v>2287</v>
      </c>
      <c r="H264" s="54"/>
      <c r="I264" s="54"/>
      <c r="L264" s="58"/>
    </row>
    <row r="265" spans="1:12" ht="49.5" customHeight="1">
      <c r="A265" s="63">
        <v>4</v>
      </c>
      <c r="B265" s="59" t="s">
        <v>2288</v>
      </c>
      <c r="C265" s="59" t="s">
        <v>2280</v>
      </c>
      <c r="D265" s="60">
        <v>8.6</v>
      </c>
      <c r="E265" s="59" t="s">
        <v>2289</v>
      </c>
      <c r="F265" s="59" t="s">
        <v>1644</v>
      </c>
      <c r="G265" s="59" t="s">
        <v>2290</v>
      </c>
      <c r="H265" s="54"/>
      <c r="I265" s="54"/>
      <c r="L265" s="58"/>
    </row>
    <row r="266" spans="1:12" ht="36.75" customHeight="1">
      <c r="A266" s="63">
        <v>5</v>
      </c>
      <c r="B266" s="59" t="s">
        <v>2291</v>
      </c>
      <c r="C266" s="59" t="s">
        <v>2280</v>
      </c>
      <c r="D266" s="60">
        <v>6.3</v>
      </c>
      <c r="E266" s="59" t="s">
        <v>2292</v>
      </c>
      <c r="F266" s="59" t="s">
        <v>1656</v>
      </c>
      <c r="G266" s="59" t="s">
        <v>2293</v>
      </c>
      <c r="H266" s="54"/>
      <c r="I266" s="54"/>
      <c r="L266" s="58"/>
    </row>
    <row r="267" spans="1:12" ht="30" customHeight="1">
      <c r="A267" s="63">
        <v>6</v>
      </c>
      <c r="B267" s="59" t="s">
        <v>388</v>
      </c>
      <c r="C267" s="59" t="s">
        <v>2280</v>
      </c>
      <c r="D267" s="60">
        <v>24.8</v>
      </c>
      <c r="E267" s="59" t="s">
        <v>2294</v>
      </c>
      <c r="F267" s="59" t="s">
        <v>1656</v>
      </c>
      <c r="G267" s="59" t="s">
        <v>2295</v>
      </c>
      <c r="H267" s="54"/>
      <c r="I267" s="54"/>
      <c r="L267" s="58"/>
    </row>
    <row r="268" spans="1:12" ht="32.25" customHeight="1">
      <c r="A268" s="63">
        <v>7</v>
      </c>
      <c r="B268" s="59" t="s">
        <v>2296</v>
      </c>
      <c r="C268" s="59" t="s">
        <v>2280</v>
      </c>
      <c r="D268" s="60">
        <v>75.3</v>
      </c>
      <c r="E268" s="59" t="s">
        <v>2297</v>
      </c>
      <c r="F268" s="59" t="s">
        <v>1656</v>
      </c>
      <c r="G268" s="59" t="s">
        <v>2295</v>
      </c>
      <c r="H268" s="54"/>
      <c r="I268" s="54"/>
      <c r="L268" s="58"/>
    </row>
    <row r="269" spans="1:12" ht="31.5" customHeight="1">
      <c r="A269" s="63">
        <v>8</v>
      </c>
      <c r="B269" s="59" t="s">
        <v>2298</v>
      </c>
      <c r="C269" s="59" t="s">
        <v>2280</v>
      </c>
      <c r="D269" s="60">
        <v>7.1</v>
      </c>
      <c r="E269" s="59" t="s">
        <v>2299</v>
      </c>
      <c r="F269" s="59" t="s">
        <v>1656</v>
      </c>
      <c r="G269" s="59" t="s">
        <v>2167</v>
      </c>
      <c r="H269" s="54"/>
      <c r="I269" s="54"/>
      <c r="L269" s="58"/>
    </row>
    <row r="270" spans="1:12" ht="37.5" customHeight="1">
      <c r="A270" s="63">
        <v>9</v>
      </c>
      <c r="B270" s="59" t="s">
        <v>2300</v>
      </c>
      <c r="C270" s="59" t="s">
        <v>2280</v>
      </c>
      <c r="D270" s="60">
        <v>606</v>
      </c>
      <c r="E270" s="59" t="s">
        <v>2301</v>
      </c>
      <c r="F270" s="59" t="s">
        <v>1644</v>
      </c>
      <c r="G270" s="59" t="s">
        <v>1727</v>
      </c>
      <c r="H270" s="54"/>
      <c r="I270" s="54"/>
      <c r="L270" s="58"/>
    </row>
    <row r="271" spans="1:12" ht="42" customHeight="1">
      <c r="A271" s="63">
        <v>10</v>
      </c>
      <c r="B271" s="59" t="s">
        <v>2302</v>
      </c>
      <c r="C271" s="59" t="s">
        <v>2280</v>
      </c>
      <c r="D271" s="60">
        <v>329</v>
      </c>
      <c r="E271" s="59" t="s">
        <v>2303</v>
      </c>
      <c r="F271" s="59" t="s">
        <v>1988</v>
      </c>
      <c r="G271" s="59" t="s">
        <v>1727</v>
      </c>
      <c r="H271" s="54"/>
      <c r="I271" s="54"/>
      <c r="L271" s="58"/>
    </row>
    <row r="272" spans="1:12" ht="30.75" customHeight="1">
      <c r="A272" s="63">
        <v>11</v>
      </c>
      <c r="B272" s="59" t="s">
        <v>2304</v>
      </c>
      <c r="C272" s="59" t="s">
        <v>2280</v>
      </c>
      <c r="D272" s="60">
        <v>29.6</v>
      </c>
      <c r="E272" s="59" t="s">
        <v>2305</v>
      </c>
      <c r="F272" s="59" t="s">
        <v>2306</v>
      </c>
      <c r="G272" s="59" t="s">
        <v>1719</v>
      </c>
      <c r="H272" s="54"/>
      <c r="I272" s="54"/>
      <c r="L272" s="58"/>
    </row>
    <row r="273" spans="1:12" ht="32.25" customHeight="1">
      <c r="A273" s="63">
        <v>12</v>
      </c>
      <c r="B273" s="59" t="s">
        <v>2307</v>
      </c>
      <c r="C273" s="59" t="s">
        <v>2280</v>
      </c>
      <c r="D273" s="60">
        <v>45.5</v>
      </c>
      <c r="E273" s="59" t="s">
        <v>2308</v>
      </c>
      <c r="F273" s="59" t="s">
        <v>2306</v>
      </c>
      <c r="G273" s="59" t="s">
        <v>1719</v>
      </c>
      <c r="H273" s="54"/>
      <c r="I273" s="54"/>
      <c r="L273" s="58"/>
    </row>
    <row r="274" spans="1:12" ht="45.75" customHeight="1">
      <c r="A274" s="63">
        <v>13</v>
      </c>
      <c r="B274" s="59" t="s">
        <v>2309</v>
      </c>
      <c r="C274" s="59" t="s">
        <v>2280</v>
      </c>
      <c r="D274" s="60">
        <v>100.9</v>
      </c>
      <c r="E274" s="59" t="s">
        <v>2310</v>
      </c>
      <c r="F274" s="59" t="s">
        <v>2306</v>
      </c>
      <c r="G274" s="59" t="s">
        <v>1719</v>
      </c>
      <c r="H274" s="54"/>
      <c r="I274" s="54"/>
      <c r="L274" s="58"/>
    </row>
    <row r="275" spans="1:12" ht="30" customHeight="1">
      <c r="A275" s="63">
        <v>14</v>
      </c>
      <c r="B275" s="59" t="s">
        <v>2311</v>
      </c>
      <c r="C275" s="59" t="s">
        <v>2280</v>
      </c>
      <c r="D275" s="60">
        <v>50.6</v>
      </c>
      <c r="E275" s="59" t="s">
        <v>2312</v>
      </c>
      <c r="F275" s="59" t="s">
        <v>2306</v>
      </c>
      <c r="G275" s="59" t="s">
        <v>1719</v>
      </c>
      <c r="H275" s="54"/>
      <c r="I275" s="54"/>
      <c r="L275" s="58"/>
    </row>
    <row r="276" spans="1:12" ht="31.5" customHeight="1">
      <c r="A276" s="63">
        <v>15</v>
      </c>
      <c r="B276" s="59" t="s">
        <v>2313</v>
      </c>
      <c r="C276" s="59" t="s">
        <v>2280</v>
      </c>
      <c r="D276" s="60">
        <v>23.5</v>
      </c>
      <c r="E276" s="59" t="s">
        <v>2314</v>
      </c>
      <c r="F276" s="59" t="s">
        <v>2306</v>
      </c>
      <c r="G276" s="59" t="s">
        <v>1719</v>
      </c>
      <c r="H276" s="54"/>
      <c r="I276" s="54"/>
      <c r="L276" s="58"/>
    </row>
    <row r="277" spans="1:12" ht="18.75" customHeight="1">
      <c r="A277" s="63">
        <v>16</v>
      </c>
      <c r="B277" s="59" t="s">
        <v>2315</v>
      </c>
      <c r="C277" s="59" t="s">
        <v>2280</v>
      </c>
      <c r="D277" s="60">
        <v>18</v>
      </c>
      <c r="E277" s="59" t="s">
        <v>2316</v>
      </c>
      <c r="F277" s="59" t="s">
        <v>1656</v>
      </c>
      <c r="G277" s="59" t="s">
        <v>2317</v>
      </c>
      <c r="H277" s="54"/>
      <c r="I277" s="54"/>
      <c r="L277" s="58"/>
    </row>
    <row r="278" spans="1:12" ht="48" customHeight="1">
      <c r="A278" s="63">
        <v>17</v>
      </c>
      <c r="B278" s="59" t="s">
        <v>2318</v>
      </c>
      <c r="C278" s="59" t="s">
        <v>2280</v>
      </c>
      <c r="D278" s="60">
        <v>9.5</v>
      </c>
      <c r="E278" s="59" t="s">
        <v>2319</v>
      </c>
      <c r="F278" s="59" t="s">
        <v>1763</v>
      </c>
      <c r="G278" s="59" t="s">
        <v>2290</v>
      </c>
      <c r="H278" s="54"/>
      <c r="I278" s="54"/>
      <c r="L278" s="58"/>
    </row>
    <row r="279" spans="1:12" ht="36" customHeight="1">
      <c r="A279" s="63">
        <v>18</v>
      </c>
      <c r="B279" s="59" t="s">
        <v>2320</v>
      </c>
      <c r="C279" s="59" t="s">
        <v>2280</v>
      </c>
      <c r="D279" s="60">
        <v>1346</v>
      </c>
      <c r="E279" s="59" t="s">
        <v>2321</v>
      </c>
      <c r="F279" s="59" t="s">
        <v>2322</v>
      </c>
      <c r="G279" s="59" t="s">
        <v>1754</v>
      </c>
      <c r="H279" s="54"/>
      <c r="I279" s="54"/>
      <c r="L279" s="58"/>
    </row>
    <row r="280" spans="1:12" ht="57" customHeight="1">
      <c r="A280" s="63">
        <v>19</v>
      </c>
      <c r="B280" s="59" t="s">
        <v>2323</v>
      </c>
      <c r="C280" s="59" t="s">
        <v>2280</v>
      </c>
      <c r="D280" s="60">
        <v>22.6</v>
      </c>
      <c r="E280" s="59" t="s">
        <v>2324</v>
      </c>
      <c r="F280" s="59" t="s">
        <v>1630</v>
      </c>
      <c r="G280" s="59" t="s">
        <v>1754</v>
      </c>
      <c r="H280" s="54"/>
      <c r="I280" s="54"/>
      <c r="L280" s="58"/>
    </row>
    <row r="281" spans="1:12" ht="24" customHeight="1">
      <c r="A281" s="63">
        <v>20</v>
      </c>
      <c r="B281" s="59" t="s">
        <v>2325</v>
      </c>
      <c r="C281" s="59" t="s">
        <v>2280</v>
      </c>
      <c r="D281" s="60">
        <v>52</v>
      </c>
      <c r="E281" s="59" t="s">
        <v>2097</v>
      </c>
      <c r="F281" s="59" t="s">
        <v>2098</v>
      </c>
      <c r="G281" s="59" t="s">
        <v>2290</v>
      </c>
      <c r="H281" s="54"/>
      <c r="I281" s="54"/>
      <c r="L281" s="58"/>
    </row>
    <row r="282" spans="1:12" ht="82.5" customHeight="1">
      <c r="A282" s="63">
        <v>21</v>
      </c>
      <c r="B282" s="59" t="s">
        <v>2050</v>
      </c>
      <c r="C282" s="59" t="s">
        <v>2280</v>
      </c>
      <c r="D282" s="60">
        <v>25.4</v>
      </c>
      <c r="E282" s="59" t="s">
        <v>2326</v>
      </c>
      <c r="F282" s="59" t="s">
        <v>1876</v>
      </c>
      <c r="G282" s="59" t="s">
        <v>2013</v>
      </c>
      <c r="H282" s="54"/>
      <c r="I282" s="54"/>
      <c r="L282" s="58"/>
    </row>
    <row r="283" spans="1:12" ht="35.25" customHeight="1">
      <c r="A283" s="63">
        <v>22</v>
      </c>
      <c r="B283" s="59" t="s">
        <v>2327</v>
      </c>
      <c r="C283" s="59" t="s">
        <v>2280</v>
      </c>
      <c r="D283" s="60">
        <v>65</v>
      </c>
      <c r="E283" s="59" t="s">
        <v>2328</v>
      </c>
      <c r="F283" s="59" t="s">
        <v>1656</v>
      </c>
      <c r="G283" s="59" t="s">
        <v>2329</v>
      </c>
      <c r="H283" s="54"/>
      <c r="I283" s="54"/>
      <c r="L283" s="58"/>
    </row>
    <row r="284" spans="1:12" ht="57" customHeight="1">
      <c r="A284" s="63">
        <v>23</v>
      </c>
      <c r="B284" s="59" t="s">
        <v>2330</v>
      </c>
      <c r="C284" s="59" t="s">
        <v>2280</v>
      </c>
      <c r="D284" s="60">
        <v>65</v>
      </c>
      <c r="E284" s="59" t="s">
        <v>2331</v>
      </c>
      <c r="F284" s="59" t="s">
        <v>1656</v>
      </c>
      <c r="G284" s="59" t="s">
        <v>2329</v>
      </c>
      <c r="H284" s="54"/>
      <c r="I284" s="54"/>
      <c r="L284" s="58"/>
    </row>
    <row r="285" spans="1:12" ht="27.75" customHeight="1">
      <c r="A285" s="63">
        <v>24</v>
      </c>
      <c r="B285" s="59" t="s">
        <v>2332</v>
      </c>
      <c r="C285" s="59" t="s">
        <v>2280</v>
      </c>
      <c r="D285" s="60">
        <v>1</v>
      </c>
      <c r="E285" s="59" t="s">
        <v>2333</v>
      </c>
      <c r="F285" s="59" t="s">
        <v>2334</v>
      </c>
      <c r="G285" s="59" t="s">
        <v>2335</v>
      </c>
      <c r="H285" s="54"/>
      <c r="I285" s="54"/>
      <c r="L285" s="58"/>
    </row>
    <row r="286" spans="1:12" ht="105" customHeight="1">
      <c r="A286" s="63">
        <v>25</v>
      </c>
      <c r="B286" s="59" t="s">
        <v>2336</v>
      </c>
      <c r="C286" s="59" t="s">
        <v>2280</v>
      </c>
      <c r="D286" s="60">
        <v>2669.62</v>
      </c>
      <c r="E286" s="59" t="s">
        <v>2337</v>
      </c>
      <c r="F286" s="59" t="s">
        <v>2338</v>
      </c>
      <c r="G286" s="59" t="s">
        <v>2339</v>
      </c>
      <c r="H286" s="54"/>
      <c r="I286" s="54"/>
      <c r="L286" s="58"/>
    </row>
    <row r="287" spans="1:12" ht="96.6">
      <c r="A287" s="63">
        <v>26</v>
      </c>
      <c r="B287" s="59" t="s">
        <v>2340</v>
      </c>
      <c r="C287" s="59" t="s">
        <v>2280</v>
      </c>
      <c r="D287" s="60">
        <v>435.9</v>
      </c>
      <c r="E287" s="59" t="s">
        <v>2341</v>
      </c>
      <c r="F287" s="59" t="s">
        <v>2342</v>
      </c>
      <c r="G287" s="59" t="s">
        <v>2343</v>
      </c>
      <c r="H287" s="54"/>
      <c r="I287" s="54"/>
      <c r="L287" s="58"/>
    </row>
    <row r="288" spans="1:12" ht="87" customHeight="1">
      <c r="A288" s="63">
        <v>27</v>
      </c>
      <c r="B288" s="59" t="s">
        <v>2344</v>
      </c>
      <c r="C288" s="59" t="s">
        <v>2280</v>
      </c>
      <c r="D288" s="60">
        <v>75.7</v>
      </c>
      <c r="E288" s="59" t="s">
        <v>2345</v>
      </c>
      <c r="F288" s="59" t="s">
        <v>2346</v>
      </c>
      <c r="G288" s="59" t="s">
        <v>2347</v>
      </c>
      <c r="H288" s="70"/>
      <c r="I288" s="70"/>
      <c r="L288" s="58"/>
    </row>
    <row r="289" spans="1:12" ht="14.4">
      <c r="A289" s="63"/>
      <c r="B289" s="66" t="s">
        <v>2348</v>
      </c>
      <c r="C289" s="63"/>
      <c r="D289" s="69">
        <f>SUM(D262:D288)</f>
        <v>15064.019999999999</v>
      </c>
      <c r="E289" s="59"/>
      <c r="F289" s="59"/>
      <c r="G289" s="59"/>
      <c r="H289" s="54"/>
      <c r="I289" s="54"/>
      <c r="L289" s="58"/>
    </row>
    <row r="290" spans="1:12" ht="14.4">
      <c r="A290" s="1799" t="s">
        <v>2349</v>
      </c>
      <c r="B290" s="1794"/>
      <c r="C290" s="1794"/>
      <c r="D290" s="69">
        <f>SUM(D289)</f>
        <v>15064.019999999999</v>
      </c>
      <c r="E290" s="66"/>
      <c r="F290" s="66"/>
      <c r="G290" s="66"/>
      <c r="H290" s="75"/>
      <c r="I290" s="75"/>
      <c r="L290" s="58"/>
    </row>
    <row r="291" spans="1:12" ht="14.4">
      <c r="A291" s="1794" t="s">
        <v>1676</v>
      </c>
      <c r="B291" s="1794"/>
      <c r="C291" s="1794"/>
      <c r="D291" s="1794"/>
      <c r="E291" s="1794"/>
      <c r="F291" s="1794"/>
      <c r="G291" s="1794"/>
      <c r="H291" s="56"/>
      <c r="I291" s="56"/>
      <c r="L291" s="58"/>
    </row>
    <row r="292" spans="1:12" ht="30.75" customHeight="1">
      <c r="A292" s="63">
        <v>1</v>
      </c>
      <c r="B292" s="59" t="s">
        <v>2350</v>
      </c>
      <c r="C292" s="59" t="s">
        <v>75</v>
      </c>
      <c r="D292" s="60">
        <v>0.01</v>
      </c>
      <c r="E292" s="59" t="s">
        <v>2351</v>
      </c>
      <c r="F292" s="59" t="s">
        <v>2352</v>
      </c>
      <c r="G292" s="59" t="s">
        <v>2353</v>
      </c>
      <c r="H292" s="54"/>
      <c r="I292" s="54"/>
      <c r="L292" s="58"/>
    </row>
    <row r="293" spans="1:12" ht="42" customHeight="1">
      <c r="A293" s="63">
        <v>2</v>
      </c>
      <c r="B293" s="59" t="s">
        <v>514</v>
      </c>
      <c r="C293" s="59" t="s">
        <v>75</v>
      </c>
      <c r="D293" s="60">
        <v>0.01</v>
      </c>
      <c r="E293" s="59" t="s">
        <v>2354</v>
      </c>
      <c r="F293" s="59" t="s">
        <v>2355</v>
      </c>
      <c r="G293" s="59" t="s">
        <v>1764</v>
      </c>
      <c r="H293" s="54"/>
      <c r="I293" s="54"/>
      <c r="L293" s="58"/>
    </row>
    <row r="294" spans="1:12" ht="34.5" customHeight="1">
      <c r="A294" s="63">
        <v>3</v>
      </c>
      <c r="B294" s="59" t="s">
        <v>2356</v>
      </c>
      <c r="C294" s="59" t="s">
        <v>75</v>
      </c>
      <c r="D294" s="60">
        <v>0.01</v>
      </c>
      <c r="E294" s="59" t="s">
        <v>2357</v>
      </c>
      <c r="F294" s="59" t="s">
        <v>2249</v>
      </c>
      <c r="G294" s="59" t="s">
        <v>2353</v>
      </c>
      <c r="H294" s="54"/>
      <c r="I294" s="54"/>
      <c r="L294" s="58"/>
    </row>
    <row r="295" spans="1:12" ht="65.25" customHeight="1">
      <c r="A295" s="63">
        <v>4</v>
      </c>
      <c r="B295" s="59" t="s">
        <v>2358</v>
      </c>
      <c r="C295" s="59" t="s">
        <v>75</v>
      </c>
      <c r="D295" s="60">
        <v>0.01</v>
      </c>
      <c r="E295" s="59" t="s">
        <v>2359</v>
      </c>
      <c r="F295" s="59" t="s">
        <v>1977</v>
      </c>
      <c r="G295" s="76" t="s">
        <v>2360</v>
      </c>
      <c r="H295" s="77"/>
      <c r="I295" s="77"/>
      <c r="L295" s="58"/>
    </row>
    <row r="296" spans="1:12" ht="77.25" customHeight="1">
      <c r="A296" s="63">
        <v>5</v>
      </c>
      <c r="B296" s="59" t="s">
        <v>2361</v>
      </c>
      <c r="C296" s="59" t="s">
        <v>75</v>
      </c>
      <c r="D296" s="60">
        <v>0.01</v>
      </c>
      <c r="E296" s="59" t="s">
        <v>2362</v>
      </c>
      <c r="F296" s="59" t="s">
        <v>1977</v>
      </c>
      <c r="G296" s="76" t="s">
        <v>2360</v>
      </c>
      <c r="H296" s="77"/>
      <c r="I296" s="77"/>
      <c r="L296" s="58"/>
    </row>
    <row r="297" spans="1:12" ht="72" customHeight="1">
      <c r="A297" s="63">
        <v>6</v>
      </c>
      <c r="B297" s="59" t="s">
        <v>2363</v>
      </c>
      <c r="C297" s="59" t="s">
        <v>75</v>
      </c>
      <c r="D297" s="60">
        <v>1.6</v>
      </c>
      <c r="E297" s="59" t="s">
        <v>2364</v>
      </c>
      <c r="F297" s="59" t="s">
        <v>1977</v>
      </c>
      <c r="G297" s="76" t="s">
        <v>2360</v>
      </c>
      <c r="H297" s="77"/>
      <c r="I297" s="77"/>
      <c r="L297" s="58"/>
    </row>
    <row r="298" spans="1:12" ht="56.25" customHeight="1">
      <c r="A298" s="63">
        <v>7</v>
      </c>
      <c r="B298" s="59" t="s">
        <v>2365</v>
      </c>
      <c r="C298" s="59" t="s">
        <v>75</v>
      </c>
      <c r="D298" s="60">
        <v>0.01</v>
      </c>
      <c r="E298" s="59" t="s">
        <v>2366</v>
      </c>
      <c r="F298" s="59" t="s">
        <v>1685</v>
      </c>
      <c r="G298" s="76" t="s">
        <v>2360</v>
      </c>
      <c r="H298" s="77"/>
      <c r="I298" s="77"/>
      <c r="L298" s="58"/>
    </row>
    <row r="299" spans="1:12" ht="42" customHeight="1">
      <c r="A299" s="63">
        <v>8</v>
      </c>
      <c r="B299" s="59" t="s">
        <v>2367</v>
      </c>
      <c r="C299" s="59" t="s">
        <v>75</v>
      </c>
      <c r="D299" s="60">
        <v>0.01</v>
      </c>
      <c r="E299" s="59" t="s">
        <v>2368</v>
      </c>
      <c r="F299" s="59" t="s">
        <v>2006</v>
      </c>
      <c r="G299" s="76" t="s">
        <v>2369</v>
      </c>
      <c r="H299" s="77"/>
      <c r="I299" s="77"/>
      <c r="L299" s="58"/>
    </row>
    <row r="300" spans="1:12" ht="39" customHeight="1">
      <c r="A300" s="63">
        <v>9</v>
      </c>
      <c r="B300" s="59" t="s">
        <v>2370</v>
      </c>
      <c r="C300" s="59" t="s">
        <v>75</v>
      </c>
      <c r="D300" s="60">
        <v>0.6</v>
      </c>
      <c r="E300" s="59" t="s">
        <v>2371</v>
      </c>
      <c r="F300" s="59" t="s">
        <v>1685</v>
      </c>
      <c r="G300" s="59" t="s">
        <v>2372</v>
      </c>
      <c r="H300" s="54"/>
      <c r="I300" s="54"/>
      <c r="L300" s="58"/>
    </row>
    <row r="301" spans="1:12" ht="34.5" customHeight="1">
      <c r="A301" s="63">
        <v>10</v>
      </c>
      <c r="B301" s="59" t="s">
        <v>2373</v>
      </c>
      <c r="C301" s="59" t="s">
        <v>75</v>
      </c>
      <c r="D301" s="60">
        <v>3.4</v>
      </c>
      <c r="E301" s="59" t="s">
        <v>2374</v>
      </c>
      <c r="F301" s="59" t="s">
        <v>1685</v>
      </c>
      <c r="G301" s="59" t="s">
        <v>2375</v>
      </c>
      <c r="H301" s="54"/>
      <c r="I301" s="54"/>
      <c r="L301" s="58"/>
    </row>
    <row r="302" spans="1:12" ht="25.5" customHeight="1">
      <c r="A302" s="63">
        <v>11</v>
      </c>
      <c r="B302" s="59" t="s">
        <v>2376</v>
      </c>
      <c r="C302" s="59" t="s">
        <v>75</v>
      </c>
      <c r="D302" s="60">
        <v>2.2000000000000002</v>
      </c>
      <c r="E302" s="59" t="s">
        <v>2377</v>
      </c>
      <c r="F302" s="59" t="s">
        <v>1685</v>
      </c>
      <c r="G302" s="59" t="s">
        <v>1852</v>
      </c>
      <c r="H302" s="54"/>
      <c r="I302" s="54"/>
      <c r="L302" s="58"/>
    </row>
    <row r="303" spans="1:12" ht="28.5" customHeight="1">
      <c r="A303" s="63">
        <v>12</v>
      </c>
      <c r="B303" s="59" t="s">
        <v>2378</v>
      </c>
      <c r="C303" s="59" t="s">
        <v>75</v>
      </c>
      <c r="D303" s="60">
        <v>0.01</v>
      </c>
      <c r="E303" s="59" t="s">
        <v>2379</v>
      </c>
      <c r="F303" s="59" t="s">
        <v>2380</v>
      </c>
      <c r="G303" s="59" t="s">
        <v>2381</v>
      </c>
      <c r="H303" s="54"/>
      <c r="I303" s="54"/>
      <c r="L303" s="58"/>
    </row>
    <row r="304" spans="1:12" ht="38.25" customHeight="1">
      <c r="A304" s="63">
        <v>13</v>
      </c>
      <c r="B304" s="59" t="s">
        <v>2382</v>
      </c>
      <c r="C304" s="59" t="s">
        <v>75</v>
      </c>
      <c r="D304" s="60">
        <v>4.3</v>
      </c>
      <c r="E304" s="59" t="s">
        <v>2383</v>
      </c>
      <c r="F304" s="59" t="s">
        <v>1656</v>
      </c>
      <c r="G304" s="76" t="s">
        <v>2384</v>
      </c>
      <c r="H304" s="77"/>
      <c r="I304" s="77"/>
      <c r="L304" s="58"/>
    </row>
    <row r="305" spans="1:12" ht="36" customHeight="1">
      <c r="A305" s="63">
        <v>14</v>
      </c>
      <c r="B305" s="59" t="s">
        <v>2385</v>
      </c>
      <c r="C305" s="59" t="s">
        <v>75</v>
      </c>
      <c r="D305" s="60">
        <v>6.7</v>
      </c>
      <c r="E305" s="59" t="s">
        <v>2386</v>
      </c>
      <c r="F305" s="59" t="s">
        <v>1656</v>
      </c>
      <c r="G305" s="59" t="s">
        <v>2387</v>
      </c>
      <c r="H305" s="54"/>
      <c r="I305" s="54"/>
      <c r="L305" s="58"/>
    </row>
    <row r="306" spans="1:12" ht="29.25" customHeight="1">
      <c r="A306" s="63">
        <v>15</v>
      </c>
      <c r="B306" s="59" t="s">
        <v>2388</v>
      </c>
      <c r="C306" s="59" t="s">
        <v>75</v>
      </c>
      <c r="D306" s="60">
        <v>0.9</v>
      </c>
      <c r="E306" s="59" t="s">
        <v>2389</v>
      </c>
      <c r="F306" s="59" t="s">
        <v>1644</v>
      </c>
      <c r="G306" s="59" t="s">
        <v>2390</v>
      </c>
      <c r="H306" s="54"/>
      <c r="I306" s="54"/>
      <c r="L306" s="58"/>
    </row>
    <row r="307" spans="1:12" ht="29.25" customHeight="1">
      <c r="A307" s="63">
        <v>16</v>
      </c>
      <c r="B307" s="59" t="s">
        <v>2391</v>
      </c>
      <c r="C307" s="59" t="s">
        <v>75</v>
      </c>
      <c r="D307" s="60">
        <v>15</v>
      </c>
      <c r="E307" s="59" t="s">
        <v>2392</v>
      </c>
      <c r="F307" s="59" t="s">
        <v>1656</v>
      </c>
      <c r="G307" s="59" t="s">
        <v>1723</v>
      </c>
      <c r="H307" s="54"/>
      <c r="I307" s="54"/>
      <c r="L307" s="58"/>
    </row>
    <row r="308" spans="1:12" ht="36.75" customHeight="1">
      <c r="A308" s="63">
        <v>17</v>
      </c>
      <c r="B308" s="59" t="s">
        <v>2393</v>
      </c>
      <c r="C308" s="59" t="s">
        <v>75</v>
      </c>
      <c r="D308" s="60">
        <v>6.6</v>
      </c>
      <c r="E308" s="59" t="s">
        <v>2394</v>
      </c>
      <c r="F308" s="59" t="s">
        <v>1656</v>
      </c>
      <c r="G308" s="59" t="s">
        <v>1723</v>
      </c>
      <c r="H308" s="54"/>
      <c r="I308" s="54"/>
      <c r="L308" s="58"/>
    </row>
    <row r="309" spans="1:12" ht="33.75" customHeight="1">
      <c r="A309" s="63">
        <v>18</v>
      </c>
      <c r="B309" s="59" t="s">
        <v>442</v>
      </c>
      <c r="C309" s="59" t="s">
        <v>75</v>
      </c>
      <c r="D309" s="60">
        <v>0.01</v>
      </c>
      <c r="E309" s="59" t="s">
        <v>2395</v>
      </c>
      <c r="F309" s="59" t="s">
        <v>1656</v>
      </c>
      <c r="G309" s="59" t="s">
        <v>1723</v>
      </c>
      <c r="H309" s="54"/>
      <c r="I309" s="54"/>
      <c r="L309" s="58"/>
    </row>
    <row r="310" spans="1:12" ht="30" customHeight="1">
      <c r="A310" s="63">
        <v>19</v>
      </c>
      <c r="B310" s="59" t="s">
        <v>2396</v>
      </c>
      <c r="C310" s="59" t="s">
        <v>75</v>
      </c>
      <c r="D310" s="60">
        <v>17</v>
      </c>
      <c r="E310" s="59" t="s">
        <v>2397</v>
      </c>
      <c r="F310" s="59" t="s">
        <v>1656</v>
      </c>
      <c r="G310" s="59" t="s">
        <v>1723</v>
      </c>
      <c r="H310" s="54"/>
      <c r="I310" s="54"/>
      <c r="L310" s="58"/>
    </row>
    <row r="311" spans="1:12" ht="32.25" customHeight="1">
      <c r="A311" s="63">
        <v>20</v>
      </c>
      <c r="B311" s="59" t="s">
        <v>2398</v>
      </c>
      <c r="C311" s="59" t="s">
        <v>75</v>
      </c>
      <c r="D311" s="60">
        <v>3.3</v>
      </c>
      <c r="E311" s="59" t="s">
        <v>2399</v>
      </c>
      <c r="F311" s="59" t="s">
        <v>1656</v>
      </c>
      <c r="G311" s="59" t="s">
        <v>1723</v>
      </c>
      <c r="H311" s="54"/>
      <c r="I311" s="54"/>
      <c r="L311" s="58"/>
    </row>
    <row r="312" spans="1:12" ht="34.5" customHeight="1">
      <c r="A312" s="63">
        <v>21</v>
      </c>
      <c r="B312" s="59" t="s">
        <v>2400</v>
      </c>
      <c r="C312" s="59" t="s">
        <v>75</v>
      </c>
      <c r="D312" s="60">
        <v>8.3000000000000007</v>
      </c>
      <c r="E312" s="59" t="s">
        <v>2401</v>
      </c>
      <c r="F312" s="59" t="s">
        <v>1656</v>
      </c>
      <c r="G312" s="59" t="s">
        <v>1723</v>
      </c>
      <c r="H312" s="54"/>
      <c r="I312" s="54"/>
      <c r="L312" s="58"/>
    </row>
    <row r="313" spans="1:12" ht="30.75" customHeight="1">
      <c r="A313" s="63">
        <v>22</v>
      </c>
      <c r="B313" s="59" t="s">
        <v>2402</v>
      </c>
      <c r="C313" s="59" t="s">
        <v>75</v>
      </c>
      <c r="D313" s="60">
        <v>7.2</v>
      </c>
      <c r="E313" s="59" t="s">
        <v>2403</v>
      </c>
      <c r="F313" s="59" t="s">
        <v>1656</v>
      </c>
      <c r="G313" s="59" t="s">
        <v>1723</v>
      </c>
      <c r="H313" s="54"/>
      <c r="I313" s="54"/>
      <c r="L313" s="58"/>
    </row>
    <row r="314" spans="1:12" ht="28.5" customHeight="1">
      <c r="A314" s="63">
        <v>23</v>
      </c>
      <c r="B314" s="59" t="s">
        <v>2404</v>
      </c>
      <c r="C314" s="59" t="s">
        <v>75</v>
      </c>
      <c r="D314" s="60">
        <v>5.9</v>
      </c>
      <c r="E314" s="59" t="s">
        <v>2405</v>
      </c>
      <c r="F314" s="59" t="s">
        <v>1988</v>
      </c>
      <c r="G314" s="59" t="s">
        <v>1723</v>
      </c>
      <c r="H314" s="54"/>
      <c r="I314" s="54"/>
      <c r="L314" s="58"/>
    </row>
    <row r="315" spans="1:12" ht="30.75" customHeight="1">
      <c r="A315" s="63">
        <v>24</v>
      </c>
      <c r="B315" s="59" t="s">
        <v>371</v>
      </c>
      <c r="C315" s="59" t="s">
        <v>75</v>
      </c>
      <c r="D315" s="60">
        <v>0.01</v>
      </c>
      <c r="E315" s="59" t="s">
        <v>2406</v>
      </c>
      <c r="F315" s="59" t="s">
        <v>1656</v>
      </c>
      <c r="G315" s="59" t="s">
        <v>1723</v>
      </c>
      <c r="H315" s="54"/>
      <c r="I315" s="54"/>
      <c r="L315" s="58"/>
    </row>
    <row r="316" spans="1:12" ht="28.5" customHeight="1">
      <c r="A316" s="63">
        <v>25</v>
      </c>
      <c r="B316" s="59" t="s">
        <v>2407</v>
      </c>
      <c r="C316" s="59" t="s">
        <v>75</v>
      </c>
      <c r="D316" s="60">
        <v>0.5</v>
      </c>
      <c r="E316" s="59" t="s">
        <v>2408</v>
      </c>
      <c r="F316" s="59" t="s">
        <v>2409</v>
      </c>
      <c r="G316" s="59" t="s">
        <v>1723</v>
      </c>
      <c r="H316" s="54"/>
      <c r="I316" s="54"/>
      <c r="L316" s="58"/>
    </row>
    <row r="317" spans="1:12" ht="30.75" customHeight="1">
      <c r="A317" s="63">
        <v>26</v>
      </c>
      <c r="B317" s="59" t="s">
        <v>2410</v>
      </c>
      <c r="C317" s="59" t="s">
        <v>75</v>
      </c>
      <c r="D317" s="60">
        <v>0.5</v>
      </c>
      <c r="E317" s="59" t="s">
        <v>2411</v>
      </c>
      <c r="F317" s="59" t="s">
        <v>1656</v>
      </c>
      <c r="G317" s="59" t="s">
        <v>1723</v>
      </c>
      <c r="H317" s="54"/>
      <c r="I317" s="54"/>
      <c r="L317" s="58"/>
    </row>
    <row r="318" spans="1:12" ht="35.25" customHeight="1">
      <c r="A318" s="63">
        <v>27</v>
      </c>
      <c r="B318" s="59" t="s">
        <v>2412</v>
      </c>
      <c r="C318" s="59" t="s">
        <v>75</v>
      </c>
      <c r="D318" s="60">
        <v>3.2</v>
      </c>
      <c r="E318" s="59" t="s">
        <v>2413</v>
      </c>
      <c r="F318" s="59" t="s">
        <v>2306</v>
      </c>
      <c r="G318" s="59" t="s">
        <v>1757</v>
      </c>
      <c r="H318" s="54"/>
      <c r="I318" s="54"/>
      <c r="L318" s="58"/>
    </row>
    <row r="319" spans="1:12" ht="29.25" customHeight="1">
      <c r="A319" s="63">
        <v>28</v>
      </c>
      <c r="B319" s="59" t="s">
        <v>2414</v>
      </c>
      <c r="C319" s="59" t="s">
        <v>75</v>
      </c>
      <c r="D319" s="60">
        <v>0.02</v>
      </c>
      <c r="E319" s="59" t="s">
        <v>2415</v>
      </c>
      <c r="F319" s="59" t="s">
        <v>2416</v>
      </c>
      <c r="G319" s="59" t="s">
        <v>1754</v>
      </c>
      <c r="H319" s="54"/>
      <c r="I319" s="54"/>
      <c r="L319" s="58"/>
    </row>
    <row r="320" spans="1:12" ht="33.75" customHeight="1">
      <c r="A320" s="63">
        <v>29</v>
      </c>
      <c r="B320" s="59" t="s">
        <v>2417</v>
      </c>
      <c r="C320" s="59" t="s">
        <v>75</v>
      </c>
      <c r="D320" s="60">
        <v>8</v>
      </c>
      <c r="E320" s="59" t="s">
        <v>2418</v>
      </c>
      <c r="F320" s="59" t="s">
        <v>1924</v>
      </c>
      <c r="G320" s="59" t="s">
        <v>1750</v>
      </c>
      <c r="H320" s="54"/>
      <c r="I320" s="54"/>
      <c r="L320" s="58"/>
    </row>
    <row r="321" spans="1:12" ht="33.75" customHeight="1">
      <c r="A321" s="63">
        <v>30</v>
      </c>
      <c r="B321" s="59" t="s">
        <v>2419</v>
      </c>
      <c r="C321" s="59" t="s">
        <v>75</v>
      </c>
      <c r="D321" s="60">
        <v>6.7</v>
      </c>
      <c r="E321" s="59" t="s">
        <v>2420</v>
      </c>
      <c r="F321" s="59" t="s">
        <v>1924</v>
      </c>
      <c r="G321" s="59" t="s">
        <v>1750</v>
      </c>
      <c r="H321" s="54"/>
      <c r="I321" s="54"/>
      <c r="L321" s="58"/>
    </row>
    <row r="322" spans="1:12" ht="42" customHeight="1">
      <c r="A322" s="63">
        <v>31</v>
      </c>
      <c r="B322" s="59" t="s">
        <v>2421</v>
      </c>
      <c r="C322" s="59" t="s">
        <v>75</v>
      </c>
      <c r="D322" s="60">
        <v>14.4</v>
      </c>
      <c r="E322" s="59" t="s">
        <v>2422</v>
      </c>
      <c r="F322" s="59" t="s">
        <v>1924</v>
      </c>
      <c r="G322" s="59" t="s">
        <v>2113</v>
      </c>
      <c r="H322" s="54"/>
      <c r="I322" s="54"/>
      <c r="L322" s="58"/>
    </row>
    <row r="323" spans="1:12" ht="36" customHeight="1">
      <c r="A323" s="63">
        <v>32</v>
      </c>
      <c r="B323" s="59" t="s">
        <v>2423</v>
      </c>
      <c r="C323" s="59" t="s">
        <v>75</v>
      </c>
      <c r="D323" s="60">
        <v>1.2</v>
      </c>
      <c r="E323" s="59" t="s">
        <v>2424</v>
      </c>
      <c r="F323" s="59" t="s">
        <v>1924</v>
      </c>
      <c r="G323" s="59" t="s">
        <v>1760</v>
      </c>
      <c r="H323" s="54"/>
      <c r="I323" s="54"/>
      <c r="L323" s="58"/>
    </row>
    <row r="324" spans="1:12" ht="26.25" customHeight="1">
      <c r="A324" s="63">
        <v>33</v>
      </c>
      <c r="B324" s="59" t="s">
        <v>2425</v>
      </c>
      <c r="C324" s="59" t="s">
        <v>75</v>
      </c>
      <c r="D324" s="60">
        <v>4.3</v>
      </c>
      <c r="E324" s="59" t="s">
        <v>2426</v>
      </c>
      <c r="F324" s="59" t="s">
        <v>1924</v>
      </c>
      <c r="G324" s="59" t="s">
        <v>1760</v>
      </c>
      <c r="H324" s="54"/>
      <c r="I324" s="54"/>
      <c r="L324" s="58"/>
    </row>
    <row r="325" spans="1:12" ht="27" customHeight="1">
      <c r="A325" s="63">
        <v>34</v>
      </c>
      <c r="B325" s="59" t="s">
        <v>2427</v>
      </c>
      <c r="C325" s="59" t="s">
        <v>75</v>
      </c>
      <c r="D325" s="60">
        <v>2.5</v>
      </c>
      <c r="E325" s="59" t="s">
        <v>2428</v>
      </c>
      <c r="F325" s="59" t="s">
        <v>1924</v>
      </c>
      <c r="G325" s="59" t="s">
        <v>2113</v>
      </c>
      <c r="H325" s="54"/>
      <c r="I325" s="54"/>
      <c r="L325" s="58"/>
    </row>
    <row r="326" spans="1:12" ht="28.5" customHeight="1">
      <c r="A326" s="63">
        <v>35</v>
      </c>
      <c r="B326" s="59" t="s">
        <v>2429</v>
      </c>
      <c r="C326" s="59" t="s">
        <v>75</v>
      </c>
      <c r="D326" s="60">
        <v>17</v>
      </c>
      <c r="E326" s="59" t="s">
        <v>2430</v>
      </c>
      <c r="F326" s="59" t="s">
        <v>1924</v>
      </c>
      <c r="G326" s="59" t="s">
        <v>1925</v>
      </c>
      <c r="H326" s="70"/>
      <c r="I326" s="70"/>
      <c r="L326" s="58"/>
    </row>
    <row r="327" spans="1:12" ht="32.25" customHeight="1">
      <c r="A327" s="63">
        <v>36</v>
      </c>
      <c r="B327" s="59" t="s">
        <v>2431</v>
      </c>
      <c r="C327" s="59" t="s">
        <v>75</v>
      </c>
      <c r="D327" s="60">
        <v>6.2</v>
      </c>
      <c r="E327" s="59" t="s">
        <v>2432</v>
      </c>
      <c r="F327" s="59" t="s">
        <v>1924</v>
      </c>
      <c r="G327" s="59" t="s">
        <v>2433</v>
      </c>
      <c r="H327" s="70"/>
      <c r="I327" s="70"/>
      <c r="L327" s="58"/>
    </row>
    <row r="328" spans="1:12" ht="29.25" customHeight="1">
      <c r="A328" s="63">
        <v>37</v>
      </c>
      <c r="B328" s="59" t="s">
        <v>2434</v>
      </c>
      <c r="C328" s="59" t="s">
        <v>75</v>
      </c>
      <c r="D328" s="60">
        <v>23</v>
      </c>
      <c r="E328" s="59" t="s">
        <v>2435</v>
      </c>
      <c r="F328" s="59" t="s">
        <v>1924</v>
      </c>
      <c r="G328" s="59" t="s">
        <v>2433</v>
      </c>
      <c r="H328" s="70"/>
      <c r="I328" s="70"/>
      <c r="L328" s="58"/>
    </row>
    <row r="329" spans="1:12" ht="32.25" customHeight="1">
      <c r="A329" s="63">
        <v>38</v>
      </c>
      <c r="B329" s="59" t="s">
        <v>2436</v>
      </c>
      <c r="C329" s="59" t="s">
        <v>75</v>
      </c>
      <c r="D329" s="60">
        <v>4.5</v>
      </c>
      <c r="E329" s="59" t="s">
        <v>2437</v>
      </c>
      <c r="F329" s="59" t="s">
        <v>1924</v>
      </c>
      <c r="G329" s="59" t="s">
        <v>2433</v>
      </c>
      <c r="H329" s="70"/>
      <c r="I329" s="70"/>
      <c r="L329" s="58"/>
    </row>
    <row r="330" spans="1:12" ht="55.5" customHeight="1">
      <c r="A330" s="63">
        <v>39</v>
      </c>
      <c r="B330" s="59" t="s">
        <v>2438</v>
      </c>
      <c r="C330" s="59" t="s">
        <v>75</v>
      </c>
      <c r="D330" s="60">
        <v>0.01</v>
      </c>
      <c r="E330" s="59" t="s">
        <v>2439</v>
      </c>
      <c r="F330" s="59" t="s">
        <v>2440</v>
      </c>
      <c r="G330" s="59" t="s">
        <v>2441</v>
      </c>
      <c r="H330" s="54"/>
      <c r="I330" s="54"/>
      <c r="L330" s="58"/>
    </row>
    <row r="331" spans="1:12" ht="55.5" customHeight="1">
      <c r="A331" s="63">
        <v>40</v>
      </c>
      <c r="B331" s="59" t="s">
        <v>2442</v>
      </c>
      <c r="C331" s="59" t="s">
        <v>75</v>
      </c>
      <c r="D331" s="60">
        <v>0.01</v>
      </c>
      <c r="E331" s="59" t="s">
        <v>2439</v>
      </c>
      <c r="F331" s="59" t="s">
        <v>2440</v>
      </c>
      <c r="G331" s="59" t="s">
        <v>2441</v>
      </c>
      <c r="H331" s="54"/>
      <c r="I331" s="54"/>
      <c r="L331" s="58"/>
    </row>
    <row r="332" spans="1:12" ht="51" customHeight="1">
      <c r="A332" s="63">
        <v>41</v>
      </c>
      <c r="B332" s="59" t="s">
        <v>2443</v>
      </c>
      <c r="C332" s="59" t="s">
        <v>75</v>
      </c>
      <c r="D332" s="60">
        <v>0.01</v>
      </c>
      <c r="E332" s="59" t="s">
        <v>2444</v>
      </c>
      <c r="F332" s="59" t="s">
        <v>2440</v>
      </c>
      <c r="G332" s="59" t="s">
        <v>2445</v>
      </c>
      <c r="H332" s="54"/>
      <c r="I332" s="54"/>
      <c r="L332" s="58"/>
    </row>
    <row r="333" spans="1:12" ht="31.5" customHeight="1">
      <c r="A333" s="63">
        <v>42</v>
      </c>
      <c r="B333" s="59" t="s">
        <v>2446</v>
      </c>
      <c r="C333" s="59" t="s">
        <v>75</v>
      </c>
      <c r="D333" s="60">
        <v>1.6</v>
      </c>
      <c r="E333" s="59" t="s">
        <v>2447</v>
      </c>
      <c r="F333" s="59" t="s">
        <v>2448</v>
      </c>
      <c r="G333" s="59" t="s">
        <v>2449</v>
      </c>
      <c r="H333" s="54"/>
      <c r="I333" s="54"/>
      <c r="L333" s="58"/>
    </row>
    <row r="334" spans="1:12" ht="53.25" customHeight="1">
      <c r="A334" s="63">
        <v>43</v>
      </c>
      <c r="B334" s="59" t="s">
        <v>2450</v>
      </c>
      <c r="C334" s="59" t="s">
        <v>75</v>
      </c>
      <c r="D334" s="60">
        <v>0.05</v>
      </c>
      <c r="E334" s="59" t="s">
        <v>2451</v>
      </c>
      <c r="F334" s="59" t="s">
        <v>1656</v>
      </c>
      <c r="G334" s="59" t="s">
        <v>2360</v>
      </c>
      <c r="H334" s="54"/>
      <c r="I334" s="54"/>
      <c r="L334" s="58"/>
    </row>
    <row r="335" spans="1:12" ht="22.5" customHeight="1">
      <c r="A335" s="63">
        <v>44</v>
      </c>
      <c r="B335" s="59" t="s">
        <v>2452</v>
      </c>
      <c r="C335" s="59" t="s">
        <v>75</v>
      </c>
      <c r="D335" s="60">
        <v>5</v>
      </c>
      <c r="E335" s="59" t="s">
        <v>2084</v>
      </c>
      <c r="F335" s="59" t="s">
        <v>2085</v>
      </c>
      <c r="G335" s="59" t="s">
        <v>1831</v>
      </c>
      <c r="H335" s="54"/>
      <c r="I335" s="54"/>
      <c r="L335" s="58"/>
    </row>
    <row r="336" spans="1:12" ht="24.75" customHeight="1">
      <c r="A336" s="63">
        <v>45</v>
      </c>
      <c r="B336" s="59" t="s">
        <v>2453</v>
      </c>
      <c r="C336" s="59" t="s">
        <v>75</v>
      </c>
      <c r="D336" s="60">
        <v>1</v>
      </c>
      <c r="E336" s="59" t="s">
        <v>2084</v>
      </c>
      <c r="F336" s="59" t="s">
        <v>2085</v>
      </c>
      <c r="G336" s="59" t="s">
        <v>1831</v>
      </c>
      <c r="H336" s="54"/>
      <c r="I336" s="54"/>
      <c r="L336" s="58"/>
    </row>
    <row r="337" spans="1:12" ht="36" customHeight="1">
      <c r="A337" s="63">
        <v>46</v>
      </c>
      <c r="B337" s="59" t="s">
        <v>2454</v>
      </c>
      <c r="C337" s="59" t="s">
        <v>75</v>
      </c>
      <c r="D337" s="78">
        <v>7.7000000000000002E-3</v>
      </c>
      <c r="E337" s="59" t="s">
        <v>2084</v>
      </c>
      <c r="F337" s="59" t="s">
        <v>2085</v>
      </c>
      <c r="G337" s="59" t="s">
        <v>2455</v>
      </c>
      <c r="H337" s="54"/>
      <c r="I337" s="54"/>
      <c r="L337" s="58"/>
    </row>
    <row r="338" spans="1:12" ht="30" customHeight="1">
      <c r="A338" s="63">
        <v>47</v>
      </c>
      <c r="B338" s="59" t="s">
        <v>2456</v>
      </c>
      <c r="C338" s="59" t="s">
        <v>75</v>
      </c>
      <c r="D338" s="60">
        <v>0.1</v>
      </c>
      <c r="E338" s="59" t="s">
        <v>2457</v>
      </c>
      <c r="F338" s="59" t="s">
        <v>2458</v>
      </c>
      <c r="G338" s="59" t="s">
        <v>1887</v>
      </c>
      <c r="H338" s="54"/>
      <c r="I338" s="54"/>
      <c r="L338" s="58"/>
    </row>
    <row r="339" spans="1:12" ht="29.25" customHeight="1">
      <c r="A339" s="63">
        <v>48</v>
      </c>
      <c r="B339" s="59" t="s">
        <v>428</v>
      </c>
      <c r="C339" s="59" t="s">
        <v>75</v>
      </c>
      <c r="D339" s="60">
        <v>0.5</v>
      </c>
      <c r="E339" s="59" t="s">
        <v>2459</v>
      </c>
      <c r="F339" s="59" t="s">
        <v>2458</v>
      </c>
      <c r="G339" s="59" t="s">
        <v>1887</v>
      </c>
      <c r="H339" s="54"/>
      <c r="I339" s="54"/>
      <c r="L339" s="58"/>
    </row>
    <row r="340" spans="1:12" ht="58.5" customHeight="1">
      <c r="A340" s="63">
        <v>49</v>
      </c>
      <c r="B340" s="59" t="s">
        <v>2460</v>
      </c>
      <c r="C340" s="59" t="s">
        <v>75</v>
      </c>
      <c r="D340" s="60">
        <v>0.2</v>
      </c>
      <c r="E340" s="59" t="s">
        <v>2461</v>
      </c>
      <c r="F340" s="59" t="s">
        <v>2189</v>
      </c>
      <c r="G340" s="59" t="s">
        <v>2360</v>
      </c>
      <c r="H340" s="54"/>
      <c r="I340" s="54"/>
      <c r="L340" s="58"/>
    </row>
    <row r="341" spans="1:12" ht="56.25" customHeight="1">
      <c r="A341" s="63">
        <v>50</v>
      </c>
      <c r="B341" s="59" t="s">
        <v>2462</v>
      </c>
      <c r="C341" s="59" t="s">
        <v>75</v>
      </c>
      <c r="D341" s="60">
        <v>0.3</v>
      </c>
      <c r="E341" s="59" t="s">
        <v>2463</v>
      </c>
      <c r="F341" s="59" t="s">
        <v>2189</v>
      </c>
      <c r="G341" s="59" t="s">
        <v>2360</v>
      </c>
      <c r="H341" s="54"/>
      <c r="I341" s="54"/>
      <c r="L341" s="58"/>
    </row>
    <row r="342" spans="1:12" ht="59.25" customHeight="1">
      <c r="A342" s="63">
        <v>51</v>
      </c>
      <c r="B342" s="59" t="s">
        <v>2464</v>
      </c>
      <c r="C342" s="59" t="s">
        <v>75</v>
      </c>
      <c r="D342" s="60">
        <v>5</v>
      </c>
      <c r="E342" s="59" t="s">
        <v>2465</v>
      </c>
      <c r="F342" s="59" t="s">
        <v>2189</v>
      </c>
      <c r="G342" s="59" t="s">
        <v>2360</v>
      </c>
      <c r="H342" s="54"/>
      <c r="I342" s="54"/>
      <c r="L342" s="58"/>
    </row>
    <row r="343" spans="1:12" ht="61.5" customHeight="1">
      <c r="A343" s="63">
        <v>52</v>
      </c>
      <c r="B343" s="59" t="s">
        <v>2385</v>
      </c>
      <c r="C343" s="59" t="s">
        <v>75</v>
      </c>
      <c r="D343" s="60">
        <v>1.5</v>
      </c>
      <c r="E343" s="59" t="s">
        <v>2466</v>
      </c>
      <c r="F343" s="59" t="s">
        <v>2189</v>
      </c>
      <c r="G343" s="59" t="s">
        <v>2360</v>
      </c>
      <c r="H343" s="54"/>
      <c r="I343" s="54"/>
      <c r="L343" s="58"/>
    </row>
    <row r="344" spans="1:12" ht="39.75" customHeight="1">
      <c r="A344" s="63">
        <v>53</v>
      </c>
      <c r="B344" s="59" t="s">
        <v>2467</v>
      </c>
      <c r="C344" s="59" t="s">
        <v>75</v>
      </c>
      <c r="D344" s="60">
        <v>0.2</v>
      </c>
      <c r="E344" s="59" t="s">
        <v>2468</v>
      </c>
      <c r="F344" s="59" t="s">
        <v>1930</v>
      </c>
      <c r="G344" s="59" t="s">
        <v>2384</v>
      </c>
      <c r="H344" s="54"/>
      <c r="I344" s="54"/>
      <c r="L344" s="58"/>
    </row>
    <row r="345" spans="1:12" ht="34.5" customHeight="1">
      <c r="A345" s="63">
        <v>54</v>
      </c>
      <c r="B345" s="59" t="s">
        <v>2469</v>
      </c>
      <c r="C345" s="59" t="s">
        <v>75</v>
      </c>
      <c r="D345" s="60">
        <v>0.01</v>
      </c>
      <c r="E345" s="59" t="s">
        <v>2470</v>
      </c>
      <c r="F345" s="59" t="s">
        <v>2471</v>
      </c>
      <c r="G345" s="59" t="s">
        <v>2369</v>
      </c>
      <c r="H345" s="54"/>
      <c r="I345" s="54"/>
      <c r="L345" s="58"/>
    </row>
    <row r="346" spans="1:12" ht="30" customHeight="1">
      <c r="A346" s="63">
        <v>55</v>
      </c>
      <c r="B346" s="59" t="s">
        <v>2472</v>
      </c>
      <c r="C346" s="59" t="s">
        <v>75</v>
      </c>
      <c r="D346" s="60">
        <v>6</v>
      </c>
      <c r="E346" s="59" t="s">
        <v>2473</v>
      </c>
      <c r="F346" s="59" t="s">
        <v>1930</v>
      </c>
      <c r="G346" s="59" t="s">
        <v>1712</v>
      </c>
      <c r="H346" s="54"/>
      <c r="I346" s="54"/>
      <c r="L346" s="58"/>
    </row>
    <row r="347" spans="1:12" ht="27" customHeight="1">
      <c r="A347" s="63">
        <v>56</v>
      </c>
      <c r="B347" s="59" t="s">
        <v>2474</v>
      </c>
      <c r="C347" s="59" t="s">
        <v>75</v>
      </c>
      <c r="D347" s="60">
        <v>5.6</v>
      </c>
      <c r="E347" s="59" t="s">
        <v>2475</v>
      </c>
      <c r="F347" s="59" t="s">
        <v>1930</v>
      </c>
      <c r="G347" s="59" t="s">
        <v>1712</v>
      </c>
      <c r="H347" s="54"/>
      <c r="I347" s="54"/>
      <c r="L347" s="58"/>
    </row>
    <row r="348" spans="1:12" ht="30" customHeight="1">
      <c r="A348" s="63">
        <v>57</v>
      </c>
      <c r="B348" s="59" t="s">
        <v>2476</v>
      </c>
      <c r="C348" s="59" t="s">
        <v>75</v>
      </c>
      <c r="D348" s="60">
        <v>12</v>
      </c>
      <c r="E348" s="59" t="s">
        <v>2477</v>
      </c>
      <c r="F348" s="59" t="s">
        <v>1930</v>
      </c>
      <c r="G348" s="59" t="s">
        <v>1712</v>
      </c>
      <c r="H348" s="54"/>
      <c r="I348" s="54"/>
      <c r="L348" s="58"/>
    </row>
    <row r="349" spans="1:12" ht="35.25" customHeight="1">
      <c r="A349" s="63">
        <v>58</v>
      </c>
      <c r="B349" s="59" t="s">
        <v>2478</v>
      </c>
      <c r="C349" s="59" t="s">
        <v>75</v>
      </c>
      <c r="D349" s="60">
        <v>8.9</v>
      </c>
      <c r="E349" s="59" t="s">
        <v>2479</v>
      </c>
      <c r="F349" s="59" t="s">
        <v>2471</v>
      </c>
      <c r="G349" s="59" t="s">
        <v>1712</v>
      </c>
      <c r="H349" s="54"/>
      <c r="I349" s="54"/>
      <c r="L349" s="58"/>
    </row>
    <row r="350" spans="1:12" ht="34.5" customHeight="1">
      <c r="A350" s="63">
        <v>59</v>
      </c>
      <c r="B350" s="59" t="s">
        <v>2480</v>
      </c>
      <c r="C350" s="59" t="s">
        <v>75</v>
      </c>
      <c r="D350" s="60">
        <v>9.1999999999999993</v>
      </c>
      <c r="E350" s="59" t="s">
        <v>2481</v>
      </c>
      <c r="F350" s="59" t="s">
        <v>2471</v>
      </c>
      <c r="G350" s="59" t="s">
        <v>1712</v>
      </c>
      <c r="H350" s="54"/>
      <c r="I350" s="54"/>
      <c r="L350" s="58"/>
    </row>
    <row r="351" spans="1:12" ht="27.75" customHeight="1">
      <c r="A351" s="63">
        <v>60</v>
      </c>
      <c r="B351" s="59" t="s">
        <v>2482</v>
      </c>
      <c r="C351" s="59" t="s">
        <v>75</v>
      </c>
      <c r="D351" s="60">
        <v>5.9</v>
      </c>
      <c r="E351" s="59" t="s">
        <v>2483</v>
      </c>
      <c r="F351" s="59" t="s">
        <v>2484</v>
      </c>
      <c r="G351" s="59" t="s">
        <v>2013</v>
      </c>
      <c r="H351" s="54"/>
      <c r="I351" s="54"/>
      <c r="L351" s="58"/>
    </row>
    <row r="352" spans="1:12" ht="28.5" customHeight="1">
      <c r="A352" s="63">
        <v>61</v>
      </c>
      <c r="B352" s="59" t="s">
        <v>2485</v>
      </c>
      <c r="C352" s="59" t="s">
        <v>75</v>
      </c>
      <c r="D352" s="60">
        <v>2.6</v>
      </c>
      <c r="E352" s="59" t="s">
        <v>2486</v>
      </c>
      <c r="F352" s="59" t="s">
        <v>2487</v>
      </c>
      <c r="G352" s="59" t="s">
        <v>1887</v>
      </c>
      <c r="H352" s="54"/>
      <c r="I352" s="54"/>
      <c r="L352" s="58"/>
    </row>
    <row r="353" spans="1:12" ht="20.25" customHeight="1">
      <c r="A353" s="63">
        <v>62</v>
      </c>
      <c r="B353" s="59" t="s">
        <v>2488</v>
      </c>
      <c r="C353" s="59" t="s">
        <v>75</v>
      </c>
      <c r="D353" s="60">
        <v>24.9</v>
      </c>
      <c r="E353" s="59" t="s">
        <v>2489</v>
      </c>
      <c r="F353" s="59" t="s">
        <v>1630</v>
      </c>
      <c r="G353" s="59" t="s">
        <v>1831</v>
      </c>
      <c r="H353" s="54"/>
      <c r="I353" s="54"/>
      <c r="L353" s="58"/>
    </row>
    <row r="354" spans="1:12" ht="56.25" customHeight="1">
      <c r="A354" s="63">
        <v>63</v>
      </c>
      <c r="B354" s="59" t="s">
        <v>2490</v>
      </c>
      <c r="C354" s="59" t="s">
        <v>75</v>
      </c>
      <c r="D354" s="60">
        <v>0.01</v>
      </c>
      <c r="E354" s="59" t="s">
        <v>2491</v>
      </c>
      <c r="F354" s="59" t="s">
        <v>1767</v>
      </c>
      <c r="G354" s="59" t="s">
        <v>2360</v>
      </c>
      <c r="H354" s="54"/>
      <c r="I354" s="54"/>
      <c r="L354" s="58"/>
    </row>
    <row r="355" spans="1:12" ht="63.75" customHeight="1">
      <c r="A355" s="63">
        <v>64</v>
      </c>
      <c r="B355" s="59" t="s">
        <v>2492</v>
      </c>
      <c r="C355" s="59" t="s">
        <v>75</v>
      </c>
      <c r="D355" s="60">
        <v>0.01</v>
      </c>
      <c r="E355" s="59" t="s">
        <v>2493</v>
      </c>
      <c r="F355" s="59" t="s">
        <v>2494</v>
      </c>
      <c r="G355" s="59" t="s">
        <v>2360</v>
      </c>
      <c r="H355" s="54"/>
      <c r="I355" s="54"/>
      <c r="L355" s="58"/>
    </row>
    <row r="356" spans="1:12" ht="57" customHeight="1">
      <c r="A356" s="63">
        <v>65</v>
      </c>
      <c r="B356" s="59" t="s">
        <v>2495</v>
      </c>
      <c r="C356" s="59" t="s">
        <v>75</v>
      </c>
      <c r="D356" s="60">
        <v>0.01</v>
      </c>
      <c r="E356" s="59" t="s">
        <v>2496</v>
      </c>
      <c r="F356" s="59" t="s">
        <v>1763</v>
      </c>
      <c r="G356" s="59" t="s">
        <v>2360</v>
      </c>
      <c r="H356" s="54"/>
      <c r="I356" s="54"/>
      <c r="L356" s="58"/>
    </row>
    <row r="357" spans="1:12" ht="39" customHeight="1">
      <c r="A357" s="63">
        <v>66</v>
      </c>
      <c r="B357" s="59" t="s">
        <v>2497</v>
      </c>
      <c r="C357" s="59" t="s">
        <v>75</v>
      </c>
      <c r="D357" s="60">
        <v>2.4</v>
      </c>
      <c r="E357" s="59" t="s">
        <v>2498</v>
      </c>
      <c r="F357" s="59" t="s">
        <v>1767</v>
      </c>
      <c r="G357" s="59" t="s">
        <v>1709</v>
      </c>
      <c r="H357" s="54"/>
      <c r="I357" s="54"/>
      <c r="L357" s="58"/>
    </row>
    <row r="358" spans="1:12" ht="30.75" customHeight="1">
      <c r="A358" s="63">
        <v>67</v>
      </c>
      <c r="B358" s="59" t="s">
        <v>2499</v>
      </c>
      <c r="C358" s="59" t="s">
        <v>75</v>
      </c>
      <c r="D358" s="60">
        <v>4.3</v>
      </c>
      <c r="E358" s="59" t="s">
        <v>2500</v>
      </c>
      <c r="F358" s="59" t="s">
        <v>1763</v>
      </c>
      <c r="G358" s="59" t="s">
        <v>1852</v>
      </c>
      <c r="H358" s="54"/>
      <c r="I358" s="54"/>
      <c r="L358" s="58"/>
    </row>
    <row r="359" spans="1:12" ht="39" customHeight="1">
      <c r="A359" s="63">
        <v>68</v>
      </c>
      <c r="B359" s="59" t="s">
        <v>2501</v>
      </c>
      <c r="C359" s="59" t="s">
        <v>75</v>
      </c>
      <c r="D359" s="60">
        <v>0.2</v>
      </c>
      <c r="E359" s="59" t="s">
        <v>2502</v>
      </c>
      <c r="F359" s="59" t="s">
        <v>1688</v>
      </c>
      <c r="G359" s="59" t="s">
        <v>2190</v>
      </c>
      <c r="H359" s="54"/>
      <c r="I359" s="54"/>
      <c r="L359" s="58"/>
    </row>
    <row r="360" spans="1:12" ht="30" customHeight="1">
      <c r="A360" s="63">
        <v>69</v>
      </c>
      <c r="B360" s="59" t="s">
        <v>415</v>
      </c>
      <c r="C360" s="59" t="s">
        <v>75</v>
      </c>
      <c r="D360" s="60">
        <v>0.01</v>
      </c>
      <c r="E360" s="59" t="s">
        <v>2503</v>
      </c>
      <c r="F360" s="59" t="s">
        <v>2504</v>
      </c>
      <c r="G360" s="59" t="s">
        <v>2505</v>
      </c>
      <c r="H360" s="54"/>
      <c r="I360" s="54"/>
      <c r="L360" s="58"/>
    </row>
    <row r="361" spans="1:12" ht="31.5" customHeight="1">
      <c r="A361" s="63">
        <v>70</v>
      </c>
      <c r="B361" s="59" t="s">
        <v>2506</v>
      </c>
      <c r="C361" s="59" t="s">
        <v>75</v>
      </c>
      <c r="D361" s="60">
        <v>2.1</v>
      </c>
      <c r="E361" s="59" t="s">
        <v>2507</v>
      </c>
      <c r="F361" s="59" t="s">
        <v>1859</v>
      </c>
      <c r="G361" s="59" t="s">
        <v>1852</v>
      </c>
      <c r="H361" s="54"/>
      <c r="I361" s="54"/>
      <c r="L361" s="58"/>
    </row>
    <row r="362" spans="1:12" ht="30.75" customHeight="1">
      <c r="A362" s="63">
        <v>71</v>
      </c>
      <c r="B362" s="59" t="s">
        <v>2365</v>
      </c>
      <c r="C362" s="59" t="s">
        <v>75</v>
      </c>
      <c r="D362" s="60">
        <v>0.01</v>
      </c>
      <c r="E362" s="59" t="s">
        <v>2508</v>
      </c>
      <c r="F362" s="59" t="s">
        <v>1859</v>
      </c>
      <c r="G362" s="59" t="s">
        <v>1709</v>
      </c>
      <c r="H362" s="54"/>
      <c r="I362" s="54"/>
      <c r="L362" s="58"/>
    </row>
    <row r="363" spans="1:12" ht="30.75" customHeight="1">
      <c r="A363" s="63">
        <v>72</v>
      </c>
      <c r="B363" s="59" t="s">
        <v>2509</v>
      </c>
      <c r="C363" s="59" t="s">
        <v>75</v>
      </c>
      <c r="D363" s="60">
        <v>4.3</v>
      </c>
      <c r="E363" s="59" t="s">
        <v>2510</v>
      </c>
      <c r="F363" s="59" t="s">
        <v>1869</v>
      </c>
      <c r="G363" s="59" t="s">
        <v>1723</v>
      </c>
      <c r="H363" s="54"/>
      <c r="I363" s="54"/>
      <c r="L363" s="58"/>
    </row>
    <row r="364" spans="1:12" ht="30.75" customHeight="1">
      <c r="A364" s="63">
        <v>73</v>
      </c>
      <c r="B364" s="59" t="s">
        <v>2469</v>
      </c>
      <c r="C364" s="59" t="s">
        <v>75</v>
      </c>
      <c r="D364" s="60">
        <v>0.1</v>
      </c>
      <c r="E364" s="59" t="s">
        <v>2511</v>
      </c>
      <c r="F364" s="59" t="s">
        <v>1869</v>
      </c>
      <c r="G364" s="59" t="s">
        <v>2512</v>
      </c>
      <c r="H364" s="54"/>
      <c r="I364" s="54"/>
      <c r="L364" s="58"/>
    </row>
    <row r="365" spans="1:12" ht="33" customHeight="1">
      <c r="A365" s="63">
        <v>74</v>
      </c>
      <c r="B365" s="59" t="s">
        <v>2513</v>
      </c>
      <c r="C365" s="59" t="s">
        <v>75</v>
      </c>
      <c r="D365" s="60">
        <v>0.01</v>
      </c>
      <c r="E365" s="59" t="s">
        <v>2514</v>
      </c>
      <c r="F365" s="59" t="s">
        <v>1869</v>
      </c>
      <c r="G365" s="59" t="s">
        <v>2512</v>
      </c>
      <c r="H365" s="54"/>
      <c r="I365" s="54"/>
      <c r="L365" s="58"/>
    </row>
    <row r="366" spans="1:12" ht="46.5" customHeight="1">
      <c r="A366" s="63">
        <v>75</v>
      </c>
      <c r="B366" s="59" t="s">
        <v>2515</v>
      </c>
      <c r="C366" s="59" t="s">
        <v>75</v>
      </c>
      <c r="D366" s="60">
        <v>0.01</v>
      </c>
      <c r="E366" s="59" t="s">
        <v>2516</v>
      </c>
      <c r="F366" s="59" t="s">
        <v>2517</v>
      </c>
      <c r="G366" s="59" t="s">
        <v>2518</v>
      </c>
      <c r="H366" s="54"/>
      <c r="I366" s="54"/>
      <c r="L366" s="58"/>
    </row>
    <row r="367" spans="1:12" ht="30.75" customHeight="1">
      <c r="A367" s="63">
        <v>76</v>
      </c>
      <c r="B367" s="59" t="s">
        <v>2519</v>
      </c>
      <c r="C367" s="59" t="s">
        <v>75</v>
      </c>
      <c r="D367" s="60">
        <v>0.01</v>
      </c>
      <c r="E367" s="59" t="s">
        <v>2520</v>
      </c>
      <c r="F367" s="59" t="s">
        <v>2521</v>
      </c>
      <c r="G367" s="59" t="s">
        <v>2522</v>
      </c>
      <c r="H367" s="54"/>
      <c r="I367" s="54"/>
      <c r="L367" s="58"/>
    </row>
    <row r="368" spans="1:12" ht="28.5" customHeight="1">
      <c r="A368" s="63">
        <v>77</v>
      </c>
      <c r="B368" s="59" t="s">
        <v>2523</v>
      </c>
      <c r="C368" s="59" t="s">
        <v>75</v>
      </c>
      <c r="D368" s="60">
        <v>0.01</v>
      </c>
      <c r="E368" s="59" t="s">
        <v>2524</v>
      </c>
      <c r="F368" s="59" t="s">
        <v>1688</v>
      </c>
      <c r="G368" s="59" t="s">
        <v>2522</v>
      </c>
      <c r="H368" s="54"/>
      <c r="I368" s="54"/>
      <c r="L368" s="58"/>
    </row>
    <row r="369" spans="1:12" ht="30" customHeight="1">
      <c r="A369" s="63">
        <v>78</v>
      </c>
      <c r="B369" s="59" t="s">
        <v>2525</v>
      </c>
      <c r="C369" s="59" t="s">
        <v>75</v>
      </c>
      <c r="D369" s="60">
        <v>2.1</v>
      </c>
      <c r="E369" s="59" t="s">
        <v>2526</v>
      </c>
      <c r="F369" s="59" t="s">
        <v>1869</v>
      </c>
      <c r="G369" s="59" t="s">
        <v>2527</v>
      </c>
      <c r="H369" s="54"/>
      <c r="I369" s="54"/>
      <c r="L369" s="58"/>
    </row>
    <row r="370" spans="1:12" ht="27" customHeight="1">
      <c r="A370" s="63">
        <v>79</v>
      </c>
      <c r="B370" s="59" t="s">
        <v>2528</v>
      </c>
      <c r="C370" s="59" t="s">
        <v>75</v>
      </c>
      <c r="D370" s="60">
        <v>0.4</v>
      </c>
      <c r="E370" s="59" t="s">
        <v>2529</v>
      </c>
      <c r="F370" s="59" t="s">
        <v>1869</v>
      </c>
      <c r="G370" s="59" t="s">
        <v>2527</v>
      </c>
      <c r="H370" s="54"/>
      <c r="I370" s="54"/>
      <c r="L370" s="58"/>
    </row>
    <row r="371" spans="1:12" ht="26.25" customHeight="1">
      <c r="A371" s="63">
        <v>80</v>
      </c>
      <c r="B371" s="59" t="s">
        <v>2530</v>
      </c>
      <c r="C371" s="59" t="s">
        <v>75</v>
      </c>
      <c r="D371" s="60">
        <v>0.2</v>
      </c>
      <c r="E371" s="59" t="s">
        <v>2531</v>
      </c>
      <c r="F371" s="59" t="s">
        <v>1869</v>
      </c>
      <c r="G371" s="59" t="s">
        <v>1723</v>
      </c>
      <c r="H371" s="54"/>
      <c r="I371" s="54"/>
      <c r="L371" s="58"/>
    </row>
    <row r="372" spans="1:12" ht="31.5" customHeight="1">
      <c r="A372" s="63">
        <v>81</v>
      </c>
      <c r="B372" s="59" t="s">
        <v>2532</v>
      </c>
      <c r="C372" s="59" t="s">
        <v>75</v>
      </c>
      <c r="D372" s="60">
        <v>2.1</v>
      </c>
      <c r="E372" s="59" t="s">
        <v>2533</v>
      </c>
      <c r="F372" s="59" t="s">
        <v>1869</v>
      </c>
      <c r="G372" s="59" t="s">
        <v>1723</v>
      </c>
      <c r="H372" s="54"/>
      <c r="I372" s="54"/>
      <c r="L372" s="58"/>
    </row>
    <row r="373" spans="1:12" ht="51" customHeight="1">
      <c r="A373" s="63">
        <v>82</v>
      </c>
      <c r="B373" s="59" t="s">
        <v>2534</v>
      </c>
      <c r="C373" s="59" t="s">
        <v>75</v>
      </c>
      <c r="D373" s="60">
        <v>0.01</v>
      </c>
      <c r="E373" s="59" t="s">
        <v>2535</v>
      </c>
      <c r="F373" s="59" t="s">
        <v>1999</v>
      </c>
      <c r="G373" s="59" t="s">
        <v>2360</v>
      </c>
      <c r="H373" s="54"/>
      <c r="I373" s="54"/>
      <c r="L373" s="58"/>
    </row>
    <row r="374" spans="1:12" ht="30.75" customHeight="1">
      <c r="A374" s="63">
        <v>83</v>
      </c>
      <c r="B374" s="59" t="s">
        <v>2378</v>
      </c>
      <c r="C374" s="59" t="s">
        <v>75</v>
      </c>
      <c r="D374" s="60">
        <v>0.01</v>
      </c>
      <c r="E374" s="59" t="s">
        <v>2536</v>
      </c>
      <c r="F374" s="59" t="s">
        <v>2236</v>
      </c>
      <c r="G374" s="59" t="s">
        <v>2449</v>
      </c>
      <c r="H374" s="54"/>
      <c r="I374" s="54"/>
      <c r="L374" s="58"/>
    </row>
    <row r="375" spans="1:12" ht="33" customHeight="1">
      <c r="A375" s="63">
        <v>84</v>
      </c>
      <c r="B375" s="59" t="s">
        <v>2537</v>
      </c>
      <c r="C375" s="59" t="s">
        <v>75</v>
      </c>
      <c r="D375" s="60">
        <v>0.05</v>
      </c>
      <c r="E375" s="59" t="s">
        <v>2538</v>
      </c>
      <c r="F375" s="59" t="s">
        <v>1999</v>
      </c>
      <c r="G375" s="59" t="s">
        <v>2539</v>
      </c>
      <c r="H375" s="54"/>
      <c r="I375" s="54"/>
      <c r="L375" s="58"/>
    </row>
    <row r="376" spans="1:12" ht="26.25" customHeight="1">
      <c r="A376" s="63">
        <v>85</v>
      </c>
      <c r="B376" s="59" t="s">
        <v>369</v>
      </c>
      <c r="C376" s="59" t="s">
        <v>75</v>
      </c>
      <c r="D376" s="60">
        <v>0.2</v>
      </c>
      <c r="E376" s="59" t="s">
        <v>2540</v>
      </c>
      <c r="F376" s="59" t="s">
        <v>1656</v>
      </c>
      <c r="G376" s="59" t="s">
        <v>2180</v>
      </c>
      <c r="H376" s="54"/>
      <c r="I376" s="54"/>
      <c r="L376" s="58"/>
    </row>
    <row r="377" spans="1:12" ht="29.25" customHeight="1">
      <c r="A377" s="63">
        <v>86</v>
      </c>
      <c r="B377" s="59" t="s">
        <v>2541</v>
      </c>
      <c r="C377" s="59" t="s">
        <v>75</v>
      </c>
      <c r="D377" s="60">
        <v>0.01</v>
      </c>
      <c r="E377" s="59" t="s">
        <v>2542</v>
      </c>
      <c r="F377" s="59" t="s">
        <v>2543</v>
      </c>
      <c r="G377" s="59" t="s">
        <v>2544</v>
      </c>
      <c r="H377" s="54"/>
      <c r="I377" s="54"/>
      <c r="L377" s="58"/>
    </row>
    <row r="378" spans="1:12" ht="27" customHeight="1">
      <c r="A378" s="63">
        <v>87</v>
      </c>
      <c r="B378" s="59" t="s">
        <v>2545</v>
      </c>
      <c r="C378" s="59" t="s">
        <v>75</v>
      </c>
      <c r="D378" s="60">
        <v>0.01</v>
      </c>
      <c r="E378" s="59" t="s">
        <v>2546</v>
      </c>
      <c r="F378" s="59" t="s">
        <v>1660</v>
      </c>
      <c r="G378" s="59" t="s">
        <v>2449</v>
      </c>
      <c r="H378" s="54"/>
      <c r="I378" s="54"/>
      <c r="L378" s="58"/>
    </row>
    <row r="379" spans="1:12" ht="26.25" customHeight="1">
      <c r="A379" s="63">
        <v>88</v>
      </c>
      <c r="B379" s="59" t="s">
        <v>2547</v>
      </c>
      <c r="C379" s="59" t="s">
        <v>75</v>
      </c>
      <c r="D379" s="60">
        <v>0.01</v>
      </c>
      <c r="E379" s="59" t="s">
        <v>2548</v>
      </c>
      <c r="F379" s="59" t="s">
        <v>1660</v>
      </c>
      <c r="G379" s="59" t="s">
        <v>2387</v>
      </c>
      <c r="H379" s="54"/>
      <c r="I379" s="54"/>
      <c r="L379" s="58"/>
    </row>
    <row r="380" spans="1:12" ht="33" customHeight="1">
      <c r="A380" s="63">
        <v>89</v>
      </c>
      <c r="B380" s="59" t="s">
        <v>371</v>
      </c>
      <c r="C380" s="59" t="s">
        <v>75</v>
      </c>
      <c r="D380" s="60">
        <v>0.01</v>
      </c>
      <c r="E380" s="59" t="s">
        <v>2549</v>
      </c>
      <c r="F380" s="59" t="s">
        <v>1660</v>
      </c>
      <c r="G380" s="59" t="s">
        <v>2449</v>
      </c>
      <c r="H380" s="54"/>
      <c r="I380" s="54"/>
      <c r="L380" s="58"/>
    </row>
    <row r="381" spans="1:12" ht="29.25" customHeight="1">
      <c r="A381" s="63">
        <v>90</v>
      </c>
      <c r="B381" s="59" t="s">
        <v>2550</v>
      </c>
      <c r="C381" s="59" t="s">
        <v>75</v>
      </c>
      <c r="D381" s="60">
        <v>0.01</v>
      </c>
      <c r="E381" s="59" t="s">
        <v>2551</v>
      </c>
      <c r="F381" s="59" t="s">
        <v>1660</v>
      </c>
      <c r="G381" s="59" t="s">
        <v>1823</v>
      </c>
      <c r="H381" s="54"/>
      <c r="I381" s="54"/>
      <c r="L381" s="58"/>
    </row>
    <row r="382" spans="1:12" ht="29.25" customHeight="1">
      <c r="A382" s="63">
        <v>91</v>
      </c>
      <c r="B382" s="59" t="s">
        <v>2552</v>
      </c>
      <c r="C382" s="59" t="s">
        <v>75</v>
      </c>
      <c r="D382" s="60">
        <v>0.01</v>
      </c>
      <c r="E382" s="59" t="s">
        <v>2553</v>
      </c>
      <c r="F382" s="59" t="s">
        <v>2554</v>
      </c>
      <c r="G382" s="59" t="s">
        <v>2063</v>
      </c>
      <c r="H382" s="54"/>
      <c r="I382" s="54"/>
      <c r="L382" s="58"/>
    </row>
    <row r="383" spans="1:12" ht="33" customHeight="1">
      <c r="A383" s="63">
        <v>92</v>
      </c>
      <c r="B383" s="59" t="s">
        <v>2530</v>
      </c>
      <c r="C383" s="59" t="s">
        <v>75</v>
      </c>
      <c r="D383" s="60">
        <v>0.5</v>
      </c>
      <c r="E383" s="59" t="s">
        <v>2555</v>
      </c>
      <c r="F383" s="59" t="s">
        <v>1930</v>
      </c>
      <c r="G383" s="59" t="s">
        <v>2335</v>
      </c>
      <c r="H383" s="54"/>
      <c r="I383" s="54"/>
      <c r="L383" s="58"/>
    </row>
    <row r="384" spans="1:12" ht="29.25" customHeight="1">
      <c r="A384" s="63">
        <v>93</v>
      </c>
      <c r="B384" s="59" t="s">
        <v>2556</v>
      </c>
      <c r="C384" s="59" t="s">
        <v>75</v>
      </c>
      <c r="D384" s="60">
        <v>0.01</v>
      </c>
      <c r="E384" s="59" t="s">
        <v>2557</v>
      </c>
      <c r="F384" s="59" t="s">
        <v>2558</v>
      </c>
      <c r="G384" s="59" t="s">
        <v>2063</v>
      </c>
      <c r="H384" s="54"/>
      <c r="I384" s="54"/>
      <c r="L384" s="58"/>
    </row>
    <row r="385" spans="1:12" ht="36" customHeight="1">
      <c r="A385" s="63">
        <v>94</v>
      </c>
      <c r="B385" s="59" t="s">
        <v>2559</v>
      </c>
      <c r="C385" s="59" t="s">
        <v>75</v>
      </c>
      <c r="D385" s="60">
        <v>2.1</v>
      </c>
      <c r="E385" s="59" t="s">
        <v>2560</v>
      </c>
      <c r="F385" s="59" t="s">
        <v>1930</v>
      </c>
      <c r="G385" s="59" t="s">
        <v>1964</v>
      </c>
      <c r="H385" s="54"/>
      <c r="I385" s="54"/>
      <c r="L385" s="58"/>
    </row>
    <row r="386" spans="1:12" ht="33.75" customHeight="1">
      <c r="A386" s="63">
        <v>95</v>
      </c>
      <c r="B386" s="59" t="s">
        <v>2561</v>
      </c>
      <c r="C386" s="59" t="s">
        <v>75</v>
      </c>
      <c r="D386" s="60">
        <v>5.3</v>
      </c>
      <c r="E386" s="59" t="s">
        <v>2562</v>
      </c>
      <c r="F386" s="59" t="s">
        <v>1930</v>
      </c>
      <c r="G386" s="59" t="s">
        <v>2335</v>
      </c>
      <c r="H386" s="54"/>
      <c r="I386" s="54"/>
      <c r="L386" s="58"/>
    </row>
    <row r="387" spans="1:12" ht="42.75" customHeight="1">
      <c r="A387" s="63">
        <v>96</v>
      </c>
      <c r="B387" s="59" t="s">
        <v>2563</v>
      </c>
      <c r="C387" s="59" t="s">
        <v>75</v>
      </c>
      <c r="D387" s="60">
        <v>2.5</v>
      </c>
      <c r="E387" s="59" t="s">
        <v>2564</v>
      </c>
      <c r="F387" s="59" t="s">
        <v>2409</v>
      </c>
      <c r="G387" s="59" t="s">
        <v>2565</v>
      </c>
      <c r="H387" s="54"/>
      <c r="I387" s="54"/>
      <c r="L387" s="58"/>
    </row>
    <row r="388" spans="1:12" ht="29.25" customHeight="1">
      <c r="A388" s="63">
        <v>97</v>
      </c>
      <c r="B388" s="59" t="s">
        <v>2559</v>
      </c>
      <c r="C388" s="59" t="s">
        <v>75</v>
      </c>
      <c r="D388" s="60">
        <v>14</v>
      </c>
      <c r="E388" s="59" t="s">
        <v>2566</v>
      </c>
      <c r="F388" s="59" t="s">
        <v>2567</v>
      </c>
      <c r="G388" s="59" t="s">
        <v>2568</v>
      </c>
      <c r="H388" s="54"/>
      <c r="I388" s="54"/>
      <c r="L388" s="58"/>
    </row>
    <row r="389" spans="1:12" ht="30.75" customHeight="1">
      <c r="A389" s="79">
        <v>98</v>
      </c>
      <c r="B389" s="80" t="s">
        <v>2569</v>
      </c>
      <c r="C389" s="80" t="s">
        <v>75</v>
      </c>
      <c r="D389" s="81">
        <v>0.1</v>
      </c>
      <c r="E389" s="80" t="s">
        <v>2570</v>
      </c>
      <c r="F389" s="80" t="s">
        <v>2571</v>
      </c>
      <c r="G389" s="80" t="s">
        <v>2572</v>
      </c>
      <c r="H389" s="54"/>
      <c r="I389" s="54"/>
      <c r="L389" s="58"/>
    </row>
    <row r="390" spans="1:12" ht="46.8">
      <c r="A390" s="82">
        <v>99</v>
      </c>
      <c r="B390" s="83" t="s">
        <v>2573</v>
      </c>
      <c r="C390" s="82" t="s">
        <v>75</v>
      </c>
      <c r="D390" s="84">
        <v>2E-3</v>
      </c>
      <c r="E390" s="82" t="s">
        <v>2574</v>
      </c>
      <c r="F390" s="83" t="s">
        <v>2085</v>
      </c>
      <c r="G390" s="83" t="s">
        <v>2575</v>
      </c>
    </row>
    <row r="391" spans="1:12" ht="39.75" customHeight="1">
      <c r="A391" s="109">
        <v>100</v>
      </c>
      <c r="B391" s="110" t="s">
        <v>2576</v>
      </c>
      <c r="C391" s="109" t="s">
        <v>75</v>
      </c>
      <c r="D391" s="111">
        <v>0.1</v>
      </c>
      <c r="E391" s="109" t="s">
        <v>2577</v>
      </c>
      <c r="F391" s="110" t="s">
        <v>2578</v>
      </c>
      <c r="G391" s="110" t="s">
        <v>2445</v>
      </c>
    </row>
    <row r="392" spans="1:12" ht="26.25" customHeight="1">
      <c r="A392" s="86"/>
      <c r="B392" s="87" t="s">
        <v>2579</v>
      </c>
      <c r="C392" s="86"/>
      <c r="D392" s="88">
        <f>SUM(D292:D391)</f>
        <v>308.94969999999989</v>
      </c>
      <c r="E392" s="86"/>
      <c r="F392" s="86"/>
      <c r="G392" s="86"/>
      <c r="H392" s="56"/>
      <c r="I392" s="56"/>
      <c r="L392" s="58"/>
    </row>
    <row r="393" spans="1:12" ht="27" customHeight="1">
      <c r="A393" s="63">
        <v>1</v>
      </c>
      <c r="B393" s="59" t="s">
        <v>2580</v>
      </c>
      <c r="C393" s="59" t="s">
        <v>552</v>
      </c>
      <c r="D393" s="60">
        <v>2.2000000000000002</v>
      </c>
      <c r="E393" s="59" t="s">
        <v>2581</v>
      </c>
      <c r="F393" s="59" t="s">
        <v>1666</v>
      </c>
      <c r="G393" s="59" t="s">
        <v>1754</v>
      </c>
      <c r="H393" s="54"/>
      <c r="I393" s="54"/>
      <c r="L393" s="58"/>
    </row>
    <row r="394" spans="1:12" ht="27" customHeight="1">
      <c r="A394" s="63">
        <v>2</v>
      </c>
      <c r="B394" s="59" t="s">
        <v>2582</v>
      </c>
      <c r="C394" s="59" t="s">
        <v>552</v>
      </c>
      <c r="D394" s="60">
        <v>0.01</v>
      </c>
      <c r="E394" s="59" t="s">
        <v>2583</v>
      </c>
      <c r="F394" s="59" t="s">
        <v>2409</v>
      </c>
      <c r="G394" s="59" t="s">
        <v>2512</v>
      </c>
      <c r="H394" s="54"/>
      <c r="I394" s="54"/>
      <c r="L394" s="58"/>
    </row>
    <row r="395" spans="1:12" ht="41.25" customHeight="1">
      <c r="A395" s="63">
        <v>3</v>
      </c>
      <c r="B395" s="59" t="s">
        <v>2584</v>
      </c>
      <c r="C395" s="59" t="s">
        <v>552</v>
      </c>
      <c r="D395" s="60">
        <v>86.5</v>
      </c>
      <c r="E395" s="59" t="s">
        <v>2585</v>
      </c>
      <c r="F395" s="59" t="s">
        <v>2586</v>
      </c>
      <c r="G395" s="59" t="s">
        <v>1996</v>
      </c>
      <c r="H395" s="54"/>
      <c r="I395" s="54"/>
      <c r="L395" s="58"/>
    </row>
    <row r="396" spans="1:12" ht="34.5" customHeight="1">
      <c r="A396" s="63">
        <v>4</v>
      </c>
      <c r="B396" s="59" t="s">
        <v>2587</v>
      </c>
      <c r="C396" s="59" t="s">
        <v>552</v>
      </c>
      <c r="D396" s="60">
        <v>4</v>
      </c>
      <c r="E396" s="59" t="s">
        <v>2588</v>
      </c>
      <c r="F396" s="59" t="s">
        <v>1999</v>
      </c>
      <c r="G396" s="59" t="s">
        <v>2052</v>
      </c>
      <c r="H396" s="54"/>
      <c r="I396" s="54"/>
      <c r="L396" s="58"/>
    </row>
    <row r="397" spans="1:12" ht="30.75" customHeight="1">
      <c r="A397" s="63">
        <v>5</v>
      </c>
      <c r="B397" s="59" t="s">
        <v>634</v>
      </c>
      <c r="C397" s="59" t="s">
        <v>552</v>
      </c>
      <c r="D397" s="60">
        <v>9</v>
      </c>
      <c r="E397" s="59" t="s">
        <v>2589</v>
      </c>
      <c r="F397" s="59" t="s">
        <v>2380</v>
      </c>
      <c r="G397" s="59" t="s">
        <v>1831</v>
      </c>
      <c r="H397" s="54"/>
      <c r="I397" s="54"/>
      <c r="L397" s="58"/>
    </row>
    <row r="398" spans="1:12" ht="27" customHeight="1">
      <c r="A398" s="63">
        <v>6</v>
      </c>
      <c r="B398" s="59" t="s">
        <v>2590</v>
      </c>
      <c r="C398" s="59" t="s">
        <v>552</v>
      </c>
      <c r="D398" s="60">
        <v>0.5</v>
      </c>
      <c r="E398" s="59" t="s">
        <v>2591</v>
      </c>
      <c r="F398" s="59" t="s">
        <v>2592</v>
      </c>
      <c r="G398" s="59" t="s">
        <v>1723</v>
      </c>
      <c r="H398" s="54"/>
      <c r="I398" s="54"/>
      <c r="L398" s="58"/>
    </row>
    <row r="399" spans="1:12" ht="50.25" customHeight="1">
      <c r="A399" s="63">
        <v>7</v>
      </c>
      <c r="B399" s="59" t="s">
        <v>2593</v>
      </c>
      <c r="C399" s="59" t="s">
        <v>552</v>
      </c>
      <c r="D399" s="60">
        <v>0.02</v>
      </c>
      <c r="E399" s="59" t="s">
        <v>2594</v>
      </c>
      <c r="F399" s="59" t="s">
        <v>2141</v>
      </c>
      <c r="G399" s="59" t="s">
        <v>2595</v>
      </c>
      <c r="H399" s="54"/>
      <c r="I399" s="54"/>
      <c r="L399" s="58"/>
    </row>
    <row r="400" spans="1:12" ht="43.5" customHeight="1">
      <c r="A400" s="63">
        <v>8</v>
      </c>
      <c r="B400" s="59" t="s">
        <v>2596</v>
      </c>
      <c r="C400" s="59" t="s">
        <v>552</v>
      </c>
      <c r="D400" s="60">
        <v>0.2</v>
      </c>
      <c r="E400" s="59" t="s">
        <v>2594</v>
      </c>
      <c r="F400" s="59" t="s">
        <v>2141</v>
      </c>
      <c r="G400" s="59" t="s">
        <v>2595</v>
      </c>
      <c r="H400" s="54"/>
      <c r="I400" s="54"/>
      <c r="L400" s="58"/>
    </row>
    <row r="401" spans="1:12" ht="44.25" customHeight="1">
      <c r="A401" s="63">
        <v>9</v>
      </c>
      <c r="B401" s="59" t="s">
        <v>2597</v>
      </c>
      <c r="C401" s="59" t="s">
        <v>552</v>
      </c>
      <c r="D401" s="60">
        <v>0.02</v>
      </c>
      <c r="E401" s="59" t="s">
        <v>2598</v>
      </c>
      <c r="F401" s="59" t="s">
        <v>2141</v>
      </c>
      <c r="G401" s="59" t="s">
        <v>2599</v>
      </c>
      <c r="H401" s="54"/>
      <c r="I401" s="54"/>
      <c r="L401" s="58"/>
    </row>
    <row r="402" spans="1:12" ht="30" customHeight="1">
      <c r="A402" s="63">
        <v>10</v>
      </c>
      <c r="B402" s="59" t="s">
        <v>2600</v>
      </c>
      <c r="C402" s="59" t="s">
        <v>552</v>
      </c>
      <c r="D402" s="68">
        <v>5.91</v>
      </c>
      <c r="E402" s="59" t="s">
        <v>2601</v>
      </c>
      <c r="F402" s="59" t="s">
        <v>2085</v>
      </c>
      <c r="G402" s="59" t="s">
        <v>2602</v>
      </c>
      <c r="H402" s="54"/>
      <c r="I402" s="54"/>
      <c r="L402" s="58"/>
    </row>
    <row r="403" spans="1:12" ht="32.25" customHeight="1">
      <c r="A403" s="63">
        <v>11</v>
      </c>
      <c r="B403" s="59" t="s">
        <v>2603</v>
      </c>
      <c r="C403" s="59" t="s">
        <v>552</v>
      </c>
      <c r="D403" s="60">
        <v>0.1</v>
      </c>
      <c r="E403" s="59" t="s">
        <v>2604</v>
      </c>
      <c r="F403" s="59" t="s">
        <v>2554</v>
      </c>
      <c r="G403" s="59" t="s">
        <v>2599</v>
      </c>
      <c r="H403" s="54"/>
      <c r="I403" s="54"/>
      <c r="L403" s="58"/>
    </row>
    <row r="404" spans="1:12" ht="30.75" customHeight="1">
      <c r="A404" s="63">
        <v>12</v>
      </c>
      <c r="B404" s="59" t="s">
        <v>2605</v>
      </c>
      <c r="C404" s="59" t="s">
        <v>552</v>
      </c>
      <c r="D404" s="60">
        <v>0.02</v>
      </c>
      <c r="E404" s="59" t="s">
        <v>2606</v>
      </c>
      <c r="F404" s="59" t="s">
        <v>2554</v>
      </c>
      <c r="G404" s="59" t="s">
        <v>2599</v>
      </c>
      <c r="H404" s="54"/>
      <c r="I404" s="54"/>
      <c r="L404" s="58"/>
    </row>
    <row r="405" spans="1:12" ht="31.5" customHeight="1">
      <c r="A405" s="63">
        <v>13</v>
      </c>
      <c r="B405" s="59" t="s">
        <v>2607</v>
      </c>
      <c r="C405" s="59" t="s">
        <v>552</v>
      </c>
      <c r="D405" s="60">
        <v>0.03</v>
      </c>
      <c r="E405" s="59" t="s">
        <v>2608</v>
      </c>
      <c r="F405" s="59" t="s">
        <v>2554</v>
      </c>
      <c r="G405" s="59" t="s">
        <v>2599</v>
      </c>
      <c r="H405" s="54"/>
      <c r="I405" s="54"/>
      <c r="L405" s="58"/>
    </row>
    <row r="406" spans="1:12" ht="29.25" customHeight="1">
      <c r="A406" s="63">
        <v>14</v>
      </c>
      <c r="B406" s="59" t="s">
        <v>2609</v>
      </c>
      <c r="C406" s="59" t="s">
        <v>552</v>
      </c>
      <c r="D406" s="60">
        <v>0.01</v>
      </c>
      <c r="E406" s="59" t="s">
        <v>2553</v>
      </c>
      <c r="F406" s="59" t="s">
        <v>2554</v>
      </c>
      <c r="G406" s="59" t="s">
        <v>2599</v>
      </c>
      <c r="H406" s="54"/>
      <c r="I406" s="54"/>
      <c r="L406" s="58"/>
    </row>
    <row r="407" spans="1:12" ht="59.25" customHeight="1">
      <c r="A407" s="63">
        <v>15</v>
      </c>
      <c r="B407" s="59" t="s">
        <v>2610</v>
      </c>
      <c r="C407" s="59" t="s">
        <v>552</v>
      </c>
      <c r="D407" s="60">
        <v>0.53</v>
      </c>
      <c r="E407" s="59" t="s">
        <v>2611</v>
      </c>
      <c r="F407" s="59" t="s">
        <v>2612</v>
      </c>
      <c r="G407" s="59" t="s">
        <v>2360</v>
      </c>
      <c r="H407" s="54"/>
      <c r="I407" s="54"/>
      <c r="L407" s="58"/>
    </row>
    <row r="408" spans="1:12" ht="25.5" customHeight="1">
      <c r="A408" s="63">
        <v>16</v>
      </c>
      <c r="B408" s="59" t="s">
        <v>207</v>
      </c>
      <c r="C408" s="59" t="s">
        <v>552</v>
      </c>
      <c r="D408" s="60">
        <v>2.9</v>
      </c>
      <c r="E408" s="59" t="s">
        <v>2613</v>
      </c>
      <c r="F408" s="59" t="s">
        <v>2484</v>
      </c>
      <c r="G408" s="59" t="s">
        <v>2335</v>
      </c>
      <c r="H408" s="54"/>
      <c r="I408" s="54"/>
      <c r="L408" s="58"/>
    </row>
    <row r="409" spans="1:12" ht="14.4">
      <c r="A409" s="63"/>
      <c r="B409" s="66" t="s">
        <v>2614</v>
      </c>
      <c r="C409" s="63"/>
      <c r="D409" s="69">
        <f>SUM(D393:D408)</f>
        <v>111.94999999999999</v>
      </c>
      <c r="E409" s="63"/>
      <c r="F409" s="63"/>
      <c r="G409" s="63"/>
      <c r="H409" s="56"/>
      <c r="I409" s="56"/>
      <c r="L409" s="58"/>
    </row>
    <row r="410" spans="1:12" ht="94.5" customHeight="1">
      <c r="A410" s="63">
        <v>1</v>
      </c>
      <c r="B410" s="59" t="s">
        <v>2615</v>
      </c>
      <c r="C410" s="59" t="s">
        <v>764</v>
      </c>
      <c r="D410" s="60">
        <v>3.4</v>
      </c>
      <c r="E410" s="59" t="s">
        <v>2616</v>
      </c>
      <c r="F410" s="59" t="s">
        <v>1666</v>
      </c>
      <c r="G410" s="59" t="s">
        <v>2360</v>
      </c>
      <c r="H410" s="54"/>
      <c r="I410" s="54"/>
      <c r="L410" s="58"/>
    </row>
    <row r="411" spans="1:12" ht="54" customHeight="1">
      <c r="A411" s="63">
        <v>2</v>
      </c>
      <c r="B411" s="59" t="s">
        <v>2617</v>
      </c>
      <c r="C411" s="59" t="s">
        <v>764</v>
      </c>
      <c r="D411" s="60">
        <v>4</v>
      </c>
      <c r="E411" s="59" t="s">
        <v>2618</v>
      </c>
      <c r="F411" s="59" t="s">
        <v>1688</v>
      </c>
      <c r="G411" s="59" t="s">
        <v>2360</v>
      </c>
      <c r="H411" s="54"/>
      <c r="I411" s="54"/>
      <c r="L411" s="58"/>
    </row>
    <row r="412" spans="1:12" ht="56.25" customHeight="1">
      <c r="A412" s="63">
        <v>3</v>
      </c>
      <c r="B412" s="59" t="s">
        <v>2619</v>
      </c>
      <c r="C412" s="59" t="s">
        <v>764</v>
      </c>
      <c r="D412" s="60">
        <v>5.3</v>
      </c>
      <c r="E412" s="59" t="s">
        <v>2620</v>
      </c>
      <c r="F412" s="59" t="s">
        <v>1685</v>
      </c>
      <c r="G412" s="59" t="s">
        <v>2360</v>
      </c>
      <c r="H412" s="54"/>
      <c r="I412" s="54"/>
      <c r="L412" s="58"/>
    </row>
    <row r="413" spans="1:12" ht="28.5" customHeight="1">
      <c r="A413" s="63">
        <v>4</v>
      </c>
      <c r="B413" s="59" t="s">
        <v>2621</v>
      </c>
      <c r="C413" s="59" t="s">
        <v>764</v>
      </c>
      <c r="D413" s="60">
        <v>8.5</v>
      </c>
      <c r="E413" s="59" t="s">
        <v>2622</v>
      </c>
      <c r="F413" s="59" t="s">
        <v>1685</v>
      </c>
      <c r="G413" s="59" t="s">
        <v>1723</v>
      </c>
      <c r="H413" s="54"/>
      <c r="I413" s="54"/>
      <c r="L413" s="58"/>
    </row>
    <row r="414" spans="1:12" ht="28.5" customHeight="1">
      <c r="A414" s="63">
        <v>5</v>
      </c>
      <c r="B414" s="59" t="s">
        <v>2623</v>
      </c>
      <c r="C414" s="59" t="s">
        <v>764</v>
      </c>
      <c r="D414" s="60">
        <v>7</v>
      </c>
      <c r="E414" s="59" t="s">
        <v>2624</v>
      </c>
      <c r="F414" s="59" t="s">
        <v>2306</v>
      </c>
      <c r="G414" s="59" t="s">
        <v>1719</v>
      </c>
      <c r="H414" s="54"/>
      <c r="I414" s="54"/>
      <c r="L414" s="58"/>
    </row>
    <row r="415" spans="1:12" ht="51.75" customHeight="1">
      <c r="A415" s="63">
        <v>6</v>
      </c>
      <c r="B415" s="59" t="s">
        <v>2625</v>
      </c>
      <c r="C415" s="59" t="s">
        <v>764</v>
      </c>
      <c r="D415" s="60">
        <v>15.5</v>
      </c>
      <c r="E415" s="59" t="s">
        <v>2626</v>
      </c>
      <c r="F415" s="59" t="s">
        <v>1859</v>
      </c>
      <c r="G415" s="59" t="s">
        <v>2627</v>
      </c>
      <c r="H415" s="54"/>
      <c r="I415" s="54"/>
      <c r="L415" s="58"/>
    </row>
    <row r="416" spans="1:12" ht="28.5" customHeight="1">
      <c r="A416" s="63">
        <v>7</v>
      </c>
      <c r="B416" s="59" t="s">
        <v>2628</v>
      </c>
      <c r="C416" s="59" t="s">
        <v>764</v>
      </c>
      <c r="D416" s="60">
        <v>0.8</v>
      </c>
      <c r="E416" s="59" t="s">
        <v>2629</v>
      </c>
      <c r="F416" s="59" t="s">
        <v>1876</v>
      </c>
      <c r="G416" s="59" t="s">
        <v>2630</v>
      </c>
      <c r="H416" s="54"/>
      <c r="I416" s="54"/>
      <c r="L416" s="58"/>
    </row>
    <row r="417" spans="1:12" ht="14.4">
      <c r="A417" s="89"/>
      <c r="B417" s="66" t="s">
        <v>2631</v>
      </c>
      <c r="C417" s="63"/>
      <c r="D417" s="69">
        <f>SUM(D410:D416)</f>
        <v>44.5</v>
      </c>
      <c r="E417" s="89"/>
      <c r="F417" s="89"/>
      <c r="G417" s="89"/>
      <c r="H417" s="90"/>
      <c r="I417" s="90"/>
      <c r="L417" s="91"/>
    </row>
    <row r="418" spans="1:12" ht="36" customHeight="1">
      <c r="A418" s="89">
        <v>1</v>
      </c>
      <c r="B418" s="92" t="s">
        <v>2632</v>
      </c>
      <c r="C418" s="93" t="s">
        <v>2633</v>
      </c>
      <c r="D418" s="73">
        <v>13.6</v>
      </c>
      <c r="E418" s="92" t="s">
        <v>2634</v>
      </c>
      <c r="F418" s="59" t="s">
        <v>2635</v>
      </c>
      <c r="G418" s="92" t="s">
        <v>2636</v>
      </c>
      <c r="H418" s="94"/>
      <c r="I418" s="94"/>
      <c r="L418" s="91"/>
    </row>
    <row r="419" spans="1:12" ht="42" customHeight="1">
      <c r="A419" s="89">
        <v>2</v>
      </c>
      <c r="B419" s="92" t="s">
        <v>2637</v>
      </c>
      <c r="C419" s="93" t="s">
        <v>2633</v>
      </c>
      <c r="D419" s="73">
        <v>29.5</v>
      </c>
      <c r="E419" s="92" t="s">
        <v>2638</v>
      </c>
      <c r="F419" s="59" t="s">
        <v>2635</v>
      </c>
      <c r="G419" s="92" t="s">
        <v>2636</v>
      </c>
      <c r="H419" s="94"/>
      <c r="I419" s="94"/>
      <c r="L419" s="91"/>
    </row>
    <row r="420" spans="1:12" ht="39" customHeight="1">
      <c r="A420" s="79">
        <v>3</v>
      </c>
      <c r="B420" s="95" t="s">
        <v>2639</v>
      </c>
      <c r="C420" s="96" t="s">
        <v>2633</v>
      </c>
      <c r="D420" s="97">
        <v>47.7</v>
      </c>
      <c r="E420" s="95" t="s">
        <v>2640</v>
      </c>
      <c r="F420" s="80" t="s">
        <v>2635</v>
      </c>
      <c r="G420" s="95" t="s">
        <v>2636</v>
      </c>
      <c r="H420" s="94"/>
      <c r="I420" s="94"/>
      <c r="L420" s="58"/>
    </row>
    <row r="421" spans="1:12" ht="62.4">
      <c r="A421" s="82">
        <v>4</v>
      </c>
      <c r="B421" s="83" t="s">
        <v>2641</v>
      </c>
      <c r="C421" s="82" t="s">
        <v>2633</v>
      </c>
      <c r="D421" s="98">
        <v>62.7</v>
      </c>
      <c r="E421" s="99" t="s">
        <v>2642</v>
      </c>
      <c r="F421" s="59" t="s">
        <v>2635</v>
      </c>
      <c r="G421" s="100" t="s">
        <v>2643</v>
      </c>
    </row>
    <row r="422" spans="1:12" ht="14.4">
      <c r="A422" s="86"/>
      <c r="B422" s="101" t="s">
        <v>1690</v>
      </c>
      <c r="C422" s="102"/>
      <c r="D422" s="103">
        <f>SUM(D418:D421)</f>
        <v>153.5</v>
      </c>
      <c r="E422" s="104"/>
      <c r="F422" s="59"/>
      <c r="G422" s="105"/>
      <c r="H422" s="94"/>
      <c r="I422" s="94"/>
      <c r="L422" s="58"/>
    </row>
    <row r="423" spans="1:12" ht="14.4">
      <c r="A423" s="1799" t="s">
        <v>2644</v>
      </c>
      <c r="B423" s="1794"/>
      <c r="C423" s="1794"/>
      <c r="D423" s="69">
        <f>SUM(D422,D417,D409,D392)</f>
        <v>618.89969999999994</v>
      </c>
      <c r="E423" s="63"/>
      <c r="F423" s="63"/>
      <c r="G423" s="63"/>
      <c r="H423" s="56"/>
      <c r="I423" s="56"/>
      <c r="L423" s="58"/>
    </row>
    <row r="424" spans="1:12" ht="21.75" customHeight="1">
      <c r="A424" s="1794" t="s">
        <v>1695</v>
      </c>
      <c r="B424" s="1794"/>
      <c r="C424" s="1794"/>
      <c r="D424" s="1794"/>
      <c r="E424" s="1794"/>
      <c r="F424" s="1794"/>
      <c r="G424" s="1794"/>
      <c r="H424" s="56"/>
      <c r="I424" s="56"/>
      <c r="L424" s="58"/>
    </row>
    <row r="425" spans="1:12" ht="46.5" customHeight="1">
      <c r="A425" s="63">
        <v>1</v>
      </c>
      <c r="B425" s="59" t="s">
        <v>2645</v>
      </c>
      <c r="C425" s="59" t="s">
        <v>1695</v>
      </c>
      <c r="D425" s="60">
        <v>27.53</v>
      </c>
      <c r="E425" s="59" t="s">
        <v>2646</v>
      </c>
      <c r="F425" s="59" t="s">
        <v>2355</v>
      </c>
      <c r="G425" s="59" t="s">
        <v>1996</v>
      </c>
      <c r="H425" s="54"/>
      <c r="I425" s="54"/>
      <c r="L425" s="58"/>
    </row>
    <row r="426" spans="1:12" ht="30" customHeight="1">
      <c r="A426" s="63">
        <v>2</v>
      </c>
      <c r="B426" s="59" t="s">
        <v>2647</v>
      </c>
      <c r="C426" s="59" t="s">
        <v>1695</v>
      </c>
      <c r="D426" s="60">
        <v>4.5</v>
      </c>
      <c r="E426" s="59" t="s">
        <v>2648</v>
      </c>
      <c r="F426" s="59" t="s">
        <v>2649</v>
      </c>
      <c r="G426" s="59" t="s">
        <v>1709</v>
      </c>
      <c r="H426" s="54"/>
      <c r="I426" s="54"/>
      <c r="L426" s="58"/>
    </row>
    <row r="427" spans="1:12" ht="29.25" customHeight="1">
      <c r="A427" s="63">
        <v>3</v>
      </c>
      <c r="B427" s="59" t="s">
        <v>2650</v>
      </c>
      <c r="C427" s="59" t="s">
        <v>1695</v>
      </c>
      <c r="D427" s="60">
        <v>12</v>
      </c>
      <c r="E427" s="59" t="s">
        <v>2651</v>
      </c>
      <c r="F427" s="59" t="s">
        <v>2652</v>
      </c>
      <c r="G427" s="76" t="s">
        <v>2360</v>
      </c>
      <c r="H427" s="77"/>
      <c r="I427" s="77"/>
      <c r="L427" s="58"/>
    </row>
    <row r="428" spans="1:12" ht="30" customHeight="1">
      <c r="A428" s="63">
        <v>4</v>
      </c>
      <c r="B428" s="59" t="s">
        <v>2653</v>
      </c>
      <c r="C428" s="59" t="s">
        <v>1695</v>
      </c>
      <c r="D428" s="60">
        <v>0.9</v>
      </c>
      <c r="E428" s="59" t="s">
        <v>2654</v>
      </c>
      <c r="F428" s="59" t="s">
        <v>2380</v>
      </c>
      <c r="G428" s="59" t="s">
        <v>1863</v>
      </c>
      <c r="H428" s="54"/>
      <c r="I428" s="54"/>
      <c r="L428" s="58"/>
    </row>
    <row r="429" spans="1:12" ht="28.5" customHeight="1">
      <c r="A429" s="63">
        <v>5</v>
      </c>
      <c r="B429" s="59" t="s">
        <v>2655</v>
      </c>
      <c r="C429" s="59" t="s">
        <v>1695</v>
      </c>
      <c r="D429" s="60">
        <v>12.5</v>
      </c>
      <c r="E429" s="59" t="s">
        <v>2656</v>
      </c>
      <c r="F429" s="59" t="s">
        <v>1656</v>
      </c>
      <c r="G429" s="59" t="s">
        <v>2599</v>
      </c>
      <c r="H429" s="54"/>
      <c r="I429" s="54"/>
      <c r="L429" s="58"/>
    </row>
    <row r="430" spans="1:12" ht="25.5" customHeight="1">
      <c r="A430" s="63">
        <v>6</v>
      </c>
      <c r="B430" s="59" t="s">
        <v>2657</v>
      </c>
      <c r="C430" s="59" t="s">
        <v>1695</v>
      </c>
      <c r="D430" s="60">
        <v>3</v>
      </c>
      <c r="E430" s="59" t="s">
        <v>2658</v>
      </c>
      <c r="F430" s="59" t="s">
        <v>2659</v>
      </c>
      <c r="G430" s="59" t="s">
        <v>1709</v>
      </c>
      <c r="H430" s="54"/>
      <c r="I430" s="54"/>
      <c r="L430" s="58"/>
    </row>
    <row r="431" spans="1:12" ht="69" customHeight="1">
      <c r="A431" s="63">
        <v>7</v>
      </c>
      <c r="B431" s="59" t="s">
        <v>2660</v>
      </c>
      <c r="C431" s="59" t="s">
        <v>1695</v>
      </c>
      <c r="D431" s="60">
        <v>12</v>
      </c>
      <c r="E431" s="59" t="s">
        <v>2661</v>
      </c>
      <c r="F431" s="59" t="s">
        <v>2170</v>
      </c>
      <c r="G431" s="59" t="s">
        <v>2360</v>
      </c>
      <c r="H431" s="54"/>
      <c r="I431" s="54"/>
      <c r="L431" s="58"/>
    </row>
    <row r="432" spans="1:12" ht="67.5" customHeight="1">
      <c r="A432" s="63">
        <v>8</v>
      </c>
      <c r="B432" s="59" t="s">
        <v>1748</v>
      </c>
      <c r="C432" s="59" t="s">
        <v>1695</v>
      </c>
      <c r="D432" s="60">
        <v>8.4</v>
      </c>
      <c r="E432" s="59" t="s">
        <v>2662</v>
      </c>
      <c r="F432" s="59" t="s">
        <v>2663</v>
      </c>
      <c r="G432" s="59" t="s">
        <v>2360</v>
      </c>
      <c r="H432" s="54"/>
      <c r="I432" s="54"/>
      <c r="L432" s="58"/>
    </row>
    <row r="433" spans="1:12" ht="57" customHeight="1">
      <c r="A433" s="63">
        <v>9</v>
      </c>
      <c r="B433" s="59" t="s">
        <v>2664</v>
      </c>
      <c r="C433" s="59" t="s">
        <v>1695</v>
      </c>
      <c r="D433" s="60">
        <v>1.2</v>
      </c>
      <c r="E433" s="59" t="s">
        <v>2665</v>
      </c>
      <c r="F433" s="59" t="s">
        <v>2666</v>
      </c>
      <c r="G433" s="59" t="s">
        <v>2667</v>
      </c>
      <c r="H433" s="54"/>
      <c r="I433" s="54"/>
      <c r="L433" s="58"/>
    </row>
    <row r="434" spans="1:12" ht="28.2" customHeight="1">
      <c r="A434" s="63"/>
      <c r="B434" s="66" t="s">
        <v>2668</v>
      </c>
      <c r="C434" s="63"/>
      <c r="D434" s="69">
        <f>SUM(D425:D433)</f>
        <v>82.030000000000015</v>
      </c>
      <c r="E434" s="63"/>
      <c r="F434" s="63"/>
      <c r="G434" s="63"/>
      <c r="H434" s="56"/>
      <c r="I434" s="56"/>
      <c r="L434" s="58"/>
    </row>
    <row r="435" spans="1:12" ht="37.200000000000003" customHeight="1">
      <c r="A435" s="1800" t="s">
        <v>2669</v>
      </c>
      <c r="B435" s="1794"/>
      <c r="C435" s="1794"/>
      <c r="D435" s="69">
        <f>SUM(D434)</f>
        <v>82.030000000000015</v>
      </c>
      <c r="E435" s="66"/>
      <c r="F435" s="66"/>
      <c r="G435" s="66"/>
      <c r="H435" s="75"/>
      <c r="I435" s="75"/>
      <c r="L435" s="58"/>
    </row>
    <row r="436" spans="1:12" ht="48.6" customHeight="1">
      <c r="A436" s="63"/>
      <c r="B436" s="64" t="s">
        <v>2670</v>
      </c>
      <c r="C436" s="63"/>
      <c r="D436" s="69">
        <f>SUM(D435,D423,D290,D260)</f>
        <v>103377.14970000001</v>
      </c>
      <c r="E436" s="63"/>
      <c r="F436" s="63"/>
      <c r="G436" s="63"/>
      <c r="H436" s="56"/>
      <c r="I436" s="56"/>
      <c r="L436" s="58"/>
    </row>
    <row r="437" spans="1:12" ht="46.2" customHeight="1">
      <c r="A437" s="63"/>
      <c r="B437" s="64" t="s">
        <v>2671</v>
      </c>
      <c r="C437" s="63"/>
      <c r="D437" s="69">
        <f>SUM(D436,D39)</f>
        <v>236013.98970000001</v>
      </c>
      <c r="E437" s="63"/>
      <c r="F437" s="63"/>
      <c r="G437" s="63"/>
      <c r="H437" s="56"/>
      <c r="I437" s="56"/>
      <c r="L437" s="58"/>
    </row>
    <row r="450" spans="1:9" ht="14.4">
      <c r="A450" s="57"/>
      <c r="B450" s="57"/>
      <c r="C450" s="57"/>
      <c r="D450" s="108"/>
      <c r="E450" s="57"/>
      <c r="F450" s="57"/>
      <c r="G450" s="57"/>
      <c r="H450" s="57"/>
      <c r="I450" s="57"/>
    </row>
    <row r="451" spans="1:9" ht="14.4">
      <c r="A451" s="57"/>
      <c r="B451" s="57"/>
      <c r="C451" s="57"/>
      <c r="D451" s="108"/>
      <c r="E451" s="57"/>
      <c r="F451" s="57"/>
      <c r="G451" s="57"/>
      <c r="H451" s="57"/>
      <c r="I451" s="57"/>
    </row>
    <row r="452" spans="1:9" ht="14.4">
      <c r="A452" s="57"/>
      <c r="B452" s="57"/>
      <c r="C452" s="57"/>
      <c r="D452" s="108"/>
      <c r="E452" s="57"/>
      <c r="F452" s="57"/>
      <c r="G452" s="57"/>
      <c r="H452" s="57"/>
      <c r="I452" s="57"/>
    </row>
    <row r="453" spans="1:9" ht="14.4">
      <c r="A453" s="57"/>
      <c r="B453" s="57"/>
      <c r="C453" s="57"/>
      <c r="D453" s="108"/>
      <c r="E453" s="57"/>
      <c r="F453" s="57"/>
      <c r="G453" s="57"/>
      <c r="H453" s="57"/>
      <c r="I453" s="57"/>
    </row>
    <row r="454" spans="1:9" ht="14.4">
      <c r="A454" s="57"/>
      <c r="B454" s="57"/>
      <c r="C454" s="57"/>
      <c r="D454" s="108"/>
      <c r="E454" s="57"/>
      <c r="F454" s="57"/>
      <c r="G454" s="57"/>
      <c r="H454" s="57"/>
      <c r="I454" s="57"/>
    </row>
    <row r="455" spans="1:9" ht="14.4">
      <c r="A455" s="57"/>
      <c r="B455" s="57"/>
      <c r="C455" s="57"/>
      <c r="D455" s="108"/>
      <c r="E455" s="57"/>
      <c r="F455" s="57"/>
      <c r="G455" s="57"/>
      <c r="H455" s="57"/>
      <c r="I455" s="57"/>
    </row>
    <row r="456" spans="1:9" ht="14.4">
      <c r="A456" s="57"/>
      <c r="B456" s="57"/>
      <c r="C456" s="57"/>
      <c r="D456" s="108"/>
      <c r="E456" s="57"/>
      <c r="F456" s="57"/>
      <c r="G456" s="57"/>
      <c r="H456" s="57"/>
      <c r="I456" s="57"/>
    </row>
    <row r="457" spans="1:9" ht="14.4">
      <c r="A457" s="57"/>
      <c r="B457" s="57"/>
      <c r="C457" s="57"/>
      <c r="D457" s="108"/>
      <c r="E457" s="57"/>
      <c r="F457" s="57"/>
      <c r="G457" s="57"/>
      <c r="H457" s="57"/>
      <c r="I457" s="57"/>
    </row>
    <row r="458" spans="1:9" ht="14.4">
      <c r="A458" s="57"/>
      <c r="B458" s="57"/>
      <c r="C458" s="57"/>
      <c r="D458" s="108"/>
      <c r="E458" s="57"/>
      <c r="F458" s="57"/>
      <c r="G458" s="57"/>
      <c r="H458" s="57"/>
      <c r="I458" s="57"/>
    </row>
    <row r="459" spans="1:9" ht="14.4">
      <c r="A459" s="57"/>
      <c r="B459" s="57"/>
      <c r="C459" s="57"/>
      <c r="D459" s="108"/>
      <c r="E459" s="57"/>
      <c r="F459" s="57"/>
      <c r="G459" s="57"/>
      <c r="H459" s="57"/>
      <c r="I459" s="57"/>
    </row>
    <row r="460" spans="1:9" ht="14.4">
      <c r="A460" s="57"/>
      <c r="B460" s="57"/>
      <c r="C460" s="57"/>
      <c r="D460" s="108"/>
      <c r="E460" s="57"/>
      <c r="F460" s="57"/>
      <c r="G460" s="57"/>
      <c r="H460" s="57"/>
      <c r="I460" s="57"/>
    </row>
    <row r="461" spans="1:9" ht="14.4">
      <c r="A461" s="57"/>
      <c r="B461" s="57"/>
      <c r="C461" s="57"/>
      <c r="D461" s="108"/>
      <c r="E461" s="57"/>
      <c r="F461" s="57"/>
      <c r="G461" s="57"/>
      <c r="H461" s="57"/>
      <c r="I461" s="57"/>
    </row>
    <row r="462" spans="1:9" ht="14.4">
      <c r="A462" s="57"/>
      <c r="B462" s="57"/>
      <c r="C462" s="57"/>
      <c r="D462" s="108"/>
      <c r="E462" s="57"/>
      <c r="F462" s="57"/>
      <c r="G462" s="57"/>
      <c r="H462" s="57"/>
      <c r="I462" s="57"/>
    </row>
    <row r="463" spans="1:9" ht="14.4">
      <c r="A463" s="57"/>
      <c r="B463" s="57"/>
      <c r="C463" s="57"/>
      <c r="D463" s="108"/>
      <c r="E463" s="57"/>
      <c r="F463" s="57"/>
      <c r="G463" s="57"/>
      <c r="H463" s="57"/>
      <c r="I463" s="57"/>
    </row>
    <row r="464" spans="1:9" ht="14.4">
      <c r="A464" s="57"/>
      <c r="B464" s="57"/>
      <c r="C464" s="57"/>
      <c r="D464" s="108"/>
      <c r="E464" s="57"/>
      <c r="F464" s="57"/>
      <c r="G464" s="57"/>
      <c r="H464" s="57"/>
      <c r="I464" s="57"/>
    </row>
    <row r="465" spans="1:9" ht="14.4">
      <c r="A465" s="57"/>
      <c r="B465" s="57"/>
      <c r="C465" s="57"/>
      <c r="D465" s="108"/>
      <c r="E465" s="57"/>
      <c r="F465" s="57"/>
      <c r="G465" s="57"/>
      <c r="H465" s="57"/>
      <c r="I465" s="57"/>
    </row>
    <row r="466" spans="1:9" ht="14.4">
      <c r="A466" s="57"/>
      <c r="B466" s="57"/>
      <c r="C466" s="57"/>
      <c r="D466" s="108"/>
      <c r="E466" s="57"/>
      <c r="F466" s="57"/>
      <c r="G466" s="57"/>
      <c r="H466" s="57"/>
      <c r="I466" s="57"/>
    </row>
    <row r="467" spans="1:9" ht="14.4">
      <c r="A467" s="57"/>
      <c r="B467" s="57"/>
      <c r="C467" s="57"/>
      <c r="D467" s="108"/>
      <c r="E467" s="57"/>
      <c r="F467" s="57"/>
      <c r="G467" s="57"/>
      <c r="H467" s="57"/>
      <c r="I467" s="57"/>
    </row>
    <row r="468" spans="1:9" ht="14.4">
      <c r="A468" s="57"/>
      <c r="B468" s="57"/>
      <c r="C468" s="57"/>
      <c r="D468" s="108"/>
      <c r="E468" s="57"/>
      <c r="F468" s="57"/>
      <c r="G468" s="57"/>
      <c r="H468" s="57"/>
      <c r="I468" s="57"/>
    </row>
    <row r="469" spans="1:9" ht="14.4">
      <c r="A469" s="57"/>
      <c r="B469" s="57"/>
      <c r="C469" s="57"/>
      <c r="D469" s="108"/>
      <c r="E469" s="57"/>
      <c r="F469" s="57"/>
      <c r="G469" s="57"/>
      <c r="H469" s="57"/>
      <c r="I469" s="57"/>
    </row>
    <row r="470" spans="1:9" ht="14.4">
      <c r="A470" s="57"/>
      <c r="B470" s="57"/>
      <c r="C470" s="57"/>
      <c r="D470" s="108"/>
      <c r="E470" s="57"/>
      <c r="F470" s="57"/>
      <c r="G470" s="57"/>
      <c r="H470" s="57"/>
      <c r="I470" s="57"/>
    </row>
    <row r="471" spans="1:9" ht="14.4">
      <c r="A471" s="57"/>
      <c r="B471" s="57"/>
      <c r="C471" s="57"/>
      <c r="D471" s="108"/>
      <c r="E471" s="57"/>
      <c r="F471" s="57"/>
      <c r="G471" s="57"/>
      <c r="H471" s="57"/>
      <c r="I471" s="57"/>
    </row>
    <row r="472" spans="1:9" ht="14.4">
      <c r="A472" s="57"/>
      <c r="B472" s="57"/>
      <c r="C472" s="57"/>
      <c r="D472" s="108"/>
      <c r="E472" s="57"/>
      <c r="F472" s="57"/>
      <c r="G472" s="57"/>
      <c r="H472" s="57"/>
      <c r="I472" s="57"/>
    </row>
    <row r="473" spans="1:9" ht="14.4">
      <c r="A473" s="57"/>
      <c r="B473" s="57"/>
      <c r="C473" s="57"/>
      <c r="D473" s="108"/>
      <c r="E473" s="57"/>
      <c r="F473" s="57"/>
      <c r="G473" s="57"/>
      <c r="H473" s="57"/>
      <c r="I473" s="57"/>
    </row>
    <row r="474" spans="1:9" ht="14.4">
      <c r="A474" s="57"/>
      <c r="B474" s="57"/>
      <c r="C474" s="57"/>
      <c r="D474" s="108"/>
      <c r="E474" s="57"/>
      <c r="F474" s="57"/>
      <c r="G474" s="57"/>
      <c r="H474" s="57"/>
      <c r="I474" s="57"/>
    </row>
    <row r="475" spans="1:9" ht="14.4">
      <c r="A475" s="57"/>
      <c r="B475" s="57"/>
      <c r="C475" s="57"/>
      <c r="D475" s="108"/>
      <c r="E475" s="57"/>
      <c r="F475" s="57"/>
      <c r="G475" s="57"/>
      <c r="H475" s="57"/>
      <c r="I475" s="57"/>
    </row>
    <row r="476" spans="1:9" ht="14.4">
      <c r="A476" s="57"/>
      <c r="B476" s="57"/>
      <c r="C476" s="57"/>
      <c r="D476" s="108"/>
      <c r="E476" s="57"/>
      <c r="F476" s="57"/>
      <c r="G476" s="57"/>
      <c r="H476" s="57"/>
      <c r="I476" s="57"/>
    </row>
    <row r="477" spans="1:9" ht="14.4">
      <c r="A477" s="57"/>
      <c r="B477" s="57"/>
      <c r="C477" s="57"/>
      <c r="D477" s="108"/>
      <c r="E477" s="57"/>
      <c r="F477" s="57"/>
      <c r="G477" s="57"/>
      <c r="H477" s="57"/>
      <c r="I477" s="57"/>
    </row>
    <row r="478" spans="1:9" ht="14.4">
      <c r="A478" s="57"/>
      <c r="B478" s="57"/>
      <c r="C478" s="57"/>
      <c r="D478" s="108"/>
      <c r="E478" s="57"/>
      <c r="F478" s="57"/>
      <c r="G478" s="57"/>
      <c r="H478" s="57"/>
      <c r="I478" s="57"/>
    </row>
    <row r="479" spans="1:9" ht="14.4">
      <c r="A479" s="57"/>
      <c r="B479" s="57"/>
      <c r="C479" s="57"/>
      <c r="D479" s="108"/>
      <c r="E479" s="57"/>
      <c r="F479" s="57"/>
      <c r="G479" s="57"/>
      <c r="H479" s="57"/>
      <c r="I479" s="57"/>
    </row>
    <row r="480" spans="1:9" ht="14.4">
      <c r="A480" s="57"/>
      <c r="B480" s="57"/>
      <c r="C480" s="57"/>
      <c r="D480" s="108"/>
      <c r="E480" s="57"/>
      <c r="F480" s="57"/>
      <c r="G480" s="57"/>
      <c r="H480" s="57"/>
      <c r="I480" s="57"/>
    </row>
    <row r="481" spans="1:9" ht="14.4">
      <c r="A481" s="57"/>
      <c r="B481" s="57"/>
      <c r="C481" s="57"/>
      <c r="D481" s="108"/>
      <c r="E481" s="57"/>
      <c r="F481" s="57"/>
      <c r="G481" s="57"/>
      <c r="H481" s="57"/>
      <c r="I481" s="57"/>
    </row>
    <row r="482" spans="1:9" ht="14.4">
      <c r="A482" s="57"/>
      <c r="B482" s="57"/>
      <c r="C482" s="57"/>
      <c r="D482" s="108"/>
      <c r="E482" s="57"/>
      <c r="F482" s="57"/>
      <c r="G482" s="57"/>
      <c r="H482" s="57"/>
      <c r="I482" s="57"/>
    </row>
    <row r="483" spans="1:9" ht="14.4">
      <c r="A483" s="57"/>
      <c r="B483" s="57"/>
      <c r="C483" s="57"/>
      <c r="D483" s="108"/>
      <c r="E483" s="57"/>
      <c r="F483" s="57"/>
      <c r="G483" s="57"/>
      <c r="H483" s="57"/>
      <c r="I483" s="57"/>
    </row>
    <row r="484" spans="1:9" ht="14.4">
      <c r="A484" s="57"/>
      <c r="B484" s="57"/>
      <c r="C484" s="57"/>
      <c r="D484" s="108"/>
      <c r="E484" s="57"/>
      <c r="F484" s="57"/>
      <c r="G484" s="57"/>
      <c r="H484" s="57"/>
      <c r="I484" s="57"/>
    </row>
    <row r="485" spans="1:9" ht="14.4">
      <c r="A485" s="57"/>
      <c r="B485" s="57"/>
      <c r="C485" s="57"/>
      <c r="D485" s="108"/>
      <c r="E485" s="57"/>
      <c r="F485" s="57"/>
      <c r="G485" s="57"/>
      <c r="H485" s="57"/>
      <c r="I485" s="57"/>
    </row>
    <row r="486" spans="1:9" ht="14.4">
      <c r="A486" s="57"/>
      <c r="B486" s="57"/>
      <c r="C486" s="57"/>
      <c r="D486" s="108"/>
      <c r="E486" s="57"/>
      <c r="F486" s="57"/>
      <c r="G486" s="57"/>
      <c r="H486" s="57"/>
      <c r="I486" s="57"/>
    </row>
    <row r="487" spans="1:9" ht="14.4">
      <c r="A487" s="57"/>
      <c r="B487" s="57"/>
      <c r="C487" s="57"/>
      <c r="D487" s="108"/>
      <c r="E487" s="57"/>
      <c r="F487" s="57"/>
      <c r="G487" s="57"/>
      <c r="H487" s="57"/>
      <c r="I487" s="57"/>
    </row>
    <row r="488" spans="1:9" ht="14.4">
      <c r="A488" s="57"/>
      <c r="B488" s="57"/>
      <c r="C488" s="57"/>
      <c r="D488" s="108"/>
      <c r="E488" s="57"/>
      <c r="F488" s="57"/>
      <c r="G488" s="57"/>
      <c r="H488" s="57"/>
      <c r="I488" s="57"/>
    </row>
    <row r="489" spans="1:9" ht="14.4">
      <c r="A489" s="57"/>
      <c r="B489" s="57"/>
      <c r="C489" s="57"/>
      <c r="D489" s="108"/>
      <c r="E489" s="57"/>
      <c r="F489" s="57"/>
      <c r="G489" s="57"/>
      <c r="H489" s="57"/>
      <c r="I489" s="57"/>
    </row>
    <row r="490" spans="1:9" ht="14.4">
      <c r="A490" s="57"/>
      <c r="B490" s="57"/>
      <c r="C490" s="57"/>
      <c r="D490" s="108"/>
      <c r="E490" s="57"/>
      <c r="F490" s="57"/>
      <c r="G490" s="57"/>
      <c r="H490" s="57"/>
      <c r="I490" s="57"/>
    </row>
    <row r="491" spans="1:9" ht="14.4">
      <c r="A491" s="57"/>
      <c r="B491" s="57"/>
      <c r="C491" s="57"/>
      <c r="D491" s="108"/>
      <c r="E491" s="57"/>
      <c r="F491" s="57"/>
      <c r="G491" s="57"/>
      <c r="H491" s="57"/>
      <c r="I491" s="57"/>
    </row>
    <row r="492" spans="1:9" ht="14.4">
      <c r="A492" s="57"/>
      <c r="B492" s="57"/>
      <c r="C492" s="57"/>
      <c r="D492" s="108"/>
      <c r="E492" s="57"/>
      <c r="F492" s="57"/>
      <c r="G492" s="57"/>
      <c r="H492" s="57"/>
      <c r="I492" s="57"/>
    </row>
    <row r="493" spans="1:9" ht="14.4">
      <c r="A493" s="57"/>
      <c r="B493" s="57"/>
      <c r="C493" s="57"/>
      <c r="D493" s="108"/>
      <c r="E493" s="57"/>
      <c r="F493" s="57"/>
      <c r="G493" s="57"/>
      <c r="H493" s="57"/>
      <c r="I493" s="57"/>
    </row>
    <row r="494" spans="1:9" ht="14.4">
      <c r="A494" s="57"/>
      <c r="B494" s="57"/>
      <c r="C494" s="57"/>
      <c r="D494" s="108"/>
      <c r="E494" s="57"/>
      <c r="F494" s="57"/>
      <c r="G494" s="57"/>
      <c r="H494" s="57"/>
      <c r="I494" s="57"/>
    </row>
    <row r="495" spans="1:9" ht="14.4">
      <c r="A495" s="57"/>
      <c r="B495" s="57"/>
      <c r="C495" s="57"/>
      <c r="D495" s="108"/>
      <c r="E495" s="57"/>
      <c r="F495" s="57"/>
      <c r="G495" s="57"/>
      <c r="H495" s="57"/>
      <c r="I495" s="57"/>
    </row>
    <row r="496" spans="1:9" ht="14.4">
      <c r="A496" s="57"/>
      <c r="B496" s="57"/>
      <c r="C496" s="57"/>
      <c r="D496" s="108"/>
      <c r="E496" s="57"/>
      <c r="F496" s="57"/>
      <c r="G496" s="57"/>
      <c r="H496" s="57"/>
      <c r="I496" s="57"/>
    </row>
    <row r="497" spans="1:9" ht="14.4">
      <c r="A497" s="57"/>
      <c r="B497" s="57"/>
      <c r="C497" s="57"/>
      <c r="D497" s="108"/>
      <c r="E497" s="57"/>
      <c r="F497" s="57"/>
      <c r="G497" s="57"/>
      <c r="H497" s="57"/>
      <c r="I497" s="57"/>
    </row>
    <row r="498" spans="1:9" ht="14.4">
      <c r="A498" s="57"/>
      <c r="B498" s="57"/>
      <c r="C498" s="57"/>
      <c r="D498" s="108"/>
      <c r="E498" s="57"/>
      <c r="F498" s="57"/>
      <c r="G498" s="57"/>
      <c r="H498" s="57"/>
      <c r="I498" s="57"/>
    </row>
    <row r="499" spans="1:9" ht="14.4">
      <c r="A499" s="57"/>
      <c r="B499" s="57"/>
      <c r="C499" s="57"/>
      <c r="D499" s="108"/>
      <c r="E499" s="57"/>
      <c r="F499" s="57"/>
      <c r="G499" s="57"/>
      <c r="H499" s="57"/>
      <c r="I499" s="57"/>
    </row>
    <row r="500" spans="1:9" ht="14.4">
      <c r="A500" s="57"/>
      <c r="B500" s="57"/>
      <c r="C500" s="57"/>
      <c r="D500" s="108"/>
      <c r="E500" s="57"/>
      <c r="F500" s="57"/>
      <c r="G500" s="57"/>
      <c r="H500" s="57"/>
      <c r="I500" s="57"/>
    </row>
    <row r="501" spans="1:9" ht="14.4">
      <c r="A501" s="57"/>
      <c r="B501" s="57"/>
      <c r="C501" s="57"/>
      <c r="D501" s="108"/>
      <c r="E501" s="57"/>
      <c r="F501" s="57"/>
      <c r="G501" s="57"/>
      <c r="H501" s="57"/>
      <c r="I501" s="57"/>
    </row>
    <row r="502" spans="1:9" ht="14.4">
      <c r="A502" s="57"/>
      <c r="B502" s="57"/>
      <c r="C502" s="57"/>
      <c r="D502" s="108"/>
      <c r="E502" s="57"/>
      <c r="F502" s="57"/>
      <c r="G502" s="57"/>
      <c r="H502" s="57"/>
      <c r="I502" s="57"/>
    </row>
    <row r="503" spans="1:9" ht="14.4">
      <c r="A503" s="57"/>
      <c r="B503" s="57"/>
      <c r="C503" s="57"/>
      <c r="D503" s="108"/>
      <c r="E503" s="57"/>
      <c r="F503" s="57"/>
      <c r="G503" s="57"/>
      <c r="H503" s="57"/>
      <c r="I503" s="57"/>
    </row>
    <row r="504" spans="1:9" ht="14.4">
      <c r="A504" s="57"/>
      <c r="B504" s="57"/>
      <c r="C504" s="57"/>
      <c r="D504" s="108"/>
      <c r="E504" s="57"/>
      <c r="F504" s="57"/>
      <c r="G504" s="57"/>
      <c r="H504" s="57"/>
      <c r="I504" s="57"/>
    </row>
    <row r="505" spans="1:9" ht="14.4">
      <c r="A505" s="57"/>
      <c r="B505" s="57"/>
      <c r="C505" s="57"/>
      <c r="D505" s="108"/>
      <c r="E505" s="57"/>
      <c r="F505" s="57"/>
      <c r="G505" s="57"/>
      <c r="H505" s="57"/>
      <c r="I505" s="57"/>
    </row>
    <row r="506" spans="1:9" ht="14.4">
      <c r="A506" s="57"/>
      <c r="B506" s="57"/>
      <c r="C506" s="57"/>
      <c r="D506" s="108"/>
      <c r="E506" s="57"/>
      <c r="F506" s="57"/>
      <c r="G506" s="57"/>
      <c r="H506" s="57"/>
      <c r="I506" s="57"/>
    </row>
    <row r="507" spans="1:9" ht="14.4">
      <c r="A507" s="57"/>
      <c r="B507" s="57"/>
      <c r="C507" s="57"/>
      <c r="D507" s="108"/>
      <c r="E507" s="57"/>
      <c r="F507" s="57"/>
      <c r="G507" s="57"/>
      <c r="H507" s="57"/>
      <c r="I507" s="57"/>
    </row>
    <row r="508" spans="1:9" ht="14.4">
      <c r="A508" s="57"/>
      <c r="B508" s="57"/>
      <c r="C508" s="57"/>
      <c r="D508" s="108"/>
      <c r="E508" s="57"/>
      <c r="F508" s="57"/>
      <c r="G508" s="57"/>
      <c r="H508" s="57"/>
      <c r="I508" s="57"/>
    </row>
    <row r="509" spans="1:9" ht="14.4">
      <c r="A509" s="57"/>
      <c r="B509" s="57"/>
      <c r="C509" s="57"/>
      <c r="D509" s="108"/>
      <c r="E509" s="57"/>
      <c r="F509" s="57"/>
      <c r="G509" s="57"/>
      <c r="H509" s="57"/>
      <c r="I509" s="57"/>
    </row>
    <row r="510" spans="1:9" ht="14.4">
      <c r="A510" s="57"/>
      <c r="B510" s="57"/>
      <c r="C510" s="57"/>
      <c r="D510" s="108"/>
      <c r="E510" s="57"/>
      <c r="F510" s="57"/>
      <c r="G510" s="57"/>
      <c r="H510" s="57"/>
      <c r="I510" s="57"/>
    </row>
    <row r="511" spans="1:9" ht="14.4">
      <c r="A511" s="57"/>
      <c r="B511" s="57"/>
      <c r="C511" s="57"/>
      <c r="D511" s="108"/>
      <c r="E511" s="57"/>
      <c r="F511" s="57"/>
      <c r="G511" s="57"/>
      <c r="H511" s="57"/>
      <c r="I511" s="57"/>
    </row>
    <row r="512" spans="1:9" ht="14.4">
      <c r="A512" s="57"/>
      <c r="B512" s="57"/>
      <c r="C512" s="57"/>
      <c r="D512" s="108"/>
      <c r="E512" s="57"/>
      <c r="F512" s="57"/>
      <c r="G512" s="57"/>
      <c r="H512" s="57"/>
      <c r="I512" s="57"/>
    </row>
    <row r="513" spans="1:9" ht="14.4">
      <c r="A513" s="57"/>
      <c r="B513" s="57"/>
      <c r="C513" s="57"/>
      <c r="D513" s="108"/>
      <c r="E513" s="57"/>
      <c r="F513" s="57"/>
      <c r="G513" s="57"/>
      <c r="H513" s="57"/>
      <c r="I513" s="57"/>
    </row>
    <row r="514" spans="1:9" ht="14.4">
      <c r="A514" s="57"/>
      <c r="B514" s="57"/>
      <c r="C514" s="57"/>
      <c r="D514" s="108"/>
      <c r="E514" s="57"/>
      <c r="F514" s="57"/>
      <c r="G514" s="57"/>
      <c r="H514" s="57"/>
      <c r="I514" s="57"/>
    </row>
    <row r="515" spans="1:9" ht="14.4">
      <c r="A515" s="57"/>
      <c r="B515" s="57"/>
      <c r="C515" s="57"/>
      <c r="D515" s="108"/>
      <c r="E515" s="57"/>
      <c r="F515" s="57"/>
      <c r="G515" s="57"/>
      <c r="H515" s="57"/>
      <c r="I515" s="57"/>
    </row>
    <row r="516" spans="1:9" ht="14.4">
      <c r="A516" s="57"/>
      <c r="B516" s="57"/>
      <c r="C516" s="57"/>
      <c r="D516" s="108"/>
      <c r="E516" s="57"/>
      <c r="F516" s="57"/>
      <c r="G516" s="57"/>
      <c r="H516" s="57"/>
      <c r="I516" s="57"/>
    </row>
    <row r="517" spans="1:9" ht="14.4">
      <c r="A517" s="57"/>
      <c r="B517" s="57"/>
      <c r="C517" s="57"/>
      <c r="D517" s="108"/>
      <c r="E517" s="57"/>
      <c r="F517" s="57"/>
      <c r="G517" s="57"/>
      <c r="H517" s="57"/>
      <c r="I517" s="57"/>
    </row>
    <row r="518" spans="1:9" ht="14.4">
      <c r="A518" s="57"/>
      <c r="B518" s="57"/>
      <c r="C518" s="57"/>
      <c r="D518" s="108"/>
      <c r="E518" s="57"/>
      <c r="F518" s="57"/>
      <c r="G518" s="57"/>
      <c r="H518" s="57"/>
      <c r="I518" s="57"/>
    </row>
    <row r="519" spans="1:9" ht="14.4">
      <c r="A519" s="57"/>
      <c r="B519" s="57"/>
      <c r="C519" s="57"/>
      <c r="D519" s="108"/>
      <c r="E519" s="57"/>
      <c r="F519" s="57"/>
      <c r="G519" s="57"/>
      <c r="H519" s="57"/>
      <c r="I519" s="57"/>
    </row>
    <row r="520" spans="1:9" ht="14.4">
      <c r="A520" s="57"/>
      <c r="B520" s="57"/>
      <c r="C520" s="57"/>
      <c r="D520" s="108"/>
      <c r="E520" s="57"/>
      <c r="F520" s="57"/>
      <c r="G520" s="57"/>
      <c r="H520" s="57"/>
      <c r="I520" s="57"/>
    </row>
    <row r="521" spans="1:9" ht="14.4">
      <c r="A521" s="57"/>
      <c r="B521" s="57"/>
      <c r="C521" s="57"/>
      <c r="D521" s="108"/>
      <c r="E521" s="57"/>
      <c r="F521" s="57"/>
      <c r="G521" s="57"/>
      <c r="H521" s="57"/>
      <c r="I521" s="57"/>
    </row>
    <row r="522" spans="1:9" ht="14.4">
      <c r="A522" s="57"/>
      <c r="B522" s="57"/>
      <c r="C522" s="57"/>
      <c r="D522" s="108"/>
      <c r="E522" s="57"/>
      <c r="F522" s="57"/>
      <c r="G522" s="57"/>
      <c r="H522" s="57"/>
      <c r="I522" s="57"/>
    </row>
    <row r="523" spans="1:9" ht="14.4">
      <c r="A523" s="57"/>
      <c r="B523" s="57"/>
      <c r="C523" s="57"/>
      <c r="D523" s="108"/>
      <c r="E523" s="57"/>
      <c r="F523" s="57"/>
      <c r="G523" s="57"/>
      <c r="H523" s="57"/>
      <c r="I523" s="57"/>
    </row>
    <row r="524" spans="1:9" ht="14.4">
      <c r="A524" s="57"/>
      <c r="B524" s="57"/>
      <c r="C524" s="57"/>
      <c r="D524" s="108"/>
      <c r="E524" s="57"/>
      <c r="F524" s="57"/>
      <c r="G524" s="57"/>
      <c r="H524" s="57"/>
      <c r="I524" s="57"/>
    </row>
    <row r="525" spans="1:9" ht="14.4">
      <c r="A525" s="57"/>
      <c r="B525" s="57"/>
      <c r="C525" s="57"/>
      <c r="D525" s="108"/>
      <c r="E525" s="57"/>
      <c r="F525" s="57"/>
      <c r="G525" s="57"/>
      <c r="H525" s="57"/>
      <c r="I525" s="57"/>
    </row>
    <row r="526" spans="1:9" ht="14.4">
      <c r="A526" s="57"/>
      <c r="B526" s="57"/>
      <c r="C526" s="57"/>
      <c r="D526" s="108"/>
      <c r="E526" s="57"/>
      <c r="F526" s="57"/>
      <c r="G526" s="57"/>
      <c r="H526" s="57"/>
      <c r="I526" s="57"/>
    </row>
    <row r="527" spans="1:9" ht="14.4">
      <c r="A527" s="57"/>
      <c r="B527" s="57"/>
      <c r="C527" s="57"/>
      <c r="D527" s="108"/>
      <c r="E527" s="57"/>
      <c r="F527" s="57"/>
      <c r="G527" s="57"/>
      <c r="H527" s="57"/>
      <c r="I527" s="57"/>
    </row>
    <row r="528" spans="1:9" ht="14.4">
      <c r="A528" s="57"/>
      <c r="B528" s="57"/>
      <c r="C528" s="57"/>
      <c r="D528" s="108"/>
      <c r="E528" s="57"/>
      <c r="F528" s="57"/>
      <c r="G528" s="57"/>
      <c r="H528" s="57"/>
      <c r="I528" s="57"/>
    </row>
    <row r="529" spans="1:9" ht="14.4">
      <c r="A529" s="57"/>
      <c r="B529" s="57"/>
      <c r="C529" s="57"/>
      <c r="D529" s="108"/>
      <c r="E529" s="57"/>
      <c r="F529" s="57"/>
      <c r="G529" s="57"/>
      <c r="H529" s="57"/>
      <c r="I529" s="57"/>
    </row>
    <row r="530" spans="1:9" ht="14.4">
      <c r="A530" s="57"/>
      <c r="B530" s="57"/>
      <c r="C530" s="57"/>
      <c r="D530" s="108"/>
      <c r="E530" s="57"/>
      <c r="F530" s="57"/>
      <c r="G530" s="57"/>
      <c r="H530" s="57"/>
      <c r="I530" s="57"/>
    </row>
    <row r="531" spans="1:9" ht="14.4">
      <c r="A531" s="57"/>
      <c r="B531" s="57"/>
      <c r="C531" s="57"/>
      <c r="D531" s="108"/>
      <c r="E531" s="57"/>
      <c r="F531" s="57"/>
      <c r="G531" s="57"/>
      <c r="H531" s="57"/>
      <c r="I531" s="57"/>
    </row>
    <row r="532" spans="1:9" ht="14.4">
      <c r="A532" s="57"/>
      <c r="B532" s="57"/>
      <c r="C532" s="57"/>
      <c r="D532" s="108"/>
      <c r="E532" s="57"/>
      <c r="F532" s="57"/>
      <c r="G532" s="57"/>
      <c r="H532" s="57"/>
      <c r="I532" s="57"/>
    </row>
    <row r="533" spans="1:9" ht="14.4">
      <c r="A533" s="57"/>
      <c r="B533" s="57"/>
      <c r="C533" s="57"/>
      <c r="D533" s="108"/>
      <c r="E533" s="57"/>
      <c r="F533" s="57"/>
      <c r="G533" s="57"/>
      <c r="H533" s="57"/>
      <c r="I533" s="57"/>
    </row>
    <row r="534" spans="1:9" ht="14.4">
      <c r="A534" s="57"/>
      <c r="B534" s="57"/>
      <c r="C534" s="57"/>
      <c r="D534" s="108"/>
      <c r="E534" s="57"/>
      <c r="F534" s="57"/>
      <c r="G534" s="57"/>
      <c r="H534" s="57"/>
      <c r="I534" s="57"/>
    </row>
    <row r="535" spans="1:9" ht="14.4">
      <c r="A535" s="57"/>
      <c r="B535" s="57"/>
      <c r="C535" s="57"/>
      <c r="D535" s="108"/>
      <c r="E535" s="57"/>
      <c r="F535" s="57"/>
      <c r="G535" s="57"/>
      <c r="H535" s="57"/>
      <c r="I535" s="57"/>
    </row>
    <row r="536" spans="1:9" ht="14.4">
      <c r="A536" s="57"/>
      <c r="B536" s="57"/>
      <c r="C536" s="57"/>
      <c r="D536" s="108"/>
      <c r="E536" s="57"/>
      <c r="F536" s="57"/>
      <c r="G536" s="57"/>
      <c r="H536" s="57"/>
      <c r="I536" s="57"/>
    </row>
    <row r="537" spans="1:9" ht="14.4">
      <c r="A537" s="57"/>
      <c r="B537" s="57"/>
      <c r="C537" s="57"/>
      <c r="D537" s="108"/>
      <c r="E537" s="57"/>
      <c r="F537" s="57"/>
      <c r="G537" s="57"/>
      <c r="H537" s="57"/>
      <c r="I537" s="57"/>
    </row>
    <row r="538" spans="1:9" ht="14.4">
      <c r="A538" s="57"/>
      <c r="B538" s="57"/>
      <c r="C538" s="57"/>
      <c r="D538" s="108"/>
      <c r="E538" s="57"/>
      <c r="F538" s="57"/>
      <c r="G538" s="57"/>
      <c r="H538" s="57"/>
      <c r="I538" s="57"/>
    </row>
    <row r="539" spans="1:9" ht="14.4">
      <c r="A539" s="57"/>
      <c r="B539" s="57"/>
      <c r="C539" s="57"/>
      <c r="D539" s="108"/>
      <c r="E539" s="57"/>
      <c r="F539" s="57"/>
      <c r="G539" s="57"/>
      <c r="H539" s="57"/>
      <c r="I539" s="57"/>
    </row>
    <row r="540" spans="1:9" ht="14.4">
      <c r="A540" s="57"/>
      <c r="B540" s="57"/>
      <c r="C540" s="57"/>
      <c r="D540" s="108"/>
      <c r="E540" s="57"/>
      <c r="F540" s="57"/>
      <c r="G540" s="57"/>
      <c r="H540" s="57"/>
      <c r="I540" s="57"/>
    </row>
    <row r="541" spans="1:9" ht="14.4">
      <c r="A541" s="57"/>
      <c r="B541" s="57"/>
      <c r="C541" s="57"/>
      <c r="D541" s="108"/>
      <c r="E541" s="57"/>
      <c r="F541" s="57"/>
      <c r="G541" s="57"/>
      <c r="H541" s="57"/>
      <c r="I541" s="57"/>
    </row>
    <row r="542" spans="1:9" ht="14.4">
      <c r="A542" s="57"/>
      <c r="B542" s="57"/>
      <c r="C542" s="57"/>
      <c r="D542" s="108"/>
      <c r="E542" s="57"/>
      <c r="F542" s="57"/>
      <c r="G542" s="57"/>
      <c r="H542" s="57"/>
      <c r="I542" s="57"/>
    </row>
    <row r="543" spans="1:9" ht="14.4">
      <c r="A543" s="57"/>
      <c r="B543" s="57"/>
      <c r="C543" s="57"/>
      <c r="D543" s="108"/>
      <c r="E543" s="57"/>
      <c r="F543" s="57"/>
      <c r="G543" s="57"/>
      <c r="H543" s="57"/>
      <c r="I543" s="57"/>
    </row>
    <row r="544" spans="1:9" ht="14.4">
      <c r="A544" s="57"/>
      <c r="B544" s="57"/>
      <c r="C544" s="57"/>
      <c r="D544" s="108"/>
      <c r="E544" s="57"/>
      <c r="F544" s="57"/>
      <c r="G544" s="57"/>
      <c r="H544" s="57"/>
      <c r="I544" s="57"/>
    </row>
    <row r="545" spans="1:9" ht="14.4">
      <c r="A545" s="57"/>
      <c r="B545" s="57"/>
      <c r="C545" s="57"/>
      <c r="D545" s="108"/>
      <c r="E545" s="57"/>
      <c r="F545" s="57"/>
      <c r="G545" s="57"/>
      <c r="H545" s="57"/>
      <c r="I545" s="57"/>
    </row>
    <row r="546" spans="1:9" ht="14.4">
      <c r="A546" s="57"/>
      <c r="B546" s="57"/>
      <c r="C546" s="57"/>
      <c r="D546" s="108"/>
      <c r="E546" s="57"/>
      <c r="F546" s="57"/>
      <c r="G546" s="57"/>
      <c r="H546" s="57"/>
      <c r="I546" s="57"/>
    </row>
    <row r="547" spans="1:9" ht="14.4">
      <c r="A547" s="57"/>
      <c r="B547" s="57"/>
      <c r="C547" s="57"/>
      <c r="D547" s="108"/>
      <c r="E547" s="57"/>
      <c r="F547" s="57"/>
      <c r="G547" s="57"/>
      <c r="H547" s="57"/>
      <c r="I547" s="57"/>
    </row>
    <row r="548" spans="1:9" ht="14.4">
      <c r="A548" s="57"/>
      <c r="B548" s="57"/>
      <c r="C548" s="57"/>
      <c r="D548" s="108"/>
      <c r="E548" s="57"/>
      <c r="F548" s="57"/>
      <c r="G548" s="57"/>
      <c r="H548" s="57"/>
      <c r="I548" s="57"/>
    </row>
    <row r="549" spans="1:9" ht="14.4">
      <c r="A549" s="57"/>
      <c r="B549" s="57"/>
      <c r="C549" s="57"/>
      <c r="D549" s="108"/>
      <c r="E549" s="57"/>
      <c r="F549" s="57"/>
      <c r="G549" s="57"/>
      <c r="H549" s="57"/>
      <c r="I549" s="57"/>
    </row>
    <row r="550" spans="1:9" ht="14.4">
      <c r="A550" s="57"/>
      <c r="B550" s="57"/>
      <c r="C550" s="57"/>
      <c r="D550" s="108"/>
      <c r="E550" s="57"/>
      <c r="F550" s="57"/>
      <c r="G550" s="57"/>
      <c r="H550" s="57"/>
      <c r="I550" s="57"/>
    </row>
    <row r="551" spans="1:9" ht="14.4">
      <c r="A551" s="57"/>
      <c r="B551" s="57"/>
      <c r="C551" s="57"/>
      <c r="D551" s="108"/>
      <c r="E551" s="57"/>
      <c r="F551" s="57"/>
      <c r="G551" s="57"/>
      <c r="H551" s="57"/>
      <c r="I551" s="57"/>
    </row>
    <row r="552" spans="1:9" ht="14.4">
      <c r="A552" s="57"/>
      <c r="B552" s="57"/>
      <c r="C552" s="57"/>
      <c r="D552" s="108"/>
      <c r="E552" s="57"/>
      <c r="F552" s="57"/>
      <c r="G552" s="57"/>
      <c r="H552" s="57"/>
      <c r="I552" s="57"/>
    </row>
    <row r="553" spans="1:9" ht="14.4">
      <c r="A553" s="57"/>
      <c r="B553" s="57"/>
      <c r="C553" s="57"/>
      <c r="D553" s="108"/>
      <c r="E553" s="57"/>
      <c r="F553" s="57"/>
      <c r="G553" s="57"/>
      <c r="H553" s="57"/>
      <c r="I553" s="57"/>
    </row>
    <row r="554" spans="1:9" ht="14.4">
      <c r="A554" s="57"/>
      <c r="B554" s="57"/>
      <c r="C554" s="57"/>
      <c r="D554" s="108"/>
      <c r="E554" s="57"/>
      <c r="F554" s="57"/>
      <c r="G554" s="57"/>
      <c r="H554" s="57"/>
      <c r="I554" s="57"/>
    </row>
    <row r="555" spans="1:9" ht="14.4">
      <c r="A555" s="57"/>
      <c r="B555" s="57"/>
      <c r="C555" s="57"/>
      <c r="D555" s="108"/>
      <c r="E555" s="57"/>
      <c r="F555" s="57"/>
      <c r="G555" s="57"/>
      <c r="H555" s="57"/>
      <c r="I555" s="57"/>
    </row>
    <row r="556" spans="1:9" ht="14.4">
      <c r="A556" s="57"/>
      <c r="B556" s="57"/>
      <c r="C556" s="57"/>
      <c r="D556" s="108"/>
      <c r="E556" s="57"/>
      <c r="F556" s="57"/>
      <c r="G556" s="57"/>
      <c r="H556" s="57"/>
      <c r="I556" s="57"/>
    </row>
    <row r="557" spans="1:9" ht="14.4">
      <c r="A557" s="57"/>
      <c r="B557" s="57"/>
      <c r="C557" s="57"/>
      <c r="D557" s="108"/>
      <c r="E557" s="57"/>
      <c r="F557" s="57"/>
      <c r="G557" s="57"/>
      <c r="H557" s="57"/>
      <c r="I557" s="57"/>
    </row>
    <row r="558" spans="1:9" ht="14.4">
      <c r="A558" s="57"/>
      <c r="B558" s="57"/>
      <c r="C558" s="57"/>
      <c r="D558" s="108"/>
      <c r="E558" s="57"/>
      <c r="F558" s="57"/>
      <c r="G558" s="57"/>
      <c r="H558" s="57"/>
      <c r="I558" s="57"/>
    </row>
    <row r="559" spans="1:9" ht="14.4">
      <c r="A559" s="57"/>
      <c r="B559" s="57"/>
      <c r="C559" s="57"/>
      <c r="D559" s="108"/>
      <c r="E559" s="57"/>
      <c r="F559" s="57"/>
      <c r="G559" s="57"/>
      <c r="H559" s="57"/>
      <c r="I559" s="57"/>
    </row>
    <row r="560" spans="1:9" ht="14.4">
      <c r="A560" s="57"/>
      <c r="B560" s="57"/>
      <c r="C560" s="57"/>
      <c r="D560" s="108"/>
      <c r="E560" s="57"/>
      <c r="F560" s="57"/>
      <c r="G560" s="57"/>
      <c r="H560" s="57"/>
      <c r="I560" s="57"/>
    </row>
    <row r="561" spans="1:9" ht="14.4">
      <c r="A561" s="57"/>
      <c r="B561" s="57"/>
      <c r="C561" s="57"/>
      <c r="D561" s="108"/>
      <c r="E561" s="57"/>
      <c r="F561" s="57"/>
      <c r="G561" s="57"/>
      <c r="H561" s="57"/>
      <c r="I561" s="57"/>
    </row>
    <row r="562" spans="1:9" ht="14.4">
      <c r="A562" s="57"/>
      <c r="B562" s="57"/>
      <c r="C562" s="57"/>
      <c r="D562" s="108"/>
      <c r="E562" s="57"/>
      <c r="F562" s="57"/>
      <c r="G562" s="57"/>
      <c r="H562" s="57"/>
      <c r="I562" s="57"/>
    </row>
    <row r="563" spans="1:9" ht="14.4">
      <c r="A563" s="57"/>
      <c r="B563" s="57"/>
      <c r="C563" s="57"/>
      <c r="D563" s="108"/>
      <c r="E563" s="57"/>
      <c r="F563" s="57"/>
      <c r="G563" s="57"/>
      <c r="H563" s="57"/>
      <c r="I563" s="57"/>
    </row>
    <row r="564" spans="1:9" ht="14.4">
      <c r="A564" s="57"/>
      <c r="B564" s="57"/>
      <c r="C564" s="57"/>
      <c r="D564" s="108"/>
      <c r="E564" s="57"/>
      <c r="F564" s="57"/>
      <c r="G564" s="57"/>
      <c r="H564" s="57"/>
      <c r="I564" s="57"/>
    </row>
    <row r="565" spans="1:9" ht="14.4">
      <c r="A565" s="57"/>
      <c r="B565" s="57"/>
      <c r="C565" s="57"/>
      <c r="D565" s="108"/>
      <c r="E565" s="57"/>
      <c r="F565" s="57"/>
      <c r="G565" s="57"/>
      <c r="H565" s="57"/>
      <c r="I565" s="57"/>
    </row>
    <row r="566" spans="1:9" ht="14.4">
      <c r="A566" s="57"/>
      <c r="B566" s="57"/>
      <c r="C566" s="57"/>
      <c r="D566" s="108"/>
      <c r="E566" s="57"/>
      <c r="F566" s="57"/>
      <c r="G566" s="57"/>
      <c r="H566" s="57"/>
      <c r="I566" s="57"/>
    </row>
    <row r="567" spans="1:9" ht="14.4">
      <c r="A567" s="57"/>
      <c r="B567" s="57"/>
      <c r="C567" s="57"/>
      <c r="D567" s="108"/>
      <c r="E567" s="57"/>
      <c r="F567" s="57"/>
      <c r="G567" s="57"/>
      <c r="H567" s="57"/>
      <c r="I567" s="57"/>
    </row>
    <row r="568" spans="1:9" ht="14.4">
      <c r="A568" s="57"/>
      <c r="B568" s="57"/>
      <c r="C568" s="57"/>
      <c r="D568" s="108"/>
      <c r="E568" s="57"/>
      <c r="F568" s="57"/>
      <c r="G568" s="57"/>
      <c r="H568" s="57"/>
      <c r="I568" s="57"/>
    </row>
    <row r="569" spans="1:9" ht="14.4">
      <c r="A569" s="57"/>
      <c r="B569" s="57"/>
      <c r="C569" s="57"/>
      <c r="D569" s="108"/>
      <c r="E569" s="57"/>
      <c r="F569" s="57"/>
      <c r="G569" s="57"/>
      <c r="H569" s="57"/>
      <c r="I569" s="57"/>
    </row>
    <row r="570" spans="1:9" ht="14.4">
      <c r="A570" s="57"/>
      <c r="B570" s="57"/>
      <c r="C570" s="57"/>
      <c r="D570" s="108"/>
      <c r="E570" s="57"/>
      <c r="F570" s="57"/>
      <c r="G570" s="57"/>
      <c r="H570" s="57"/>
      <c r="I570" s="57"/>
    </row>
    <row r="571" spans="1:9" ht="14.4">
      <c r="A571" s="57"/>
      <c r="B571" s="57"/>
      <c r="C571" s="57"/>
      <c r="D571" s="108"/>
      <c r="E571" s="57"/>
      <c r="F571" s="57"/>
      <c r="G571" s="57"/>
      <c r="H571" s="57"/>
      <c r="I571" s="57"/>
    </row>
    <row r="572" spans="1:9" ht="14.4">
      <c r="A572" s="57"/>
      <c r="B572" s="57"/>
      <c r="C572" s="57"/>
      <c r="D572" s="108"/>
      <c r="E572" s="57"/>
      <c r="F572" s="57"/>
      <c r="G572" s="57"/>
      <c r="H572" s="57"/>
      <c r="I572" s="57"/>
    </row>
    <row r="573" spans="1:9" ht="14.4">
      <c r="A573" s="57"/>
      <c r="B573" s="57"/>
      <c r="C573" s="57"/>
      <c r="D573" s="108"/>
      <c r="E573" s="57"/>
      <c r="F573" s="57"/>
      <c r="G573" s="57"/>
      <c r="H573" s="57"/>
      <c r="I573" s="57"/>
    </row>
    <row r="574" spans="1:9" ht="14.4">
      <c r="A574" s="57"/>
      <c r="B574" s="57"/>
      <c r="C574" s="57"/>
      <c r="D574" s="108"/>
      <c r="E574" s="57"/>
      <c r="F574" s="57"/>
      <c r="G574" s="57"/>
      <c r="H574" s="57"/>
      <c r="I574" s="57"/>
    </row>
    <row r="575" spans="1:9" ht="14.4">
      <c r="A575" s="57"/>
      <c r="B575" s="57"/>
      <c r="C575" s="57"/>
      <c r="D575" s="108"/>
      <c r="E575" s="57"/>
      <c r="F575" s="57"/>
      <c r="G575" s="57"/>
      <c r="H575" s="57"/>
      <c r="I575" s="57"/>
    </row>
    <row r="576" spans="1:9" ht="14.4">
      <c r="A576" s="57"/>
      <c r="B576" s="57"/>
      <c r="C576" s="57"/>
      <c r="D576" s="108"/>
      <c r="E576" s="57"/>
      <c r="F576" s="57"/>
      <c r="G576" s="57"/>
      <c r="H576" s="57"/>
      <c r="I576" s="57"/>
    </row>
    <row r="577" spans="1:9" ht="14.4">
      <c r="A577" s="57"/>
      <c r="B577" s="57"/>
      <c r="C577" s="57"/>
      <c r="D577" s="108"/>
      <c r="E577" s="57"/>
      <c r="F577" s="57"/>
      <c r="G577" s="57"/>
      <c r="H577" s="57"/>
      <c r="I577" s="57"/>
    </row>
    <row r="578" spans="1:9" ht="14.4">
      <c r="A578" s="57"/>
      <c r="B578" s="57"/>
      <c r="C578" s="57"/>
      <c r="D578" s="108"/>
      <c r="E578" s="57"/>
      <c r="F578" s="57"/>
      <c r="G578" s="57"/>
      <c r="H578" s="57"/>
      <c r="I578" s="57"/>
    </row>
    <row r="579" spans="1:9" ht="14.4">
      <c r="A579" s="57"/>
      <c r="B579" s="57"/>
      <c r="C579" s="57"/>
      <c r="D579" s="108"/>
      <c r="E579" s="57"/>
      <c r="F579" s="57"/>
      <c r="G579" s="57"/>
      <c r="H579" s="57"/>
      <c r="I579" s="57"/>
    </row>
    <row r="580" spans="1:9" ht="14.4">
      <c r="A580" s="57"/>
      <c r="B580" s="57"/>
      <c r="C580" s="57"/>
      <c r="D580" s="108"/>
      <c r="E580" s="57"/>
      <c r="F580" s="57"/>
      <c r="G580" s="57"/>
      <c r="H580" s="57"/>
      <c r="I580" s="57"/>
    </row>
    <row r="581" spans="1:9" ht="14.4">
      <c r="A581" s="57"/>
      <c r="B581" s="57"/>
      <c r="C581" s="57"/>
      <c r="D581" s="108"/>
      <c r="E581" s="57"/>
      <c r="F581" s="57"/>
      <c r="G581" s="57"/>
      <c r="H581" s="57"/>
      <c r="I581" s="57"/>
    </row>
    <row r="582" spans="1:9" ht="14.4">
      <c r="A582" s="57"/>
      <c r="B582" s="57"/>
      <c r="C582" s="57"/>
      <c r="D582" s="108"/>
      <c r="E582" s="57"/>
      <c r="F582" s="57"/>
      <c r="G582" s="57"/>
      <c r="H582" s="57"/>
      <c r="I582" s="57"/>
    </row>
    <row r="583" spans="1:9" ht="14.4">
      <c r="A583" s="57"/>
      <c r="B583" s="57"/>
      <c r="C583" s="57"/>
      <c r="D583" s="108"/>
      <c r="E583" s="57"/>
      <c r="F583" s="57"/>
      <c r="G583" s="57"/>
      <c r="H583" s="57"/>
      <c r="I583" s="57"/>
    </row>
    <row r="584" spans="1:9" ht="14.4">
      <c r="A584" s="57"/>
      <c r="B584" s="57"/>
      <c r="C584" s="57"/>
      <c r="D584" s="108"/>
      <c r="E584" s="57"/>
      <c r="F584" s="57"/>
      <c r="G584" s="57"/>
      <c r="H584" s="57"/>
      <c r="I584" s="57"/>
    </row>
    <row r="585" spans="1:9" ht="14.4">
      <c r="A585" s="57"/>
      <c r="B585" s="57"/>
      <c r="C585" s="57"/>
      <c r="D585" s="108"/>
      <c r="E585" s="57"/>
      <c r="F585" s="57"/>
      <c r="G585" s="57"/>
      <c r="H585" s="57"/>
      <c r="I585" s="57"/>
    </row>
    <row r="586" spans="1:9" ht="14.4">
      <c r="A586" s="57"/>
      <c r="B586" s="57"/>
      <c r="C586" s="57"/>
      <c r="D586" s="108"/>
      <c r="E586" s="57"/>
      <c r="F586" s="57"/>
      <c r="G586" s="57"/>
      <c r="H586" s="57"/>
      <c r="I586" s="57"/>
    </row>
    <row r="587" spans="1:9" ht="14.4">
      <c r="A587" s="57"/>
      <c r="B587" s="57"/>
      <c r="C587" s="57"/>
      <c r="D587" s="108"/>
      <c r="E587" s="57"/>
      <c r="F587" s="57"/>
      <c r="G587" s="57"/>
      <c r="H587" s="57"/>
      <c r="I587" s="57"/>
    </row>
    <row r="588" spans="1:9" ht="14.4">
      <c r="A588" s="57"/>
      <c r="B588" s="57"/>
      <c r="C588" s="57"/>
      <c r="D588" s="108"/>
      <c r="E588" s="57"/>
      <c r="F588" s="57"/>
      <c r="G588" s="57"/>
      <c r="H588" s="57"/>
      <c r="I588" s="57"/>
    </row>
    <row r="589" spans="1:9" ht="14.4">
      <c r="A589" s="57"/>
      <c r="B589" s="57"/>
      <c r="C589" s="57"/>
      <c r="D589" s="108"/>
      <c r="E589" s="57"/>
      <c r="F589" s="57"/>
      <c r="G589" s="57"/>
      <c r="H589" s="57"/>
      <c r="I589" s="57"/>
    </row>
    <row r="590" spans="1:9" ht="14.4">
      <c r="A590" s="57"/>
      <c r="B590" s="57"/>
      <c r="C590" s="57"/>
      <c r="D590" s="108"/>
      <c r="E590" s="57"/>
      <c r="F590" s="57"/>
      <c r="G590" s="57"/>
      <c r="H590" s="57"/>
      <c r="I590" s="57"/>
    </row>
    <row r="591" spans="1:9" ht="14.4">
      <c r="A591" s="57"/>
      <c r="B591" s="57"/>
      <c r="C591" s="57"/>
      <c r="D591" s="108"/>
      <c r="E591" s="57"/>
      <c r="F591" s="57"/>
      <c r="G591" s="57"/>
      <c r="H591" s="57"/>
      <c r="I591" s="57"/>
    </row>
    <row r="592" spans="1:9" ht="14.4">
      <c r="A592" s="57"/>
      <c r="B592" s="57"/>
      <c r="C592" s="57"/>
      <c r="D592" s="108"/>
      <c r="E592" s="57"/>
      <c r="F592" s="57"/>
      <c r="G592" s="57"/>
      <c r="H592" s="57"/>
      <c r="I592" s="57"/>
    </row>
    <row r="593" spans="1:9" ht="14.4">
      <c r="A593" s="57"/>
      <c r="B593" s="57"/>
      <c r="C593" s="57"/>
      <c r="D593" s="108"/>
      <c r="E593" s="57"/>
      <c r="F593" s="57"/>
      <c r="G593" s="57"/>
      <c r="H593" s="57"/>
      <c r="I593" s="57"/>
    </row>
    <row r="594" spans="1:9" ht="14.4">
      <c r="A594" s="57"/>
      <c r="B594" s="57"/>
      <c r="C594" s="57"/>
      <c r="D594" s="108"/>
      <c r="E594" s="57"/>
      <c r="F594" s="57"/>
      <c r="G594" s="57"/>
      <c r="H594" s="57"/>
      <c r="I594" s="57"/>
    </row>
    <row r="595" spans="1:9" ht="14.4">
      <c r="A595" s="57"/>
      <c r="B595" s="57"/>
      <c r="C595" s="57"/>
      <c r="D595" s="108"/>
      <c r="E595" s="57"/>
      <c r="F595" s="57"/>
      <c r="G595" s="57"/>
      <c r="H595" s="57"/>
      <c r="I595" s="57"/>
    </row>
    <row r="596" spans="1:9" ht="14.4">
      <c r="A596" s="57"/>
      <c r="B596" s="57"/>
      <c r="C596" s="57"/>
      <c r="D596" s="108"/>
      <c r="E596" s="57"/>
      <c r="F596" s="57"/>
      <c r="G596" s="57"/>
      <c r="H596" s="57"/>
      <c r="I596" s="57"/>
    </row>
    <row r="597" spans="1:9" ht="14.4">
      <c r="A597" s="57"/>
      <c r="B597" s="57"/>
      <c r="C597" s="57"/>
      <c r="D597" s="108"/>
      <c r="E597" s="57"/>
      <c r="F597" s="57"/>
      <c r="G597" s="57"/>
      <c r="H597" s="57"/>
      <c r="I597" s="57"/>
    </row>
    <row r="598" spans="1:9" ht="14.4">
      <c r="A598" s="57"/>
      <c r="B598" s="57"/>
      <c r="C598" s="57"/>
      <c r="D598" s="108"/>
      <c r="E598" s="57"/>
      <c r="F598" s="57"/>
      <c r="G598" s="57"/>
      <c r="H598" s="57"/>
      <c r="I598" s="57"/>
    </row>
    <row r="599" spans="1:9" ht="14.4">
      <c r="A599" s="57"/>
      <c r="B599" s="57"/>
      <c r="C599" s="57"/>
      <c r="D599" s="108"/>
      <c r="E599" s="57"/>
      <c r="F599" s="57"/>
      <c r="G599" s="57"/>
      <c r="H599" s="57"/>
      <c r="I599" s="57"/>
    </row>
    <row r="600" spans="1:9" ht="14.4">
      <c r="A600" s="57"/>
      <c r="B600" s="57"/>
      <c r="C600" s="57"/>
      <c r="D600" s="108"/>
      <c r="E600" s="57"/>
      <c r="F600" s="57"/>
      <c r="G600" s="57"/>
      <c r="H600" s="57"/>
      <c r="I600" s="57"/>
    </row>
    <row r="601" spans="1:9" ht="14.4">
      <c r="A601" s="57"/>
      <c r="B601" s="57"/>
      <c r="C601" s="57"/>
      <c r="D601" s="108"/>
      <c r="E601" s="57"/>
      <c r="F601" s="57"/>
      <c r="G601" s="57"/>
      <c r="H601" s="57"/>
      <c r="I601" s="57"/>
    </row>
    <row r="602" spans="1:9" ht="14.4">
      <c r="A602" s="57"/>
      <c r="B602" s="57"/>
      <c r="C602" s="57"/>
      <c r="D602" s="108"/>
      <c r="E602" s="57"/>
      <c r="F602" s="57"/>
      <c r="G602" s="57"/>
      <c r="H602" s="57"/>
      <c r="I602" s="57"/>
    </row>
    <row r="603" spans="1:9" ht="14.4">
      <c r="A603" s="57"/>
      <c r="B603" s="57"/>
      <c r="C603" s="57"/>
      <c r="D603" s="108"/>
      <c r="E603" s="57"/>
      <c r="F603" s="57"/>
      <c r="G603" s="57"/>
      <c r="H603" s="57"/>
      <c r="I603" s="57"/>
    </row>
    <row r="604" spans="1:9" ht="14.4">
      <c r="A604" s="57"/>
      <c r="B604" s="57"/>
      <c r="C604" s="57"/>
      <c r="D604" s="108"/>
      <c r="E604" s="57"/>
      <c r="F604" s="57"/>
      <c r="G604" s="57"/>
      <c r="H604" s="57"/>
      <c r="I604" s="57"/>
    </row>
    <row r="605" spans="1:9" ht="14.4">
      <c r="A605" s="57"/>
      <c r="B605" s="57"/>
      <c r="C605" s="57"/>
      <c r="D605" s="108"/>
      <c r="E605" s="57"/>
      <c r="F605" s="57"/>
      <c r="G605" s="57"/>
      <c r="H605" s="57"/>
      <c r="I605" s="57"/>
    </row>
    <row r="606" spans="1:9" ht="14.4">
      <c r="A606" s="57"/>
      <c r="B606" s="57"/>
      <c r="C606" s="57"/>
      <c r="D606" s="108"/>
      <c r="E606" s="57"/>
      <c r="F606" s="57"/>
      <c r="G606" s="57"/>
      <c r="H606" s="57"/>
      <c r="I606" s="57"/>
    </row>
    <row r="607" spans="1:9" ht="14.4">
      <c r="A607" s="57"/>
      <c r="B607" s="57"/>
      <c r="C607" s="57"/>
      <c r="D607" s="108"/>
      <c r="E607" s="57"/>
      <c r="F607" s="57"/>
      <c r="G607" s="57"/>
      <c r="H607" s="57"/>
      <c r="I607" s="57"/>
    </row>
    <row r="608" spans="1:9" ht="14.4">
      <c r="A608" s="57"/>
      <c r="B608" s="57"/>
      <c r="C608" s="57"/>
      <c r="D608" s="108"/>
      <c r="E608" s="57"/>
      <c r="F608" s="57"/>
      <c r="G608" s="57"/>
      <c r="H608" s="57"/>
      <c r="I608" s="57"/>
    </row>
    <row r="609" spans="1:9" ht="14.4">
      <c r="A609" s="57"/>
      <c r="B609" s="57"/>
      <c r="C609" s="57"/>
      <c r="D609" s="108"/>
      <c r="E609" s="57"/>
      <c r="F609" s="57"/>
      <c r="G609" s="57"/>
      <c r="H609" s="57"/>
      <c r="I609" s="57"/>
    </row>
    <row r="610" spans="1:9" ht="14.4">
      <c r="A610" s="57"/>
      <c r="B610" s="57"/>
      <c r="C610" s="57"/>
      <c r="D610" s="108"/>
      <c r="E610" s="57"/>
      <c r="F610" s="57"/>
      <c r="G610" s="57"/>
      <c r="H610" s="57"/>
      <c r="I610" s="57"/>
    </row>
    <row r="611" spans="1:9" ht="14.4">
      <c r="A611" s="57"/>
      <c r="B611" s="57"/>
      <c r="C611" s="57"/>
      <c r="D611" s="108"/>
      <c r="E611" s="57"/>
      <c r="F611" s="57"/>
      <c r="G611" s="57"/>
      <c r="H611" s="57"/>
      <c r="I611" s="57"/>
    </row>
    <row r="612" spans="1:9" ht="14.4">
      <c r="A612" s="57"/>
      <c r="B612" s="57"/>
      <c r="C612" s="57"/>
      <c r="D612" s="108"/>
      <c r="E612" s="57"/>
      <c r="F612" s="57"/>
      <c r="G612" s="57"/>
      <c r="H612" s="57"/>
      <c r="I612" s="57"/>
    </row>
    <row r="613" spans="1:9" ht="14.4">
      <c r="A613" s="57"/>
      <c r="B613" s="57"/>
      <c r="C613" s="57"/>
      <c r="D613" s="108"/>
      <c r="E613" s="57"/>
      <c r="F613" s="57"/>
      <c r="G613" s="57"/>
      <c r="H613" s="57"/>
      <c r="I613" s="57"/>
    </row>
    <row r="614" spans="1:9" ht="14.4">
      <c r="A614" s="57"/>
      <c r="B614" s="57"/>
      <c r="C614" s="57"/>
      <c r="D614" s="108"/>
      <c r="E614" s="57"/>
      <c r="F614" s="57"/>
      <c r="G614" s="57"/>
      <c r="H614" s="57"/>
      <c r="I614" s="57"/>
    </row>
    <row r="615" spans="1:9" ht="14.4">
      <c r="A615" s="57"/>
      <c r="B615" s="57"/>
      <c r="C615" s="57"/>
      <c r="D615" s="108"/>
      <c r="E615" s="57"/>
      <c r="F615" s="57"/>
      <c r="G615" s="57"/>
      <c r="H615" s="57"/>
      <c r="I615" s="57"/>
    </row>
    <row r="616" spans="1:9" ht="14.4">
      <c r="A616" s="57"/>
      <c r="B616" s="57"/>
      <c r="C616" s="57"/>
      <c r="D616" s="108"/>
      <c r="E616" s="57"/>
      <c r="F616" s="57"/>
      <c r="G616" s="57"/>
      <c r="H616" s="57"/>
      <c r="I616" s="57"/>
    </row>
    <row r="617" spans="1:9" ht="14.4">
      <c r="A617" s="57"/>
      <c r="B617" s="57"/>
      <c r="C617" s="57"/>
      <c r="D617" s="108"/>
      <c r="E617" s="57"/>
      <c r="F617" s="57"/>
      <c r="G617" s="57"/>
      <c r="H617" s="57"/>
      <c r="I617" s="57"/>
    </row>
    <row r="618" spans="1:9" ht="14.4">
      <c r="A618" s="57"/>
      <c r="B618" s="57"/>
      <c r="C618" s="57"/>
      <c r="D618" s="108"/>
      <c r="E618" s="57"/>
      <c r="F618" s="57"/>
      <c r="G618" s="57"/>
      <c r="H618" s="57"/>
      <c r="I618" s="57"/>
    </row>
    <row r="619" spans="1:9" ht="14.4">
      <c r="A619" s="57"/>
      <c r="B619" s="57"/>
      <c r="C619" s="57"/>
      <c r="D619" s="108"/>
      <c r="E619" s="57"/>
      <c r="F619" s="57"/>
      <c r="G619" s="57"/>
      <c r="H619" s="57"/>
      <c r="I619" s="57"/>
    </row>
    <row r="620" spans="1:9" ht="14.4">
      <c r="A620" s="57"/>
      <c r="B620" s="57"/>
      <c r="C620" s="57"/>
      <c r="D620" s="108"/>
      <c r="E620" s="57"/>
      <c r="F620" s="57"/>
      <c r="G620" s="57"/>
      <c r="H620" s="57"/>
      <c r="I620" s="57"/>
    </row>
    <row r="621" spans="1:9" ht="14.4">
      <c r="A621" s="57"/>
      <c r="B621" s="57"/>
      <c r="C621" s="57"/>
      <c r="D621" s="108"/>
      <c r="E621" s="57"/>
      <c r="F621" s="57"/>
      <c r="G621" s="57"/>
      <c r="H621" s="57"/>
      <c r="I621" s="57"/>
    </row>
    <row r="622" spans="1:9" ht="14.4">
      <c r="A622" s="57"/>
      <c r="B622" s="57"/>
      <c r="C622" s="57"/>
      <c r="D622" s="108"/>
      <c r="E622" s="57"/>
      <c r="F622" s="57"/>
      <c r="G622" s="57"/>
      <c r="H622" s="57"/>
      <c r="I622" s="57"/>
    </row>
    <row r="623" spans="1:9" ht="14.4">
      <c r="A623" s="57"/>
      <c r="B623" s="57"/>
      <c r="C623" s="57"/>
      <c r="D623" s="108"/>
      <c r="E623" s="57"/>
      <c r="F623" s="57"/>
      <c r="G623" s="57"/>
      <c r="H623" s="57"/>
      <c r="I623" s="57"/>
    </row>
    <row r="624" spans="1:9" ht="14.4">
      <c r="A624" s="57"/>
      <c r="B624" s="57"/>
      <c r="C624" s="57"/>
      <c r="D624" s="108"/>
      <c r="E624" s="57"/>
      <c r="F624" s="57"/>
      <c r="G624" s="57"/>
      <c r="H624" s="57"/>
      <c r="I624" s="57"/>
    </row>
    <row r="625" spans="1:9" ht="14.4">
      <c r="A625" s="57"/>
      <c r="B625" s="57"/>
      <c r="C625" s="57"/>
      <c r="D625" s="108"/>
      <c r="E625" s="57"/>
      <c r="F625" s="57"/>
      <c r="G625" s="57"/>
      <c r="H625" s="57"/>
      <c r="I625" s="57"/>
    </row>
    <row r="626" spans="1:9" ht="14.4">
      <c r="A626" s="57"/>
      <c r="B626" s="57"/>
      <c r="C626" s="57"/>
      <c r="D626" s="108"/>
      <c r="E626" s="57"/>
      <c r="F626" s="57"/>
      <c r="G626" s="57"/>
      <c r="H626" s="57"/>
      <c r="I626" s="57"/>
    </row>
    <row r="627" spans="1:9" ht="14.4">
      <c r="A627" s="57"/>
      <c r="B627" s="57"/>
      <c r="C627" s="57"/>
      <c r="D627" s="108"/>
      <c r="E627" s="57"/>
      <c r="F627" s="57"/>
      <c r="G627" s="57"/>
      <c r="H627" s="57"/>
      <c r="I627" s="57"/>
    </row>
    <row r="628" spans="1:9" ht="14.4">
      <c r="A628" s="57"/>
      <c r="B628" s="57"/>
      <c r="C628" s="57"/>
      <c r="D628" s="108"/>
      <c r="E628" s="57"/>
      <c r="F628" s="57"/>
      <c r="G628" s="57"/>
      <c r="H628" s="57"/>
      <c r="I628" s="57"/>
    </row>
    <row r="629" spans="1:9" ht="14.4">
      <c r="A629" s="57"/>
      <c r="B629" s="57"/>
      <c r="C629" s="57"/>
      <c r="D629" s="108"/>
      <c r="E629" s="57"/>
      <c r="F629" s="57"/>
      <c r="G629" s="57"/>
      <c r="H629" s="57"/>
      <c r="I629" s="57"/>
    </row>
    <row r="630" spans="1:9" ht="14.4">
      <c r="A630" s="57"/>
      <c r="B630" s="57"/>
      <c r="C630" s="57"/>
      <c r="D630" s="108"/>
      <c r="E630" s="57"/>
      <c r="F630" s="57"/>
      <c r="G630" s="57"/>
      <c r="H630" s="57"/>
      <c r="I630" s="57"/>
    </row>
    <row r="631" spans="1:9" ht="14.4">
      <c r="A631" s="57"/>
      <c r="B631" s="57"/>
      <c r="C631" s="57"/>
      <c r="D631" s="108"/>
      <c r="E631" s="57"/>
      <c r="F631" s="57"/>
      <c r="G631" s="57"/>
      <c r="H631" s="57"/>
      <c r="I631" s="57"/>
    </row>
    <row r="632" spans="1:9" ht="14.4">
      <c r="A632" s="57"/>
      <c r="B632" s="57"/>
      <c r="C632" s="57"/>
      <c r="D632" s="108"/>
      <c r="E632" s="57"/>
      <c r="F632" s="57"/>
      <c r="G632" s="57"/>
      <c r="H632" s="57"/>
      <c r="I632" s="57"/>
    </row>
    <row r="633" spans="1:9" ht="14.4">
      <c r="A633" s="57"/>
      <c r="B633" s="57"/>
      <c r="C633" s="57"/>
      <c r="D633" s="108"/>
      <c r="E633" s="57"/>
      <c r="F633" s="57"/>
      <c r="G633" s="57"/>
      <c r="H633" s="57"/>
      <c r="I633" s="57"/>
    </row>
    <row r="634" spans="1:9" ht="14.4">
      <c r="A634" s="57"/>
      <c r="B634" s="57"/>
      <c r="C634" s="57"/>
      <c r="D634" s="108"/>
      <c r="E634" s="57"/>
      <c r="F634" s="57"/>
      <c r="G634" s="57"/>
      <c r="H634" s="57"/>
      <c r="I634" s="57"/>
    </row>
    <row r="635" spans="1:9" ht="14.4">
      <c r="A635" s="57"/>
      <c r="B635" s="57"/>
      <c r="C635" s="57"/>
      <c r="D635" s="108"/>
      <c r="E635" s="57"/>
      <c r="F635" s="57"/>
      <c r="G635" s="57"/>
      <c r="H635" s="57"/>
      <c r="I635" s="57"/>
    </row>
    <row r="636" spans="1:9" ht="14.4">
      <c r="A636" s="57"/>
      <c r="B636" s="57"/>
      <c r="C636" s="57"/>
      <c r="D636" s="108"/>
      <c r="E636" s="57"/>
      <c r="F636" s="57"/>
      <c r="G636" s="57"/>
      <c r="H636" s="57"/>
      <c r="I636" s="57"/>
    </row>
    <row r="637" spans="1:9" ht="14.4">
      <c r="A637" s="57"/>
      <c r="B637" s="57"/>
      <c r="C637" s="57"/>
      <c r="D637" s="108"/>
      <c r="E637" s="57"/>
      <c r="F637" s="57"/>
      <c r="G637" s="57"/>
      <c r="H637" s="57"/>
      <c r="I637" s="57"/>
    </row>
    <row r="638" spans="1:9" ht="14.4">
      <c r="A638" s="57"/>
      <c r="B638" s="57"/>
      <c r="C638" s="57"/>
      <c r="D638" s="108"/>
      <c r="E638" s="57"/>
      <c r="F638" s="57"/>
      <c r="G638" s="57"/>
      <c r="H638" s="57"/>
      <c r="I638" s="57"/>
    </row>
    <row r="639" spans="1:9" ht="14.4">
      <c r="A639" s="57"/>
      <c r="B639" s="57"/>
      <c r="C639" s="57"/>
      <c r="D639" s="108"/>
      <c r="E639" s="57"/>
      <c r="F639" s="57"/>
      <c r="G639" s="57"/>
      <c r="H639" s="57"/>
      <c r="I639" s="57"/>
    </row>
    <row r="640" spans="1:9" ht="14.4">
      <c r="A640" s="57"/>
      <c r="B640" s="57"/>
      <c r="C640" s="57"/>
      <c r="D640" s="108"/>
      <c r="E640" s="57"/>
      <c r="F640" s="57"/>
      <c r="G640" s="57"/>
      <c r="H640" s="57"/>
      <c r="I640" s="57"/>
    </row>
    <row r="641" spans="1:9" ht="14.4">
      <c r="A641" s="57"/>
      <c r="B641" s="57"/>
      <c r="C641" s="57"/>
      <c r="D641" s="108"/>
      <c r="E641" s="57"/>
      <c r="F641" s="57"/>
      <c r="G641" s="57"/>
      <c r="H641" s="57"/>
      <c r="I641" s="57"/>
    </row>
    <row r="642" spans="1:9" ht="14.4">
      <c r="A642" s="57"/>
      <c r="B642" s="57"/>
      <c r="C642" s="57"/>
      <c r="D642" s="108"/>
      <c r="E642" s="57"/>
      <c r="F642" s="57"/>
      <c r="G642" s="57"/>
      <c r="H642" s="57"/>
      <c r="I642" s="57"/>
    </row>
    <row r="643" spans="1:9" ht="14.4">
      <c r="A643" s="57"/>
      <c r="B643" s="57"/>
      <c r="C643" s="57"/>
      <c r="D643" s="108"/>
      <c r="E643" s="57"/>
      <c r="F643" s="57"/>
      <c r="G643" s="57"/>
      <c r="H643" s="57"/>
      <c r="I643" s="57"/>
    </row>
    <row r="644" spans="1:9" ht="14.4">
      <c r="A644" s="57"/>
      <c r="B644" s="57"/>
      <c r="C644" s="57"/>
      <c r="D644" s="108"/>
      <c r="E644" s="57"/>
      <c r="F644" s="57"/>
      <c r="G644" s="57"/>
      <c r="H644" s="57"/>
      <c r="I644" s="57"/>
    </row>
    <row r="645" spans="1:9" ht="14.4">
      <c r="A645" s="57"/>
      <c r="B645" s="57"/>
      <c r="C645" s="57"/>
      <c r="D645" s="108"/>
      <c r="E645" s="57"/>
      <c r="F645" s="57"/>
      <c r="G645" s="57"/>
      <c r="H645" s="57"/>
      <c r="I645" s="57"/>
    </row>
    <row r="646" spans="1:9" ht="14.4">
      <c r="A646" s="57"/>
      <c r="B646" s="57"/>
      <c r="C646" s="57"/>
      <c r="D646" s="108"/>
      <c r="E646" s="57"/>
      <c r="F646" s="57"/>
      <c r="G646" s="57"/>
      <c r="H646" s="57"/>
      <c r="I646" s="57"/>
    </row>
    <row r="647" spans="1:9" ht="14.4">
      <c r="A647" s="57"/>
      <c r="B647" s="57"/>
      <c r="C647" s="57"/>
      <c r="D647" s="108"/>
      <c r="E647" s="57"/>
      <c r="F647" s="57"/>
      <c r="G647" s="57"/>
      <c r="H647" s="57"/>
      <c r="I647" s="57"/>
    </row>
    <row r="648" spans="1:9" ht="14.4">
      <c r="A648" s="57"/>
      <c r="B648" s="57"/>
      <c r="C648" s="57"/>
      <c r="D648" s="108"/>
      <c r="E648" s="57"/>
      <c r="F648" s="57"/>
      <c r="G648" s="57"/>
      <c r="H648" s="57"/>
      <c r="I648" s="57"/>
    </row>
    <row r="649" spans="1:9" ht="14.4">
      <c r="A649" s="57"/>
      <c r="B649" s="57"/>
      <c r="C649" s="57"/>
      <c r="D649" s="108"/>
      <c r="E649" s="57"/>
      <c r="F649" s="57"/>
      <c r="G649" s="57"/>
      <c r="H649" s="57"/>
      <c r="I649" s="57"/>
    </row>
    <row r="650" spans="1:9" ht="14.4">
      <c r="A650" s="57"/>
      <c r="B650" s="57"/>
      <c r="C650" s="57"/>
      <c r="D650" s="108"/>
      <c r="E650" s="57"/>
      <c r="F650" s="57"/>
      <c r="G650" s="57"/>
      <c r="H650" s="57"/>
      <c r="I650" s="57"/>
    </row>
    <row r="651" spans="1:9" ht="14.4">
      <c r="A651" s="57"/>
      <c r="B651" s="57"/>
      <c r="C651" s="57"/>
      <c r="D651" s="108"/>
      <c r="E651" s="57"/>
      <c r="F651" s="57"/>
      <c r="G651" s="57"/>
      <c r="H651" s="57"/>
      <c r="I651" s="57"/>
    </row>
    <row r="652" spans="1:9" ht="14.4">
      <c r="A652" s="57"/>
      <c r="B652" s="57"/>
      <c r="C652" s="57"/>
      <c r="D652" s="108"/>
      <c r="E652" s="57"/>
      <c r="F652" s="57"/>
      <c r="G652" s="57"/>
      <c r="H652" s="57"/>
      <c r="I652" s="57"/>
    </row>
    <row r="653" spans="1:9" ht="14.4">
      <c r="A653" s="57"/>
      <c r="B653" s="57"/>
      <c r="C653" s="57"/>
      <c r="D653" s="108"/>
      <c r="E653" s="57"/>
      <c r="F653" s="57"/>
      <c r="G653" s="57"/>
      <c r="H653" s="57"/>
      <c r="I653" s="57"/>
    </row>
    <row r="654" spans="1:9" ht="14.4">
      <c r="A654" s="57"/>
      <c r="B654" s="57"/>
      <c r="C654" s="57"/>
      <c r="D654" s="108"/>
      <c r="E654" s="57"/>
      <c r="F654" s="57"/>
      <c r="G654" s="57"/>
      <c r="H654" s="57"/>
      <c r="I654" s="57"/>
    </row>
    <row r="655" spans="1:9" ht="14.4">
      <c r="A655" s="57"/>
      <c r="B655" s="57"/>
      <c r="C655" s="57"/>
      <c r="D655" s="108"/>
      <c r="E655" s="57"/>
      <c r="F655" s="57"/>
      <c r="G655" s="57"/>
      <c r="H655" s="57"/>
      <c r="I655" s="57"/>
    </row>
    <row r="656" spans="1:9" ht="14.4">
      <c r="A656" s="57"/>
      <c r="B656" s="57"/>
      <c r="C656" s="57"/>
      <c r="D656" s="108"/>
      <c r="E656" s="57"/>
      <c r="F656" s="57"/>
      <c r="G656" s="57"/>
      <c r="H656" s="57"/>
      <c r="I656" s="57"/>
    </row>
    <row r="657" spans="1:9" ht="14.4">
      <c r="A657" s="57"/>
      <c r="B657" s="57"/>
      <c r="C657" s="57"/>
      <c r="D657" s="108"/>
      <c r="E657" s="57"/>
      <c r="F657" s="57"/>
      <c r="G657" s="57"/>
      <c r="H657" s="57"/>
      <c r="I657" s="57"/>
    </row>
    <row r="658" spans="1:9" ht="14.4">
      <c r="A658" s="57"/>
      <c r="B658" s="57"/>
      <c r="C658" s="57"/>
      <c r="D658" s="108"/>
      <c r="E658" s="57"/>
      <c r="F658" s="57"/>
      <c r="G658" s="57"/>
      <c r="H658" s="57"/>
      <c r="I658" s="57"/>
    </row>
    <row r="659" spans="1:9" ht="14.4">
      <c r="A659" s="57"/>
      <c r="B659" s="57"/>
      <c r="C659" s="57"/>
      <c r="D659" s="108"/>
      <c r="E659" s="57"/>
      <c r="F659" s="57"/>
      <c r="G659" s="57"/>
      <c r="H659" s="57"/>
      <c r="I659" s="57"/>
    </row>
    <row r="660" spans="1:9" ht="14.4">
      <c r="A660" s="57"/>
      <c r="B660" s="57"/>
      <c r="C660" s="57"/>
      <c r="D660" s="108"/>
      <c r="E660" s="57"/>
      <c r="F660" s="57"/>
      <c r="G660" s="57"/>
      <c r="H660" s="57"/>
      <c r="I660" s="57"/>
    </row>
    <row r="661" spans="1:9" ht="14.4">
      <c r="A661" s="57"/>
      <c r="B661" s="57"/>
      <c r="C661" s="57"/>
      <c r="D661" s="108"/>
      <c r="E661" s="57"/>
      <c r="F661" s="57"/>
      <c r="G661" s="57"/>
      <c r="H661" s="57"/>
      <c r="I661" s="57"/>
    </row>
    <row r="662" spans="1:9" ht="14.4">
      <c r="A662" s="57"/>
      <c r="B662" s="57"/>
      <c r="C662" s="57"/>
      <c r="D662" s="108"/>
      <c r="E662" s="57"/>
      <c r="F662" s="57"/>
      <c r="G662" s="57"/>
      <c r="H662" s="57"/>
      <c r="I662" s="57"/>
    </row>
    <row r="663" spans="1:9" ht="14.4">
      <c r="A663" s="57"/>
      <c r="B663" s="57"/>
      <c r="C663" s="57"/>
      <c r="D663" s="108"/>
      <c r="E663" s="57"/>
      <c r="F663" s="57"/>
      <c r="G663" s="57"/>
      <c r="H663" s="57"/>
      <c r="I663" s="57"/>
    </row>
    <row r="664" spans="1:9" ht="14.4">
      <c r="A664" s="57"/>
      <c r="B664" s="57"/>
      <c r="C664" s="57"/>
      <c r="D664" s="108"/>
      <c r="E664" s="57"/>
      <c r="F664" s="57"/>
      <c r="G664" s="57"/>
      <c r="H664" s="57"/>
      <c r="I664" s="57"/>
    </row>
    <row r="665" spans="1:9" ht="14.4">
      <c r="A665" s="57"/>
      <c r="B665" s="57"/>
      <c r="C665" s="57"/>
      <c r="D665" s="108"/>
      <c r="E665" s="57"/>
      <c r="F665" s="57"/>
      <c r="G665" s="57"/>
      <c r="H665" s="57"/>
      <c r="I665" s="57"/>
    </row>
    <row r="666" spans="1:9" ht="14.4">
      <c r="A666" s="57"/>
      <c r="B666" s="57"/>
      <c r="C666" s="57"/>
      <c r="D666" s="108"/>
      <c r="E666" s="57"/>
      <c r="F666" s="57"/>
      <c r="G666" s="57"/>
      <c r="H666" s="57"/>
      <c r="I666" s="57"/>
    </row>
    <row r="667" spans="1:9" ht="14.4">
      <c r="A667" s="57"/>
      <c r="B667" s="57"/>
      <c r="C667" s="57"/>
      <c r="D667" s="108"/>
      <c r="E667" s="57"/>
      <c r="F667" s="57"/>
      <c r="G667" s="57"/>
      <c r="H667" s="57"/>
      <c r="I667" s="57"/>
    </row>
    <row r="668" spans="1:9" ht="14.4">
      <c r="A668" s="57"/>
      <c r="B668" s="57"/>
      <c r="C668" s="57"/>
      <c r="D668" s="108"/>
      <c r="E668" s="57"/>
      <c r="F668" s="57"/>
      <c r="G668" s="57"/>
      <c r="H668" s="57"/>
      <c r="I668" s="57"/>
    </row>
    <row r="669" spans="1:9" ht="14.4">
      <c r="A669" s="57"/>
      <c r="B669" s="57"/>
      <c r="C669" s="57"/>
      <c r="D669" s="108"/>
      <c r="E669" s="57"/>
      <c r="F669" s="57"/>
      <c r="G669" s="57"/>
      <c r="H669" s="57"/>
      <c r="I669" s="57"/>
    </row>
    <row r="670" spans="1:9" ht="14.4">
      <c r="A670" s="57"/>
      <c r="B670" s="57"/>
      <c r="C670" s="57"/>
      <c r="D670" s="108"/>
      <c r="E670" s="57"/>
      <c r="F670" s="57"/>
      <c r="G670" s="57"/>
      <c r="H670" s="57"/>
      <c r="I670" s="57"/>
    </row>
    <row r="671" spans="1:9" ht="14.4">
      <c r="A671" s="57"/>
      <c r="B671" s="57"/>
      <c r="C671" s="57"/>
      <c r="D671" s="108"/>
      <c r="E671" s="57"/>
      <c r="F671" s="57"/>
      <c r="G671" s="57"/>
      <c r="H671" s="57"/>
      <c r="I671" s="57"/>
    </row>
    <row r="672" spans="1:9" ht="14.4">
      <c r="A672" s="57"/>
      <c r="B672" s="57"/>
      <c r="C672" s="57"/>
      <c r="D672" s="108"/>
      <c r="E672" s="57"/>
      <c r="F672" s="57"/>
      <c r="G672" s="57"/>
      <c r="H672" s="57"/>
      <c r="I672" s="57"/>
    </row>
    <row r="673" spans="1:9" ht="14.4">
      <c r="A673" s="57"/>
      <c r="B673" s="57"/>
      <c r="C673" s="57"/>
      <c r="D673" s="108"/>
      <c r="E673" s="57"/>
      <c r="F673" s="57"/>
      <c r="G673" s="57"/>
      <c r="H673" s="57"/>
      <c r="I673" s="57"/>
    </row>
    <row r="674" spans="1:9" ht="14.4">
      <c r="A674" s="57"/>
      <c r="B674" s="57"/>
      <c r="C674" s="57"/>
      <c r="D674" s="108"/>
      <c r="E674" s="57"/>
      <c r="F674" s="57"/>
      <c r="G674" s="57"/>
      <c r="H674" s="57"/>
      <c r="I674" s="57"/>
    </row>
    <row r="675" spans="1:9" ht="14.4">
      <c r="A675" s="57"/>
      <c r="B675" s="57"/>
      <c r="C675" s="57"/>
      <c r="D675" s="108"/>
      <c r="E675" s="57"/>
      <c r="F675" s="57"/>
      <c r="G675" s="57"/>
      <c r="H675" s="57"/>
      <c r="I675" s="57"/>
    </row>
    <row r="676" spans="1:9" ht="14.4">
      <c r="A676" s="57"/>
      <c r="B676" s="57"/>
      <c r="C676" s="57"/>
      <c r="D676" s="108"/>
      <c r="E676" s="57"/>
      <c r="F676" s="57"/>
      <c r="G676" s="57"/>
      <c r="H676" s="57"/>
      <c r="I676" s="57"/>
    </row>
    <row r="677" spans="1:9" ht="14.4">
      <c r="A677" s="57"/>
      <c r="B677" s="57"/>
      <c r="C677" s="57"/>
      <c r="D677" s="108"/>
      <c r="E677" s="57"/>
      <c r="F677" s="57"/>
      <c r="G677" s="57"/>
      <c r="H677" s="57"/>
      <c r="I677" s="57"/>
    </row>
    <row r="678" spans="1:9" ht="14.4">
      <c r="A678" s="57"/>
      <c r="B678" s="57"/>
      <c r="C678" s="57"/>
      <c r="D678" s="108"/>
      <c r="E678" s="57"/>
      <c r="F678" s="57"/>
      <c r="G678" s="57"/>
      <c r="H678" s="57"/>
      <c r="I678" s="57"/>
    </row>
    <row r="679" spans="1:9" ht="14.4">
      <c r="A679" s="57"/>
      <c r="B679" s="57"/>
      <c r="C679" s="57"/>
      <c r="D679" s="108"/>
      <c r="E679" s="57"/>
      <c r="F679" s="57"/>
      <c r="G679" s="57"/>
      <c r="H679" s="57"/>
      <c r="I679" s="57"/>
    </row>
    <row r="680" spans="1:9" ht="14.4">
      <c r="A680" s="57"/>
      <c r="B680" s="57"/>
      <c r="C680" s="57"/>
      <c r="D680" s="108"/>
      <c r="E680" s="57"/>
      <c r="F680" s="57"/>
      <c r="G680" s="57"/>
      <c r="H680" s="57"/>
      <c r="I680" s="57"/>
    </row>
    <row r="681" spans="1:9" ht="14.4">
      <c r="A681" s="57"/>
      <c r="B681" s="57"/>
      <c r="C681" s="57"/>
      <c r="D681" s="108"/>
      <c r="E681" s="57"/>
      <c r="F681" s="57"/>
      <c r="G681" s="57"/>
      <c r="H681" s="57"/>
      <c r="I681" s="57"/>
    </row>
    <row r="682" spans="1:9" ht="14.4">
      <c r="A682" s="57"/>
      <c r="B682" s="57"/>
      <c r="C682" s="57"/>
      <c r="D682" s="108"/>
      <c r="E682" s="57"/>
      <c r="F682" s="57"/>
      <c r="G682" s="57"/>
      <c r="H682" s="57"/>
      <c r="I682" s="57"/>
    </row>
    <row r="683" spans="1:9" ht="14.4">
      <c r="A683" s="57"/>
      <c r="B683" s="57"/>
      <c r="C683" s="57"/>
      <c r="D683" s="108"/>
      <c r="E683" s="57"/>
      <c r="F683" s="57"/>
      <c r="G683" s="57"/>
      <c r="H683" s="57"/>
      <c r="I683" s="57"/>
    </row>
    <row r="684" spans="1:9" ht="14.4">
      <c r="A684" s="57"/>
      <c r="B684" s="57"/>
      <c r="C684" s="57"/>
      <c r="D684" s="108"/>
      <c r="E684" s="57"/>
      <c r="F684" s="57"/>
      <c r="G684" s="57"/>
      <c r="H684" s="57"/>
      <c r="I684" s="57"/>
    </row>
    <row r="685" spans="1:9" ht="14.4">
      <c r="A685" s="57"/>
      <c r="B685" s="57"/>
      <c r="C685" s="57"/>
      <c r="D685" s="108"/>
      <c r="E685" s="57"/>
      <c r="F685" s="57"/>
      <c r="G685" s="57"/>
      <c r="H685" s="57"/>
      <c r="I685" s="57"/>
    </row>
    <row r="686" spans="1:9" ht="14.4">
      <c r="A686" s="57"/>
      <c r="B686" s="57"/>
      <c r="C686" s="57"/>
      <c r="D686" s="108"/>
      <c r="E686" s="57"/>
      <c r="F686" s="57"/>
      <c r="G686" s="57"/>
      <c r="H686" s="57"/>
      <c r="I686" s="57"/>
    </row>
    <row r="687" spans="1:9" ht="14.4">
      <c r="A687" s="57"/>
      <c r="B687" s="57"/>
      <c r="C687" s="57"/>
      <c r="D687" s="108"/>
      <c r="E687" s="57"/>
      <c r="F687" s="57"/>
      <c r="G687" s="57"/>
      <c r="H687" s="57"/>
      <c r="I687" s="57"/>
    </row>
    <row r="688" spans="1:9" ht="14.4">
      <c r="A688" s="57"/>
      <c r="B688" s="57"/>
      <c r="C688" s="57"/>
      <c r="D688" s="108"/>
      <c r="E688" s="57"/>
      <c r="F688" s="57"/>
      <c r="G688" s="57"/>
      <c r="H688" s="57"/>
      <c r="I688" s="57"/>
    </row>
    <row r="689" spans="1:9" ht="14.4">
      <c r="A689" s="57"/>
      <c r="B689" s="57"/>
      <c r="C689" s="57"/>
      <c r="D689" s="108"/>
      <c r="E689" s="57"/>
      <c r="F689" s="57"/>
      <c r="G689" s="57"/>
      <c r="H689" s="57"/>
      <c r="I689" s="57"/>
    </row>
    <row r="690" spans="1:9" ht="14.4">
      <c r="A690" s="57"/>
      <c r="B690" s="57"/>
      <c r="C690" s="57"/>
      <c r="D690" s="108"/>
      <c r="E690" s="57"/>
      <c r="F690" s="57"/>
      <c r="G690" s="57"/>
      <c r="H690" s="57"/>
      <c r="I690" s="57"/>
    </row>
    <row r="691" spans="1:9" ht="14.4">
      <c r="A691" s="57"/>
      <c r="B691" s="57"/>
      <c r="C691" s="57"/>
      <c r="D691" s="108"/>
      <c r="E691" s="57"/>
      <c r="F691" s="57"/>
      <c r="G691" s="57"/>
      <c r="H691" s="57"/>
      <c r="I691" s="57"/>
    </row>
    <row r="692" spans="1:9" ht="14.4">
      <c r="A692" s="57"/>
      <c r="B692" s="57"/>
      <c r="C692" s="57"/>
      <c r="D692" s="108"/>
      <c r="E692" s="57"/>
      <c r="F692" s="57"/>
      <c r="G692" s="57"/>
      <c r="H692" s="57"/>
      <c r="I692" s="57"/>
    </row>
    <row r="693" spans="1:9" ht="14.4">
      <c r="A693" s="57"/>
      <c r="B693" s="57"/>
      <c r="C693" s="57"/>
      <c r="D693" s="108"/>
      <c r="E693" s="57"/>
      <c r="F693" s="57"/>
      <c r="G693" s="57"/>
      <c r="H693" s="57"/>
      <c r="I693" s="57"/>
    </row>
    <row r="694" spans="1:9" ht="14.4">
      <c r="A694" s="57"/>
      <c r="B694" s="57"/>
      <c r="C694" s="57"/>
      <c r="D694" s="108"/>
      <c r="E694" s="57"/>
      <c r="F694" s="57"/>
      <c r="G694" s="57"/>
      <c r="H694" s="57"/>
      <c r="I694" s="57"/>
    </row>
    <row r="695" spans="1:9" ht="14.4">
      <c r="A695" s="57"/>
      <c r="B695" s="57"/>
      <c r="C695" s="57"/>
      <c r="D695" s="108"/>
      <c r="E695" s="57"/>
      <c r="F695" s="57"/>
      <c r="G695" s="57"/>
      <c r="H695" s="57"/>
      <c r="I695" s="57"/>
    </row>
    <row r="696" spans="1:9" ht="14.4">
      <c r="A696" s="57"/>
      <c r="B696" s="57"/>
      <c r="C696" s="57"/>
      <c r="D696" s="108"/>
      <c r="E696" s="57"/>
      <c r="F696" s="57"/>
      <c r="G696" s="57"/>
      <c r="H696" s="57"/>
      <c r="I696" s="57"/>
    </row>
    <row r="697" spans="1:9" ht="14.4">
      <c r="A697" s="57"/>
      <c r="B697" s="57"/>
      <c r="C697" s="57"/>
      <c r="D697" s="108"/>
      <c r="E697" s="57"/>
      <c r="F697" s="57"/>
      <c r="G697" s="57"/>
      <c r="H697" s="57"/>
      <c r="I697" s="57"/>
    </row>
    <row r="698" spans="1:9" ht="14.4">
      <c r="A698" s="57"/>
      <c r="B698" s="57"/>
      <c r="C698" s="57"/>
      <c r="D698" s="108"/>
      <c r="E698" s="57"/>
      <c r="F698" s="57"/>
      <c r="G698" s="57"/>
      <c r="H698" s="57"/>
      <c r="I698" s="57"/>
    </row>
    <row r="699" spans="1:9" ht="14.4">
      <c r="A699" s="57"/>
      <c r="B699" s="57"/>
      <c r="C699" s="57"/>
      <c r="D699" s="108"/>
      <c r="E699" s="57"/>
      <c r="F699" s="57"/>
      <c r="G699" s="57"/>
      <c r="H699" s="57"/>
      <c r="I699" s="57"/>
    </row>
    <row r="700" spans="1:9" ht="14.4">
      <c r="A700" s="57"/>
      <c r="B700" s="57"/>
      <c r="C700" s="57"/>
      <c r="D700" s="108"/>
      <c r="E700" s="57"/>
      <c r="F700" s="57"/>
      <c r="G700" s="57"/>
      <c r="H700" s="57"/>
      <c r="I700" s="57"/>
    </row>
    <row r="701" spans="1:9" ht="14.4">
      <c r="A701" s="57"/>
      <c r="B701" s="57"/>
      <c r="C701" s="57"/>
      <c r="D701" s="108"/>
      <c r="E701" s="57"/>
      <c r="F701" s="57"/>
      <c r="G701" s="57"/>
      <c r="H701" s="57"/>
      <c r="I701" s="57"/>
    </row>
    <row r="702" spans="1:9" ht="14.4">
      <c r="A702" s="57"/>
      <c r="B702" s="57"/>
      <c r="C702" s="57"/>
      <c r="D702" s="108"/>
      <c r="E702" s="57"/>
      <c r="F702" s="57"/>
      <c r="G702" s="57"/>
      <c r="H702" s="57"/>
      <c r="I702" s="57"/>
    </row>
    <row r="703" spans="1:9" ht="14.4">
      <c r="A703" s="57"/>
      <c r="B703" s="57"/>
      <c r="C703" s="57"/>
      <c r="D703" s="108"/>
      <c r="E703" s="57"/>
      <c r="F703" s="57"/>
      <c r="G703" s="57"/>
      <c r="H703" s="57"/>
      <c r="I703" s="57"/>
    </row>
    <row r="704" spans="1:9" ht="14.4">
      <c r="A704" s="57"/>
      <c r="B704" s="57"/>
      <c r="C704" s="57"/>
      <c r="D704" s="108"/>
      <c r="E704" s="57"/>
      <c r="F704" s="57"/>
      <c r="G704" s="57"/>
      <c r="H704" s="57"/>
      <c r="I704" s="57"/>
    </row>
    <row r="705" spans="1:9" ht="14.4">
      <c r="A705" s="57"/>
      <c r="B705" s="57"/>
      <c r="C705" s="57"/>
      <c r="D705" s="108"/>
      <c r="E705" s="57"/>
      <c r="F705" s="57"/>
      <c r="G705" s="57"/>
      <c r="H705" s="57"/>
      <c r="I705" s="57"/>
    </row>
    <row r="706" spans="1:9" ht="14.4">
      <c r="A706" s="57"/>
      <c r="B706" s="57"/>
      <c r="C706" s="57"/>
      <c r="D706" s="108"/>
      <c r="E706" s="57"/>
      <c r="F706" s="57"/>
      <c r="G706" s="57"/>
      <c r="H706" s="57"/>
      <c r="I706" s="57"/>
    </row>
    <row r="707" spans="1:9" ht="14.4">
      <c r="A707" s="57"/>
      <c r="B707" s="57"/>
      <c r="C707" s="57"/>
      <c r="D707" s="108"/>
      <c r="E707" s="57"/>
      <c r="F707" s="57"/>
      <c r="G707" s="57"/>
      <c r="H707" s="57"/>
      <c r="I707" s="57"/>
    </row>
    <row r="708" spans="1:9" ht="14.4">
      <c r="A708" s="57"/>
      <c r="B708" s="57"/>
      <c r="C708" s="57"/>
      <c r="D708" s="108"/>
      <c r="E708" s="57"/>
      <c r="F708" s="57"/>
      <c r="G708" s="57"/>
      <c r="H708" s="57"/>
      <c r="I708" s="57"/>
    </row>
    <row r="709" spans="1:9" ht="14.4">
      <c r="A709" s="57"/>
      <c r="B709" s="57"/>
      <c r="C709" s="57"/>
      <c r="D709" s="108"/>
      <c r="E709" s="57"/>
      <c r="F709" s="57"/>
      <c r="G709" s="57"/>
      <c r="H709" s="57"/>
      <c r="I709" s="57"/>
    </row>
    <row r="710" spans="1:9" ht="14.4">
      <c r="A710" s="57"/>
      <c r="B710" s="57"/>
      <c r="C710" s="57"/>
      <c r="D710" s="108"/>
      <c r="E710" s="57"/>
      <c r="F710" s="57"/>
      <c r="G710" s="57"/>
      <c r="H710" s="57"/>
      <c r="I710" s="57"/>
    </row>
    <row r="711" spans="1:9" ht="14.4">
      <c r="A711" s="57"/>
      <c r="B711" s="57"/>
      <c r="C711" s="57"/>
      <c r="D711" s="108"/>
      <c r="E711" s="57"/>
      <c r="F711" s="57"/>
      <c r="G711" s="57"/>
      <c r="H711" s="57"/>
      <c r="I711" s="57"/>
    </row>
    <row r="712" spans="1:9" ht="14.4">
      <c r="A712" s="57"/>
      <c r="B712" s="57"/>
      <c r="C712" s="57"/>
      <c r="D712" s="108"/>
      <c r="E712" s="57"/>
      <c r="F712" s="57"/>
      <c r="G712" s="57"/>
      <c r="H712" s="57"/>
      <c r="I712" s="57"/>
    </row>
    <row r="713" spans="1:9" ht="14.4">
      <c r="A713" s="57"/>
      <c r="B713" s="57"/>
      <c r="C713" s="57"/>
      <c r="D713" s="108"/>
      <c r="E713" s="57"/>
      <c r="F713" s="57"/>
      <c r="G713" s="57"/>
      <c r="H713" s="57"/>
      <c r="I713" s="57"/>
    </row>
    <row r="714" spans="1:9" ht="14.4">
      <c r="A714" s="57"/>
      <c r="B714" s="57"/>
      <c r="C714" s="57"/>
      <c r="D714" s="108"/>
      <c r="E714" s="57"/>
      <c r="F714" s="57"/>
      <c r="G714" s="57"/>
      <c r="H714" s="57"/>
      <c r="I714" s="57"/>
    </row>
    <row r="715" spans="1:9" ht="14.4">
      <c r="A715" s="57"/>
      <c r="B715" s="57"/>
      <c r="C715" s="57"/>
      <c r="D715" s="108"/>
      <c r="E715" s="57"/>
      <c r="F715" s="57"/>
      <c r="G715" s="57"/>
      <c r="H715" s="57"/>
      <c r="I715" s="57"/>
    </row>
    <row r="716" spans="1:9" ht="14.4">
      <c r="A716" s="57"/>
      <c r="B716" s="57"/>
      <c r="C716" s="57"/>
      <c r="D716" s="108"/>
      <c r="E716" s="57"/>
      <c r="F716" s="57"/>
      <c r="G716" s="57"/>
      <c r="H716" s="57"/>
      <c r="I716" s="57"/>
    </row>
    <row r="717" spans="1:9" ht="14.4">
      <c r="A717" s="57"/>
      <c r="B717" s="57"/>
      <c r="C717" s="57"/>
      <c r="D717" s="108"/>
      <c r="E717" s="57"/>
      <c r="F717" s="57"/>
      <c r="G717" s="57"/>
      <c r="H717" s="57"/>
      <c r="I717" s="57"/>
    </row>
    <row r="718" spans="1:9" ht="14.4">
      <c r="A718" s="57"/>
      <c r="B718" s="57"/>
      <c r="C718" s="57"/>
      <c r="D718" s="108"/>
      <c r="E718" s="57"/>
      <c r="F718" s="57"/>
      <c r="G718" s="57"/>
      <c r="H718" s="57"/>
      <c r="I718" s="57"/>
    </row>
    <row r="719" spans="1:9" ht="14.4">
      <c r="A719" s="57"/>
      <c r="B719" s="57"/>
      <c r="C719" s="57"/>
      <c r="D719" s="108"/>
      <c r="E719" s="57"/>
      <c r="F719" s="57"/>
      <c r="G719" s="57"/>
      <c r="H719" s="57"/>
      <c r="I719" s="57"/>
    </row>
    <row r="720" spans="1:9" ht="14.4">
      <c r="A720" s="57"/>
      <c r="B720" s="57"/>
      <c r="C720" s="57"/>
      <c r="D720" s="108"/>
      <c r="E720" s="57"/>
      <c r="F720" s="57"/>
      <c r="G720" s="57"/>
      <c r="H720" s="57"/>
      <c r="I720" s="57"/>
    </row>
    <row r="721" spans="1:9" ht="14.4">
      <c r="A721" s="57"/>
      <c r="B721" s="57"/>
      <c r="C721" s="57"/>
      <c r="D721" s="108"/>
      <c r="E721" s="57"/>
      <c r="F721" s="57"/>
      <c r="G721" s="57"/>
      <c r="H721" s="57"/>
      <c r="I721" s="57"/>
    </row>
    <row r="722" spans="1:9" ht="14.4">
      <c r="A722" s="57"/>
      <c r="B722" s="57"/>
      <c r="C722" s="57"/>
      <c r="D722" s="108"/>
      <c r="E722" s="57"/>
      <c r="F722" s="57"/>
      <c r="G722" s="57"/>
      <c r="H722" s="57"/>
      <c r="I722" s="57"/>
    </row>
    <row r="723" spans="1:9" ht="14.4">
      <c r="A723" s="57"/>
      <c r="B723" s="57"/>
      <c r="C723" s="57"/>
      <c r="D723" s="108"/>
      <c r="E723" s="57"/>
      <c r="F723" s="57"/>
      <c r="G723" s="57"/>
      <c r="H723" s="57"/>
      <c r="I723" s="57"/>
    </row>
    <row r="724" spans="1:9" ht="14.4">
      <c r="A724" s="57"/>
      <c r="B724" s="57"/>
      <c r="C724" s="57"/>
      <c r="D724" s="108"/>
      <c r="E724" s="57"/>
      <c r="F724" s="57"/>
      <c r="G724" s="57"/>
      <c r="H724" s="57"/>
      <c r="I724" s="57"/>
    </row>
    <row r="725" spans="1:9" ht="14.4">
      <c r="A725" s="57"/>
      <c r="B725" s="57"/>
      <c r="C725" s="57"/>
      <c r="D725" s="108"/>
      <c r="E725" s="57"/>
      <c r="F725" s="57"/>
      <c r="G725" s="57"/>
      <c r="H725" s="57"/>
      <c r="I725" s="57"/>
    </row>
    <row r="726" spans="1:9" ht="14.4">
      <c r="A726" s="57"/>
      <c r="B726" s="57"/>
      <c r="C726" s="57"/>
      <c r="D726" s="108"/>
      <c r="E726" s="57"/>
      <c r="F726" s="57"/>
      <c r="G726" s="57"/>
      <c r="H726" s="57"/>
      <c r="I726" s="57"/>
    </row>
    <row r="727" spans="1:9" ht="14.4">
      <c r="A727" s="57"/>
      <c r="B727" s="57"/>
      <c r="C727" s="57"/>
      <c r="D727" s="108"/>
      <c r="E727" s="57"/>
      <c r="F727" s="57"/>
      <c r="G727" s="57"/>
      <c r="H727" s="57"/>
      <c r="I727" s="57"/>
    </row>
    <row r="728" spans="1:9" ht="14.4">
      <c r="A728" s="57"/>
      <c r="B728" s="57"/>
      <c r="C728" s="57"/>
      <c r="D728" s="108"/>
      <c r="E728" s="57"/>
      <c r="F728" s="57"/>
      <c r="G728" s="57"/>
      <c r="H728" s="57"/>
      <c r="I728" s="57"/>
    </row>
    <row r="729" spans="1:9" ht="14.4">
      <c r="A729" s="57"/>
      <c r="B729" s="57"/>
      <c r="C729" s="57"/>
      <c r="D729" s="108"/>
      <c r="E729" s="57"/>
      <c r="F729" s="57"/>
      <c r="G729" s="57"/>
      <c r="H729" s="57"/>
      <c r="I729" s="57"/>
    </row>
    <row r="730" spans="1:9" ht="14.4">
      <c r="A730" s="57"/>
      <c r="B730" s="57"/>
      <c r="C730" s="57"/>
      <c r="D730" s="108"/>
      <c r="E730" s="57"/>
      <c r="F730" s="57"/>
      <c r="G730" s="57"/>
      <c r="H730" s="57"/>
      <c r="I730" s="57"/>
    </row>
    <row r="731" spans="1:9" ht="14.4">
      <c r="A731" s="57"/>
      <c r="B731" s="57"/>
      <c r="C731" s="57"/>
      <c r="D731" s="108"/>
      <c r="E731" s="57"/>
      <c r="F731" s="57"/>
      <c r="G731" s="57"/>
      <c r="H731" s="57"/>
      <c r="I731" s="57"/>
    </row>
    <row r="732" spans="1:9" ht="14.4">
      <c r="A732" s="57"/>
      <c r="B732" s="57"/>
      <c r="C732" s="57"/>
      <c r="D732" s="108"/>
      <c r="E732" s="57"/>
      <c r="F732" s="57"/>
      <c r="G732" s="57"/>
      <c r="H732" s="57"/>
      <c r="I732" s="57"/>
    </row>
    <row r="733" spans="1:9" ht="14.4">
      <c r="A733" s="57"/>
      <c r="B733" s="57"/>
      <c r="C733" s="57"/>
      <c r="D733" s="108"/>
      <c r="E733" s="57"/>
      <c r="F733" s="57"/>
      <c r="G733" s="57"/>
      <c r="H733" s="57"/>
      <c r="I733" s="57"/>
    </row>
    <row r="734" spans="1:9" ht="14.4">
      <c r="A734" s="57"/>
      <c r="B734" s="57"/>
      <c r="C734" s="57"/>
      <c r="D734" s="108"/>
      <c r="E734" s="57"/>
      <c r="F734" s="57"/>
      <c r="G734" s="57"/>
      <c r="H734" s="57"/>
      <c r="I734" s="57"/>
    </row>
    <row r="735" spans="1:9" ht="14.4">
      <c r="A735" s="57"/>
      <c r="B735" s="57"/>
      <c r="C735" s="57"/>
      <c r="D735" s="108"/>
      <c r="E735" s="57"/>
      <c r="F735" s="57"/>
      <c r="G735" s="57"/>
      <c r="H735" s="57"/>
      <c r="I735" s="57"/>
    </row>
    <row r="736" spans="1:9" ht="14.4">
      <c r="A736" s="57"/>
      <c r="B736" s="57"/>
      <c r="C736" s="57"/>
      <c r="D736" s="108"/>
      <c r="E736" s="57"/>
      <c r="F736" s="57"/>
      <c r="G736" s="57"/>
      <c r="H736" s="57"/>
      <c r="I736" s="57"/>
    </row>
    <row r="737" spans="1:9" ht="14.4">
      <c r="A737" s="57"/>
      <c r="B737" s="57"/>
      <c r="C737" s="57"/>
      <c r="D737" s="108"/>
      <c r="E737" s="57"/>
      <c r="F737" s="57"/>
      <c r="G737" s="57"/>
      <c r="H737" s="57"/>
      <c r="I737" s="57"/>
    </row>
    <row r="738" spans="1:9" ht="14.4">
      <c r="A738" s="57"/>
      <c r="B738" s="57"/>
      <c r="C738" s="57"/>
      <c r="D738" s="108"/>
      <c r="E738" s="57"/>
      <c r="F738" s="57"/>
      <c r="G738" s="57"/>
      <c r="H738" s="57"/>
      <c r="I738" s="57"/>
    </row>
    <row r="739" spans="1:9" ht="14.4">
      <c r="A739" s="57"/>
      <c r="B739" s="57"/>
      <c r="C739" s="57"/>
      <c r="D739" s="108"/>
      <c r="E739" s="57"/>
      <c r="F739" s="57"/>
      <c r="G739" s="57"/>
      <c r="H739" s="57"/>
      <c r="I739" s="57"/>
    </row>
    <row r="740" spans="1:9" ht="14.4">
      <c r="A740" s="57"/>
      <c r="B740" s="57"/>
      <c r="C740" s="57"/>
      <c r="D740" s="108"/>
      <c r="E740" s="57"/>
      <c r="F740" s="57"/>
      <c r="G740" s="57"/>
      <c r="H740" s="57"/>
      <c r="I740" s="57"/>
    </row>
    <row r="741" spans="1:9" ht="14.4">
      <c r="A741" s="57"/>
      <c r="B741" s="57"/>
      <c r="C741" s="57"/>
      <c r="D741" s="108"/>
      <c r="E741" s="57"/>
      <c r="F741" s="57"/>
      <c r="G741" s="57"/>
      <c r="H741" s="57"/>
      <c r="I741" s="57"/>
    </row>
    <row r="742" spans="1:9" ht="14.4">
      <c r="A742" s="57"/>
      <c r="B742" s="57"/>
      <c r="C742" s="57"/>
      <c r="D742" s="108"/>
      <c r="E742" s="57"/>
      <c r="F742" s="57"/>
      <c r="G742" s="57"/>
      <c r="H742" s="57"/>
      <c r="I742" s="57"/>
    </row>
    <row r="743" spans="1:9" ht="14.4">
      <c r="A743" s="57"/>
      <c r="B743" s="57"/>
      <c r="C743" s="57"/>
      <c r="D743" s="108"/>
      <c r="E743" s="57"/>
      <c r="F743" s="57"/>
      <c r="G743" s="57"/>
      <c r="H743" s="57"/>
      <c r="I743" s="57"/>
    </row>
    <row r="744" spans="1:9" ht="14.4">
      <c r="A744" s="57"/>
      <c r="B744" s="57"/>
      <c r="C744" s="57"/>
      <c r="D744" s="108"/>
      <c r="E744" s="57"/>
      <c r="F744" s="57"/>
      <c r="G744" s="57"/>
      <c r="H744" s="57"/>
      <c r="I744" s="57"/>
    </row>
    <row r="745" spans="1:9" ht="14.4">
      <c r="A745" s="57"/>
      <c r="B745" s="57"/>
      <c r="C745" s="57"/>
      <c r="D745" s="108"/>
      <c r="E745" s="57"/>
      <c r="F745" s="57"/>
      <c r="G745" s="57"/>
      <c r="H745" s="57"/>
      <c r="I745" s="57"/>
    </row>
    <row r="746" spans="1:9" ht="14.4">
      <c r="A746" s="57"/>
      <c r="B746" s="57"/>
      <c r="C746" s="57"/>
      <c r="D746" s="108"/>
      <c r="E746" s="57"/>
      <c r="F746" s="57"/>
      <c r="G746" s="57"/>
      <c r="H746" s="57"/>
      <c r="I746" s="57"/>
    </row>
    <row r="747" spans="1:9" ht="14.4">
      <c r="A747" s="57"/>
      <c r="B747" s="57"/>
      <c r="C747" s="57"/>
      <c r="D747" s="108"/>
      <c r="E747" s="57"/>
      <c r="F747" s="57"/>
      <c r="G747" s="57"/>
      <c r="H747" s="57"/>
      <c r="I747" s="57"/>
    </row>
    <row r="748" spans="1:9" ht="14.4">
      <c r="A748" s="57"/>
      <c r="B748" s="57"/>
      <c r="C748" s="57"/>
      <c r="D748" s="108"/>
      <c r="E748" s="57"/>
      <c r="F748" s="57"/>
      <c r="G748" s="57"/>
      <c r="H748" s="57"/>
      <c r="I748" s="57"/>
    </row>
    <row r="749" spans="1:9" ht="14.4">
      <c r="A749" s="57"/>
      <c r="B749" s="57"/>
      <c r="C749" s="57"/>
      <c r="D749" s="108"/>
      <c r="E749" s="57"/>
      <c r="F749" s="57"/>
      <c r="G749" s="57"/>
      <c r="H749" s="57"/>
      <c r="I749" s="57"/>
    </row>
    <row r="750" spans="1:9" ht="14.4">
      <c r="A750" s="57"/>
      <c r="B750" s="57"/>
      <c r="C750" s="57"/>
      <c r="D750" s="108"/>
      <c r="E750" s="57"/>
      <c r="F750" s="57"/>
      <c r="G750" s="57"/>
      <c r="H750" s="57"/>
      <c r="I750" s="57"/>
    </row>
    <row r="751" spans="1:9" ht="14.4">
      <c r="A751" s="57"/>
      <c r="B751" s="57"/>
      <c r="C751" s="57"/>
      <c r="D751" s="108"/>
      <c r="E751" s="57"/>
      <c r="F751" s="57"/>
      <c r="G751" s="57"/>
      <c r="H751" s="57"/>
      <c r="I751" s="57"/>
    </row>
    <row r="752" spans="1:9" ht="14.4">
      <c r="A752" s="57"/>
      <c r="B752" s="57"/>
      <c r="C752" s="57"/>
      <c r="D752" s="108"/>
      <c r="E752" s="57"/>
      <c r="F752" s="57"/>
      <c r="G752" s="57"/>
      <c r="H752" s="57"/>
      <c r="I752" s="57"/>
    </row>
    <row r="753" spans="1:9" ht="14.4">
      <c r="A753" s="57"/>
      <c r="B753" s="57"/>
      <c r="C753" s="57"/>
      <c r="D753" s="108"/>
      <c r="E753" s="57"/>
      <c r="F753" s="57"/>
      <c r="G753" s="57"/>
      <c r="H753" s="57"/>
      <c r="I753" s="57"/>
    </row>
    <row r="754" spans="1:9" ht="14.4">
      <c r="A754" s="57"/>
      <c r="B754" s="57"/>
      <c r="C754" s="57"/>
      <c r="D754" s="108"/>
      <c r="E754" s="57"/>
      <c r="F754" s="57"/>
      <c r="G754" s="57"/>
      <c r="H754" s="57"/>
      <c r="I754" s="57"/>
    </row>
    <row r="755" spans="1:9" ht="14.4">
      <c r="A755" s="57"/>
      <c r="B755" s="57"/>
      <c r="C755" s="57"/>
      <c r="D755" s="108"/>
      <c r="E755" s="57"/>
      <c r="F755" s="57"/>
      <c r="G755" s="57"/>
      <c r="H755" s="57"/>
      <c r="I755" s="57"/>
    </row>
    <row r="756" spans="1:9" ht="14.4">
      <c r="A756" s="57"/>
      <c r="B756" s="57"/>
      <c r="C756" s="57"/>
      <c r="D756" s="108"/>
      <c r="E756" s="57"/>
      <c r="F756" s="57"/>
      <c r="G756" s="57"/>
      <c r="H756" s="57"/>
      <c r="I756" s="57"/>
    </row>
    <row r="757" spans="1:9" ht="14.4">
      <c r="A757" s="57"/>
      <c r="B757" s="57"/>
      <c r="C757" s="57"/>
      <c r="D757" s="108"/>
      <c r="E757" s="57"/>
      <c r="F757" s="57"/>
      <c r="G757" s="57"/>
      <c r="H757" s="57"/>
      <c r="I757" s="57"/>
    </row>
    <row r="758" spans="1:9" ht="14.4">
      <c r="A758" s="57"/>
      <c r="B758" s="57"/>
      <c r="C758" s="57"/>
      <c r="D758" s="108"/>
      <c r="E758" s="57"/>
      <c r="F758" s="57"/>
      <c r="G758" s="57"/>
      <c r="H758" s="57"/>
      <c r="I758" s="57"/>
    </row>
    <row r="759" spans="1:9" ht="14.4">
      <c r="A759" s="57"/>
      <c r="B759" s="57"/>
      <c r="C759" s="57"/>
      <c r="D759" s="108"/>
      <c r="E759" s="57"/>
      <c r="F759" s="57"/>
      <c r="G759" s="57"/>
      <c r="H759" s="57"/>
      <c r="I759" s="57"/>
    </row>
    <row r="760" spans="1:9" ht="14.4">
      <c r="A760" s="57"/>
      <c r="B760" s="57"/>
      <c r="C760" s="57"/>
      <c r="D760" s="108"/>
      <c r="E760" s="57"/>
      <c r="F760" s="57"/>
      <c r="G760" s="57"/>
      <c r="H760" s="57"/>
      <c r="I760" s="57"/>
    </row>
    <row r="761" spans="1:9" ht="14.4">
      <c r="A761" s="57"/>
      <c r="B761" s="57"/>
      <c r="C761" s="57"/>
      <c r="D761" s="108"/>
      <c r="E761" s="57"/>
      <c r="F761" s="57"/>
      <c r="G761" s="57"/>
      <c r="H761" s="57"/>
      <c r="I761" s="57"/>
    </row>
    <row r="762" spans="1:9" ht="14.4">
      <c r="A762" s="57"/>
      <c r="B762" s="57"/>
      <c r="C762" s="57"/>
      <c r="D762" s="108"/>
      <c r="E762" s="57"/>
      <c r="F762" s="57"/>
      <c r="G762" s="57"/>
      <c r="H762" s="57"/>
      <c r="I762" s="57"/>
    </row>
    <row r="763" spans="1:9" ht="14.4">
      <c r="A763" s="57"/>
      <c r="B763" s="57"/>
      <c r="C763" s="57"/>
      <c r="D763" s="108"/>
      <c r="E763" s="57"/>
      <c r="F763" s="57"/>
      <c r="G763" s="57"/>
      <c r="H763" s="57"/>
      <c r="I763" s="57"/>
    </row>
    <row r="764" spans="1:9" ht="14.4">
      <c r="A764" s="57"/>
      <c r="B764" s="57"/>
      <c r="C764" s="57"/>
      <c r="D764" s="108"/>
      <c r="E764" s="57"/>
      <c r="F764" s="57"/>
      <c r="G764" s="57"/>
      <c r="H764" s="57"/>
      <c r="I764" s="57"/>
    </row>
    <row r="765" spans="1:9" ht="14.4">
      <c r="A765" s="57"/>
      <c r="B765" s="57"/>
      <c r="C765" s="57"/>
      <c r="D765" s="108"/>
      <c r="E765" s="57"/>
      <c r="F765" s="57"/>
      <c r="G765" s="57"/>
      <c r="H765" s="57"/>
      <c r="I765" s="57"/>
    </row>
    <row r="766" spans="1:9" ht="14.4">
      <c r="A766" s="57"/>
      <c r="B766" s="57"/>
      <c r="C766" s="57"/>
      <c r="D766" s="108"/>
      <c r="E766" s="57"/>
      <c r="F766" s="57"/>
      <c r="G766" s="57"/>
      <c r="H766" s="57"/>
      <c r="I766" s="57"/>
    </row>
    <row r="767" spans="1:9" ht="14.4">
      <c r="A767" s="57"/>
      <c r="B767" s="57"/>
      <c r="C767" s="57"/>
      <c r="D767" s="108"/>
      <c r="E767" s="57"/>
      <c r="F767" s="57"/>
      <c r="G767" s="57"/>
      <c r="H767" s="57"/>
      <c r="I767" s="57"/>
    </row>
    <row r="768" spans="1:9" ht="14.4">
      <c r="A768" s="57"/>
      <c r="B768" s="57"/>
      <c r="C768" s="57"/>
      <c r="D768" s="108"/>
      <c r="E768" s="57"/>
      <c r="F768" s="57"/>
      <c r="G768" s="57"/>
      <c r="H768" s="57"/>
      <c r="I768" s="57"/>
    </row>
    <row r="769" spans="1:9" ht="14.4">
      <c r="A769" s="57"/>
      <c r="B769" s="57"/>
      <c r="C769" s="57"/>
      <c r="D769" s="108"/>
      <c r="E769" s="57"/>
      <c r="F769" s="57"/>
      <c r="G769" s="57"/>
      <c r="H769" s="57"/>
      <c r="I769" s="57"/>
    </row>
    <row r="770" spans="1:9" ht="14.4">
      <c r="A770" s="57"/>
      <c r="B770" s="57"/>
      <c r="C770" s="57"/>
      <c r="D770" s="108"/>
      <c r="E770" s="57"/>
      <c r="F770" s="57"/>
      <c r="G770" s="57"/>
      <c r="H770" s="57"/>
      <c r="I770" s="57"/>
    </row>
    <row r="771" spans="1:9" ht="14.4">
      <c r="A771" s="57"/>
      <c r="B771" s="57"/>
      <c r="C771" s="57"/>
      <c r="D771" s="108"/>
      <c r="E771" s="57"/>
      <c r="F771" s="57"/>
      <c r="G771" s="57"/>
      <c r="H771" s="57"/>
      <c r="I771" s="57"/>
    </row>
    <row r="772" spans="1:9" ht="14.4">
      <c r="A772" s="57"/>
      <c r="B772" s="57"/>
      <c r="C772" s="57"/>
      <c r="D772" s="108"/>
      <c r="E772" s="57"/>
      <c r="F772" s="57"/>
      <c r="G772" s="57"/>
      <c r="H772" s="57"/>
      <c r="I772" s="57"/>
    </row>
    <row r="773" spans="1:9" ht="14.4">
      <c r="A773" s="57"/>
      <c r="B773" s="57"/>
      <c r="C773" s="57"/>
      <c r="D773" s="108"/>
      <c r="E773" s="57"/>
      <c r="F773" s="57"/>
      <c r="G773" s="57"/>
      <c r="H773" s="57"/>
      <c r="I773" s="57"/>
    </row>
    <row r="774" spans="1:9" ht="14.4">
      <c r="A774" s="57"/>
      <c r="B774" s="57"/>
      <c r="C774" s="57"/>
      <c r="D774" s="108"/>
      <c r="E774" s="57"/>
      <c r="F774" s="57"/>
      <c r="G774" s="57"/>
      <c r="H774" s="57"/>
      <c r="I774" s="57"/>
    </row>
    <row r="775" spans="1:9" ht="14.4">
      <c r="A775" s="57"/>
      <c r="B775" s="57"/>
      <c r="C775" s="57"/>
      <c r="D775" s="108"/>
      <c r="E775" s="57"/>
      <c r="F775" s="57"/>
      <c r="G775" s="57"/>
      <c r="H775" s="57"/>
      <c r="I775" s="57"/>
    </row>
    <row r="776" spans="1:9" ht="14.4">
      <c r="A776" s="57"/>
      <c r="B776" s="57"/>
      <c r="C776" s="57"/>
      <c r="D776" s="108"/>
      <c r="E776" s="57"/>
      <c r="F776" s="57"/>
      <c r="G776" s="57"/>
      <c r="H776" s="57"/>
      <c r="I776" s="57"/>
    </row>
    <row r="777" spans="1:9" ht="14.4">
      <c r="A777" s="57"/>
      <c r="B777" s="57"/>
      <c r="C777" s="57"/>
      <c r="D777" s="108"/>
      <c r="E777" s="57"/>
      <c r="F777" s="57"/>
      <c r="G777" s="57"/>
      <c r="H777" s="57"/>
      <c r="I777" s="57"/>
    </row>
    <row r="778" spans="1:9" ht="14.4">
      <c r="A778" s="57"/>
      <c r="B778" s="57"/>
      <c r="C778" s="57"/>
      <c r="D778" s="108"/>
      <c r="E778" s="57"/>
      <c r="F778" s="57"/>
      <c r="G778" s="57"/>
      <c r="H778" s="57"/>
      <c r="I778" s="57"/>
    </row>
    <row r="779" spans="1:9" ht="14.4">
      <c r="A779" s="57"/>
      <c r="B779" s="57"/>
      <c r="C779" s="57"/>
      <c r="D779" s="108"/>
      <c r="E779" s="57"/>
      <c r="F779" s="57"/>
      <c r="G779" s="57"/>
      <c r="H779" s="57"/>
      <c r="I779" s="57"/>
    </row>
    <row r="780" spans="1:9" ht="14.4">
      <c r="A780" s="57"/>
      <c r="B780" s="57"/>
      <c r="C780" s="57"/>
      <c r="D780" s="108"/>
      <c r="E780" s="57"/>
      <c r="F780" s="57"/>
      <c r="G780" s="57"/>
      <c r="H780" s="57"/>
      <c r="I780" s="57"/>
    </row>
    <row r="781" spans="1:9" ht="14.4">
      <c r="A781" s="57"/>
      <c r="B781" s="57"/>
      <c r="C781" s="57"/>
      <c r="D781" s="108"/>
      <c r="E781" s="57"/>
      <c r="F781" s="57"/>
      <c r="G781" s="57"/>
      <c r="H781" s="57"/>
      <c r="I781" s="57"/>
    </row>
    <row r="782" spans="1:9" ht="14.4">
      <c r="A782" s="57"/>
      <c r="B782" s="57"/>
      <c r="C782" s="57"/>
      <c r="D782" s="108"/>
      <c r="E782" s="57"/>
      <c r="F782" s="57"/>
      <c r="G782" s="57"/>
      <c r="H782" s="57"/>
      <c r="I782" s="57"/>
    </row>
    <row r="783" spans="1:9" ht="14.4">
      <c r="A783" s="57"/>
      <c r="B783" s="57"/>
      <c r="C783" s="57"/>
      <c r="D783" s="108"/>
      <c r="E783" s="57"/>
      <c r="F783" s="57"/>
      <c r="G783" s="57"/>
      <c r="H783" s="57"/>
      <c r="I783" s="57"/>
    </row>
    <row r="784" spans="1:9" ht="14.4">
      <c r="A784" s="57"/>
      <c r="B784" s="57"/>
      <c r="C784" s="57"/>
      <c r="D784" s="108"/>
      <c r="E784" s="57"/>
      <c r="F784" s="57"/>
      <c r="G784" s="57"/>
      <c r="H784" s="57"/>
      <c r="I784" s="57"/>
    </row>
    <row r="785" spans="1:9" ht="14.4">
      <c r="A785" s="57"/>
      <c r="B785" s="57"/>
      <c r="C785" s="57"/>
      <c r="D785" s="108"/>
      <c r="E785" s="57"/>
      <c r="F785" s="57"/>
      <c r="G785" s="57"/>
      <c r="H785" s="57"/>
      <c r="I785" s="57"/>
    </row>
    <row r="786" spans="1:9" ht="14.4">
      <c r="A786" s="57"/>
      <c r="B786" s="57"/>
      <c r="C786" s="57"/>
      <c r="D786" s="108"/>
      <c r="E786" s="57"/>
      <c r="F786" s="57"/>
      <c r="G786" s="57"/>
      <c r="H786" s="57"/>
      <c r="I786" s="57"/>
    </row>
    <row r="787" spans="1:9" ht="14.4">
      <c r="A787" s="57"/>
      <c r="B787" s="57"/>
      <c r="C787" s="57"/>
      <c r="D787" s="108"/>
      <c r="E787" s="57"/>
      <c r="F787" s="57"/>
      <c r="G787" s="57"/>
      <c r="H787" s="57"/>
      <c r="I787" s="57"/>
    </row>
    <row r="788" spans="1:9" ht="14.4">
      <c r="A788" s="57"/>
      <c r="B788" s="57"/>
      <c r="C788" s="57"/>
      <c r="D788" s="108"/>
      <c r="E788" s="57"/>
      <c r="F788" s="57"/>
      <c r="G788" s="57"/>
      <c r="H788" s="57"/>
      <c r="I788" s="57"/>
    </row>
    <row r="789" spans="1:9" ht="14.4">
      <c r="A789" s="57"/>
      <c r="B789" s="57"/>
      <c r="C789" s="57"/>
      <c r="D789" s="108"/>
      <c r="E789" s="57"/>
      <c r="F789" s="57"/>
      <c r="G789" s="57"/>
      <c r="H789" s="57"/>
      <c r="I789" s="57"/>
    </row>
    <row r="790" spans="1:9" ht="14.4">
      <c r="A790" s="57"/>
      <c r="B790" s="57"/>
      <c r="C790" s="57"/>
      <c r="D790" s="108"/>
      <c r="E790" s="57"/>
      <c r="F790" s="57"/>
      <c r="G790" s="57"/>
      <c r="H790" s="57"/>
      <c r="I790" s="57"/>
    </row>
    <row r="791" spans="1:9" ht="14.4">
      <c r="A791" s="57"/>
      <c r="B791" s="57"/>
      <c r="C791" s="57"/>
      <c r="D791" s="108"/>
      <c r="E791" s="57"/>
      <c r="F791" s="57"/>
      <c r="G791" s="57"/>
      <c r="H791" s="57"/>
      <c r="I791" s="57"/>
    </row>
    <row r="792" spans="1:9" ht="14.4">
      <c r="A792" s="57"/>
      <c r="B792" s="57"/>
      <c r="C792" s="57"/>
      <c r="D792" s="108"/>
      <c r="E792" s="57"/>
      <c r="F792" s="57"/>
      <c r="G792" s="57"/>
      <c r="H792" s="57"/>
      <c r="I792" s="57"/>
    </row>
    <row r="793" spans="1:9" ht="14.4">
      <c r="A793" s="57"/>
      <c r="B793" s="57"/>
      <c r="C793" s="57"/>
      <c r="D793" s="108"/>
      <c r="E793" s="57"/>
      <c r="F793" s="57"/>
      <c r="G793" s="57"/>
      <c r="H793" s="57"/>
      <c r="I793" s="57"/>
    </row>
    <row r="794" spans="1:9" ht="14.4">
      <c r="A794" s="57"/>
      <c r="B794" s="57"/>
      <c r="C794" s="57"/>
      <c r="D794" s="108"/>
      <c r="E794" s="57"/>
      <c r="F794" s="57"/>
      <c r="G794" s="57"/>
      <c r="H794" s="57"/>
      <c r="I794" s="57"/>
    </row>
    <row r="795" spans="1:9" ht="14.4">
      <c r="A795" s="57"/>
      <c r="B795" s="57"/>
      <c r="C795" s="57"/>
      <c r="D795" s="108"/>
      <c r="E795" s="57"/>
      <c r="F795" s="57"/>
      <c r="G795" s="57"/>
      <c r="H795" s="57"/>
      <c r="I795" s="57"/>
    </row>
    <row r="796" spans="1:9" ht="14.4">
      <c r="A796" s="57"/>
      <c r="B796" s="57"/>
      <c r="C796" s="57"/>
      <c r="D796" s="108"/>
      <c r="E796" s="57"/>
      <c r="F796" s="57"/>
      <c r="G796" s="57"/>
      <c r="H796" s="57"/>
      <c r="I796" s="57"/>
    </row>
    <row r="797" spans="1:9" ht="14.4">
      <c r="A797" s="57"/>
      <c r="B797" s="57"/>
      <c r="C797" s="57"/>
      <c r="D797" s="108"/>
      <c r="E797" s="57"/>
      <c r="F797" s="57"/>
      <c r="G797" s="57"/>
      <c r="H797" s="57"/>
      <c r="I797" s="57"/>
    </row>
    <row r="798" spans="1:9" ht="14.4">
      <c r="A798" s="57"/>
      <c r="B798" s="57"/>
      <c r="C798" s="57"/>
      <c r="D798" s="108"/>
      <c r="E798" s="57"/>
      <c r="F798" s="57"/>
      <c r="G798" s="57"/>
      <c r="H798" s="57"/>
      <c r="I798" s="57"/>
    </row>
    <row r="799" spans="1:9" ht="14.4">
      <c r="A799" s="57"/>
      <c r="B799" s="57"/>
      <c r="C799" s="57"/>
      <c r="D799" s="108"/>
      <c r="E799" s="57"/>
      <c r="F799" s="57"/>
      <c r="G799" s="57"/>
      <c r="H799" s="57"/>
      <c r="I799" s="57"/>
    </row>
    <row r="800" spans="1:9" ht="14.4">
      <c r="A800" s="57"/>
      <c r="B800" s="57"/>
      <c r="C800" s="57"/>
      <c r="D800" s="108"/>
      <c r="E800" s="57"/>
      <c r="F800" s="57"/>
      <c r="G800" s="57"/>
      <c r="H800" s="57"/>
      <c r="I800" s="57"/>
    </row>
    <row r="801" spans="1:9" ht="14.4">
      <c r="A801" s="57"/>
      <c r="B801" s="57"/>
      <c r="C801" s="57"/>
      <c r="D801" s="108"/>
      <c r="E801" s="57"/>
      <c r="F801" s="57"/>
      <c r="G801" s="57"/>
      <c r="H801" s="57"/>
      <c r="I801" s="57"/>
    </row>
    <row r="802" spans="1:9" ht="14.4">
      <c r="A802" s="57"/>
      <c r="B802" s="57"/>
      <c r="C802" s="57"/>
      <c r="D802" s="108"/>
      <c r="E802" s="57"/>
      <c r="F802" s="57"/>
      <c r="G802" s="57"/>
      <c r="H802" s="57"/>
      <c r="I802" s="57"/>
    </row>
    <row r="803" spans="1:9" ht="14.4">
      <c r="A803" s="57"/>
      <c r="B803" s="57"/>
      <c r="C803" s="57"/>
      <c r="D803" s="108"/>
      <c r="E803" s="57"/>
      <c r="F803" s="57"/>
      <c r="G803" s="57"/>
      <c r="H803" s="57"/>
      <c r="I803" s="57"/>
    </row>
    <row r="804" spans="1:9" ht="14.4">
      <c r="A804" s="57"/>
      <c r="B804" s="57"/>
      <c r="C804" s="57"/>
      <c r="D804" s="108"/>
      <c r="E804" s="57"/>
      <c r="F804" s="57"/>
      <c r="G804" s="57"/>
      <c r="H804" s="57"/>
      <c r="I804" s="57"/>
    </row>
    <row r="805" spans="1:9" ht="14.4">
      <c r="A805" s="57"/>
      <c r="B805" s="57"/>
      <c r="C805" s="57"/>
      <c r="D805" s="108"/>
      <c r="E805" s="57"/>
      <c r="F805" s="57"/>
      <c r="G805" s="57"/>
      <c r="H805" s="57"/>
      <c r="I805" s="57"/>
    </row>
    <row r="806" spans="1:9" ht="14.4">
      <c r="A806" s="57"/>
      <c r="B806" s="57"/>
      <c r="C806" s="57"/>
      <c r="D806" s="108"/>
      <c r="E806" s="57"/>
      <c r="F806" s="57"/>
      <c r="G806" s="57"/>
      <c r="H806" s="57"/>
      <c r="I806" s="57"/>
    </row>
    <row r="807" spans="1:9" ht="14.4">
      <c r="A807" s="57"/>
      <c r="B807" s="57"/>
      <c r="C807" s="57"/>
      <c r="D807" s="108"/>
      <c r="E807" s="57"/>
      <c r="F807" s="57"/>
      <c r="G807" s="57"/>
      <c r="H807" s="57"/>
      <c r="I807" s="57"/>
    </row>
    <row r="808" spans="1:9" ht="14.4">
      <c r="A808" s="57"/>
      <c r="B808" s="57"/>
      <c r="C808" s="57"/>
      <c r="D808" s="108"/>
      <c r="E808" s="57"/>
      <c r="F808" s="57"/>
      <c r="G808" s="57"/>
      <c r="H808" s="57"/>
      <c r="I808" s="57"/>
    </row>
    <row r="809" spans="1:9" ht="14.4">
      <c r="A809" s="57"/>
      <c r="B809" s="57"/>
      <c r="C809" s="57"/>
      <c r="D809" s="108"/>
      <c r="E809" s="57"/>
      <c r="F809" s="57"/>
      <c r="G809" s="57"/>
      <c r="H809" s="57"/>
      <c r="I809" s="57"/>
    </row>
    <row r="810" spans="1:9" ht="14.4">
      <c r="A810" s="57"/>
      <c r="B810" s="57"/>
      <c r="C810" s="57"/>
      <c r="D810" s="108"/>
      <c r="E810" s="57"/>
      <c r="F810" s="57"/>
      <c r="G810" s="57"/>
      <c r="H810" s="57"/>
      <c r="I810" s="57"/>
    </row>
    <row r="811" spans="1:9" ht="14.4">
      <c r="A811" s="57"/>
      <c r="B811" s="57"/>
      <c r="C811" s="57"/>
      <c r="D811" s="108"/>
      <c r="E811" s="57"/>
      <c r="F811" s="57"/>
      <c r="G811" s="57"/>
      <c r="H811" s="57"/>
      <c r="I811" s="57"/>
    </row>
    <row r="812" spans="1:9" ht="14.4">
      <c r="A812" s="57"/>
      <c r="B812" s="57"/>
      <c r="C812" s="57"/>
      <c r="D812" s="108"/>
      <c r="E812" s="57"/>
      <c r="F812" s="57"/>
      <c r="G812" s="57"/>
      <c r="H812" s="57"/>
      <c r="I812" s="57"/>
    </row>
    <row r="813" spans="1:9" ht="14.4">
      <c r="A813" s="57"/>
      <c r="B813" s="57"/>
      <c r="C813" s="57"/>
      <c r="D813" s="108"/>
      <c r="E813" s="57"/>
      <c r="F813" s="57"/>
      <c r="G813" s="57"/>
      <c r="H813" s="57"/>
      <c r="I813" s="57"/>
    </row>
    <row r="814" spans="1:9" ht="14.4">
      <c r="A814" s="57"/>
      <c r="B814" s="57"/>
      <c r="C814" s="57"/>
      <c r="D814" s="108"/>
      <c r="E814" s="57"/>
      <c r="F814" s="57"/>
      <c r="G814" s="57"/>
      <c r="H814" s="57"/>
      <c r="I814" s="57"/>
    </row>
    <row r="815" spans="1:9" ht="14.4">
      <c r="A815" s="57"/>
      <c r="B815" s="57"/>
      <c r="C815" s="57"/>
      <c r="D815" s="108"/>
      <c r="E815" s="57"/>
      <c r="F815" s="57"/>
      <c r="G815" s="57"/>
      <c r="H815" s="57"/>
      <c r="I815" s="57"/>
    </row>
    <row r="816" spans="1:9" ht="14.4">
      <c r="A816" s="57"/>
      <c r="B816" s="57"/>
      <c r="C816" s="57"/>
      <c r="D816" s="108"/>
      <c r="E816" s="57"/>
      <c r="F816" s="57"/>
      <c r="G816" s="57"/>
      <c r="H816" s="57"/>
      <c r="I816" s="57"/>
    </row>
    <row r="817" spans="1:9" ht="14.4">
      <c r="A817" s="57"/>
      <c r="B817" s="57"/>
      <c r="C817" s="57"/>
      <c r="D817" s="108"/>
      <c r="E817" s="57"/>
      <c r="F817" s="57"/>
      <c r="G817" s="57"/>
      <c r="H817" s="57"/>
      <c r="I817" s="57"/>
    </row>
    <row r="818" spans="1:9" ht="14.4">
      <c r="A818" s="57"/>
      <c r="B818" s="57"/>
      <c r="C818" s="57"/>
      <c r="D818" s="108"/>
      <c r="E818" s="57"/>
      <c r="F818" s="57"/>
      <c r="G818" s="57"/>
      <c r="H818" s="57"/>
      <c r="I818" s="57"/>
    </row>
    <row r="819" spans="1:9" ht="14.4">
      <c r="A819" s="57"/>
      <c r="B819" s="57"/>
      <c r="C819" s="57"/>
      <c r="D819" s="108"/>
      <c r="E819" s="57"/>
      <c r="F819" s="57"/>
      <c r="G819" s="57"/>
      <c r="H819" s="57"/>
      <c r="I819" s="57"/>
    </row>
    <row r="820" spans="1:9" ht="14.4">
      <c r="A820" s="57"/>
      <c r="B820" s="57"/>
      <c r="C820" s="57"/>
      <c r="D820" s="108"/>
      <c r="E820" s="57"/>
      <c r="F820" s="57"/>
      <c r="G820" s="57"/>
      <c r="H820" s="57"/>
      <c r="I820" s="57"/>
    </row>
    <row r="821" spans="1:9" ht="14.4">
      <c r="A821" s="57"/>
      <c r="B821" s="57"/>
      <c r="C821" s="57"/>
      <c r="D821" s="108"/>
      <c r="E821" s="57"/>
      <c r="F821" s="57"/>
      <c r="G821" s="57"/>
      <c r="H821" s="57"/>
      <c r="I821" s="57"/>
    </row>
    <row r="822" spans="1:9" ht="14.4">
      <c r="A822" s="57"/>
      <c r="B822" s="57"/>
      <c r="C822" s="57"/>
      <c r="D822" s="108"/>
      <c r="E822" s="57"/>
      <c r="F822" s="57"/>
      <c r="G822" s="57"/>
      <c r="H822" s="57"/>
      <c r="I822" s="57"/>
    </row>
    <row r="823" spans="1:9" ht="14.4">
      <c r="A823" s="57"/>
      <c r="B823" s="57"/>
      <c r="C823" s="57"/>
      <c r="D823" s="108"/>
      <c r="E823" s="57"/>
      <c r="F823" s="57"/>
      <c r="G823" s="57"/>
      <c r="H823" s="57"/>
      <c r="I823" s="57"/>
    </row>
    <row r="824" spans="1:9" ht="14.4">
      <c r="A824" s="57"/>
      <c r="B824" s="57"/>
      <c r="C824" s="57"/>
      <c r="D824" s="108"/>
      <c r="E824" s="57"/>
      <c r="F824" s="57"/>
      <c r="G824" s="57"/>
      <c r="H824" s="57"/>
      <c r="I824" s="57"/>
    </row>
    <row r="825" spans="1:9" ht="14.4">
      <c r="A825" s="57"/>
      <c r="B825" s="57"/>
      <c r="C825" s="57"/>
      <c r="D825" s="108"/>
      <c r="E825" s="57"/>
      <c r="F825" s="57"/>
      <c r="G825" s="57"/>
      <c r="H825" s="57"/>
      <c r="I825" s="57"/>
    </row>
    <row r="826" spans="1:9" ht="14.4">
      <c r="A826" s="57"/>
      <c r="B826" s="57"/>
      <c r="C826" s="57"/>
      <c r="D826" s="108"/>
      <c r="E826" s="57"/>
      <c r="F826" s="57"/>
      <c r="G826" s="57"/>
      <c r="H826" s="57"/>
      <c r="I826" s="57"/>
    </row>
    <row r="827" spans="1:9" ht="14.4">
      <c r="A827" s="57"/>
      <c r="B827" s="57"/>
      <c r="C827" s="57"/>
      <c r="D827" s="108"/>
      <c r="E827" s="57"/>
      <c r="F827" s="57"/>
      <c r="G827" s="57"/>
      <c r="H827" s="57"/>
      <c r="I827" s="57"/>
    </row>
    <row r="828" spans="1:9" ht="14.4">
      <c r="A828" s="57"/>
      <c r="B828" s="57"/>
      <c r="C828" s="57"/>
      <c r="D828" s="108"/>
      <c r="E828" s="57"/>
      <c r="F828" s="57"/>
      <c r="G828" s="57"/>
      <c r="H828" s="57"/>
      <c r="I828" s="57"/>
    </row>
    <row r="829" spans="1:9" ht="14.4">
      <c r="A829" s="57"/>
      <c r="B829" s="57"/>
      <c r="C829" s="57"/>
      <c r="D829" s="108"/>
      <c r="E829" s="57"/>
      <c r="F829" s="57"/>
      <c r="G829" s="57"/>
      <c r="H829" s="57"/>
      <c r="I829" s="57"/>
    </row>
    <row r="830" spans="1:9" ht="14.4">
      <c r="A830" s="57"/>
      <c r="B830" s="57"/>
      <c r="C830" s="57"/>
      <c r="D830" s="108"/>
      <c r="E830" s="57"/>
      <c r="F830" s="57"/>
      <c r="G830" s="57"/>
      <c r="H830" s="57"/>
      <c r="I830" s="57"/>
    </row>
    <row r="831" spans="1:9" ht="14.4">
      <c r="A831" s="57"/>
      <c r="B831" s="57"/>
      <c r="C831" s="57"/>
      <c r="D831" s="108"/>
      <c r="E831" s="57"/>
      <c r="F831" s="57"/>
      <c r="G831" s="57"/>
      <c r="H831" s="57"/>
      <c r="I831" s="57"/>
    </row>
    <row r="832" spans="1:9" ht="14.4">
      <c r="A832" s="57"/>
      <c r="B832" s="57"/>
      <c r="C832" s="57"/>
      <c r="D832" s="108"/>
      <c r="E832" s="57"/>
      <c r="F832" s="57"/>
      <c r="G832" s="57"/>
      <c r="H832" s="57"/>
      <c r="I832" s="57"/>
    </row>
    <row r="833" spans="1:9" ht="14.4">
      <c r="A833" s="57"/>
      <c r="B833" s="57"/>
      <c r="C833" s="57"/>
      <c r="D833" s="108"/>
      <c r="E833" s="57"/>
      <c r="F833" s="57"/>
      <c r="G833" s="57"/>
      <c r="H833" s="57"/>
      <c r="I833" s="57"/>
    </row>
    <row r="834" spans="1:9" ht="14.4">
      <c r="A834" s="57"/>
      <c r="B834" s="57"/>
      <c r="C834" s="57"/>
      <c r="D834" s="108"/>
      <c r="E834" s="57"/>
      <c r="F834" s="57"/>
      <c r="G834" s="57"/>
      <c r="H834" s="57"/>
      <c r="I834" s="57"/>
    </row>
    <row r="835" spans="1:9" ht="14.4">
      <c r="A835" s="57"/>
      <c r="B835" s="57"/>
      <c r="C835" s="57"/>
      <c r="D835" s="108"/>
      <c r="E835" s="57"/>
      <c r="F835" s="57"/>
      <c r="G835" s="57"/>
      <c r="H835" s="57"/>
      <c r="I835" s="57"/>
    </row>
    <row r="836" spans="1:9" ht="14.4">
      <c r="A836" s="57"/>
      <c r="B836" s="57"/>
      <c r="C836" s="57"/>
      <c r="D836" s="108"/>
      <c r="E836" s="57"/>
      <c r="F836" s="57"/>
      <c r="G836" s="57"/>
      <c r="H836" s="57"/>
      <c r="I836" s="57"/>
    </row>
    <row r="837" spans="1:9" ht="14.4">
      <c r="A837" s="57"/>
      <c r="B837" s="57"/>
      <c r="C837" s="57"/>
      <c r="D837" s="108"/>
      <c r="E837" s="57"/>
      <c r="F837" s="57"/>
      <c r="G837" s="57"/>
      <c r="H837" s="57"/>
      <c r="I837" s="57"/>
    </row>
    <row r="838" spans="1:9" ht="14.4">
      <c r="A838" s="57"/>
      <c r="B838" s="57"/>
      <c r="C838" s="57"/>
      <c r="D838" s="108"/>
      <c r="E838" s="57"/>
      <c r="F838" s="57"/>
      <c r="G838" s="57"/>
      <c r="H838" s="57"/>
      <c r="I838" s="57"/>
    </row>
    <row r="839" spans="1:9" ht="14.4">
      <c r="A839" s="57"/>
      <c r="B839" s="57"/>
      <c r="C839" s="57"/>
      <c r="D839" s="108"/>
      <c r="E839" s="57"/>
      <c r="F839" s="57"/>
      <c r="G839" s="57"/>
      <c r="H839" s="57"/>
      <c r="I839" s="57"/>
    </row>
    <row r="840" spans="1:9" ht="14.4">
      <c r="A840" s="57"/>
      <c r="B840" s="57"/>
      <c r="C840" s="57"/>
      <c r="D840" s="108"/>
      <c r="E840" s="57"/>
      <c r="F840" s="57"/>
      <c r="G840" s="57"/>
      <c r="H840" s="57"/>
      <c r="I840" s="57"/>
    </row>
    <row r="841" spans="1:9" ht="14.4">
      <c r="A841" s="57"/>
      <c r="B841" s="57"/>
      <c r="C841" s="57"/>
      <c r="D841" s="108"/>
      <c r="E841" s="57"/>
      <c r="F841" s="57"/>
      <c r="G841" s="57"/>
      <c r="H841" s="57"/>
      <c r="I841" s="57"/>
    </row>
    <row r="842" spans="1:9" ht="14.4">
      <c r="A842" s="57"/>
      <c r="B842" s="57"/>
      <c r="C842" s="57"/>
      <c r="D842" s="108"/>
      <c r="E842" s="57"/>
      <c r="F842" s="57"/>
      <c r="G842" s="57"/>
      <c r="H842" s="57"/>
      <c r="I842" s="57"/>
    </row>
    <row r="843" spans="1:9" ht="14.4">
      <c r="A843" s="57"/>
      <c r="B843" s="57"/>
      <c r="C843" s="57"/>
      <c r="D843" s="108"/>
      <c r="E843" s="57"/>
      <c r="F843" s="57"/>
      <c r="G843" s="57"/>
      <c r="H843" s="57"/>
      <c r="I843" s="57"/>
    </row>
    <row r="844" spans="1:9" ht="14.4">
      <c r="A844" s="57"/>
      <c r="B844" s="57"/>
      <c r="C844" s="57"/>
      <c r="D844" s="108"/>
      <c r="E844" s="57"/>
      <c r="F844" s="57"/>
      <c r="G844" s="57"/>
      <c r="H844" s="57"/>
      <c r="I844" s="57"/>
    </row>
    <row r="845" spans="1:9" ht="14.4">
      <c r="A845" s="57"/>
      <c r="B845" s="57"/>
      <c r="C845" s="57"/>
      <c r="D845" s="108"/>
      <c r="E845" s="57"/>
      <c r="F845" s="57"/>
      <c r="G845" s="57"/>
      <c r="H845" s="57"/>
      <c r="I845" s="57"/>
    </row>
    <row r="846" spans="1:9" ht="14.4">
      <c r="A846" s="57"/>
      <c r="B846" s="57"/>
      <c r="C846" s="57"/>
      <c r="D846" s="108"/>
      <c r="E846" s="57"/>
      <c r="F846" s="57"/>
      <c r="G846" s="57"/>
      <c r="H846" s="57"/>
      <c r="I846" s="57"/>
    </row>
    <row r="847" spans="1:9" ht="14.4">
      <c r="A847" s="57"/>
      <c r="B847" s="57"/>
      <c r="C847" s="57"/>
      <c r="D847" s="108"/>
      <c r="E847" s="57"/>
      <c r="F847" s="57"/>
      <c r="G847" s="57"/>
      <c r="H847" s="57"/>
      <c r="I847" s="57"/>
    </row>
    <row r="848" spans="1:9" ht="14.4">
      <c r="A848" s="57"/>
      <c r="B848" s="57"/>
      <c r="C848" s="57"/>
      <c r="D848" s="108"/>
      <c r="E848" s="57"/>
      <c r="F848" s="57"/>
      <c r="G848" s="57"/>
      <c r="H848" s="57"/>
      <c r="I848" s="57"/>
    </row>
    <row r="849" spans="1:9" ht="14.4">
      <c r="A849" s="57"/>
      <c r="B849" s="57"/>
      <c r="C849" s="57"/>
      <c r="D849" s="108"/>
      <c r="E849" s="57"/>
      <c r="F849" s="57"/>
      <c r="G849" s="57"/>
      <c r="H849" s="57"/>
      <c r="I849" s="57"/>
    </row>
    <row r="850" spans="1:9" ht="14.4">
      <c r="A850" s="57"/>
      <c r="B850" s="57"/>
      <c r="C850" s="57"/>
      <c r="D850" s="108"/>
      <c r="E850" s="57"/>
      <c r="F850" s="57"/>
      <c r="G850" s="57"/>
      <c r="H850" s="57"/>
      <c r="I850" s="57"/>
    </row>
    <row r="851" spans="1:9" ht="14.4">
      <c r="A851" s="57"/>
      <c r="B851" s="57"/>
      <c r="C851" s="57"/>
      <c r="D851" s="108"/>
      <c r="E851" s="57"/>
      <c r="F851" s="57"/>
      <c r="G851" s="57"/>
      <c r="H851" s="57"/>
      <c r="I851" s="57"/>
    </row>
    <row r="852" spans="1:9" ht="14.4">
      <c r="A852" s="57"/>
      <c r="B852" s="57"/>
      <c r="C852" s="57"/>
      <c r="D852" s="108"/>
      <c r="E852" s="57"/>
      <c r="F852" s="57"/>
      <c r="G852" s="57"/>
      <c r="H852" s="57"/>
      <c r="I852" s="57"/>
    </row>
    <row r="853" spans="1:9" ht="14.4">
      <c r="A853" s="57"/>
      <c r="B853" s="57"/>
      <c r="C853" s="57"/>
      <c r="D853" s="108"/>
      <c r="E853" s="57"/>
      <c r="F853" s="57"/>
      <c r="G853" s="57"/>
      <c r="H853" s="57"/>
      <c r="I853" s="57"/>
    </row>
    <row r="854" spans="1:9" ht="14.4">
      <c r="A854" s="57"/>
      <c r="B854" s="57"/>
      <c r="C854" s="57"/>
      <c r="D854" s="108"/>
      <c r="E854" s="57"/>
      <c r="F854" s="57"/>
      <c r="G854" s="57"/>
      <c r="H854" s="57"/>
      <c r="I854" s="57"/>
    </row>
    <row r="855" spans="1:9" ht="14.4">
      <c r="A855" s="57"/>
      <c r="B855" s="57"/>
      <c r="C855" s="57"/>
      <c r="D855" s="108"/>
      <c r="E855" s="57"/>
      <c r="F855" s="57"/>
      <c r="G855" s="57"/>
      <c r="H855" s="57"/>
      <c r="I855" s="57"/>
    </row>
    <row r="856" spans="1:9" ht="14.4">
      <c r="A856" s="57"/>
      <c r="B856" s="57"/>
      <c r="C856" s="57"/>
      <c r="D856" s="108"/>
      <c r="E856" s="57"/>
      <c r="F856" s="57"/>
      <c r="G856" s="57"/>
      <c r="H856" s="57"/>
      <c r="I856" s="57"/>
    </row>
    <row r="857" spans="1:9" ht="14.4">
      <c r="A857" s="57"/>
      <c r="B857" s="57"/>
      <c r="C857" s="57"/>
      <c r="D857" s="108"/>
      <c r="E857" s="57"/>
      <c r="F857" s="57"/>
      <c r="G857" s="57"/>
      <c r="H857" s="57"/>
      <c r="I857" s="57"/>
    </row>
    <row r="858" spans="1:9" ht="14.4">
      <c r="A858" s="57"/>
      <c r="B858" s="57"/>
      <c r="C858" s="57"/>
      <c r="D858" s="108"/>
      <c r="E858" s="57"/>
      <c r="F858" s="57"/>
      <c r="G858" s="57"/>
      <c r="H858" s="57"/>
      <c r="I858" s="57"/>
    </row>
    <row r="859" spans="1:9" ht="14.4">
      <c r="A859" s="57"/>
      <c r="B859" s="57"/>
      <c r="C859" s="57"/>
      <c r="D859" s="108"/>
      <c r="E859" s="57"/>
      <c r="F859" s="57"/>
      <c r="G859" s="57"/>
      <c r="H859" s="57"/>
      <c r="I859" s="57"/>
    </row>
    <row r="860" spans="1:9" ht="14.4">
      <c r="A860" s="57"/>
      <c r="B860" s="57"/>
      <c r="C860" s="57"/>
      <c r="D860" s="108"/>
      <c r="E860" s="57"/>
      <c r="F860" s="57"/>
      <c r="G860" s="57"/>
      <c r="H860" s="57"/>
      <c r="I860" s="57"/>
    </row>
    <row r="861" spans="1:9" ht="14.4">
      <c r="A861" s="57"/>
      <c r="B861" s="57"/>
      <c r="C861" s="57"/>
      <c r="D861" s="108"/>
      <c r="E861" s="57"/>
      <c r="F861" s="57"/>
      <c r="G861" s="57"/>
      <c r="H861" s="57"/>
      <c r="I861" s="57"/>
    </row>
    <row r="862" spans="1:9" ht="14.4">
      <c r="A862" s="57"/>
      <c r="B862" s="57"/>
      <c r="C862" s="57"/>
      <c r="D862" s="108"/>
      <c r="E862" s="57"/>
      <c r="F862" s="57"/>
      <c r="G862" s="57"/>
      <c r="H862" s="57"/>
      <c r="I862" s="57"/>
    </row>
    <row r="863" spans="1:9" ht="14.4">
      <c r="A863" s="57"/>
      <c r="B863" s="57"/>
      <c r="C863" s="57"/>
      <c r="D863" s="108"/>
      <c r="E863" s="57"/>
      <c r="F863" s="57"/>
      <c r="G863" s="57"/>
      <c r="H863" s="57"/>
      <c r="I863" s="57"/>
    </row>
    <row r="864" spans="1:9" ht="14.4">
      <c r="A864" s="57"/>
      <c r="B864" s="57"/>
      <c r="C864" s="57"/>
      <c r="D864" s="108"/>
      <c r="E864" s="57"/>
      <c r="F864" s="57"/>
      <c r="G864" s="57"/>
      <c r="H864" s="57"/>
      <c r="I864" s="57"/>
    </row>
    <row r="865" spans="1:9" ht="14.4">
      <c r="A865" s="57"/>
      <c r="B865" s="57"/>
      <c r="C865" s="57"/>
      <c r="D865" s="108"/>
      <c r="E865" s="57"/>
      <c r="F865" s="57"/>
      <c r="G865" s="57"/>
      <c r="H865" s="57"/>
      <c r="I865" s="57"/>
    </row>
    <row r="866" spans="1:9" ht="14.4">
      <c r="A866" s="57"/>
      <c r="B866" s="57"/>
      <c r="C866" s="57"/>
      <c r="D866" s="108"/>
      <c r="E866" s="57"/>
      <c r="F866" s="57"/>
      <c r="G866" s="57"/>
      <c r="H866" s="57"/>
      <c r="I866" s="57"/>
    </row>
    <row r="867" spans="1:9" ht="14.4">
      <c r="A867" s="57"/>
      <c r="B867" s="57"/>
      <c r="C867" s="57"/>
      <c r="D867" s="108"/>
      <c r="E867" s="57"/>
      <c r="F867" s="57"/>
      <c r="G867" s="57"/>
      <c r="H867" s="57"/>
      <c r="I867" s="57"/>
    </row>
    <row r="868" spans="1:9" ht="14.4">
      <c r="A868" s="57"/>
      <c r="B868" s="57"/>
      <c r="C868" s="57"/>
      <c r="D868" s="108"/>
      <c r="E868" s="57"/>
      <c r="F868" s="57"/>
      <c r="G868" s="57"/>
      <c r="H868" s="57"/>
      <c r="I868" s="57"/>
    </row>
    <row r="869" spans="1:9" ht="14.4">
      <c r="A869" s="57"/>
      <c r="B869" s="57"/>
      <c r="C869" s="57"/>
      <c r="D869" s="108"/>
      <c r="E869" s="57"/>
      <c r="F869" s="57"/>
      <c r="G869" s="57"/>
      <c r="H869" s="57"/>
      <c r="I869" s="57"/>
    </row>
    <row r="870" spans="1:9" ht="14.4">
      <c r="A870" s="57"/>
      <c r="B870" s="57"/>
      <c r="C870" s="57"/>
      <c r="D870" s="108"/>
      <c r="E870" s="57"/>
      <c r="F870" s="57"/>
      <c r="G870" s="57"/>
      <c r="H870" s="57"/>
      <c r="I870" s="57"/>
    </row>
    <row r="871" spans="1:9" ht="14.4">
      <c r="A871" s="57"/>
      <c r="B871" s="57"/>
      <c r="C871" s="57"/>
      <c r="D871" s="108"/>
      <c r="E871" s="57"/>
      <c r="F871" s="57"/>
      <c r="G871" s="57"/>
      <c r="H871" s="57"/>
      <c r="I871" s="57"/>
    </row>
    <row r="872" spans="1:9" ht="14.4">
      <c r="A872" s="57"/>
      <c r="B872" s="57"/>
      <c r="C872" s="57"/>
      <c r="D872" s="108"/>
      <c r="E872" s="57"/>
      <c r="F872" s="57"/>
      <c r="G872" s="57"/>
      <c r="H872" s="57"/>
      <c r="I872" s="57"/>
    </row>
    <row r="873" spans="1:9" ht="14.4">
      <c r="A873" s="57"/>
      <c r="B873" s="57"/>
      <c r="C873" s="57"/>
      <c r="D873" s="108"/>
      <c r="E873" s="57"/>
      <c r="F873" s="57"/>
      <c r="G873" s="57"/>
      <c r="H873" s="57"/>
      <c r="I873" s="57"/>
    </row>
    <row r="874" spans="1:9" ht="14.4">
      <c r="A874" s="57"/>
      <c r="B874" s="57"/>
      <c r="C874" s="57"/>
      <c r="D874" s="108"/>
      <c r="E874" s="57"/>
      <c r="F874" s="57"/>
      <c r="G874" s="57"/>
      <c r="H874" s="57"/>
      <c r="I874" s="57"/>
    </row>
    <row r="875" spans="1:9" ht="14.4">
      <c r="A875" s="57"/>
      <c r="B875" s="57"/>
      <c r="C875" s="57"/>
      <c r="D875" s="108"/>
      <c r="E875" s="57"/>
      <c r="F875" s="57"/>
      <c r="G875" s="57"/>
      <c r="H875" s="57"/>
      <c r="I875" s="57"/>
    </row>
    <row r="876" spans="1:9" ht="14.4">
      <c r="A876" s="57"/>
      <c r="B876" s="57"/>
      <c r="C876" s="57"/>
      <c r="D876" s="108"/>
      <c r="E876" s="57"/>
      <c r="F876" s="57"/>
      <c r="G876" s="57"/>
      <c r="H876" s="57"/>
      <c r="I876" s="57"/>
    </row>
    <row r="877" spans="1:9" ht="14.4">
      <c r="A877" s="57"/>
      <c r="B877" s="57"/>
      <c r="C877" s="57"/>
      <c r="D877" s="108"/>
      <c r="E877" s="57"/>
      <c r="F877" s="57"/>
      <c r="G877" s="57"/>
      <c r="H877" s="57"/>
      <c r="I877" s="57"/>
    </row>
    <row r="878" spans="1:9" ht="14.4">
      <c r="A878" s="57"/>
      <c r="B878" s="57"/>
      <c r="C878" s="57"/>
      <c r="D878" s="108"/>
      <c r="E878" s="57"/>
      <c r="F878" s="57"/>
      <c r="G878" s="57"/>
      <c r="H878" s="57"/>
      <c r="I878" s="57"/>
    </row>
    <row r="879" spans="1:9" ht="14.4">
      <c r="A879" s="57"/>
      <c r="B879" s="57"/>
      <c r="C879" s="57"/>
      <c r="D879" s="108"/>
      <c r="E879" s="57"/>
      <c r="F879" s="57"/>
      <c r="G879" s="57"/>
      <c r="H879" s="57"/>
      <c r="I879" s="57"/>
    </row>
    <row r="880" spans="1:9" ht="14.4">
      <c r="A880" s="57"/>
      <c r="B880" s="57"/>
      <c r="C880" s="57"/>
      <c r="D880" s="108"/>
      <c r="E880" s="57"/>
      <c r="F880" s="57"/>
      <c r="G880" s="57"/>
      <c r="H880" s="57"/>
      <c r="I880" s="57"/>
    </row>
    <row r="881" spans="1:9" ht="14.4">
      <c r="A881" s="57"/>
      <c r="B881" s="57"/>
      <c r="C881" s="57"/>
      <c r="D881" s="108"/>
      <c r="E881" s="57"/>
      <c r="F881" s="57"/>
      <c r="G881" s="57"/>
      <c r="H881" s="57"/>
      <c r="I881" s="57"/>
    </row>
    <row r="882" spans="1:9" ht="14.4">
      <c r="A882" s="57"/>
      <c r="B882" s="57"/>
      <c r="C882" s="57"/>
      <c r="D882" s="108"/>
      <c r="E882" s="57"/>
      <c r="F882" s="57"/>
      <c r="G882" s="57"/>
      <c r="H882" s="57"/>
      <c r="I882" s="57"/>
    </row>
    <row r="883" spans="1:9" ht="14.4">
      <c r="A883" s="57"/>
      <c r="B883" s="57"/>
      <c r="C883" s="57"/>
      <c r="D883" s="108"/>
      <c r="E883" s="57"/>
      <c r="F883" s="57"/>
      <c r="G883" s="57"/>
      <c r="H883" s="57"/>
      <c r="I883" s="57"/>
    </row>
    <row r="884" spans="1:9" ht="14.4">
      <c r="A884" s="57"/>
      <c r="B884" s="57"/>
      <c r="C884" s="57"/>
      <c r="D884" s="108"/>
      <c r="E884" s="57"/>
      <c r="F884" s="57"/>
      <c r="G884" s="57"/>
      <c r="H884" s="57"/>
      <c r="I884" s="57"/>
    </row>
    <row r="885" spans="1:9" ht="14.4">
      <c r="A885" s="57"/>
      <c r="B885" s="57"/>
      <c r="C885" s="57"/>
      <c r="D885" s="108"/>
      <c r="E885" s="57"/>
      <c r="F885" s="57"/>
      <c r="G885" s="57"/>
      <c r="H885" s="57"/>
      <c r="I885" s="57"/>
    </row>
    <row r="886" spans="1:9" ht="14.4">
      <c r="A886" s="57"/>
      <c r="B886" s="57"/>
      <c r="C886" s="57"/>
      <c r="D886" s="108"/>
      <c r="E886" s="57"/>
      <c r="F886" s="57"/>
      <c r="G886" s="57"/>
      <c r="H886" s="57"/>
      <c r="I886" s="57"/>
    </row>
    <row r="887" spans="1:9" ht="14.4">
      <c r="A887" s="57"/>
      <c r="B887" s="57"/>
      <c r="C887" s="57"/>
      <c r="D887" s="108"/>
      <c r="E887" s="57"/>
      <c r="F887" s="57"/>
      <c r="G887" s="57"/>
      <c r="H887" s="57"/>
      <c r="I887" s="57"/>
    </row>
    <row r="888" spans="1:9" ht="14.4">
      <c r="A888" s="57"/>
      <c r="B888" s="57"/>
      <c r="C888" s="57"/>
      <c r="D888" s="108"/>
      <c r="E888" s="57"/>
      <c r="F888" s="57"/>
      <c r="G888" s="57"/>
      <c r="H888" s="57"/>
      <c r="I888" s="57"/>
    </row>
    <row r="889" spans="1:9" ht="14.4">
      <c r="A889" s="57"/>
      <c r="B889" s="57"/>
      <c r="C889" s="57"/>
      <c r="D889" s="108"/>
      <c r="E889" s="57"/>
      <c r="F889" s="57"/>
      <c r="G889" s="57"/>
      <c r="H889" s="57"/>
      <c r="I889" s="57"/>
    </row>
    <row r="890" spans="1:9" ht="14.4">
      <c r="A890" s="57"/>
      <c r="B890" s="57"/>
      <c r="C890" s="57"/>
      <c r="D890" s="108"/>
      <c r="E890" s="57"/>
      <c r="F890" s="57"/>
      <c r="G890" s="57"/>
      <c r="H890" s="57"/>
      <c r="I890" s="57"/>
    </row>
    <row r="891" spans="1:9" ht="14.4">
      <c r="A891" s="57"/>
      <c r="B891" s="57"/>
      <c r="C891" s="57"/>
      <c r="D891" s="108"/>
      <c r="E891" s="57"/>
      <c r="F891" s="57"/>
      <c r="G891" s="57"/>
      <c r="H891" s="57"/>
      <c r="I891" s="57"/>
    </row>
    <row r="892" spans="1:9" ht="14.4">
      <c r="A892" s="57"/>
      <c r="B892" s="57"/>
      <c r="C892" s="57"/>
      <c r="D892" s="108"/>
      <c r="E892" s="57"/>
      <c r="F892" s="57"/>
      <c r="G892" s="57"/>
      <c r="H892" s="57"/>
      <c r="I892" s="57"/>
    </row>
    <row r="893" spans="1:9" ht="14.4">
      <c r="A893" s="57"/>
      <c r="B893" s="57"/>
      <c r="C893" s="57"/>
      <c r="D893" s="108"/>
      <c r="E893" s="57"/>
      <c r="F893" s="57"/>
      <c r="G893" s="57"/>
      <c r="H893" s="57"/>
      <c r="I893" s="57"/>
    </row>
    <row r="894" spans="1:9" ht="14.4">
      <c r="A894" s="57"/>
      <c r="B894" s="57"/>
      <c r="C894" s="57"/>
      <c r="D894" s="108"/>
      <c r="E894" s="57"/>
      <c r="F894" s="57"/>
      <c r="G894" s="57"/>
      <c r="H894" s="57"/>
      <c r="I894" s="57"/>
    </row>
    <row r="895" spans="1:9" ht="14.4">
      <c r="A895" s="57"/>
      <c r="B895" s="57"/>
      <c r="C895" s="57"/>
      <c r="D895" s="108"/>
      <c r="E895" s="57"/>
      <c r="F895" s="57"/>
      <c r="G895" s="57"/>
      <c r="H895" s="57"/>
      <c r="I895" s="57"/>
    </row>
    <row r="896" spans="1:9" ht="14.4">
      <c r="A896" s="57"/>
      <c r="B896" s="57"/>
      <c r="C896" s="57"/>
      <c r="D896" s="108"/>
      <c r="E896" s="57"/>
      <c r="F896" s="57"/>
      <c r="G896" s="57"/>
      <c r="H896" s="57"/>
      <c r="I896" s="57"/>
    </row>
    <row r="897" spans="1:9" ht="14.4">
      <c r="A897" s="57"/>
      <c r="B897" s="57"/>
      <c r="C897" s="57"/>
      <c r="D897" s="108"/>
      <c r="E897" s="57"/>
      <c r="F897" s="57"/>
      <c r="G897" s="57"/>
      <c r="H897" s="57"/>
      <c r="I897" s="57"/>
    </row>
    <row r="898" spans="1:9" ht="14.4">
      <c r="A898" s="57"/>
      <c r="B898" s="57"/>
      <c r="C898" s="57"/>
      <c r="D898" s="108"/>
      <c r="E898" s="57"/>
      <c r="F898" s="57"/>
      <c r="G898" s="57"/>
      <c r="H898" s="57"/>
      <c r="I898" s="57"/>
    </row>
    <row r="899" spans="1:9" ht="14.4">
      <c r="A899" s="57"/>
      <c r="B899" s="57"/>
      <c r="C899" s="57"/>
      <c r="D899" s="108"/>
      <c r="E899" s="57"/>
      <c r="F899" s="57"/>
      <c r="G899" s="57"/>
      <c r="H899" s="57"/>
      <c r="I899" s="57"/>
    </row>
    <row r="900" spans="1:9" ht="14.4">
      <c r="A900" s="57"/>
      <c r="B900" s="57"/>
      <c r="C900" s="57"/>
      <c r="D900" s="108"/>
      <c r="E900" s="57"/>
      <c r="F900" s="57"/>
      <c r="G900" s="57"/>
      <c r="H900" s="57"/>
      <c r="I900" s="57"/>
    </row>
    <row r="901" spans="1:9" ht="14.4">
      <c r="A901" s="57"/>
      <c r="B901" s="57"/>
      <c r="C901" s="57"/>
      <c r="D901" s="108"/>
      <c r="E901" s="57"/>
      <c r="F901" s="57"/>
      <c r="G901" s="57"/>
      <c r="H901" s="57"/>
      <c r="I901" s="57"/>
    </row>
    <row r="902" spans="1:9" ht="14.4">
      <c r="A902" s="57"/>
      <c r="B902" s="57"/>
      <c r="C902" s="57"/>
      <c r="D902" s="108"/>
      <c r="E902" s="57"/>
      <c r="F902" s="57"/>
      <c r="G902" s="57"/>
      <c r="H902" s="57"/>
      <c r="I902" s="57"/>
    </row>
    <row r="903" spans="1:9" ht="14.4">
      <c r="A903" s="57"/>
      <c r="B903" s="57"/>
      <c r="C903" s="57"/>
      <c r="D903" s="108"/>
      <c r="E903" s="57"/>
      <c r="F903" s="57"/>
      <c r="G903" s="57"/>
      <c r="H903" s="57"/>
      <c r="I903" s="57"/>
    </row>
    <row r="904" spans="1:9" ht="14.4">
      <c r="A904" s="57"/>
      <c r="B904" s="57"/>
      <c r="C904" s="57"/>
      <c r="D904" s="108"/>
      <c r="E904" s="57"/>
      <c r="F904" s="57"/>
      <c r="G904" s="57"/>
      <c r="H904" s="57"/>
      <c r="I904" s="57"/>
    </row>
    <row r="905" spans="1:9" ht="14.4">
      <c r="A905" s="57"/>
      <c r="B905" s="57"/>
      <c r="C905" s="57"/>
      <c r="D905" s="108"/>
      <c r="E905" s="57"/>
      <c r="F905" s="57"/>
      <c r="G905" s="57"/>
      <c r="H905" s="57"/>
      <c r="I905" s="57"/>
    </row>
    <row r="906" spans="1:9" ht="14.4">
      <c r="A906" s="57"/>
      <c r="B906" s="57"/>
      <c r="C906" s="57"/>
      <c r="D906" s="108"/>
      <c r="E906" s="57"/>
      <c r="F906" s="57"/>
      <c r="G906" s="57"/>
      <c r="H906" s="57"/>
      <c r="I906" s="57"/>
    </row>
    <row r="907" spans="1:9" ht="14.4">
      <c r="A907" s="57"/>
      <c r="B907" s="57"/>
      <c r="C907" s="57"/>
      <c r="D907" s="108"/>
      <c r="E907" s="57"/>
      <c r="F907" s="57"/>
      <c r="G907" s="57"/>
      <c r="H907" s="57"/>
      <c r="I907" s="57"/>
    </row>
    <row r="908" spans="1:9" ht="14.4">
      <c r="A908" s="57"/>
      <c r="B908" s="57"/>
      <c r="C908" s="57"/>
      <c r="D908" s="108"/>
      <c r="E908" s="57"/>
      <c r="F908" s="57"/>
      <c r="G908" s="57"/>
      <c r="H908" s="57"/>
      <c r="I908" s="57"/>
    </row>
    <row r="909" spans="1:9" ht="14.4">
      <c r="A909" s="57"/>
      <c r="B909" s="57"/>
      <c r="C909" s="57"/>
      <c r="D909" s="108"/>
      <c r="E909" s="57"/>
      <c r="F909" s="57"/>
      <c r="G909" s="57"/>
      <c r="H909" s="57"/>
      <c r="I909" s="57"/>
    </row>
    <row r="910" spans="1:9" ht="14.4">
      <c r="A910" s="57"/>
      <c r="B910" s="57"/>
      <c r="C910" s="57"/>
      <c r="D910" s="108"/>
      <c r="E910" s="57"/>
      <c r="F910" s="57"/>
      <c r="G910" s="57"/>
      <c r="H910" s="57"/>
      <c r="I910" s="57"/>
    </row>
    <row r="911" spans="1:9" ht="14.4">
      <c r="A911" s="57"/>
      <c r="B911" s="57"/>
      <c r="C911" s="57"/>
      <c r="D911" s="108"/>
      <c r="E911" s="57"/>
      <c r="F911" s="57"/>
      <c r="G911" s="57"/>
      <c r="H911" s="57"/>
      <c r="I911" s="57"/>
    </row>
    <row r="912" spans="1:9" ht="14.4">
      <c r="A912" s="57"/>
      <c r="B912" s="57"/>
      <c r="C912" s="57"/>
      <c r="D912" s="108"/>
      <c r="E912" s="57"/>
      <c r="F912" s="57"/>
      <c r="G912" s="57"/>
      <c r="H912" s="57"/>
      <c r="I912" s="57"/>
    </row>
    <row r="913" spans="1:9" ht="14.4">
      <c r="A913" s="57"/>
      <c r="B913" s="57"/>
      <c r="C913" s="57"/>
      <c r="D913" s="108"/>
      <c r="E913" s="57"/>
      <c r="F913" s="57"/>
      <c r="G913" s="57"/>
      <c r="H913" s="57"/>
      <c r="I913" s="57"/>
    </row>
    <row r="914" spans="1:9" ht="14.4">
      <c r="A914" s="57"/>
      <c r="B914" s="57"/>
      <c r="C914" s="57"/>
      <c r="D914" s="108"/>
      <c r="E914" s="57"/>
      <c r="F914" s="57"/>
      <c r="G914" s="57"/>
      <c r="H914" s="57"/>
      <c r="I914" s="57"/>
    </row>
    <row r="915" spans="1:9" ht="14.4">
      <c r="A915" s="57"/>
      <c r="B915" s="57"/>
      <c r="C915" s="57"/>
      <c r="D915" s="108"/>
      <c r="E915" s="57"/>
      <c r="F915" s="57"/>
      <c r="G915" s="57"/>
      <c r="H915" s="57"/>
      <c r="I915" s="57"/>
    </row>
    <row r="916" spans="1:9" ht="14.4">
      <c r="A916" s="57"/>
      <c r="B916" s="57"/>
      <c r="C916" s="57"/>
      <c r="D916" s="108"/>
      <c r="E916" s="57"/>
      <c r="F916" s="57"/>
      <c r="G916" s="57"/>
      <c r="H916" s="57"/>
      <c r="I916" s="57"/>
    </row>
    <row r="917" spans="1:9" ht="14.4">
      <c r="A917" s="57"/>
      <c r="B917" s="57"/>
      <c r="C917" s="57"/>
      <c r="D917" s="108"/>
      <c r="E917" s="57"/>
      <c r="F917" s="57"/>
      <c r="G917" s="57"/>
      <c r="H917" s="57"/>
      <c r="I917" s="57"/>
    </row>
    <row r="918" spans="1:9" ht="14.4">
      <c r="A918" s="57"/>
      <c r="B918" s="57"/>
      <c r="C918" s="57"/>
      <c r="D918" s="108"/>
      <c r="E918" s="57"/>
      <c r="F918" s="57"/>
      <c r="G918" s="57"/>
      <c r="H918" s="57"/>
      <c r="I918" s="57"/>
    </row>
    <row r="919" spans="1:9" ht="14.4">
      <c r="A919" s="57"/>
      <c r="B919" s="57"/>
      <c r="C919" s="57"/>
      <c r="D919" s="108"/>
      <c r="E919" s="57"/>
      <c r="F919" s="57"/>
      <c r="G919" s="57"/>
      <c r="H919" s="57"/>
      <c r="I919" s="57"/>
    </row>
    <row r="920" spans="1:9" ht="14.4">
      <c r="A920" s="57"/>
      <c r="B920" s="57"/>
      <c r="C920" s="57"/>
      <c r="D920" s="108"/>
      <c r="E920" s="57"/>
      <c r="F920" s="57"/>
      <c r="G920" s="57"/>
      <c r="H920" s="57"/>
      <c r="I920" s="57"/>
    </row>
    <row r="921" spans="1:9" ht="14.4">
      <c r="A921" s="57"/>
      <c r="B921" s="57"/>
      <c r="C921" s="57"/>
      <c r="D921" s="108"/>
      <c r="E921" s="57"/>
      <c r="F921" s="57"/>
      <c r="G921" s="57"/>
      <c r="H921" s="57"/>
      <c r="I921" s="57"/>
    </row>
    <row r="922" spans="1:9" ht="14.4">
      <c r="A922" s="57"/>
      <c r="B922" s="57"/>
      <c r="C922" s="57"/>
      <c r="D922" s="108"/>
      <c r="E922" s="57"/>
      <c r="F922" s="57"/>
      <c r="G922" s="57"/>
      <c r="H922" s="57"/>
      <c r="I922" s="57"/>
    </row>
    <row r="923" spans="1:9" ht="14.4">
      <c r="A923" s="57"/>
      <c r="B923" s="57"/>
      <c r="C923" s="57"/>
      <c r="D923" s="108"/>
      <c r="E923" s="57"/>
      <c r="F923" s="57"/>
      <c r="G923" s="57"/>
      <c r="H923" s="57"/>
      <c r="I923" s="57"/>
    </row>
    <row r="924" spans="1:9" ht="14.4">
      <c r="A924" s="57"/>
      <c r="B924" s="57"/>
      <c r="C924" s="57"/>
      <c r="D924" s="108"/>
      <c r="E924" s="57"/>
      <c r="F924" s="57"/>
      <c r="G924" s="57"/>
      <c r="H924" s="57"/>
      <c r="I924" s="57"/>
    </row>
    <row r="925" spans="1:9" ht="14.4">
      <c r="A925" s="57"/>
      <c r="B925" s="57"/>
      <c r="C925" s="57"/>
      <c r="D925" s="108"/>
      <c r="E925" s="57"/>
      <c r="F925" s="57"/>
      <c r="G925" s="57"/>
      <c r="H925" s="57"/>
      <c r="I925" s="57"/>
    </row>
    <row r="926" spans="1:9" ht="14.4">
      <c r="A926" s="57"/>
      <c r="B926" s="57"/>
      <c r="C926" s="57"/>
      <c r="D926" s="108"/>
      <c r="E926" s="57"/>
      <c r="F926" s="57"/>
      <c r="G926" s="57"/>
      <c r="H926" s="57"/>
      <c r="I926" s="57"/>
    </row>
    <row r="927" spans="1:9" ht="14.4">
      <c r="A927" s="57"/>
      <c r="B927" s="57"/>
      <c r="C927" s="57"/>
      <c r="D927" s="108"/>
      <c r="E927" s="57"/>
      <c r="F927" s="57"/>
      <c r="G927" s="57"/>
      <c r="H927" s="57"/>
      <c r="I927" s="57"/>
    </row>
    <row r="928" spans="1:9" ht="14.4">
      <c r="A928" s="57"/>
      <c r="B928" s="57"/>
      <c r="C928" s="57"/>
      <c r="D928" s="108"/>
      <c r="E928" s="57"/>
      <c r="F928" s="57"/>
      <c r="G928" s="57"/>
      <c r="H928" s="57"/>
      <c r="I928" s="57"/>
    </row>
    <row r="929" spans="1:9" ht="14.4">
      <c r="A929" s="57"/>
      <c r="B929" s="57"/>
      <c r="C929" s="57"/>
      <c r="D929" s="108"/>
      <c r="E929" s="57"/>
      <c r="F929" s="57"/>
      <c r="G929" s="57"/>
      <c r="H929" s="57"/>
      <c r="I929" s="57"/>
    </row>
    <row r="930" spans="1:9" ht="14.4">
      <c r="A930" s="57"/>
      <c r="B930" s="57"/>
      <c r="C930" s="57"/>
      <c r="D930" s="108"/>
      <c r="E930" s="57"/>
      <c r="F930" s="57"/>
      <c r="G930" s="57"/>
      <c r="H930" s="57"/>
      <c r="I930" s="57"/>
    </row>
    <row r="931" spans="1:9" ht="14.4">
      <c r="A931" s="57"/>
      <c r="B931" s="57"/>
      <c r="C931" s="57"/>
      <c r="D931" s="108"/>
      <c r="E931" s="57"/>
      <c r="F931" s="57"/>
      <c r="G931" s="57"/>
      <c r="H931" s="57"/>
      <c r="I931" s="57"/>
    </row>
    <row r="932" spans="1:9" ht="14.4">
      <c r="A932" s="57"/>
      <c r="B932" s="57"/>
      <c r="C932" s="57"/>
      <c r="D932" s="108"/>
      <c r="E932" s="57"/>
      <c r="F932" s="57"/>
      <c r="G932" s="57"/>
      <c r="H932" s="57"/>
      <c r="I932" s="57"/>
    </row>
    <row r="933" spans="1:9" ht="14.4">
      <c r="A933" s="57"/>
      <c r="B933" s="57"/>
      <c r="C933" s="57"/>
      <c r="D933" s="108"/>
      <c r="E933" s="57"/>
      <c r="F933" s="57"/>
      <c r="G933" s="57"/>
      <c r="H933" s="57"/>
      <c r="I933" s="57"/>
    </row>
    <row r="934" spans="1:9" ht="14.4">
      <c r="A934" s="57"/>
      <c r="B934" s="57"/>
      <c r="C934" s="57"/>
      <c r="D934" s="108"/>
      <c r="E934" s="57"/>
      <c r="F934" s="57"/>
      <c r="G934" s="57"/>
      <c r="H934" s="57"/>
      <c r="I934" s="57"/>
    </row>
    <row r="935" spans="1:9" ht="14.4">
      <c r="A935" s="57"/>
      <c r="B935" s="57"/>
      <c r="C935" s="57"/>
      <c r="D935" s="108"/>
      <c r="E935" s="57"/>
      <c r="F935" s="57"/>
      <c r="G935" s="57"/>
      <c r="H935" s="57"/>
      <c r="I935" s="57"/>
    </row>
    <row r="936" spans="1:9" ht="14.4">
      <c r="A936" s="57"/>
      <c r="B936" s="57"/>
      <c r="C936" s="57"/>
      <c r="D936" s="108"/>
      <c r="E936" s="57"/>
      <c r="F936" s="57"/>
      <c r="G936" s="57"/>
      <c r="H936" s="57"/>
      <c r="I936" s="57"/>
    </row>
    <row r="937" spans="1:9" ht="14.4">
      <c r="A937" s="57"/>
      <c r="B937" s="57"/>
      <c r="C937" s="57"/>
      <c r="D937" s="108"/>
      <c r="E937" s="57"/>
      <c r="F937" s="57"/>
      <c r="G937" s="57"/>
      <c r="H937" s="57"/>
      <c r="I937" s="57"/>
    </row>
    <row r="938" spans="1:9" ht="14.4">
      <c r="A938" s="57"/>
      <c r="B938" s="57"/>
      <c r="C938" s="57"/>
      <c r="D938" s="108"/>
      <c r="E938" s="57"/>
      <c r="F938" s="57"/>
      <c r="G938" s="57"/>
      <c r="H938" s="57"/>
      <c r="I938" s="57"/>
    </row>
    <row r="939" spans="1:9" ht="14.4">
      <c r="A939" s="57"/>
      <c r="B939" s="57"/>
      <c r="C939" s="57"/>
      <c r="D939" s="108"/>
      <c r="E939" s="57"/>
      <c r="F939" s="57"/>
      <c r="G939" s="57"/>
      <c r="H939" s="57"/>
      <c r="I939" s="57"/>
    </row>
    <row r="940" spans="1:9" ht="14.4">
      <c r="A940" s="57"/>
      <c r="B940" s="57"/>
      <c r="C940" s="57"/>
      <c r="D940" s="108"/>
      <c r="E940" s="57"/>
      <c r="F940" s="57"/>
      <c r="G940" s="57"/>
      <c r="H940" s="57"/>
      <c r="I940" s="57"/>
    </row>
    <row r="941" spans="1:9" ht="14.4">
      <c r="A941" s="57"/>
      <c r="B941" s="57"/>
      <c r="C941" s="57"/>
      <c r="D941" s="108"/>
      <c r="E941" s="57"/>
      <c r="F941" s="57"/>
      <c r="G941" s="57"/>
      <c r="H941" s="57"/>
      <c r="I941" s="57"/>
    </row>
    <row r="942" spans="1:9" ht="14.4">
      <c r="A942" s="57"/>
      <c r="B942" s="57"/>
      <c r="C942" s="57"/>
      <c r="D942" s="108"/>
      <c r="E942" s="57"/>
      <c r="F942" s="57"/>
      <c r="G942" s="57"/>
      <c r="H942" s="57"/>
      <c r="I942" s="57"/>
    </row>
    <row r="943" spans="1:9" ht="14.4">
      <c r="A943" s="57"/>
      <c r="B943" s="57"/>
      <c r="C943" s="57"/>
      <c r="D943" s="108"/>
      <c r="E943" s="57"/>
      <c r="F943" s="57"/>
      <c r="G943" s="57"/>
      <c r="H943" s="57"/>
      <c r="I943" s="57"/>
    </row>
    <row r="944" spans="1:9" ht="14.4">
      <c r="A944" s="57"/>
      <c r="B944" s="57"/>
      <c r="C944" s="57"/>
      <c r="D944" s="108"/>
      <c r="E944" s="57"/>
      <c r="F944" s="57"/>
      <c r="G944" s="57"/>
      <c r="H944" s="57"/>
      <c r="I944" s="57"/>
    </row>
    <row r="945" spans="1:9" ht="14.4">
      <c r="A945" s="57"/>
      <c r="B945" s="57"/>
      <c r="C945" s="57"/>
      <c r="D945" s="108"/>
      <c r="E945" s="57"/>
      <c r="F945" s="57"/>
      <c r="G945" s="57"/>
      <c r="H945" s="57"/>
      <c r="I945" s="57"/>
    </row>
    <row r="946" spans="1:9" ht="14.4">
      <c r="A946" s="57"/>
      <c r="B946" s="57"/>
      <c r="C946" s="57"/>
      <c r="D946" s="108"/>
      <c r="E946" s="57"/>
      <c r="F946" s="57"/>
      <c r="G946" s="57"/>
      <c r="H946" s="57"/>
      <c r="I946" s="57"/>
    </row>
    <row r="947" spans="1:9" ht="14.4">
      <c r="A947" s="57"/>
      <c r="B947" s="57"/>
      <c r="C947" s="57"/>
      <c r="D947" s="108"/>
      <c r="E947" s="57"/>
      <c r="F947" s="57"/>
      <c r="G947" s="57"/>
      <c r="H947" s="57"/>
      <c r="I947" s="57"/>
    </row>
    <row r="948" spans="1:9" ht="14.4">
      <c r="A948" s="57"/>
      <c r="B948" s="57"/>
      <c r="C948" s="57"/>
      <c r="D948" s="108"/>
      <c r="E948" s="57"/>
      <c r="F948" s="57"/>
      <c r="G948" s="57"/>
      <c r="H948" s="57"/>
      <c r="I948" s="57"/>
    </row>
    <row r="949" spans="1:9" ht="14.4">
      <c r="A949" s="57"/>
      <c r="B949" s="57"/>
      <c r="C949" s="57"/>
      <c r="D949" s="108"/>
      <c r="E949" s="57"/>
      <c r="F949" s="57"/>
      <c r="G949" s="57"/>
      <c r="H949" s="57"/>
      <c r="I949" s="57"/>
    </row>
    <row r="950" spans="1:9" ht="14.4">
      <c r="A950" s="57"/>
      <c r="B950" s="57"/>
      <c r="C950" s="57"/>
      <c r="D950" s="108"/>
      <c r="E950" s="57"/>
      <c r="F950" s="57"/>
      <c r="G950" s="57"/>
      <c r="H950" s="57"/>
      <c r="I950" s="57"/>
    </row>
    <row r="951" spans="1:9" ht="14.4">
      <c r="A951" s="57"/>
      <c r="B951" s="57"/>
      <c r="C951" s="57"/>
      <c r="D951" s="108"/>
      <c r="E951" s="57"/>
      <c r="F951" s="57"/>
      <c r="G951" s="57"/>
      <c r="H951" s="57"/>
      <c r="I951" s="57"/>
    </row>
    <row r="952" spans="1:9" ht="14.4">
      <c r="A952" s="57"/>
      <c r="B952" s="57"/>
      <c r="C952" s="57"/>
      <c r="D952" s="108"/>
      <c r="E952" s="57"/>
      <c r="F952" s="57"/>
      <c r="G952" s="57"/>
      <c r="H952" s="57"/>
      <c r="I952" s="57"/>
    </row>
    <row r="953" spans="1:9" ht="14.4">
      <c r="A953" s="57"/>
      <c r="B953" s="57"/>
      <c r="C953" s="57"/>
      <c r="D953" s="108"/>
      <c r="E953" s="57"/>
      <c r="F953" s="57"/>
      <c r="G953" s="57"/>
      <c r="H953" s="57"/>
      <c r="I953" s="57"/>
    </row>
    <row r="954" spans="1:9" ht="14.4">
      <c r="A954" s="57"/>
      <c r="B954" s="57"/>
      <c r="C954" s="57"/>
      <c r="D954" s="108"/>
      <c r="E954" s="57"/>
      <c r="F954" s="57"/>
      <c r="G954" s="57"/>
      <c r="H954" s="57"/>
      <c r="I954" s="57"/>
    </row>
    <row r="955" spans="1:9" ht="14.4">
      <c r="A955" s="57"/>
      <c r="B955" s="57"/>
      <c r="C955" s="57"/>
      <c r="D955" s="108"/>
      <c r="E955" s="57"/>
      <c r="F955" s="57"/>
      <c r="G955" s="57"/>
      <c r="H955" s="57"/>
      <c r="I955" s="57"/>
    </row>
    <row r="956" spans="1:9" ht="14.4">
      <c r="A956" s="57"/>
      <c r="B956" s="57"/>
      <c r="C956" s="57"/>
      <c r="D956" s="108"/>
      <c r="E956" s="57"/>
      <c r="F956" s="57"/>
      <c r="G956" s="57"/>
      <c r="H956" s="57"/>
      <c r="I956" s="57"/>
    </row>
    <row r="957" spans="1:9" ht="14.4">
      <c r="A957" s="57"/>
      <c r="B957" s="57"/>
      <c r="C957" s="57"/>
      <c r="D957" s="108"/>
      <c r="E957" s="57"/>
      <c r="F957" s="57"/>
      <c r="G957" s="57"/>
      <c r="H957" s="57"/>
      <c r="I957" s="57"/>
    </row>
    <row r="958" spans="1:9" ht="14.4">
      <c r="A958" s="57"/>
      <c r="B958" s="57"/>
      <c r="C958" s="57"/>
      <c r="D958" s="108"/>
      <c r="E958" s="57"/>
      <c r="F958" s="57"/>
      <c r="G958" s="57"/>
      <c r="H958" s="57"/>
      <c r="I958" s="57"/>
    </row>
    <row r="959" spans="1:9" ht="14.4">
      <c r="A959" s="57"/>
      <c r="B959" s="57"/>
      <c r="C959" s="57"/>
      <c r="D959" s="108"/>
      <c r="E959" s="57"/>
      <c r="F959" s="57"/>
      <c r="G959" s="57"/>
      <c r="H959" s="57"/>
      <c r="I959" s="57"/>
    </row>
    <row r="960" spans="1:9" ht="14.4">
      <c r="A960" s="57"/>
      <c r="B960" s="57"/>
      <c r="C960" s="57"/>
      <c r="D960" s="108"/>
      <c r="E960" s="57"/>
      <c r="F960" s="57"/>
      <c r="G960" s="57"/>
      <c r="H960" s="57"/>
      <c r="I960" s="57"/>
    </row>
    <row r="961" spans="1:9" ht="14.4">
      <c r="A961" s="57"/>
      <c r="B961" s="57"/>
      <c r="C961" s="57"/>
      <c r="D961" s="108"/>
      <c r="E961" s="57"/>
      <c r="F961" s="57"/>
      <c r="G961" s="57"/>
      <c r="H961" s="57"/>
      <c r="I961" s="57"/>
    </row>
    <row r="962" spans="1:9" ht="14.4">
      <c r="A962" s="57"/>
      <c r="B962" s="57"/>
      <c r="C962" s="57"/>
      <c r="D962" s="108"/>
      <c r="E962" s="57"/>
      <c r="F962" s="57"/>
      <c r="G962" s="57"/>
      <c r="H962" s="57"/>
      <c r="I962" s="57"/>
    </row>
    <row r="963" spans="1:9" ht="14.4">
      <c r="A963" s="57"/>
      <c r="B963" s="57"/>
      <c r="C963" s="57"/>
      <c r="D963" s="108"/>
      <c r="E963" s="57"/>
      <c r="F963" s="57"/>
      <c r="G963" s="57"/>
      <c r="H963" s="57"/>
      <c r="I963" s="57"/>
    </row>
    <row r="964" spans="1:9" ht="14.4">
      <c r="A964" s="57"/>
      <c r="B964" s="57"/>
      <c r="C964" s="57"/>
      <c r="D964" s="108"/>
      <c r="E964" s="57"/>
      <c r="F964" s="57"/>
      <c r="G964" s="57"/>
      <c r="H964" s="57"/>
      <c r="I964" s="57"/>
    </row>
    <row r="965" spans="1:9" ht="14.4">
      <c r="A965" s="57"/>
      <c r="B965" s="57"/>
      <c r="C965" s="57"/>
      <c r="D965" s="108"/>
      <c r="E965" s="57"/>
      <c r="F965" s="57"/>
      <c r="G965" s="57"/>
      <c r="H965" s="57"/>
      <c r="I965" s="57"/>
    </row>
    <row r="966" spans="1:9" ht="14.4">
      <c r="A966" s="57"/>
      <c r="B966" s="57"/>
      <c r="C966" s="57"/>
      <c r="D966" s="108"/>
      <c r="E966" s="57"/>
      <c r="F966" s="57"/>
      <c r="G966" s="57"/>
      <c r="H966" s="57"/>
      <c r="I966" s="57"/>
    </row>
    <row r="967" spans="1:9" ht="14.4">
      <c r="A967" s="57"/>
      <c r="B967" s="57"/>
      <c r="C967" s="57"/>
      <c r="D967" s="108"/>
      <c r="E967" s="57"/>
      <c r="F967" s="57"/>
      <c r="G967" s="57"/>
      <c r="H967" s="57"/>
      <c r="I967" s="57"/>
    </row>
    <row r="968" spans="1:9" ht="14.4">
      <c r="A968" s="57"/>
      <c r="B968" s="57"/>
      <c r="C968" s="57"/>
      <c r="D968" s="108"/>
      <c r="E968" s="57"/>
      <c r="F968" s="57"/>
      <c r="G968" s="57"/>
      <c r="H968" s="57"/>
      <c r="I968" s="57"/>
    </row>
    <row r="969" spans="1:9" ht="14.4">
      <c r="A969" s="57"/>
      <c r="B969" s="57"/>
      <c r="C969" s="57"/>
      <c r="D969" s="108"/>
      <c r="E969" s="57"/>
      <c r="F969" s="57"/>
      <c r="G969" s="57"/>
      <c r="H969" s="57"/>
      <c r="I969" s="57"/>
    </row>
    <row r="970" spans="1:9" ht="14.4">
      <c r="A970" s="57"/>
      <c r="B970" s="57"/>
      <c r="C970" s="57"/>
      <c r="D970" s="108"/>
      <c r="E970" s="57"/>
      <c r="F970" s="57"/>
      <c r="G970" s="57"/>
      <c r="H970" s="57"/>
      <c r="I970" s="57"/>
    </row>
    <row r="971" spans="1:9" ht="14.4">
      <c r="A971" s="57"/>
      <c r="B971" s="57"/>
      <c r="C971" s="57"/>
      <c r="D971" s="108"/>
      <c r="E971" s="57"/>
      <c r="F971" s="57"/>
      <c r="G971" s="57"/>
      <c r="H971" s="57"/>
      <c r="I971" s="57"/>
    </row>
    <row r="972" spans="1:9" ht="14.4">
      <c r="A972" s="57"/>
      <c r="B972" s="57"/>
      <c r="C972" s="57"/>
      <c r="D972" s="108"/>
      <c r="E972" s="57"/>
      <c r="F972" s="57"/>
      <c r="G972" s="57"/>
      <c r="H972" s="57"/>
      <c r="I972" s="57"/>
    </row>
    <row r="973" spans="1:9" ht="14.4">
      <c r="A973" s="57"/>
      <c r="B973" s="57"/>
      <c r="C973" s="57"/>
      <c r="D973" s="108"/>
      <c r="E973" s="57"/>
      <c r="F973" s="57"/>
      <c r="G973" s="57"/>
      <c r="H973" s="57"/>
      <c r="I973" s="57"/>
    </row>
    <row r="974" spans="1:9" ht="14.4">
      <c r="A974" s="57"/>
      <c r="B974" s="57"/>
      <c r="C974" s="57"/>
      <c r="D974" s="108"/>
      <c r="E974" s="57"/>
      <c r="F974" s="57"/>
      <c r="G974" s="57"/>
      <c r="H974" s="57"/>
      <c r="I974" s="57"/>
    </row>
    <row r="975" spans="1:9" ht="14.4">
      <c r="A975" s="57"/>
      <c r="B975" s="57"/>
      <c r="C975" s="57"/>
      <c r="D975" s="108"/>
      <c r="E975" s="57"/>
      <c r="F975" s="57"/>
      <c r="G975" s="57"/>
      <c r="H975" s="57"/>
      <c r="I975" s="57"/>
    </row>
    <row r="976" spans="1:9" ht="14.4">
      <c r="A976" s="57"/>
      <c r="B976" s="57"/>
      <c r="C976" s="57"/>
      <c r="D976" s="108"/>
      <c r="E976" s="57"/>
      <c r="F976" s="57"/>
      <c r="G976" s="57"/>
      <c r="H976" s="57"/>
      <c r="I976" s="57"/>
    </row>
    <row r="977" spans="1:9" ht="14.4">
      <c r="A977" s="57"/>
      <c r="B977" s="57"/>
      <c r="C977" s="57"/>
      <c r="D977" s="108"/>
      <c r="E977" s="57"/>
      <c r="F977" s="57"/>
      <c r="G977" s="57"/>
      <c r="H977" s="57"/>
      <c r="I977" s="57"/>
    </row>
    <row r="978" spans="1:9" ht="14.4">
      <c r="A978" s="57"/>
      <c r="B978" s="57"/>
      <c r="C978" s="57"/>
      <c r="D978" s="108"/>
      <c r="E978" s="57"/>
      <c r="F978" s="57"/>
      <c r="G978" s="57"/>
      <c r="H978" s="57"/>
      <c r="I978" s="57"/>
    </row>
    <row r="979" spans="1:9" ht="14.4">
      <c r="A979" s="57"/>
      <c r="B979" s="57"/>
      <c r="C979" s="57"/>
      <c r="D979" s="108"/>
      <c r="E979" s="57"/>
      <c r="F979" s="57"/>
      <c r="G979" s="57"/>
      <c r="H979" s="57"/>
      <c r="I979" s="57"/>
    </row>
    <row r="980" spans="1:9" ht="14.4">
      <c r="A980" s="57"/>
      <c r="B980" s="57"/>
      <c r="C980" s="57"/>
      <c r="D980" s="108"/>
      <c r="E980" s="57"/>
      <c r="F980" s="57"/>
      <c r="G980" s="57"/>
      <c r="H980" s="57"/>
      <c r="I980" s="57"/>
    </row>
    <row r="981" spans="1:9" ht="14.4">
      <c r="A981" s="57"/>
      <c r="B981" s="57"/>
      <c r="C981" s="57"/>
      <c r="D981" s="108"/>
      <c r="E981" s="57"/>
      <c r="F981" s="57"/>
      <c r="G981" s="57"/>
      <c r="H981" s="57"/>
      <c r="I981" s="57"/>
    </row>
    <row r="982" spans="1:9" ht="14.4">
      <c r="A982" s="57"/>
      <c r="B982" s="57"/>
      <c r="C982" s="57"/>
      <c r="D982" s="108"/>
      <c r="E982" s="57"/>
      <c r="F982" s="57"/>
      <c r="G982" s="57"/>
      <c r="H982" s="57"/>
      <c r="I982" s="57"/>
    </row>
    <row r="983" spans="1:9" ht="14.4">
      <c r="A983" s="57"/>
      <c r="B983" s="57"/>
      <c r="C983" s="57"/>
      <c r="D983" s="108"/>
      <c r="E983" s="57"/>
      <c r="F983" s="57"/>
      <c r="G983" s="57"/>
      <c r="H983" s="57"/>
      <c r="I983" s="57"/>
    </row>
    <row r="984" spans="1:9" ht="14.4">
      <c r="A984" s="57"/>
      <c r="B984" s="57"/>
      <c r="C984" s="57"/>
      <c r="D984" s="108"/>
      <c r="E984" s="57"/>
      <c r="F984" s="57"/>
      <c r="G984" s="57"/>
      <c r="H984" s="57"/>
      <c r="I984" s="57"/>
    </row>
    <row r="985" spans="1:9" ht="14.4">
      <c r="A985" s="57"/>
      <c r="B985" s="57"/>
      <c r="C985" s="57"/>
      <c r="D985" s="108"/>
      <c r="E985" s="57"/>
      <c r="F985" s="57"/>
      <c r="G985" s="57"/>
      <c r="H985" s="57"/>
      <c r="I985" s="57"/>
    </row>
    <row r="986" spans="1:9" ht="14.4">
      <c r="A986" s="57"/>
      <c r="B986" s="57"/>
      <c r="C986" s="57"/>
      <c r="D986" s="108"/>
      <c r="E986" s="57"/>
      <c r="F986" s="57"/>
      <c r="G986" s="57"/>
      <c r="H986" s="57"/>
      <c r="I986" s="57"/>
    </row>
    <row r="987" spans="1:9" ht="14.4">
      <c r="A987" s="57"/>
      <c r="B987" s="57"/>
      <c r="C987" s="57"/>
      <c r="D987" s="108"/>
      <c r="E987" s="57"/>
      <c r="F987" s="57"/>
      <c r="G987" s="57"/>
      <c r="H987" s="57"/>
      <c r="I987" s="57"/>
    </row>
    <row r="988" spans="1:9" ht="14.4">
      <c r="A988" s="57"/>
      <c r="B988" s="57"/>
      <c r="C988" s="57"/>
      <c r="D988" s="108"/>
      <c r="E988" s="57"/>
      <c r="F988" s="57"/>
      <c r="G988" s="57"/>
      <c r="H988" s="57"/>
      <c r="I988" s="57"/>
    </row>
    <row r="989" spans="1:9" ht="14.4">
      <c r="A989" s="57"/>
      <c r="B989" s="57"/>
      <c r="C989" s="57"/>
      <c r="D989" s="108"/>
      <c r="E989" s="57"/>
      <c r="F989" s="57"/>
      <c r="G989" s="57"/>
      <c r="H989" s="57"/>
      <c r="I989" s="57"/>
    </row>
    <row r="990" spans="1:9" ht="14.4">
      <c r="A990" s="57"/>
      <c r="B990" s="57"/>
      <c r="C990" s="57"/>
      <c r="D990" s="108"/>
      <c r="E990" s="57"/>
      <c r="F990" s="57"/>
      <c r="G990" s="57"/>
      <c r="H990" s="57"/>
      <c r="I990" s="57"/>
    </row>
    <row r="991" spans="1:9" ht="14.4">
      <c r="A991" s="57"/>
      <c r="B991" s="57"/>
      <c r="C991" s="57"/>
      <c r="D991" s="108"/>
      <c r="E991" s="57"/>
      <c r="F991" s="57"/>
      <c r="G991" s="57"/>
      <c r="H991" s="57"/>
      <c r="I991" s="57"/>
    </row>
    <row r="992" spans="1:9" ht="14.4">
      <c r="A992" s="57"/>
      <c r="B992" s="57"/>
      <c r="C992" s="57"/>
      <c r="D992" s="108"/>
      <c r="E992" s="57"/>
      <c r="F992" s="57"/>
      <c r="G992" s="57"/>
      <c r="H992" s="57"/>
      <c r="I992" s="57"/>
    </row>
    <row r="993" spans="1:9" ht="14.4">
      <c r="A993" s="57"/>
      <c r="B993" s="57"/>
      <c r="C993" s="57"/>
      <c r="D993" s="108"/>
      <c r="E993" s="57"/>
      <c r="F993" s="57"/>
      <c r="G993" s="57"/>
      <c r="H993" s="57"/>
      <c r="I993" s="57"/>
    </row>
    <row r="994" spans="1:9" ht="14.4">
      <c r="A994" s="57"/>
      <c r="B994" s="57"/>
      <c r="C994" s="57"/>
      <c r="D994" s="108"/>
      <c r="E994" s="57"/>
      <c r="F994" s="57"/>
      <c r="G994" s="57"/>
      <c r="H994" s="57"/>
      <c r="I994" s="57"/>
    </row>
    <row r="995" spans="1:9" ht="14.4">
      <c r="A995" s="57"/>
      <c r="B995" s="57"/>
      <c r="C995" s="57"/>
      <c r="D995" s="108"/>
      <c r="E995" s="57"/>
      <c r="F995" s="57"/>
      <c r="G995" s="57"/>
      <c r="H995" s="57"/>
      <c r="I995" s="57"/>
    </row>
    <row r="996" spans="1:9" ht="14.4">
      <c r="A996" s="57"/>
      <c r="B996" s="57"/>
      <c r="C996" s="57"/>
      <c r="D996" s="108"/>
      <c r="E996" s="57"/>
      <c r="F996" s="57"/>
      <c r="G996" s="57"/>
      <c r="H996" s="57"/>
      <c r="I996" s="57"/>
    </row>
    <row r="997" spans="1:9" ht="14.4">
      <c r="A997" s="57"/>
      <c r="B997" s="57"/>
      <c r="C997" s="57"/>
      <c r="D997" s="108"/>
      <c r="E997" s="57"/>
      <c r="F997" s="57"/>
      <c r="G997" s="57"/>
      <c r="H997" s="57"/>
      <c r="I997" s="57"/>
    </row>
    <row r="998" spans="1:9" ht="14.4">
      <c r="A998" s="57"/>
      <c r="B998" s="57"/>
      <c r="C998" s="57"/>
      <c r="D998" s="108"/>
      <c r="E998" s="57"/>
      <c r="F998" s="57"/>
      <c r="G998" s="57"/>
      <c r="H998" s="57"/>
      <c r="I998" s="57"/>
    </row>
    <row r="999" spans="1:9" ht="14.4">
      <c r="A999" s="57"/>
      <c r="B999" s="57"/>
      <c r="C999" s="57"/>
      <c r="D999" s="108"/>
      <c r="E999" s="57"/>
      <c r="F999" s="57"/>
      <c r="G999" s="57"/>
      <c r="H999" s="57"/>
      <c r="I999" s="57"/>
    </row>
    <row r="1000" spans="1:9" ht="14.4">
      <c r="A1000" s="57"/>
      <c r="B1000" s="57"/>
      <c r="C1000" s="57"/>
      <c r="D1000" s="108"/>
      <c r="E1000" s="57"/>
      <c r="F1000" s="57"/>
      <c r="G1000" s="57"/>
      <c r="H1000" s="57"/>
      <c r="I1000" s="57"/>
    </row>
    <row r="1001" spans="1:9" ht="14.4">
      <c r="A1001" s="57"/>
      <c r="B1001" s="57"/>
      <c r="C1001" s="57"/>
      <c r="D1001" s="108"/>
      <c r="E1001" s="57"/>
      <c r="F1001" s="57"/>
      <c r="G1001" s="57"/>
      <c r="H1001" s="57"/>
      <c r="I1001" s="57"/>
    </row>
    <row r="1002" spans="1:9" ht="14.4">
      <c r="A1002" s="57"/>
      <c r="B1002" s="57"/>
      <c r="C1002" s="57"/>
      <c r="D1002" s="108"/>
      <c r="E1002" s="57"/>
      <c r="F1002" s="57"/>
      <c r="G1002" s="57"/>
      <c r="H1002" s="57"/>
      <c r="I1002" s="57"/>
    </row>
    <row r="1003" spans="1:9" ht="14.4">
      <c r="A1003" s="57"/>
      <c r="B1003" s="57"/>
      <c r="C1003" s="57"/>
      <c r="D1003" s="108"/>
      <c r="E1003" s="57"/>
      <c r="F1003" s="57"/>
      <c r="G1003" s="57"/>
      <c r="H1003" s="57"/>
      <c r="I1003" s="57"/>
    </row>
    <row r="1004" spans="1:9" ht="14.4">
      <c r="A1004" s="57"/>
      <c r="B1004" s="57"/>
      <c r="C1004" s="57"/>
      <c r="D1004" s="108"/>
      <c r="E1004" s="57"/>
      <c r="F1004" s="57"/>
      <c r="G1004" s="57"/>
      <c r="H1004" s="57"/>
      <c r="I1004" s="57"/>
    </row>
    <row r="1005" spans="1:9" ht="14.4">
      <c r="A1005" s="57"/>
      <c r="B1005" s="57"/>
      <c r="C1005" s="57"/>
      <c r="D1005" s="108"/>
      <c r="E1005" s="57"/>
      <c r="F1005" s="57"/>
      <c r="G1005" s="57"/>
      <c r="H1005" s="57"/>
      <c r="I1005" s="57"/>
    </row>
    <row r="1006" spans="1:9" ht="14.4">
      <c r="A1006" s="57"/>
      <c r="B1006" s="57"/>
      <c r="C1006" s="57"/>
      <c r="D1006" s="108"/>
      <c r="E1006" s="57"/>
      <c r="F1006" s="57"/>
      <c r="G1006" s="57"/>
      <c r="H1006" s="57"/>
      <c r="I1006" s="57"/>
    </row>
    <row r="1007" spans="1:9" ht="14.4">
      <c r="A1007" s="57"/>
      <c r="B1007" s="57"/>
      <c r="C1007" s="57"/>
      <c r="D1007" s="108"/>
      <c r="E1007" s="57"/>
      <c r="F1007" s="57"/>
      <c r="G1007" s="57"/>
      <c r="H1007" s="57"/>
      <c r="I1007" s="57"/>
    </row>
    <row r="1008" spans="1:9" ht="14.4">
      <c r="A1008" s="57"/>
      <c r="B1008" s="57"/>
      <c r="C1008" s="57"/>
      <c r="D1008" s="108"/>
      <c r="E1008" s="57"/>
      <c r="F1008" s="57"/>
      <c r="G1008" s="57"/>
      <c r="H1008" s="57"/>
      <c r="I1008" s="57"/>
    </row>
    <row r="1009" spans="1:9" ht="14.4">
      <c r="A1009" s="57"/>
      <c r="B1009" s="57"/>
      <c r="C1009" s="57"/>
      <c r="D1009" s="108"/>
      <c r="E1009" s="57"/>
      <c r="F1009" s="57"/>
      <c r="G1009" s="57"/>
      <c r="H1009" s="57"/>
      <c r="I1009" s="57"/>
    </row>
    <row r="1010" spans="1:9" ht="14.4">
      <c r="A1010" s="57"/>
      <c r="B1010" s="57"/>
      <c r="C1010" s="57"/>
      <c r="D1010" s="108"/>
      <c r="E1010" s="57"/>
      <c r="F1010" s="57"/>
      <c r="G1010" s="57"/>
      <c r="H1010" s="57"/>
      <c r="I1010" s="57"/>
    </row>
    <row r="1011" spans="1:9" ht="14.4">
      <c r="A1011" s="57"/>
      <c r="B1011" s="57"/>
      <c r="C1011" s="57"/>
      <c r="D1011" s="108"/>
      <c r="E1011" s="57"/>
      <c r="F1011" s="57"/>
      <c r="G1011" s="57"/>
      <c r="H1011" s="57"/>
      <c r="I1011" s="57"/>
    </row>
    <row r="1012" spans="1:9" ht="14.4">
      <c r="A1012" s="57"/>
      <c r="B1012" s="57"/>
      <c r="C1012" s="57"/>
      <c r="D1012" s="108"/>
      <c r="E1012" s="57"/>
      <c r="F1012" s="57"/>
      <c r="G1012" s="57"/>
      <c r="H1012" s="57"/>
      <c r="I1012" s="57"/>
    </row>
    <row r="1013" spans="1:9" ht="14.4">
      <c r="A1013" s="57"/>
      <c r="B1013" s="57"/>
      <c r="C1013" s="57"/>
      <c r="D1013" s="108"/>
      <c r="E1013" s="57"/>
      <c r="F1013" s="57"/>
      <c r="G1013" s="57"/>
      <c r="H1013" s="57"/>
      <c r="I1013" s="57"/>
    </row>
    <row r="1014" spans="1:9" ht="14.4">
      <c r="A1014" s="57"/>
      <c r="B1014" s="57"/>
      <c r="C1014" s="57"/>
      <c r="D1014" s="108"/>
      <c r="E1014" s="57"/>
      <c r="F1014" s="57"/>
      <c r="G1014" s="57"/>
      <c r="H1014" s="57"/>
      <c r="I1014" s="57"/>
    </row>
    <row r="1015" spans="1:9" ht="14.4">
      <c r="A1015" s="57"/>
      <c r="B1015" s="57"/>
      <c r="C1015" s="57"/>
      <c r="D1015" s="108"/>
      <c r="E1015" s="57"/>
      <c r="F1015" s="57"/>
      <c r="G1015" s="57"/>
      <c r="H1015" s="57"/>
      <c r="I1015" s="57"/>
    </row>
    <row r="1016" spans="1:9" ht="14.4">
      <c r="A1016" s="57"/>
      <c r="B1016" s="57"/>
      <c r="C1016" s="57"/>
      <c r="D1016" s="108"/>
      <c r="E1016" s="57"/>
      <c r="F1016" s="57"/>
      <c r="G1016" s="57"/>
      <c r="H1016" s="57"/>
      <c r="I1016" s="57"/>
    </row>
    <row r="1017" spans="1:9" ht="14.4">
      <c r="A1017" s="57"/>
      <c r="B1017" s="57"/>
      <c r="C1017" s="57"/>
      <c r="D1017" s="108"/>
      <c r="E1017" s="57"/>
      <c r="F1017" s="57"/>
      <c r="G1017" s="57"/>
      <c r="H1017" s="57"/>
      <c r="I1017" s="57"/>
    </row>
    <row r="1018" spans="1:9" ht="14.4">
      <c r="A1018" s="57"/>
      <c r="B1018" s="57"/>
      <c r="C1018" s="57"/>
      <c r="D1018" s="108"/>
      <c r="E1018" s="57"/>
      <c r="F1018" s="57"/>
      <c r="G1018" s="57"/>
      <c r="H1018" s="57"/>
      <c r="I1018" s="57"/>
    </row>
    <row r="1019" spans="1:9" ht="14.4">
      <c r="A1019" s="57"/>
      <c r="B1019" s="57"/>
      <c r="C1019" s="57"/>
      <c r="D1019" s="108"/>
      <c r="E1019" s="57"/>
      <c r="F1019" s="57"/>
      <c r="G1019" s="57"/>
      <c r="H1019" s="57"/>
      <c r="I1019" s="57"/>
    </row>
    <row r="1020" spans="1:9" ht="14.4">
      <c r="A1020" s="57"/>
      <c r="B1020" s="57"/>
      <c r="C1020" s="57"/>
      <c r="D1020" s="108"/>
      <c r="E1020" s="57"/>
      <c r="F1020" s="57"/>
      <c r="G1020" s="57"/>
      <c r="H1020" s="57"/>
      <c r="I1020" s="57"/>
    </row>
    <row r="1021" spans="1:9" ht="14.4">
      <c r="A1021" s="57"/>
      <c r="B1021" s="57"/>
      <c r="C1021" s="57"/>
      <c r="D1021" s="108"/>
      <c r="E1021" s="57"/>
      <c r="F1021" s="57"/>
      <c r="G1021" s="57"/>
      <c r="H1021" s="57"/>
      <c r="I1021" s="57"/>
    </row>
    <row r="1022" spans="1:9" ht="14.4">
      <c r="A1022" s="57"/>
      <c r="B1022" s="57"/>
      <c r="C1022" s="57"/>
      <c r="D1022" s="108"/>
      <c r="E1022" s="57"/>
      <c r="F1022" s="57"/>
      <c r="G1022" s="57"/>
      <c r="H1022" s="57"/>
      <c r="I1022" s="57"/>
    </row>
    <row r="1023" spans="1:9" ht="14.4">
      <c r="A1023" s="57"/>
      <c r="B1023" s="57"/>
      <c r="C1023" s="57"/>
      <c r="D1023" s="108"/>
      <c r="E1023" s="57"/>
      <c r="F1023" s="57"/>
      <c r="G1023" s="57"/>
      <c r="H1023" s="57"/>
      <c r="I1023" s="57"/>
    </row>
    <row r="1024" spans="1:9" ht="14.4">
      <c r="A1024" s="57"/>
      <c r="B1024" s="57"/>
      <c r="C1024" s="57"/>
      <c r="D1024" s="108"/>
      <c r="E1024" s="57"/>
      <c r="F1024" s="57"/>
      <c r="G1024" s="57"/>
      <c r="H1024" s="57"/>
      <c r="I1024" s="57"/>
    </row>
    <row r="1025" spans="1:9" ht="14.4">
      <c r="A1025" s="57"/>
      <c r="B1025" s="57"/>
      <c r="C1025" s="57"/>
      <c r="D1025" s="108"/>
      <c r="E1025" s="57"/>
      <c r="F1025" s="57"/>
      <c r="G1025" s="57"/>
      <c r="H1025" s="57"/>
      <c r="I1025" s="57"/>
    </row>
    <row r="1026" spans="1:9" ht="14.4">
      <c r="A1026" s="57"/>
      <c r="B1026" s="57"/>
      <c r="C1026" s="57"/>
      <c r="D1026" s="108"/>
      <c r="E1026" s="57"/>
      <c r="F1026" s="57"/>
      <c r="G1026" s="57"/>
      <c r="H1026" s="57"/>
      <c r="I1026" s="57"/>
    </row>
    <row r="1027" spans="1:9" ht="14.4">
      <c r="A1027" s="57"/>
      <c r="B1027" s="57"/>
      <c r="C1027" s="57"/>
      <c r="D1027" s="108"/>
      <c r="E1027" s="57"/>
      <c r="F1027" s="57"/>
      <c r="G1027" s="57"/>
      <c r="H1027" s="57"/>
      <c r="I1027" s="57"/>
    </row>
    <row r="1028" spans="1:9" ht="14.4">
      <c r="A1028" s="57"/>
      <c r="B1028" s="57"/>
      <c r="C1028" s="57"/>
      <c r="D1028" s="108"/>
      <c r="E1028" s="57"/>
      <c r="F1028" s="57"/>
      <c r="G1028" s="57"/>
      <c r="H1028" s="57"/>
      <c r="I1028" s="57"/>
    </row>
    <row r="1029" spans="1:9" ht="14.4">
      <c r="A1029" s="57"/>
      <c r="B1029" s="57"/>
      <c r="C1029" s="57"/>
      <c r="D1029" s="108"/>
      <c r="E1029" s="57"/>
      <c r="F1029" s="57"/>
      <c r="G1029" s="57"/>
      <c r="H1029" s="57"/>
      <c r="I1029" s="57"/>
    </row>
    <row r="1030" spans="1:9" ht="14.4">
      <c r="A1030" s="57"/>
      <c r="B1030" s="57"/>
      <c r="C1030" s="57"/>
      <c r="D1030" s="108"/>
      <c r="E1030" s="57"/>
      <c r="F1030" s="57"/>
      <c r="G1030" s="57"/>
      <c r="H1030" s="57"/>
      <c r="I1030" s="57"/>
    </row>
    <row r="1031" spans="1:9" ht="14.4">
      <c r="A1031" s="57"/>
      <c r="B1031" s="57"/>
      <c r="C1031" s="57"/>
      <c r="D1031" s="108"/>
      <c r="E1031" s="57"/>
      <c r="F1031" s="57"/>
      <c r="G1031" s="57"/>
      <c r="H1031" s="57"/>
      <c r="I1031" s="57"/>
    </row>
    <row r="1032" spans="1:9" ht="14.4">
      <c r="A1032" s="57"/>
      <c r="B1032" s="57"/>
      <c r="C1032" s="57"/>
      <c r="D1032" s="108"/>
      <c r="E1032" s="57"/>
      <c r="F1032" s="57"/>
      <c r="G1032" s="57"/>
      <c r="H1032" s="57"/>
      <c r="I1032" s="57"/>
    </row>
    <row r="1033" spans="1:9" ht="14.4">
      <c r="A1033" s="57"/>
      <c r="B1033" s="57"/>
      <c r="C1033" s="57"/>
      <c r="D1033" s="108"/>
      <c r="E1033" s="57"/>
      <c r="F1033" s="57"/>
      <c r="G1033" s="57"/>
      <c r="H1033" s="57"/>
      <c r="I1033" s="57"/>
    </row>
    <row r="1034" spans="1:9" ht="14.4">
      <c r="A1034" s="57"/>
      <c r="B1034" s="57"/>
      <c r="C1034" s="57"/>
      <c r="D1034" s="108"/>
      <c r="E1034" s="57"/>
      <c r="F1034" s="57"/>
      <c r="G1034" s="57"/>
      <c r="H1034" s="57"/>
      <c r="I1034" s="57"/>
    </row>
    <row r="1035" spans="1:9" ht="14.4">
      <c r="A1035" s="57"/>
      <c r="B1035" s="57"/>
      <c r="C1035" s="57"/>
      <c r="D1035" s="108"/>
      <c r="E1035" s="57"/>
      <c r="F1035" s="57"/>
      <c r="G1035" s="57"/>
      <c r="H1035" s="57"/>
      <c r="I1035" s="57"/>
    </row>
    <row r="1036" spans="1:9" ht="14.4">
      <c r="A1036" s="57"/>
      <c r="B1036" s="57"/>
      <c r="C1036" s="57"/>
      <c r="D1036" s="108"/>
      <c r="E1036" s="57"/>
      <c r="F1036" s="57"/>
      <c r="G1036" s="57"/>
      <c r="H1036" s="57"/>
      <c r="I1036" s="57"/>
    </row>
    <row r="1037" spans="1:9" ht="14.4">
      <c r="A1037" s="57"/>
      <c r="B1037" s="57"/>
      <c r="C1037" s="57"/>
      <c r="D1037" s="108"/>
      <c r="E1037" s="57"/>
      <c r="F1037" s="57"/>
      <c r="G1037" s="57"/>
      <c r="H1037" s="57"/>
      <c r="I1037" s="57"/>
    </row>
    <row r="1038" spans="1:9" ht="14.4">
      <c r="A1038" s="57"/>
      <c r="B1038" s="57"/>
      <c r="C1038" s="57"/>
      <c r="D1038" s="108"/>
      <c r="E1038" s="57"/>
      <c r="F1038" s="57"/>
      <c r="G1038" s="57"/>
      <c r="H1038" s="57"/>
      <c r="I1038" s="57"/>
    </row>
    <row r="1039" spans="1:9" ht="14.4">
      <c r="A1039" s="57"/>
      <c r="B1039" s="57"/>
      <c r="C1039" s="57"/>
      <c r="D1039" s="108"/>
      <c r="E1039" s="57"/>
      <c r="F1039" s="57"/>
      <c r="G1039" s="57"/>
      <c r="H1039" s="57"/>
      <c r="I1039" s="57"/>
    </row>
    <row r="1040" spans="1:9" ht="14.4">
      <c r="A1040" s="57"/>
      <c r="B1040" s="57"/>
      <c r="C1040" s="57"/>
      <c r="D1040" s="108"/>
      <c r="E1040" s="57"/>
      <c r="F1040" s="57"/>
      <c r="G1040" s="57"/>
      <c r="H1040" s="57"/>
      <c r="I1040" s="57"/>
    </row>
    <row r="1041" spans="1:9" ht="14.4">
      <c r="A1041" s="57"/>
      <c r="B1041" s="57"/>
      <c r="C1041" s="57"/>
      <c r="D1041" s="108"/>
      <c r="E1041" s="57"/>
      <c r="F1041" s="57"/>
      <c r="G1041" s="57"/>
      <c r="H1041" s="57"/>
      <c r="I1041" s="57"/>
    </row>
    <row r="1042" spans="1:9" ht="14.4">
      <c r="A1042" s="57"/>
      <c r="B1042" s="57"/>
      <c r="C1042" s="57"/>
      <c r="D1042" s="108"/>
      <c r="E1042" s="57"/>
      <c r="F1042" s="57"/>
      <c r="G1042" s="57"/>
      <c r="H1042" s="57"/>
      <c r="I1042" s="57"/>
    </row>
    <row r="1043" spans="1:9" ht="14.4">
      <c r="A1043" s="57"/>
      <c r="B1043" s="57"/>
      <c r="C1043" s="57"/>
      <c r="D1043" s="108"/>
      <c r="E1043" s="57"/>
      <c r="F1043" s="57"/>
      <c r="G1043" s="57"/>
      <c r="H1043" s="57"/>
      <c r="I1043" s="57"/>
    </row>
    <row r="1044" spans="1:9" ht="14.4">
      <c r="A1044" s="57"/>
      <c r="B1044" s="57"/>
      <c r="C1044" s="57"/>
      <c r="D1044" s="108"/>
      <c r="E1044" s="57"/>
      <c r="F1044" s="57"/>
      <c r="G1044" s="57"/>
      <c r="H1044" s="57"/>
      <c r="I1044" s="57"/>
    </row>
    <row r="1045" spans="1:9" ht="14.4">
      <c r="A1045" s="57"/>
      <c r="B1045" s="57"/>
      <c r="C1045" s="57"/>
      <c r="D1045" s="108"/>
      <c r="E1045" s="57"/>
      <c r="F1045" s="57"/>
      <c r="G1045" s="57"/>
      <c r="H1045" s="57"/>
      <c r="I1045" s="57"/>
    </row>
    <row r="1046" spans="1:9" ht="14.4">
      <c r="A1046" s="57"/>
      <c r="B1046" s="57"/>
      <c r="C1046" s="57"/>
      <c r="D1046" s="108"/>
      <c r="E1046" s="57"/>
      <c r="F1046" s="57"/>
      <c r="G1046" s="57"/>
      <c r="H1046" s="57"/>
      <c r="I1046" s="57"/>
    </row>
    <row r="1047" spans="1:9" ht="14.4">
      <c r="A1047" s="57"/>
      <c r="B1047" s="57"/>
      <c r="C1047" s="57"/>
      <c r="D1047" s="108"/>
      <c r="E1047" s="57"/>
      <c r="F1047" s="57"/>
      <c r="G1047" s="57"/>
      <c r="H1047" s="57"/>
      <c r="I1047" s="57"/>
    </row>
    <row r="1048" spans="1:9" ht="14.4">
      <c r="A1048" s="57"/>
      <c r="B1048" s="57"/>
      <c r="C1048" s="57"/>
      <c r="D1048" s="108"/>
      <c r="E1048" s="57"/>
      <c r="F1048" s="57"/>
      <c r="G1048" s="57"/>
      <c r="H1048" s="57"/>
      <c r="I1048" s="57"/>
    </row>
    <row r="1049" spans="1:9" ht="14.4">
      <c r="A1049" s="57"/>
      <c r="B1049" s="57"/>
      <c r="C1049" s="57"/>
      <c r="D1049" s="108"/>
      <c r="E1049" s="57"/>
      <c r="F1049" s="57"/>
      <c r="G1049" s="57"/>
      <c r="H1049" s="57"/>
      <c r="I1049" s="57"/>
    </row>
    <row r="1050" spans="1:9" ht="14.4">
      <c r="A1050" s="57"/>
      <c r="B1050" s="57"/>
      <c r="C1050" s="57"/>
      <c r="D1050" s="108"/>
      <c r="E1050" s="57"/>
      <c r="F1050" s="57"/>
      <c r="G1050" s="57"/>
      <c r="H1050" s="57"/>
      <c r="I1050" s="57"/>
    </row>
    <row r="1051" spans="1:9" ht="14.4">
      <c r="A1051" s="57"/>
      <c r="B1051" s="57"/>
      <c r="C1051" s="57"/>
      <c r="D1051" s="108"/>
      <c r="E1051" s="57"/>
      <c r="F1051" s="57"/>
      <c r="G1051" s="57"/>
      <c r="H1051" s="57"/>
      <c r="I1051" s="57"/>
    </row>
    <row r="1052" spans="1:9" ht="14.4">
      <c r="A1052" s="57"/>
      <c r="B1052" s="57"/>
      <c r="C1052" s="57"/>
      <c r="D1052" s="108"/>
      <c r="E1052" s="57"/>
      <c r="F1052" s="57"/>
      <c r="G1052" s="57"/>
      <c r="H1052" s="57"/>
      <c r="I1052" s="57"/>
    </row>
    <row r="1053" spans="1:9" ht="14.4">
      <c r="A1053" s="57"/>
      <c r="B1053" s="57"/>
      <c r="C1053" s="57"/>
      <c r="D1053" s="108"/>
      <c r="E1053" s="57"/>
      <c r="F1053" s="57"/>
      <c r="G1053" s="57"/>
      <c r="H1053" s="57"/>
      <c r="I1053" s="57"/>
    </row>
    <row r="1054" spans="1:9" ht="14.4">
      <c r="A1054" s="57"/>
      <c r="B1054" s="57"/>
      <c r="C1054" s="57"/>
      <c r="D1054" s="108"/>
      <c r="E1054" s="57"/>
      <c r="F1054" s="57"/>
      <c r="G1054" s="57"/>
      <c r="H1054" s="57"/>
      <c r="I1054" s="57"/>
    </row>
    <row r="1055" spans="1:9" ht="14.4">
      <c r="A1055" s="57"/>
      <c r="B1055" s="57"/>
      <c r="C1055" s="57"/>
      <c r="D1055" s="108"/>
      <c r="E1055" s="57"/>
      <c r="F1055" s="57"/>
      <c r="G1055" s="57"/>
      <c r="H1055" s="57"/>
      <c r="I1055" s="57"/>
    </row>
    <row r="1056" spans="1:9" ht="14.4">
      <c r="A1056" s="57"/>
      <c r="B1056" s="57"/>
      <c r="C1056" s="57"/>
      <c r="D1056" s="108"/>
      <c r="E1056" s="57"/>
      <c r="F1056" s="57"/>
      <c r="G1056" s="57"/>
      <c r="H1056" s="57"/>
      <c r="I1056" s="57"/>
    </row>
    <row r="1057" spans="1:9" ht="14.4">
      <c r="A1057" s="57"/>
      <c r="B1057" s="57"/>
      <c r="C1057" s="57"/>
      <c r="D1057" s="108"/>
      <c r="E1057" s="57"/>
      <c r="F1057" s="57"/>
      <c r="G1057" s="57"/>
      <c r="H1057" s="57"/>
      <c r="I1057" s="57"/>
    </row>
    <row r="1058" spans="1:9" ht="14.4">
      <c r="A1058" s="57"/>
      <c r="B1058" s="57"/>
      <c r="C1058" s="57"/>
      <c r="D1058" s="108"/>
      <c r="E1058" s="57"/>
      <c r="F1058" s="57"/>
      <c r="G1058" s="57"/>
      <c r="H1058" s="57"/>
      <c r="I1058" s="57"/>
    </row>
    <row r="1059" spans="1:9" ht="14.4">
      <c r="A1059" s="57"/>
      <c r="B1059" s="57"/>
      <c r="C1059" s="57"/>
      <c r="D1059" s="108"/>
      <c r="E1059" s="57"/>
      <c r="F1059" s="57"/>
      <c r="G1059" s="57"/>
      <c r="H1059" s="57"/>
      <c r="I1059" s="57"/>
    </row>
    <row r="1060" spans="1:9" ht="14.4">
      <c r="A1060" s="57"/>
      <c r="B1060" s="57"/>
      <c r="C1060" s="57"/>
      <c r="D1060" s="108"/>
      <c r="E1060" s="57"/>
      <c r="F1060" s="57"/>
      <c r="G1060" s="57"/>
      <c r="H1060" s="57"/>
      <c r="I1060" s="57"/>
    </row>
    <row r="1061" spans="1:9" ht="14.4">
      <c r="A1061" s="57"/>
      <c r="B1061" s="57"/>
      <c r="C1061" s="57"/>
      <c r="D1061" s="108"/>
      <c r="E1061" s="57"/>
      <c r="F1061" s="57"/>
      <c r="G1061" s="57"/>
      <c r="H1061" s="57"/>
      <c r="I1061" s="57"/>
    </row>
    <row r="1062" spans="1:9" ht="14.4">
      <c r="A1062" s="57"/>
      <c r="B1062" s="57"/>
      <c r="C1062" s="57"/>
      <c r="D1062" s="108"/>
      <c r="E1062" s="57"/>
      <c r="F1062" s="57"/>
      <c r="G1062" s="57"/>
      <c r="H1062" s="57"/>
      <c r="I1062" s="57"/>
    </row>
    <row r="1063" spans="1:9" ht="14.4">
      <c r="A1063" s="57"/>
      <c r="B1063" s="57"/>
      <c r="C1063" s="57"/>
      <c r="D1063" s="108"/>
      <c r="E1063" s="57"/>
      <c r="F1063" s="57"/>
      <c r="G1063" s="57"/>
      <c r="H1063" s="57"/>
      <c r="I1063" s="57"/>
    </row>
    <row r="1064" spans="1:9" ht="14.4">
      <c r="A1064" s="57"/>
      <c r="B1064" s="57"/>
      <c r="C1064" s="57"/>
      <c r="D1064" s="108"/>
      <c r="E1064" s="57"/>
      <c r="F1064" s="57"/>
      <c r="G1064" s="57"/>
      <c r="H1064" s="57"/>
      <c r="I1064" s="57"/>
    </row>
    <row r="1065" spans="1:9" ht="14.4">
      <c r="A1065" s="57"/>
      <c r="B1065" s="57"/>
      <c r="C1065" s="57"/>
      <c r="D1065" s="108"/>
      <c r="E1065" s="57"/>
      <c r="F1065" s="57"/>
      <c r="G1065" s="57"/>
      <c r="H1065" s="57"/>
      <c r="I1065" s="57"/>
    </row>
    <row r="1066" spans="1:9" ht="14.4">
      <c r="A1066" s="57"/>
      <c r="B1066" s="57"/>
      <c r="C1066" s="57"/>
      <c r="D1066" s="108"/>
      <c r="E1066" s="57"/>
      <c r="F1066" s="57"/>
      <c r="G1066" s="57"/>
      <c r="H1066" s="57"/>
      <c r="I1066" s="57"/>
    </row>
    <row r="1067" spans="1:9" ht="14.4">
      <c r="A1067" s="57"/>
      <c r="B1067" s="57"/>
      <c r="C1067" s="57"/>
      <c r="D1067" s="108"/>
      <c r="E1067" s="57"/>
      <c r="F1067" s="57"/>
      <c r="G1067" s="57"/>
      <c r="H1067" s="57"/>
      <c r="I1067" s="57"/>
    </row>
    <row r="1068" spans="1:9" ht="14.4">
      <c r="A1068" s="57"/>
      <c r="B1068" s="57"/>
      <c r="C1068" s="57"/>
      <c r="D1068" s="108"/>
      <c r="E1068" s="57"/>
      <c r="F1068" s="57"/>
      <c r="G1068" s="57"/>
      <c r="H1068" s="57"/>
      <c r="I1068" s="57"/>
    </row>
    <row r="1069" spans="1:9" ht="14.4">
      <c r="A1069" s="57"/>
      <c r="B1069" s="57"/>
      <c r="C1069" s="57"/>
      <c r="D1069" s="108"/>
      <c r="E1069" s="57"/>
      <c r="F1069" s="57"/>
      <c r="G1069" s="57"/>
      <c r="H1069" s="57"/>
      <c r="I1069" s="57"/>
    </row>
    <row r="1070" spans="1:9" ht="14.4">
      <c r="A1070" s="57"/>
      <c r="B1070" s="57"/>
      <c r="C1070" s="57"/>
      <c r="D1070" s="108"/>
      <c r="E1070" s="57"/>
      <c r="F1070" s="57"/>
      <c r="G1070" s="57"/>
      <c r="H1070" s="57"/>
      <c r="I1070" s="57"/>
    </row>
    <row r="1071" spans="1:9" ht="14.4">
      <c r="A1071" s="57"/>
      <c r="B1071" s="57"/>
      <c r="C1071" s="57"/>
      <c r="D1071" s="108"/>
      <c r="E1071" s="57"/>
      <c r="F1071" s="57"/>
      <c r="G1071" s="57"/>
      <c r="H1071" s="57"/>
      <c r="I1071" s="57"/>
    </row>
    <row r="1072" spans="1:9" ht="14.4">
      <c r="A1072" s="57"/>
      <c r="B1072" s="57"/>
      <c r="C1072" s="57"/>
      <c r="D1072" s="108"/>
      <c r="E1072" s="57"/>
      <c r="F1072" s="57"/>
      <c r="G1072" s="57"/>
      <c r="H1072" s="57"/>
      <c r="I1072" s="57"/>
    </row>
    <row r="1073" spans="1:9" ht="14.4">
      <c r="A1073" s="57"/>
      <c r="B1073" s="57"/>
      <c r="C1073" s="57"/>
      <c r="D1073" s="108"/>
      <c r="E1073" s="57"/>
      <c r="F1073" s="57"/>
      <c r="G1073" s="57"/>
      <c r="H1073" s="57"/>
      <c r="I1073" s="57"/>
    </row>
    <row r="1074" spans="1:9" ht="14.4">
      <c r="A1074" s="57"/>
      <c r="B1074" s="57"/>
      <c r="C1074" s="57"/>
      <c r="D1074" s="108"/>
      <c r="E1074" s="57"/>
      <c r="F1074" s="57"/>
      <c r="G1074" s="57"/>
      <c r="H1074" s="57"/>
      <c r="I1074" s="57"/>
    </row>
    <row r="1075" spans="1:9" ht="14.4">
      <c r="A1075" s="57"/>
      <c r="B1075" s="57"/>
      <c r="C1075" s="57"/>
      <c r="D1075" s="108"/>
      <c r="E1075" s="57"/>
      <c r="F1075" s="57"/>
      <c r="G1075" s="57"/>
      <c r="H1075" s="57"/>
      <c r="I1075" s="57"/>
    </row>
    <row r="1076" spans="1:9" ht="14.4">
      <c r="A1076" s="57"/>
      <c r="B1076" s="57"/>
      <c r="C1076" s="57"/>
      <c r="D1076" s="108"/>
      <c r="E1076" s="57"/>
      <c r="F1076" s="57"/>
      <c r="G1076" s="57"/>
      <c r="H1076" s="57"/>
      <c r="I1076" s="57"/>
    </row>
    <row r="1077" spans="1:9" ht="14.4">
      <c r="A1077" s="57"/>
      <c r="B1077" s="57"/>
      <c r="C1077" s="57"/>
      <c r="D1077" s="108"/>
      <c r="E1077" s="57"/>
      <c r="F1077" s="57"/>
      <c r="G1077" s="57"/>
      <c r="H1077" s="57"/>
      <c r="I1077" s="57"/>
    </row>
    <row r="1078" spans="1:9" ht="14.4">
      <c r="A1078" s="57"/>
      <c r="B1078" s="57"/>
      <c r="C1078" s="57"/>
      <c r="D1078" s="108"/>
      <c r="E1078" s="57"/>
      <c r="F1078" s="57"/>
      <c r="G1078" s="57"/>
      <c r="H1078" s="57"/>
      <c r="I1078" s="57"/>
    </row>
    <row r="1079" spans="1:9" ht="14.4">
      <c r="A1079" s="57"/>
      <c r="B1079" s="57"/>
      <c r="C1079" s="57"/>
      <c r="D1079" s="108"/>
      <c r="E1079" s="57"/>
      <c r="F1079" s="57"/>
      <c r="G1079" s="57"/>
      <c r="H1079" s="57"/>
      <c r="I1079" s="57"/>
    </row>
    <row r="1080" spans="1:9" ht="14.4">
      <c r="A1080" s="57"/>
      <c r="B1080" s="57"/>
      <c r="C1080" s="57"/>
      <c r="D1080" s="108"/>
      <c r="E1080" s="57"/>
      <c r="F1080" s="57"/>
      <c r="G1080" s="57"/>
      <c r="H1080" s="57"/>
      <c r="I1080" s="57"/>
    </row>
    <row r="1081" spans="1:9" ht="14.4">
      <c r="A1081" s="57"/>
      <c r="B1081" s="57"/>
      <c r="C1081" s="57"/>
      <c r="D1081" s="108"/>
      <c r="E1081" s="57"/>
      <c r="F1081" s="57"/>
      <c r="G1081" s="57"/>
      <c r="H1081" s="57"/>
      <c r="I1081" s="57"/>
    </row>
    <row r="1082" spans="1:9" ht="14.4">
      <c r="A1082" s="57"/>
      <c r="B1082" s="57"/>
      <c r="C1082" s="57"/>
      <c r="D1082" s="108"/>
      <c r="E1082" s="57"/>
      <c r="F1082" s="57"/>
      <c r="G1082" s="57"/>
      <c r="H1082" s="57"/>
      <c r="I1082" s="57"/>
    </row>
    <row r="1083" spans="1:9" ht="14.4">
      <c r="A1083" s="57"/>
      <c r="B1083" s="57"/>
      <c r="C1083" s="57"/>
      <c r="D1083" s="108"/>
      <c r="E1083" s="57"/>
      <c r="F1083" s="57"/>
      <c r="G1083" s="57"/>
      <c r="H1083" s="57"/>
      <c r="I1083" s="57"/>
    </row>
    <row r="1084" spans="1:9" ht="14.4">
      <c r="A1084" s="57"/>
      <c r="B1084" s="57"/>
      <c r="C1084" s="57"/>
      <c r="D1084" s="108"/>
      <c r="E1084" s="57"/>
      <c r="F1084" s="57"/>
      <c r="G1084" s="57"/>
      <c r="H1084" s="57"/>
      <c r="I1084" s="57"/>
    </row>
    <row r="1085" spans="1:9" ht="14.4">
      <c r="A1085" s="57"/>
      <c r="B1085" s="57"/>
      <c r="C1085" s="57"/>
      <c r="D1085" s="108"/>
      <c r="E1085" s="57"/>
      <c r="F1085" s="57"/>
      <c r="G1085" s="57"/>
      <c r="H1085" s="57"/>
      <c r="I1085" s="57"/>
    </row>
    <row r="1086" spans="1:9" ht="14.4">
      <c r="A1086" s="57"/>
      <c r="B1086" s="57"/>
      <c r="C1086" s="57"/>
      <c r="D1086" s="108"/>
      <c r="E1086" s="57"/>
      <c r="F1086" s="57"/>
      <c r="G1086" s="57"/>
      <c r="H1086" s="57"/>
      <c r="I1086" s="57"/>
    </row>
    <row r="1087" spans="1:9" ht="14.4">
      <c r="A1087" s="57"/>
      <c r="B1087" s="57"/>
      <c r="C1087" s="57"/>
      <c r="D1087" s="108"/>
      <c r="E1087" s="57"/>
      <c r="F1087" s="57"/>
      <c r="G1087" s="57"/>
      <c r="H1087" s="57"/>
      <c r="I1087" s="57"/>
    </row>
    <row r="1088" spans="1:9" ht="14.4">
      <c r="A1088" s="57"/>
      <c r="B1088" s="57"/>
      <c r="C1088" s="57"/>
      <c r="D1088" s="108"/>
      <c r="E1088" s="57"/>
      <c r="F1088" s="57"/>
      <c r="G1088" s="57"/>
      <c r="H1088" s="57"/>
      <c r="I1088" s="57"/>
    </row>
    <row r="1089" spans="1:9" ht="14.4">
      <c r="A1089" s="57"/>
      <c r="B1089" s="57"/>
      <c r="C1089" s="57"/>
      <c r="D1089" s="108"/>
      <c r="E1089" s="57"/>
      <c r="F1089" s="57"/>
      <c r="G1089" s="57"/>
      <c r="H1089" s="57"/>
      <c r="I1089" s="57"/>
    </row>
    <row r="1090" spans="1:9" ht="14.4">
      <c r="A1090" s="57"/>
      <c r="B1090" s="57"/>
      <c r="C1090" s="57"/>
      <c r="D1090" s="108"/>
      <c r="E1090" s="57"/>
      <c r="F1090" s="57"/>
      <c r="G1090" s="57"/>
      <c r="H1090" s="57"/>
      <c r="I1090" s="57"/>
    </row>
    <row r="1091" spans="1:9" ht="14.4">
      <c r="A1091" s="57"/>
      <c r="B1091" s="57"/>
      <c r="C1091" s="57"/>
      <c r="D1091" s="108"/>
      <c r="E1091" s="57"/>
      <c r="F1091" s="57"/>
      <c r="G1091" s="57"/>
      <c r="H1091" s="57"/>
      <c r="I1091" s="57"/>
    </row>
    <row r="1092" spans="1:9" ht="14.4">
      <c r="A1092" s="57"/>
      <c r="B1092" s="57"/>
      <c r="C1092" s="57"/>
      <c r="D1092" s="108"/>
      <c r="E1092" s="57"/>
      <c r="F1092" s="57"/>
      <c r="G1092" s="57"/>
      <c r="H1092" s="57"/>
      <c r="I1092" s="57"/>
    </row>
    <row r="1093" spans="1:9" ht="14.4">
      <c r="A1093" s="57"/>
      <c r="B1093" s="57"/>
      <c r="C1093" s="57"/>
      <c r="D1093" s="108"/>
      <c r="E1093" s="57"/>
      <c r="F1093" s="57"/>
      <c r="G1093" s="57"/>
      <c r="H1093" s="57"/>
      <c r="I1093" s="57"/>
    </row>
    <row r="1094" spans="1:9" ht="14.4">
      <c r="A1094" s="57"/>
      <c r="B1094" s="57"/>
      <c r="C1094" s="57"/>
      <c r="D1094" s="108"/>
      <c r="E1094" s="57"/>
      <c r="F1094" s="57"/>
      <c r="G1094" s="57"/>
      <c r="H1094" s="57"/>
      <c r="I1094" s="57"/>
    </row>
    <row r="1095" spans="1:9" ht="14.4">
      <c r="A1095" s="57"/>
      <c r="B1095" s="57"/>
      <c r="C1095" s="57"/>
      <c r="D1095" s="108"/>
      <c r="E1095" s="57"/>
      <c r="F1095" s="57"/>
      <c r="G1095" s="57"/>
      <c r="H1095" s="57"/>
      <c r="I1095" s="57"/>
    </row>
    <row r="1096" spans="1:9" ht="14.4">
      <c r="A1096" s="57"/>
      <c r="B1096" s="57"/>
      <c r="C1096" s="57"/>
      <c r="D1096" s="108"/>
      <c r="E1096" s="57"/>
      <c r="F1096" s="57"/>
      <c r="G1096" s="57"/>
      <c r="H1096" s="57"/>
      <c r="I1096" s="57"/>
    </row>
    <row r="1097" spans="1:9" ht="14.4">
      <c r="A1097" s="57"/>
      <c r="B1097" s="57"/>
      <c r="C1097" s="57"/>
      <c r="D1097" s="108"/>
      <c r="E1097" s="57"/>
      <c r="F1097" s="57"/>
      <c r="G1097" s="57"/>
      <c r="H1097" s="57"/>
      <c r="I1097" s="57"/>
    </row>
    <row r="1098" spans="1:9" ht="14.4">
      <c r="A1098" s="57"/>
      <c r="B1098" s="57"/>
      <c r="C1098" s="57"/>
      <c r="D1098" s="108"/>
      <c r="E1098" s="57"/>
      <c r="F1098" s="57"/>
      <c r="G1098" s="57"/>
      <c r="H1098" s="57"/>
      <c r="I1098" s="57"/>
    </row>
    <row r="1099" spans="1:9" ht="14.4">
      <c r="A1099" s="57"/>
      <c r="B1099" s="57"/>
      <c r="C1099" s="57"/>
      <c r="D1099" s="108"/>
      <c r="E1099" s="57"/>
      <c r="F1099" s="57"/>
      <c r="G1099" s="57"/>
      <c r="H1099" s="57"/>
      <c r="I1099" s="57"/>
    </row>
    <row r="1100" spans="1:9" ht="14.4">
      <c r="A1100" s="57"/>
      <c r="B1100" s="57"/>
      <c r="C1100" s="57"/>
      <c r="D1100" s="108"/>
      <c r="E1100" s="57"/>
      <c r="F1100" s="57"/>
      <c r="G1100" s="57"/>
      <c r="H1100" s="57"/>
      <c r="I1100" s="57"/>
    </row>
    <row r="1101" spans="1:9" ht="14.4">
      <c r="A1101" s="57"/>
      <c r="B1101" s="57"/>
      <c r="C1101" s="57"/>
      <c r="D1101" s="108"/>
      <c r="E1101" s="57"/>
      <c r="F1101" s="57"/>
      <c r="G1101" s="57"/>
      <c r="H1101" s="57"/>
      <c r="I1101" s="57"/>
    </row>
    <row r="1102" spans="1:9" ht="14.4">
      <c r="A1102" s="57"/>
      <c r="B1102" s="57"/>
      <c r="C1102" s="57"/>
      <c r="D1102" s="108"/>
      <c r="E1102" s="57"/>
      <c r="F1102" s="57"/>
      <c r="G1102" s="57"/>
      <c r="H1102" s="57"/>
      <c r="I1102" s="57"/>
    </row>
    <row r="1103" spans="1:9" ht="14.4">
      <c r="A1103" s="57"/>
      <c r="B1103" s="57"/>
      <c r="C1103" s="57"/>
      <c r="D1103" s="108"/>
      <c r="E1103" s="57"/>
      <c r="F1103" s="57"/>
      <c r="G1103" s="57"/>
      <c r="H1103" s="57"/>
      <c r="I1103" s="57"/>
    </row>
    <row r="1104" spans="1:9" ht="14.4">
      <c r="A1104" s="57"/>
      <c r="B1104" s="57"/>
      <c r="C1104" s="57"/>
      <c r="D1104" s="108"/>
      <c r="E1104" s="57"/>
      <c r="F1104" s="57"/>
      <c r="G1104" s="57"/>
      <c r="H1104" s="57"/>
      <c r="I1104" s="57"/>
    </row>
    <row r="1105" spans="1:9" ht="14.4">
      <c r="A1105" s="57"/>
      <c r="B1105" s="57"/>
      <c r="C1105" s="57"/>
      <c r="D1105" s="108"/>
      <c r="E1105" s="57"/>
      <c r="F1105" s="57"/>
      <c r="G1105" s="57"/>
      <c r="H1105" s="57"/>
      <c r="I1105" s="57"/>
    </row>
    <row r="1106" spans="1:9" ht="14.4">
      <c r="A1106" s="57"/>
      <c r="B1106" s="57"/>
      <c r="C1106" s="57"/>
      <c r="D1106" s="108"/>
      <c r="E1106" s="57"/>
      <c r="F1106" s="57"/>
      <c r="G1106" s="57"/>
      <c r="H1106" s="57"/>
      <c r="I1106" s="57"/>
    </row>
    <row r="1107" spans="1:9" ht="14.4">
      <c r="A1107" s="57"/>
      <c r="B1107" s="57"/>
      <c r="C1107" s="57"/>
      <c r="D1107" s="108"/>
      <c r="E1107" s="57"/>
      <c r="F1107" s="57"/>
      <c r="G1107" s="57"/>
      <c r="H1107" s="57"/>
      <c r="I1107" s="57"/>
    </row>
    <row r="1108" spans="1:9" ht="14.4">
      <c r="A1108" s="57"/>
      <c r="B1108" s="57"/>
      <c r="C1108" s="57"/>
      <c r="D1108" s="108"/>
      <c r="E1108" s="57"/>
      <c r="F1108" s="57"/>
      <c r="G1108" s="57"/>
      <c r="H1108" s="57"/>
      <c r="I1108" s="57"/>
    </row>
    <row r="1109" spans="1:9" ht="14.4">
      <c r="A1109" s="57"/>
      <c r="B1109" s="57"/>
      <c r="C1109" s="57"/>
      <c r="D1109" s="108"/>
      <c r="E1109" s="57"/>
      <c r="F1109" s="57"/>
      <c r="G1109" s="57"/>
      <c r="H1109" s="57"/>
      <c r="I1109" s="57"/>
    </row>
    <row r="1110" spans="1:9" ht="14.4">
      <c r="A1110" s="57"/>
      <c r="B1110" s="57"/>
      <c r="C1110" s="57"/>
      <c r="D1110" s="108"/>
      <c r="E1110" s="57"/>
      <c r="F1110" s="57"/>
      <c r="G1110" s="57"/>
      <c r="H1110" s="57"/>
      <c r="I1110" s="57"/>
    </row>
    <row r="1111" spans="1:9" ht="14.4">
      <c r="A1111" s="57"/>
      <c r="B1111" s="57"/>
      <c r="C1111" s="57"/>
      <c r="D1111" s="108"/>
      <c r="E1111" s="57"/>
      <c r="F1111" s="57"/>
      <c r="G1111" s="57"/>
      <c r="H1111" s="57"/>
      <c r="I1111" s="57"/>
    </row>
    <row r="1112" spans="1:9" ht="14.4">
      <c r="A1112" s="57"/>
      <c r="B1112" s="57"/>
      <c r="C1112" s="57"/>
      <c r="D1112" s="108"/>
      <c r="E1112" s="57"/>
      <c r="F1112" s="57"/>
      <c r="G1112" s="57"/>
      <c r="H1112" s="57"/>
      <c r="I1112" s="57"/>
    </row>
    <row r="1113" spans="1:9" ht="14.4">
      <c r="A1113" s="57"/>
      <c r="B1113" s="57"/>
      <c r="C1113" s="57"/>
      <c r="D1113" s="108"/>
      <c r="E1113" s="57"/>
      <c r="F1113" s="57"/>
      <c r="G1113" s="57"/>
      <c r="H1113" s="57"/>
      <c r="I1113" s="57"/>
    </row>
    <row r="1114" spans="1:9" ht="14.4">
      <c r="A1114" s="57"/>
      <c r="B1114" s="57"/>
      <c r="C1114" s="57"/>
      <c r="D1114" s="108"/>
      <c r="E1114" s="57"/>
      <c r="F1114" s="57"/>
      <c r="G1114" s="57"/>
      <c r="H1114" s="57"/>
      <c r="I1114" s="57"/>
    </row>
    <row r="1115" spans="1:9" ht="14.4">
      <c r="A1115" s="57"/>
      <c r="B1115" s="57"/>
      <c r="C1115" s="57"/>
      <c r="D1115" s="108"/>
      <c r="E1115" s="57"/>
      <c r="F1115" s="57"/>
      <c r="G1115" s="57"/>
      <c r="H1115" s="57"/>
      <c r="I1115" s="57"/>
    </row>
    <row r="1116" spans="1:9" ht="14.4">
      <c r="A1116" s="57"/>
      <c r="B1116" s="57"/>
      <c r="C1116" s="57"/>
      <c r="D1116" s="108"/>
      <c r="E1116" s="57"/>
      <c r="F1116" s="57"/>
      <c r="G1116" s="57"/>
      <c r="H1116" s="57"/>
      <c r="I1116" s="57"/>
    </row>
    <row r="1117" spans="1:9" ht="14.4">
      <c r="A1117" s="57"/>
      <c r="B1117" s="57"/>
      <c r="C1117" s="57"/>
      <c r="D1117" s="108"/>
      <c r="E1117" s="57"/>
      <c r="F1117" s="57"/>
      <c r="G1117" s="57"/>
      <c r="H1117" s="57"/>
      <c r="I1117" s="57"/>
    </row>
    <row r="1118" spans="1:9" ht="14.4">
      <c r="A1118" s="57"/>
      <c r="B1118" s="57"/>
      <c r="C1118" s="57"/>
      <c r="D1118" s="108"/>
      <c r="E1118" s="57"/>
      <c r="F1118" s="57"/>
      <c r="G1118" s="57"/>
      <c r="H1118" s="57"/>
      <c r="I1118" s="57"/>
    </row>
    <row r="1119" spans="1:9" ht="14.4">
      <c r="A1119" s="57"/>
      <c r="B1119" s="57"/>
      <c r="C1119" s="57"/>
      <c r="D1119" s="108"/>
      <c r="E1119" s="57"/>
      <c r="F1119" s="57"/>
      <c r="G1119" s="57"/>
      <c r="H1119" s="57"/>
      <c r="I1119" s="57"/>
    </row>
    <row r="1120" spans="1:9" ht="14.4">
      <c r="A1120" s="57"/>
      <c r="B1120" s="57"/>
      <c r="C1120" s="57"/>
      <c r="D1120" s="108"/>
      <c r="E1120" s="57"/>
      <c r="F1120" s="57"/>
      <c r="G1120" s="57"/>
      <c r="H1120" s="57"/>
      <c r="I1120" s="57"/>
    </row>
    <row r="1121" spans="1:9" ht="14.4">
      <c r="A1121" s="57"/>
      <c r="B1121" s="57"/>
      <c r="C1121" s="57"/>
      <c r="D1121" s="108"/>
      <c r="E1121" s="57"/>
      <c r="F1121" s="57"/>
      <c r="G1121" s="57"/>
      <c r="H1121" s="57"/>
      <c r="I1121" s="57"/>
    </row>
    <row r="1122" spans="1:9" ht="14.4">
      <c r="A1122" s="57"/>
      <c r="B1122" s="57"/>
      <c r="C1122" s="57"/>
      <c r="D1122" s="108"/>
      <c r="E1122" s="57"/>
      <c r="F1122" s="57"/>
      <c r="G1122" s="57"/>
      <c r="H1122" s="57"/>
      <c r="I1122" s="57"/>
    </row>
    <row r="1123" spans="1:9" ht="14.4">
      <c r="A1123" s="57"/>
      <c r="B1123" s="57"/>
      <c r="C1123" s="57"/>
      <c r="D1123" s="108"/>
      <c r="E1123" s="57"/>
      <c r="F1123" s="57"/>
      <c r="G1123" s="57"/>
      <c r="H1123" s="57"/>
      <c r="I1123" s="57"/>
    </row>
    <row r="1124" spans="1:9" ht="14.4">
      <c r="A1124" s="57"/>
      <c r="B1124" s="57"/>
      <c r="C1124" s="57"/>
      <c r="D1124" s="108"/>
      <c r="E1124" s="57"/>
      <c r="F1124" s="57"/>
      <c r="G1124" s="57"/>
      <c r="H1124" s="57"/>
      <c r="I1124" s="57"/>
    </row>
    <row r="1125" spans="1:9" ht="14.4">
      <c r="A1125" s="57"/>
      <c r="B1125" s="57"/>
      <c r="C1125" s="57"/>
      <c r="D1125" s="108"/>
      <c r="E1125" s="57"/>
      <c r="F1125" s="57"/>
      <c r="G1125" s="57"/>
      <c r="H1125" s="57"/>
      <c r="I1125" s="57"/>
    </row>
    <row r="1126" spans="1:9" ht="14.4">
      <c r="A1126" s="57"/>
      <c r="B1126" s="57"/>
      <c r="C1126" s="57"/>
      <c r="D1126" s="108"/>
      <c r="E1126" s="57"/>
      <c r="F1126" s="57"/>
      <c r="G1126" s="57"/>
      <c r="H1126" s="57"/>
      <c r="I1126" s="57"/>
    </row>
    <row r="1127" spans="1:9" ht="14.4">
      <c r="A1127" s="57"/>
      <c r="B1127" s="57"/>
      <c r="C1127" s="57"/>
      <c r="D1127" s="108"/>
      <c r="E1127" s="57"/>
      <c r="F1127" s="57"/>
      <c r="G1127" s="57"/>
      <c r="H1127" s="57"/>
      <c r="I1127" s="57"/>
    </row>
    <row r="1128" spans="1:9" ht="14.4">
      <c r="A1128" s="57"/>
      <c r="B1128" s="57"/>
      <c r="C1128" s="57"/>
      <c r="D1128" s="108"/>
      <c r="E1128" s="57"/>
      <c r="F1128" s="57"/>
      <c r="G1128" s="57"/>
      <c r="H1128" s="57"/>
      <c r="I1128" s="57"/>
    </row>
    <row r="1129" spans="1:9" ht="14.4">
      <c r="A1129" s="57"/>
      <c r="B1129" s="57"/>
      <c r="C1129" s="57"/>
      <c r="D1129" s="108"/>
      <c r="E1129" s="57"/>
      <c r="F1129" s="57"/>
      <c r="G1129" s="57"/>
      <c r="H1129" s="57"/>
      <c r="I1129" s="57"/>
    </row>
    <row r="1130" spans="1:9" ht="14.4">
      <c r="A1130" s="57"/>
      <c r="B1130" s="57"/>
      <c r="C1130" s="57"/>
      <c r="D1130" s="108"/>
      <c r="E1130" s="57"/>
      <c r="F1130" s="57"/>
      <c r="G1130" s="57"/>
      <c r="H1130" s="57"/>
      <c r="I1130" s="57"/>
    </row>
    <row r="1131" spans="1:9" ht="14.4">
      <c r="A1131" s="57"/>
      <c r="B1131" s="57"/>
      <c r="C1131" s="57"/>
      <c r="D1131" s="108"/>
      <c r="E1131" s="57"/>
      <c r="F1131" s="57"/>
      <c r="G1131" s="57"/>
      <c r="H1131" s="57"/>
      <c r="I1131" s="57"/>
    </row>
    <row r="1132" spans="1:9" ht="14.4">
      <c r="A1132" s="57"/>
      <c r="B1132" s="57"/>
      <c r="C1132" s="57"/>
      <c r="D1132" s="108"/>
      <c r="E1132" s="57"/>
      <c r="F1132" s="57"/>
      <c r="G1132" s="57"/>
      <c r="H1132" s="57"/>
      <c r="I1132" s="57"/>
    </row>
    <row r="1133" spans="1:9" ht="14.4">
      <c r="A1133" s="57"/>
      <c r="B1133" s="57"/>
      <c r="C1133" s="57"/>
      <c r="D1133" s="108"/>
      <c r="E1133" s="57"/>
      <c r="F1133" s="57"/>
      <c r="G1133" s="57"/>
      <c r="H1133" s="57"/>
      <c r="I1133" s="57"/>
    </row>
    <row r="1134" spans="1:9" ht="14.4">
      <c r="A1134" s="57"/>
      <c r="B1134" s="57"/>
      <c r="C1134" s="57"/>
      <c r="D1134" s="108"/>
      <c r="E1134" s="57"/>
      <c r="F1134" s="57"/>
      <c r="G1134" s="57"/>
      <c r="H1134" s="57"/>
      <c r="I1134" s="57"/>
    </row>
    <row r="1135" spans="1:9" ht="14.4">
      <c r="A1135" s="57"/>
      <c r="B1135" s="57"/>
      <c r="C1135" s="57"/>
      <c r="D1135" s="108"/>
      <c r="E1135" s="57"/>
      <c r="F1135" s="57"/>
      <c r="G1135" s="57"/>
      <c r="H1135" s="57"/>
      <c r="I1135" s="57"/>
    </row>
    <row r="1136" spans="1:9" ht="14.4">
      <c r="A1136" s="57"/>
      <c r="B1136" s="57"/>
      <c r="C1136" s="57"/>
      <c r="D1136" s="108"/>
      <c r="E1136" s="57"/>
      <c r="F1136" s="57"/>
      <c r="G1136" s="57"/>
      <c r="H1136" s="57"/>
      <c r="I1136" s="57"/>
    </row>
    <row r="1137" spans="1:9" ht="14.4">
      <c r="A1137" s="57"/>
      <c r="B1137" s="57"/>
      <c r="C1137" s="57"/>
      <c r="D1137" s="108"/>
      <c r="E1137" s="57"/>
      <c r="F1137" s="57"/>
      <c r="G1137" s="57"/>
      <c r="H1137" s="57"/>
      <c r="I1137" s="57"/>
    </row>
    <row r="1138" spans="1:9" ht="14.4">
      <c r="A1138" s="57"/>
      <c r="B1138" s="57"/>
      <c r="C1138" s="57"/>
      <c r="D1138" s="108"/>
      <c r="E1138" s="57"/>
      <c r="F1138" s="57"/>
      <c r="G1138" s="57"/>
      <c r="H1138" s="57"/>
      <c r="I1138" s="57"/>
    </row>
    <row r="1139" spans="1:9" ht="14.4">
      <c r="A1139" s="57"/>
      <c r="B1139" s="57"/>
      <c r="C1139" s="57"/>
      <c r="D1139" s="108"/>
      <c r="E1139" s="57"/>
      <c r="F1139" s="57"/>
      <c r="G1139" s="57"/>
      <c r="H1139" s="57"/>
      <c r="I1139" s="57"/>
    </row>
    <row r="1140" spans="1:9" ht="14.4">
      <c r="A1140" s="57"/>
      <c r="B1140" s="57"/>
      <c r="C1140" s="57"/>
      <c r="D1140" s="108"/>
      <c r="E1140" s="57"/>
      <c r="F1140" s="57"/>
      <c r="G1140" s="57"/>
      <c r="H1140" s="57"/>
      <c r="I1140" s="57"/>
    </row>
    <row r="1141" spans="1:9" ht="14.4">
      <c r="A1141" s="57"/>
      <c r="B1141" s="57"/>
      <c r="C1141" s="57"/>
      <c r="D1141" s="108"/>
      <c r="E1141" s="57"/>
      <c r="F1141" s="57"/>
      <c r="G1141" s="57"/>
      <c r="H1141" s="57"/>
      <c r="I1141" s="57"/>
    </row>
    <row r="1142" spans="1:9" ht="14.4">
      <c r="A1142" s="57"/>
      <c r="B1142" s="57"/>
      <c r="C1142" s="57"/>
      <c r="D1142" s="108"/>
      <c r="E1142" s="57"/>
      <c r="F1142" s="57"/>
      <c r="G1142" s="57"/>
      <c r="H1142" s="57"/>
      <c r="I1142" s="57"/>
    </row>
    <row r="1143" spans="1:9" ht="14.4">
      <c r="A1143" s="57"/>
      <c r="B1143" s="57"/>
      <c r="C1143" s="57"/>
      <c r="D1143" s="108"/>
      <c r="E1143" s="57"/>
      <c r="F1143" s="57"/>
      <c r="G1143" s="57"/>
      <c r="H1143" s="57"/>
      <c r="I1143" s="57"/>
    </row>
    <row r="1144" spans="1:9" ht="14.4">
      <c r="A1144" s="57"/>
      <c r="B1144" s="57"/>
      <c r="C1144" s="57"/>
      <c r="D1144" s="108"/>
      <c r="E1144" s="57"/>
      <c r="F1144" s="57"/>
      <c r="G1144" s="57"/>
      <c r="H1144" s="57"/>
      <c r="I1144" s="57"/>
    </row>
    <row r="1145" spans="1:9" ht="14.4">
      <c r="A1145" s="57"/>
      <c r="B1145" s="57"/>
      <c r="C1145" s="57"/>
      <c r="D1145" s="108"/>
      <c r="E1145" s="57"/>
      <c r="F1145" s="57"/>
      <c r="G1145" s="57"/>
      <c r="H1145" s="57"/>
      <c r="I1145" s="57"/>
    </row>
    <row r="1146" spans="1:9" ht="14.4">
      <c r="A1146" s="57"/>
      <c r="B1146" s="57"/>
      <c r="C1146" s="57"/>
      <c r="D1146" s="108"/>
      <c r="E1146" s="57"/>
      <c r="F1146" s="57"/>
      <c r="G1146" s="57"/>
      <c r="H1146" s="57"/>
      <c r="I1146" s="57"/>
    </row>
    <row r="1147" spans="1:9" ht="14.4">
      <c r="A1147" s="57"/>
      <c r="B1147" s="57"/>
      <c r="C1147" s="57"/>
      <c r="D1147" s="108"/>
      <c r="E1147" s="57"/>
      <c r="F1147" s="57"/>
      <c r="G1147" s="57"/>
      <c r="H1147" s="57"/>
      <c r="I1147" s="57"/>
    </row>
    <row r="1148" spans="1:9" ht="14.4">
      <c r="A1148" s="57"/>
      <c r="B1148" s="57"/>
      <c r="C1148" s="57"/>
      <c r="D1148" s="108"/>
      <c r="E1148" s="57"/>
      <c r="F1148" s="57"/>
      <c r="G1148" s="57"/>
      <c r="H1148" s="57"/>
      <c r="I1148" s="57"/>
    </row>
    <row r="1149" spans="1:9" ht="14.4">
      <c r="A1149" s="57"/>
      <c r="B1149" s="57"/>
      <c r="C1149" s="57"/>
      <c r="D1149" s="108"/>
      <c r="E1149" s="57"/>
      <c r="F1149" s="57"/>
      <c r="G1149" s="57"/>
      <c r="H1149" s="57"/>
      <c r="I1149" s="57"/>
    </row>
    <row r="1150" spans="1:9" ht="14.4">
      <c r="A1150" s="57"/>
      <c r="B1150" s="57"/>
      <c r="C1150" s="57"/>
      <c r="D1150" s="108"/>
      <c r="E1150" s="57"/>
      <c r="F1150" s="57"/>
      <c r="G1150" s="57"/>
      <c r="H1150" s="57"/>
      <c r="I1150" s="57"/>
    </row>
    <row r="1151" spans="1:9" ht="14.4">
      <c r="A1151" s="57"/>
      <c r="B1151" s="57"/>
      <c r="C1151" s="57"/>
      <c r="D1151" s="108"/>
      <c r="E1151" s="57"/>
      <c r="F1151" s="57"/>
      <c r="G1151" s="57"/>
      <c r="H1151" s="57"/>
      <c r="I1151" s="57"/>
    </row>
    <row r="1152" spans="1:9" ht="14.4">
      <c r="A1152" s="57"/>
      <c r="B1152" s="57"/>
      <c r="C1152" s="57"/>
      <c r="D1152" s="108"/>
      <c r="E1152" s="57"/>
      <c r="F1152" s="57"/>
      <c r="G1152" s="57"/>
      <c r="H1152" s="57"/>
      <c r="I1152" s="57"/>
    </row>
    <row r="1153" spans="1:9" ht="14.4">
      <c r="A1153" s="57"/>
      <c r="B1153" s="57"/>
      <c r="C1153" s="57"/>
      <c r="D1153" s="108"/>
      <c r="E1153" s="57"/>
      <c r="F1153" s="57"/>
      <c r="G1153" s="57"/>
      <c r="H1153" s="57"/>
      <c r="I1153" s="57"/>
    </row>
    <row r="1154" spans="1:9" ht="14.4">
      <c r="A1154" s="57"/>
      <c r="B1154" s="57"/>
      <c r="C1154" s="57"/>
      <c r="D1154" s="108"/>
      <c r="E1154" s="57"/>
      <c r="F1154" s="57"/>
      <c r="G1154" s="57"/>
      <c r="H1154" s="57"/>
      <c r="I1154" s="57"/>
    </row>
    <row r="1155" spans="1:9" ht="14.4">
      <c r="A1155" s="57"/>
      <c r="B1155" s="57"/>
      <c r="C1155" s="57"/>
      <c r="D1155" s="108"/>
      <c r="E1155" s="57"/>
      <c r="F1155" s="57"/>
      <c r="G1155" s="57"/>
      <c r="H1155" s="57"/>
      <c r="I1155" s="57"/>
    </row>
    <row r="1156" spans="1:9" ht="14.4">
      <c r="A1156" s="57"/>
      <c r="B1156" s="57"/>
      <c r="C1156" s="57"/>
      <c r="D1156" s="108"/>
      <c r="E1156" s="57"/>
      <c r="F1156" s="57"/>
      <c r="G1156" s="57"/>
      <c r="H1156" s="57"/>
      <c r="I1156" s="57"/>
    </row>
    <row r="1157" spans="1:9" ht="14.4">
      <c r="A1157" s="57"/>
      <c r="B1157" s="57"/>
      <c r="C1157" s="57"/>
      <c r="D1157" s="108"/>
      <c r="E1157" s="57"/>
      <c r="F1157" s="57"/>
      <c r="G1157" s="57"/>
      <c r="H1157" s="57"/>
      <c r="I1157" s="57"/>
    </row>
    <row r="1158" spans="1:9" ht="14.4">
      <c r="A1158" s="57"/>
      <c r="B1158" s="57"/>
      <c r="C1158" s="57"/>
      <c r="D1158" s="108"/>
      <c r="E1158" s="57"/>
      <c r="F1158" s="57"/>
      <c r="G1158" s="57"/>
      <c r="H1158" s="57"/>
      <c r="I1158" s="57"/>
    </row>
    <row r="1159" spans="1:9" ht="14.4">
      <c r="A1159" s="57"/>
      <c r="B1159" s="57"/>
      <c r="C1159" s="57"/>
      <c r="D1159" s="108"/>
      <c r="E1159" s="57"/>
      <c r="F1159" s="57"/>
      <c r="G1159" s="57"/>
      <c r="H1159" s="57"/>
      <c r="I1159" s="57"/>
    </row>
    <row r="1160" spans="1:9" ht="14.4">
      <c r="A1160" s="57"/>
      <c r="B1160" s="57"/>
      <c r="C1160" s="57"/>
      <c r="D1160" s="108"/>
      <c r="E1160" s="57"/>
      <c r="F1160" s="57"/>
      <c r="G1160" s="57"/>
      <c r="H1160" s="57"/>
      <c r="I1160" s="57"/>
    </row>
    <row r="1161" spans="1:9" ht="14.4">
      <c r="A1161" s="57"/>
      <c r="B1161" s="57"/>
      <c r="C1161" s="57"/>
      <c r="D1161" s="108"/>
      <c r="E1161" s="57"/>
      <c r="F1161" s="57"/>
      <c r="G1161" s="57"/>
      <c r="H1161" s="57"/>
      <c r="I1161" s="57"/>
    </row>
    <row r="1162" spans="1:9" ht="14.4">
      <c r="A1162" s="57"/>
      <c r="B1162" s="57"/>
      <c r="C1162" s="57"/>
      <c r="D1162" s="108"/>
      <c r="E1162" s="57"/>
      <c r="F1162" s="57"/>
      <c r="G1162" s="57"/>
      <c r="H1162" s="57"/>
      <c r="I1162" s="57"/>
    </row>
    <row r="1163" spans="1:9" ht="14.4">
      <c r="A1163" s="57"/>
      <c r="B1163" s="57"/>
      <c r="C1163" s="57"/>
      <c r="D1163" s="108"/>
      <c r="E1163" s="57"/>
      <c r="F1163" s="57"/>
      <c r="G1163" s="57"/>
      <c r="H1163" s="57"/>
      <c r="I1163" s="57"/>
    </row>
    <row r="1164" spans="1:9" ht="14.4">
      <c r="A1164" s="57"/>
      <c r="B1164" s="57"/>
      <c r="C1164" s="57"/>
      <c r="D1164" s="108"/>
      <c r="E1164" s="57"/>
      <c r="F1164" s="57"/>
      <c r="G1164" s="57"/>
      <c r="H1164" s="57"/>
      <c r="I1164" s="57"/>
    </row>
    <row r="1165" spans="1:9" ht="14.4">
      <c r="A1165" s="57"/>
      <c r="B1165" s="57"/>
      <c r="C1165" s="57"/>
      <c r="D1165" s="108"/>
      <c r="E1165" s="57"/>
      <c r="F1165" s="57"/>
      <c r="G1165" s="57"/>
      <c r="H1165" s="57"/>
      <c r="I1165" s="57"/>
    </row>
    <row r="1166" spans="1:9" ht="14.4">
      <c r="A1166" s="57"/>
      <c r="B1166" s="57"/>
      <c r="C1166" s="57"/>
      <c r="D1166" s="108"/>
      <c r="E1166" s="57"/>
      <c r="F1166" s="57"/>
      <c r="G1166" s="57"/>
      <c r="H1166" s="57"/>
      <c r="I1166" s="57"/>
    </row>
    <row r="1167" spans="1:9" ht="14.4">
      <c r="A1167" s="57"/>
      <c r="B1167" s="57"/>
      <c r="C1167" s="57"/>
      <c r="D1167" s="108"/>
      <c r="E1167" s="57"/>
      <c r="F1167" s="57"/>
      <c r="G1167" s="57"/>
      <c r="H1167" s="57"/>
      <c r="I1167" s="57"/>
    </row>
    <row r="1168" spans="1:9" ht="14.4">
      <c r="A1168" s="57"/>
      <c r="B1168" s="57"/>
      <c r="C1168" s="57"/>
      <c r="D1168" s="108"/>
      <c r="E1168" s="57"/>
      <c r="F1168" s="57"/>
      <c r="G1168" s="57"/>
      <c r="H1168" s="57"/>
      <c r="I1168" s="57"/>
    </row>
    <row r="1169" spans="1:9" ht="14.4">
      <c r="A1169" s="57"/>
      <c r="B1169" s="57"/>
      <c r="C1169" s="57"/>
      <c r="D1169" s="108"/>
      <c r="E1169" s="57"/>
      <c r="F1169" s="57"/>
      <c r="G1169" s="57"/>
      <c r="H1169" s="57"/>
      <c r="I1169" s="57"/>
    </row>
    <row r="1170" spans="1:9" ht="14.4">
      <c r="A1170" s="57"/>
      <c r="B1170" s="57"/>
      <c r="C1170" s="57"/>
      <c r="D1170" s="108"/>
      <c r="E1170" s="57"/>
      <c r="F1170" s="57"/>
      <c r="G1170" s="57"/>
      <c r="H1170" s="57"/>
      <c r="I1170" s="57"/>
    </row>
    <row r="1171" spans="1:9" ht="14.4">
      <c r="A1171" s="57"/>
      <c r="B1171" s="57"/>
      <c r="C1171" s="57"/>
      <c r="D1171" s="108"/>
      <c r="E1171" s="57"/>
      <c r="F1171" s="57"/>
      <c r="G1171" s="57"/>
      <c r="H1171" s="57"/>
      <c r="I1171" s="57"/>
    </row>
    <row r="1172" spans="1:9" ht="14.4">
      <c r="A1172" s="57"/>
      <c r="B1172" s="57"/>
      <c r="C1172" s="57"/>
      <c r="D1172" s="108"/>
      <c r="E1172" s="57"/>
      <c r="F1172" s="57"/>
      <c r="G1172" s="57"/>
      <c r="H1172" s="57"/>
      <c r="I1172" s="57"/>
    </row>
    <row r="1173" spans="1:9" ht="14.4">
      <c r="A1173" s="57"/>
      <c r="B1173" s="57"/>
      <c r="C1173" s="57"/>
      <c r="D1173" s="108"/>
      <c r="E1173" s="57"/>
      <c r="F1173" s="57"/>
      <c r="G1173" s="57"/>
      <c r="H1173" s="57"/>
      <c r="I1173" s="57"/>
    </row>
    <row r="1174" spans="1:9" ht="14.4">
      <c r="A1174" s="57"/>
      <c r="B1174" s="57"/>
      <c r="C1174" s="57"/>
      <c r="D1174" s="108"/>
      <c r="E1174" s="57"/>
      <c r="F1174" s="57"/>
      <c r="G1174" s="57"/>
      <c r="H1174" s="57"/>
      <c r="I1174" s="57"/>
    </row>
    <row r="1175" spans="1:9" ht="14.4">
      <c r="A1175" s="57"/>
      <c r="B1175" s="57"/>
      <c r="C1175" s="57"/>
      <c r="D1175" s="108"/>
      <c r="E1175" s="57"/>
      <c r="F1175" s="57"/>
      <c r="G1175" s="57"/>
      <c r="H1175" s="57"/>
      <c r="I1175" s="57"/>
    </row>
    <row r="1176" spans="1:9" ht="14.4">
      <c r="A1176" s="57"/>
      <c r="B1176" s="57"/>
      <c r="C1176" s="57"/>
      <c r="D1176" s="108"/>
      <c r="E1176" s="57"/>
      <c r="F1176" s="57"/>
      <c r="G1176" s="57"/>
      <c r="H1176" s="57"/>
      <c r="I1176" s="57"/>
    </row>
    <row r="1177" spans="1:9" ht="14.4">
      <c r="A1177" s="57"/>
      <c r="B1177" s="57"/>
      <c r="C1177" s="57"/>
      <c r="D1177" s="108"/>
      <c r="E1177" s="57"/>
      <c r="F1177" s="57"/>
      <c r="G1177" s="57"/>
      <c r="H1177" s="57"/>
      <c r="I1177" s="57"/>
    </row>
    <row r="1178" spans="1:9" ht="14.4">
      <c r="A1178" s="57"/>
      <c r="B1178" s="57"/>
      <c r="C1178" s="57"/>
      <c r="D1178" s="108"/>
      <c r="E1178" s="57"/>
      <c r="F1178" s="57"/>
      <c r="G1178" s="57"/>
      <c r="H1178" s="57"/>
      <c r="I1178" s="57"/>
    </row>
    <row r="1179" spans="1:9" ht="14.4">
      <c r="A1179" s="57"/>
      <c r="B1179" s="57"/>
      <c r="C1179" s="57"/>
      <c r="D1179" s="108"/>
      <c r="E1179" s="57"/>
      <c r="F1179" s="57"/>
      <c r="G1179" s="57"/>
      <c r="H1179" s="57"/>
      <c r="I1179" s="57"/>
    </row>
    <row r="1180" spans="1:9" ht="14.4">
      <c r="A1180" s="57"/>
      <c r="B1180" s="57"/>
      <c r="C1180" s="57"/>
      <c r="D1180" s="108"/>
      <c r="E1180" s="57"/>
      <c r="F1180" s="57"/>
      <c r="G1180" s="57"/>
      <c r="H1180" s="57"/>
      <c r="I1180" s="57"/>
    </row>
    <row r="1181" spans="1:9" ht="14.4">
      <c r="A1181" s="57"/>
      <c r="B1181" s="57"/>
      <c r="C1181" s="57"/>
      <c r="D1181" s="108"/>
      <c r="E1181" s="57"/>
      <c r="F1181" s="57"/>
      <c r="G1181" s="57"/>
      <c r="H1181" s="57"/>
      <c r="I1181" s="57"/>
    </row>
    <row r="1182" spans="1:9" ht="14.4">
      <c r="A1182" s="57"/>
      <c r="B1182" s="57"/>
      <c r="C1182" s="57"/>
      <c r="D1182" s="108"/>
      <c r="E1182" s="57"/>
      <c r="F1182" s="57"/>
      <c r="G1182" s="57"/>
      <c r="H1182" s="57"/>
      <c r="I1182" s="57"/>
    </row>
    <row r="1183" spans="1:9" ht="14.4">
      <c r="A1183" s="57"/>
      <c r="B1183" s="57"/>
      <c r="C1183" s="57"/>
      <c r="D1183" s="108"/>
      <c r="E1183" s="57"/>
      <c r="F1183" s="57"/>
      <c r="G1183" s="57"/>
      <c r="H1183" s="57"/>
      <c r="I1183" s="57"/>
    </row>
    <row r="1184" spans="1:9" ht="14.4">
      <c r="A1184" s="57"/>
      <c r="B1184" s="57"/>
      <c r="C1184" s="57"/>
      <c r="D1184" s="108"/>
      <c r="E1184" s="57"/>
      <c r="F1184" s="57"/>
      <c r="G1184" s="57"/>
      <c r="H1184" s="57"/>
      <c r="I1184" s="57"/>
    </row>
    <row r="1185" spans="1:9" ht="14.4">
      <c r="A1185" s="57"/>
      <c r="B1185" s="57"/>
      <c r="C1185" s="57"/>
      <c r="D1185" s="108"/>
      <c r="E1185" s="57"/>
      <c r="F1185" s="57"/>
      <c r="G1185" s="57"/>
      <c r="H1185" s="57"/>
      <c r="I1185" s="57"/>
    </row>
    <row r="1186" spans="1:9" ht="14.4">
      <c r="A1186" s="57"/>
      <c r="B1186" s="57"/>
      <c r="C1186" s="57"/>
      <c r="D1186" s="108"/>
      <c r="E1186" s="57"/>
      <c r="F1186" s="57"/>
      <c r="G1186" s="57"/>
      <c r="H1186" s="57"/>
      <c r="I1186" s="57"/>
    </row>
    <row r="1187" spans="1:9" ht="14.4">
      <c r="A1187" s="57"/>
      <c r="B1187" s="57"/>
      <c r="C1187" s="57"/>
      <c r="D1187" s="108"/>
      <c r="E1187" s="57"/>
      <c r="F1187" s="57"/>
      <c r="G1187" s="57"/>
      <c r="H1187" s="57"/>
      <c r="I1187" s="57"/>
    </row>
    <row r="1188" spans="1:9" ht="14.4">
      <c r="A1188" s="57"/>
      <c r="B1188" s="57"/>
      <c r="C1188" s="57"/>
      <c r="D1188" s="108"/>
      <c r="E1188" s="57"/>
      <c r="F1188" s="57"/>
      <c r="G1188" s="57"/>
      <c r="H1188" s="57"/>
      <c r="I1188" s="57"/>
    </row>
    <row r="1189" spans="1:9" ht="14.4">
      <c r="A1189" s="57"/>
      <c r="B1189" s="57"/>
      <c r="C1189" s="57"/>
      <c r="D1189" s="108"/>
      <c r="E1189" s="57"/>
      <c r="F1189" s="57"/>
      <c r="G1189" s="57"/>
      <c r="H1189" s="57"/>
      <c r="I1189" s="57"/>
    </row>
    <row r="1190" spans="1:9" ht="14.4">
      <c r="A1190" s="57"/>
      <c r="B1190" s="57"/>
      <c r="C1190" s="57"/>
      <c r="D1190" s="108"/>
      <c r="E1190" s="57"/>
      <c r="F1190" s="57"/>
      <c r="G1190" s="57"/>
      <c r="H1190" s="57"/>
      <c r="I1190" s="57"/>
    </row>
    <row r="1191" spans="1:9" ht="14.4">
      <c r="A1191" s="57"/>
      <c r="B1191" s="57"/>
      <c r="C1191" s="57"/>
      <c r="D1191" s="108"/>
      <c r="E1191" s="57"/>
      <c r="F1191" s="57"/>
      <c r="G1191" s="57"/>
      <c r="H1191" s="57"/>
      <c r="I1191" s="57"/>
    </row>
    <row r="1192" spans="1:9" ht="14.4">
      <c r="A1192" s="57"/>
      <c r="B1192" s="57"/>
      <c r="C1192" s="57"/>
      <c r="D1192" s="108"/>
      <c r="E1192" s="57"/>
      <c r="F1192" s="57"/>
      <c r="G1192" s="57"/>
      <c r="H1192" s="57"/>
      <c r="I1192" s="57"/>
    </row>
    <row r="1193" spans="1:9" ht="14.4">
      <c r="A1193" s="57"/>
      <c r="B1193" s="57"/>
      <c r="C1193" s="57"/>
      <c r="D1193" s="108"/>
      <c r="E1193" s="57"/>
      <c r="F1193" s="57"/>
      <c r="G1193" s="57"/>
      <c r="H1193" s="57"/>
      <c r="I1193" s="57"/>
    </row>
    <row r="1194" spans="1:9" ht="14.4">
      <c r="A1194" s="57"/>
      <c r="B1194" s="57"/>
      <c r="C1194" s="57"/>
      <c r="D1194" s="108"/>
      <c r="E1194" s="57"/>
      <c r="F1194" s="57"/>
      <c r="G1194" s="57"/>
      <c r="H1194" s="57"/>
      <c r="I1194" s="57"/>
    </row>
    <row r="1195" spans="1:9" ht="14.4">
      <c r="A1195" s="57"/>
      <c r="B1195" s="57"/>
      <c r="C1195" s="57"/>
      <c r="D1195" s="108"/>
      <c r="E1195" s="57"/>
      <c r="F1195" s="57"/>
      <c r="G1195" s="57"/>
      <c r="H1195" s="57"/>
      <c r="I1195" s="57"/>
    </row>
    <row r="1196" spans="1:9" ht="14.4">
      <c r="A1196" s="57"/>
      <c r="B1196" s="57"/>
      <c r="C1196" s="57"/>
      <c r="D1196" s="108"/>
      <c r="E1196" s="57"/>
      <c r="F1196" s="57"/>
      <c r="G1196" s="57"/>
      <c r="H1196" s="57"/>
      <c r="I1196" s="57"/>
    </row>
    <row r="1197" spans="1:9" ht="14.4">
      <c r="A1197" s="57"/>
      <c r="B1197" s="57"/>
      <c r="C1197" s="57"/>
      <c r="D1197" s="108"/>
      <c r="E1197" s="57"/>
      <c r="F1197" s="57"/>
      <c r="G1197" s="57"/>
      <c r="H1197" s="57"/>
      <c r="I1197" s="57"/>
    </row>
    <row r="1198" spans="1:9" ht="14.4">
      <c r="A1198" s="57"/>
      <c r="B1198" s="57"/>
      <c r="C1198" s="57"/>
      <c r="D1198" s="108"/>
      <c r="E1198" s="57"/>
      <c r="F1198" s="57"/>
      <c r="G1198" s="57"/>
      <c r="H1198" s="57"/>
      <c r="I1198" s="57"/>
    </row>
    <row r="1199" spans="1:9" ht="14.4">
      <c r="A1199" s="57"/>
      <c r="B1199" s="57"/>
      <c r="C1199" s="57"/>
      <c r="D1199" s="108"/>
      <c r="E1199" s="57"/>
      <c r="F1199" s="57"/>
      <c r="G1199" s="57"/>
      <c r="H1199" s="57"/>
      <c r="I1199" s="57"/>
    </row>
    <row r="1200" spans="1:9" ht="14.4">
      <c r="A1200" s="57"/>
      <c r="B1200" s="57"/>
      <c r="C1200" s="57"/>
      <c r="D1200" s="108"/>
      <c r="E1200" s="57"/>
      <c r="F1200" s="57"/>
      <c r="G1200" s="57"/>
      <c r="H1200" s="57"/>
      <c r="I1200" s="57"/>
    </row>
    <row r="1201" spans="1:9" ht="14.4">
      <c r="A1201" s="57"/>
      <c r="B1201" s="57"/>
      <c r="C1201" s="57"/>
      <c r="D1201" s="108"/>
      <c r="E1201" s="57"/>
      <c r="F1201" s="57"/>
      <c r="G1201" s="57"/>
      <c r="H1201" s="57"/>
      <c r="I1201" s="57"/>
    </row>
    <row r="1202" spans="1:9" ht="14.4">
      <c r="A1202" s="57"/>
      <c r="B1202" s="57"/>
      <c r="C1202" s="57"/>
      <c r="D1202" s="108"/>
      <c r="E1202" s="57"/>
      <c r="F1202" s="57"/>
      <c r="G1202" s="57"/>
      <c r="H1202" s="57"/>
      <c r="I1202" s="57"/>
    </row>
    <row r="1203" spans="1:9" ht="14.4">
      <c r="A1203" s="57"/>
      <c r="B1203" s="57"/>
      <c r="C1203" s="57"/>
      <c r="D1203" s="108"/>
      <c r="E1203" s="57"/>
      <c r="F1203" s="57"/>
      <c r="G1203" s="57"/>
      <c r="H1203" s="57"/>
      <c r="I1203" s="57"/>
    </row>
    <row r="1204" spans="1:9" ht="14.4">
      <c r="A1204" s="57"/>
      <c r="B1204" s="57"/>
      <c r="C1204" s="57"/>
      <c r="D1204" s="108"/>
      <c r="E1204" s="57"/>
      <c r="F1204" s="57"/>
      <c r="G1204" s="57"/>
      <c r="H1204" s="57"/>
      <c r="I1204" s="57"/>
    </row>
    <row r="1205" spans="1:9" ht="14.4">
      <c r="A1205" s="57"/>
      <c r="B1205" s="57"/>
      <c r="C1205" s="57"/>
      <c r="D1205" s="108"/>
      <c r="E1205" s="57"/>
      <c r="F1205" s="57"/>
      <c r="G1205" s="57"/>
      <c r="H1205" s="57"/>
      <c r="I1205" s="57"/>
    </row>
    <row r="1206" spans="1:9" ht="14.4">
      <c r="A1206" s="57"/>
      <c r="B1206" s="57"/>
      <c r="C1206" s="57"/>
      <c r="D1206" s="108"/>
      <c r="E1206" s="57"/>
      <c r="F1206" s="57"/>
      <c r="G1206" s="57"/>
      <c r="H1206" s="57"/>
      <c r="I1206" s="57"/>
    </row>
    <row r="1207" spans="1:9" ht="14.4">
      <c r="A1207" s="57"/>
      <c r="B1207" s="57"/>
      <c r="C1207" s="57"/>
      <c r="D1207" s="108"/>
      <c r="E1207" s="57"/>
      <c r="F1207" s="57"/>
      <c r="G1207" s="57"/>
      <c r="H1207" s="57"/>
      <c r="I1207" s="57"/>
    </row>
    <row r="1208" spans="1:9" ht="14.4">
      <c r="A1208" s="57"/>
      <c r="B1208" s="57"/>
      <c r="C1208" s="57"/>
      <c r="D1208" s="108"/>
      <c r="E1208" s="57"/>
      <c r="F1208" s="57"/>
      <c r="G1208" s="57"/>
      <c r="H1208" s="57"/>
      <c r="I1208" s="57"/>
    </row>
    <row r="1209" spans="1:9" ht="14.4">
      <c r="A1209" s="57"/>
      <c r="B1209" s="57"/>
      <c r="C1209" s="57"/>
      <c r="D1209" s="108"/>
      <c r="E1209" s="57"/>
      <c r="F1209" s="57"/>
      <c r="G1209" s="57"/>
      <c r="H1209" s="57"/>
      <c r="I1209" s="57"/>
    </row>
    <row r="1210" spans="1:9" ht="14.4">
      <c r="A1210" s="57"/>
      <c r="B1210" s="57"/>
      <c r="C1210" s="57"/>
      <c r="D1210" s="108"/>
      <c r="E1210" s="57"/>
      <c r="F1210" s="57"/>
      <c r="G1210" s="57"/>
      <c r="H1210" s="57"/>
      <c r="I1210" s="57"/>
    </row>
    <row r="1211" spans="1:9" ht="14.4">
      <c r="A1211" s="57"/>
      <c r="B1211" s="57"/>
      <c r="C1211" s="57"/>
      <c r="D1211" s="108"/>
      <c r="E1211" s="57"/>
      <c r="F1211" s="57"/>
      <c r="G1211" s="57"/>
      <c r="H1211" s="57"/>
      <c r="I1211" s="57"/>
    </row>
    <row r="1212" spans="1:9" ht="14.4">
      <c r="A1212" s="57"/>
      <c r="B1212" s="57"/>
      <c r="C1212" s="57"/>
      <c r="D1212" s="108"/>
      <c r="E1212" s="57"/>
      <c r="F1212" s="57"/>
      <c r="G1212" s="57"/>
      <c r="H1212" s="57"/>
      <c r="I1212" s="57"/>
    </row>
    <row r="1213" spans="1:9" ht="14.4">
      <c r="A1213" s="57"/>
      <c r="B1213" s="57"/>
      <c r="C1213" s="57"/>
      <c r="D1213" s="108"/>
      <c r="E1213" s="57"/>
      <c r="F1213" s="57"/>
      <c r="G1213" s="57"/>
      <c r="H1213" s="57"/>
      <c r="I1213" s="57"/>
    </row>
    <row r="1214" spans="1:9" ht="14.4">
      <c r="A1214" s="57"/>
      <c r="B1214" s="57"/>
      <c r="C1214" s="57"/>
      <c r="D1214" s="108"/>
      <c r="E1214" s="57"/>
      <c r="F1214" s="57"/>
      <c r="G1214" s="57"/>
      <c r="H1214" s="57"/>
      <c r="I1214" s="57"/>
    </row>
    <row r="1215" spans="1:9" ht="14.4">
      <c r="A1215" s="57"/>
      <c r="B1215" s="57"/>
      <c r="C1215" s="57"/>
      <c r="D1215" s="108"/>
      <c r="E1215" s="57"/>
      <c r="F1215" s="57"/>
      <c r="G1215" s="57"/>
      <c r="H1215" s="57"/>
      <c r="I1215" s="57"/>
    </row>
    <row r="1216" spans="1:9" ht="14.4">
      <c r="A1216" s="57"/>
      <c r="B1216" s="57"/>
      <c r="C1216" s="57"/>
      <c r="D1216" s="108"/>
      <c r="E1216" s="57"/>
      <c r="F1216" s="57"/>
      <c r="G1216" s="57"/>
      <c r="H1216" s="57"/>
      <c r="I1216" s="57"/>
    </row>
    <row r="1217" spans="1:9" ht="14.4">
      <c r="A1217" s="57"/>
      <c r="B1217" s="57"/>
      <c r="C1217" s="57"/>
      <c r="D1217" s="108"/>
      <c r="E1217" s="57"/>
      <c r="F1217" s="57"/>
      <c r="G1217" s="57"/>
      <c r="H1217" s="57"/>
      <c r="I1217" s="57"/>
    </row>
    <row r="1218" spans="1:9" ht="14.4">
      <c r="A1218" s="57"/>
      <c r="B1218" s="57"/>
      <c r="C1218" s="57"/>
      <c r="D1218" s="108"/>
      <c r="E1218" s="57"/>
      <c r="F1218" s="57"/>
      <c r="G1218" s="57"/>
      <c r="H1218" s="57"/>
      <c r="I1218" s="57"/>
    </row>
    <row r="1219" spans="1:9" ht="14.4">
      <c r="A1219" s="57"/>
      <c r="B1219" s="57"/>
      <c r="C1219" s="57"/>
      <c r="D1219" s="108"/>
      <c r="E1219" s="57"/>
      <c r="F1219" s="57"/>
      <c r="G1219" s="57"/>
      <c r="H1219" s="57"/>
      <c r="I1219" s="57"/>
    </row>
    <row r="1220" spans="1:9" ht="14.4">
      <c r="A1220" s="57"/>
      <c r="B1220" s="57"/>
      <c r="C1220" s="57"/>
      <c r="D1220" s="108"/>
      <c r="E1220" s="57"/>
      <c r="F1220" s="57"/>
      <c r="G1220" s="57"/>
      <c r="H1220" s="57"/>
      <c r="I1220" s="57"/>
    </row>
    <row r="1221" spans="1:9" ht="14.4">
      <c r="A1221" s="57"/>
      <c r="B1221" s="57"/>
      <c r="C1221" s="57"/>
      <c r="D1221" s="108"/>
      <c r="E1221" s="57"/>
      <c r="F1221" s="57"/>
      <c r="G1221" s="57"/>
      <c r="H1221" s="57"/>
      <c r="I1221" s="57"/>
    </row>
    <row r="1222" spans="1:9" ht="14.4">
      <c r="A1222" s="57"/>
      <c r="B1222" s="57"/>
      <c r="C1222" s="57"/>
      <c r="D1222" s="108"/>
      <c r="E1222" s="57"/>
      <c r="F1222" s="57"/>
      <c r="G1222" s="57"/>
      <c r="H1222" s="57"/>
      <c r="I1222" s="57"/>
    </row>
    <row r="1223" spans="1:9" ht="14.4">
      <c r="A1223" s="57"/>
      <c r="B1223" s="57"/>
      <c r="C1223" s="57"/>
      <c r="D1223" s="108"/>
      <c r="E1223" s="57"/>
      <c r="F1223" s="57"/>
      <c r="G1223" s="57"/>
      <c r="H1223" s="57"/>
      <c r="I1223" s="57"/>
    </row>
    <row r="1224" spans="1:9" ht="14.4">
      <c r="A1224" s="57"/>
      <c r="B1224" s="57"/>
      <c r="C1224" s="57"/>
      <c r="D1224" s="108"/>
      <c r="E1224" s="57"/>
      <c r="F1224" s="57"/>
      <c r="G1224" s="57"/>
      <c r="H1224" s="57"/>
      <c r="I1224" s="57"/>
    </row>
    <row r="1225" spans="1:9" ht="14.4">
      <c r="A1225" s="57"/>
      <c r="B1225" s="57"/>
      <c r="C1225" s="57"/>
      <c r="D1225" s="108"/>
      <c r="E1225" s="57"/>
      <c r="F1225" s="57"/>
      <c r="G1225" s="57"/>
      <c r="H1225" s="57"/>
      <c r="I1225" s="57"/>
    </row>
    <row r="1226" spans="1:9" ht="14.4">
      <c r="A1226" s="57"/>
      <c r="B1226" s="57"/>
      <c r="C1226" s="57"/>
      <c r="D1226" s="108"/>
      <c r="E1226" s="57"/>
      <c r="F1226" s="57"/>
      <c r="G1226" s="57"/>
      <c r="H1226" s="57"/>
      <c r="I1226" s="57"/>
    </row>
    <row r="1227" spans="1:9" ht="14.4">
      <c r="A1227" s="57"/>
      <c r="B1227" s="57"/>
      <c r="C1227" s="57"/>
      <c r="D1227" s="108"/>
      <c r="E1227" s="57"/>
      <c r="F1227" s="57"/>
      <c r="G1227" s="57"/>
      <c r="H1227" s="57"/>
      <c r="I1227" s="57"/>
    </row>
    <row r="1228" spans="1:9" ht="14.4">
      <c r="A1228" s="57"/>
      <c r="B1228" s="57"/>
      <c r="C1228" s="57"/>
      <c r="D1228" s="108"/>
      <c r="E1228" s="57"/>
      <c r="F1228" s="57"/>
      <c r="G1228" s="57"/>
      <c r="H1228" s="57"/>
      <c r="I1228" s="57"/>
    </row>
    <row r="1229" spans="1:9" ht="14.4">
      <c r="A1229" s="57"/>
      <c r="B1229" s="57"/>
      <c r="C1229" s="57"/>
      <c r="D1229" s="108"/>
      <c r="E1229" s="57"/>
      <c r="F1229" s="57"/>
      <c r="G1229" s="57"/>
      <c r="H1229" s="57"/>
      <c r="I1229" s="57"/>
    </row>
    <row r="1230" spans="1:9" ht="14.4">
      <c r="A1230" s="57"/>
      <c r="B1230" s="57"/>
      <c r="C1230" s="57"/>
      <c r="D1230" s="108"/>
      <c r="E1230" s="57"/>
      <c r="F1230" s="57"/>
      <c r="G1230" s="57"/>
      <c r="H1230" s="57"/>
      <c r="I1230" s="57"/>
    </row>
    <row r="1231" spans="1:9" ht="14.4">
      <c r="A1231" s="57"/>
      <c r="B1231" s="57"/>
      <c r="C1231" s="57"/>
      <c r="D1231" s="108"/>
      <c r="E1231" s="57"/>
      <c r="F1231" s="57"/>
      <c r="G1231" s="57"/>
      <c r="H1231" s="57"/>
      <c r="I1231" s="57"/>
    </row>
    <row r="1232" spans="1:9" ht="14.4">
      <c r="A1232" s="57"/>
      <c r="B1232" s="57"/>
      <c r="C1232" s="57"/>
      <c r="D1232" s="108"/>
      <c r="E1232" s="57"/>
      <c r="F1232" s="57"/>
      <c r="G1232" s="57"/>
      <c r="H1232" s="57"/>
      <c r="I1232" s="57"/>
    </row>
    <row r="1233" spans="1:9" ht="14.4">
      <c r="A1233" s="57"/>
      <c r="B1233" s="57"/>
      <c r="C1233" s="57"/>
      <c r="D1233" s="108"/>
      <c r="E1233" s="57"/>
      <c r="F1233" s="57"/>
      <c r="G1233" s="57"/>
      <c r="H1233" s="57"/>
      <c r="I1233" s="57"/>
    </row>
    <row r="1234" spans="1:9" ht="14.4">
      <c r="A1234" s="57"/>
      <c r="B1234" s="57"/>
      <c r="C1234" s="57"/>
      <c r="D1234" s="108"/>
      <c r="E1234" s="57"/>
      <c r="F1234" s="57"/>
      <c r="G1234" s="57"/>
      <c r="H1234" s="57"/>
      <c r="I1234" s="57"/>
    </row>
    <row r="1235" spans="1:9" ht="14.4">
      <c r="A1235" s="57"/>
      <c r="B1235" s="57"/>
      <c r="C1235" s="57"/>
      <c r="D1235" s="108"/>
      <c r="E1235" s="57"/>
      <c r="F1235" s="57"/>
      <c r="G1235" s="57"/>
      <c r="H1235" s="57"/>
      <c r="I1235" s="57"/>
    </row>
    <row r="1236" spans="1:9" ht="14.4">
      <c r="A1236" s="57"/>
      <c r="B1236" s="57"/>
      <c r="C1236" s="57"/>
      <c r="D1236" s="108"/>
      <c r="E1236" s="57"/>
      <c r="F1236" s="57"/>
      <c r="G1236" s="57"/>
      <c r="H1236" s="57"/>
      <c r="I1236" s="57"/>
    </row>
    <row r="1237" spans="1:9" ht="14.4">
      <c r="A1237" s="57"/>
      <c r="B1237" s="57"/>
      <c r="C1237" s="57"/>
      <c r="D1237" s="108"/>
      <c r="E1237" s="57"/>
      <c r="F1237" s="57"/>
      <c r="G1237" s="57"/>
      <c r="H1237" s="57"/>
      <c r="I1237" s="57"/>
    </row>
    <row r="1238" spans="1:9" ht="14.4">
      <c r="A1238" s="57"/>
      <c r="B1238" s="57"/>
      <c r="C1238" s="57"/>
      <c r="D1238" s="108"/>
      <c r="E1238" s="57"/>
      <c r="F1238" s="57"/>
      <c r="G1238" s="57"/>
      <c r="H1238" s="57"/>
      <c r="I1238" s="57"/>
    </row>
    <row r="1239" spans="1:9" ht="14.4">
      <c r="A1239" s="57"/>
      <c r="B1239" s="57"/>
      <c r="C1239" s="57"/>
      <c r="D1239" s="108"/>
      <c r="E1239" s="57"/>
      <c r="F1239" s="57"/>
      <c r="G1239" s="57"/>
      <c r="H1239" s="57"/>
      <c r="I1239" s="57"/>
    </row>
    <row r="1240" spans="1:9" ht="14.4">
      <c r="A1240" s="57"/>
      <c r="B1240" s="57"/>
      <c r="C1240" s="57"/>
      <c r="D1240" s="108"/>
      <c r="E1240" s="57"/>
      <c r="F1240" s="57"/>
      <c r="G1240" s="57"/>
      <c r="H1240" s="57"/>
      <c r="I1240" s="57"/>
    </row>
    <row r="1241" spans="1:9" ht="14.4">
      <c r="A1241" s="57"/>
      <c r="B1241" s="57"/>
      <c r="C1241" s="57"/>
      <c r="D1241" s="108"/>
      <c r="E1241" s="57"/>
      <c r="F1241" s="57"/>
      <c r="G1241" s="57"/>
      <c r="H1241" s="57"/>
      <c r="I1241" s="57"/>
    </row>
    <row r="1242" spans="1:9" ht="14.4">
      <c r="A1242" s="57"/>
      <c r="B1242" s="57"/>
      <c r="C1242" s="57"/>
      <c r="D1242" s="108"/>
      <c r="E1242" s="57"/>
      <c r="F1242" s="57"/>
      <c r="G1242" s="57"/>
      <c r="H1242" s="57"/>
      <c r="I1242" s="57"/>
    </row>
    <row r="1243" spans="1:9" ht="14.4">
      <c r="A1243" s="57"/>
      <c r="B1243" s="57"/>
      <c r="C1243" s="57"/>
      <c r="D1243" s="108"/>
      <c r="E1243" s="57"/>
      <c r="F1243" s="57"/>
      <c r="G1243" s="57"/>
      <c r="H1243" s="57"/>
      <c r="I1243" s="57"/>
    </row>
    <row r="1244" spans="1:9" ht="14.4">
      <c r="A1244" s="57"/>
      <c r="B1244" s="57"/>
      <c r="C1244" s="57"/>
      <c r="D1244" s="108"/>
      <c r="E1244" s="57"/>
      <c r="F1244" s="57"/>
      <c r="G1244" s="57"/>
      <c r="H1244" s="57"/>
      <c r="I1244" s="57"/>
    </row>
    <row r="1245" spans="1:9" ht="14.4">
      <c r="A1245" s="57"/>
      <c r="B1245" s="57"/>
      <c r="C1245" s="57"/>
      <c r="D1245" s="108"/>
      <c r="E1245" s="57"/>
      <c r="F1245" s="57"/>
      <c r="G1245" s="57"/>
      <c r="H1245" s="57"/>
      <c r="I1245" s="57"/>
    </row>
    <row r="1246" spans="1:9" ht="14.4">
      <c r="A1246" s="57"/>
      <c r="B1246" s="57"/>
      <c r="C1246" s="57"/>
      <c r="D1246" s="108"/>
      <c r="E1246" s="57"/>
      <c r="F1246" s="57"/>
      <c r="G1246" s="57"/>
      <c r="H1246" s="57"/>
      <c r="I1246" s="57"/>
    </row>
    <row r="1247" spans="1:9" ht="14.4">
      <c r="A1247" s="57"/>
      <c r="B1247" s="57"/>
      <c r="C1247" s="57"/>
      <c r="D1247" s="108"/>
      <c r="E1247" s="57"/>
      <c r="F1247" s="57"/>
      <c r="G1247" s="57"/>
      <c r="H1247" s="57"/>
      <c r="I1247" s="57"/>
    </row>
    <row r="1248" spans="1:9" ht="14.4">
      <c r="A1248" s="57"/>
      <c r="B1248" s="57"/>
      <c r="C1248" s="57"/>
      <c r="D1248" s="108"/>
      <c r="E1248" s="57"/>
      <c r="F1248" s="57"/>
      <c r="G1248" s="57"/>
      <c r="H1248" s="57"/>
      <c r="I1248" s="57"/>
    </row>
    <row r="1249" spans="1:9" ht="14.4">
      <c r="A1249" s="57"/>
      <c r="B1249" s="57"/>
      <c r="C1249" s="57"/>
      <c r="D1249" s="108"/>
      <c r="E1249" s="57"/>
      <c r="F1249" s="57"/>
      <c r="G1249" s="57"/>
      <c r="H1249" s="57"/>
      <c r="I1249" s="57"/>
    </row>
    <row r="1250" spans="1:9" ht="14.4">
      <c r="A1250" s="57"/>
      <c r="B1250" s="57"/>
      <c r="C1250" s="57"/>
      <c r="D1250" s="108"/>
      <c r="E1250" s="57"/>
      <c r="F1250" s="57"/>
      <c r="G1250" s="57"/>
      <c r="H1250" s="57"/>
      <c r="I1250" s="57"/>
    </row>
    <row r="1251" spans="1:9" ht="14.4">
      <c r="A1251" s="57"/>
      <c r="B1251" s="57"/>
      <c r="C1251" s="57"/>
      <c r="D1251" s="108"/>
      <c r="E1251" s="57"/>
      <c r="F1251" s="57"/>
      <c r="G1251" s="57"/>
      <c r="H1251" s="57"/>
      <c r="I1251" s="57"/>
    </row>
    <row r="1252" spans="1:9" ht="14.4">
      <c r="A1252" s="57"/>
      <c r="B1252" s="57"/>
      <c r="C1252" s="57"/>
      <c r="D1252" s="108"/>
      <c r="E1252" s="57"/>
      <c r="F1252" s="57"/>
      <c r="G1252" s="57"/>
      <c r="H1252" s="57"/>
      <c r="I1252" s="57"/>
    </row>
    <row r="1253" spans="1:9" ht="14.4">
      <c r="A1253" s="57"/>
      <c r="B1253" s="57"/>
      <c r="C1253" s="57"/>
      <c r="D1253" s="108"/>
      <c r="E1253" s="57"/>
      <c r="F1253" s="57"/>
      <c r="G1253" s="57"/>
      <c r="H1253" s="57"/>
      <c r="I1253" s="57"/>
    </row>
    <row r="1254" spans="1:9" ht="14.4">
      <c r="A1254" s="57"/>
      <c r="B1254" s="57"/>
      <c r="C1254" s="57"/>
      <c r="D1254" s="108"/>
      <c r="E1254" s="57"/>
      <c r="F1254" s="57"/>
      <c r="G1254" s="57"/>
      <c r="H1254" s="57"/>
      <c r="I1254" s="57"/>
    </row>
    <row r="1255" spans="1:9" ht="14.4">
      <c r="A1255" s="57"/>
      <c r="B1255" s="57"/>
      <c r="C1255" s="57"/>
      <c r="D1255" s="108"/>
      <c r="E1255" s="57"/>
      <c r="F1255" s="57"/>
      <c r="G1255" s="57"/>
      <c r="H1255" s="57"/>
      <c r="I1255" s="57"/>
    </row>
    <row r="1256" spans="1:9" ht="14.4">
      <c r="A1256" s="57"/>
      <c r="B1256" s="57"/>
      <c r="C1256" s="57"/>
      <c r="D1256" s="108"/>
      <c r="E1256" s="57"/>
      <c r="F1256" s="57"/>
      <c r="G1256" s="57"/>
      <c r="H1256" s="57"/>
      <c r="I1256" s="57"/>
    </row>
    <row r="1257" spans="1:9" ht="14.4">
      <c r="A1257" s="57"/>
      <c r="B1257" s="57"/>
      <c r="C1257" s="57"/>
      <c r="D1257" s="108"/>
      <c r="E1257" s="57"/>
      <c r="F1257" s="57"/>
      <c r="G1257" s="57"/>
      <c r="H1257" s="57"/>
      <c r="I1257" s="57"/>
    </row>
    <row r="1258" spans="1:9" ht="14.4">
      <c r="A1258" s="57"/>
      <c r="B1258" s="57"/>
      <c r="C1258" s="57"/>
      <c r="D1258" s="108"/>
      <c r="E1258" s="57"/>
      <c r="F1258" s="57"/>
      <c r="G1258" s="57"/>
      <c r="H1258" s="57"/>
      <c r="I1258" s="57"/>
    </row>
    <row r="1259" spans="1:9" ht="14.4">
      <c r="A1259" s="57"/>
      <c r="B1259" s="57"/>
      <c r="C1259" s="57"/>
      <c r="D1259" s="108"/>
      <c r="E1259" s="57"/>
      <c r="F1259" s="57"/>
      <c r="G1259" s="57"/>
      <c r="H1259" s="57"/>
      <c r="I1259" s="57"/>
    </row>
    <row r="1260" spans="1:9" ht="14.4">
      <c r="A1260" s="57"/>
      <c r="B1260" s="57"/>
      <c r="C1260" s="57"/>
      <c r="D1260" s="108"/>
      <c r="E1260" s="57"/>
      <c r="F1260" s="57"/>
      <c r="G1260" s="57"/>
      <c r="H1260" s="57"/>
      <c r="I1260" s="57"/>
    </row>
    <row r="1261" spans="1:9" ht="14.4">
      <c r="A1261" s="57"/>
      <c r="B1261" s="57"/>
      <c r="C1261" s="57"/>
      <c r="D1261" s="108"/>
      <c r="E1261" s="57"/>
      <c r="F1261" s="57"/>
      <c r="G1261" s="57"/>
      <c r="H1261" s="57"/>
      <c r="I1261" s="57"/>
    </row>
    <row r="1262" spans="1:9" ht="14.4">
      <c r="A1262" s="57"/>
      <c r="B1262" s="57"/>
      <c r="C1262" s="57"/>
      <c r="D1262" s="108"/>
      <c r="E1262" s="57"/>
      <c r="F1262" s="57"/>
      <c r="G1262" s="57"/>
      <c r="H1262" s="57"/>
      <c r="I1262" s="57"/>
    </row>
    <row r="1263" spans="1:9" ht="14.4">
      <c r="A1263" s="57"/>
      <c r="B1263" s="57"/>
      <c r="C1263" s="57"/>
      <c r="D1263" s="108"/>
      <c r="E1263" s="57"/>
      <c r="F1263" s="57"/>
      <c r="G1263" s="57"/>
      <c r="H1263" s="57"/>
      <c r="I1263" s="57"/>
    </row>
    <row r="1264" spans="1:9" ht="14.4">
      <c r="A1264" s="57"/>
      <c r="B1264" s="57"/>
      <c r="C1264" s="57"/>
      <c r="D1264" s="108"/>
      <c r="E1264" s="57"/>
      <c r="F1264" s="57"/>
      <c r="G1264" s="57"/>
      <c r="H1264" s="57"/>
      <c r="I1264" s="57"/>
    </row>
    <row r="1265" spans="1:9" ht="14.4">
      <c r="A1265" s="57"/>
      <c r="B1265" s="57"/>
      <c r="C1265" s="57"/>
      <c r="D1265" s="108"/>
      <c r="E1265" s="57"/>
      <c r="F1265" s="57"/>
      <c r="G1265" s="57"/>
      <c r="H1265" s="57"/>
      <c r="I1265" s="57"/>
    </row>
    <row r="1266" spans="1:9" ht="14.4">
      <c r="A1266" s="57"/>
      <c r="B1266" s="57"/>
      <c r="C1266" s="57"/>
      <c r="D1266" s="108"/>
      <c r="E1266" s="57"/>
      <c r="F1266" s="57"/>
      <c r="G1266" s="57"/>
      <c r="H1266" s="57"/>
      <c r="I1266" s="57"/>
    </row>
    <row r="1267" spans="1:9" ht="14.4">
      <c r="A1267" s="57"/>
      <c r="B1267" s="57"/>
      <c r="C1267" s="57"/>
      <c r="D1267" s="108"/>
      <c r="E1267" s="57"/>
      <c r="F1267" s="57"/>
      <c r="G1267" s="57"/>
      <c r="H1267" s="57"/>
      <c r="I1267" s="57"/>
    </row>
    <row r="1268" spans="1:9" ht="14.4">
      <c r="A1268" s="57"/>
      <c r="B1268" s="57"/>
      <c r="C1268" s="57"/>
      <c r="D1268" s="108"/>
      <c r="E1268" s="57"/>
      <c r="F1268" s="57"/>
      <c r="G1268" s="57"/>
      <c r="H1268" s="57"/>
      <c r="I1268" s="57"/>
    </row>
    <row r="1269" spans="1:9" ht="14.4">
      <c r="A1269" s="57"/>
      <c r="B1269" s="57"/>
      <c r="C1269" s="57"/>
      <c r="D1269" s="108"/>
      <c r="E1269" s="57"/>
      <c r="F1269" s="57"/>
      <c r="G1269" s="57"/>
      <c r="H1269" s="57"/>
      <c r="I1269" s="57"/>
    </row>
    <row r="1270" spans="1:9" ht="14.4">
      <c r="A1270" s="57"/>
      <c r="B1270" s="57"/>
      <c r="C1270" s="57"/>
      <c r="D1270" s="108"/>
      <c r="E1270" s="57"/>
      <c r="F1270" s="57"/>
      <c r="G1270" s="57"/>
      <c r="H1270" s="57"/>
      <c r="I1270" s="57"/>
    </row>
    <row r="1271" spans="1:9" ht="14.4">
      <c r="A1271" s="57"/>
      <c r="B1271" s="57"/>
      <c r="C1271" s="57"/>
      <c r="D1271" s="108"/>
      <c r="E1271" s="57"/>
      <c r="F1271" s="57"/>
      <c r="G1271" s="57"/>
      <c r="H1271" s="57"/>
      <c r="I1271" s="57"/>
    </row>
    <row r="1272" spans="1:9" ht="14.4">
      <c r="A1272" s="57"/>
      <c r="B1272" s="57"/>
      <c r="C1272" s="57"/>
      <c r="D1272" s="108"/>
      <c r="E1272" s="57"/>
      <c r="F1272" s="57"/>
      <c r="G1272" s="57"/>
      <c r="H1272" s="57"/>
      <c r="I1272" s="57"/>
    </row>
    <row r="1273" spans="1:9" ht="14.4">
      <c r="A1273" s="57"/>
      <c r="B1273" s="57"/>
      <c r="C1273" s="57"/>
      <c r="D1273" s="108"/>
      <c r="E1273" s="57"/>
      <c r="F1273" s="57"/>
      <c r="G1273" s="57"/>
      <c r="H1273" s="57"/>
      <c r="I1273" s="57"/>
    </row>
    <row r="1274" spans="1:9" ht="14.4">
      <c r="A1274" s="57"/>
      <c r="B1274" s="57"/>
      <c r="C1274" s="57"/>
      <c r="D1274" s="108"/>
      <c r="E1274" s="57"/>
      <c r="F1274" s="57"/>
      <c r="G1274" s="57"/>
      <c r="H1274" s="57"/>
      <c r="I1274" s="57"/>
    </row>
    <row r="1275" spans="1:9" ht="14.4">
      <c r="A1275" s="57"/>
      <c r="B1275" s="57"/>
      <c r="C1275" s="57"/>
      <c r="D1275" s="108"/>
      <c r="E1275" s="57"/>
      <c r="F1275" s="57"/>
      <c r="G1275" s="57"/>
      <c r="H1275" s="57"/>
      <c r="I1275" s="57"/>
    </row>
    <row r="1276" spans="1:9" ht="14.4">
      <c r="A1276" s="57"/>
      <c r="B1276" s="57"/>
      <c r="C1276" s="57"/>
      <c r="D1276" s="108"/>
      <c r="E1276" s="57"/>
      <c r="F1276" s="57"/>
      <c r="G1276" s="57"/>
      <c r="H1276" s="57"/>
      <c r="I1276" s="57"/>
    </row>
    <row r="1277" spans="1:9" ht="14.4">
      <c r="A1277" s="57"/>
      <c r="B1277" s="57"/>
      <c r="C1277" s="57"/>
      <c r="D1277" s="108"/>
      <c r="E1277" s="57"/>
      <c r="F1277" s="57"/>
      <c r="G1277" s="57"/>
      <c r="H1277" s="57"/>
      <c r="I1277" s="57"/>
    </row>
    <row r="1278" spans="1:9" ht="14.4">
      <c r="A1278" s="57"/>
      <c r="B1278" s="57"/>
      <c r="C1278" s="57"/>
      <c r="D1278" s="108"/>
      <c r="E1278" s="57"/>
      <c r="F1278" s="57"/>
      <c r="G1278" s="57"/>
      <c r="H1278" s="57"/>
      <c r="I1278" s="57"/>
    </row>
    <row r="1279" spans="1:9" ht="14.4">
      <c r="A1279" s="57"/>
      <c r="B1279" s="57"/>
      <c r="C1279" s="57"/>
      <c r="D1279" s="108"/>
      <c r="E1279" s="57"/>
      <c r="F1279" s="57"/>
      <c r="G1279" s="57"/>
      <c r="H1279" s="57"/>
      <c r="I1279" s="57"/>
    </row>
    <row r="1280" spans="1:9" ht="14.4">
      <c r="A1280" s="57"/>
      <c r="B1280" s="57"/>
      <c r="C1280" s="57"/>
      <c r="D1280" s="108"/>
      <c r="E1280" s="57"/>
      <c r="F1280" s="57"/>
      <c r="G1280" s="57"/>
      <c r="H1280" s="57"/>
      <c r="I1280" s="57"/>
    </row>
    <row r="1281" spans="1:9" ht="14.4">
      <c r="A1281" s="57"/>
      <c r="B1281" s="57"/>
      <c r="C1281" s="57"/>
      <c r="D1281" s="108"/>
      <c r="E1281" s="57"/>
      <c r="F1281" s="57"/>
      <c r="G1281" s="57"/>
      <c r="H1281" s="57"/>
      <c r="I1281" s="57"/>
    </row>
    <row r="1282" spans="1:9" ht="14.4">
      <c r="A1282" s="57"/>
      <c r="B1282" s="57"/>
      <c r="C1282" s="57"/>
      <c r="D1282" s="108"/>
      <c r="E1282" s="57"/>
      <c r="F1282" s="57"/>
      <c r="G1282" s="57"/>
      <c r="H1282" s="57"/>
      <c r="I1282" s="57"/>
    </row>
    <row r="1283" spans="1:9" ht="14.4">
      <c r="A1283" s="57"/>
      <c r="B1283" s="57"/>
      <c r="C1283" s="57"/>
      <c r="D1283" s="108"/>
      <c r="E1283" s="57"/>
      <c r="F1283" s="57"/>
      <c r="G1283" s="57"/>
      <c r="H1283" s="57"/>
      <c r="I1283" s="57"/>
    </row>
    <row r="1284" spans="1:9" ht="14.4">
      <c r="A1284" s="57"/>
      <c r="B1284" s="57"/>
      <c r="C1284" s="57"/>
      <c r="D1284" s="108"/>
      <c r="E1284" s="57"/>
      <c r="F1284" s="57"/>
      <c r="G1284" s="57"/>
      <c r="H1284" s="57"/>
      <c r="I1284" s="57"/>
    </row>
    <row r="1285" spans="1:9" ht="14.4">
      <c r="A1285" s="57"/>
      <c r="B1285" s="57"/>
      <c r="C1285" s="57"/>
      <c r="D1285" s="108"/>
      <c r="E1285" s="57"/>
      <c r="F1285" s="57"/>
      <c r="G1285" s="57"/>
      <c r="H1285" s="57"/>
      <c r="I1285" s="57"/>
    </row>
    <row r="1286" spans="1:9" ht="14.4">
      <c r="A1286" s="57"/>
      <c r="B1286" s="57"/>
      <c r="C1286" s="57"/>
      <c r="D1286" s="108"/>
      <c r="E1286" s="57"/>
      <c r="F1286" s="57"/>
      <c r="G1286" s="57"/>
      <c r="H1286" s="57"/>
      <c r="I1286" s="57"/>
    </row>
    <row r="1287" spans="1:9" ht="14.4">
      <c r="A1287" s="57"/>
      <c r="B1287" s="57"/>
      <c r="C1287" s="57"/>
      <c r="D1287" s="108"/>
      <c r="E1287" s="57"/>
      <c r="F1287" s="57"/>
      <c r="G1287" s="57"/>
      <c r="H1287" s="57"/>
      <c r="I1287" s="57"/>
    </row>
    <row r="1288" spans="1:9" ht="14.4">
      <c r="A1288" s="57"/>
      <c r="B1288" s="57"/>
      <c r="C1288" s="57"/>
      <c r="D1288" s="108"/>
      <c r="E1288" s="57"/>
      <c r="F1288" s="57"/>
      <c r="G1288" s="57"/>
      <c r="H1288" s="57"/>
      <c r="I1288" s="57"/>
    </row>
    <row r="1289" spans="1:9" ht="14.4">
      <c r="A1289" s="57"/>
      <c r="B1289" s="57"/>
      <c r="C1289" s="57"/>
      <c r="D1289" s="108"/>
      <c r="E1289" s="57"/>
      <c r="F1289" s="57"/>
      <c r="G1289" s="57"/>
      <c r="H1289" s="57"/>
      <c r="I1289" s="57"/>
    </row>
    <row r="1290" spans="1:9" ht="14.4">
      <c r="A1290" s="57"/>
      <c r="B1290" s="57"/>
      <c r="C1290" s="57"/>
      <c r="D1290" s="108"/>
      <c r="E1290" s="57"/>
      <c r="F1290" s="57"/>
      <c r="G1290" s="57"/>
      <c r="H1290" s="57"/>
      <c r="I1290" s="57"/>
    </row>
    <row r="1291" spans="1:9" ht="14.4">
      <c r="A1291" s="57"/>
      <c r="B1291" s="57"/>
      <c r="C1291" s="57"/>
      <c r="D1291" s="108"/>
      <c r="E1291" s="57"/>
      <c r="F1291" s="57"/>
      <c r="G1291" s="57"/>
      <c r="H1291" s="57"/>
      <c r="I1291" s="57"/>
    </row>
    <row r="1292" spans="1:9" ht="14.4">
      <c r="A1292" s="57"/>
      <c r="B1292" s="57"/>
      <c r="C1292" s="57"/>
      <c r="D1292" s="108"/>
      <c r="E1292" s="57"/>
      <c r="F1292" s="57"/>
      <c r="G1292" s="57"/>
      <c r="H1292" s="57"/>
      <c r="I1292" s="57"/>
    </row>
    <row r="1293" spans="1:9" ht="14.4">
      <c r="A1293" s="57"/>
      <c r="B1293" s="57"/>
      <c r="C1293" s="57"/>
      <c r="D1293" s="108"/>
      <c r="E1293" s="57"/>
      <c r="F1293" s="57"/>
      <c r="G1293" s="57"/>
      <c r="H1293" s="57"/>
      <c r="I1293" s="57"/>
    </row>
    <row r="1294" spans="1:9" ht="14.4">
      <c r="A1294" s="57"/>
      <c r="B1294" s="57"/>
      <c r="C1294" s="57"/>
      <c r="D1294" s="108"/>
      <c r="E1294" s="57"/>
      <c r="F1294" s="57"/>
      <c r="G1294" s="57"/>
      <c r="H1294" s="57"/>
      <c r="I1294" s="57"/>
    </row>
    <row r="1295" spans="1:9" ht="14.4">
      <c r="A1295" s="57"/>
      <c r="B1295" s="57"/>
      <c r="C1295" s="57"/>
      <c r="D1295" s="108"/>
      <c r="E1295" s="57"/>
      <c r="F1295" s="57"/>
      <c r="G1295" s="57"/>
      <c r="H1295" s="57"/>
      <c r="I1295" s="57"/>
    </row>
    <row r="1296" spans="1:9" ht="14.4">
      <c r="A1296" s="57"/>
      <c r="B1296" s="57"/>
      <c r="C1296" s="57"/>
      <c r="D1296" s="108"/>
      <c r="E1296" s="57"/>
      <c r="F1296" s="57"/>
      <c r="G1296" s="57"/>
      <c r="H1296" s="57"/>
      <c r="I1296" s="57"/>
    </row>
    <row r="1297" spans="1:9" ht="14.4">
      <c r="A1297" s="57"/>
      <c r="B1297" s="57"/>
      <c r="C1297" s="57"/>
      <c r="D1297" s="108"/>
      <c r="E1297" s="57"/>
      <c r="F1297" s="57"/>
      <c r="G1297" s="57"/>
      <c r="H1297" s="57"/>
      <c r="I1297" s="57"/>
    </row>
    <row r="1298" spans="1:9" ht="14.4">
      <c r="A1298" s="57"/>
      <c r="B1298" s="57"/>
      <c r="C1298" s="57"/>
      <c r="D1298" s="108"/>
      <c r="E1298" s="57"/>
      <c r="F1298" s="57"/>
      <c r="G1298" s="57"/>
      <c r="H1298" s="57"/>
      <c r="I1298" s="57"/>
    </row>
    <row r="1299" spans="1:9" ht="14.4">
      <c r="A1299" s="57"/>
      <c r="B1299" s="57"/>
      <c r="C1299" s="57"/>
      <c r="D1299" s="108"/>
      <c r="E1299" s="57"/>
      <c r="F1299" s="57"/>
      <c r="G1299" s="57"/>
      <c r="H1299" s="57"/>
      <c r="I1299" s="57"/>
    </row>
    <row r="1300" spans="1:9" ht="14.4">
      <c r="A1300" s="57"/>
      <c r="B1300" s="57"/>
      <c r="C1300" s="57"/>
      <c r="D1300" s="108"/>
      <c r="E1300" s="57"/>
      <c r="F1300" s="57"/>
      <c r="G1300" s="57"/>
      <c r="H1300" s="57"/>
      <c r="I1300" s="57"/>
    </row>
    <row r="1301" spans="1:9" ht="14.4">
      <c r="A1301" s="57"/>
      <c r="B1301" s="57"/>
      <c r="C1301" s="57"/>
      <c r="D1301" s="108"/>
      <c r="E1301" s="57"/>
      <c r="F1301" s="57"/>
      <c r="G1301" s="57"/>
      <c r="H1301" s="57"/>
      <c r="I1301" s="57"/>
    </row>
    <row r="1302" spans="1:9" ht="14.4">
      <c r="A1302" s="57"/>
      <c r="B1302" s="57"/>
      <c r="C1302" s="57"/>
      <c r="D1302" s="108"/>
      <c r="E1302" s="57"/>
      <c r="F1302" s="57"/>
      <c r="G1302" s="57"/>
      <c r="H1302" s="57"/>
      <c r="I1302" s="57"/>
    </row>
    <row r="1303" spans="1:9" ht="14.4">
      <c r="A1303" s="57"/>
      <c r="B1303" s="57"/>
      <c r="C1303" s="57"/>
      <c r="D1303" s="108"/>
      <c r="E1303" s="57"/>
      <c r="F1303" s="57"/>
      <c r="G1303" s="57"/>
      <c r="H1303" s="57"/>
      <c r="I1303" s="57"/>
    </row>
    <row r="1304" spans="1:9" ht="14.4">
      <c r="A1304" s="57"/>
      <c r="B1304" s="57"/>
      <c r="C1304" s="57"/>
      <c r="D1304" s="108"/>
      <c r="E1304" s="57"/>
      <c r="F1304" s="57"/>
      <c r="G1304" s="57"/>
      <c r="H1304" s="57"/>
      <c r="I1304" s="57"/>
    </row>
    <row r="1305" spans="1:9" ht="14.4">
      <c r="A1305" s="57"/>
      <c r="B1305" s="57"/>
      <c r="C1305" s="57"/>
      <c r="D1305" s="108"/>
      <c r="E1305" s="57"/>
      <c r="F1305" s="57"/>
      <c r="G1305" s="57"/>
      <c r="H1305" s="57"/>
      <c r="I1305" s="57"/>
    </row>
    <row r="1306" spans="1:9" ht="14.4">
      <c r="A1306" s="57"/>
      <c r="B1306" s="57"/>
      <c r="C1306" s="57"/>
      <c r="D1306" s="108"/>
      <c r="E1306" s="57"/>
      <c r="F1306" s="57"/>
      <c r="G1306" s="57"/>
      <c r="H1306" s="57"/>
      <c r="I1306" s="57"/>
    </row>
    <row r="1307" spans="1:9" ht="14.4">
      <c r="A1307" s="57"/>
      <c r="B1307" s="57"/>
      <c r="C1307" s="57"/>
      <c r="D1307" s="108"/>
      <c r="E1307" s="57"/>
      <c r="F1307" s="57"/>
      <c r="G1307" s="57"/>
      <c r="H1307" s="57"/>
      <c r="I1307" s="57"/>
    </row>
    <row r="1308" spans="1:9" ht="14.4">
      <c r="A1308" s="57"/>
      <c r="B1308" s="57"/>
      <c r="C1308" s="57"/>
      <c r="D1308" s="108"/>
      <c r="E1308" s="57"/>
      <c r="F1308" s="57"/>
      <c r="G1308" s="57"/>
      <c r="H1308" s="57"/>
      <c r="I1308" s="57"/>
    </row>
    <row r="1309" spans="1:9" ht="14.4">
      <c r="A1309" s="57"/>
      <c r="B1309" s="57"/>
      <c r="C1309" s="57"/>
      <c r="D1309" s="108"/>
      <c r="E1309" s="57"/>
      <c r="F1309" s="57"/>
      <c r="G1309" s="57"/>
      <c r="H1309" s="57"/>
      <c r="I1309" s="57"/>
    </row>
    <row r="1310" spans="1:9" ht="14.4">
      <c r="A1310" s="57"/>
      <c r="B1310" s="57"/>
      <c r="C1310" s="57"/>
      <c r="D1310" s="108"/>
      <c r="E1310" s="57"/>
      <c r="F1310" s="57"/>
      <c r="G1310" s="57"/>
      <c r="H1310" s="57"/>
      <c r="I1310" s="57"/>
    </row>
    <row r="1311" spans="1:9" ht="14.4">
      <c r="A1311" s="57"/>
      <c r="B1311" s="57"/>
      <c r="C1311" s="57"/>
      <c r="D1311" s="108"/>
      <c r="E1311" s="57"/>
      <c r="F1311" s="57"/>
      <c r="G1311" s="57"/>
      <c r="H1311" s="57"/>
      <c r="I1311" s="57"/>
    </row>
    <row r="1312" spans="1:9" ht="14.4">
      <c r="A1312" s="57"/>
      <c r="B1312" s="57"/>
      <c r="C1312" s="57"/>
      <c r="D1312" s="108"/>
      <c r="E1312" s="57"/>
      <c r="F1312" s="57"/>
      <c r="G1312" s="57"/>
      <c r="H1312" s="57"/>
      <c r="I1312" s="57"/>
    </row>
    <row r="1313" spans="1:9" ht="14.4">
      <c r="A1313" s="57"/>
      <c r="B1313" s="57"/>
      <c r="C1313" s="57"/>
      <c r="D1313" s="108"/>
      <c r="E1313" s="57"/>
      <c r="F1313" s="57"/>
      <c r="G1313" s="57"/>
      <c r="H1313" s="57"/>
      <c r="I1313" s="57"/>
    </row>
    <row r="1314" spans="1:9" ht="14.4">
      <c r="A1314" s="57"/>
      <c r="B1314" s="57"/>
      <c r="C1314" s="57"/>
      <c r="D1314" s="108"/>
      <c r="E1314" s="57"/>
      <c r="F1314" s="57"/>
      <c r="G1314" s="57"/>
      <c r="H1314" s="57"/>
      <c r="I1314" s="57"/>
    </row>
    <row r="1315" spans="1:9" ht="14.4">
      <c r="A1315" s="57"/>
      <c r="B1315" s="57"/>
      <c r="C1315" s="57"/>
      <c r="D1315" s="108"/>
      <c r="E1315" s="57"/>
      <c r="F1315" s="57"/>
      <c r="G1315" s="57"/>
      <c r="H1315" s="57"/>
      <c r="I1315" s="57"/>
    </row>
    <row r="1316" spans="1:9" ht="14.4">
      <c r="A1316" s="57"/>
      <c r="B1316" s="57"/>
      <c r="C1316" s="57"/>
      <c r="D1316" s="108"/>
      <c r="E1316" s="57"/>
      <c r="F1316" s="57"/>
      <c r="G1316" s="57"/>
      <c r="H1316" s="57"/>
      <c r="I1316" s="57"/>
    </row>
    <row r="1317" spans="1:9" ht="14.4">
      <c r="A1317" s="57"/>
      <c r="B1317" s="57"/>
      <c r="C1317" s="57"/>
      <c r="D1317" s="108"/>
      <c r="E1317" s="57"/>
      <c r="F1317" s="57"/>
      <c r="G1317" s="57"/>
      <c r="H1317" s="57"/>
      <c r="I1317" s="57"/>
    </row>
    <row r="1318" spans="1:9" ht="14.4">
      <c r="A1318" s="57"/>
      <c r="B1318" s="57"/>
      <c r="C1318" s="57"/>
      <c r="D1318" s="108"/>
      <c r="E1318" s="57"/>
      <c r="F1318" s="57"/>
      <c r="G1318" s="57"/>
      <c r="H1318" s="57"/>
      <c r="I1318" s="57"/>
    </row>
    <row r="1319" spans="1:9" ht="14.4">
      <c r="A1319" s="57"/>
      <c r="B1319" s="57"/>
      <c r="C1319" s="57"/>
      <c r="D1319" s="108"/>
      <c r="E1319" s="57"/>
      <c r="F1319" s="57"/>
      <c r="G1319" s="57"/>
      <c r="H1319" s="57"/>
      <c r="I1319" s="57"/>
    </row>
    <row r="1320" spans="1:9" ht="14.4">
      <c r="A1320" s="57"/>
      <c r="B1320" s="57"/>
      <c r="C1320" s="57"/>
      <c r="D1320" s="108"/>
      <c r="E1320" s="57"/>
      <c r="F1320" s="57"/>
      <c r="G1320" s="57"/>
      <c r="H1320" s="57"/>
      <c r="I1320" s="57"/>
    </row>
    <row r="1321" spans="1:9" ht="14.4">
      <c r="A1321" s="57"/>
      <c r="B1321" s="57"/>
      <c r="C1321" s="57"/>
      <c r="D1321" s="108"/>
      <c r="E1321" s="57"/>
      <c r="F1321" s="57"/>
      <c r="G1321" s="57"/>
      <c r="H1321" s="57"/>
      <c r="I1321" s="57"/>
    </row>
    <row r="1322" spans="1:9" ht="14.4">
      <c r="A1322" s="57"/>
      <c r="B1322" s="57"/>
      <c r="C1322" s="57"/>
      <c r="D1322" s="108"/>
      <c r="E1322" s="57"/>
      <c r="F1322" s="57"/>
      <c r="G1322" s="57"/>
      <c r="H1322" s="57"/>
      <c r="I1322" s="57"/>
    </row>
    <row r="1323" spans="1:9" ht="14.4">
      <c r="A1323" s="57"/>
      <c r="B1323" s="57"/>
      <c r="C1323" s="57"/>
      <c r="D1323" s="108"/>
      <c r="E1323" s="57"/>
      <c r="F1323" s="57"/>
      <c r="G1323" s="57"/>
      <c r="H1323" s="57"/>
      <c r="I1323" s="57"/>
    </row>
    <row r="1324" spans="1:9" ht="14.4">
      <c r="A1324" s="57"/>
      <c r="B1324" s="57"/>
      <c r="C1324" s="57"/>
      <c r="D1324" s="108"/>
      <c r="E1324" s="57"/>
      <c r="F1324" s="57"/>
      <c r="G1324" s="57"/>
      <c r="H1324" s="57"/>
      <c r="I1324" s="57"/>
    </row>
    <row r="1325" spans="1:9" ht="14.4">
      <c r="A1325" s="57"/>
      <c r="B1325" s="57"/>
      <c r="C1325" s="57"/>
      <c r="D1325" s="108"/>
      <c r="E1325" s="57"/>
      <c r="F1325" s="57"/>
      <c r="G1325" s="57"/>
      <c r="H1325" s="57"/>
      <c r="I1325" s="57"/>
    </row>
    <row r="1326" spans="1:9" ht="14.4">
      <c r="A1326" s="57"/>
      <c r="B1326" s="57"/>
      <c r="C1326" s="57"/>
      <c r="D1326" s="108"/>
      <c r="E1326" s="57"/>
      <c r="F1326" s="57"/>
      <c r="G1326" s="57"/>
      <c r="H1326" s="57"/>
      <c r="I1326" s="57"/>
    </row>
    <row r="1327" spans="1:9" ht="14.4">
      <c r="A1327" s="57"/>
      <c r="B1327" s="57"/>
      <c r="C1327" s="57"/>
      <c r="D1327" s="108"/>
      <c r="E1327" s="57"/>
      <c r="F1327" s="57"/>
      <c r="G1327" s="57"/>
      <c r="H1327" s="57"/>
      <c r="I1327" s="57"/>
    </row>
    <row r="1328" spans="1:9" ht="14.4">
      <c r="A1328" s="57"/>
      <c r="B1328" s="57"/>
      <c r="C1328" s="57"/>
      <c r="D1328" s="108"/>
      <c r="E1328" s="57"/>
      <c r="F1328" s="57"/>
      <c r="G1328" s="57"/>
      <c r="H1328" s="57"/>
      <c r="I1328" s="57"/>
    </row>
    <row r="1329" spans="1:9" ht="14.4">
      <c r="A1329" s="57"/>
      <c r="B1329" s="57"/>
      <c r="C1329" s="57"/>
      <c r="D1329" s="108"/>
      <c r="E1329" s="57"/>
      <c r="F1329" s="57"/>
      <c r="G1329" s="57"/>
      <c r="H1329" s="57"/>
      <c r="I1329" s="57"/>
    </row>
    <row r="1330" spans="1:9" ht="14.4">
      <c r="A1330" s="57"/>
      <c r="B1330" s="57"/>
      <c r="C1330" s="57"/>
      <c r="D1330" s="108"/>
      <c r="E1330" s="57"/>
      <c r="F1330" s="57"/>
      <c r="G1330" s="57"/>
      <c r="H1330" s="57"/>
      <c r="I1330" s="57"/>
    </row>
    <row r="1331" spans="1:9" ht="14.4">
      <c r="A1331" s="57"/>
      <c r="B1331" s="57"/>
      <c r="C1331" s="57"/>
      <c r="D1331" s="108"/>
      <c r="E1331" s="57"/>
      <c r="F1331" s="57"/>
      <c r="G1331" s="57"/>
      <c r="H1331" s="57"/>
      <c r="I1331" s="57"/>
    </row>
    <row r="1332" spans="1:9" ht="14.4">
      <c r="A1332" s="57"/>
      <c r="B1332" s="57"/>
      <c r="C1332" s="57"/>
      <c r="D1332" s="108"/>
      <c r="E1332" s="57"/>
      <c r="F1332" s="57"/>
      <c r="G1332" s="57"/>
      <c r="H1332" s="57"/>
      <c r="I1332" s="57"/>
    </row>
    <row r="1333" spans="1:9" ht="14.4">
      <c r="A1333" s="57"/>
      <c r="B1333" s="57"/>
      <c r="C1333" s="57"/>
      <c r="D1333" s="108"/>
      <c r="E1333" s="57"/>
      <c r="F1333" s="57"/>
      <c r="G1333" s="57"/>
      <c r="H1333" s="57"/>
      <c r="I1333" s="57"/>
    </row>
    <row r="1334" spans="1:9" ht="14.4">
      <c r="A1334" s="57"/>
      <c r="B1334" s="57"/>
      <c r="C1334" s="57"/>
      <c r="D1334" s="108"/>
      <c r="E1334" s="57"/>
      <c r="F1334" s="57"/>
      <c r="G1334" s="57"/>
      <c r="H1334" s="57"/>
      <c r="I1334" s="57"/>
    </row>
    <row r="1335" spans="1:9" ht="14.4">
      <c r="A1335" s="57"/>
      <c r="B1335" s="57"/>
      <c r="C1335" s="57"/>
      <c r="D1335" s="108"/>
      <c r="E1335" s="57"/>
      <c r="F1335" s="57"/>
      <c r="G1335" s="57"/>
      <c r="H1335" s="57"/>
      <c r="I1335" s="57"/>
    </row>
    <row r="1336" spans="1:9" ht="14.4">
      <c r="A1336" s="57"/>
      <c r="B1336" s="57"/>
      <c r="C1336" s="57"/>
      <c r="D1336" s="108"/>
      <c r="E1336" s="57"/>
      <c r="F1336" s="57"/>
      <c r="G1336" s="57"/>
      <c r="H1336" s="57"/>
      <c r="I1336" s="57"/>
    </row>
    <row r="1337" spans="1:9" ht="14.4">
      <c r="A1337" s="57"/>
      <c r="B1337" s="57"/>
      <c r="C1337" s="57"/>
      <c r="D1337" s="108"/>
      <c r="E1337" s="57"/>
      <c r="F1337" s="57"/>
      <c r="G1337" s="57"/>
      <c r="H1337" s="57"/>
      <c r="I1337" s="57"/>
    </row>
    <row r="1338" spans="1:9" ht="14.4">
      <c r="A1338" s="57"/>
      <c r="B1338" s="57"/>
      <c r="C1338" s="57"/>
      <c r="D1338" s="108"/>
      <c r="E1338" s="57"/>
      <c r="F1338" s="57"/>
      <c r="G1338" s="57"/>
      <c r="H1338" s="57"/>
      <c r="I1338" s="57"/>
    </row>
    <row r="1339" spans="1:9" ht="14.4">
      <c r="A1339" s="57"/>
      <c r="B1339" s="57"/>
      <c r="C1339" s="57"/>
      <c r="D1339" s="108"/>
      <c r="E1339" s="57"/>
      <c r="F1339" s="57"/>
      <c r="G1339" s="57"/>
      <c r="H1339" s="57"/>
      <c r="I1339" s="57"/>
    </row>
    <row r="1340" spans="1:9" ht="14.4">
      <c r="A1340" s="57"/>
      <c r="B1340" s="57"/>
      <c r="C1340" s="57"/>
      <c r="D1340" s="108"/>
      <c r="E1340" s="57"/>
      <c r="F1340" s="57"/>
      <c r="G1340" s="57"/>
      <c r="H1340" s="57"/>
      <c r="I1340" s="57"/>
    </row>
    <row r="1341" spans="1:9" ht="14.4">
      <c r="A1341" s="57"/>
      <c r="B1341" s="57"/>
      <c r="C1341" s="57"/>
      <c r="D1341" s="108"/>
      <c r="E1341" s="57"/>
      <c r="F1341" s="57"/>
      <c r="G1341" s="57"/>
      <c r="H1341" s="57"/>
      <c r="I1341" s="57"/>
    </row>
    <row r="1342" spans="1:9" ht="14.4">
      <c r="A1342" s="57"/>
      <c r="B1342" s="57"/>
      <c r="C1342" s="57"/>
      <c r="D1342" s="108"/>
      <c r="E1342" s="57"/>
      <c r="F1342" s="57"/>
      <c r="G1342" s="57"/>
      <c r="H1342" s="57"/>
      <c r="I1342" s="57"/>
    </row>
    <row r="1343" spans="1:9" ht="14.4">
      <c r="A1343" s="57"/>
      <c r="B1343" s="57"/>
      <c r="C1343" s="57"/>
      <c r="D1343" s="108"/>
      <c r="E1343" s="57"/>
      <c r="F1343" s="57"/>
      <c r="G1343" s="57"/>
      <c r="H1343" s="57"/>
      <c r="I1343" s="57"/>
    </row>
    <row r="1344" spans="1:9" ht="14.4">
      <c r="A1344" s="57"/>
      <c r="B1344" s="57"/>
      <c r="C1344" s="57"/>
      <c r="D1344" s="108"/>
      <c r="E1344" s="57"/>
      <c r="F1344" s="57"/>
      <c r="G1344" s="57"/>
      <c r="H1344" s="57"/>
      <c r="I1344" s="57"/>
    </row>
    <row r="1345" spans="1:9" ht="14.4">
      <c r="A1345" s="57"/>
      <c r="B1345" s="57"/>
      <c r="C1345" s="57"/>
      <c r="D1345" s="108"/>
      <c r="E1345" s="57"/>
      <c r="F1345" s="57"/>
      <c r="G1345" s="57"/>
      <c r="H1345" s="57"/>
      <c r="I1345" s="57"/>
    </row>
    <row r="1346" spans="1:9" ht="14.4">
      <c r="A1346" s="57"/>
      <c r="B1346" s="57"/>
      <c r="C1346" s="57"/>
      <c r="D1346" s="108"/>
      <c r="E1346" s="57"/>
      <c r="F1346" s="57"/>
      <c r="G1346" s="57"/>
      <c r="H1346" s="57"/>
      <c r="I1346" s="57"/>
    </row>
    <row r="1347" spans="1:9" ht="14.4">
      <c r="A1347" s="57"/>
      <c r="B1347" s="57"/>
      <c r="C1347" s="57"/>
      <c r="D1347" s="108"/>
      <c r="E1347" s="57"/>
      <c r="F1347" s="57"/>
      <c r="G1347" s="57"/>
      <c r="H1347" s="57"/>
      <c r="I1347" s="57"/>
    </row>
    <row r="1348" spans="1:9" ht="14.4">
      <c r="A1348" s="57"/>
      <c r="B1348" s="57"/>
      <c r="C1348" s="57"/>
      <c r="D1348" s="108"/>
      <c r="E1348" s="57"/>
      <c r="F1348" s="57"/>
      <c r="G1348" s="57"/>
      <c r="H1348" s="57"/>
      <c r="I1348" s="57"/>
    </row>
    <row r="1349" spans="1:9" ht="14.4">
      <c r="A1349" s="57"/>
      <c r="B1349" s="57"/>
      <c r="C1349" s="57"/>
      <c r="D1349" s="108"/>
      <c r="E1349" s="57"/>
      <c r="F1349" s="57"/>
      <c r="G1349" s="57"/>
      <c r="H1349" s="57"/>
      <c r="I1349" s="57"/>
    </row>
    <row r="1350" spans="1:9" ht="14.4">
      <c r="A1350" s="57"/>
      <c r="B1350" s="57"/>
      <c r="C1350" s="57"/>
      <c r="D1350" s="108"/>
      <c r="E1350" s="57"/>
      <c r="F1350" s="57"/>
      <c r="G1350" s="57"/>
      <c r="H1350" s="57"/>
      <c r="I1350" s="57"/>
    </row>
    <row r="1351" spans="1:9" ht="14.4">
      <c r="A1351" s="57"/>
      <c r="B1351" s="57"/>
      <c r="C1351" s="57"/>
      <c r="D1351" s="108"/>
      <c r="E1351" s="57"/>
      <c r="F1351" s="57"/>
      <c r="G1351" s="57"/>
      <c r="H1351" s="57"/>
      <c r="I1351" s="57"/>
    </row>
    <row r="1352" spans="1:9" ht="14.4">
      <c r="A1352" s="57"/>
      <c r="B1352" s="57"/>
      <c r="C1352" s="57"/>
      <c r="D1352" s="108"/>
      <c r="E1352" s="57"/>
      <c r="F1352" s="57"/>
      <c r="G1352" s="57"/>
      <c r="H1352" s="57"/>
      <c r="I1352" s="57"/>
    </row>
    <row r="1353" spans="1:9" ht="14.4">
      <c r="A1353" s="57"/>
      <c r="B1353" s="57"/>
      <c r="C1353" s="57"/>
      <c r="D1353" s="108"/>
      <c r="E1353" s="57"/>
      <c r="F1353" s="57"/>
      <c r="G1353" s="57"/>
      <c r="H1353" s="57"/>
      <c r="I1353" s="57"/>
    </row>
    <row r="1354" spans="1:9" ht="14.4">
      <c r="A1354" s="57"/>
      <c r="B1354" s="57"/>
      <c r="C1354" s="57"/>
      <c r="D1354" s="108"/>
      <c r="E1354" s="57"/>
      <c r="F1354" s="57"/>
      <c r="G1354" s="57"/>
      <c r="H1354" s="57"/>
      <c r="I1354" s="57"/>
    </row>
    <row r="1355" spans="1:9" ht="14.4">
      <c r="A1355" s="57"/>
      <c r="B1355" s="57"/>
      <c r="C1355" s="57"/>
      <c r="D1355" s="108"/>
      <c r="E1355" s="57"/>
      <c r="F1355" s="57"/>
      <c r="G1355" s="57"/>
      <c r="H1355" s="57"/>
      <c r="I1355" s="57"/>
    </row>
    <row r="1356" spans="1:9" ht="14.4">
      <c r="A1356" s="57"/>
      <c r="B1356" s="57"/>
      <c r="C1356" s="57"/>
      <c r="D1356" s="108"/>
      <c r="E1356" s="57"/>
      <c r="F1356" s="57"/>
      <c r="G1356" s="57"/>
      <c r="H1356" s="57"/>
      <c r="I1356" s="57"/>
    </row>
    <row r="1357" spans="1:9" ht="14.4">
      <c r="A1357" s="57"/>
      <c r="B1357" s="57"/>
      <c r="C1357" s="57"/>
      <c r="D1357" s="108"/>
      <c r="E1357" s="57"/>
      <c r="F1357" s="57"/>
      <c r="G1357" s="57"/>
      <c r="H1357" s="57"/>
      <c r="I1357" s="57"/>
    </row>
    <row r="1358" spans="1:9" ht="14.4">
      <c r="A1358" s="57"/>
      <c r="B1358" s="57"/>
      <c r="C1358" s="57"/>
      <c r="D1358" s="108"/>
      <c r="E1358" s="57"/>
      <c r="F1358" s="57"/>
      <c r="G1358" s="57"/>
      <c r="H1358" s="57"/>
      <c r="I1358" s="57"/>
    </row>
    <row r="1359" spans="1:9" ht="14.4">
      <c r="A1359" s="57"/>
      <c r="B1359" s="57"/>
      <c r="C1359" s="57"/>
      <c r="D1359" s="108"/>
      <c r="E1359" s="57"/>
      <c r="F1359" s="57"/>
      <c r="G1359" s="57"/>
      <c r="H1359" s="57"/>
      <c r="I1359" s="57"/>
    </row>
    <row r="1360" spans="1:9" ht="14.4">
      <c r="A1360" s="57"/>
      <c r="B1360" s="57"/>
      <c r="C1360" s="57"/>
      <c r="D1360" s="108"/>
      <c r="E1360" s="57"/>
      <c r="F1360" s="57"/>
      <c r="G1360" s="57"/>
      <c r="H1360" s="57"/>
      <c r="I1360" s="57"/>
    </row>
    <row r="1361" spans="1:9" ht="14.4">
      <c r="A1361" s="57"/>
      <c r="B1361" s="57"/>
      <c r="C1361" s="57"/>
      <c r="D1361" s="108"/>
      <c r="E1361" s="57"/>
      <c r="F1361" s="57"/>
      <c r="G1361" s="57"/>
      <c r="H1361" s="57"/>
      <c r="I1361" s="57"/>
    </row>
    <row r="1362" spans="1:9" ht="14.4">
      <c r="A1362" s="57"/>
      <c r="B1362" s="57"/>
      <c r="C1362" s="57"/>
      <c r="D1362" s="108"/>
      <c r="E1362" s="57"/>
      <c r="F1362" s="57"/>
      <c r="G1362" s="57"/>
      <c r="H1362" s="57"/>
      <c r="I1362" s="57"/>
    </row>
    <row r="1363" spans="1:9" ht="14.4">
      <c r="A1363" s="57"/>
      <c r="B1363" s="57"/>
      <c r="C1363" s="57"/>
      <c r="D1363" s="108"/>
      <c r="E1363" s="57"/>
      <c r="F1363" s="57"/>
      <c r="G1363" s="57"/>
      <c r="H1363" s="57"/>
      <c r="I1363" s="57"/>
    </row>
    <row r="1364" spans="1:9" ht="14.4">
      <c r="A1364" s="57"/>
      <c r="B1364" s="57"/>
      <c r="C1364" s="57"/>
      <c r="D1364" s="108"/>
      <c r="E1364" s="57"/>
      <c r="F1364" s="57"/>
      <c r="G1364" s="57"/>
      <c r="H1364" s="57"/>
      <c r="I1364" s="57"/>
    </row>
    <row r="1365" spans="1:9" ht="14.4">
      <c r="A1365" s="57"/>
      <c r="B1365" s="57"/>
      <c r="C1365" s="57"/>
      <c r="D1365" s="108"/>
      <c r="E1365" s="57"/>
      <c r="F1365" s="57"/>
      <c r="G1365" s="57"/>
      <c r="H1365" s="57"/>
      <c r="I1365" s="57"/>
    </row>
    <row r="1366" spans="1:9" ht="14.4">
      <c r="A1366" s="57"/>
      <c r="B1366" s="57"/>
      <c r="C1366" s="57"/>
      <c r="D1366" s="108"/>
      <c r="E1366" s="57"/>
      <c r="F1366" s="57"/>
      <c r="G1366" s="57"/>
      <c r="H1366" s="57"/>
      <c r="I1366" s="57"/>
    </row>
    <row r="1367" spans="1:9" ht="14.4">
      <c r="A1367" s="57"/>
      <c r="B1367" s="57"/>
      <c r="C1367" s="57"/>
      <c r="D1367" s="108"/>
      <c r="E1367" s="57"/>
      <c r="F1367" s="57"/>
      <c r="G1367" s="57"/>
      <c r="H1367" s="57"/>
      <c r="I1367" s="57"/>
    </row>
    <row r="1368" spans="1:9" ht="14.4">
      <c r="A1368" s="57"/>
      <c r="B1368" s="57"/>
      <c r="C1368" s="57"/>
      <c r="D1368" s="108"/>
      <c r="E1368" s="57"/>
      <c r="F1368" s="57"/>
      <c r="G1368" s="57"/>
      <c r="H1368" s="57"/>
      <c r="I1368" s="57"/>
    </row>
    <row r="1369" spans="1:9" ht="14.4">
      <c r="A1369" s="57"/>
      <c r="B1369" s="57"/>
      <c r="C1369" s="57"/>
      <c r="D1369" s="108"/>
      <c r="E1369" s="57"/>
      <c r="F1369" s="57"/>
      <c r="G1369" s="57"/>
      <c r="H1369" s="57"/>
      <c r="I1369" s="57"/>
    </row>
    <row r="1370" spans="1:9" ht="14.4">
      <c r="A1370" s="57"/>
      <c r="B1370" s="57"/>
      <c r="C1370" s="57"/>
      <c r="D1370" s="108"/>
      <c r="E1370" s="57"/>
      <c r="F1370" s="57"/>
      <c r="G1370" s="57"/>
      <c r="H1370" s="57"/>
      <c r="I1370" s="57"/>
    </row>
    <row r="1371" spans="1:9" ht="14.4">
      <c r="A1371" s="57"/>
      <c r="B1371" s="57"/>
      <c r="C1371" s="57"/>
      <c r="D1371" s="108"/>
      <c r="E1371" s="57"/>
      <c r="F1371" s="57"/>
      <c r="G1371" s="57"/>
      <c r="H1371" s="57"/>
      <c r="I1371" s="57"/>
    </row>
    <row r="1372" spans="1:9" ht="14.4">
      <c r="A1372" s="57"/>
      <c r="B1372" s="57"/>
      <c r="C1372" s="57"/>
      <c r="D1372" s="108"/>
      <c r="E1372" s="57"/>
      <c r="F1372" s="57"/>
      <c r="G1372" s="57"/>
      <c r="H1372" s="57"/>
      <c r="I1372" s="57"/>
    </row>
    <row r="1373" spans="1:9" ht="14.4">
      <c r="A1373" s="57"/>
      <c r="B1373" s="57"/>
      <c r="C1373" s="57"/>
      <c r="D1373" s="108"/>
      <c r="E1373" s="57"/>
      <c r="F1373" s="57"/>
      <c r="G1373" s="57"/>
      <c r="H1373" s="57"/>
      <c r="I1373" s="57"/>
    </row>
    <row r="1374" spans="1:9" ht="14.4">
      <c r="A1374" s="57"/>
      <c r="B1374" s="57"/>
      <c r="C1374" s="57"/>
      <c r="D1374" s="108"/>
      <c r="E1374" s="57"/>
      <c r="F1374" s="57"/>
      <c r="G1374" s="57"/>
      <c r="H1374" s="57"/>
      <c r="I1374" s="57"/>
    </row>
    <row r="1375" spans="1:9" ht="14.4">
      <c r="A1375" s="57"/>
      <c r="B1375" s="57"/>
      <c r="C1375" s="57"/>
      <c r="D1375" s="108"/>
      <c r="E1375" s="57"/>
      <c r="F1375" s="57"/>
      <c r="G1375" s="57"/>
      <c r="H1375" s="57"/>
      <c r="I1375" s="57"/>
    </row>
    <row r="1376" spans="1:9" ht="14.4">
      <c r="A1376" s="57"/>
      <c r="B1376" s="57"/>
      <c r="C1376" s="57"/>
      <c r="D1376" s="108"/>
      <c r="E1376" s="57"/>
      <c r="F1376" s="57"/>
      <c r="G1376" s="57"/>
      <c r="H1376" s="57"/>
      <c r="I1376" s="57"/>
    </row>
    <row r="1377" spans="1:9" ht="14.4">
      <c r="A1377" s="57"/>
      <c r="B1377" s="57"/>
      <c r="C1377" s="57"/>
      <c r="D1377" s="108"/>
      <c r="E1377" s="57"/>
      <c r="F1377" s="57"/>
      <c r="G1377" s="57"/>
      <c r="H1377" s="57"/>
      <c r="I1377" s="57"/>
    </row>
    <row r="1378" spans="1:9" ht="14.4">
      <c r="A1378" s="57"/>
      <c r="B1378" s="57"/>
      <c r="C1378" s="57"/>
      <c r="D1378" s="108"/>
      <c r="E1378" s="57"/>
      <c r="F1378" s="57"/>
      <c r="G1378" s="57"/>
      <c r="H1378" s="57"/>
      <c r="I1378" s="57"/>
    </row>
    <row r="1379" spans="1:9" ht="14.4">
      <c r="A1379" s="57"/>
      <c r="B1379" s="57"/>
      <c r="C1379" s="57"/>
      <c r="D1379" s="108"/>
      <c r="E1379" s="57"/>
      <c r="F1379" s="57"/>
      <c r="G1379" s="57"/>
      <c r="H1379" s="57"/>
      <c r="I1379" s="57"/>
    </row>
    <row r="1380" spans="1:9" ht="14.4">
      <c r="A1380" s="57"/>
      <c r="B1380" s="57"/>
      <c r="C1380" s="57"/>
      <c r="D1380" s="108"/>
      <c r="E1380" s="57"/>
      <c r="F1380" s="57"/>
      <c r="G1380" s="57"/>
      <c r="H1380" s="57"/>
      <c r="I1380" s="57"/>
    </row>
    <row r="1381" spans="1:9" ht="14.4">
      <c r="A1381" s="57"/>
      <c r="B1381" s="57"/>
      <c r="C1381" s="57"/>
      <c r="D1381" s="108"/>
      <c r="E1381" s="57"/>
      <c r="F1381" s="57"/>
      <c r="G1381" s="57"/>
      <c r="H1381" s="57"/>
      <c r="I1381" s="57"/>
    </row>
    <row r="1382" spans="1:9" ht="14.4">
      <c r="A1382" s="57"/>
      <c r="B1382" s="57"/>
      <c r="C1382" s="57"/>
      <c r="D1382" s="108"/>
      <c r="E1382" s="57"/>
      <c r="F1382" s="57"/>
      <c r="G1382" s="57"/>
      <c r="H1382" s="57"/>
      <c r="I1382" s="57"/>
    </row>
    <row r="1383" spans="1:9" ht="14.4">
      <c r="A1383" s="57"/>
      <c r="B1383" s="57"/>
      <c r="C1383" s="57"/>
      <c r="D1383" s="108"/>
      <c r="E1383" s="57"/>
      <c r="F1383" s="57"/>
      <c r="G1383" s="57"/>
      <c r="H1383" s="57"/>
      <c r="I1383" s="57"/>
    </row>
    <row r="1384" spans="1:9" ht="14.4">
      <c r="A1384" s="57"/>
      <c r="B1384" s="57"/>
      <c r="C1384" s="57"/>
      <c r="D1384" s="108"/>
      <c r="E1384" s="57"/>
      <c r="F1384" s="57"/>
      <c r="G1384" s="57"/>
      <c r="H1384" s="57"/>
      <c r="I1384" s="57"/>
    </row>
    <row r="1385" spans="1:9" ht="14.4">
      <c r="A1385" s="57"/>
      <c r="B1385" s="57"/>
      <c r="C1385" s="57"/>
      <c r="D1385" s="108"/>
      <c r="E1385" s="57"/>
      <c r="F1385" s="57"/>
      <c r="G1385" s="57"/>
      <c r="H1385" s="57"/>
      <c r="I1385" s="57"/>
    </row>
    <row r="1386" spans="1:9" ht="14.4">
      <c r="A1386" s="57"/>
      <c r="B1386" s="57"/>
      <c r="C1386" s="57"/>
      <c r="D1386" s="108"/>
      <c r="E1386" s="57"/>
      <c r="F1386" s="57"/>
      <c r="G1386" s="57"/>
      <c r="H1386" s="57"/>
      <c r="I1386" s="57"/>
    </row>
    <row r="1387" spans="1:9" ht="14.4">
      <c r="A1387" s="57"/>
      <c r="B1387" s="57"/>
      <c r="C1387" s="57"/>
      <c r="D1387" s="108"/>
      <c r="E1387" s="57"/>
      <c r="F1387" s="57"/>
      <c r="G1387" s="57"/>
      <c r="H1387" s="57"/>
      <c r="I1387" s="57"/>
    </row>
    <row r="1388" spans="1:9" ht="14.4">
      <c r="A1388" s="57"/>
      <c r="B1388" s="57"/>
      <c r="C1388" s="57"/>
      <c r="D1388" s="108"/>
      <c r="E1388" s="57"/>
      <c r="F1388" s="57"/>
      <c r="G1388" s="57"/>
      <c r="H1388" s="57"/>
      <c r="I1388" s="57"/>
    </row>
    <row r="1389" spans="1:9" ht="14.4">
      <c r="A1389" s="57"/>
      <c r="B1389" s="57"/>
      <c r="C1389" s="57"/>
      <c r="D1389" s="108"/>
      <c r="E1389" s="57"/>
      <c r="F1389" s="57"/>
      <c r="G1389" s="57"/>
      <c r="H1389" s="57"/>
      <c r="I1389" s="57"/>
    </row>
    <row r="1390" spans="1:9" ht="14.4">
      <c r="A1390" s="57"/>
      <c r="B1390" s="57"/>
      <c r="C1390" s="57"/>
      <c r="D1390" s="108"/>
      <c r="E1390" s="57"/>
      <c r="F1390" s="57"/>
      <c r="G1390" s="57"/>
      <c r="H1390" s="57"/>
      <c r="I1390" s="57"/>
    </row>
    <row r="1391" spans="1:9" ht="14.4">
      <c r="A1391" s="57"/>
      <c r="B1391" s="57"/>
      <c r="C1391" s="57"/>
      <c r="D1391" s="108"/>
      <c r="E1391" s="57"/>
      <c r="F1391" s="57"/>
      <c r="G1391" s="57"/>
      <c r="H1391" s="57"/>
      <c r="I1391" s="57"/>
    </row>
    <row r="1392" spans="1:9" ht="14.4">
      <c r="A1392" s="57"/>
      <c r="B1392" s="57"/>
      <c r="C1392" s="57"/>
      <c r="D1392" s="108"/>
      <c r="E1392" s="57"/>
      <c r="F1392" s="57"/>
      <c r="G1392" s="57"/>
      <c r="H1392" s="57"/>
      <c r="I1392" s="57"/>
    </row>
    <row r="1393" spans="1:9" ht="14.4">
      <c r="A1393" s="57"/>
      <c r="B1393" s="57"/>
      <c r="C1393" s="57"/>
      <c r="D1393" s="108"/>
      <c r="E1393" s="57"/>
      <c r="F1393" s="57"/>
      <c r="G1393" s="57"/>
      <c r="H1393" s="57"/>
      <c r="I1393" s="57"/>
    </row>
    <row r="1394" spans="1:9" ht="14.4">
      <c r="A1394" s="57"/>
      <c r="B1394" s="57"/>
      <c r="C1394" s="57"/>
      <c r="D1394" s="108"/>
      <c r="E1394" s="57"/>
      <c r="F1394" s="57"/>
      <c r="G1394" s="57"/>
      <c r="H1394" s="57"/>
      <c r="I1394" s="57"/>
    </row>
    <row r="1395" spans="1:9" ht="14.4">
      <c r="A1395" s="57"/>
      <c r="B1395" s="57"/>
      <c r="C1395" s="57"/>
      <c r="D1395" s="108"/>
      <c r="E1395" s="57"/>
      <c r="F1395" s="57"/>
      <c r="G1395" s="57"/>
      <c r="H1395" s="57"/>
      <c r="I1395" s="57"/>
    </row>
    <row r="1396" spans="1:9" ht="14.4">
      <c r="A1396" s="57"/>
      <c r="B1396" s="57"/>
      <c r="C1396" s="57"/>
      <c r="D1396" s="108"/>
      <c r="E1396" s="57"/>
      <c r="F1396" s="57"/>
      <c r="G1396" s="57"/>
      <c r="H1396" s="57"/>
      <c r="I1396" s="57"/>
    </row>
    <row r="1397" spans="1:9" ht="14.4">
      <c r="A1397" s="57"/>
      <c r="B1397" s="57"/>
      <c r="C1397" s="57"/>
      <c r="D1397" s="108"/>
      <c r="E1397" s="57"/>
      <c r="F1397" s="57"/>
      <c r="G1397" s="57"/>
      <c r="H1397" s="57"/>
      <c r="I1397" s="57"/>
    </row>
    <row r="1398" spans="1:9" ht="14.4">
      <c r="A1398" s="57"/>
      <c r="B1398" s="57"/>
      <c r="C1398" s="57"/>
      <c r="D1398" s="108"/>
      <c r="E1398" s="57"/>
      <c r="F1398" s="57"/>
      <c r="G1398" s="57"/>
      <c r="H1398" s="57"/>
      <c r="I1398" s="57"/>
    </row>
    <row r="1399" spans="1:9" ht="14.4">
      <c r="A1399" s="57"/>
      <c r="B1399" s="57"/>
      <c r="C1399" s="57"/>
      <c r="D1399" s="108"/>
      <c r="E1399" s="57"/>
      <c r="F1399" s="57"/>
      <c r="G1399" s="57"/>
      <c r="H1399" s="57"/>
      <c r="I1399" s="57"/>
    </row>
    <row r="1400" spans="1:9" ht="14.4">
      <c r="A1400" s="57"/>
      <c r="B1400" s="57"/>
      <c r="C1400" s="57"/>
      <c r="D1400" s="108"/>
      <c r="E1400" s="57"/>
      <c r="F1400" s="57"/>
      <c r="G1400" s="57"/>
      <c r="H1400" s="57"/>
      <c r="I1400" s="57"/>
    </row>
    <row r="1401" spans="1:9" ht="14.4">
      <c r="A1401" s="57"/>
      <c r="B1401" s="57"/>
      <c r="C1401" s="57"/>
      <c r="D1401" s="108"/>
      <c r="E1401" s="57"/>
      <c r="F1401" s="57"/>
      <c r="G1401" s="57"/>
      <c r="H1401" s="57"/>
      <c r="I1401" s="57"/>
    </row>
    <row r="1402" spans="1:9" ht="14.4">
      <c r="A1402" s="57"/>
      <c r="B1402" s="57"/>
      <c r="C1402" s="57"/>
      <c r="D1402" s="108"/>
      <c r="E1402" s="57"/>
      <c r="F1402" s="57"/>
      <c r="G1402" s="57"/>
      <c r="H1402" s="57"/>
      <c r="I1402" s="57"/>
    </row>
    <row r="1403" spans="1:9" ht="14.4">
      <c r="A1403" s="57"/>
      <c r="B1403" s="57"/>
      <c r="C1403" s="57"/>
      <c r="D1403" s="108"/>
      <c r="E1403" s="57"/>
      <c r="F1403" s="57"/>
      <c r="G1403" s="57"/>
      <c r="H1403" s="57"/>
      <c r="I1403" s="57"/>
    </row>
    <row r="1404" spans="1:9" ht="14.4">
      <c r="A1404" s="57"/>
      <c r="B1404" s="57"/>
      <c r="C1404" s="57"/>
      <c r="D1404" s="108"/>
      <c r="E1404" s="57"/>
      <c r="F1404" s="57"/>
      <c r="G1404" s="57"/>
      <c r="H1404" s="57"/>
      <c r="I1404" s="57"/>
    </row>
    <row r="1405" spans="1:9" ht="14.4">
      <c r="A1405" s="57"/>
      <c r="B1405" s="57"/>
      <c r="C1405" s="57"/>
      <c r="D1405" s="108"/>
      <c r="E1405" s="57"/>
      <c r="F1405" s="57"/>
      <c r="G1405" s="57"/>
      <c r="H1405" s="57"/>
      <c r="I1405" s="57"/>
    </row>
    <row r="1406" spans="1:9" ht="14.4">
      <c r="A1406" s="57"/>
      <c r="B1406" s="57"/>
      <c r="C1406" s="57"/>
      <c r="D1406" s="108"/>
      <c r="E1406" s="57"/>
      <c r="F1406" s="57"/>
      <c r="G1406" s="57"/>
      <c r="H1406" s="57"/>
      <c r="I1406" s="57"/>
    </row>
    <row r="1407" spans="1:9" ht="14.4">
      <c r="A1407" s="57"/>
      <c r="B1407" s="57"/>
      <c r="C1407" s="57"/>
      <c r="D1407" s="108"/>
      <c r="E1407" s="57"/>
      <c r="F1407" s="57"/>
      <c r="G1407" s="57"/>
      <c r="H1407" s="57"/>
      <c r="I1407" s="57"/>
    </row>
    <row r="1408" spans="1:9" ht="14.4">
      <c r="A1408" s="57"/>
      <c r="B1408" s="57"/>
      <c r="C1408" s="57"/>
      <c r="D1408" s="108"/>
      <c r="E1408" s="57"/>
      <c r="F1408" s="57"/>
      <c r="G1408" s="57"/>
      <c r="H1408" s="57"/>
      <c r="I1408" s="57"/>
    </row>
    <row r="1409" spans="1:9" ht="14.4">
      <c r="A1409" s="57"/>
      <c r="B1409" s="57"/>
      <c r="C1409" s="57"/>
      <c r="D1409" s="108"/>
      <c r="E1409" s="57"/>
      <c r="F1409" s="57"/>
      <c r="G1409" s="57"/>
      <c r="H1409" s="57"/>
      <c r="I1409" s="57"/>
    </row>
    <row r="1410" spans="1:9" ht="14.4">
      <c r="A1410" s="57"/>
      <c r="B1410" s="57"/>
      <c r="C1410" s="57"/>
      <c r="D1410" s="108"/>
      <c r="E1410" s="57"/>
      <c r="F1410" s="57"/>
      <c r="G1410" s="57"/>
      <c r="H1410" s="57"/>
      <c r="I1410" s="57"/>
    </row>
    <row r="1411" spans="1:9" ht="14.4">
      <c r="A1411" s="57"/>
      <c r="B1411" s="57"/>
      <c r="C1411" s="57"/>
      <c r="D1411" s="108"/>
      <c r="E1411" s="57"/>
      <c r="F1411" s="57"/>
      <c r="G1411" s="57"/>
      <c r="H1411" s="57"/>
      <c r="I1411" s="57"/>
    </row>
    <row r="1412" spans="1:9" ht="14.4">
      <c r="A1412" s="57"/>
      <c r="B1412" s="57"/>
      <c r="C1412" s="57"/>
      <c r="D1412" s="108"/>
      <c r="E1412" s="57"/>
      <c r="F1412" s="57"/>
      <c r="G1412" s="57"/>
      <c r="H1412" s="57"/>
      <c r="I1412" s="57"/>
    </row>
    <row r="1413" spans="1:9" ht="14.4">
      <c r="A1413" s="57"/>
      <c r="B1413" s="57"/>
      <c r="C1413" s="57"/>
      <c r="D1413" s="108"/>
      <c r="E1413" s="57"/>
      <c r="F1413" s="57"/>
      <c r="G1413" s="57"/>
      <c r="H1413" s="57"/>
      <c r="I1413" s="57"/>
    </row>
    <row r="1414" spans="1:9" ht="14.4">
      <c r="A1414" s="57"/>
      <c r="B1414" s="57"/>
      <c r="C1414" s="57"/>
      <c r="D1414" s="108"/>
      <c r="E1414" s="57"/>
      <c r="F1414" s="57"/>
      <c r="G1414" s="57"/>
      <c r="H1414" s="57"/>
      <c r="I1414" s="57"/>
    </row>
    <row r="1415" spans="1:9" ht="14.4">
      <c r="A1415" s="57"/>
      <c r="B1415" s="57"/>
      <c r="C1415" s="57"/>
      <c r="D1415" s="108"/>
      <c r="E1415" s="57"/>
      <c r="F1415" s="57"/>
      <c r="G1415" s="57"/>
      <c r="H1415" s="57"/>
      <c r="I1415" s="57"/>
    </row>
    <row r="1416" spans="1:9" ht="14.4">
      <c r="A1416" s="57"/>
      <c r="B1416" s="57"/>
      <c r="C1416" s="57"/>
      <c r="D1416" s="108"/>
      <c r="E1416" s="57"/>
      <c r="F1416" s="57"/>
      <c r="G1416" s="57"/>
      <c r="H1416" s="57"/>
      <c r="I1416" s="57"/>
    </row>
    <row r="1417" spans="1:9" ht="14.4">
      <c r="A1417" s="57"/>
      <c r="B1417" s="57"/>
      <c r="C1417" s="57"/>
      <c r="D1417" s="108"/>
      <c r="E1417" s="57"/>
      <c r="F1417" s="57"/>
      <c r="G1417" s="57"/>
      <c r="H1417" s="57"/>
      <c r="I1417" s="57"/>
    </row>
    <row r="1418" spans="1:9" ht="14.4">
      <c r="A1418" s="57"/>
      <c r="B1418" s="57"/>
      <c r="C1418" s="57"/>
      <c r="D1418" s="108"/>
      <c r="E1418" s="57"/>
      <c r="F1418" s="57"/>
      <c r="G1418" s="57"/>
      <c r="H1418" s="57"/>
      <c r="I1418" s="57"/>
    </row>
    <row r="1419" spans="1:9" ht="14.4">
      <c r="A1419" s="57"/>
      <c r="B1419" s="57"/>
      <c r="C1419" s="57"/>
      <c r="D1419" s="108"/>
      <c r="E1419" s="57"/>
      <c r="F1419" s="57"/>
      <c r="G1419" s="57"/>
      <c r="H1419" s="57"/>
      <c r="I1419" s="57"/>
    </row>
    <row r="1420" spans="1:9" ht="14.4">
      <c r="A1420" s="57"/>
      <c r="B1420" s="57"/>
      <c r="C1420" s="57"/>
      <c r="D1420" s="108"/>
      <c r="E1420" s="57"/>
      <c r="F1420" s="57"/>
      <c r="G1420" s="57"/>
      <c r="H1420" s="57"/>
      <c r="I1420" s="57"/>
    </row>
    <row r="1421" spans="1:9" ht="14.4">
      <c r="A1421" s="57"/>
      <c r="B1421" s="57"/>
      <c r="C1421" s="57"/>
      <c r="D1421" s="108"/>
      <c r="E1421" s="57"/>
      <c r="F1421" s="57"/>
      <c r="G1421" s="57"/>
      <c r="H1421" s="57"/>
      <c r="I1421" s="57"/>
    </row>
    <row r="1422" spans="1:9" ht="14.4">
      <c r="A1422" s="57"/>
      <c r="B1422" s="57"/>
      <c r="C1422" s="57"/>
      <c r="D1422" s="108"/>
      <c r="E1422" s="57"/>
      <c r="F1422" s="57"/>
      <c r="G1422" s="57"/>
      <c r="H1422" s="57"/>
      <c r="I1422" s="57"/>
    </row>
    <row r="1423" spans="1:9" ht="14.4">
      <c r="A1423" s="57"/>
      <c r="B1423" s="57"/>
      <c r="C1423" s="57"/>
      <c r="D1423" s="108"/>
      <c r="E1423" s="57"/>
      <c r="F1423" s="57"/>
      <c r="G1423" s="57"/>
      <c r="H1423" s="57"/>
      <c r="I1423" s="57"/>
    </row>
    <row r="1424" spans="1:9" ht="14.4">
      <c r="A1424" s="57"/>
      <c r="B1424" s="57"/>
      <c r="C1424" s="57"/>
      <c r="D1424" s="108"/>
      <c r="E1424" s="57"/>
      <c r="F1424" s="57"/>
      <c r="G1424" s="57"/>
      <c r="H1424" s="57"/>
      <c r="I1424" s="57"/>
    </row>
    <row r="1425" spans="1:9" ht="14.4">
      <c r="A1425" s="57"/>
      <c r="B1425" s="57"/>
      <c r="C1425" s="57"/>
      <c r="D1425" s="108"/>
      <c r="E1425" s="57"/>
      <c r="F1425" s="57"/>
      <c r="G1425" s="57"/>
      <c r="H1425" s="57"/>
      <c r="I1425" s="57"/>
    </row>
    <row r="1426" spans="1:9" ht="14.4">
      <c r="A1426" s="57"/>
      <c r="B1426" s="57"/>
      <c r="C1426" s="57"/>
      <c r="D1426" s="108"/>
      <c r="E1426" s="57"/>
      <c r="F1426" s="57"/>
      <c r="G1426" s="57"/>
      <c r="H1426" s="57"/>
      <c r="I1426" s="57"/>
    </row>
    <row r="1427" spans="1:9" ht="14.4">
      <c r="A1427" s="57"/>
      <c r="B1427" s="57"/>
      <c r="C1427" s="57"/>
      <c r="D1427" s="108"/>
      <c r="E1427" s="57"/>
      <c r="F1427" s="57"/>
      <c r="G1427" s="57"/>
      <c r="H1427" s="57"/>
      <c r="I1427" s="57"/>
    </row>
    <row r="1428" spans="1:9" ht="14.4">
      <c r="A1428" s="57"/>
      <c r="B1428" s="57"/>
      <c r="C1428" s="57"/>
      <c r="D1428" s="108"/>
      <c r="E1428" s="57"/>
      <c r="F1428" s="57"/>
      <c r="G1428" s="57"/>
      <c r="H1428" s="57"/>
      <c r="I1428" s="57"/>
    </row>
    <row r="1429" spans="1:9" ht="14.4">
      <c r="A1429" s="57"/>
      <c r="B1429" s="57"/>
      <c r="C1429" s="57"/>
      <c r="D1429" s="108"/>
      <c r="E1429" s="57"/>
      <c r="F1429" s="57"/>
      <c r="G1429" s="57"/>
      <c r="H1429" s="57"/>
      <c r="I1429" s="57"/>
    </row>
    <row r="1430" spans="1:9" ht="14.4">
      <c r="A1430" s="57"/>
      <c r="B1430" s="57"/>
      <c r="C1430" s="57"/>
      <c r="D1430" s="108"/>
      <c r="E1430" s="57"/>
      <c r="F1430" s="57"/>
      <c r="G1430" s="57"/>
      <c r="H1430" s="57"/>
      <c r="I1430" s="57"/>
    </row>
    <row r="1431" spans="1:9" ht="14.4">
      <c r="A1431" s="57"/>
      <c r="B1431" s="57"/>
      <c r="C1431" s="57"/>
      <c r="D1431" s="108"/>
      <c r="E1431" s="57"/>
      <c r="F1431" s="57"/>
      <c r="G1431" s="57"/>
      <c r="H1431" s="57"/>
      <c r="I1431" s="57"/>
    </row>
    <row r="1432" spans="1:9" ht="14.4">
      <c r="A1432" s="57"/>
      <c r="B1432" s="57"/>
      <c r="C1432" s="57"/>
      <c r="D1432" s="108"/>
      <c r="E1432" s="57"/>
      <c r="F1432" s="57"/>
      <c r="G1432" s="57"/>
      <c r="H1432" s="57"/>
      <c r="I1432" s="57"/>
    </row>
    <row r="1433" spans="1:9" ht="14.4">
      <c r="A1433" s="57"/>
      <c r="B1433" s="57"/>
      <c r="C1433" s="57"/>
      <c r="D1433" s="108"/>
      <c r="E1433" s="57"/>
      <c r="F1433" s="57"/>
      <c r="G1433" s="57"/>
      <c r="H1433" s="57"/>
      <c r="I1433" s="57"/>
    </row>
    <row r="1434" spans="1:9" ht="14.4">
      <c r="A1434" s="57"/>
      <c r="B1434" s="57"/>
      <c r="C1434" s="57"/>
      <c r="D1434" s="108"/>
      <c r="E1434" s="57"/>
      <c r="F1434" s="57"/>
      <c r="G1434" s="57"/>
      <c r="H1434" s="57"/>
      <c r="I1434" s="57"/>
    </row>
    <row r="1435" spans="1:9" ht="14.4">
      <c r="A1435" s="57"/>
      <c r="B1435" s="57"/>
      <c r="C1435" s="57"/>
      <c r="D1435" s="108"/>
      <c r="E1435" s="57"/>
      <c r="F1435" s="57"/>
      <c r="G1435" s="57"/>
      <c r="H1435" s="57"/>
      <c r="I1435" s="57"/>
    </row>
    <row r="1436" spans="1:9" ht="14.4">
      <c r="A1436" s="57"/>
      <c r="B1436" s="57"/>
      <c r="C1436" s="57"/>
      <c r="D1436" s="108"/>
      <c r="E1436" s="57"/>
      <c r="F1436" s="57"/>
      <c r="G1436" s="57"/>
      <c r="H1436" s="57"/>
      <c r="I1436" s="57"/>
    </row>
    <row r="1437" spans="1:9" ht="14.4">
      <c r="A1437" s="57"/>
      <c r="B1437" s="57"/>
      <c r="C1437" s="57"/>
      <c r="D1437" s="108"/>
      <c r="E1437" s="57"/>
      <c r="F1437" s="57"/>
      <c r="G1437" s="57"/>
      <c r="H1437" s="57"/>
      <c r="I1437" s="57"/>
    </row>
    <row r="1438" spans="1:9" ht="14.4">
      <c r="A1438" s="57"/>
      <c r="B1438" s="57"/>
      <c r="C1438" s="57"/>
      <c r="D1438" s="108"/>
      <c r="E1438" s="57"/>
      <c r="F1438" s="57"/>
      <c r="G1438" s="57"/>
      <c r="H1438" s="57"/>
      <c r="I1438" s="57"/>
    </row>
    <row r="1439" spans="1:9" ht="14.4">
      <c r="A1439" s="57"/>
      <c r="B1439" s="57"/>
      <c r="C1439" s="57"/>
      <c r="D1439" s="108"/>
      <c r="E1439" s="57"/>
      <c r="F1439" s="57"/>
      <c r="G1439" s="57"/>
      <c r="H1439" s="57"/>
      <c r="I1439" s="57"/>
    </row>
    <row r="1440" spans="1:9" ht="14.4">
      <c r="A1440" s="57"/>
      <c r="B1440" s="57"/>
      <c r="C1440" s="57"/>
      <c r="D1440" s="108"/>
      <c r="E1440" s="57"/>
      <c r="F1440" s="57"/>
      <c r="G1440" s="57"/>
      <c r="H1440" s="57"/>
      <c r="I1440" s="57"/>
    </row>
    <row r="1441" spans="1:9" ht="14.4">
      <c r="A1441" s="57"/>
      <c r="B1441" s="57"/>
      <c r="C1441" s="57"/>
      <c r="D1441" s="108"/>
      <c r="E1441" s="57"/>
      <c r="F1441" s="57"/>
      <c r="G1441" s="57"/>
      <c r="H1441" s="57"/>
      <c r="I1441" s="57"/>
    </row>
    <row r="1442" spans="1:9" ht="14.4">
      <c r="A1442" s="57"/>
      <c r="B1442" s="57"/>
      <c r="C1442" s="57"/>
      <c r="D1442" s="108"/>
      <c r="E1442" s="57"/>
      <c r="F1442" s="57"/>
      <c r="G1442" s="57"/>
      <c r="H1442" s="57"/>
      <c r="I1442" s="57"/>
    </row>
    <row r="1443" spans="1:9" ht="14.4">
      <c r="A1443" s="57"/>
      <c r="B1443" s="57"/>
      <c r="C1443" s="57"/>
      <c r="D1443" s="108"/>
      <c r="E1443" s="57"/>
      <c r="F1443" s="57"/>
      <c r="G1443" s="57"/>
      <c r="H1443" s="57"/>
      <c r="I1443" s="57"/>
    </row>
    <row r="1444" spans="1:9" ht="14.4">
      <c r="A1444" s="57"/>
      <c r="B1444" s="57"/>
      <c r="C1444" s="57"/>
      <c r="D1444" s="108"/>
      <c r="E1444" s="57"/>
      <c r="F1444" s="57"/>
      <c r="G1444" s="57"/>
      <c r="H1444" s="57"/>
      <c r="I1444" s="57"/>
    </row>
    <row r="1445" spans="1:9" ht="14.4">
      <c r="A1445" s="57"/>
      <c r="B1445" s="57"/>
      <c r="C1445" s="57"/>
      <c r="D1445" s="108"/>
      <c r="E1445" s="57"/>
      <c r="F1445" s="57"/>
      <c r="G1445" s="57"/>
      <c r="H1445" s="57"/>
      <c r="I1445" s="57"/>
    </row>
    <row r="1446" spans="1:9" ht="14.4">
      <c r="A1446" s="57"/>
      <c r="B1446" s="57"/>
      <c r="C1446" s="57"/>
      <c r="D1446" s="108"/>
      <c r="E1446" s="57"/>
      <c r="F1446" s="57"/>
      <c r="G1446" s="57"/>
      <c r="H1446" s="57"/>
      <c r="I1446" s="57"/>
    </row>
    <row r="1447" spans="1:9" ht="14.4">
      <c r="A1447" s="57"/>
      <c r="B1447" s="57"/>
      <c r="C1447" s="57"/>
      <c r="D1447" s="108"/>
      <c r="E1447" s="57"/>
      <c r="F1447" s="57"/>
      <c r="G1447" s="57"/>
      <c r="H1447" s="57"/>
      <c r="I1447" s="57"/>
    </row>
    <row r="1448" spans="1:9" ht="14.4">
      <c r="A1448" s="57"/>
      <c r="B1448" s="57"/>
      <c r="C1448" s="57"/>
      <c r="D1448" s="108"/>
      <c r="E1448" s="57"/>
      <c r="F1448" s="57"/>
      <c r="G1448" s="57"/>
      <c r="H1448" s="57"/>
      <c r="I1448" s="57"/>
    </row>
    <row r="1449" spans="1:9" ht="14.4">
      <c r="A1449" s="57"/>
      <c r="B1449" s="57"/>
      <c r="C1449" s="57"/>
      <c r="D1449" s="108"/>
      <c r="E1449" s="57"/>
      <c r="F1449" s="57"/>
      <c r="G1449" s="57"/>
      <c r="H1449" s="57"/>
      <c r="I1449" s="57"/>
    </row>
    <row r="1450" spans="1:9" ht="14.4">
      <c r="A1450" s="57"/>
      <c r="B1450" s="57"/>
      <c r="C1450" s="57"/>
      <c r="D1450" s="108"/>
      <c r="E1450" s="57"/>
      <c r="F1450" s="57"/>
      <c r="G1450" s="57"/>
      <c r="H1450" s="57"/>
      <c r="I1450" s="57"/>
    </row>
    <row r="1451" spans="1:9" ht="14.4">
      <c r="A1451" s="57"/>
      <c r="B1451" s="57"/>
      <c r="C1451" s="57"/>
      <c r="D1451" s="108"/>
      <c r="E1451" s="57"/>
      <c r="F1451" s="57"/>
      <c r="G1451" s="57"/>
      <c r="H1451" s="57"/>
      <c r="I1451" s="57"/>
    </row>
    <row r="1452" spans="1:9" ht="14.4">
      <c r="A1452" s="57"/>
      <c r="B1452" s="57"/>
      <c r="C1452" s="57"/>
      <c r="D1452" s="108"/>
      <c r="E1452" s="57"/>
      <c r="F1452" s="57"/>
      <c r="G1452" s="57"/>
      <c r="H1452" s="57"/>
      <c r="I1452" s="57"/>
    </row>
    <row r="1453" spans="1:9" ht="14.4">
      <c r="A1453" s="57"/>
      <c r="B1453" s="57"/>
      <c r="C1453" s="57"/>
      <c r="D1453" s="108"/>
      <c r="E1453" s="57"/>
      <c r="F1453" s="57"/>
      <c r="G1453" s="57"/>
      <c r="H1453" s="57"/>
      <c r="I1453" s="57"/>
    </row>
    <row r="1454" spans="1:9" ht="14.4">
      <c r="A1454" s="57"/>
      <c r="B1454" s="57"/>
      <c r="C1454" s="57"/>
      <c r="D1454" s="108"/>
      <c r="E1454" s="57"/>
      <c r="F1454" s="57"/>
      <c r="G1454" s="57"/>
      <c r="H1454" s="57"/>
      <c r="I1454" s="57"/>
    </row>
    <row r="1455" spans="1:9" ht="14.4">
      <c r="A1455" s="57"/>
      <c r="B1455" s="57"/>
      <c r="C1455" s="57"/>
      <c r="D1455" s="108"/>
      <c r="E1455" s="57"/>
      <c r="F1455" s="57"/>
      <c r="G1455" s="57"/>
      <c r="H1455" s="57"/>
      <c r="I1455" s="57"/>
    </row>
    <row r="1456" spans="1:9" ht="14.4">
      <c r="A1456" s="57"/>
      <c r="B1456" s="57"/>
      <c r="C1456" s="57"/>
      <c r="D1456" s="108"/>
      <c r="E1456" s="57"/>
      <c r="F1456" s="57"/>
      <c r="G1456" s="57"/>
      <c r="H1456" s="57"/>
      <c r="I1456" s="57"/>
    </row>
    <row r="1457" spans="1:9" ht="14.4">
      <c r="A1457" s="57"/>
      <c r="B1457" s="57"/>
      <c r="C1457" s="57"/>
      <c r="D1457" s="108"/>
      <c r="E1457" s="57"/>
      <c r="F1457" s="57"/>
      <c r="G1457" s="57"/>
      <c r="H1457" s="57"/>
      <c r="I1457" s="57"/>
    </row>
    <row r="1458" spans="1:9" ht="14.4">
      <c r="A1458" s="57"/>
      <c r="B1458" s="57"/>
      <c r="C1458" s="57"/>
      <c r="D1458" s="108"/>
      <c r="E1458" s="57"/>
      <c r="F1458" s="57"/>
      <c r="G1458" s="57"/>
      <c r="H1458" s="57"/>
      <c r="I1458" s="57"/>
    </row>
    <row r="1459" spans="1:9" ht="14.4">
      <c r="A1459" s="57"/>
      <c r="B1459" s="57"/>
      <c r="C1459" s="57"/>
      <c r="D1459" s="108"/>
      <c r="E1459" s="57"/>
      <c r="F1459" s="57"/>
      <c r="G1459" s="57"/>
      <c r="H1459" s="57"/>
      <c r="I1459" s="57"/>
    </row>
    <row r="1460" spans="1:9" ht="14.4">
      <c r="A1460" s="57"/>
      <c r="B1460" s="57"/>
      <c r="C1460" s="57"/>
      <c r="D1460" s="108"/>
      <c r="E1460" s="57"/>
      <c r="F1460" s="57"/>
      <c r="G1460" s="57"/>
      <c r="H1460" s="57"/>
      <c r="I1460" s="57"/>
    </row>
    <row r="1461" spans="1:9" ht="14.4">
      <c r="A1461" s="57"/>
      <c r="B1461" s="57"/>
      <c r="C1461" s="57"/>
      <c r="D1461" s="108"/>
      <c r="E1461" s="57"/>
      <c r="F1461" s="57"/>
      <c r="G1461" s="57"/>
      <c r="H1461" s="57"/>
      <c r="I1461" s="57"/>
    </row>
    <row r="1462" spans="1:9" ht="14.4">
      <c r="A1462" s="57"/>
      <c r="B1462" s="57"/>
      <c r="C1462" s="57"/>
      <c r="D1462" s="108"/>
      <c r="E1462" s="57"/>
      <c r="F1462" s="57"/>
      <c r="G1462" s="57"/>
      <c r="H1462" s="57"/>
      <c r="I1462" s="57"/>
    </row>
    <row r="1463" spans="1:9" ht="14.4">
      <c r="A1463" s="57"/>
      <c r="B1463" s="57"/>
      <c r="C1463" s="57"/>
      <c r="D1463" s="108"/>
      <c r="E1463" s="57"/>
      <c r="F1463" s="57"/>
      <c r="G1463" s="57"/>
      <c r="H1463" s="57"/>
      <c r="I1463" s="57"/>
    </row>
    <row r="1464" spans="1:9" ht="14.4">
      <c r="A1464" s="57"/>
      <c r="B1464" s="57"/>
      <c r="C1464" s="57"/>
      <c r="D1464" s="108"/>
      <c r="E1464" s="57"/>
      <c r="F1464" s="57"/>
      <c r="G1464" s="57"/>
      <c r="H1464" s="57"/>
      <c r="I1464" s="57"/>
    </row>
    <row r="1465" spans="1:9" ht="14.4">
      <c r="A1465" s="57"/>
      <c r="B1465" s="57"/>
      <c r="C1465" s="57"/>
      <c r="D1465" s="108"/>
      <c r="E1465" s="57"/>
      <c r="F1465" s="57"/>
      <c r="G1465" s="57"/>
      <c r="H1465" s="57"/>
      <c r="I1465" s="57"/>
    </row>
    <row r="1466" spans="1:9" ht="14.4">
      <c r="A1466" s="57"/>
      <c r="B1466" s="57"/>
      <c r="C1466" s="57"/>
      <c r="D1466" s="108"/>
      <c r="E1466" s="57"/>
      <c r="F1466" s="57"/>
      <c r="G1466" s="57"/>
      <c r="H1466" s="57"/>
      <c r="I1466" s="57"/>
    </row>
    <row r="1467" spans="1:9" ht="14.4">
      <c r="A1467" s="57"/>
      <c r="B1467" s="57"/>
      <c r="C1467" s="57"/>
      <c r="D1467" s="108"/>
      <c r="E1467" s="57"/>
      <c r="F1467" s="57"/>
      <c r="G1467" s="57"/>
      <c r="H1467" s="57"/>
      <c r="I1467" s="57"/>
    </row>
    <row r="1468" spans="1:9" ht="14.4">
      <c r="A1468" s="57"/>
      <c r="B1468" s="57"/>
      <c r="C1468" s="57"/>
      <c r="D1468" s="108"/>
      <c r="E1468" s="57"/>
      <c r="F1468" s="57"/>
      <c r="G1468" s="57"/>
      <c r="H1468" s="57"/>
      <c r="I1468" s="57"/>
    </row>
    <row r="1469" spans="1:9" ht="14.4">
      <c r="A1469" s="57"/>
      <c r="B1469" s="57"/>
      <c r="C1469" s="57"/>
      <c r="D1469" s="108"/>
      <c r="E1469" s="57"/>
      <c r="F1469" s="57"/>
      <c r="G1469" s="57"/>
      <c r="H1469" s="57"/>
      <c r="I1469" s="57"/>
    </row>
    <row r="1470" spans="1:9" ht="14.4">
      <c r="A1470" s="57"/>
      <c r="B1470" s="57"/>
      <c r="C1470" s="57"/>
      <c r="D1470" s="108"/>
      <c r="E1470" s="57"/>
      <c r="F1470" s="57"/>
      <c r="G1470" s="57"/>
      <c r="H1470" s="57"/>
      <c r="I1470" s="57"/>
    </row>
    <row r="1471" spans="1:9" ht="14.4">
      <c r="A1471" s="57"/>
      <c r="B1471" s="57"/>
      <c r="C1471" s="57"/>
      <c r="D1471" s="108"/>
      <c r="E1471" s="57"/>
      <c r="F1471" s="57"/>
      <c r="G1471" s="57"/>
      <c r="H1471" s="57"/>
      <c r="I1471" s="57"/>
    </row>
    <row r="1472" spans="1:9" ht="14.4">
      <c r="A1472" s="57"/>
      <c r="B1472" s="57"/>
      <c r="C1472" s="57"/>
      <c r="D1472" s="108"/>
      <c r="E1472" s="57"/>
      <c r="F1472" s="57"/>
      <c r="G1472" s="57"/>
      <c r="H1472" s="57"/>
      <c r="I1472" s="57"/>
    </row>
    <row r="1473" spans="1:9" ht="14.4">
      <c r="A1473" s="57"/>
      <c r="B1473" s="57"/>
      <c r="C1473" s="57"/>
      <c r="D1473" s="108"/>
      <c r="E1473" s="57"/>
      <c r="F1473" s="57"/>
      <c r="G1473" s="57"/>
      <c r="H1473" s="57"/>
      <c r="I1473" s="57"/>
    </row>
    <row r="1474" spans="1:9" ht="14.4">
      <c r="A1474" s="57"/>
      <c r="B1474" s="57"/>
      <c r="C1474" s="57"/>
      <c r="D1474" s="108"/>
      <c r="E1474" s="57"/>
      <c r="F1474" s="57"/>
      <c r="G1474" s="57"/>
      <c r="H1474" s="57"/>
      <c r="I1474" s="57"/>
    </row>
    <row r="1475" spans="1:9" ht="14.4">
      <c r="A1475" s="57"/>
      <c r="B1475" s="57"/>
      <c r="C1475" s="57"/>
      <c r="D1475" s="108"/>
      <c r="E1475" s="57"/>
      <c r="F1475" s="57"/>
      <c r="G1475" s="57"/>
      <c r="H1475" s="57"/>
      <c r="I1475" s="57"/>
    </row>
    <row r="1476" spans="1:9" ht="14.4">
      <c r="A1476" s="57"/>
      <c r="B1476" s="57"/>
      <c r="C1476" s="57"/>
      <c r="D1476" s="108"/>
      <c r="E1476" s="57"/>
      <c r="F1476" s="57"/>
      <c r="G1476" s="57"/>
      <c r="H1476" s="57"/>
      <c r="I1476" s="57"/>
    </row>
    <row r="1477" spans="1:9" ht="14.4">
      <c r="A1477" s="57"/>
      <c r="B1477" s="57"/>
      <c r="C1477" s="57"/>
      <c r="D1477" s="108"/>
      <c r="E1477" s="57"/>
      <c r="F1477" s="57"/>
      <c r="G1477" s="57"/>
      <c r="H1477" s="57"/>
      <c r="I1477" s="57"/>
    </row>
    <row r="1478" spans="1:9" ht="14.4">
      <c r="A1478" s="57"/>
      <c r="B1478" s="57"/>
      <c r="C1478" s="57"/>
      <c r="D1478" s="108"/>
      <c r="E1478" s="57"/>
      <c r="F1478" s="57"/>
      <c r="G1478" s="57"/>
      <c r="H1478" s="57"/>
      <c r="I1478" s="57"/>
    </row>
    <row r="1479" spans="1:9" ht="14.4">
      <c r="A1479" s="57"/>
      <c r="B1479" s="57"/>
      <c r="C1479" s="57"/>
      <c r="D1479" s="108"/>
      <c r="E1479" s="57"/>
      <c r="F1479" s="57"/>
      <c r="G1479" s="57"/>
      <c r="H1479" s="57"/>
      <c r="I1479" s="57"/>
    </row>
    <row r="1480" spans="1:9" ht="14.4">
      <c r="A1480" s="57"/>
      <c r="B1480" s="57"/>
      <c r="C1480" s="57"/>
      <c r="D1480" s="108"/>
      <c r="E1480" s="57"/>
      <c r="F1480" s="57"/>
      <c r="G1480" s="57"/>
      <c r="H1480" s="57"/>
      <c r="I1480" s="57"/>
    </row>
    <row r="1481" spans="1:9" ht="14.4">
      <c r="A1481" s="57"/>
      <c r="B1481" s="57"/>
      <c r="C1481" s="57"/>
      <c r="D1481" s="108"/>
      <c r="E1481" s="57"/>
      <c r="F1481" s="57"/>
      <c r="G1481" s="57"/>
      <c r="H1481" s="57"/>
      <c r="I1481" s="57"/>
    </row>
    <row r="1482" spans="1:9" ht="14.4">
      <c r="A1482" s="57"/>
      <c r="B1482" s="57"/>
      <c r="C1482" s="57"/>
      <c r="D1482" s="108"/>
      <c r="E1482" s="57"/>
      <c r="F1482" s="57"/>
      <c r="G1482" s="57"/>
      <c r="H1482" s="57"/>
      <c r="I1482" s="57"/>
    </row>
    <row r="1483" spans="1:9" ht="14.4">
      <c r="A1483" s="57"/>
      <c r="B1483" s="57"/>
      <c r="C1483" s="57"/>
      <c r="D1483" s="108"/>
      <c r="E1483" s="57"/>
      <c r="F1483" s="57"/>
      <c r="G1483" s="57"/>
      <c r="H1483" s="57"/>
      <c r="I1483" s="57"/>
    </row>
    <row r="1484" spans="1:9" ht="14.4">
      <c r="A1484" s="57"/>
      <c r="B1484" s="57"/>
      <c r="C1484" s="57"/>
      <c r="D1484" s="108"/>
      <c r="E1484" s="57"/>
      <c r="F1484" s="57"/>
      <c r="G1484" s="57"/>
      <c r="H1484" s="57"/>
      <c r="I1484" s="57"/>
    </row>
    <row r="1485" spans="1:9" ht="14.4">
      <c r="A1485" s="57"/>
      <c r="B1485" s="57"/>
      <c r="C1485" s="57"/>
      <c r="D1485" s="108"/>
      <c r="E1485" s="57"/>
      <c r="F1485" s="57"/>
      <c r="G1485" s="57"/>
      <c r="H1485" s="57"/>
      <c r="I1485" s="57"/>
    </row>
    <row r="1486" spans="1:9" ht="14.4">
      <c r="A1486" s="57"/>
      <c r="B1486" s="57"/>
      <c r="C1486" s="57"/>
      <c r="D1486" s="108"/>
      <c r="E1486" s="57"/>
      <c r="F1486" s="57"/>
      <c r="G1486" s="57"/>
      <c r="H1486" s="57"/>
      <c r="I1486" s="57"/>
    </row>
    <row r="1487" spans="1:9" ht="14.4">
      <c r="A1487" s="57"/>
      <c r="B1487" s="57"/>
      <c r="C1487" s="57"/>
      <c r="D1487" s="108"/>
      <c r="E1487" s="57"/>
      <c r="F1487" s="57"/>
      <c r="G1487" s="57"/>
      <c r="H1487" s="57"/>
      <c r="I1487" s="57"/>
    </row>
    <row r="1488" spans="1:9" ht="14.4">
      <c r="A1488" s="57"/>
      <c r="B1488" s="57"/>
      <c r="C1488" s="57"/>
      <c r="D1488" s="108"/>
      <c r="E1488" s="57"/>
      <c r="F1488" s="57"/>
      <c r="G1488" s="57"/>
      <c r="H1488" s="57"/>
      <c r="I1488" s="57"/>
    </row>
    <row r="1489" spans="1:9" ht="14.4">
      <c r="A1489" s="57"/>
      <c r="B1489" s="57"/>
      <c r="C1489" s="57"/>
      <c r="D1489" s="108"/>
      <c r="E1489" s="57"/>
      <c r="F1489" s="57"/>
      <c r="G1489" s="57"/>
      <c r="H1489" s="57"/>
      <c r="I1489" s="57"/>
    </row>
    <row r="1490" spans="1:9" ht="14.4">
      <c r="A1490" s="57"/>
      <c r="B1490" s="57"/>
      <c r="C1490" s="57"/>
      <c r="D1490" s="108"/>
      <c r="E1490" s="57"/>
      <c r="F1490" s="57"/>
      <c r="G1490" s="57"/>
      <c r="H1490" s="57"/>
      <c r="I1490" s="57"/>
    </row>
    <row r="1491" spans="1:9" ht="14.4">
      <c r="A1491" s="57"/>
      <c r="B1491" s="57"/>
      <c r="C1491" s="57"/>
      <c r="D1491" s="108"/>
      <c r="E1491" s="57"/>
      <c r="F1491" s="57"/>
      <c r="G1491" s="57"/>
      <c r="H1491" s="57"/>
      <c r="I1491" s="57"/>
    </row>
    <row r="1492" spans="1:9" ht="14.4">
      <c r="A1492" s="57"/>
      <c r="B1492" s="57"/>
      <c r="C1492" s="57"/>
      <c r="D1492" s="108"/>
      <c r="E1492" s="57"/>
      <c r="F1492" s="57"/>
      <c r="G1492" s="57"/>
      <c r="H1492" s="57"/>
      <c r="I1492" s="57"/>
    </row>
    <row r="1493" spans="1:9" ht="14.4">
      <c r="A1493" s="57"/>
      <c r="B1493" s="57"/>
      <c r="C1493" s="57"/>
      <c r="D1493" s="108"/>
      <c r="E1493" s="57"/>
      <c r="F1493" s="57"/>
      <c r="G1493" s="57"/>
      <c r="H1493" s="57"/>
      <c r="I1493" s="57"/>
    </row>
    <row r="1494" spans="1:9" ht="14.4">
      <c r="A1494" s="57"/>
      <c r="B1494" s="57"/>
      <c r="C1494" s="57"/>
      <c r="D1494" s="108"/>
      <c r="E1494" s="57"/>
      <c r="F1494" s="57"/>
      <c r="G1494" s="57"/>
      <c r="H1494" s="57"/>
      <c r="I1494" s="57"/>
    </row>
    <row r="1495" spans="1:9" ht="14.4">
      <c r="A1495" s="57"/>
      <c r="B1495" s="57"/>
      <c r="C1495" s="57"/>
      <c r="D1495" s="108"/>
      <c r="E1495" s="57"/>
      <c r="F1495" s="57"/>
      <c r="G1495" s="57"/>
      <c r="H1495" s="57"/>
      <c r="I1495" s="57"/>
    </row>
    <row r="1496" spans="1:9" ht="14.4">
      <c r="A1496" s="57"/>
      <c r="B1496" s="57"/>
      <c r="C1496" s="57"/>
      <c r="D1496" s="108"/>
      <c r="E1496" s="57"/>
      <c r="F1496" s="57"/>
      <c r="G1496" s="57"/>
      <c r="H1496" s="57"/>
      <c r="I1496" s="57"/>
    </row>
    <row r="1497" spans="1:9" ht="14.4">
      <c r="A1497" s="57"/>
      <c r="B1497" s="57"/>
      <c r="C1497" s="57"/>
      <c r="D1497" s="108"/>
      <c r="E1497" s="57"/>
      <c r="F1497" s="57"/>
      <c r="G1497" s="57"/>
      <c r="H1497" s="57"/>
      <c r="I1497" s="57"/>
    </row>
    <row r="1498" spans="1:9" ht="14.4">
      <c r="A1498" s="57"/>
      <c r="B1498" s="57"/>
      <c r="C1498" s="57"/>
      <c r="D1498" s="108"/>
      <c r="E1498" s="57"/>
      <c r="F1498" s="57"/>
      <c r="G1498" s="57"/>
      <c r="H1498" s="57"/>
      <c r="I1498" s="57"/>
    </row>
    <row r="1499" spans="1:9" ht="14.4">
      <c r="A1499" s="57"/>
      <c r="B1499" s="57"/>
      <c r="C1499" s="57"/>
      <c r="D1499" s="108"/>
      <c r="E1499" s="57"/>
      <c r="F1499" s="57"/>
      <c r="G1499" s="57"/>
      <c r="H1499" s="57"/>
      <c r="I1499" s="57"/>
    </row>
    <row r="1500" spans="1:9" ht="14.4">
      <c r="A1500" s="57"/>
      <c r="B1500" s="57"/>
      <c r="C1500" s="57"/>
      <c r="D1500" s="108"/>
      <c r="E1500" s="57"/>
      <c r="F1500" s="57"/>
      <c r="G1500" s="57"/>
      <c r="H1500" s="57"/>
      <c r="I1500" s="57"/>
    </row>
    <row r="1501" spans="1:9" ht="14.4">
      <c r="A1501" s="57"/>
      <c r="B1501" s="57"/>
      <c r="C1501" s="57"/>
      <c r="D1501" s="108"/>
      <c r="E1501" s="57"/>
      <c r="F1501" s="57"/>
      <c r="G1501" s="57"/>
      <c r="H1501" s="57"/>
      <c r="I1501" s="57"/>
    </row>
    <row r="1502" spans="1:9" ht="14.4">
      <c r="A1502" s="57"/>
      <c r="B1502" s="57"/>
      <c r="C1502" s="57"/>
      <c r="D1502" s="108"/>
      <c r="E1502" s="57"/>
      <c r="F1502" s="57"/>
      <c r="G1502" s="57"/>
      <c r="H1502" s="57"/>
      <c r="I1502" s="57"/>
    </row>
    <row r="1503" spans="1:9" ht="14.4">
      <c r="A1503" s="57"/>
      <c r="B1503" s="57"/>
      <c r="C1503" s="57"/>
      <c r="D1503" s="108"/>
      <c r="E1503" s="57"/>
      <c r="F1503" s="57"/>
      <c r="G1503" s="57"/>
      <c r="H1503" s="57"/>
      <c r="I1503" s="57"/>
    </row>
    <row r="1504" spans="1:9" ht="14.4">
      <c r="A1504" s="57"/>
      <c r="B1504" s="57"/>
      <c r="C1504" s="57"/>
      <c r="D1504" s="108"/>
      <c r="E1504" s="57"/>
      <c r="F1504" s="57"/>
      <c r="G1504" s="57"/>
      <c r="H1504" s="57"/>
      <c r="I1504" s="57"/>
    </row>
    <row r="1505" spans="1:9" ht="14.4">
      <c r="A1505" s="57"/>
      <c r="B1505" s="57"/>
      <c r="C1505" s="57"/>
      <c r="D1505" s="108"/>
      <c r="E1505" s="57"/>
      <c r="F1505" s="57"/>
      <c r="G1505" s="57"/>
      <c r="H1505" s="57"/>
      <c r="I1505" s="57"/>
    </row>
    <row r="1506" spans="1:9" ht="14.4">
      <c r="A1506" s="57"/>
      <c r="B1506" s="57"/>
      <c r="C1506" s="57"/>
      <c r="D1506" s="108"/>
      <c r="E1506" s="57"/>
      <c r="F1506" s="57"/>
      <c r="G1506" s="57"/>
      <c r="H1506" s="57"/>
      <c r="I1506" s="57"/>
    </row>
    <row r="1507" spans="1:9" ht="14.4">
      <c r="A1507" s="57"/>
      <c r="B1507" s="57"/>
      <c r="C1507" s="57"/>
      <c r="D1507" s="108"/>
      <c r="E1507" s="57"/>
      <c r="F1507" s="57"/>
      <c r="G1507" s="57"/>
      <c r="H1507" s="57"/>
      <c r="I1507" s="57"/>
    </row>
    <row r="1508" spans="1:9" ht="14.4">
      <c r="A1508" s="57"/>
      <c r="B1508" s="57"/>
      <c r="C1508" s="57"/>
      <c r="D1508" s="108"/>
      <c r="E1508" s="57"/>
      <c r="F1508" s="57"/>
      <c r="G1508" s="57"/>
      <c r="H1508" s="57"/>
      <c r="I1508" s="57"/>
    </row>
    <row r="1509" spans="1:9" ht="14.4">
      <c r="A1509" s="57"/>
      <c r="B1509" s="57"/>
      <c r="C1509" s="57"/>
      <c r="D1509" s="108"/>
      <c r="E1509" s="57"/>
      <c r="F1509" s="57"/>
      <c r="G1509" s="57"/>
      <c r="H1509" s="57"/>
      <c r="I1509" s="57"/>
    </row>
    <row r="1510" spans="1:9" ht="14.4">
      <c r="A1510" s="57"/>
      <c r="B1510" s="57"/>
      <c r="C1510" s="57"/>
      <c r="D1510" s="108"/>
      <c r="E1510" s="57"/>
      <c r="F1510" s="57"/>
      <c r="G1510" s="57"/>
      <c r="H1510" s="57"/>
      <c r="I1510" s="57"/>
    </row>
    <row r="1511" spans="1:9" ht="14.4">
      <c r="A1511" s="57"/>
      <c r="B1511" s="57"/>
      <c r="C1511" s="57"/>
      <c r="D1511" s="108"/>
      <c r="E1511" s="57"/>
      <c r="F1511" s="57"/>
      <c r="G1511" s="57"/>
      <c r="H1511" s="57"/>
      <c r="I1511" s="57"/>
    </row>
    <row r="1512" spans="1:9" ht="14.4">
      <c r="A1512" s="57"/>
      <c r="B1512" s="57"/>
      <c r="C1512" s="57"/>
      <c r="D1512" s="108"/>
      <c r="E1512" s="57"/>
      <c r="F1512" s="57"/>
      <c r="G1512" s="57"/>
      <c r="H1512" s="57"/>
      <c r="I1512" s="57"/>
    </row>
    <row r="1513" spans="1:9" ht="14.4">
      <c r="A1513" s="57"/>
      <c r="B1513" s="57"/>
      <c r="C1513" s="57"/>
      <c r="D1513" s="108"/>
      <c r="E1513" s="57"/>
      <c r="F1513" s="57"/>
      <c r="G1513" s="57"/>
      <c r="H1513" s="57"/>
      <c r="I1513" s="57"/>
    </row>
    <row r="1514" spans="1:9" ht="14.4">
      <c r="A1514" s="57"/>
      <c r="B1514" s="57"/>
      <c r="C1514" s="57"/>
      <c r="D1514" s="108"/>
      <c r="E1514" s="57"/>
      <c r="F1514" s="57"/>
      <c r="G1514" s="57"/>
      <c r="H1514" s="57"/>
      <c r="I1514" s="57"/>
    </row>
    <row r="1515" spans="1:9" ht="14.4">
      <c r="A1515" s="57"/>
      <c r="B1515" s="57"/>
      <c r="C1515" s="57"/>
      <c r="D1515" s="108"/>
      <c r="E1515" s="57"/>
      <c r="F1515" s="57"/>
      <c r="G1515" s="57"/>
      <c r="H1515" s="57"/>
      <c r="I1515" s="57"/>
    </row>
    <row r="1516" spans="1:9" ht="14.4">
      <c r="A1516" s="57"/>
      <c r="B1516" s="57"/>
      <c r="C1516" s="57"/>
      <c r="D1516" s="108"/>
      <c r="E1516" s="57"/>
      <c r="F1516" s="57"/>
      <c r="G1516" s="57"/>
      <c r="H1516" s="57"/>
      <c r="I1516" s="57"/>
    </row>
    <row r="1517" spans="1:9" ht="14.4">
      <c r="A1517" s="57"/>
      <c r="B1517" s="57"/>
      <c r="C1517" s="57"/>
      <c r="D1517" s="108"/>
      <c r="E1517" s="57"/>
      <c r="F1517" s="57"/>
      <c r="G1517" s="57"/>
      <c r="H1517" s="57"/>
      <c r="I1517" s="57"/>
    </row>
    <row r="1518" spans="1:9" ht="14.4">
      <c r="A1518" s="57"/>
      <c r="B1518" s="57"/>
      <c r="C1518" s="57"/>
      <c r="D1518" s="108"/>
      <c r="E1518" s="57"/>
      <c r="F1518" s="57"/>
      <c r="G1518" s="57"/>
      <c r="H1518" s="57"/>
      <c r="I1518" s="57"/>
    </row>
    <row r="1519" spans="1:9" ht="14.4">
      <c r="A1519" s="57"/>
      <c r="B1519" s="57"/>
      <c r="C1519" s="57"/>
      <c r="D1519" s="108"/>
      <c r="E1519" s="57"/>
      <c r="F1519" s="57"/>
      <c r="G1519" s="57"/>
      <c r="H1519" s="57"/>
      <c r="I1519" s="57"/>
    </row>
    <row r="1520" spans="1:9" ht="14.4">
      <c r="A1520" s="57"/>
      <c r="B1520" s="57"/>
      <c r="C1520" s="57"/>
      <c r="D1520" s="108"/>
      <c r="E1520" s="57"/>
      <c r="F1520" s="57"/>
      <c r="G1520" s="57"/>
      <c r="H1520" s="57"/>
      <c r="I1520" s="57"/>
    </row>
    <row r="1521" spans="1:9" ht="14.4">
      <c r="A1521" s="57"/>
      <c r="B1521" s="57"/>
      <c r="C1521" s="57"/>
      <c r="D1521" s="108"/>
      <c r="E1521" s="57"/>
      <c r="F1521" s="57"/>
      <c r="G1521" s="57"/>
      <c r="H1521" s="57"/>
      <c r="I1521" s="57"/>
    </row>
    <row r="1522" spans="1:9" ht="14.4">
      <c r="A1522" s="57"/>
      <c r="B1522" s="57"/>
      <c r="C1522" s="57"/>
      <c r="D1522" s="108"/>
      <c r="E1522" s="57"/>
      <c r="F1522" s="57"/>
      <c r="G1522" s="57"/>
      <c r="H1522" s="57"/>
      <c r="I1522" s="57"/>
    </row>
    <row r="1523" spans="1:9" ht="14.4">
      <c r="A1523" s="57"/>
      <c r="B1523" s="57"/>
      <c r="C1523" s="57"/>
      <c r="D1523" s="108"/>
      <c r="E1523" s="57"/>
      <c r="F1523" s="57"/>
      <c r="G1523" s="57"/>
      <c r="H1523" s="57"/>
      <c r="I1523" s="57"/>
    </row>
    <row r="1524" spans="1:9" ht="14.4">
      <c r="A1524" s="57"/>
      <c r="B1524" s="57"/>
      <c r="C1524" s="57"/>
      <c r="D1524" s="108"/>
      <c r="E1524" s="57"/>
      <c r="F1524" s="57"/>
      <c r="G1524" s="57"/>
      <c r="H1524" s="57"/>
      <c r="I1524" s="57"/>
    </row>
    <row r="1525" spans="1:9" ht="14.4">
      <c r="A1525" s="57"/>
      <c r="B1525" s="57"/>
      <c r="C1525" s="57"/>
      <c r="D1525" s="108"/>
      <c r="E1525" s="57"/>
      <c r="F1525" s="57"/>
      <c r="G1525" s="57"/>
      <c r="H1525" s="57"/>
      <c r="I1525" s="57"/>
    </row>
    <row r="1526" spans="1:9" ht="14.4">
      <c r="A1526" s="57"/>
      <c r="B1526" s="57"/>
      <c r="C1526" s="57"/>
      <c r="D1526" s="108"/>
      <c r="E1526" s="57"/>
      <c r="F1526" s="57"/>
      <c r="G1526" s="57"/>
      <c r="H1526" s="57"/>
      <c r="I1526" s="57"/>
    </row>
    <row r="1527" spans="1:9" ht="14.4">
      <c r="A1527" s="57"/>
      <c r="B1527" s="57"/>
      <c r="C1527" s="57"/>
      <c r="D1527" s="108"/>
      <c r="E1527" s="57"/>
      <c r="F1527" s="57"/>
      <c r="G1527" s="57"/>
      <c r="H1527" s="57"/>
      <c r="I1527" s="57"/>
    </row>
    <row r="1528" spans="1:9" ht="14.4">
      <c r="A1528" s="57"/>
      <c r="B1528" s="57"/>
      <c r="C1528" s="57"/>
      <c r="D1528" s="108"/>
      <c r="E1528" s="57"/>
      <c r="F1528" s="57"/>
      <c r="G1528" s="57"/>
      <c r="H1528" s="57"/>
      <c r="I1528" s="57"/>
    </row>
    <row r="1529" spans="1:9" ht="14.4">
      <c r="A1529" s="57"/>
      <c r="B1529" s="57"/>
      <c r="C1529" s="57"/>
      <c r="D1529" s="108"/>
      <c r="E1529" s="57"/>
      <c r="F1529" s="57"/>
      <c r="G1529" s="57"/>
      <c r="H1529" s="57"/>
      <c r="I1529" s="57"/>
    </row>
    <row r="1530" spans="1:9" ht="14.4">
      <c r="A1530" s="57"/>
      <c r="B1530" s="57"/>
      <c r="C1530" s="57"/>
      <c r="D1530" s="108"/>
      <c r="E1530" s="57"/>
      <c r="F1530" s="57"/>
      <c r="G1530" s="57"/>
      <c r="H1530" s="57"/>
      <c r="I1530" s="57"/>
    </row>
    <row r="1531" spans="1:9" ht="14.4">
      <c r="A1531" s="57"/>
      <c r="B1531" s="57"/>
      <c r="C1531" s="57"/>
      <c r="D1531" s="108"/>
      <c r="E1531" s="57"/>
      <c r="F1531" s="57"/>
      <c r="G1531" s="57"/>
      <c r="H1531" s="57"/>
      <c r="I1531" s="57"/>
    </row>
    <row r="1532" spans="1:9" ht="14.4">
      <c r="A1532" s="57"/>
      <c r="B1532" s="57"/>
      <c r="C1532" s="57"/>
      <c r="D1532" s="108"/>
      <c r="E1532" s="57"/>
      <c r="F1532" s="57"/>
      <c r="G1532" s="57"/>
      <c r="H1532" s="57"/>
      <c r="I1532" s="57"/>
    </row>
    <row r="1533" spans="1:9" ht="14.4">
      <c r="A1533" s="57"/>
      <c r="B1533" s="57"/>
      <c r="C1533" s="57"/>
      <c r="D1533" s="108"/>
      <c r="E1533" s="57"/>
      <c r="F1533" s="57"/>
      <c r="G1533" s="57"/>
      <c r="H1533" s="57"/>
      <c r="I1533" s="57"/>
    </row>
    <row r="1534" spans="1:9" ht="14.4">
      <c r="A1534" s="57"/>
      <c r="B1534" s="57"/>
      <c r="C1534" s="57"/>
      <c r="D1534" s="108"/>
      <c r="E1534" s="57"/>
      <c r="F1534" s="57"/>
      <c r="G1534" s="57"/>
      <c r="H1534" s="57"/>
      <c r="I1534" s="57"/>
    </row>
    <row r="1535" spans="1:9" ht="14.4">
      <c r="A1535" s="57"/>
      <c r="B1535" s="57"/>
      <c r="C1535" s="57"/>
      <c r="D1535" s="108"/>
      <c r="E1535" s="57"/>
      <c r="F1535" s="57"/>
      <c r="G1535" s="57"/>
      <c r="H1535" s="57"/>
      <c r="I1535" s="57"/>
    </row>
    <row r="1536" spans="1:9" ht="14.4">
      <c r="A1536" s="57"/>
      <c r="B1536" s="57"/>
      <c r="C1536" s="57"/>
      <c r="D1536" s="108"/>
      <c r="E1536" s="57"/>
      <c r="F1536" s="57"/>
      <c r="G1536" s="57"/>
      <c r="H1536" s="57"/>
      <c r="I1536" s="57"/>
    </row>
    <row r="1537" spans="1:9" ht="14.4">
      <c r="A1537" s="57"/>
      <c r="B1537" s="57"/>
      <c r="C1537" s="57"/>
      <c r="D1537" s="108"/>
      <c r="E1537" s="57"/>
      <c r="F1537" s="57"/>
      <c r="G1537" s="57"/>
      <c r="H1537" s="57"/>
      <c r="I1537" s="57"/>
    </row>
    <row r="1538" spans="1:9" ht="14.4">
      <c r="A1538" s="57"/>
      <c r="B1538" s="57"/>
      <c r="C1538" s="57"/>
      <c r="D1538" s="108"/>
      <c r="E1538" s="57"/>
      <c r="F1538" s="57"/>
      <c r="G1538" s="57"/>
      <c r="H1538" s="57"/>
      <c r="I1538" s="57"/>
    </row>
    <row r="1539" spans="1:9" ht="14.4">
      <c r="A1539" s="57"/>
      <c r="B1539" s="57"/>
      <c r="C1539" s="57"/>
      <c r="D1539" s="108"/>
      <c r="E1539" s="57"/>
      <c r="F1539" s="57"/>
      <c r="G1539" s="57"/>
      <c r="H1539" s="57"/>
      <c r="I1539" s="57"/>
    </row>
    <row r="1540" spans="1:9" ht="14.4">
      <c r="A1540" s="57"/>
      <c r="B1540" s="57"/>
      <c r="C1540" s="57"/>
      <c r="D1540" s="108"/>
      <c r="E1540" s="57"/>
      <c r="F1540" s="57"/>
      <c r="G1540" s="57"/>
      <c r="H1540" s="57"/>
      <c r="I1540" s="57"/>
    </row>
    <row r="1541" spans="1:9" ht="14.4">
      <c r="A1541" s="57"/>
      <c r="B1541" s="57"/>
      <c r="C1541" s="57"/>
      <c r="D1541" s="108"/>
      <c r="E1541" s="57"/>
      <c r="F1541" s="57"/>
      <c r="G1541" s="57"/>
      <c r="H1541" s="57"/>
      <c r="I1541" s="57"/>
    </row>
    <row r="1542" spans="1:9" ht="14.4">
      <c r="A1542" s="57"/>
      <c r="B1542" s="57"/>
      <c r="C1542" s="57"/>
      <c r="D1542" s="108"/>
      <c r="E1542" s="57"/>
      <c r="F1542" s="57"/>
      <c r="G1542" s="57"/>
      <c r="H1542" s="57"/>
      <c r="I1542" s="57"/>
    </row>
    <row r="1543" spans="1:9" ht="14.4">
      <c r="A1543" s="57"/>
      <c r="B1543" s="57"/>
      <c r="C1543" s="57"/>
      <c r="D1543" s="108"/>
      <c r="E1543" s="57"/>
      <c r="F1543" s="57"/>
      <c r="G1543" s="57"/>
      <c r="H1543" s="57"/>
      <c r="I1543" s="57"/>
    </row>
    <row r="1544" spans="1:9" ht="14.4">
      <c r="A1544" s="57"/>
      <c r="B1544" s="57"/>
      <c r="C1544" s="57"/>
      <c r="D1544" s="108"/>
      <c r="E1544" s="57"/>
      <c r="F1544" s="57"/>
      <c r="G1544" s="57"/>
      <c r="H1544" s="57"/>
      <c r="I1544" s="57"/>
    </row>
    <row r="1545" spans="1:9" ht="14.4">
      <c r="A1545" s="57"/>
      <c r="B1545" s="57"/>
      <c r="C1545" s="57"/>
      <c r="D1545" s="108"/>
      <c r="E1545" s="57"/>
      <c r="F1545" s="57"/>
      <c r="G1545" s="57"/>
      <c r="H1545" s="57"/>
      <c r="I1545" s="57"/>
    </row>
    <row r="1546" spans="1:9" ht="14.4">
      <c r="A1546" s="57"/>
      <c r="B1546" s="57"/>
      <c r="C1546" s="57"/>
      <c r="D1546" s="108"/>
      <c r="E1546" s="57"/>
      <c r="F1546" s="57"/>
      <c r="G1546" s="57"/>
      <c r="H1546" s="57"/>
      <c r="I1546" s="57"/>
    </row>
    <row r="1547" spans="1:9" ht="14.4">
      <c r="A1547" s="57"/>
      <c r="B1547" s="57"/>
      <c r="C1547" s="57"/>
      <c r="D1547" s="108"/>
      <c r="E1547" s="57"/>
      <c r="F1547" s="57"/>
      <c r="G1547" s="57"/>
      <c r="H1547" s="57"/>
      <c r="I1547" s="57"/>
    </row>
    <row r="1548" spans="1:9" ht="14.4">
      <c r="A1548" s="57"/>
      <c r="B1548" s="57"/>
      <c r="C1548" s="57"/>
      <c r="D1548" s="108"/>
      <c r="E1548" s="57"/>
      <c r="F1548" s="57"/>
      <c r="G1548" s="57"/>
      <c r="H1548" s="57"/>
      <c r="I1548" s="57"/>
    </row>
    <row r="1549" spans="1:9" ht="14.4">
      <c r="A1549" s="57"/>
      <c r="B1549" s="57"/>
      <c r="C1549" s="57"/>
      <c r="D1549" s="108"/>
      <c r="E1549" s="57"/>
      <c r="F1549" s="57"/>
      <c r="G1549" s="57"/>
      <c r="H1549" s="57"/>
      <c r="I1549" s="57"/>
    </row>
    <row r="1550" spans="1:9" ht="14.4">
      <c r="A1550" s="57"/>
      <c r="B1550" s="57"/>
      <c r="C1550" s="57"/>
      <c r="D1550" s="108"/>
      <c r="E1550" s="57"/>
      <c r="F1550" s="57"/>
      <c r="G1550" s="57"/>
      <c r="H1550" s="57"/>
      <c r="I1550" s="57"/>
    </row>
    <row r="1551" spans="1:9" ht="14.4">
      <c r="A1551" s="57"/>
      <c r="B1551" s="57"/>
      <c r="C1551" s="57"/>
      <c r="D1551" s="108"/>
      <c r="E1551" s="57"/>
      <c r="F1551" s="57"/>
      <c r="G1551" s="57"/>
      <c r="H1551" s="57"/>
      <c r="I1551" s="57"/>
    </row>
    <row r="1552" spans="1:9" ht="14.4">
      <c r="A1552" s="57"/>
      <c r="B1552" s="57"/>
      <c r="C1552" s="57"/>
      <c r="D1552" s="108"/>
      <c r="E1552" s="57"/>
      <c r="F1552" s="57"/>
      <c r="G1552" s="57"/>
      <c r="H1552" s="57"/>
      <c r="I1552" s="57"/>
    </row>
    <row r="1553" spans="1:9" ht="14.4">
      <c r="A1553" s="57"/>
      <c r="B1553" s="57"/>
      <c r="C1553" s="57"/>
      <c r="D1553" s="108"/>
      <c r="E1553" s="57"/>
      <c r="F1553" s="57"/>
      <c r="G1553" s="57"/>
      <c r="H1553" s="57"/>
      <c r="I1553" s="57"/>
    </row>
    <row r="1554" spans="1:9" ht="14.4">
      <c r="A1554" s="57"/>
      <c r="B1554" s="57"/>
      <c r="C1554" s="57"/>
      <c r="D1554" s="108"/>
      <c r="E1554" s="57"/>
      <c r="F1554" s="57"/>
      <c r="G1554" s="57"/>
      <c r="H1554" s="57"/>
      <c r="I1554" s="57"/>
    </row>
    <row r="1555" spans="1:9" ht="14.4">
      <c r="A1555" s="57"/>
      <c r="B1555" s="57"/>
      <c r="C1555" s="57"/>
      <c r="D1555" s="108"/>
      <c r="E1555" s="57"/>
      <c r="F1555" s="57"/>
      <c r="G1555" s="57"/>
      <c r="H1555" s="57"/>
      <c r="I1555" s="57"/>
    </row>
    <row r="1556" spans="1:9" ht="14.4">
      <c r="A1556" s="57"/>
      <c r="B1556" s="57"/>
      <c r="C1556" s="57"/>
      <c r="D1556" s="108"/>
      <c r="E1556" s="57"/>
      <c r="F1556" s="57"/>
      <c r="G1556" s="57"/>
      <c r="H1556" s="57"/>
      <c r="I1556" s="57"/>
    </row>
    <row r="1557" spans="1:9" ht="14.4">
      <c r="A1557" s="57"/>
      <c r="B1557" s="57"/>
      <c r="C1557" s="57"/>
      <c r="D1557" s="108"/>
      <c r="E1557" s="57"/>
      <c r="F1557" s="57"/>
      <c r="G1557" s="57"/>
      <c r="H1557" s="57"/>
      <c r="I1557" s="57"/>
    </row>
    <row r="1558" spans="1:9" ht="14.4">
      <c r="A1558" s="57"/>
      <c r="B1558" s="57"/>
      <c r="C1558" s="57"/>
      <c r="D1558" s="108"/>
      <c r="E1558" s="57"/>
      <c r="F1558" s="57"/>
      <c r="G1558" s="57"/>
      <c r="H1558" s="57"/>
      <c r="I1558" s="57"/>
    </row>
    <row r="1559" spans="1:9" ht="14.4">
      <c r="A1559" s="57"/>
      <c r="B1559" s="57"/>
      <c r="C1559" s="57"/>
      <c r="D1559" s="108"/>
      <c r="E1559" s="57"/>
      <c r="F1559" s="57"/>
      <c r="G1559" s="57"/>
      <c r="H1559" s="57"/>
      <c r="I1559" s="57"/>
    </row>
    <row r="1560" spans="1:9" ht="14.4">
      <c r="A1560" s="57"/>
      <c r="B1560" s="57"/>
      <c r="C1560" s="57"/>
      <c r="D1560" s="108"/>
      <c r="E1560" s="57"/>
      <c r="F1560" s="57"/>
      <c r="G1560" s="57"/>
      <c r="H1560" s="57"/>
      <c r="I1560" s="57"/>
    </row>
    <row r="1561" spans="1:9" ht="14.4">
      <c r="A1561" s="57"/>
      <c r="B1561" s="57"/>
      <c r="C1561" s="57"/>
      <c r="D1561" s="108"/>
      <c r="E1561" s="57"/>
      <c r="F1561" s="57"/>
      <c r="G1561" s="57"/>
      <c r="H1561" s="57"/>
      <c r="I1561" s="57"/>
    </row>
    <row r="1562" spans="1:9" ht="14.4">
      <c r="A1562" s="57"/>
      <c r="B1562" s="57"/>
      <c r="C1562" s="57"/>
      <c r="D1562" s="108"/>
      <c r="E1562" s="57"/>
      <c r="F1562" s="57"/>
      <c r="G1562" s="57"/>
      <c r="H1562" s="57"/>
      <c r="I1562" s="57"/>
    </row>
    <row r="1563" spans="1:9" ht="14.4">
      <c r="A1563" s="57"/>
      <c r="B1563" s="57"/>
      <c r="C1563" s="57"/>
      <c r="D1563" s="108"/>
      <c r="E1563" s="57"/>
      <c r="F1563" s="57"/>
      <c r="G1563" s="57"/>
      <c r="H1563" s="57"/>
      <c r="I1563" s="57"/>
    </row>
    <row r="1564" spans="1:9" ht="14.4">
      <c r="A1564" s="57"/>
      <c r="B1564" s="57"/>
      <c r="C1564" s="57"/>
      <c r="D1564" s="108"/>
      <c r="E1564" s="57"/>
      <c r="F1564" s="57"/>
      <c r="G1564" s="57"/>
      <c r="H1564" s="57"/>
      <c r="I1564" s="57"/>
    </row>
    <row r="1565" spans="1:9" ht="14.4">
      <c r="A1565" s="57"/>
      <c r="B1565" s="57"/>
      <c r="C1565" s="57"/>
      <c r="D1565" s="108"/>
      <c r="E1565" s="57"/>
      <c r="F1565" s="57"/>
      <c r="G1565" s="57"/>
      <c r="H1565" s="57"/>
      <c r="I1565" s="57"/>
    </row>
    <row r="1566" spans="1:9" ht="14.4">
      <c r="A1566" s="57"/>
      <c r="B1566" s="57"/>
      <c r="C1566" s="57"/>
      <c r="D1566" s="108"/>
      <c r="E1566" s="57"/>
      <c r="F1566" s="57"/>
      <c r="G1566" s="57"/>
      <c r="H1566" s="57"/>
      <c r="I1566" s="57"/>
    </row>
    <row r="1567" spans="1:9" ht="14.4">
      <c r="A1567" s="57"/>
      <c r="B1567" s="57"/>
      <c r="C1567" s="57"/>
      <c r="D1567" s="108"/>
      <c r="E1567" s="57"/>
      <c r="F1567" s="57"/>
      <c r="G1567" s="57"/>
      <c r="H1567" s="57"/>
      <c r="I1567" s="57"/>
    </row>
    <row r="1568" spans="1:9" ht="14.4">
      <c r="A1568" s="57"/>
      <c r="B1568" s="57"/>
      <c r="C1568" s="57"/>
      <c r="D1568" s="108"/>
      <c r="E1568" s="57"/>
      <c r="F1568" s="57"/>
      <c r="G1568" s="57"/>
      <c r="H1568" s="57"/>
      <c r="I1568" s="57"/>
    </row>
    <row r="1569" spans="1:9" ht="14.4">
      <c r="A1569" s="57"/>
      <c r="B1569" s="57"/>
      <c r="C1569" s="57"/>
      <c r="D1569" s="108"/>
      <c r="E1569" s="57"/>
      <c r="F1569" s="57"/>
      <c r="G1569" s="57"/>
      <c r="H1569" s="57"/>
      <c r="I1569" s="57"/>
    </row>
    <row r="1570" spans="1:9" ht="14.4">
      <c r="A1570" s="57"/>
      <c r="B1570" s="57"/>
      <c r="C1570" s="57"/>
      <c r="D1570" s="108"/>
      <c r="E1570" s="57"/>
      <c r="F1570" s="57"/>
      <c r="G1570" s="57"/>
      <c r="H1570" s="57"/>
      <c r="I1570" s="57"/>
    </row>
    <row r="1571" spans="1:9" ht="14.4">
      <c r="A1571" s="57"/>
      <c r="B1571" s="57"/>
      <c r="C1571" s="57"/>
      <c r="D1571" s="108"/>
      <c r="E1571" s="57"/>
      <c r="F1571" s="57"/>
      <c r="G1571" s="57"/>
      <c r="H1571" s="57"/>
      <c r="I1571" s="57"/>
    </row>
    <row r="1572" spans="1:9" ht="14.4">
      <c r="A1572" s="57"/>
      <c r="B1572" s="57"/>
      <c r="C1572" s="57"/>
      <c r="D1572" s="108"/>
      <c r="E1572" s="57"/>
      <c r="F1572" s="57"/>
      <c r="G1572" s="57"/>
      <c r="H1572" s="57"/>
      <c r="I1572" s="57"/>
    </row>
    <row r="1573" spans="1:9" ht="14.4">
      <c r="A1573" s="57"/>
      <c r="B1573" s="57"/>
      <c r="C1573" s="57"/>
      <c r="D1573" s="108"/>
      <c r="E1573" s="57"/>
      <c r="F1573" s="57"/>
      <c r="G1573" s="57"/>
      <c r="H1573" s="57"/>
      <c r="I1573" s="57"/>
    </row>
    <row r="1574" spans="1:9" ht="14.4">
      <c r="A1574" s="57"/>
      <c r="B1574" s="57"/>
      <c r="C1574" s="57"/>
      <c r="D1574" s="108"/>
      <c r="E1574" s="57"/>
      <c r="F1574" s="57"/>
      <c r="G1574" s="57"/>
      <c r="H1574" s="57"/>
      <c r="I1574" s="57"/>
    </row>
    <row r="1575" spans="1:9" ht="14.4">
      <c r="A1575" s="57"/>
      <c r="B1575" s="57"/>
      <c r="C1575" s="57"/>
      <c r="D1575" s="108"/>
      <c r="E1575" s="57"/>
      <c r="F1575" s="57"/>
      <c r="G1575" s="57"/>
      <c r="H1575" s="57"/>
      <c r="I1575" s="57"/>
    </row>
    <row r="1576" spans="1:9" ht="14.4">
      <c r="A1576" s="57"/>
      <c r="B1576" s="57"/>
      <c r="C1576" s="57"/>
      <c r="D1576" s="108"/>
      <c r="E1576" s="57"/>
      <c r="F1576" s="57"/>
      <c r="G1576" s="57"/>
      <c r="H1576" s="57"/>
      <c r="I1576" s="57"/>
    </row>
    <row r="1577" spans="1:9" ht="14.4">
      <c r="A1577" s="57"/>
      <c r="B1577" s="57"/>
      <c r="C1577" s="57"/>
      <c r="D1577" s="108"/>
      <c r="E1577" s="57"/>
      <c r="F1577" s="57"/>
      <c r="G1577" s="57"/>
      <c r="H1577" s="57"/>
      <c r="I1577" s="57"/>
    </row>
    <row r="1578" spans="1:9" ht="14.4">
      <c r="A1578" s="57"/>
      <c r="B1578" s="57"/>
      <c r="C1578" s="57"/>
      <c r="D1578" s="108"/>
      <c r="E1578" s="57"/>
      <c r="F1578" s="57"/>
      <c r="G1578" s="57"/>
      <c r="H1578" s="57"/>
      <c r="I1578" s="57"/>
    </row>
    <row r="1579" spans="1:9" ht="14.4">
      <c r="A1579" s="57"/>
      <c r="B1579" s="57"/>
      <c r="C1579" s="57"/>
      <c r="D1579" s="108"/>
      <c r="E1579" s="57"/>
      <c r="F1579" s="57"/>
      <c r="G1579" s="57"/>
      <c r="H1579" s="57"/>
      <c r="I1579" s="57"/>
    </row>
    <row r="1580" spans="1:9" ht="14.4">
      <c r="A1580" s="57"/>
      <c r="B1580" s="57"/>
      <c r="C1580" s="57"/>
      <c r="D1580" s="108"/>
      <c r="E1580" s="57"/>
      <c r="F1580" s="57"/>
      <c r="G1580" s="57"/>
      <c r="H1580" s="57"/>
      <c r="I1580" s="57"/>
    </row>
    <row r="1581" spans="1:9" ht="14.4">
      <c r="A1581" s="57"/>
      <c r="B1581" s="57"/>
      <c r="C1581" s="57"/>
      <c r="D1581" s="108"/>
      <c r="E1581" s="57"/>
      <c r="F1581" s="57"/>
      <c r="G1581" s="57"/>
      <c r="H1581" s="57"/>
      <c r="I1581" s="57"/>
    </row>
    <row r="1582" spans="1:9" ht="14.4">
      <c r="A1582" s="57"/>
      <c r="B1582" s="57"/>
      <c r="C1582" s="57"/>
      <c r="D1582" s="108"/>
      <c r="E1582" s="57"/>
      <c r="F1582" s="57"/>
      <c r="G1582" s="57"/>
      <c r="H1582" s="57"/>
      <c r="I1582" s="57"/>
    </row>
    <row r="1583" spans="1:9" ht="14.4">
      <c r="A1583" s="57"/>
      <c r="B1583" s="57"/>
      <c r="C1583" s="57"/>
      <c r="D1583" s="108"/>
      <c r="E1583" s="57"/>
      <c r="F1583" s="57"/>
      <c r="G1583" s="57"/>
      <c r="H1583" s="57"/>
      <c r="I1583" s="57"/>
    </row>
    <row r="1584" spans="1:9" ht="14.4">
      <c r="A1584" s="57"/>
      <c r="B1584" s="57"/>
      <c r="C1584" s="57"/>
      <c r="D1584" s="108"/>
      <c r="E1584" s="57"/>
      <c r="F1584" s="57"/>
      <c r="G1584" s="57"/>
      <c r="H1584" s="57"/>
      <c r="I1584" s="57"/>
    </row>
    <row r="1585" spans="1:9" ht="14.4">
      <c r="A1585" s="57"/>
      <c r="B1585" s="57"/>
      <c r="C1585" s="57"/>
      <c r="D1585" s="108"/>
      <c r="E1585" s="57"/>
      <c r="F1585" s="57"/>
      <c r="G1585" s="57"/>
      <c r="H1585" s="57"/>
      <c r="I1585" s="57"/>
    </row>
    <row r="1586" spans="1:9" ht="14.4">
      <c r="A1586" s="57"/>
      <c r="B1586" s="57"/>
      <c r="C1586" s="57"/>
      <c r="D1586" s="108"/>
      <c r="E1586" s="57"/>
      <c r="F1586" s="57"/>
      <c r="G1586" s="57"/>
      <c r="H1586" s="57"/>
      <c r="I1586" s="57"/>
    </row>
    <row r="1587" spans="1:9" ht="14.4">
      <c r="A1587" s="57"/>
      <c r="B1587" s="57"/>
      <c r="C1587" s="57"/>
      <c r="D1587" s="108"/>
      <c r="E1587" s="57"/>
      <c r="F1587" s="57"/>
      <c r="G1587" s="57"/>
      <c r="H1587" s="57"/>
      <c r="I1587" s="57"/>
    </row>
    <row r="1588" spans="1:9" ht="14.4">
      <c r="A1588" s="57"/>
      <c r="B1588" s="57"/>
      <c r="C1588" s="57"/>
      <c r="D1588" s="108"/>
      <c r="E1588" s="57"/>
      <c r="F1588" s="57"/>
      <c r="G1588" s="57"/>
      <c r="H1588" s="57"/>
      <c r="I1588" s="57"/>
    </row>
    <row r="1589" spans="1:9" ht="14.4">
      <c r="A1589" s="57"/>
      <c r="B1589" s="57"/>
      <c r="C1589" s="57"/>
      <c r="D1589" s="108"/>
      <c r="E1589" s="57"/>
      <c r="F1589" s="57"/>
      <c r="G1589" s="57"/>
      <c r="H1589" s="57"/>
      <c r="I1589" s="57"/>
    </row>
    <row r="1590" spans="1:9" ht="14.4">
      <c r="A1590" s="57"/>
      <c r="B1590" s="57"/>
      <c r="C1590" s="57"/>
      <c r="D1590" s="108"/>
      <c r="E1590" s="57"/>
      <c r="F1590" s="57"/>
      <c r="G1590" s="57"/>
      <c r="H1590" s="57"/>
      <c r="I1590" s="57"/>
    </row>
    <row r="1591" spans="1:9" ht="14.4">
      <c r="A1591" s="57"/>
      <c r="B1591" s="57"/>
      <c r="C1591" s="57"/>
      <c r="D1591" s="108"/>
      <c r="E1591" s="57"/>
      <c r="F1591" s="57"/>
      <c r="G1591" s="57"/>
      <c r="H1591" s="57"/>
      <c r="I1591" s="57"/>
    </row>
    <row r="1592" spans="1:9" ht="14.4">
      <c r="A1592" s="57"/>
      <c r="B1592" s="57"/>
      <c r="C1592" s="57"/>
      <c r="D1592" s="108"/>
      <c r="E1592" s="57"/>
      <c r="F1592" s="57"/>
      <c r="G1592" s="57"/>
      <c r="H1592" s="57"/>
      <c r="I1592" s="57"/>
    </row>
    <row r="1593" spans="1:9" ht="14.4">
      <c r="A1593" s="57"/>
      <c r="B1593" s="57"/>
      <c r="C1593" s="57"/>
      <c r="D1593" s="108"/>
      <c r="E1593" s="57"/>
      <c r="F1593" s="57"/>
      <c r="G1593" s="57"/>
      <c r="H1593" s="57"/>
      <c r="I1593" s="57"/>
    </row>
    <row r="1594" spans="1:9" ht="14.4">
      <c r="A1594" s="57"/>
      <c r="B1594" s="57"/>
      <c r="C1594" s="57"/>
      <c r="D1594" s="108"/>
      <c r="E1594" s="57"/>
      <c r="F1594" s="57"/>
      <c r="G1594" s="57"/>
      <c r="H1594" s="57"/>
      <c r="I1594" s="57"/>
    </row>
    <row r="1595" spans="1:9" ht="14.4">
      <c r="A1595" s="57"/>
      <c r="B1595" s="57"/>
      <c r="C1595" s="57"/>
      <c r="D1595" s="108"/>
      <c r="E1595" s="57"/>
      <c r="F1595" s="57"/>
      <c r="G1595" s="57"/>
      <c r="H1595" s="57"/>
      <c r="I1595" s="57"/>
    </row>
    <row r="1596" spans="1:9" ht="14.4">
      <c r="A1596" s="57"/>
      <c r="B1596" s="57"/>
      <c r="C1596" s="57"/>
      <c r="D1596" s="108"/>
      <c r="E1596" s="57"/>
      <c r="F1596" s="57"/>
      <c r="G1596" s="57"/>
      <c r="H1596" s="57"/>
      <c r="I1596" s="57"/>
    </row>
    <row r="1597" spans="1:9" ht="14.4">
      <c r="A1597" s="57"/>
      <c r="B1597" s="57"/>
      <c r="C1597" s="57"/>
      <c r="D1597" s="108"/>
      <c r="E1597" s="57"/>
      <c r="F1597" s="57"/>
      <c r="G1597" s="57"/>
      <c r="H1597" s="57"/>
      <c r="I1597" s="57"/>
    </row>
    <row r="1598" spans="1:9" ht="14.4">
      <c r="A1598" s="57"/>
      <c r="B1598" s="57"/>
      <c r="C1598" s="57"/>
      <c r="D1598" s="108"/>
      <c r="E1598" s="57"/>
      <c r="F1598" s="57"/>
      <c r="G1598" s="57"/>
      <c r="H1598" s="57"/>
      <c r="I1598" s="57"/>
    </row>
    <row r="1599" spans="1:9" ht="14.4">
      <c r="A1599" s="57"/>
      <c r="B1599" s="57"/>
      <c r="C1599" s="57"/>
      <c r="D1599" s="108"/>
      <c r="E1599" s="57"/>
      <c r="F1599" s="57"/>
      <c r="G1599" s="57"/>
      <c r="H1599" s="57"/>
      <c r="I1599" s="57"/>
    </row>
    <row r="1600" spans="1:9" ht="14.4">
      <c r="A1600" s="57"/>
      <c r="B1600" s="57"/>
      <c r="C1600" s="57"/>
      <c r="D1600" s="108"/>
      <c r="E1600" s="57"/>
      <c r="F1600" s="57"/>
      <c r="G1600" s="57"/>
      <c r="H1600" s="57"/>
      <c r="I1600" s="57"/>
    </row>
    <row r="1601" spans="1:9" ht="14.4">
      <c r="A1601" s="57"/>
      <c r="B1601" s="57"/>
      <c r="C1601" s="57"/>
      <c r="D1601" s="108"/>
      <c r="E1601" s="57"/>
      <c r="F1601" s="57"/>
      <c r="G1601" s="57"/>
      <c r="H1601" s="57"/>
      <c r="I1601" s="57"/>
    </row>
    <row r="1602" spans="1:9" ht="14.4">
      <c r="A1602" s="57"/>
      <c r="B1602" s="57"/>
      <c r="C1602" s="57"/>
      <c r="D1602" s="108"/>
      <c r="E1602" s="57"/>
      <c r="F1602" s="57"/>
      <c r="G1602" s="57"/>
      <c r="H1602" s="57"/>
      <c r="I1602" s="57"/>
    </row>
    <row r="1603" spans="1:9" ht="14.4">
      <c r="A1603" s="57"/>
      <c r="B1603" s="57"/>
      <c r="C1603" s="57"/>
      <c r="D1603" s="108"/>
      <c r="E1603" s="57"/>
      <c r="F1603" s="57"/>
      <c r="G1603" s="57"/>
      <c r="H1603" s="57"/>
      <c r="I1603" s="57"/>
    </row>
    <row r="1604" spans="1:9" ht="14.4">
      <c r="A1604" s="57"/>
      <c r="B1604" s="57"/>
      <c r="C1604" s="57"/>
      <c r="D1604" s="108"/>
      <c r="E1604" s="57"/>
      <c r="F1604" s="57"/>
      <c r="G1604" s="57"/>
      <c r="H1604" s="57"/>
      <c r="I1604" s="57"/>
    </row>
    <row r="1605" spans="1:9" ht="14.4">
      <c r="A1605" s="57"/>
      <c r="B1605" s="57"/>
      <c r="C1605" s="57"/>
      <c r="D1605" s="108"/>
      <c r="E1605" s="57"/>
      <c r="F1605" s="57"/>
      <c r="G1605" s="57"/>
      <c r="H1605" s="57"/>
      <c r="I1605" s="57"/>
    </row>
    <row r="1606" spans="1:9" ht="14.4">
      <c r="A1606" s="57"/>
      <c r="B1606" s="57"/>
      <c r="C1606" s="57"/>
      <c r="D1606" s="108"/>
      <c r="E1606" s="57"/>
      <c r="F1606" s="57"/>
      <c r="G1606" s="57"/>
      <c r="H1606" s="57"/>
      <c r="I1606" s="57"/>
    </row>
    <row r="1607" spans="1:9" ht="14.4">
      <c r="A1607" s="57"/>
      <c r="B1607" s="57"/>
      <c r="C1607" s="57"/>
      <c r="D1607" s="108"/>
      <c r="E1607" s="57"/>
      <c r="F1607" s="57"/>
      <c r="G1607" s="57"/>
      <c r="H1607" s="57"/>
      <c r="I1607" s="57"/>
    </row>
    <row r="1608" spans="1:9" ht="14.4">
      <c r="A1608" s="57"/>
      <c r="B1608" s="57"/>
      <c r="C1608" s="57"/>
      <c r="D1608" s="108"/>
      <c r="E1608" s="57"/>
      <c r="F1608" s="57"/>
      <c r="G1608" s="57"/>
      <c r="H1608" s="57"/>
      <c r="I1608" s="57"/>
    </row>
    <row r="1609" spans="1:9" ht="14.4">
      <c r="A1609" s="57"/>
      <c r="B1609" s="57"/>
      <c r="C1609" s="57"/>
      <c r="D1609" s="108"/>
      <c r="E1609" s="57"/>
      <c r="F1609" s="57"/>
      <c r="G1609" s="57"/>
      <c r="H1609" s="57"/>
      <c r="I1609" s="57"/>
    </row>
    <row r="1610" spans="1:9" ht="14.4">
      <c r="A1610" s="57"/>
      <c r="B1610" s="57"/>
      <c r="C1610" s="57"/>
      <c r="D1610" s="108"/>
      <c r="E1610" s="57"/>
      <c r="F1610" s="57"/>
      <c r="G1610" s="57"/>
      <c r="H1610" s="57"/>
      <c r="I1610" s="57"/>
    </row>
    <row r="1611" spans="1:9" ht="14.4">
      <c r="A1611" s="57"/>
      <c r="B1611" s="57"/>
      <c r="C1611" s="57"/>
      <c r="D1611" s="108"/>
      <c r="E1611" s="57"/>
      <c r="F1611" s="57"/>
      <c r="G1611" s="57"/>
      <c r="H1611" s="57"/>
      <c r="I1611" s="57"/>
    </row>
    <row r="1612" spans="1:9" ht="14.4">
      <c r="A1612" s="57"/>
      <c r="B1612" s="57"/>
      <c r="C1612" s="57"/>
      <c r="D1612" s="108"/>
      <c r="E1612" s="57"/>
      <c r="F1612" s="57"/>
      <c r="G1612" s="57"/>
      <c r="H1612" s="57"/>
      <c r="I1612" s="57"/>
    </row>
    <row r="1613" spans="1:9" ht="14.4">
      <c r="A1613" s="57"/>
      <c r="B1613" s="57"/>
      <c r="C1613" s="57"/>
      <c r="D1613" s="108"/>
      <c r="E1613" s="57"/>
      <c r="F1613" s="57"/>
      <c r="G1613" s="57"/>
      <c r="H1613" s="57"/>
      <c r="I1613" s="57"/>
    </row>
    <row r="1614" spans="1:9" ht="14.4">
      <c r="A1614" s="57"/>
      <c r="B1614" s="57"/>
      <c r="C1614" s="57"/>
      <c r="D1614" s="108"/>
      <c r="E1614" s="57"/>
      <c r="F1614" s="57"/>
      <c r="G1614" s="57"/>
      <c r="H1614" s="57"/>
      <c r="I1614" s="57"/>
    </row>
    <row r="1615" spans="1:9" ht="14.4">
      <c r="A1615" s="57"/>
      <c r="B1615" s="57"/>
      <c r="C1615" s="57"/>
      <c r="D1615" s="108"/>
      <c r="E1615" s="57"/>
      <c r="F1615" s="57"/>
      <c r="G1615" s="57"/>
      <c r="H1615" s="57"/>
      <c r="I1615" s="57"/>
    </row>
    <row r="1616" spans="1:9" ht="14.4">
      <c r="A1616" s="57"/>
      <c r="B1616" s="57"/>
      <c r="C1616" s="57"/>
      <c r="D1616" s="108"/>
      <c r="E1616" s="57"/>
      <c r="F1616" s="57"/>
      <c r="G1616" s="57"/>
      <c r="H1616" s="57"/>
      <c r="I1616" s="57"/>
    </row>
    <row r="1617" spans="1:9" ht="14.4">
      <c r="A1617" s="57"/>
      <c r="B1617" s="57"/>
      <c r="C1617" s="57"/>
      <c r="D1617" s="108"/>
      <c r="E1617" s="57"/>
      <c r="F1617" s="57"/>
      <c r="G1617" s="57"/>
      <c r="H1617" s="57"/>
      <c r="I1617" s="57"/>
    </row>
    <row r="1618" spans="1:9" ht="14.4">
      <c r="A1618" s="57"/>
      <c r="B1618" s="57"/>
      <c r="C1618" s="57"/>
      <c r="D1618" s="108"/>
      <c r="E1618" s="57"/>
      <c r="F1618" s="57"/>
      <c r="G1618" s="57"/>
      <c r="H1618" s="57"/>
      <c r="I1618" s="57"/>
    </row>
    <row r="1619" spans="1:9" ht="14.4">
      <c r="A1619" s="57"/>
      <c r="B1619" s="57"/>
      <c r="C1619" s="57"/>
      <c r="D1619" s="108"/>
      <c r="E1619" s="57"/>
      <c r="F1619" s="57"/>
      <c r="G1619" s="57"/>
      <c r="H1619" s="57"/>
      <c r="I1619" s="57"/>
    </row>
    <row r="1620" spans="1:9" ht="14.4">
      <c r="A1620" s="57"/>
      <c r="B1620" s="57"/>
      <c r="C1620" s="57"/>
      <c r="D1620" s="108"/>
      <c r="E1620" s="57"/>
      <c r="F1620" s="57"/>
      <c r="G1620" s="57"/>
      <c r="H1620" s="57"/>
      <c r="I1620" s="57"/>
    </row>
    <row r="1621" spans="1:9" ht="14.4">
      <c r="A1621" s="57"/>
      <c r="B1621" s="57"/>
      <c r="C1621" s="57"/>
      <c r="D1621" s="108"/>
      <c r="E1621" s="57"/>
      <c r="F1621" s="57"/>
      <c r="G1621" s="57"/>
      <c r="H1621" s="57"/>
      <c r="I1621" s="57"/>
    </row>
    <row r="1622" spans="1:9" ht="14.4">
      <c r="A1622" s="57"/>
      <c r="B1622" s="57"/>
      <c r="C1622" s="57"/>
      <c r="D1622" s="108"/>
      <c r="E1622" s="57"/>
      <c r="F1622" s="57"/>
      <c r="G1622" s="57"/>
      <c r="H1622" s="57"/>
      <c r="I1622" s="57"/>
    </row>
    <row r="1623" spans="1:9" ht="14.4">
      <c r="A1623" s="57"/>
      <c r="B1623" s="57"/>
      <c r="C1623" s="57"/>
      <c r="D1623" s="108"/>
      <c r="E1623" s="57"/>
      <c r="F1623" s="57"/>
      <c r="G1623" s="57"/>
      <c r="H1623" s="57"/>
      <c r="I1623" s="57"/>
    </row>
    <row r="1624" spans="1:9" ht="14.4">
      <c r="A1624" s="57"/>
      <c r="B1624" s="57"/>
      <c r="C1624" s="57"/>
      <c r="D1624" s="108"/>
      <c r="E1624" s="57"/>
      <c r="F1624" s="57"/>
      <c r="G1624" s="57"/>
      <c r="H1624" s="57"/>
      <c r="I1624" s="57"/>
    </row>
    <row r="1625" spans="1:9" ht="14.4">
      <c r="A1625" s="57"/>
      <c r="B1625" s="57"/>
      <c r="C1625" s="57"/>
      <c r="D1625" s="108"/>
      <c r="E1625" s="57"/>
      <c r="F1625" s="57"/>
      <c r="G1625" s="57"/>
      <c r="H1625" s="57"/>
      <c r="I1625" s="57"/>
    </row>
    <row r="1626" spans="1:9" ht="14.4">
      <c r="A1626" s="57"/>
      <c r="B1626" s="57"/>
      <c r="C1626" s="57"/>
      <c r="D1626" s="108"/>
      <c r="E1626" s="57"/>
      <c r="F1626" s="57"/>
      <c r="G1626" s="57"/>
      <c r="H1626" s="57"/>
      <c r="I1626" s="57"/>
    </row>
    <row r="1627" spans="1:9" ht="14.4">
      <c r="A1627" s="57"/>
      <c r="B1627" s="57"/>
      <c r="C1627" s="57"/>
      <c r="D1627" s="108"/>
      <c r="E1627" s="57"/>
      <c r="F1627" s="57"/>
      <c r="G1627" s="57"/>
      <c r="H1627" s="57"/>
      <c r="I1627" s="57"/>
    </row>
    <row r="1628" spans="1:9" ht="14.4">
      <c r="A1628" s="57"/>
      <c r="B1628" s="57"/>
      <c r="C1628" s="57"/>
      <c r="D1628" s="108"/>
      <c r="E1628" s="57"/>
      <c r="F1628" s="57"/>
      <c r="G1628" s="57"/>
      <c r="H1628" s="57"/>
      <c r="I1628" s="57"/>
    </row>
    <row r="1629" spans="1:9" ht="14.4">
      <c r="A1629" s="57"/>
      <c r="B1629" s="57"/>
      <c r="C1629" s="57"/>
      <c r="D1629" s="108"/>
      <c r="E1629" s="57"/>
      <c r="F1629" s="57"/>
      <c r="G1629" s="57"/>
      <c r="H1629" s="57"/>
      <c r="I1629" s="57"/>
    </row>
    <row r="1630" spans="1:9" ht="14.4">
      <c r="A1630" s="57"/>
      <c r="B1630" s="57"/>
      <c r="C1630" s="57"/>
      <c r="D1630" s="108"/>
      <c r="E1630" s="57"/>
      <c r="F1630" s="57"/>
      <c r="G1630" s="57"/>
      <c r="H1630" s="57"/>
      <c r="I1630" s="57"/>
    </row>
    <row r="1631" spans="1:9" ht="14.4">
      <c r="A1631" s="57"/>
      <c r="B1631" s="57"/>
      <c r="C1631" s="57"/>
      <c r="D1631" s="108"/>
      <c r="E1631" s="57"/>
      <c r="F1631" s="57"/>
      <c r="G1631" s="57"/>
      <c r="H1631" s="57"/>
      <c r="I1631" s="57"/>
    </row>
    <row r="1632" spans="1:9" ht="14.4">
      <c r="A1632" s="57"/>
      <c r="B1632" s="57"/>
      <c r="C1632" s="57"/>
      <c r="D1632" s="108"/>
      <c r="E1632" s="57"/>
      <c r="F1632" s="57"/>
      <c r="G1632" s="57"/>
      <c r="H1632" s="57"/>
      <c r="I1632" s="57"/>
    </row>
    <row r="1633" spans="1:9" ht="14.4">
      <c r="A1633" s="57"/>
      <c r="B1633" s="57"/>
      <c r="C1633" s="57"/>
      <c r="D1633" s="108"/>
      <c r="E1633" s="57"/>
      <c r="F1633" s="57"/>
      <c r="G1633" s="57"/>
      <c r="H1633" s="57"/>
      <c r="I1633" s="57"/>
    </row>
    <row r="1634" spans="1:9" ht="14.4">
      <c r="A1634" s="57"/>
      <c r="B1634" s="57"/>
      <c r="C1634" s="57"/>
      <c r="D1634" s="108"/>
      <c r="E1634" s="57"/>
      <c r="F1634" s="57"/>
      <c r="G1634" s="57"/>
      <c r="H1634" s="57"/>
      <c r="I1634" s="57"/>
    </row>
    <row r="1635" spans="1:9" ht="14.4">
      <c r="A1635" s="57"/>
      <c r="B1635" s="57"/>
      <c r="C1635" s="57"/>
      <c r="D1635" s="108"/>
      <c r="E1635" s="57"/>
      <c r="F1635" s="57"/>
      <c r="G1635" s="57"/>
      <c r="H1635" s="57"/>
      <c r="I1635" s="57"/>
    </row>
    <row r="1636" spans="1:9" ht="14.4">
      <c r="A1636" s="57"/>
      <c r="B1636" s="57"/>
      <c r="C1636" s="57"/>
      <c r="D1636" s="108"/>
      <c r="E1636" s="57"/>
      <c r="F1636" s="57"/>
      <c r="G1636" s="57"/>
      <c r="H1636" s="57"/>
      <c r="I1636" s="57"/>
    </row>
    <row r="1637" spans="1:9" ht="14.4">
      <c r="A1637" s="57"/>
      <c r="B1637" s="57"/>
      <c r="C1637" s="57"/>
      <c r="D1637" s="108"/>
      <c r="E1637" s="57"/>
      <c r="F1637" s="57"/>
      <c r="G1637" s="57"/>
      <c r="H1637" s="57"/>
      <c r="I1637" s="57"/>
    </row>
    <row r="1638" spans="1:9" ht="14.4">
      <c r="A1638" s="57"/>
      <c r="B1638" s="57"/>
      <c r="C1638" s="57"/>
      <c r="D1638" s="108"/>
      <c r="E1638" s="57"/>
      <c r="F1638" s="57"/>
      <c r="G1638" s="57"/>
      <c r="H1638" s="57"/>
      <c r="I1638" s="57"/>
    </row>
    <row r="1639" spans="1:9" ht="14.4">
      <c r="A1639" s="57"/>
      <c r="B1639" s="57"/>
      <c r="C1639" s="57"/>
      <c r="D1639" s="108"/>
      <c r="E1639" s="57"/>
      <c r="F1639" s="57"/>
      <c r="G1639" s="57"/>
      <c r="H1639" s="57"/>
      <c r="I1639" s="57"/>
    </row>
    <row r="1640" spans="1:9" ht="14.4">
      <c r="A1640" s="57"/>
      <c r="B1640" s="57"/>
      <c r="C1640" s="57"/>
      <c r="D1640" s="108"/>
      <c r="E1640" s="57"/>
      <c r="F1640" s="57"/>
      <c r="G1640" s="57"/>
      <c r="H1640" s="57"/>
      <c r="I1640" s="57"/>
    </row>
    <row r="1641" spans="1:9" ht="14.4">
      <c r="A1641" s="57"/>
      <c r="B1641" s="57"/>
      <c r="C1641" s="57"/>
      <c r="D1641" s="108"/>
      <c r="E1641" s="57"/>
      <c r="F1641" s="57"/>
      <c r="G1641" s="57"/>
      <c r="H1641" s="57"/>
      <c r="I1641" s="57"/>
    </row>
    <row r="1642" spans="1:9" ht="14.4">
      <c r="A1642" s="57"/>
      <c r="B1642" s="57"/>
      <c r="C1642" s="57"/>
      <c r="D1642" s="108"/>
      <c r="E1642" s="57"/>
      <c r="F1642" s="57"/>
      <c r="G1642" s="57"/>
      <c r="H1642" s="57"/>
      <c r="I1642" s="57"/>
    </row>
    <row r="1643" spans="1:9" ht="14.4">
      <c r="A1643" s="57"/>
      <c r="B1643" s="57"/>
      <c r="C1643" s="57"/>
      <c r="D1643" s="108"/>
      <c r="E1643" s="57"/>
      <c r="F1643" s="57"/>
      <c r="G1643" s="57"/>
      <c r="H1643" s="57"/>
      <c r="I1643" s="57"/>
    </row>
    <row r="1644" spans="1:9" ht="14.4">
      <c r="A1644" s="57"/>
      <c r="B1644" s="57"/>
      <c r="C1644" s="57"/>
      <c r="D1644" s="108"/>
      <c r="E1644" s="57"/>
      <c r="F1644" s="57"/>
      <c r="G1644" s="57"/>
      <c r="H1644" s="57"/>
      <c r="I1644" s="57"/>
    </row>
    <row r="1645" spans="1:9" ht="14.4">
      <c r="A1645" s="57"/>
      <c r="B1645" s="57"/>
      <c r="C1645" s="57"/>
      <c r="D1645" s="108"/>
      <c r="E1645" s="57"/>
      <c r="F1645" s="57"/>
      <c r="G1645" s="57"/>
      <c r="H1645" s="57"/>
      <c r="I1645" s="57"/>
    </row>
    <row r="1646" spans="1:9" ht="14.4">
      <c r="A1646" s="57"/>
      <c r="B1646" s="57"/>
      <c r="C1646" s="57"/>
      <c r="D1646" s="108"/>
      <c r="E1646" s="57"/>
      <c r="F1646" s="57"/>
      <c r="G1646" s="57"/>
      <c r="H1646" s="57"/>
      <c r="I1646" s="57"/>
    </row>
    <row r="1647" spans="1:9" ht="14.4">
      <c r="A1647" s="57"/>
      <c r="B1647" s="57"/>
      <c r="C1647" s="57"/>
      <c r="D1647" s="108"/>
      <c r="E1647" s="57"/>
      <c r="F1647" s="57"/>
      <c r="G1647" s="57"/>
      <c r="H1647" s="57"/>
      <c r="I1647" s="57"/>
    </row>
    <row r="1648" spans="1:9" ht="14.4">
      <c r="A1648" s="57"/>
      <c r="B1648" s="57"/>
      <c r="C1648" s="57"/>
      <c r="D1648" s="108"/>
      <c r="E1648" s="57"/>
      <c r="F1648" s="57"/>
      <c r="G1648" s="57"/>
      <c r="H1648" s="57"/>
      <c r="I1648" s="57"/>
    </row>
    <row r="1649" spans="1:9" ht="14.4">
      <c r="A1649" s="57"/>
      <c r="B1649" s="57"/>
      <c r="C1649" s="57"/>
      <c r="D1649" s="108"/>
      <c r="E1649" s="57"/>
      <c r="F1649" s="57"/>
      <c r="G1649" s="57"/>
      <c r="H1649" s="57"/>
      <c r="I1649" s="57"/>
    </row>
    <row r="1650" spans="1:9" ht="14.4">
      <c r="A1650" s="57"/>
      <c r="B1650" s="57"/>
      <c r="C1650" s="57"/>
      <c r="D1650" s="108"/>
      <c r="E1650" s="57"/>
      <c r="F1650" s="57"/>
      <c r="G1650" s="57"/>
      <c r="H1650" s="57"/>
      <c r="I1650" s="57"/>
    </row>
    <row r="1651" spans="1:9" ht="14.4">
      <c r="A1651" s="57"/>
      <c r="B1651" s="57"/>
      <c r="C1651" s="57"/>
      <c r="D1651" s="108"/>
      <c r="E1651" s="57"/>
      <c r="F1651" s="57"/>
      <c r="G1651" s="57"/>
      <c r="H1651" s="57"/>
      <c r="I1651" s="57"/>
    </row>
    <row r="1652" spans="1:9" ht="14.4">
      <c r="A1652" s="57"/>
      <c r="B1652" s="57"/>
      <c r="C1652" s="57"/>
      <c r="D1652" s="108"/>
      <c r="E1652" s="57"/>
      <c r="F1652" s="57"/>
      <c r="G1652" s="57"/>
      <c r="H1652" s="57"/>
      <c r="I1652" s="57"/>
    </row>
    <row r="1653" spans="1:9" ht="14.4">
      <c r="A1653" s="57"/>
      <c r="B1653" s="57"/>
      <c r="C1653" s="57"/>
      <c r="D1653" s="108"/>
      <c r="E1653" s="57"/>
      <c r="F1653" s="57"/>
      <c r="G1653" s="57"/>
      <c r="H1653" s="57"/>
      <c r="I1653" s="57"/>
    </row>
    <row r="1654" spans="1:9" ht="14.4">
      <c r="A1654" s="57"/>
      <c r="B1654" s="57"/>
      <c r="C1654" s="57"/>
      <c r="D1654" s="108"/>
      <c r="E1654" s="57"/>
      <c r="F1654" s="57"/>
      <c r="G1654" s="57"/>
      <c r="H1654" s="57"/>
      <c r="I1654" s="57"/>
    </row>
    <row r="1655" spans="1:9" ht="14.4">
      <c r="A1655" s="57"/>
      <c r="B1655" s="57"/>
      <c r="C1655" s="57"/>
      <c r="D1655" s="108"/>
      <c r="E1655" s="57"/>
      <c r="F1655" s="57"/>
      <c r="G1655" s="57"/>
      <c r="H1655" s="57"/>
      <c r="I1655" s="57"/>
    </row>
    <row r="1656" spans="1:9" ht="14.4">
      <c r="A1656" s="57"/>
      <c r="B1656" s="57"/>
      <c r="C1656" s="57"/>
      <c r="D1656" s="108"/>
      <c r="E1656" s="57"/>
      <c r="F1656" s="57"/>
      <c r="G1656" s="57"/>
      <c r="H1656" s="57"/>
      <c r="I1656" s="57"/>
    </row>
    <row r="1657" spans="1:9" ht="14.4">
      <c r="A1657" s="57"/>
      <c r="B1657" s="57"/>
      <c r="C1657" s="57"/>
      <c r="D1657" s="108"/>
      <c r="E1657" s="57"/>
      <c r="F1657" s="57"/>
      <c r="G1657" s="57"/>
      <c r="H1657" s="57"/>
      <c r="I1657" s="57"/>
    </row>
    <row r="1658" spans="1:9" ht="14.4">
      <c r="A1658" s="57"/>
      <c r="B1658" s="57"/>
      <c r="C1658" s="57"/>
      <c r="D1658" s="108"/>
      <c r="E1658" s="57"/>
      <c r="F1658" s="57"/>
      <c r="G1658" s="57"/>
      <c r="H1658" s="57"/>
      <c r="I1658" s="57"/>
    </row>
    <row r="1659" spans="1:9" ht="14.4">
      <c r="A1659" s="57"/>
      <c r="B1659" s="57"/>
      <c r="C1659" s="57"/>
      <c r="D1659" s="108"/>
      <c r="E1659" s="57"/>
      <c r="F1659" s="57"/>
      <c r="G1659" s="57"/>
      <c r="H1659" s="57"/>
      <c r="I1659" s="57"/>
    </row>
    <row r="1660" spans="1:9" ht="14.4">
      <c r="A1660" s="57"/>
      <c r="B1660" s="57"/>
      <c r="C1660" s="57"/>
      <c r="D1660" s="108"/>
      <c r="E1660" s="57"/>
      <c r="F1660" s="57"/>
      <c r="G1660" s="57"/>
      <c r="H1660" s="57"/>
      <c r="I1660" s="57"/>
    </row>
    <row r="1661" spans="1:9" ht="14.4">
      <c r="A1661" s="57"/>
      <c r="B1661" s="57"/>
      <c r="C1661" s="57"/>
      <c r="D1661" s="108"/>
      <c r="E1661" s="57"/>
      <c r="F1661" s="57"/>
      <c r="G1661" s="57"/>
      <c r="H1661" s="57"/>
      <c r="I1661" s="57"/>
    </row>
    <row r="1662" spans="1:9" ht="14.4">
      <c r="A1662" s="57"/>
      <c r="B1662" s="57"/>
      <c r="C1662" s="57"/>
      <c r="D1662" s="108"/>
      <c r="E1662" s="57"/>
      <c r="F1662" s="57"/>
      <c r="G1662" s="57"/>
      <c r="H1662" s="57"/>
      <c r="I1662" s="57"/>
    </row>
    <row r="1663" spans="1:9" ht="14.4">
      <c r="A1663" s="57"/>
      <c r="B1663" s="57"/>
      <c r="C1663" s="57"/>
      <c r="D1663" s="108"/>
      <c r="E1663" s="57"/>
      <c r="F1663" s="57"/>
      <c r="G1663" s="57"/>
      <c r="H1663" s="57"/>
      <c r="I1663" s="57"/>
    </row>
    <row r="1664" spans="1:9" ht="14.4">
      <c r="A1664" s="57"/>
      <c r="B1664" s="57"/>
      <c r="C1664" s="57"/>
      <c r="D1664" s="108"/>
      <c r="E1664" s="57"/>
      <c r="F1664" s="57"/>
      <c r="G1664" s="57"/>
      <c r="H1664" s="57"/>
      <c r="I1664" s="57"/>
    </row>
    <row r="1665" spans="1:9" ht="14.4">
      <c r="A1665" s="57"/>
      <c r="B1665" s="57"/>
      <c r="C1665" s="57"/>
      <c r="D1665" s="108"/>
      <c r="E1665" s="57"/>
      <c r="F1665" s="57"/>
      <c r="G1665" s="57"/>
      <c r="H1665" s="57"/>
      <c r="I1665" s="57"/>
    </row>
    <row r="1666" spans="1:9" ht="14.4">
      <c r="A1666" s="57"/>
      <c r="B1666" s="57"/>
      <c r="C1666" s="57"/>
      <c r="D1666" s="108"/>
      <c r="E1666" s="57"/>
      <c r="F1666" s="57"/>
      <c r="G1666" s="57"/>
      <c r="H1666" s="57"/>
      <c r="I1666" s="57"/>
    </row>
    <row r="1667" spans="1:9" ht="14.4">
      <c r="A1667" s="57"/>
      <c r="B1667" s="57"/>
      <c r="C1667" s="57"/>
      <c r="D1667" s="108"/>
      <c r="E1667" s="57"/>
      <c r="F1667" s="57"/>
      <c r="G1667" s="57"/>
      <c r="H1667" s="57"/>
      <c r="I1667" s="57"/>
    </row>
    <row r="1668" spans="1:9" ht="14.4">
      <c r="A1668" s="57"/>
      <c r="B1668" s="57"/>
      <c r="C1668" s="57"/>
      <c r="D1668" s="108"/>
      <c r="E1668" s="57"/>
      <c r="F1668" s="57"/>
      <c r="G1668" s="57"/>
      <c r="H1668" s="57"/>
      <c r="I1668" s="57"/>
    </row>
    <row r="1669" spans="1:9" ht="14.4">
      <c r="A1669" s="57"/>
      <c r="B1669" s="57"/>
      <c r="C1669" s="57"/>
      <c r="D1669" s="108"/>
      <c r="E1669" s="57"/>
      <c r="F1669" s="57"/>
      <c r="G1669" s="57"/>
      <c r="H1669" s="57"/>
      <c r="I1669" s="57"/>
    </row>
    <row r="1670" spans="1:9" ht="14.4">
      <c r="A1670" s="57"/>
      <c r="B1670" s="57"/>
      <c r="C1670" s="57"/>
      <c r="D1670" s="108"/>
      <c r="E1670" s="57"/>
      <c r="F1670" s="57"/>
      <c r="G1670" s="57"/>
      <c r="H1670" s="57"/>
      <c r="I1670" s="57"/>
    </row>
    <row r="1671" spans="1:9" ht="14.4">
      <c r="A1671" s="57"/>
      <c r="B1671" s="57"/>
      <c r="C1671" s="57"/>
      <c r="D1671" s="108"/>
      <c r="E1671" s="57"/>
      <c r="F1671" s="57"/>
      <c r="G1671" s="57"/>
      <c r="H1671" s="57"/>
      <c r="I1671" s="57"/>
    </row>
    <row r="1672" spans="1:9" ht="14.4">
      <c r="A1672" s="57"/>
      <c r="B1672" s="57"/>
      <c r="C1672" s="57"/>
      <c r="D1672" s="108"/>
      <c r="E1672" s="57"/>
      <c r="F1672" s="57"/>
      <c r="G1672" s="57"/>
      <c r="H1672" s="57"/>
      <c r="I1672" s="57"/>
    </row>
    <row r="1673" spans="1:9" ht="14.4">
      <c r="A1673" s="57"/>
      <c r="B1673" s="57"/>
      <c r="C1673" s="57"/>
      <c r="D1673" s="108"/>
      <c r="E1673" s="57"/>
      <c r="F1673" s="57"/>
      <c r="G1673" s="57"/>
      <c r="H1673" s="57"/>
      <c r="I1673" s="57"/>
    </row>
    <row r="1674" spans="1:9" ht="14.4">
      <c r="A1674" s="57"/>
      <c r="B1674" s="57"/>
      <c r="C1674" s="57"/>
      <c r="D1674" s="108"/>
      <c r="E1674" s="57"/>
      <c r="F1674" s="57"/>
      <c r="G1674" s="57"/>
      <c r="H1674" s="57"/>
      <c r="I1674" s="57"/>
    </row>
    <row r="1675" spans="1:9" ht="14.4">
      <c r="A1675" s="57"/>
      <c r="B1675" s="57"/>
      <c r="C1675" s="57"/>
      <c r="D1675" s="108"/>
      <c r="E1675" s="57"/>
      <c r="F1675" s="57"/>
      <c r="G1675" s="57"/>
      <c r="H1675" s="57"/>
      <c r="I1675" s="57"/>
    </row>
  </sheetData>
  <mergeCells count="11">
    <mergeCell ref="A290:C290"/>
    <mergeCell ref="A291:G291"/>
    <mergeCell ref="A423:C423"/>
    <mergeCell ref="A424:G424"/>
    <mergeCell ref="A435:C435"/>
    <mergeCell ref="A261:G261"/>
    <mergeCell ref="A1:G1"/>
    <mergeCell ref="A3:G3"/>
    <mergeCell ref="A40:G40"/>
    <mergeCell ref="A41:G41"/>
    <mergeCell ref="A260:C260"/>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206"/>
  <sheetViews>
    <sheetView workbookViewId="0">
      <selection activeCell="A4" sqref="A4:G4"/>
    </sheetView>
  </sheetViews>
  <sheetFormatPr defaultColWidth="8.88671875" defaultRowHeight="14.4"/>
  <cols>
    <col min="1" max="1" width="7.5546875" style="139" customWidth="1"/>
    <col min="2" max="2" width="20.88671875" style="117" customWidth="1"/>
    <col min="3" max="3" width="16.5546875" style="117" customWidth="1"/>
    <col min="4" max="4" width="17.88671875" style="139" customWidth="1"/>
    <col min="5" max="5" width="23" style="117" customWidth="1"/>
    <col min="6" max="6" width="35.77734375" style="117" customWidth="1"/>
    <col min="7" max="7" width="34.33203125" style="117" customWidth="1"/>
    <col min="8" max="8" width="22.88671875" style="140" customWidth="1"/>
    <col min="9" max="16384" width="8.88671875" style="117"/>
  </cols>
  <sheetData>
    <row r="1" spans="1:12" ht="15.6">
      <c r="A1" s="1801"/>
      <c r="B1" s="1801"/>
      <c r="C1" s="1801"/>
      <c r="D1" s="1801"/>
      <c r="E1" s="1801"/>
      <c r="F1" s="1801"/>
      <c r="G1" s="1801"/>
      <c r="H1" s="1801"/>
    </row>
    <row r="2" spans="1:12" ht="41.25" customHeight="1">
      <c r="A2" s="1802" t="s">
        <v>2673</v>
      </c>
      <c r="B2" s="1802"/>
      <c r="C2" s="1802"/>
      <c r="D2" s="1802"/>
      <c r="E2" s="1802"/>
      <c r="F2" s="1802"/>
      <c r="G2" s="1802"/>
      <c r="H2" s="1802"/>
    </row>
    <row r="3" spans="1:12" ht="16.2" thickBot="1">
      <c r="A3" s="1803"/>
      <c r="B3" s="1803"/>
      <c r="C3" s="1803"/>
      <c r="D3" s="1803"/>
      <c r="E3" s="1803"/>
      <c r="F3" s="1803"/>
      <c r="G3" s="1804"/>
      <c r="H3" s="1804"/>
    </row>
    <row r="4" spans="1:12" ht="137.25" customHeight="1" thickBot="1">
      <c r="A4" s="1316" t="s">
        <v>9</v>
      </c>
      <c r="B4" s="1317" t="s">
        <v>14</v>
      </c>
      <c r="C4" s="1317" t="s">
        <v>0</v>
      </c>
      <c r="D4" s="1318" t="s">
        <v>1</v>
      </c>
      <c r="E4" s="1317" t="s">
        <v>17</v>
      </c>
      <c r="F4" s="1319" t="s">
        <v>15</v>
      </c>
      <c r="G4" s="1320" t="s">
        <v>16</v>
      </c>
      <c r="H4" s="120"/>
    </row>
    <row r="5" spans="1:12" ht="15" thickBot="1">
      <c r="A5" s="121">
        <v>1</v>
      </c>
      <c r="B5" s="122">
        <v>2</v>
      </c>
      <c r="C5" s="123">
        <v>3</v>
      </c>
      <c r="D5" s="124">
        <v>4</v>
      </c>
      <c r="E5" s="123">
        <v>5</v>
      </c>
      <c r="F5" s="122">
        <v>6</v>
      </c>
      <c r="G5" s="125">
        <v>7</v>
      </c>
      <c r="H5" s="126"/>
    </row>
    <row r="6" spans="1:12">
      <c r="A6" s="1805" t="s">
        <v>2674</v>
      </c>
      <c r="B6" s="1806"/>
      <c r="C6" s="1806"/>
      <c r="D6" s="1806"/>
      <c r="E6" s="1806"/>
      <c r="F6" s="1806"/>
      <c r="G6" s="1806"/>
      <c r="H6" s="1807"/>
    </row>
    <row r="7" spans="1:12" ht="96.6">
      <c r="A7" s="127">
        <v>1</v>
      </c>
      <c r="B7" s="128" t="s">
        <v>2675</v>
      </c>
      <c r="C7" s="119" t="s">
        <v>2676</v>
      </c>
      <c r="D7" s="129">
        <v>3766.2</v>
      </c>
      <c r="E7" s="119" t="s">
        <v>2677</v>
      </c>
      <c r="F7" s="119" t="s">
        <v>2678</v>
      </c>
      <c r="G7" s="119" t="s">
        <v>2679</v>
      </c>
      <c r="H7" s="120"/>
    </row>
    <row r="8" spans="1:12" ht="168" customHeight="1">
      <c r="A8" s="130">
        <v>2</v>
      </c>
      <c r="B8" s="119" t="s">
        <v>2680</v>
      </c>
      <c r="C8" s="131" t="s">
        <v>2681</v>
      </c>
      <c r="D8" s="129">
        <v>8377</v>
      </c>
      <c r="E8" s="119" t="s">
        <v>2682</v>
      </c>
      <c r="F8" s="119" t="s">
        <v>2683</v>
      </c>
      <c r="G8" s="119" t="s">
        <v>2684</v>
      </c>
      <c r="H8" s="120"/>
    </row>
    <row r="9" spans="1:12" ht="152.25" customHeight="1">
      <c r="A9" s="127">
        <v>3</v>
      </c>
      <c r="B9" s="132" t="s">
        <v>2685</v>
      </c>
      <c r="C9" s="119" t="s">
        <v>2681</v>
      </c>
      <c r="D9" s="133">
        <v>1387</v>
      </c>
      <c r="E9" s="119" t="s">
        <v>2686</v>
      </c>
      <c r="F9" s="119" t="s">
        <v>2687</v>
      </c>
      <c r="G9" s="119" t="s">
        <v>2688</v>
      </c>
      <c r="H9" s="120"/>
    </row>
    <row r="10" spans="1:12" ht="82.8">
      <c r="A10" s="127">
        <v>4</v>
      </c>
      <c r="B10" s="119" t="s">
        <v>2689</v>
      </c>
      <c r="C10" s="119" t="s">
        <v>2681</v>
      </c>
      <c r="D10" s="127">
        <v>28</v>
      </c>
      <c r="E10" s="119" t="s">
        <v>2690</v>
      </c>
      <c r="F10" s="119" t="s">
        <v>2691</v>
      </c>
      <c r="G10" s="119" t="s">
        <v>2692</v>
      </c>
      <c r="H10" s="120"/>
    </row>
    <row r="11" spans="1:12" ht="41.4">
      <c r="A11" s="127">
        <v>5</v>
      </c>
      <c r="B11" s="119" t="s">
        <v>2693</v>
      </c>
      <c r="C11" s="119" t="s">
        <v>2694</v>
      </c>
      <c r="D11" s="133">
        <v>100</v>
      </c>
      <c r="E11" s="119" t="s">
        <v>2695</v>
      </c>
      <c r="F11" s="119" t="s">
        <v>2696</v>
      </c>
      <c r="G11" s="119" t="s">
        <v>2697</v>
      </c>
      <c r="H11" s="120"/>
    </row>
    <row r="12" spans="1:12" ht="69">
      <c r="A12" s="127">
        <v>6</v>
      </c>
      <c r="B12" s="119" t="s">
        <v>2698</v>
      </c>
      <c r="C12" s="119" t="s">
        <v>2694</v>
      </c>
      <c r="D12" s="127">
        <v>288</v>
      </c>
      <c r="E12" s="119" t="s">
        <v>2699</v>
      </c>
      <c r="F12" s="119" t="s">
        <v>2700</v>
      </c>
      <c r="G12" s="119" t="s">
        <v>2701</v>
      </c>
      <c r="H12" s="120"/>
      <c r="L12" s="117" t="s">
        <v>2087</v>
      </c>
    </row>
    <row r="13" spans="1:12" ht="69">
      <c r="A13" s="127">
        <v>7</v>
      </c>
      <c r="B13" s="134" t="s">
        <v>2702</v>
      </c>
      <c r="C13" s="119" t="s">
        <v>2694</v>
      </c>
      <c r="D13" s="133">
        <v>341</v>
      </c>
      <c r="E13" s="119" t="s">
        <v>2703</v>
      </c>
      <c r="F13" s="119" t="s">
        <v>2704</v>
      </c>
      <c r="G13" s="119" t="s">
        <v>2705</v>
      </c>
      <c r="H13" s="120"/>
    </row>
    <row r="14" spans="1:12" ht="41.4">
      <c r="A14" s="127">
        <v>8</v>
      </c>
      <c r="B14" s="135" t="s">
        <v>2706</v>
      </c>
      <c r="C14" s="119" t="s">
        <v>2694</v>
      </c>
      <c r="D14" s="127">
        <v>65.599999999999994</v>
      </c>
      <c r="E14" s="119" t="s">
        <v>2707</v>
      </c>
      <c r="F14" s="119" t="s">
        <v>2708</v>
      </c>
      <c r="G14" s="119" t="s">
        <v>2709</v>
      </c>
      <c r="H14" s="120"/>
    </row>
    <row r="15" spans="1:12" ht="55.2">
      <c r="A15" s="127">
        <v>9</v>
      </c>
      <c r="B15" s="119" t="s">
        <v>2710</v>
      </c>
      <c r="C15" s="119" t="s">
        <v>2681</v>
      </c>
      <c r="D15" s="133">
        <v>690</v>
      </c>
      <c r="E15" s="119" t="s">
        <v>2711</v>
      </c>
      <c r="F15" s="119" t="s">
        <v>2712</v>
      </c>
      <c r="G15" s="119" t="s">
        <v>2713</v>
      </c>
      <c r="H15" s="120"/>
    </row>
    <row r="16" spans="1:12" ht="82.8">
      <c r="A16" s="127">
        <v>10</v>
      </c>
      <c r="B16" s="119" t="s">
        <v>2714</v>
      </c>
      <c r="C16" s="119" t="s">
        <v>2681</v>
      </c>
      <c r="D16" s="127">
        <v>312.60000000000002</v>
      </c>
      <c r="E16" s="119" t="s">
        <v>2715</v>
      </c>
      <c r="F16" s="119" t="s">
        <v>2716</v>
      </c>
      <c r="G16" s="119" t="s">
        <v>2713</v>
      </c>
      <c r="H16" s="120"/>
    </row>
    <row r="17" spans="1:8" ht="55.2">
      <c r="A17" s="127">
        <v>11</v>
      </c>
      <c r="B17" s="119" t="s">
        <v>2717</v>
      </c>
      <c r="C17" s="119" t="s">
        <v>2681</v>
      </c>
      <c r="D17" s="133">
        <v>429.3</v>
      </c>
      <c r="E17" s="119" t="s">
        <v>2718</v>
      </c>
      <c r="F17" s="119" t="s">
        <v>2712</v>
      </c>
      <c r="G17" s="119" t="s">
        <v>2713</v>
      </c>
      <c r="H17" s="120"/>
    </row>
    <row r="18" spans="1:8" ht="55.2">
      <c r="A18" s="127">
        <v>12</v>
      </c>
      <c r="B18" s="134" t="s">
        <v>2719</v>
      </c>
      <c r="C18" s="119" t="s">
        <v>2720</v>
      </c>
      <c r="D18" s="127">
        <v>615</v>
      </c>
      <c r="E18" s="119" t="s">
        <v>2721</v>
      </c>
      <c r="F18" s="119" t="s">
        <v>2722</v>
      </c>
      <c r="G18" s="119" t="s">
        <v>2713</v>
      </c>
      <c r="H18" s="120"/>
    </row>
    <row r="19" spans="1:8" ht="82.8">
      <c r="A19" s="127">
        <v>13</v>
      </c>
      <c r="B19" s="119" t="s">
        <v>2723</v>
      </c>
      <c r="C19" s="119" t="s">
        <v>2694</v>
      </c>
      <c r="D19" s="133">
        <v>2803</v>
      </c>
      <c r="E19" s="119" t="s">
        <v>2724</v>
      </c>
      <c r="F19" s="119" t="s">
        <v>2725</v>
      </c>
      <c r="G19" s="119" t="s">
        <v>2713</v>
      </c>
      <c r="H19" s="120"/>
    </row>
    <row r="20" spans="1:8" ht="138">
      <c r="A20" s="127">
        <v>14</v>
      </c>
      <c r="B20" s="119" t="s">
        <v>2726</v>
      </c>
      <c r="C20" s="119" t="s">
        <v>2694</v>
      </c>
      <c r="D20" s="127">
        <v>4193</v>
      </c>
      <c r="E20" s="119" t="s">
        <v>2727</v>
      </c>
      <c r="F20" s="119" t="s">
        <v>2728</v>
      </c>
      <c r="G20" s="119" t="s">
        <v>2729</v>
      </c>
      <c r="H20" s="120"/>
    </row>
    <row r="21" spans="1:8" ht="82.8">
      <c r="A21" s="127">
        <v>15</v>
      </c>
      <c r="B21" s="119" t="s">
        <v>2730</v>
      </c>
      <c r="C21" s="119" t="s">
        <v>2694</v>
      </c>
      <c r="D21" s="133">
        <v>2615</v>
      </c>
      <c r="E21" s="119" t="s">
        <v>2731</v>
      </c>
      <c r="F21" s="119" t="s">
        <v>2732</v>
      </c>
      <c r="G21" s="119" t="s">
        <v>2733</v>
      </c>
      <c r="H21" s="120"/>
    </row>
    <row r="22" spans="1:8" ht="151.80000000000001">
      <c r="A22" s="127">
        <v>16</v>
      </c>
      <c r="B22" s="119" t="s">
        <v>2734</v>
      </c>
      <c r="C22" s="119" t="s">
        <v>2694</v>
      </c>
      <c r="D22" s="127">
        <v>2756.16</v>
      </c>
      <c r="E22" s="119" t="s">
        <v>2735</v>
      </c>
      <c r="F22" s="119" t="s">
        <v>2736</v>
      </c>
      <c r="G22" s="119" t="s">
        <v>2737</v>
      </c>
      <c r="H22" s="120"/>
    </row>
    <row r="23" spans="1:8" ht="110.4">
      <c r="A23" s="127">
        <v>17</v>
      </c>
      <c r="B23" s="119" t="s">
        <v>2738</v>
      </c>
      <c r="C23" s="119" t="s">
        <v>2681</v>
      </c>
      <c r="D23" s="133">
        <v>3538.12</v>
      </c>
      <c r="E23" s="119" t="s">
        <v>2739</v>
      </c>
      <c r="F23" s="119" t="s">
        <v>2740</v>
      </c>
      <c r="G23" s="119" t="s">
        <v>2741</v>
      </c>
      <c r="H23" s="120"/>
    </row>
    <row r="24" spans="1:8" ht="55.2">
      <c r="A24" s="127">
        <v>18</v>
      </c>
      <c r="B24" s="119" t="s">
        <v>2742</v>
      </c>
      <c r="C24" s="134" t="s">
        <v>2743</v>
      </c>
      <c r="D24" s="127">
        <v>175</v>
      </c>
      <c r="E24" s="119" t="s">
        <v>2744</v>
      </c>
      <c r="F24" s="119" t="s">
        <v>2745</v>
      </c>
      <c r="G24" s="119" t="s">
        <v>2746</v>
      </c>
      <c r="H24" s="120"/>
    </row>
    <row r="25" spans="1:8" ht="82.8">
      <c r="A25" s="127">
        <v>19</v>
      </c>
      <c r="B25" s="119" t="s">
        <v>2747</v>
      </c>
      <c r="C25" s="119" t="s">
        <v>2743</v>
      </c>
      <c r="D25" s="127">
        <v>157</v>
      </c>
      <c r="E25" s="119" t="s">
        <v>2748</v>
      </c>
      <c r="F25" s="119" t="s">
        <v>2749</v>
      </c>
      <c r="G25" s="119" t="s">
        <v>2750</v>
      </c>
      <c r="H25" s="120"/>
    </row>
    <row r="26" spans="1:8" ht="69">
      <c r="A26" s="127">
        <v>20</v>
      </c>
      <c r="B26" s="119" t="s">
        <v>2751</v>
      </c>
      <c r="C26" s="119" t="s">
        <v>2743</v>
      </c>
      <c r="D26" s="133">
        <v>598</v>
      </c>
      <c r="E26" s="119" t="s">
        <v>2752</v>
      </c>
      <c r="F26" s="119" t="s">
        <v>2749</v>
      </c>
      <c r="G26" s="119" t="s">
        <v>2753</v>
      </c>
      <c r="H26" s="120"/>
    </row>
    <row r="27" spans="1:8" ht="69">
      <c r="A27" s="127">
        <v>21</v>
      </c>
      <c r="B27" s="134" t="s">
        <v>2754</v>
      </c>
      <c r="C27" s="119" t="s">
        <v>2743</v>
      </c>
      <c r="D27" s="127">
        <v>946</v>
      </c>
      <c r="E27" s="119" t="s">
        <v>2755</v>
      </c>
      <c r="F27" s="119" t="s">
        <v>2749</v>
      </c>
      <c r="G27" s="119" t="s">
        <v>2756</v>
      </c>
      <c r="H27" s="120"/>
    </row>
    <row r="28" spans="1:8" ht="96.6">
      <c r="A28" s="127">
        <v>22</v>
      </c>
      <c r="B28" s="135" t="s">
        <v>2757</v>
      </c>
      <c r="C28" s="135" t="s">
        <v>2743</v>
      </c>
      <c r="D28" s="133">
        <v>1079</v>
      </c>
      <c r="E28" s="119" t="s">
        <v>2758</v>
      </c>
      <c r="F28" s="119" t="s">
        <v>2759</v>
      </c>
      <c r="G28" s="119" t="s">
        <v>2760</v>
      </c>
      <c r="H28" s="136"/>
    </row>
    <row r="29" spans="1:8" ht="55.2">
      <c r="A29" s="127">
        <v>23</v>
      </c>
      <c r="B29" s="119" t="s">
        <v>2761</v>
      </c>
      <c r="C29" s="119" t="s">
        <v>2762</v>
      </c>
      <c r="D29" s="127">
        <v>207</v>
      </c>
      <c r="E29" s="119" t="s">
        <v>2763</v>
      </c>
      <c r="F29" s="119" t="s">
        <v>2749</v>
      </c>
      <c r="G29" s="119" t="s">
        <v>2756</v>
      </c>
      <c r="H29" s="120"/>
    </row>
    <row r="30" spans="1:8" ht="96.6">
      <c r="A30" s="127">
        <v>24</v>
      </c>
      <c r="B30" s="119" t="s">
        <v>2764</v>
      </c>
      <c r="C30" s="119" t="s">
        <v>2765</v>
      </c>
      <c r="D30" s="133">
        <v>125</v>
      </c>
      <c r="E30" s="119" t="s">
        <v>2766</v>
      </c>
      <c r="F30" s="119" t="s">
        <v>2767</v>
      </c>
      <c r="G30" s="119" t="s">
        <v>2760</v>
      </c>
      <c r="H30" s="120"/>
    </row>
    <row r="31" spans="1:8" ht="41.4">
      <c r="A31" s="127">
        <v>25</v>
      </c>
      <c r="B31" s="119" t="s">
        <v>2768</v>
      </c>
      <c r="C31" s="119" t="s">
        <v>2769</v>
      </c>
      <c r="D31" s="129">
        <v>100</v>
      </c>
      <c r="E31" s="119" t="s">
        <v>2770</v>
      </c>
      <c r="F31" s="119" t="s">
        <v>2771</v>
      </c>
      <c r="G31" s="119" t="s">
        <v>2772</v>
      </c>
      <c r="H31" s="120"/>
    </row>
    <row r="32" spans="1:8" ht="82.8">
      <c r="A32" s="127">
        <v>26</v>
      </c>
      <c r="B32" s="119" t="s">
        <v>2773</v>
      </c>
      <c r="C32" s="119" t="s">
        <v>2774</v>
      </c>
      <c r="D32" s="129">
        <v>648</v>
      </c>
      <c r="E32" s="119" t="s">
        <v>2775</v>
      </c>
      <c r="F32" s="119" t="s">
        <v>2759</v>
      </c>
      <c r="G32" s="119" t="s">
        <v>2776</v>
      </c>
      <c r="H32" s="120"/>
    </row>
    <row r="33" spans="1:8" ht="82.8">
      <c r="A33" s="127">
        <v>27</v>
      </c>
      <c r="B33" s="119" t="s">
        <v>2777</v>
      </c>
      <c r="C33" s="119" t="s">
        <v>2778</v>
      </c>
      <c r="D33" s="129">
        <v>30</v>
      </c>
      <c r="E33" s="119" t="s">
        <v>2779</v>
      </c>
      <c r="F33" s="119" t="s">
        <v>2780</v>
      </c>
      <c r="G33" s="119" t="s">
        <v>2781</v>
      </c>
      <c r="H33" s="120"/>
    </row>
    <row r="34" spans="1:8" ht="82.8">
      <c r="A34" s="127">
        <v>28</v>
      </c>
      <c r="B34" s="134" t="s">
        <v>2782</v>
      </c>
      <c r="C34" s="119" t="s">
        <v>2783</v>
      </c>
      <c r="D34" s="129">
        <v>56</v>
      </c>
      <c r="E34" s="119" t="s">
        <v>2784</v>
      </c>
      <c r="F34" s="119" t="s">
        <v>2749</v>
      </c>
      <c r="G34" s="119" t="s">
        <v>2785</v>
      </c>
      <c r="H34" s="120"/>
    </row>
    <row r="35" spans="1:8" ht="41.4">
      <c r="A35" s="127">
        <v>29</v>
      </c>
      <c r="B35" s="119" t="s">
        <v>2786</v>
      </c>
      <c r="C35" s="119" t="s">
        <v>2787</v>
      </c>
      <c r="D35" s="129">
        <v>62</v>
      </c>
      <c r="E35" s="119" t="s">
        <v>2788</v>
      </c>
      <c r="F35" s="119" t="s">
        <v>2789</v>
      </c>
      <c r="G35" s="119" t="s">
        <v>2790</v>
      </c>
      <c r="H35" s="120"/>
    </row>
    <row r="36" spans="1:8" ht="69">
      <c r="A36" s="127">
        <v>30</v>
      </c>
      <c r="B36" s="119" t="s">
        <v>2791</v>
      </c>
      <c r="C36" s="119" t="s">
        <v>2792</v>
      </c>
      <c r="D36" s="129">
        <v>33</v>
      </c>
      <c r="E36" s="119" t="s">
        <v>2793</v>
      </c>
      <c r="F36" s="119" t="s">
        <v>2794</v>
      </c>
      <c r="G36" s="119" t="s">
        <v>2795</v>
      </c>
      <c r="H36" s="120"/>
    </row>
    <row r="37" spans="1:8" ht="55.2">
      <c r="A37" s="127">
        <v>31</v>
      </c>
      <c r="B37" s="119" t="s">
        <v>2796</v>
      </c>
      <c r="C37" s="119" t="s">
        <v>2797</v>
      </c>
      <c r="D37" s="129">
        <v>75</v>
      </c>
      <c r="E37" s="119" t="s">
        <v>2798</v>
      </c>
      <c r="F37" s="119" t="s">
        <v>2799</v>
      </c>
      <c r="G37" s="119" t="s">
        <v>2800</v>
      </c>
      <c r="H37" s="120"/>
    </row>
    <row r="38" spans="1:8" ht="55.2">
      <c r="A38" s="127">
        <v>32</v>
      </c>
      <c r="B38" s="119" t="s">
        <v>2801</v>
      </c>
      <c r="C38" s="119" t="s">
        <v>2802</v>
      </c>
      <c r="D38" s="129">
        <v>45</v>
      </c>
      <c r="E38" s="119" t="s">
        <v>2803</v>
      </c>
      <c r="F38" s="119" t="s">
        <v>2804</v>
      </c>
      <c r="G38" s="119" t="s">
        <v>2805</v>
      </c>
      <c r="H38" s="120"/>
    </row>
    <row r="39" spans="1:8">
      <c r="A39" s="1718" t="s">
        <v>2806</v>
      </c>
      <c r="B39" s="1719"/>
      <c r="C39" s="1719"/>
      <c r="D39" s="1719"/>
      <c r="E39" s="1719"/>
      <c r="F39" s="1719"/>
      <c r="G39" s="1719"/>
      <c r="H39" s="1720"/>
    </row>
    <row r="40" spans="1:8" ht="96.6">
      <c r="A40" s="127">
        <v>33</v>
      </c>
      <c r="B40" s="119" t="s">
        <v>2807</v>
      </c>
      <c r="C40" s="119" t="s">
        <v>106</v>
      </c>
      <c r="D40" s="129">
        <v>4917.8999999999996</v>
      </c>
      <c r="E40" s="119" t="s">
        <v>2808</v>
      </c>
      <c r="F40" s="119" t="s">
        <v>2809</v>
      </c>
      <c r="G40" s="119" t="s">
        <v>2810</v>
      </c>
      <c r="H40" s="120"/>
    </row>
    <row r="41" spans="1:8" ht="165.6">
      <c r="A41" s="127">
        <v>34</v>
      </c>
      <c r="B41" s="135" t="s">
        <v>2811</v>
      </c>
      <c r="C41" s="119" t="s">
        <v>106</v>
      </c>
      <c r="D41" s="129">
        <v>4514.4650000000001</v>
      </c>
      <c r="E41" s="119" t="s">
        <v>2812</v>
      </c>
      <c r="F41" s="119" t="s">
        <v>2813</v>
      </c>
      <c r="G41" s="119" t="s">
        <v>2814</v>
      </c>
      <c r="H41" s="120"/>
    </row>
    <row r="42" spans="1:8" ht="96.6">
      <c r="A42" s="127">
        <v>35</v>
      </c>
      <c r="B42" s="134" t="s">
        <v>2815</v>
      </c>
      <c r="C42" s="119" t="s">
        <v>106</v>
      </c>
      <c r="D42" s="129">
        <v>2823.3</v>
      </c>
      <c r="E42" s="119" t="s">
        <v>2816</v>
      </c>
      <c r="F42" s="119" t="s">
        <v>2700</v>
      </c>
      <c r="G42" s="119" t="s">
        <v>2817</v>
      </c>
      <c r="H42" s="120"/>
    </row>
    <row r="43" spans="1:8" ht="110.4">
      <c r="A43" s="127">
        <v>36</v>
      </c>
      <c r="B43" s="119" t="s">
        <v>2818</v>
      </c>
      <c r="C43" s="119" t="s">
        <v>106</v>
      </c>
      <c r="D43" s="129">
        <v>1844</v>
      </c>
      <c r="E43" s="119" t="s">
        <v>2819</v>
      </c>
      <c r="F43" s="119" t="s">
        <v>2820</v>
      </c>
      <c r="G43" s="119" t="s">
        <v>2821</v>
      </c>
      <c r="H43" s="120"/>
    </row>
    <row r="44" spans="1:8" ht="110.4">
      <c r="A44" s="127">
        <v>37</v>
      </c>
      <c r="B44" s="119" t="s">
        <v>2689</v>
      </c>
      <c r="C44" s="119" t="s">
        <v>2681</v>
      </c>
      <c r="D44" s="129">
        <v>26</v>
      </c>
      <c r="E44" s="119" t="s">
        <v>2822</v>
      </c>
      <c r="F44" s="119" t="s">
        <v>2823</v>
      </c>
      <c r="G44" s="119" t="s">
        <v>2824</v>
      </c>
      <c r="H44" s="120"/>
    </row>
    <row r="45" spans="1:8" ht="27.6">
      <c r="A45" s="127">
        <v>38</v>
      </c>
      <c r="B45" s="119" t="s">
        <v>2825</v>
      </c>
      <c r="C45" s="119" t="s">
        <v>2681</v>
      </c>
      <c r="D45" s="129">
        <v>2.5</v>
      </c>
      <c r="E45" s="119" t="s">
        <v>2826</v>
      </c>
      <c r="F45" s="119" t="s">
        <v>2827</v>
      </c>
      <c r="G45" s="119" t="s">
        <v>2828</v>
      </c>
      <c r="H45" s="120"/>
    </row>
    <row r="46" spans="1:8" ht="41.4">
      <c r="A46" s="127">
        <v>39</v>
      </c>
      <c r="B46" s="119" t="s">
        <v>2829</v>
      </c>
      <c r="C46" s="119" t="s">
        <v>2681</v>
      </c>
      <c r="D46" s="129">
        <v>113.4</v>
      </c>
      <c r="E46" s="119" t="s">
        <v>2830</v>
      </c>
      <c r="F46" s="119" t="s">
        <v>2831</v>
      </c>
      <c r="G46" s="119" t="s">
        <v>2832</v>
      </c>
      <c r="H46" s="120"/>
    </row>
    <row r="47" spans="1:8" ht="41.4">
      <c r="A47" s="127">
        <v>40</v>
      </c>
      <c r="B47" s="119" t="s">
        <v>2833</v>
      </c>
      <c r="C47" s="119" t="s">
        <v>2681</v>
      </c>
      <c r="D47" s="129">
        <v>400</v>
      </c>
      <c r="E47" s="119" t="s">
        <v>2834</v>
      </c>
      <c r="F47" s="119" t="s">
        <v>2696</v>
      </c>
      <c r="G47" s="119" t="s">
        <v>2835</v>
      </c>
      <c r="H47" s="120"/>
    </row>
    <row r="48" spans="1:8" ht="69">
      <c r="A48" s="127">
        <v>41</v>
      </c>
      <c r="B48" s="119" t="s">
        <v>2836</v>
      </c>
      <c r="C48" s="119" t="s">
        <v>2837</v>
      </c>
      <c r="D48" s="129">
        <v>48.4</v>
      </c>
      <c r="E48" s="119" t="s">
        <v>2838</v>
      </c>
      <c r="F48" s="119" t="s">
        <v>2839</v>
      </c>
      <c r="G48" s="119" t="s">
        <v>2840</v>
      </c>
      <c r="H48" s="120"/>
    </row>
    <row r="49" spans="1:8" ht="41.4">
      <c r="A49" s="127">
        <v>42</v>
      </c>
      <c r="B49" s="119" t="s">
        <v>2841</v>
      </c>
      <c r="C49" s="138" t="s">
        <v>2681</v>
      </c>
      <c r="D49" s="129">
        <v>121</v>
      </c>
      <c r="E49" s="119" t="s">
        <v>2842</v>
      </c>
      <c r="F49" s="119" t="s">
        <v>2843</v>
      </c>
      <c r="G49" s="119" t="s">
        <v>2844</v>
      </c>
      <c r="H49" s="120"/>
    </row>
    <row r="50" spans="1:8" ht="41.4">
      <c r="A50" s="127">
        <v>43</v>
      </c>
      <c r="B50" s="119" t="s">
        <v>2845</v>
      </c>
      <c r="C50" s="119" t="s">
        <v>2837</v>
      </c>
      <c r="D50" s="129">
        <v>15</v>
      </c>
      <c r="E50" s="119" t="s">
        <v>2846</v>
      </c>
      <c r="F50" s="119" t="s">
        <v>2847</v>
      </c>
      <c r="G50" s="119" t="s">
        <v>2848</v>
      </c>
      <c r="H50" s="120"/>
    </row>
    <row r="51" spans="1:8" ht="41.4">
      <c r="A51" s="127">
        <v>44</v>
      </c>
      <c r="B51" s="119" t="s">
        <v>2849</v>
      </c>
      <c r="C51" s="119" t="s">
        <v>2694</v>
      </c>
      <c r="D51" s="129">
        <v>2156.4</v>
      </c>
      <c r="E51" s="119" t="s">
        <v>2850</v>
      </c>
      <c r="F51" s="119" t="s">
        <v>2771</v>
      </c>
      <c r="G51" s="119" t="s">
        <v>2851</v>
      </c>
      <c r="H51" s="120"/>
    </row>
    <row r="52" spans="1:8" ht="41.4">
      <c r="A52" s="127">
        <v>45</v>
      </c>
      <c r="B52" s="119" t="s">
        <v>2852</v>
      </c>
      <c r="C52" s="119" t="s">
        <v>2694</v>
      </c>
      <c r="D52" s="129">
        <v>1053.58</v>
      </c>
      <c r="E52" s="119" t="s">
        <v>2853</v>
      </c>
      <c r="F52" s="119" t="s">
        <v>2771</v>
      </c>
      <c r="G52" s="119" t="s">
        <v>2854</v>
      </c>
      <c r="H52" s="120"/>
    </row>
    <row r="53" spans="1:8" ht="41.4">
      <c r="A53" s="127">
        <v>46</v>
      </c>
      <c r="B53" s="119" t="s">
        <v>2855</v>
      </c>
      <c r="C53" s="119" t="s">
        <v>2694</v>
      </c>
      <c r="D53" s="129">
        <v>625.70000000000005</v>
      </c>
      <c r="E53" s="119" t="s">
        <v>2856</v>
      </c>
      <c r="F53" s="119" t="s">
        <v>2771</v>
      </c>
      <c r="G53" s="119" t="s">
        <v>2857</v>
      </c>
      <c r="H53" s="120"/>
    </row>
    <row r="54" spans="1:8" ht="82.8">
      <c r="A54" s="127">
        <v>47</v>
      </c>
      <c r="B54" s="119" t="s">
        <v>2858</v>
      </c>
      <c r="C54" s="119" t="s">
        <v>2694</v>
      </c>
      <c r="D54" s="129">
        <v>385.09</v>
      </c>
      <c r="E54" s="119" t="s">
        <v>2859</v>
      </c>
      <c r="F54" s="119" t="s">
        <v>2712</v>
      </c>
      <c r="G54" s="119" t="s">
        <v>2860</v>
      </c>
      <c r="H54" s="120"/>
    </row>
    <row r="55" spans="1:8" ht="55.2">
      <c r="A55" s="127">
        <v>48</v>
      </c>
      <c r="B55" s="119" t="s">
        <v>2861</v>
      </c>
      <c r="C55" s="119" t="s">
        <v>2694</v>
      </c>
      <c r="D55" s="129">
        <v>134.24</v>
      </c>
      <c r="E55" s="119" t="s">
        <v>2862</v>
      </c>
      <c r="F55" s="119" t="s">
        <v>2712</v>
      </c>
      <c r="G55" s="119" t="s">
        <v>2860</v>
      </c>
      <c r="H55" s="120"/>
    </row>
    <row r="56" spans="1:8" ht="69">
      <c r="A56" s="127">
        <v>49</v>
      </c>
      <c r="B56" s="119" t="s">
        <v>2863</v>
      </c>
      <c r="C56" s="119" t="s">
        <v>2694</v>
      </c>
      <c r="D56" s="129">
        <v>338.87</v>
      </c>
      <c r="E56" s="119" t="s">
        <v>2864</v>
      </c>
      <c r="F56" s="119" t="s">
        <v>2712</v>
      </c>
      <c r="G56" s="119" t="s">
        <v>2860</v>
      </c>
      <c r="H56" s="120"/>
    </row>
    <row r="57" spans="1:8" ht="69">
      <c r="A57" s="127">
        <v>50</v>
      </c>
      <c r="B57" s="119" t="s">
        <v>2865</v>
      </c>
      <c r="C57" s="119" t="s">
        <v>2694</v>
      </c>
      <c r="D57" s="129">
        <v>825.58</v>
      </c>
      <c r="E57" s="119" t="s">
        <v>2866</v>
      </c>
      <c r="F57" s="119" t="s">
        <v>2712</v>
      </c>
      <c r="G57" s="119" t="s">
        <v>2860</v>
      </c>
      <c r="H57" s="120"/>
    </row>
    <row r="58" spans="1:8" ht="82.8">
      <c r="A58" s="127">
        <v>51</v>
      </c>
      <c r="B58" s="119" t="s">
        <v>2867</v>
      </c>
      <c r="C58" s="119" t="s">
        <v>2694</v>
      </c>
      <c r="D58" s="129">
        <v>733.25</v>
      </c>
      <c r="E58" s="119" t="s">
        <v>2868</v>
      </c>
      <c r="F58" s="119" t="s">
        <v>2712</v>
      </c>
      <c r="G58" s="119" t="s">
        <v>2860</v>
      </c>
      <c r="H58" s="120"/>
    </row>
    <row r="59" spans="1:8" ht="110.4">
      <c r="A59" s="127">
        <v>52</v>
      </c>
      <c r="B59" s="119" t="s">
        <v>2869</v>
      </c>
      <c r="C59" s="119" t="s">
        <v>2694</v>
      </c>
      <c r="D59" s="129">
        <v>1059.47</v>
      </c>
      <c r="E59" s="119" t="s">
        <v>2870</v>
      </c>
      <c r="F59" s="119" t="s">
        <v>2712</v>
      </c>
      <c r="G59" s="119" t="s">
        <v>2860</v>
      </c>
      <c r="H59" s="120"/>
    </row>
    <row r="60" spans="1:8" ht="55.2">
      <c r="A60" s="127">
        <v>53</v>
      </c>
      <c r="B60" s="119" t="s">
        <v>2871</v>
      </c>
      <c r="C60" s="119" t="s">
        <v>2694</v>
      </c>
      <c r="D60" s="129">
        <v>664.4</v>
      </c>
      <c r="E60" s="119" t="s">
        <v>2872</v>
      </c>
      <c r="F60" s="119" t="s">
        <v>2873</v>
      </c>
      <c r="G60" s="119" t="s">
        <v>2874</v>
      </c>
      <c r="H60" s="120"/>
    </row>
    <row r="61" spans="1:8" ht="82.8">
      <c r="A61" s="127">
        <v>54</v>
      </c>
      <c r="B61" s="119" t="s">
        <v>2875</v>
      </c>
      <c r="C61" s="119" t="s">
        <v>2694</v>
      </c>
      <c r="D61" s="129">
        <v>1254.5</v>
      </c>
      <c r="E61" s="119" t="s">
        <v>2876</v>
      </c>
      <c r="F61" s="119" t="s">
        <v>2877</v>
      </c>
      <c r="G61" s="119" t="s">
        <v>2878</v>
      </c>
      <c r="H61" s="120"/>
    </row>
    <row r="62" spans="1:8" ht="82.8">
      <c r="A62" s="127">
        <v>55</v>
      </c>
      <c r="B62" s="119" t="s">
        <v>2879</v>
      </c>
      <c r="C62" s="119" t="s">
        <v>2694</v>
      </c>
      <c r="D62" s="129">
        <v>978.4</v>
      </c>
      <c r="E62" s="119" t="s">
        <v>2880</v>
      </c>
      <c r="F62" s="119" t="s">
        <v>2873</v>
      </c>
      <c r="G62" s="119" t="s">
        <v>2881</v>
      </c>
      <c r="H62" s="120"/>
    </row>
    <row r="63" spans="1:8" ht="55.2">
      <c r="A63" s="127">
        <v>56</v>
      </c>
      <c r="B63" s="119" t="s">
        <v>2882</v>
      </c>
      <c r="C63" s="119" t="s">
        <v>2694</v>
      </c>
      <c r="D63" s="129">
        <v>1076.9000000000001</v>
      </c>
      <c r="E63" s="119" t="s">
        <v>2883</v>
      </c>
      <c r="F63" s="119" t="s">
        <v>2877</v>
      </c>
      <c r="G63" s="119" t="s">
        <v>2884</v>
      </c>
      <c r="H63" s="120"/>
    </row>
    <row r="64" spans="1:8" ht="55.2">
      <c r="A64" s="127">
        <v>57</v>
      </c>
      <c r="B64" s="119" t="s">
        <v>2885</v>
      </c>
      <c r="C64" s="119" t="s">
        <v>2694</v>
      </c>
      <c r="D64" s="129">
        <v>1297.0999999999999</v>
      </c>
      <c r="E64" s="119" t="s">
        <v>2886</v>
      </c>
      <c r="F64" s="119" t="s">
        <v>2887</v>
      </c>
      <c r="G64" s="119" t="s">
        <v>2884</v>
      </c>
      <c r="H64" s="120"/>
    </row>
    <row r="65" spans="1:8" ht="55.2">
      <c r="A65" s="127">
        <v>58</v>
      </c>
      <c r="B65" s="119" t="s">
        <v>2888</v>
      </c>
      <c r="C65" s="119" t="s">
        <v>2694</v>
      </c>
      <c r="D65" s="129">
        <v>507.1</v>
      </c>
      <c r="E65" s="119" t="s">
        <v>2889</v>
      </c>
      <c r="F65" s="119" t="s">
        <v>2890</v>
      </c>
      <c r="G65" s="119" t="s">
        <v>2884</v>
      </c>
      <c r="H65" s="120"/>
    </row>
    <row r="66" spans="1:8" ht="55.2">
      <c r="A66" s="127">
        <v>59</v>
      </c>
      <c r="B66" s="119" t="s">
        <v>2891</v>
      </c>
      <c r="C66" s="119" t="s">
        <v>2694</v>
      </c>
      <c r="D66" s="129">
        <v>1874.1</v>
      </c>
      <c r="E66" s="119" t="s">
        <v>2892</v>
      </c>
      <c r="F66" s="119" t="s">
        <v>2887</v>
      </c>
      <c r="G66" s="119" t="s">
        <v>2893</v>
      </c>
      <c r="H66" s="120"/>
    </row>
    <row r="67" spans="1:8" ht="41.4">
      <c r="A67" s="127">
        <v>60</v>
      </c>
      <c r="B67" s="119" t="s">
        <v>2894</v>
      </c>
      <c r="C67" s="119" t="s">
        <v>2694</v>
      </c>
      <c r="D67" s="129">
        <v>1278.7</v>
      </c>
      <c r="E67" s="119" t="s">
        <v>2895</v>
      </c>
      <c r="F67" s="119" t="s">
        <v>2896</v>
      </c>
      <c r="G67" s="119" t="s">
        <v>2893</v>
      </c>
      <c r="H67" s="120"/>
    </row>
    <row r="68" spans="1:8" ht="41.4">
      <c r="A68" s="127">
        <v>61</v>
      </c>
      <c r="B68" s="119" t="s">
        <v>2897</v>
      </c>
      <c r="C68" s="119" t="s">
        <v>2694</v>
      </c>
      <c r="D68" s="129">
        <v>975</v>
      </c>
      <c r="E68" s="119" t="s">
        <v>2898</v>
      </c>
      <c r="F68" s="119" t="s">
        <v>2771</v>
      </c>
      <c r="G68" s="119" t="s">
        <v>2899</v>
      </c>
      <c r="H68" s="120"/>
    </row>
    <row r="69" spans="1:8" ht="41.4">
      <c r="A69" s="127">
        <v>62</v>
      </c>
      <c r="B69" s="119" t="s">
        <v>2900</v>
      </c>
      <c r="C69" s="119" t="s">
        <v>2694</v>
      </c>
      <c r="D69" s="129">
        <v>681.8</v>
      </c>
      <c r="E69" s="119" t="s">
        <v>2853</v>
      </c>
      <c r="F69" s="119" t="s">
        <v>2771</v>
      </c>
      <c r="G69" s="119" t="s">
        <v>2893</v>
      </c>
      <c r="H69" s="120"/>
    </row>
    <row r="70" spans="1:8" ht="41.4">
      <c r="A70" s="127">
        <v>63</v>
      </c>
      <c r="B70" s="119" t="s">
        <v>2901</v>
      </c>
      <c r="C70" s="119" t="s">
        <v>2694</v>
      </c>
      <c r="D70" s="129">
        <v>374.6</v>
      </c>
      <c r="E70" s="119" t="s">
        <v>2902</v>
      </c>
      <c r="F70" s="119" t="s">
        <v>2771</v>
      </c>
      <c r="G70" s="119" t="s">
        <v>2893</v>
      </c>
      <c r="H70" s="120"/>
    </row>
    <row r="71" spans="1:8" ht="69">
      <c r="A71" s="127">
        <v>64</v>
      </c>
      <c r="B71" s="119" t="s">
        <v>2903</v>
      </c>
      <c r="C71" s="119" t="s">
        <v>2694</v>
      </c>
      <c r="D71" s="129">
        <v>3504.2</v>
      </c>
      <c r="E71" s="119" t="s">
        <v>2904</v>
      </c>
      <c r="F71" s="119" t="s">
        <v>2877</v>
      </c>
      <c r="G71" s="119" t="s">
        <v>2905</v>
      </c>
      <c r="H71" s="120"/>
    </row>
    <row r="72" spans="1:8" ht="55.2">
      <c r="A72" s="127">
        <v>65</v>
      </c>
      <c r="B72" s="119" t="s">
        <v>2906</v>
      </c>
      <c r="C72" s="119" t="s">
        <v>2694</v>
      </c>
      <c r="D72" s="129">
        <v>137.5</v>
      </c>
      <c r="E72" s="119" t="s">
        <v>2907</v>
      </c>
      <c r="F72" s="119" t="s">
        <v>2908</v>
      </c>
      <c r="G72" s="119" t="s">
        <v>2905</v>
      </c>
      <c r="H72" s="120"/>
    </row>
    <row r="73" spans="1:8" ht="55.2">
      <c r="A73" s="127">
        <v>66</v>
      </c>
      <c r="B73" s="119" t="s">
        <v>2909</v>
      </c>
      <c r="C73" s="119" t="s">
        <v>2694</v>
      </c>
      <c r="D73" s="129">
        <v>120.66</v>
      </c>
      <c r="E73" s="119" t="s">
        <v>2910</v>
      </c>
      <c r="F73" s="119" t="s">
        <v>2911</v>
      </c>
      <c r="G73" s="119" t="s">
        <v>2912</v>
      </c>
      <c r="H73" s="120"/>
    </row>
    <row r="74" spans="1:8" ht="55.2">
      <c r="A74" s="127">
        <v>67</v>
      </c>
      <c r="B74" s="119" t="s">
        <v>2913</v>
      </c>
      <c r="C74" s="119" t="s">
        <v>2694</v>
      </c>
      <c r="D74" s="129">
        <v>801.34</v>
      </c>
      <c r="E74" s="119" t="s">
        <v>2914</v>
      </c>
      <c r="F74" s="119" t="s">
        <v>2915</v>
      </c>
      <c r="G74" s="119" t="s">
        <v>2912</v>
      </c>
      <c r="H74" s="120"/>
    </row>
    <row r="75" spans="1:8" ht="41.4">
      <c r="A75" s="127">
        <v>68</v>
      </c>
      <c r="B75" s="119" t="s">
        <v>2916</v>
      </c>
      <c r="C75" s="119" t="s">
        <v>2694</v>
      </c>
      <c r="D75" s="129">
        <v>945.46</v>
      </c>
      <c r="E75" s="119" t="s">
        <v>2917</v>
      </c>
      <c r="F75" s="119" t="s">
        <v>2915</v>
      </c>
      <c r="G75" s="119" t="s">
        <v>2912</v>
      </c>
      <c r="H75" s="120"/>
    </row>
    <row r="76" spans="1:8" ht="55.2">
      <c r="A76" s="127">
        <v>69</v>
      </c>
      <c r="B76" s="119" t="s">
        <v>2918</v>
      </c>
      <c r="C76" s="119" t="s">
        <v>2694</v>
      </c>
      <c r="D76" s="129">
        <v>66.900000000000006</v>
      </c>
      <c r="E76" s="119" t="s">
        <v>2919</v>
      </c>
      <c r="F76" s="119" t="s">
        <v>2915</v>
      </c>
      <c r="G76" s="119" t="s">
        <v>2912</v>
      </c>
      <c r="H76" s="120"/>
    </row>
    <row r="77" spans="1:8" ht="41.4">
      <c r="A77" s="127">
        <v>70</v>
      </c>
      <c r="B77" s="119" t="s">
        <v>2920</v>
      </c>
      <c r="C77" s="119" t="s">
        <v>2694</v>
      </c>
      <c r="D77" s="129">
        <v>117</v>
      </c>
      <c r="E77" s="119" t="s">
        <v>2921</v>
      </c>
      <c r="F77" s="119" t="s">
        <v>2704</v>
      </c>
      <c r="G77" s="119" t="s">
        <v>2912</v>
      </c>
      <c r="H77" s="120"/>
    </row>
    <row r="78" spans="1:8" ht="41.4">
      <c r="A78" s="127">
        <v>71</v>
      </c>
      <c r="B78" s="119" t="s">
        <v>2922</v>
      </c>
      <c r="C78" s="119" t="s">
        <v>2694</v>
      </c>
      <c r="D78" s="129">
        <v>1456</v>
      </c>
      <c r="E78" s="119" t="s">
        <v>2923</v>
      </c>
      <c r="F78" s="119" t="s">
        <v>2704</v>
      </c>
      <c r="G78" s="119" t="s">
        <v>2912</v>
      </c>
      <c r="H78" s="120"/>
    </row>
    <row r="79" spans="1:8" ht="138">
      <c r="A79" s="127">
        <v>72</v>
      </c>
      <c r="B79" s="119" t="s">
        <v>2924</v>
      </c>
      <c r="C79" s="119" t="s">
        <v>2694</v>
      </c>
      <c r="D79" s="129">
        <v>2330.9</v>
      </c>
      <c r="E79" s="119" t="s">
        <v>2925</v>
      </c>
      <c r="F79" s="119" t="s">
        <v>2926</v>
      </c>
      <c r="G79" s="119" t="s">
        <v>2927</v>
      </c>
      <c r="H79" s="120"/>
    </row>
    <row r="80" spans="1:8" ht="41.4">
      <c r="A80" s="127">
        <v>73</v>
      </c>
      <c r="B80" s="119" t="s">
        <v>2928</v>
      </c>
      <c r="C80" s="119" t="s">
        <v>2694</v>
      </c>
      <c r="D80" s="129">
        <v>826.7</v>
      </c>
      <c r="E80" s="119" t="s">
        <v>2929</v>
      </c>
      <c r="F80" s="119" t="s">
        <v>2930</v>
      </c>
      <c r="G80" s="119" t="s">
        <v>2927</v>
      </c>
      <c r="H80" s="120"/>
    </row>
    <row r="81" spans="1:8" ht="41.4">
      <c r="A81" s="127">
        <v>74</v>
      </c>
      <c r="B81" s="119" t="s">
        <v>2931</v>
      </c>
      <c r="C81" s="119" t="s">
        <v>2694</v>
      </c>
      <c r="D81" s="129">
        <v>232.49</v>
      </c>
      <c r="E81" s="119" t="s">
        <v>2932</v>
      </c>
      <c r="F81" s="119" t="s">
        <v>2933</v>
      </c>
      <c r="G81" s="119" t="s">
        <v>2934</v>
      </c>
      <c r="H81" s="120"/>
    </row>
    <row r="82" spans="1:8" ht="41.4">
      <c r="A82" s="127">
        <v>75</v>
      </c>
      <c r="B82" s="119" t="s">
        <v>2935</v>
      </c>
      <c r="C82" s="119" t="s">
        <v>2694</v>
      </c>
      <c r="D82" s="129">
        <v>107.6</v>
      </c>
      <c r="E82" s="119" t="s">
        <v>2936</v>
      </c>
      <c r="F82" s="119" t="s">
        <v>2933</v>
      </c>
      <c r="G82" s="119" t="s">
        <v>2934</v>
      </c>
      <c r="H82" s="120"/>
    </row>
    <row r="83" spans="1:8" ht="41.4">
      <c r="A83" s="127">
        <v>76</v>
      </c>
      <c r="B83" s="119" t="s">
        <v>2937</v>
      </c>
      <c r="C83" s="119" t="s">
        <v>2694</v>
      </c>
      <c r="D83" s="129">
        <v>448.4</v>
      </c>
      <c r="E83" s="119" t="s">
        <v>2936</v>
      </c>
      <c r="F83" s="119" t="s">
        <v>2933</v>
      </c>
      <c r="G83" s="119" t="s">
        <v>2934</v>
      </c>
      <c r="H83" s="120"/>
    </row>
    <row r="84" spans="1:8" ht="41.4">
      <c r="A84" s="127">
        <v>77</v>
      </c>
      <c r="B84" s="119" t="s">
        <v>2938</v>
      </c>
      <c r="C84" s="119" t="s">
        <v>2694</v>
      </c>
      <c r="D84" s="129">
        <v>909.6</v>
      </c>
      <c r="E84" s="119" t="s">
        <v>2932</v>
      </c>
      <c r="F84" s="119" t="s">
        <v>2704</v>
      </c>
      <c r="G84" s="119" t="s">
        <v>2934</v>
      </c>
      <c r="H84" s="120"/>
    </row>
    <row r="85" spans="1:8" ht="41.4">
      <c r="A85" s="127">
        <v>78</v>
      </c>
      <c r="B85" s="119" t="s">
        <v>2939</v>
      </c>
      <c r="C85" s="119" t="s">
        <v>2694</v>
      </c>
      <c r="D85" s="129">
        <v>1653.4</v>
      </c>
      <c r="E85" s="119" t="s">
        <v>2932</v>
      </c>
      <c r="F85" s="119" t="s">
        <v>2940</v>
      </c>
      <c r="G85" s="119" t="s">
        <v>2934</v>
      </c>
      <c r="H85" s="120"/>
    </row>
    <row r="86" spans="1:8" ht="41.4">
      <c r="A86" s="127">
        <v>79</v>
      </c>
      <c r="B86" s="119" t="s">
        <v>2941</v>
      </c>
      <c r="C86" s="119" t="s">
        <v>2694</v>
      </c>
      <c r="D86" s="129">
        <v>499.36</v>
      </c>
      <c r="E86" s="119" t="s">
        <v>2932</v>
      </c>
      <c r="F86" s="119" t="s">
        <v>2940</v>
      </c>
      <c r="G86" s="119" t="s">
        <v>2934</v>
      </c>
      <c r="H86" s="120"/>
    </row>
    <row r="87" spans="1:8" ht="41.4">
      <c r="A87" s="127">
        <v>80</v>
      </c>
      <c r="B87" s="119" t="s">
        <v>2942</v>
      </c>
      <c r="C87" s="119" t="s">
        <v>2694</v>
      </c>
      <c r="D87" s="129">
        <v>2758.3</v>
      </c>
      <c r="E87" s="119" t="s">
        <v>2943</v>
      </c>
      <c r="F87" s="119" t="s">
        <v>2890</v>
      </c>
      <c r="G87" s="119" t="s">
        <v>2934</v>
      </c>
      <c r="H87" s="120"/>
    </row>
    <row r="88" spans="1:8" ht="41.4">
      <c r="A88" s="127">
        <v>81</v>
      </c>
      <c r="B88" s="119" t="s">
        <v>2944</v>
      </c>
      <c r="C88" s="119" t="s">
        <v>2694</v>
      </c>
      <c r="D88" s="129">
        <v>793.1</v>
      </c>
      <c r="E88" s="119" t="s">
        <v>2945</v>
      </c>
      <c r="F88" s="119" t="s">
        <v>2771</v>
      </c>
      <c r="G88" s="119" t="s">
        <v>2934</v>
      </c>
      <c r="H88" s="120"/>
    </row>
    <row r="89" spans="1:8" ht="41.4">
      <c r="A89" s="127">
        <v>82</v>
      </c>
      <c r="B89" s="119" t="s">
        <v>2946</v>
      </c>
      <c r="C89" s="119" t="s">
        <v>2694</v>
      </c>
      <c r="D89" s="129">
        <v>631</v>
      </c>
      <c r="E89" s="119" t="s">
        <v>2947</v>
      </c>
      <c r="F89" s="119" t="s">
        <v>2722</v>
      </c>
      <c r="G89" s="119" t="s">
        <v>2934</v>
      </c>
      <c r="H89" s="120"/>
    </row>
    <row r="90" spans="1:8" ht="41.4">
      <c r="A90" s="127">
        <v>83</v>
      </c>
      <c r="B90" s="134" t="s">
        <v>2948</v>
      </c>
      <c r="C90" s="119" t="s">
        <v>2694</v>
      </c>
      <c r="D90" s="129">
        <v>617.4</v>
      </c>
      <c r="E90" s="119" t="s">
        <v>2943</v>
      </c>
      <c r="F90" s="119" t="s">
        <v>2949</v>
      </c>
      <c r="G90" s="119" t="s">
        <v>2950</v>
      </c>
      <c r="H90" s="120"/>
    </row>
    <row r="91" spans="1:8" ht="41.4">
      <c r="A91" s="127">
        <v>84</v>
      </c>
      <c r="B91" s="119" t="s">
        <v>2951</v>
      </c>
      <c r="C91" s="119" t="s">
        <v>2694</v>
      </c>
      <c r="D91" s="129">
        <v>933</v>
      </c>
      <c r="E91" s="119" t="s">
        <v>2947</v>
      </c>
      <c r="F91" s="119" t="s">
        <v>2722</v>
      </c>
      <c r="G91" s="119" t="s">
        <v>2952</v>
      </c>
      <c r="H91" s="120"/>
    </row>
    <row r="92" spans="1:8" ht="69">
      <c r="A92" s="127">
        <v>85</v>
      </c>
      <c r="B92" s="119" t="s">
        <v>2953</v>
      </c>
      <c r="C92" s="119" t="s">
        <v>2954</v>
      </c>
      <c r="D92" s="129">
        <v>361</v>
      </c>
      <c r="E92" s="119" t="s">
        <v>2955</v>
      </c>
      <c r="F92" s="119" t="s">
        <v>2956</v>
      </c>
      <c r="G92" s="119" t="s">
        <v>2957</v>
      </c>
      <c r="H92" s="120"/>
    </row>
    <row r="93" spans="1:8" ht="55.2">
      <c r="A93" s="127">
        <v>86</v>
      </c>
      <c r="B93" s="119" t="s">
        <v>2958</v>
      </c>
      <c r="C93" s="119" t="s">
        <v>2954</v>
      </c>
      <c r="D93" s="129">
        <v>10</v>
      </c>
      <c r="E93" s="119" t="s">
        <v>2959</v>
      </c>
      <c r="F93" s="119" t="s">
        <v>2960</v>
      </c>
      <c r="G93" s="119" t="s">
        <v>2961</v>
      </c>
      <c r="H93" s="120"/>
    </row>
    <row r="94" spans="1:8" ht="55.2">
      <c r="A94" s="127">
        <v>87</v>
      </c>
      <c r="B94" s="119" t="s">
        <v>2962</v>
      </c>
      <c r="C94" s="119" t="s">
        <v>2954</v>
      </c>
      <c r="D94" s="129">
        <v>650</v>
      </c>
      <c r="E94" s="119" t="s">
        <v>2963</v>
      </c>
      <c r="F94" s="119" t="s">
        <v>2960</v>
      </c>
      <c r="G94" s="119" t="s">
        <v>2964</v>
      </c>
      <c r="H94" s="120"/>
    </row>
    <row r="95" spans="1:8" ht="27.6">
      <c r="A95" s="127">
        <v>88</v>
      </c>
      <c r="B95" s="119" t="s">
        <v>2965</v>
      </c>
      <c r="C95" s="119" t="s">
        <v>2966</v>
      </c>
      <c r="D95" s="129">
        <v>38.6</v>
      </c>
      <c r="E95" s="119" t="s">
        <v>2967</v>
      </c>
      <c r="F95" s="119" t="s">
        <v>2712</v>
      </c>
      <c r="G95" s="119" t="s">
        <v>2968</v>
      </c>
      <c r="H95" s="120"/>
    </row>
    <row r="96" spans="1:8" ht="69">
      <c r="A96" s="127">
        <v>89</v>
      </c>
      <c r="B96" s="119" t="s">
        <v>2969</v>
      </c>
      <c r="C96" s="119" t="s">
        <v>2765</v>
      </c>
      <c r="D96" s="129">
        <v>136</v>
      </c>
      <c r="E96" s="119" t="s">
        <v>2970</v>
      </c>
      <c r="F96" s="119" t="s">
        <v>2956</v>
      </c>
      <c r="G96" s="119" t="s">
        <v>2971</v>
      </c>
      <c r="H96" s="120"/>
    </row>
    <row r="97" spans="1:8" ht="55.2">
      <c r="A97" s="127">
        <v>90</v>
      </c>
      <c r="B97" s="119" t="s">
        <v>2972</v>
      </c>
      <c r="C97" s="119" t="s">
        <v>2765</v>
      </c>
      <c r="D97" s="129">
        <v>150</v>
      </c>
      <c r="E97" s="119" t="s">
        <v>2973</v>
      </c>
      <c r="F97" s="119" t="s">
        <v>2956</v>
      </c>
      <c r="G97" s="119" t="s">
        <v>2974</v>
      </c>
      <c r="H97" s="120"/>
    </row>
    <row r="98" spans="1:8" ht="82.8">
      <c r="A98" s="127">
        <v>91</v>
      </c>
      <c r="B98" s="119" t="s">
        <v>2975</v>
      </c>
      <c r="C98" s="119" t="s">
        <v>2765</v>
      </c>
      <c r="D98" s="129">
        <v>4.2</v>
      </c>
      <c r="E98" s="119" t="s">
        <v>2976</v>
      </c>
      <c r="F98" s="119" t="s">
        <v>2956</v>
      </c>
      <c r="G98" s="119" t="s">
        <v>2977</v>
      </c>
      <c r="H98" s="120"/>
    </row>
    <row r="99" spans="1:8" ht="27.6">
      <c r="A99" s="127">
        <v>92</v>
      </c>
      <c r="B99" s="119" t="s">
        <v>2978</v>
      </c>
      <c r="C99" s="119" t="s">
        <v>2765</v>
      </c>
      <c r="D99" s="129">
        <v>28</v>
      </c>
      <c r="E99" s="119" t="s">
        <v>2979</v>
      </c>
      <c r="F99" s="119" t="s">
        <v>2980</v>
      </c>
      <c r="G99" s="119" t="s">
        <v>2981</v>
      </c>
      <c r="H99" s="120"/>
    </row>
    <row r="100" spans="1:8" ht="55.2">
      <c r="A100" s="127">
        <v>93</v>
      </c>
      <c r="B100" s="119" t="s">
        <v>2982</v>
      </c>
      <c r="C100" s="119" t="s">
        <v>2765</v>
      </c>
      <c r="D100" s="129">
        <v>9.4</v>
      </c>
      <c r="E100" s="119" t="s">
        <v>2983</v>
      </c>
      <c r="F100" s="119" t="s">
        <v>2980</v>
      </c>
      <c r="G100" s="119" t="s">
        <v>2984</v>
      </c>
      <c r="H100" s="120"/>
    </row>
    <row r="101" spans="1:8" ht="27.6">
      <c r="A101" s="127">
        <v>94</v>
      </c>
      <c r="B101" s="119" t="s">
        <v>2985</v>
      </c>
      <c r="C101" s="119" t="s">
        <v>2765</v>
      </c>
      <c r="D101" s="129">
        <v>3.1</v>
      </c>
      <c r="E101" s="119" t="s">
        <v>2979</v>
      </c>
      <c r="F101" s="119" t="s">
        <v>2980</v>
      </c>
      <c r="G101" s="119" t="s">
        <v>2986</v>
      </c>
      <c r="H101" s="120"/>
    </row>
    <row r="102" spans="1:8" ht="27.6">
      <c r="A102" s="127">
        <v>95</v>
      </c>
      <c r="B102" s="134" t="s">
        <v>2987</v>
      </c>
      <c r="C102" s="119" t="s">
        <v>2765</v>
      </c>
      <c r="D102" s="129">
        <v>14.4</v>
      </c>
      <c r="E102" s="119" t="s">
        <v>2979</v>
      </c>
      <c r="F102" s="119" t="s">
        <v>2980</v>
      </c>
      <c r="G102" s="119" t="s">
        <v>2988</v>
      </c>
      <c r="H102" s="120"/>
    </row>
    <row r="103" spans="1:8" ht="27.6">
      <c r="A103" s="127">
        <v>96</v>
      </c>
      <c r="B103" s="119" t="s">
        <v>2989</v>
      </c>
      <c r="C103" s="119" t="s">
        <v>2765</v>
      </c>
      <c r="D103" s="129">
        <v>11.3</v>
      </c>
      <c r="E103" s="119" t="s">
        <v>2979</v>
      </c>
      <c r="F103" s="119" t="s">
        <v>2980</v>
      </c>
      <c r="G103" s="119" t="s">
        <v>2990</v>
      </c>
      <c r="H103" s="120"/>
    </row>
    <row r="104" spans="1:8" ht="55.2">
      <c r="A104" s="127">
        <v>97</v>
      </c>
      <c r="B104" s="119" t="s">
        <v>2991</v>
      </c>
      <c r="C104" s="119" t="s">
        <v>2765</v>
      </c>
      <c r="D104" s="129">
        <v>5</v>
      </c>
      <c r="E104" s="119" t="s">
        <v>2992</v>
      </c>
      <c r="F104" s="119" t="s">
        <v>2993</v>
      </c>
      <c r="G104" s="119" t="s">
        <v>2984</v>
      </c>
      <c r="H104" s="120"/>
    </row>
    <row r="105" spans="1:8" ht="55.2">
      <c r="A105" s="127">
        <v>98</v>
      </c>
      <c r="B105" s="119" t="s">
        <v>2994</v>
      </c>
      <c r="C105" s="119" t="s">
        <v>2765</v>
      </c>
      <c r="D105" s="129">
        <v>272</v>
      </c>
      <c r="E105" s="119" t="s">
        <v>2995</v>
      </c>
      <c r="F105" s="119" t="s">
        <v>2956</v>
      </c>
      <c r="G105" s="119" t="s">
        <v>2996</v>
      </c>
      <c r="H105" s="120"/>
    </row>
    <row r="106" spans="1:8" ht="69">
      <c r="A106" s="127">
        <v>99</v>
      </c>
      <c r="B106" s="119" t="s">
        <v>2997</v>
      </c>
      <c r="C106" s="119" t="s">
        <v>2765</v>
      </c>
      <c r="D106" s="129">
        <v>175</v>
      </c>
      <c r="E106" s="119" t="s">
        <v>2998</v>
      </c>
      <c r="F106" s="119" t="s">
        <v>2956</v>
      </c>
      <c r="G106" s="119" t="s">
        <v>2971</v>
      </c>
      <c r="H106" s="120"/>
    </row>
    <row r="107" spans="1:8" ht="82.8">
      <c r="A107" s="127">
        <v>100</v>
      </c>
      <c r="B107" s="119" t="s">
        <v>2999</v>
      </c>
      <c r="C107" s="119" t="s">
        <v>2765</v>
      </c>
      <c r="D107" s="129">
        <v>32</v>
      </c>
      <c r="E107" s="119" t="s">
        <v>3000</v>
      </c>
      <c r="F107" s="119" t="s">
        <v>2704</v>
      </c>
      <c r="G107" s="119" t="s">
        <v>3001</v>
      </c>
      <c r="H107" s="120"/>
    </row>
    <row r="108" spans="1:8" ht="41.4">
      <c r="A108" s="127">
        <v>101</v>
      </c>
      <c r="B108" s="119" t="s">
        <v>3002</v>
      </c>
      <c r="C108" s="119" t="s">
        <v>2765</v>
      </c>
      <c r="D108" s="129">
        <v>397</v>
      </c>
      <c r="E108" s="119" t="s">
        <v>3003</v>
      </c>
      <c r="F108" s="119" t="s">
        <v>2722</v>
      </c>
      <c r="G108" s="119" t="s">
        <v>2934</v>
      </c>
      <c r="H108" s="120"/>
    </row>
    <row r="109" spans="1:8" ht="41.4">
      <c r="A109" s="127">
        <v>102</v>
      </c>
      <c r="B109" s="119" t="s">
        <v>3004</v>
      </c>
      <c r="C109" s="119" t="s">
        <v>2765</v>
      </c>
      <c r="D109" s="129">
        <v>786</v>
      </c>
      <c r="E109" s="119" t="s">
        <v>2947</v>
      </c>
      <c r="F109" s="119" t="s">
        <v>2722</v>
      </c>
      <c r="G109" s="119" t="s">
        <v>2934</v>
      </c>
      <c r="H109" s="120"/>
    </row>
    <row r="110" spans="1:8" ht="41.4">
      <c r="A110" s="127">
        <v>103</v>
      </c>
      <c r="B110" s="119" t="s">
        <v>3005</v>
      </c>
      <c r="C110" s="119" t="s">
        <v>2765</v>
      </c>
      <c r="D110" s="129">
        <v>671</v>
      </c>
      <c r="E110" s="119" t="s">
        <v>3003</v>
      </c>
      <c r="F110" s="119" t="s">
        <v>3006</v>
      </c>
      <c r="G110" s="119" t="s">
        <v>2934</v>
      </c>
      <c r="H110" s="120"/>
    </row>
    <row r="111" spans="1:8" ht="41.4">
      <c r="A111" s="127">
        <v>104</v>
      </c>
      <c r="B111" s="119" t="s">
        <v>3007</v>
      </c>
      <c r="C111" s="119" t="s">
        <v>2765</v>
      </c>
      <c r="D111" s="129">
        <v>1413</v>
      </c>
      <c r="E111" s="119" t="s">
        <v>2947</v>
      </c>
      <c r="F111" s="119" t="s">
        <v>2722</v>
      </c>
      <c r="G111" s="119" t="s">
        <v>3008</v>
      </c>
      <c r="H111" s="120"/>
    </row>
    <row r="112" spans="1:8" ht="41.4">
      <c r="A112" s="127">
        <v>105</v>
      </c>
      <c r="B112" s="119" t="s">
        <v>3009</v>
      </c>
      <c r="C112" s="119" t="s">
        <v>2765</v>
      </c>
      <c r="D112" s="129">
        <v>418</v>
      </c>
      <c r="E112" s="119" t="s">
        <v>2947</v>
      </c>
      <c r="F112" s="119" t="s">
        <v>2722</v>
      </c>
      <c r="G112" s="119" t="s">
        <v>2821</v>
      </c>
      <c r="H112" s="120"/>
    </row>
    <row r="113" spans="1:16" ht="69">
      <c r="A113" s="127">
        <v>106</v>
      </c>
      <c r="B113" s="119" t="s">
        <v>3010</v>
      </c>
      <c r="C113" s="119" t="s">
        <v>2765</v>
      </c>
      <c r="D113" s="129">
        <v>146</v>
      </c>
      <c r="E113" s="119" t="s">
        <v>3011</v>
      </c>
      <c r="F113" s="119" t="s">
        <v>3012</v>
      </c>
      <c r="G113" s="119" t="s">
        <v>3013</v>
      </c>
      <c r="H113" s="120"/>
    </row>
    <row r="114" spans="1:16" ht="69">
      <c r="A114" s="127">
        <v>107</v>
      </c>
      <c r="B114" s="119" t="s">
        <v>3014</v>
      </c>
      <c r="C114" s="119" t="s">
        <v>2769</v>
      </c>
      <c r="D114" s="129">
        <v>144</v>
      </c>
      <c r="E114" s="119" t="s">
        <v>3015</v>
      </c>
      <c r="F114" s="119" t="s">
        <v>3016</v>
      </c>
      <c r="G114" s="119" t="s">
        <v>3017</v>
      </c>
      <c r="H114" s="120"/>
    </row>
    <row r="115" spans="1:16" ht="41.4">
      <c r="A115" s="127">
        <v>108</v>
      </c>
      <c r="B115" s="119" t="s">
        <v>3018</v>
      </c>
      <c r="C115" s="119" t="s">
        <v>2769</v>
      </c>
      <c r="D115" s="129">
        <v>270</v>
      </c>
      <c r="E115" s="119" t="s">
        <v>3019</v>
      </c>
      <c r="F115" s="119" t="s">
        <v>3020</v>
      </c>
      <c r="G115" s="119" t="s">
        <v>3021</v>
      </c>
      <c r="H115" s="120"/>
    </row>
    <row r="116" spans="1:16" ht="27.6">
      <c r="A116" s="127">
        <v>109</v>
      </c>
      <c r="B116" s="119" t="s">
        <v>3022</v>
      </c>
      <c r="C116" s="119" t="s">
        <v>2769</v>
      </c>
      <c r="D116" s="129">
        <v>48.6</v>
      </c>
      <c r="E116" s="119" t="s">
        <v>3023</v>
      </c>
      <c r="F116" s="119" t="s">
        <v>3024</v>
      </c>
      <c r="G116" s="119" t="s">
        <v>3025</v>
      </c>
      <c r="H116" s="120"/>
    </row>
    <row r="117" spans="1:16" ht="82.8">
      <c r="A117" s="127">
        <v>110</v>
      </c>
      <c r="B117" s="119" t="s">
        <v>3026</v>
      </c>
      <c r="C117" s="119" t="s">
        <v>3027</v>
      </c>
      <c r="D117" s="129">
        <v>245</v>
      </c>
      <c r="E117" s="119" t="s">
        <v>3028</v>
      </c>
      <c r="F117" s="119" t="s">
        <v>2704</v>
      </c>
      <c r="G117" s="119" t="s">
        <v>3029</v>
      </c>
      <c r="H117" s="120"/>
    </row>
    <row r="118" spans="1:16" ht="55.2">
      <c r="A118" s="127">
        <v>111</v>
      </c>
      <c r="B118" s="119" t="s">
        <v>3030</v>
      </c>
      <c r="C118" s="119" t="s">
        <v>3027</v>
      </c>
      <c r="D118" s="129">
        <v>30.6</v>
      </c>
      <c r="E118" s="119" t="s">
        <v>3031</v>
      </c>
      <c r="F118" s="119" t="s">
        <v>3032</v>
      </c>
      <c r="G118" s="119" t="s">
        <v>3033</v>
      </c>
      <c r="H118" s="120"/>
    </row>
    <row r="119" spans="1:16" ht="55.2">
      <c r="A119" s="127">
        <v>112</v>
      </c>
      <c r="B119" s="119" t="s">
        <v>3034</v>
      </c>
      <c r="C119" s="119" t="s">
        <v>3027</v>
      </c>
      <c r="D119" s="129">
        <v>85.5</v>
      </c>
      <c r="E119" s="119" t="s">
        <v>3035</v>
      </c>
      <c r="F119" s="119" t="s">
        <v>2933</v>
      </c>
      <c r="G119" s="119" t="s">
        <v>3036</v>
      </c>
      <c r="H119" s="120"/>
    </row>
    <row r="120" spans="1:16" ht="55.2">
      <c r="A120" s="127">
        <v>113</v>
      </c>
      <c r="B120" s="119" t="s">
        <v>3037</v>
      </c>
      <c r="C120" s="119" t="s">
        <v>3027</v>
      </c>
      <c r="D120" s="129">
        <v>101</v>
      </c>
      <c r="E120" s="119" t="s">
        <v>3038</v>
      </c>
      <c r="F120" s="119" t="s">
        <v>3039</v>
      </c>
      <c r="G120" s="119" t="s">
        <v>3040</v>
      </c>
      <c r="H120" s="120"/>
    </row>
    <row r="121" spans="1:16" ht="55.2">
      <c r="A121" s="127">
        <v>114</v>
      </c>
      <c r="B121" s="119" t="s">
        <v>3041</v>
      </c>
      <c r="C121" s="119" t="s">
        <v>3042</v>
      </c>
      <c r="D121" s="129">
        <v>287</v>
      </c>
      <c r="E121" s="119" t="s">
        <v>3043</v>
      </c>
      <c r="F121" s="119" t="s">
        <v>2704</v>
      </c>
      <c r="G121" s="119" t="s">
        <v>3044</v>
      </c>
      <c r="H121" s="120"/>
    </row>
    <row r="122" spans="1:16" ht="55.2">
      <c r="A122" s="127">
        <v>115</v>
      </c>
      <c r="B122" s="119" t="s">
        <v>3045</v>
      </c>
      <c r="C122" s="119" t="s">
        <v>3046</v>
      </c>
      <c r="D122" s="129">
        <v>2000</v>
      </c>
      <c r="E122" s="119" t="s">
        <v>3047</v>
      </c>
      <c r="F122" s="119" t="s">
        <v>3048</v>
      </c>
      <c r="G122" s="119" t="s">
        <v>3049</v>
      </c>
      <c r="H122" s="120"/>
    </row>
    <row r="123" spans="1:16" ht="55.2">
      <c r="A123" s="127">
        <v>116</v>
      </c>
      <c r="B123" s="119" t="s">
        <v>3050</v>
      </c>
      <c r="C123" s="119" t="s">
        <v>3046</v>
      </c>
      <c r="D123" s="129">
        <v>422</v>
      </c>
      <c r="E123" s="119" t="s">
        <v>3051</v>
      </c>
      <c r="F123" s="119" t="s">
        <v>3052</v>
      </c>
      <c r="G123" s="119" t="s">
        <v>3053</v>
      </c>
      <c r="H123" s="120"/>
    </row>
    <row r="124" spans="1:16" ht="41.4">
      <c r="A124" s="127">
        <v>117</v>
      </c>
      <c r="B124" s="119" t="s">
        <v>3054</v>
      </c>
      <c r="C124" s="119" t="s">
        <v>1411</v>
      </c>
      <c r="D124" s="129">
        <v>22</v>
      </c>
      <c r="E124" s="119" t="s">
        <v>3055</v>
      </c>
      <c r="F124" s="119" t="s">
        <v>3056</v>
      </c>
      <c r="G124" s="119" t="s">
        <v>3057</v>
      </c>
      <c r="H124" s="120"/>
    </row>
    <row r="125" spans="1:16" ht="69">
      <c r="A125" s="127">
        <v>118</v>
      </c>
      <c r="B125" s="119" t="s">
        <v>3058</v>
      </c>
      <c r="C125" s="119" t="s">
        <v>2783</v>
      </c>
      <c r="D125" s="129">
        <v>5</v>
      </c>
      <c r="E125" s="119" t="s">
        <v>3059</v>
      </c>
      <c r="F125" s="119" t="s">
        <v>3060</v>
      </c>
      <c r="G125" s="119" t="s">
        <v>3061</v>
      </c>
      <c r="H125" s="120"/>
    </row>
    <row r="126" spans="1:16" ht="55.2">
      <c r="A126" s="127">
        <v>119</v>
      </c>
      <c r="B126" s="119" t="s">
        <v>3062</v>
      </c>
      <c r="C126" s="119" t="s">
        <v>2783</v>
      </c>
      <c r="D126" s="129">
        <v>1.8</v>
      </c>
      <c r="E126" s="119" t="s">
        <v>3063</v>
      </c>
      <c r="F126" s="119" t="s">
        <v>3060</v>
      </c>
      <c r="G126" s="119" t="s">
        <v>3061</v>
      </c>
      <c r="H126" s="120"/>
      <c r="P126" s="117" t="s">
        <v>3064</v>
      </c>
    </row>
    <row r="127" spans="1:16" ht="41.4">
      <c r="A127" s="127">
        <v>120</v>
      </c>
      <c r="B127" s="119" t="s">
        <v>3065</v>
      </c>
      <c r="C127" s="119" t="s">
        <v>2783</v>
      </c>
      <c r="D127" s="129">
        <v>0.03</v>
      </c>
      <c r="E127" s="119" t="s">
        <v>2788</v>
      </c>
      <c r="F127" s="119" t="s">
        <v>3066</v>
      </c>
      <c r="G127" s="119" t="s">
        <v>3067</v>
      </c>
      <c r="H127" s="120"/>
    </row>
    <row r="128" spans="1:16" ht="41.4">
      <c r="A128" s="127">
        <v>121</v>
      </c>
      <c r="B128" s="119" t="s">
        <v>3068</v>
      </c>
      <c r="C128" s="119" t="s">
        <v>2783</v>
      </c>
      <c r="D128" s="129">
        <v>5</v>
      </c>
      <c r="E128" s="119" t="s">
        <v>3069</v>
      </c>
      <c r="F128" s="119" t="s">
        <v>3070</v>
      </c>
      <c r="G128" s="119" t="s">
        <v>3071</v>
      </c>
      <c r="H128" s="120"/>
    </row>
    <row r="129" spans="1:8" ht="69">
      <c r="A129" s="127">
        <v>122</v>
      </c>
      <c r="B129" s="119" t="s">
        <v>3072</v>
      </c>
      <c r="C129" s="119" t="s">
        <v>2783</v>
      </c>
      <c r="D129" s="129">
        <v>5</v>
      </c>
      <c r="E129" s="119" t="s">
        <v>3073</v>
      </c>
      <c r="F129" s="119" t="s">
        <v>2960</v>
      </c>
      <c r="G129" s="119" t="s">
        <v>3074</v>
      </c>
      <c r="H129" s="120"/>
    </row>
    <row r="130" spans="1:8" ht="55.2">
      <c r="A130" s="127">
        <v>123</v>
      </c>
      <c r="B130" s="119" t="s">
        <v>3075</v>
      </c>
      <c r="C130" s="119" t="s">
        <v>2783</v>
      </c>
      <c r="D130" s="129">
        <v>0.9</v>
      </c>
      <c r="E130" s="119" t="s">
        <v>3076</v>
      </c>
      <c r="F130" s="119" t="s">
        <v>2887</v>
      </c>
      <c r="G130" s="119" t="s">
        <v>3077</v>
      </c>
      <c r="H130" s="120"/>
    </row>
    <row r="131" spans="1:8" ht="55.2">
      <c r="A131" s="127">
        <v>124</v>
      </c>
      <c r="B131" s="119" t="s">
        <v>3078</v>
      </c>
      <c r="C131" s="119" t="s">
        <v>2783</v>
      </c>
      <c r="D131" s="129">
        <v>0.4</v>
      </c>
      <c r="E131" s="119" t="s">
        <v>3079</v>
      </c>
      <c r="F131" s="119" t="s">
        <v>2960</v>
      </c>
      <c r="G131" s="119" t="s">
        <v>2988</v>
      </c>
      <c r="H131" s="120"/>
    </row>
    <row r="132" spans="1:8" ht="96.6">
      <c r="A132" s="127">
        <v>125</v>
      </c>
      <c r="B132" s="119" t="s">
        <v>3080</v>
      </c>
      <c r="C132" s="119" t="s">
        <v>2783</v>
      </c>
      <c r="D132" s="129">
        <v>5.4</v>
      </c>
      <c r="E132" s="119" t="s">
        <v>3081</v>
      </c>
      <c r="F132" s="119" t="s">
        <v>2960</v>
      </c>
      <c r="G132" s="119" t="s">
        <v>3082</v>
      </c>
      <c r="H132" s="120"/>
    </row>
    <row r="133" spans="1:8" ht="96.6">
      <c r="A133" s="127">
        <v>126</v>
      </c>
      <c r="B133" s="119" t="s">
        <v>3083</v>
      </c>
      <c r="C133" s="119" t="s">
        <v>2783</v>
      </c>
      <c r="D133" s="129">
        <v>4.7</v>
      </c>
      <c r="E133" s="119" t="s">
        <v>3084</v>
      </c>
      <c r="F133" s="119" t="s">
        <v>2960</v>
      </c>
      <c r="G133" s="119" t="s">
        <v>3085</v>
      </c>
      <c r="H133" s="120"/>
    </row>
    <row r="134" spans="1:8" ht="82.8">
      <c r="A134" s="127">
        <v>127</v>
      </c>
      <c r="B134" s="119" t="s">
        <v>3083</v>
      </c>
      <c r="C134" s="119" t="s">
        <v>2783</v>
      </c>
      <c r="D134" s="129">
        <v>7.1</v>
      </c>
      <c r="E134" s="119" t="s">
        <v>3086</v>
      </c>
      <c r="F134" s="119" t="s">
        <v>2960</v>
      </c>
      <c r="G134" s="119" t="s">
        <v>3087</v>
      </c>
      <c r="H134" s="120"/>
    </row>
    <row r="135" spans="1:8" ht="96.6">
      <c r="A135" s="127">
        <v>128</v>
      </c>
      <c r="B135" s="119" t="s">
        <v>3088</v>
      </c>
      <c r="C135" s="119" t="s">
        <v>2783</v>
      </c>
      <c r="D135" s="129">
        <v>0.1</v>
      </c>
      <c r="E135" s="119" t="s">
        <v>3089</v>
      </c>
      <c r="F135" s="119" t="s">
        <v>3016</v>
      </c>
      <c r="G135" s="119" t="s">
        <v>3071</v>
      </c>
      <c r="H135" s="120"/>
    </row>
    <row r="136" spans="1:8" ht="110.4">
      <c r="A136" s="127">
        <v>129</v>
      </c>
      <c r="B136" s="119" t="s">
        <v>423</v>
      </c>
      <c r="C136" s="119" t="s">
        <v>2783</v>
      </c>
      <c r="D136" s="129">
        <v>0.5</v>
      </c>
      <c r="E136" s="119" t="s">
        <v>3090</v>
      </c>
      <c r="F136" s="119" t="s">
        <v>3016</v>
      </c>
      <c r="G136" s="119" t="s">
        <v>3091</v>
      </c>
      <c r="H136" s="120"/>
    </row>
    <row r="137" spans="1:8" ht="96.6">
      <c r="A137" s="127">
        <v>130</v>
      </c>
      <c r="B137" s="119" t="s">
        <v>3092</v>
      </c>
      <c r="C137" s="119" t="s">
        <v>2783</v>
      </c>
      <c r="D137" s="129">
        <v>0.5</v>
      </c>
      <c r="E137" s="119" t="s">
        <v>3093</v>
      </c>
      <c r="F137" s="119" t="s">
        <v>3016</v>
      </c>
      <c r="G137" s="119" t="s">
        <v>3082</v>
      </c>
      <c r="H137" s="120"/>
    </row>
    <row r="138" spans="1:8" ht="55.2">
      <c r="A138" s="127">
        <v>131</v>
      </c>
      <c r="B138" s="119" t="s">
        <v>3094</v>
      </c>
      <c r="C138" s="119" t="s">
        <v>2783</v>
      </c>
      <c r="D138" s="129">
        <v>3</v>
      </c>
      <c r="E138" s="119" t="s">
        <v>3095</v>
      </c>
      <c r="F138" s="119" t="s">
        <v>2960</v>
      </c>
      <c r="G138" s="119" t="s">
        <v>3096</v>
      </c>
      <c r="H138" s="120"/>
    </row>
    <row r="139" spans="1:8" ht="82.8">
      <c r="A139" s="127">
        <v>132</v>
      </c>
      <c r="B139" s="119" t="s">
        <v>3097</v>
      </c>
      <c r="C139" s="119" t="s">
        <v>2783</v>
      </c>
      <c r="D139" s="129">
        <v>7</v>
      </c>
      <c r="E139" s="119" t="s">
        <v>3098</v>
      </c>
      <c r="F139" s="119" t="s">
        <v>3016</v>
      </c>
      <c r="G139" s="119" t="s">
        <v>3099</v>
      </c>
      <c r="H139" s="120"/>
    </row>
    <row r="140" spans="1:8" ht="55.2">
      <c r="A140" s="127">
        <v>133</v>
      </c>
      <c r="B140" s="119" t="s">
        <v>3097</v>
      </c>
      <c r="C140" s="119" t="s">
        <v>2783</v>
      </c>
      <c r="D140" s="129">
        <v>1.9</v>
      </c>
      <c r="E140" s="119" t="s">
        <v>3100</v>
      </c>
      <c r="F140" s="119" t="s">
        <v>3016</v>
      </c>
      <c r="G140" s="119" t="s">
        <v>3101</v>
      </c>
      <c r="H140" s="120"/>
    </row>
    <row r="141" spans="1:8" ht="110.4">
      <c r="A141" s="127">
        <v>134</v>
      </c>
      <c r="B141" s="119" t="s">
        <v>3102</v>
      </c>
      <c r="C141" s="119" t="s">
        <v>2783</v>
      </c>
      <c r="D141" s="129">
        <v>5.8</v>
      </c>
      <c r="E141" s="119" t="s">
        <v>3103</v>
      </c>
      <c r="F141" s="119" t="s">
        <v>3016</v>
      </c>
      <c r="G141" s="119" t="s">
        <v>3101</v>
      </c>
      <c r="H141" s="120"/>
    </row>
    <row r="142" spans="1:8" ht="82.8">
      <c r="A142" s="127">
        <v>135</v>
      </c>
      <c r="B142" s="119" t="s">
        <v>410</v>
      </c>
      <c r="C142" s="119" t="s">
        <v>2783</v>
      </c>
      <c r="D142" s="129">
        <v>3</v>
      </c>
      <c r="E142" s="119" t="s">
        <v>3104</v>
      </c>
      <c r="F142" s="119" t="s">
        <v>3016</v>
      </c>
      <c r="G142" s="119" t="s">
        <v>3101</v>
      </c>
      <c r="H142" s="120"/>
    </row>
    <row r="143" spans="1:8" ht="110.4">
      <c r="A143" s="127">
        <v>136</v>
      </c>
      <c r="B143" s="119" t="s">
        <v>410</v>
      </c>
      <c r="C143" s="119" t="s">
        <v>2783</v>
      </c>
      <c r="D143" s="129">
        <v>11</v>
      </c>
      <c r="E143" s="119" t="s">
        <v>3105</v>
      </c>
      <c r="F143" s="119" t="s">
        <v>3016</v>
      </c>
      <c r="G143" s="119" t="s">
        <v>3106</v>
      </c>
      <c r="H143" s="120"/>
    </row>
    <row r="144" spans="1:8" ht="82.8">
      <c r="A144" s="127">
        <v>137</v>
      </c>
      <c r="B144" s="119" t="s">
        <v>3107</v>
      </c>
      <c r="C144" s="119" t="s">
        <v>2783</v>
      </c>
      <c r="D144" s="129">
        <v>2.2000000000000002</v>
      </c>
      <c r="E144" s="119" t="s">
        <v>3108</v>
      </c>
      <c r="F144" s="119" t="s">
        <v>3016</v>
      </c>
      <c r="G144" s="119" t="s">
        <v>3071</v>
      </c>
      <c r="H144" s="120"/>
    </row>
    <row r="145" spans="1:8" ht="96.6">
      <c r="A145" s="127">
        <v>138</v>
      </c>
      <c r="B145" s="119" t="s">
        <v>3109</v>
      </c>
      <c r="C145" s="119" t="s">
        <v>2783</v>
      </c>
      <c r="D145" s="129">
        <v>3.4</v>
      </c>
      <c r="E145" s="119" t="s">
        <v>3110</v>
      </c>
      <c r="F145" s="119" t="s">
        <v>3016</v>
      </c>
      <c r="G145" s="119" t="s">
        <v>3111</v>
      </c>
      <c r="H145" s="120"/>
    </row>
    <row r="146" spans="1:8" ht="96.6">
      <c r="A146" s="127">
        <v>139</v>
      </c>
      <c r="B146" s="119" t="s">
        <v>3112</v>
      </c>
      <c r="C146" s="119" t="s">
        <v>2783</v>
      </c>
      <c r="D146" s="129">
        <v>2.4</v>
      </c>
      <c r="E146" s="119" t="s">
        <v>3113</v>
      </c>
      <c r="F146" s="119" t="s">
        <v>3114</v>
      </c>
      <c r="G146" s="119" t="s">
        <v>3115</v>
      </c>
      <c r="H146" s="120"/>
    </row>
    <row r="147" spans="1:8" ht="69">
      <c r="A147" s="127">
        <v>140</v>
      </c>
      <c r="B147" s="119" t="s">
        <v>3107</v>
      </c>
      <c r="C147" s="119" t="s">
        <v>2783</v>
      </c>
      <c r="D147" s="129">
        <v>4.3</v>
      </c>
      <c r="E147" s="119" t="s">
        <v>3116</v>
      </c>
      <c r="F147" s="119" t="s">
        <v>3114</v>
      </c>
      <c r="G147" s="119" t="s">
        <v>3071</v>
      </c>
      <c r="H147" s="120"/>
    </row>
    <row r="148" spans="1:8" ht="55.2">
      <c r="A148" s="127">
        <v>141</v>
      </c>
      <c r="B148" s="119" t="s">
        <v>410</v>
      </c>
      <c r="C148" s="119" t="s">
        <v>2783</v>
      </c>
      <c r="D148" s="129">
        <v>15</v>
      </c>
      <c r="E148" s="119" t="s">
        <v>3117</v>
      </c>
      <c r="F148" s="119" t="s">
        <v>3016</v>
      </c>
      <c r="G148" s="119" t="s">
        <v>3115</v>
      </c>
      <c r="H148" s="120"/>
    </row>
    <row r="149" spans="1:8" ht="55.2">
      <c r="A149" s="127">
        <v>142</v>
      </c>
      <c r="B149" s="119" t="s">
        <v>3118</v>
      </c>
      <c r="C149" s="119" t="s">
        <v>2783</v>
      </c>
      <c r="D149" s="129">
        <v>43</v>
      </c>
      <c r="E149" s="119" t="s">
        <v>3119</v>
      </c>
      <c r="F149" s="119" t="s">
        <v>3016</v>
      </c>
      <c r="G149" s="119" t="s">
        <v>3120</v>
      </c>
      <c r="H149" s="120"/>
    </row>
    <row r="150" spans="1:8" ht="82.8">
      <c r="A150" s="127">
        <v>143</v>
      </c>
      <c r="B150" s="119" t="s">
        <v>3121</v>
      </c>
      <c r="C150" s="119" t="s">
        <v>2783</v>
      </c>
      <c r="D150" s="129">
        <v>1.8</v>
      </c>
      <c r="E150" s="119" t="s">
        <v>3122</v>
      </c>
      <c r="F150" s="119" t="s">
        <v>3016</v>
      </c>
      <c r="G150" s="119" t="s">
        <v>3082</v>
      </c>
      <c r="H150" s="120"/>
    </row>
    <row r="151" spans="1:8" ht="55.2">
      <c r="A151" s="127">
        <v>144</v>
      </c>
      <c r="B151" s="119" t="s">
        <v>3123</v>
      </c>
      <c r="C151" s="119" t="s">
        <v>2783</v>
      </c>
      <c r="D151" s="129">
        <v>5</v>
      </c>
      <c r="E151" s="119" t="s">
        <v>3124</v>
      </c>
      <c r="F151" s="119" t="s">
        <v>3016</v>
      </c>
      <c r="G151" s="119" t="s">
        <v>3125</v>
      </c>
      <c r="H151" s="120"/>
    </row>
    <row r="152" spans="1:8" ht="55.2">
      <c r="A152" s="127">
        <v>145</v>
      </c>
      <c r="B152" s="119" t="s">
        <v>423</v>
      </c>
      <c r="C152" s="119" t="s">
        <v>2783</v>
      </c>
      <c r="D152" s="129">
        <v>0.3</v>
      </c>
      <c r="E152" s="119" t="s">
        <v>3126</v>
      </c>
      <c r="F152" s="119" t="s">
        <v>3016</v>
      </c>
      <c r="G152" s="119" t="s">
        <v>3127</v>
      </c>
      <c r="H152" s="120"/>
    </row>
    <row r="153" spans="1:8" ht="55.2">
      <c r="A153" s="127">
        <v>146</v>
      </c>
      <c r="B153" s="119" t="s">
        <v>3128</v>
      </c>
      <c r="C153" s="119" t="s">
        <v>2783</v>
      </c>
      <c r="D153" s="129">
        <v>5</v>
      </c>
      <c r="E153" s="119" t="s">
        <v>3129</v>
      </c>
      <c r="F153" s="119" t="s">
        <v>3016</v>
      </c>
      <c r="G153" s="119" t="s">
        <v>3120</v>
      </c>
      <c r="H153" s="120"/>
    </row>
    <row r="154" spans="1:8" ht="55.2">
      <c r="A154" s="127">
        <v>147</v>
      </c>
      <c r="B154" s="119" t="s">
        <v>3130</v>
      </c>
      <c r="C154" s="119" t="s">
        <v>2783</v>
      </c>
      <c r="D154" s="129">
        <v>15</v>
      </c>
      <c r="E154" s="119" t="s">
        <v>3131</v>
      </c>
      <c r="F154" s="119" t="s">
        <v>3132</v>
      </c>
      <c r="G154" s="119" t="s">
        <v>3133</v>
      </c>
      <c r="H154" s="120"/>
    </row>
    <row r="155" spans="1:8" ht="69">
      <c r="A155" s="127">
        <v>148</v>
      </c>
      <c r="B155" s="119" t="s">
        <v>3134</v>
      </c>
      <c r="C155" s="119" t="s">
        <v>2783</v>
      </c>
      <c r="D155" s="129">
        <v>1</v>
      </c>
      <c r="E155" s="119" t="s">
        <v>3135</v>
      </c>
      <c r="F155" s="119" t="s">
        <v>3060</v>
      </c>
      <c r="G155" s="119" t="s">
        <v>3125</v>
      </c>
      <c r="H155" s="120"/>
    </row>
    <row r="156" spans="1:8" ht="55.2">
      <c r="A156" s="127">
        <v>149</v>
      </c>
      <c r="B156" s="119" t="s">
        <v>3136</v>
      </c>
      <c r="C156" s="119" t="s">
        <v>2783</v>
      </c>
      <c r="D156" s="129">
        <v>25.7</v>
      </c>
      <c r="E156" s="119" t="s">
        <v>3137</v>
      </c>
      <c r="F156" s="119" t="s">
        <v>3048</v>
      </c>
      <c r="G156" s="119" t="s">
        <v>3133</v>
      </c>
      <c r="H156" s="120"/>
    </row>
    <row r="157" spans="1:8" ht="69">
      <c r="A157" s="127">
        <v>150</v>
      </c>
      <c r="B157" s="119" t="s">
        <v>3138</v>
      </c>
      <c r="C157" s="119" t="s">
        <v>2783</v>
      </c>
      <c r="D157" s="129">
        <v>40</v>
      </c>
      <c r="E157" s="119" t="s">
        <v>3139</v>
      </c>
      <c r="F157" s="119" t="s">
        <v>3056</v>
      </c>
      <c r="G157" s="119" t="s">
        <v>3140</v>
      </c>
      <c r="H157" s="120"/>
    </row>
    <row r="158" spans="1:8" ht="41.4">
      <c r="A158" s="127">
        <v>151</v>
      </c>
      <c r="B158" s="119" t="s">
        <v>3141</v>
      </c>
      <c r="C158" s="119" t="s">
        <v>2783</v>
      </c>
      <c r="D158" s="129">
        <v>1.4999999999999999E-2</v>
      </c>
      <c r="E158" s="119" t="s">
        <v>2788</v>
      </c>
      <c r="F158" s="119" t="s">
        <v>3142</v>
      </c>
      <c r="G158" s="119" t="s">
        <v>3143</v>
      </c>
      <c r="H158" s="120"/>
    </row>
    <row r="159" spans="1:8" ht="27.6">
      <c r="A159" s="127">
        <v>152</v>
      </c>
      <c r="B159" s="119" t="s">
        <v>3144</v>
      </c>
      <c r="C159" s="119" t="s">
        <v>2783</v>
      </c>
      <c r="D159" s="129">
        <v>80</v>
      </c>
      <c r="E159" s="119" t="s">
        <v>3011</v>
      </c>
      <c r="F159" s="119" t="s">
        <v>3145</v>
      </c>
      <c r="G159" s="119" t="s">
        <v>3146</v>
      </c>
      <c r="H159" s="120"/>
    </row>
    <row r="160" spans="1:8" ht="69">
      <c r="A160" s="127">
        <v>153</v>
      </c>
      <c r="B160" s="134" t="s">
        <v>3147</v>
      </c>
      <c r="C160" s="119" t="s">
        <v>2778</v>
      </c>
      <c r="D160" s="129">
        <v>3.7</v>
      </c>
      <c r="E160" s="119" t="s">
        <v>3148</v>
      </c>
      <c r="F160" s="119" t="s">
        <v>3060</v>
      </c>
      <c r="G160" s="119" t="s">
        <v>3149</v>
      </c>
      <c r="H160" s="120"/>
    </row>
    <row r="161" spans="1:8" ht="69">
      <c r="A161" s="127">
        <v>154</v>
      </c>
      <c r="B161" s="119" t="s">
        <v>3150</v>
      </c>
      <c r="C161" s="119" t="s">
        <v>3151</v>
      </c>
      <c r="D161" s="129">
        <v>1.5</v>
      </c>
      <c r="E161" s="119" t="s">
        <v>3152</v>
      </c>
      <c r="F161" s="119" t="s">
        <v>2960</v>
      </c>
      <c r="G161" s="119" t="s">
        <v>3153</v>
      </c>
      <c r="H161" s="120"/>
    </row>
    <row r="162" spans="1:8" ht="69">
      <c r="A162" s="127">
        <v>155</v>
      </c>
      <c r="B162" s="119" t="s">
        <v>3154</v>
      </c>
      <c r="C162" s="119" t="s">
        <v>3151</v>
      </c>
      <c r="D162" s="129">
        <v>2</v>
      </c>
      <c r="E162" s="119" t="s">
        <v>3155</v>
      </c>
      <c r="F162" s="119" t="s">
        <v>3024</v>
      </c>
      <c r="G162" s="119" t="s">
        <v>3156</v>
      </c>
      <c r="H162" s="120"/>
    </row>
    <row r="163" spans="1:8" ht="55.2">
      <c r="A163" s="127">
        <v>156</v>
      </c>
      <c r="B163" s="119" t="s">
        <v>3157</v>
      </c>
      <c r="C163" s="119" t="s">
        <v>2787</v>
      </c>
      <c r="D163" s="129">
        <v>4</v>
      </c>
      <c r="E163" s="119" t="s">
        <v>3158</v>
      </c>
      <c r="F163" s="119" t="s">
        <v>3159</v>
      </c>
      <c r="G163" s="119" t="s">
        <v>3160</v>
      </c>
      <c r="H163" s="120"/>
    </row>
    <row r="164" spans="1:8" ht="69">
      <c r="A164" s="127">
        <v>157</v>
      </c>
      <c r="B164" s="119" t="s">
        <v>3161</v>
      </c>
      <c r="C164" s="138" t="s">
        <v>2787</v>
      </c>
      <c r="D164" s="129">
        <v>4</v>
      </c>
      <c r="E164" s="119" t="s">
        <v>3162</v>
      </c>
      <c r="F164" s="119" t="s">
        <v>3163</v>
      </c>
      <c r="G164" s="119" t="s">
        <v>3164</v>
      </c>
      <c r="H164" s="120"/>
    </row>
    <row r="165" spans="1:8" ht="55.2">
      <c r="A165" s="127">
        <v>158</v>
      </c>
      <c r="B165" s="119" t="s">
        <v>3165</v>
      </c>
      <c r="C165" s="119" t="s">
        <v>2787</v>
      </c>
      <c r="D165" s="129">
        <v>9</v>
      </c>
      <c r="E165" s="119" t="s">
        <v>3166</v>
      </c>
      <c r="F165" s="119" t="s">
        <v>3159</v>
      </c>
      <c r="G165" s="119" t="s">
        <v>3096</v>
      </c>
      <c r="H165" s="120"/>
    </row>
    <row r="166" spans="1:8" ht="41.4">
      <c r="A166" s="127">
        <v>159</v>
      </c>
      <c r="B166" s="119" t="s">
        <v>3167</v>
      </c>
      <c r="C166" s="119" t="s">
        <v>2787</v>
      </c>
      <c r="D166" s="129">
        <v>1</v>
      </c>
      <c r="E166" s="119" t="s">
        <v>3168</v>
      </c>
      <c r="F166" s="119" t="s">
        <v>3159</v>
      </c>
      <c r="G166" s="119" t="s">
        <v>3156</v>
      </c>
      <c r="H166" s="120"/>
    </row>
    <row r="167" spans="1:8" ht="41.4">
      <c r="A167" s="127">
        <v>160</v>
      </c>
      <c r="B167" s="119" t="s">
        <v>3169</v>
      </c>
      <c r="C167" s="138" t="s">
        <v>2787</v>
      </c>
      <c r="D167" s="129">
        <v>5</v>
      </c>
      <c r="E167" s="119" t="s">
        <v>3170</v>
      </c>
      <c r="F167" s="119" t="s">
        <v>3159</v>
      </c>
      <c r="G167" s="119" t="s">
        <v>3171</v>
      </c>
      <c r="H167" s="120"/>
    </row>
    <row r="168" spans="1:8" ht="69">
      <c r="A168" s="127">
        <v>161</v>
      </c>
      <c r="B168" s="119" t="s">
        <v>3172</v>
      </c>
      <c r="C168" s="119" t="s">
        <v>2787</v>
      </c>
      <c r="D168" s="129">
        <v>5</v>
      </c>
      <c r="E168" s="119" t="s">
        <v>3173</v>
      </c>
      <c r="F168" s="119" t="s">
        <v>3024</v>
      </c>
      <c r="G168" s="119" t="s">
        <v>3149</v>
      </c>
      <c r="H168" s="120"/>
    </row>
    <row r="169" spans="1:8" ht="69">
      <c r="A169" s="127">
        <v>162</v>
      </c>
      <c r="B169" s="119" t="s">
        <v>3174</v>
      </c>
      <c r="C169" s="119" t="s">
        <v>2787</v>
      </c>
      <c r="D169" s="129">
        <v>5</v>
      </c>
      <c r="E169" s="119" t="s">
        <v>3175</v>
      </c>
      <c r="F169" s="119" t="s">
        <v>2960</v>
      </c>
      <c r="G169" s="119" t="s">
        <v>3176</v>
      </c>
      <c r="H169" s="120"/>
    </row>
    <row r="170" spans="1:8" ht="41.4">
      <c r="A170" s="127">
        <v>163</v>
      </c>
      <c r="B170" s="119" t="s">
        <v>3177</v>
      </c>
      <c r="C170" s="138" t="s">
        <v>2787</v>
      </c>
      <c r="D170" s="129">
        <v>4</v>
      </c>
      <c r="E170" s="119" t="s">
        <v>3178</v>
      </c>
      <c r="F170" s="119" t="s">
        <v>2696</v>
      </c>
      <c r="G170" s="119" t="s">
        <v>2986</v>
      </c>
      <c r="H170" s="120"/>
    </row>
    <row r="171" spans="1:8" ht="69">
      <c r="A171" s="127">
        <v>164</v>
      </c>
      <c r="B171" s="119" t="s">
        <v>3179</v>
      </c>
      <c r="C171" s="119" t="s">
        <v>2787</v>
      </c>
      <c r="D171" s="129">
        <v>5</v>
      </c>
      <c r="E171" s="119" t="s">
        <v>3180</v>
      </c>
      <c r="F171" s="119" t="s">
        <v>2708</v>
      </c>
      <c r="G171" s="119" t="s">
        <v>3181</v>
      </c>
      <c r="H171" s="120"/>
    </row>
    <row r="172" spans="1:8" ht="55.2">
      <c r="A172" s="127">
        <v>165</v>
      </c>
      <c r="B172" s="119" t="s">
        <v>3182</v>
      </c>
      <c r="C172" s="138" t="s">
        <v>2787</v>
      </c>
      <c r="D172" s="129">
        <v>1</v>
      </c>
      <c r="E172" s="119" t="s">
        <v>3183</v>
      </c>
      <c r="F172" s="119" t="s">
        <v>2708</v>
      </c>
      <c r="G172" s="119" t="s">
        <v>3156</v>
      </c>
      <c r="H172" s="120"/>
    </row>
    <row r="173" spans="1:8" ht="69">
      <c r="A173" s="127">
        <v>166</v>
      </c>
      <c r="B173" s="119" t="s">
        <v>3184</v>
      </c>
      <c r="C173" s="119" t="s">
        <v>2787</v>
      </c>
      <c r="D173" s="129">
        <v>0.5</v>
      </c>
      <c r="E173" s="119" t="s">
        <v>3185</v>
      </c>
      <c r="F173" s="119" t="s">
        <v>2704</v>
      </c>
      <c r="G173" s="119" t="s">
        <v>2988</v>
      </c>
      <c r="H173" s="120"/>
    </row>
    <row r="174" spans="1:8" ht="55.2">
      <c r="A174" s="127">
        <v>167</v>
      </c>
      <c r="B174" s="119" t="s">
        <v>3186</v>
      </c>
      <c r="C174" s="138" t="s">
        <v>2787</v>
      </c>
      <c r="D174" s="129">
        <v>1</v>
      </c>
      <c r="E174" s="119" t="s">
        <v>3187</v>
      </c>
      <c r="F174" s="119" t="s">
        <v>3188</v>
      </c>
      <c r="G174" s="119" t="s">
        <v>3189</v>
      </c>
      <c r="H174" s="120"/>
    </row>
    <row r="175" spans="1:8" ht="55.2">
      <c r="A175" s="127">
        <v>168</v>
      </c>
      <c r="B175" s="119" t="s">
        <v>650</v>
      </c>
      <c r="C175" s="119" t="s">
        <v>2797</v>
      </c>
      <c r="D175" s="129">
        <v>27</v>
      </c>
      <c r="E175" s="119" t="s">
        <v>3190</v>
      </c>
      <c r="F175" s="119" t="s">
        <v>3060</v>
      </c>
      <c r="G175" s="119" t="s">
        <v>3191</v>
      </c>
      <c r="H175" s="120"/>
    </row>
    <row r="176" spans="1:8" ht="41.4">
      <c r="A176" s="127">
        <v>169</v>
      </c>
      <c r="B176" s="119" t="s">
        <v>3192</v>
      </c>
      <c r="C176" s="119" t="s">
        <v>650</v>
      </c>
      <c r="D176" s="129">
        <v>2.8</v>
      </c>
      <c r="E176" s="119" t="s">
        <v>3193</v>
      </c>
      <c r="F176" s="119" t="s">
        <v>3194</v>
      </c>
      <c r="G176" s="119" t="s">
        <v>3195</v>
      </c>
      <c r="H176" s="120"/>
    </row>
    <row r="177" spans="1:8" ht="41.4">
      <c r="A177" s="127">
        <v>170</v>
      </c>
      <c r="B177" s="119" t="s">
        <v>3196</v>
      </c>
      <c r="C177" s="119" t="s">
        <v>2802</v>
      </c>
      <c r="D177" s="129">
        <v>40</v>
      </c>
      <c r="E177" s="119" t="s">
        <v>3197</v>
      </c>
      <c r="F177" s="119" t="s">
        <v>3198</v>
      </c>
      <c r="G177" s="119" t="s">
        <v>3199</v>
      </c>
      <c r="H177" s="120"/>
    </row>
    <row r="178" spans="1:8" ht="41.4">
      <c r="A178" s="127">
        <v>171</v>
      </c>
      <c r="B178" s="119" t="s">
        <v>3200</v>
      </c>
      <c r="C178" s="119" t="s">
        <v>2802</v>
      </c>
      <c r="D178" s="129">
        <v>6.5</v>
      </c>
      <c r="E178" s="119" t="s">
        <v>3201</v>
      </c>
      <c r="F178" s="119" t="s">
        <v>3198</v>
      </c>
      <c r="G178" s="119" t="s">
        <v>3160</v>
      </c>
      <c r="H178" s="120"/>
    </row>
    <row r="179" spans="1:8" ht="41.4">
      <c r="A179" s="127">
        <v>172</v>
      </c>
      <c r="B179" s="119" t="s">
        <v>3202</v>
      </c>
      <c r="C179" s="119" t="s">
        <v>2802</v>
      </c>
      <c r="D179" s="129">
        <v>35</v>
      </c>
      <c r="E179" s="119" t="s">
        <v>3203</v>
      </c>
      <c r="F179" s="119" t="s">
        <v>3204</v>
      </c>
      <c r="G179" s="119" t="s">
        <v>3096</v>
      </c>
      <c r="H179" s="120"/>
    </row>
    <row r="180" spans="1:8" ht="41.4">
      <c r="A180" s="127">
        <v>173</v>
      </c>
      <c r="B180" s="119" t="s">
        <v>3205</v>
      </c>
      <c r="C180" s="119" t="s">
        <v>2802</v>
      </c>
      <c r="D180" s="129">
        <v>8</v>
      </c>
      <c r="E180" s="119" t="s">
        <v>3206</v>
      </c>
      <c r="F180" s="119" t="s">
        <v>3207</v>
      </c>
      <c r="G180" s="119" t="s">
        <v>3208</v>
      </c>
      <c r="H180" s="120"/>
    </row>
    <row r="181" spans="1:8" ht="55.2">
      <c r="A181" s="127">
        <v>174</v>
      </c>
      <c r="B181" s="119" t="s">
        <v>3209</v>
      </c>
      <c r="C181" s="119" t="s">
        <v>2802</v>
      </c>
      <c r="D181" s="129">
        <v>36</v>
      </c>
      <c r="E181" s="119" t="s">
        <v>3210</v>
      </c>
      <c r="F181" s="119" t="s">
        <v>3211</v>
      </c>
      <c r="G181" s="119" t="s">
        <v>3160</v>
      </c>
      <c r="H181" s="120"/>
    </row>
    <row r="182" spans="1:8" ht="82.8">
      <c r="A182" s="127">
        <v>175</v>
      </c>
      <c r="B182" s="119" t="s">
        <v>3212</v>
      </c>
      <c r="C182" s="119" t="s">
        <v>2802</v>
      </c>
      <c r="D182" s="129">
        <v>290</v>
      </c>
      <c r="E182" s="119" t="s">
        <v>3213</v>
      </c>
      <c r="F182" s="119" t="s">
        <v>3214</v>
      </c>
      <c r="G182" s="119" t="s">
        <v>3215</v>
      </c>
      <c r="H182" s="120"/>
    </row>
    <row r="183" spans="1:8" ht="41.4">
      <c r="A183" s="127">
        <v>176</v>
      </c>
      <c r="B183" s="119" t="s">
        <v>3216</v>
      </c>
      <c r="C183" s="119" t="s">
        <v>2802</v>
      </c>
      <c r="D183" s="129">
        <v>2</v>
      </c>
      <c r="E183" s="119" t="s">
        <v>3217</v>
      </c>
      <c r="F183" s="119" t="s">
        <v>3218</v>
      </c>
      <c r="G183" s="119" t="s">
        <v>3215</v>
      </c>
      <c r="H183" s="120"/>
    </row>
    <row r="184" spans="1:8" ht="55.2">
      <c r="A184" s="127">
        <v>177</v>
      </c>
      <c r="B184" s="119" t="s">
        <v>3219</v>
      </c>
      <c r="C184" s="119" t="s">
        <v>683</v>
      </c>
      <c r="D184" s="129">
        <v>33.9</v>
      </c>
      <c r="E184" s="119" t="s">
        <v>3220</v>
      </c>
      <c r="F184" s="119" t="s">
        <v>2956</v>
      </c>
      <c r="G184" s="119" t="s">
        <v>2981</v>
      </c>
      <c r="H184" s="120"/>
    </row>
    <row r="185" spans="1:8" ht="82.8">
      <c r="A185" s="127">
        <v>178</v>
      </c>
      <c r="B185" s="119" t="s">
        <v>3221</v>
      </c>
      <c r="C185" s="119" t="s">
        <v>683</v>
      </c>
      <c r="D185" s="129">
        <v>400</v>
      </c>
      <c r="E185" s="119" t="s">
        <v>3222</v>
      </c>
      <c r="F185" s="119" t="s">
        <v>3056</v>
      </c>
      <c r="G185" s="119" t="s">
        <v>3223</v>
      </c>
      <c r="H185" s="120"/>
    </row>
    <row r="186" spans="1:8" ht="27.6">
      <c r="A186" s="127">
        <v>179</v>
      </c>
      <c r="B186" s="119" t="s">
        <v>3224</v>
      </c>
      <c r="C186" s="119" t="s">
        <v>683</v>
      </c>
      <c r="D186" s="129">
        <v>32.5</v>
      </c>
      <c r="E186" s="119" t="s">
        <v>3225</v>
      </c>
      <c r="F186" s="119" t="s">
        <v>3226</v>
      </c>
      <c r="G186" s="119" t="s">
        <v>3227</v>
      </c>
      <c r="H186" s="120"/>
    </row>
    <row r="187" spans="1:8" ht="55.2">
      <c r="A187" s="127">
        <v>180</v>
      </c>
      <c r="B187" s="119" t="s">
        <v>3228</v>
      </c>
      <c r="C187" s="119" t="s">
        <v>2681</v>
      </c>
      <c r="D187" s="129">
        <v>111</v>
      </c>
      <c r="E187" s="119" t="s">
        <v>3229</v>
      </c>
      <c r="F187" s="119" t="s">
        <v>3060</v>
      </c>
      <c r="G187" s="119" t="s">
        <v>3230</v>
      </c>
      <c r="H187" s="120"/>
    </row>
    <row r="188" spans="1:8" ht="55.2">
      <c r="A188" s="127">
        <v>181</v>
      </c>
      <c r="B188" s="119" t="s">
        <v>2897</v>
      </c>
      <c r="C188" s="119" t="s">
        <v>106</v>
      </c>
      <c r="D188" s="129">
        <v>214</v>
      </c>
      <c r="E188" s="119" t="s">
        <v>3231</v>
      </c>
      <c r="F188" s="119" t="s">
        <v>2771</v>
      </c>
      <c r="G188" s="119" t="s">
        <v>3232</v>
      </c>
      <c r="H188" s="120"/>
    </row>
    <row r="189" spans="1:8" ht="41.4">
      <c r="A189" s="127">
        <v>182</v>
      </c>
      <c r="B189" s="119" t="s">
        <v>3233</v>
      </c>
      <c r="C189" s="119" t="s">
        <v>106</v>
      </c>
      <c r="D189" s="129">
        <v>100</v>
      </c>
      <c r="E189" s="119" t="s">
        <v>3234</v>
      </c>
      <c r="F189" s="119" t="s">
        <v>2771</v>
      </c>
      <c r="G189" s="119" t="s">
        <v>3232</v>
      </c>
      <c r="H189" s="120"/>
    </row>
    <row r="190" spans="1:8">
      <c r="A190" s="133"/>
      <c r="B190" s="134"/>
      <c r="C190" s="134"/>
      <c r="D190" s="133"/>
      <c r="E190" s="134"/>
      <c r="F190" s="134"/>
      <c r="G190" s="134"/>
      <c r="H190" s="136"/>
    </row>
    <row r="191" spans="1:8">
      <c r="A191" s="133"/>
      <c r="B191" s="134"/>
      <c r="C191" s="134"/>
      <c r="D191" s="133"/>
      <c r="E191" s="134"/>
      <c r="F191" s="134"/>
      <c r="G191" s="134"/>
      <c r="H191" s="136"/>
    </row>
    <row r="192" spans="1:8">
      <c r="A192" s="133"/>
      <c r="B192" s="134"/>
      <c r="C192" s="134"/>
      <c r="D192" s="133"/>
      <c r="E192" s="134"/>
      <c r="F192" s="134"/>
      <c r="G192" s="134"/>
      <c r="H192" s="136"/>
    </row>
    <row r="193" spans="1:8">
      <c r="A193" s="133"/>
      <c r="B193" s="134"/>
      <c r="C193" s="134"/>
      <c r="D193" s="133"/>
      <c r="E193" s="134"/>
      <c r="F193" s="134"/>
      <c r="G193" s="134"/>
      <c r="H193" s="136"/>
    </row>
    <row r="194" spans="1:8">
      <c r="A194" s="133"/>
      <c r="B194" s="134"/>
      <c r="C194" s="134"/>
      <c r="D194" s="133"/>
      <c r="E194" s="134"/>
      <c r="F194" s="134"/>
      <c r="G194" s="134"/>
      <c r="H194" s="136"/>
    </row>
    <row r="195" spans="1:8">
      <c r="A195" s="133"/>
      <c r="B195" s="134"/>
      <c r="C195" s="134"/>
      <c r="D195" s="133"/>
      <c r="E195" s="134"/>
      <c r="F195" s="134"/>
      <c r="G195" s="134"/>
      <c r="H195" s="136"/>
    </row>
    <row r="196" spans="1:8">
      <c r="A196" s="133"/>
      <c r="B196" s="134"/>
      <c r="C196" s="134"/>
      <c r="D196" s="133"/>
      <c r="E196" s="134"/>
      <c r="F196" s="134"/>
      <c r="G196" s="134"/>
      <c r="H196" s="136"/>
    </row>
    <row r="197" spans="1:8">
      <c r="A197" s="133"/>
      <c r="B197" s="134"/>
      <c r="C197" s="134"/>
      <c r="D197" s="133"/>
      <c r="E197" s="134"/>
      <c r="F197" s="134"/>
      <c r="G197" s="134"/>
      <c r="H197" s="136"/>
    </row>
    <row r="198" spans="1:8">
      <c r="A198" s="133"/>
      <c r="B198" s="134"/>
      <c r="C198" s="134"/>
      <c r="D198" s="133"/>
      <c r="E198" s="134"/>
      <c r="F198" s="134"/>
      <c r="G198" s="134"/>
      <c r="H198" s="136"/>
    </row>
    <row r="199" spans="1:8">
      <c r="A199" s="133"/>
      <c r="B199" s="134"/>
      <c r="C199" s="134"/>
      <c r="D199" s="133"/>
      <c r="E199" s="134"/>
      <c r="F199" s="134"/>
      <c r="G199" s="134"/>
      <c r="H199" s="136"/>
    </row>
    <row r="200" spans="1:8">
      <c r="A200" s="133"/>
      <c r="B200" s="134"/>
      <c r="C200" s="134"/>
      <c r="D200" s="133"/>
      <c r="E200" s="134"/>
      <c r="F200" s="134"/>
      <c r="G200" s="134"/>
      <c r="H200" s="136"/>
    </row>
    <row r="201" spans="1:8">
      <c r="A201" s="133"/>
      <c r="B201" s="134"/>
      <c r="C201" s="134"/>
      <c r="D201" s="133"/>
      <c r="E201" s="134"/>
      <c r="F201" s="134"/>
      <c r="G201" s="134"/>
      <c r="H201" s="136"/>
    </row>
    <row r="202" spans="1:8">
      <c r="A202" s="133"/>
      <c r="B202" s="134"/>
      <c r="C202" s="134"/>
      <c r="D202" s="133"/>
      <c r="E202" s="134"/>
      <c r="F202" s="134"/>
      <c r="G202" s="134"/>
      <c r="H202" s="136"/>
    </row>
    <row r="203" spans="1:8">
      <c r="A203" s="133"/>
      <c r="B203" s="134"/>
      <c r="C203" s="134"/>
      <c r="D203" s="133"/>
      <c r="E203" s="134"/>
      <c r="F203" s="134"/>
      <c r="G203" s="134"/>
      <c r="H203" s="136"/>
    </row>
    <row r="204" spans="1:8">
      <c r="A204" s="133"/>
      <c r="B204" s="134"/>
      <c r="C204" s="134"/>
      <c r="D204" s="133"/>
      <c r="E204" s="134"/>
      <c r="F204" s="134"/>
      <c r="G204" s="134"/>
      <c r="H204" s="136"/>
    </row>
    <row r="205" spans="1:8">
      <c r="A205" s="133"/>
      <c r="B205" s="134"/>
      <c r="C205" s="134"/>
      <c r="D205" s="133"/>
      <c r="E205" s="134"/>
      <c r="F205" s="134"/>
      <c r="G205" s="134"/>
      <c r="H205" s="136"/>
    </row>
    <row r="206" spans="1:8">
      <c r="A206" s="133"/>
      <c r="B206" s="134"/>
      <c r="C206" s="134"/>
      <c r="D206" s="133"/>
      <c r="E206" s="134"/>
      <c r="F206" s="134"/>
      <c r="G206" s="134"/>
      <c r="H206" s="136"/>
    </row>
  </sheetData>
  <mergeCells count="5">
    <mergeCell ref="A1:H1"/>
    <mergeCell ref="A2:H2"/>
    <mergeCell ref="A3:H3"/>
    <mergeCell ref="A6:H6"/>
    <mergeCell ref="A39:H39"/>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2"/>
  <sheetViews>
    <sheetView workbookViewId="0">
      <selection activeCell="A4" sqref="A4:G4"/>
    </sheetView>
  </sheetViews>
  <sheetFormatPr defaultColWidth="8.88671875" defaultRowHeight="14.4"/>
  <cols>
    <col min="1" max="1" width="7.5546875" style="187" customWidth="1"/>
    <col min="2" max="2" width="20.88671875" style="187" customWidth="1"/>
    <col min="3" max="3" width="16.5546875" style="187" customWidth="1"/>
    <col min="4" max="4" width="17.88671875" style="187" customWidth="1"/>
    <col min="5" max="5" width="27" style="187" customWidth="1"/>
    <col min="6" max="6" width="24.5546875" style="187" customWidth="1"/>
    <col min="7" max="7" width="34.33203125" style="187" customWidth="1"/>
    <col min="8" max="8" width="22.88671875" style="187" customWidth="1"/>
    <col min="9" max="16384" width="8.88671875" style="187"/>
  </cols>
  <sheetData>
    <row r="1" spans="1:8" ht="15.6">
      <c r="A1" s="1810"/>
      <c r="B1" s="1810"/>
      <c r="C1" s="1810"/>
      <c r="D1" s="1810"/>
      <c r="E1" s="1810"/>
      <c r="F1" s="1810"/>
      <c r="G1" s="1810"/>
      <c r="H1" s="1810"/>
    </row>
    <row r="2" spans="1:8" ht="41.25" customHeight="1">
      <c r="A2" s="1811" t="s">
        <v>3235</v>
      </c>
      <c r="B2" s="1811"/>
      <c r="C2" s="1811"/>
      <c r="D2" s="1811"/>
      <c r="E2" s="1811"/>
      <c r="F2" s="1811"/>
      <c r="G2" s="1811"/>
      <c r="H2" s="1811"/>
    </row>
    <row r="3" spans="1:8" ht="16.2" thickBot="1">
      <c r="A3" s="1812"/>
      <c r="B3" s="1812"/>
      <c r="C3" s="1812"/>
      <c r="D3" s="1812"/>
      <c r="E3" s="1812"/>
      <c r="F3" s="1812"/>
      <c r="G3" s="1812"/>
      <c r="H3" s="1812"/>
    </row>
    <row r="4" spans="1:8" ht="137.25" customHeight="1" thickBot="1">
      <c r="A4" s="1321" t="s">
        <v>9</v>
      </c>
      <c r="B4" s="1322" t="s">
        <v>14</v>
      </c>
      <c r="C4" s="1322" t="s">
        <v>0</v>
      </c>
      <c r="D4" s="1322" t="s">
        <v>1</v>
      </c>
      <c r="E4" s="1322" t="s">
        <v>17</v>
      </c>
      <c r="F4" s="1322" t="s">
        <v>15</v>
      </c>
      <c r="G4" s="1322" t="s">
        <v>16</v>
      </c>
      <c r="H4" s="188"/>
    </row>
    <row r="5" spans="1:8" ht="15" thickBot="1">
      <c r="A5" s="142">
        <v>1</v>
      </c>
      <c r="B5" s="143">
        <v>2</v>
      </c>
      <c r="C5" s="144">
        <v>4</v>
      </c>
      <c r="D5" s="144">
        <v>5</v>
      </c>
      <c r="E5" s="144">
        <v>6</v>
      </c>
      <c r="F5" s="144">
        <v>7</v>
      </c>
      <c r="G5" s="145">
        <v>8</v>
      </c>
      <c r="H5" s="146">
        <v>9</v>
      </c>
    </row>
    <row r="6" spans="1:8" ht="15" thickBot="1">
      <c r="A6" s="1813" t="s">
        <v>3236</v>
      </c>
      <c r="B6" s="1814"/>
      <c r="C6" s="1814"/>
      <c r="D6" s="1814"/>
      <c r="E6" s="1814"/>
      <c r="F6" s="1814"/>
      <c r="G6" s="1814"/>
      <c r="H6" s="1814"/>
    </row>
    <row r="7" spans="1:8" ht="15" thickBot="1">
      <c r="A7" s="1815" t="s">
        <v>3237</v>
      </c>
      <c r="B7" s="1816"/>
      <c r="C7" s="1816"/>
      <c r="D7" s="1816"/>
      <c r="E7" s="1816"/>
      <c r="F7" s="1816"/>
      <c r="G7" s="1816"/>
      <c r="H7" s="1816"/>
    </row>
    <row r="8" spans="1:8" ht="120" customHeight="1">
      <c r="A8" s="147">
        <v>1</v>
      </c>
      <c r="B8" s="147" t="s">
        <v>3238</v>
      </c>
      <c r="C8" s="147"/>
      <c r="D8" s="148">
        <v>3033.2</v>
      </c>
      <c r="E8" s="159" t="s">
        <v>3239</v>
      </c>
      <c r="F8" s="147"/>
      <c r="G8" s="149" t="s">
        <v>3240</v>
      </c>
      <c r="H8" s="147"/>
    </row>
    <row r="9" spans="1:8">
      <c r="A9" s="1808" t="s">
        <v>3241</v>
      </c>
      <c r="B9" s="1809"/>
      <c r="C9" s="1809"/>
      <c r="D9" s="1809"/>
      <c r="E9" s="1809"/>
      <c r="F9" s="1809"/>
      <c r="G9" s="1809"/>
      <c r="H9" s="1809"/>
    </row>
    <row r="10" spans="1:8" ht="52.8">
      <c r="A10" s="150"/>
      <c r="B10" s="151" t="s">
        <v>3242</v>
      </c>
      <c r="C10" s="151"/>
      <c r="D10" s="152">
        <v>1030.4000000000001</v>
      </c>
      <c r="E10" s="153" t="s">
        <v>3243</v>
      </c>
      <c r="F10" s="151" t="s">
        <v>3244</v>
      </c>
      <c r="G10" s="154" t="s">
        <v>3245</v>
      </c>
      <c r="H10" s="151"/>
    </row>
    <row r="11" spans="1:8" ht="52.8">
      <c r="A11" s="150"/>
      <c r="B11" s="151" t="s">
        <v>3246</v>
      </c>
      <c r="C11" s="151"/>
      <c r="D11" s="152">
        <v>289.2</v>
      </c>
      <c r="E11" s="153" t="s">
        <v>3247</v>
      </c>
      <c r="F11" s="151" t="s">
        <v>3244</v>
      </c>
      <c r="G11" s="154" t="s">
        <v>3248</v>
      </c>
      <c r="H11" s="151"/>
    </row>
    <row r="12" spans="1:8" ht="42" customHeight="1">
      <c r="A12" s="150"/>
      <c r="B12" s="151" t="s">
        <v>3249</v>
      </c>
      <c r="C12" s="151"/>
      <c r="D12" s="152">
        <v>1134</v>
      </c>
      <c r="E12" s="153" t="s">
        <v>3250</v>
      </c>
      <c r="F12" s="151" t="s">
        <v>3244</v>
      </c>
      <c r="G12" s="154" t="s">
        <v>3251</v>
      </c>
      <c r="H12" s="151"/>
    </row>
    <row r="13" spans="1:8" ht="52.8">
      <c r="A13" s="155"/>
      <c r="B13" s="153" t="s">
        <v>3252</v>
      </c>
      <c r="C13" s="153"/>
      <c r="D13" s="156">
        <v>579.6</v>
      </c>
      <c r="E13" s="153" t="s">
        <v>3253</v>
      </c>
      <c r="F13" s="153" t="s">
        <v>3244</v>
      </c>
      <c r="G13" s="157" t="s">
        <v>3254</v>
      </c>
      <c r="H13" s="153"/>
    </row>
    <row r="14" spans="1:8" ht="15" thickBot="1">
      <c r="A14" s="1819" t="s">
        <v>3255</v>
      </c>
      <c r="B14" s="1820"/>
      <c r="C14" s="189">
        <v>1</v>
      </c>
      <c r="D14" s="190">
        <f>SUM(D8)</f>
        <v>3033.2</v>
      </c>
      <c r="E14" s="191"/>
      <c r="F14" s="191"/>
      <c r="G14" s="191"/>
      <c r="H14" s="158"/>
    </row>
    <row r="15" spans="1:8" ht="15" thickBot="1">
      <c r="A15" s="1821" t="s">
        <v>19</v>
      </c>
      <c r="B15" s="1822"/>
      <c r="C15" s="1822"/>
      <c r="D15" s="1822"/>
      <c r="E15" s="1822"/>
      <c r="F15" s="1822"/>
      <c r="G15" s="1822"/>
      <c r="H15" s="1822"/>
    </row>
    <row r="16" spans="1:8" ht="168" customHeight="1">
      <c r="A16" s="159">
        <v>1</v>
      </c>
      <c r="B16" s="159" t="s">
        <v>3256</v>
      </c>
      <c r="C16" s="159"/>
      <c r="D16" s="160">
        <v>40605.5</v>
      </c>
      <c r="E16" s="159" t="s">
        <v>3257</v>
      </c>
      <c r="F16" s="159" t="s">
        <v>3258</v>
      </c>
      <c r="G16" s="161" t="s">
        <v>3259</v>
      </c>
      <c r="H16" s="159"/>
    </row>
    <row r="17" spans="1:8" ht="206.25" customHeight="1">
      <c r="A17" s="162">
        <v>2</v>
      </c>
      <c r="B17" s="162" t="s">
        <v>3260</v>
      </c>
      <c r="C17" s="162"/>
      <c r="D17" s="163">
        <v>21301.2147</v>
      </c>
      <c r="E17" s="162" t="s">
        <v>3261</v>
      </c>
      <c r="F17" s="162" t="s">
        <v>3262</v>
      </c>
      <c r="G17" s="157" t="s">
        <v>3263</v>
      </c>
      <c r="H17" s="162"/>
    </row>
    <row r="18" spans="1:8" ht="15" thickBot="1">
      <c r="A18" s="1823" t="s">
        <v>3264</v>
      </c>
      <c r="B18" s="1824"/>
      <c r="C18" s="192">
        <v>2</v>
      </c>
      <c r="D18" s="193">
        <v>61906.714699999997</v>
      </c>
      <c r="H18" s="165"/>
    </row>
    <row r="19" spans="1:8" ht="15" thickBot="1">
      <c r="A19" s="1821" t="s">
        <v>3265</v>
      </c>
      <c r="B19" s="1825"/>
      <c r="C19" s="1825"/>
      <c r="D19" s="1825"/>
      <c r="E19" s="1825"/>
      <c r="F19" s="1825"/>
      <c r="G19" s="1825"/>
      <c r="H19" s="1825"/>
    </row>
    <row r="20" spans="1:8" ht="79.2">
      <c r="A20" s="159">
        <v>1</v>
      </c>
      <c r="B20" s="159" t="s">
        <v>3266</v>
      </c>
      <c r="C20" s="159" t="s">
        <v>63</v>
      </c>
      <c r="D20" s="160">
        <v>413</v>
      </c>
      <c r="E20" s="159" t="s">
        <v>3267</v>
      </c>
      <c r="F20" s="159" t="s">
        <v>3268</v>
      </c>
      <c r="G20" s="161" t="s">
        <v>3269</v>
      </c>
      <c r="H20" s="159"/>
    </row>
    <row r="21" spans="1:8" ht="78" customHeight="1">
      <c r="A21" s="162">
        <v>2</v>
      </c>
      <c r="B21" s="162" t="s">
        <v>3270</v>
      </c>
      <c r="C21" s="162" t="s">
        <v>63</v>
      </c>
      <c r="D21" s="163">
        <v>2543</v>
      </c>
      <c r="E21" s="162" t="s">
        <v>3271</v>
      </c>
      <c r="F21" s="162" t="s">
        <v>3272</v>
      </c>
      <c r="G21" s="157" t="s">
        <v>3273</v>
      </c>
      <c r="H21" s="162"/>
    </row>
    <row r="22" spans="1:8">
      <c r="B22" s="194" t="s">
        <v>3274</v>
      </c>
      <c r="C22" s="195">
        <v>2</v>
      </c>
      <c r="D22" s="196">
        <f>SUM(D20:D21)</f>
        <v>2956</v>
      </c>
      <c r="H22" s="162"/>
    </row>
    <row r="23" spans="1:8" ht="79.2">
      <c r="A23" s="162">
        <v>1</v>
      </c>
      <c r="B23" s="162" t="s">
        <v>3275</v>
      </c>
      <c r="C23" s="162" t="s">
        <v>231</v>
      </c>
      <c r="D23" s="163">
        <v>616</v>
      </c>
      <c r="E23" s="162" t="s">
        <v>3276</v>
      </c>
      <c r="F23" s="162" t="s">
        <v>3277</v>
      </c>
      <c r="G23" s="157" t="s">
        <v>3278</v>
      </c>
      <c r="H23" s="162"/>
    </row>
    <row r="24" spans="1:8" ht="24">
      <c r="A24" s="162">
        <v>2</v>
      </c>
      <c r="B24" s="197" t="s">
        <v>3279</v>
      </c>
      <c r="C24" s="162" t="s">
        <v>231</v>
      </c>
      <c r="D24" s="198">
        <v>172.24</v>
      </c>
      <c r="E24" s="199" t="s">
        <v>3280</v>
      </c>
      <c r="F24" s="199" t="s">
        <v>3281</v>
      </c>
      <c r="G24" s="200" t="s">
        <v>3282</v>
      </c>
      <c r="H24" s="162"/>
    </row>
    <row r="25" spans="1:8">
      <c r="B25" s="194" t="s">
        <v>3274</v>
      </c>
      <c r="C25" s="195">
        <v>2</v>
      </c>
      <c r="D25" s="196">
        <f>SUM(D23:D24)</f>
        <v>788.24</v>
      </c>
      <c r="E25" s="201"/>
      <c r="H25" s="162"/>
    </row>
    <row r="26" spans="1:8" ht="26.4">
      <c r="A26" s="162">
        <v>1</v>
      </c>
      <c r="B26" s="162" t="s">
        <v>3283</v>
      </c>
      <c r="C26" s="162" t="s">
        <v>3284</v>
      </c>
      <c r="D26" s="163">
        <v>100</v>
      </c>
      <c r="E26" s="162" t="s">
        <v>3285</v>
      </c>
      <c r="F26" s="162" t="s">
        <v>3286</v>
      </c>
      <c r="G26" s="157" t="s">
        <v>803</v>
      </c>
      <c r="H26" s="162"/>
    </row>
    <row r="27" spans="1:8">
      <c r="B27" s="194" t="s">
        <v>3274</v>
      </c>
      <c r="C27" s="195">
        <v>1</v>
      </c>
      <c r="D27" s="196">
        <f>SUM(D26)</f>
        <v>100</v>
      </c>
      <c r="E27" s="201"/>
      <c r="H27" s="162"/>
    </row>
    <row r="28" spans="1:8" ht="39.6">
      <c r="A28" s="162">
        <v>1</v>
      </c>
      <c r="B28" s="162" t="s">
        <v>3287</v>
      </c>
      <c r="C28" s="162" t="s">
        <v>358</v>
      </c>
      <c r="D28" s="163">
        <v>100</v>
      </c>
      <c r="E28" s="162" t="s">
        <v>3288</v>
      </c>
      <c r="F28" s="202" t="s">
        <v>3289</v>
      </c>
      <c r="G28" s="157" t="s">
        <v>3290</v>
      </c>
      <c r="H28" s="162"/>
    </row>
    <row r="29" spans="1:8" ht="66">
      <c r="A29" s="162">
        <v>2</v>
      </c>
      <c r="B29" s="162" t="s">
        <v>3291</v>
      </c>
      <c r="C29" s="162" t="s">
        <v>358</v>
      </c>
      <c r="D29" s="163">
        <v>289</v>
      </c>
      <c r="E29" s="162" t="s">
        <v>3292</v>
      </c>
      <c r="F29" s="162" t="s">
        <v>3293</v>
      </c>
      <c r="G29" s="157" t="s">
        <v>3294</v>
      </c>
      <c r="H29" s="162"/>
    </row>
    <row r="30" spans="1:8" ht="66">
      <c r="A30" s="162">
        <v>3</v>
      </c>
      <c r="B30" s="162" t="s">
        <v>3295</v>
      </c>
      <c r="C30" s="162" t="s">
        <v>358</v>
      </c>
      <c r="D30" s="163">
        <v>567.6</v>
      </c>
      <c r="E30" s="162" t="s">
        <v>3296</v>
      </c>
      <c r="F30" s="162" t="s">
        <v>3297</v>
      </c>
      <c r="G30" s="157" t="s">
        <v>3298</v>
      </c>
      <c r="H30" s="162"/>
    </row>
    <row r="31" spans="1:8">
      <c r="B31" s="194" t="s">
        <v>3274</v>
      </c>
      <c r="C31" s="195">
        <v>3</v>
      </c>
      <c r="D31" s="196">
        <f>SUM(D28:D30)</f>
        <v>956.6</v>
      </c>
      <c r="H31" s="162"/>
    </row>
    <row r="32" spans="1:8" ht="28.5" customHeight="1" thickBot="1">
      <c r="A32" s="1826" t="s">
        <v>3299</v>
      </c>
      <c r="B32" s="1827"/>
      <c r="C32" s="203">
        <v>8</v>
      </c>
      <c r="D32" s="204">
        <f>D27+D25+D22+D31</f>
        <v>4800.84</v>
      </c>
      <c r="H32" s="165"/>
    </row>
    <row r="33" spans="1:8" ht="15" thickBot="1">
      <c r="A33" s="1821" t="s">
        <v>3300</v>
      </c>
      <c r="B33" s="1825"/>
      <c r="C33" s="1825"/>
      <c r="D33" s="1825"/>
      <c r="E33" s="1825"/>
      <c r="F33" s="1825"/>
      <c r="G33" s="1825"/>
      <c r="H33" s="1825"/>
    </row>
    <row r="34" spans="1:8" ht="39.6">
      <c r="A34" s="159">
        <v>1</v>
      </c>
      <c r="B34" s="159" t="s">
        <v>3301</v>
      </c>
      <c r="C34" s="159" t="s">
        <v>82</v>
      </c>
      <c r="D34" s="160">
        <v>1</v>
      </c>
      <c r="E34" s="159" t="s">
        <v>3302</v>
      </c>
      <c r="F34" s="159" t="s">
        <v>3303</v>
      </c>
      <c r="G34" s="161" t="s">
        <v>3304</v>
      </c>
      <c r="H34" s="159"/>
    </row>
    <row r="35" spans="1:8" ht="39.6">
      <c r="A35" s="162">
        <v>2</v>
      </c>
      <c r="B35" s="162" t="s">
        <v>3305</v>
      </c>
      <c r="C35" s="162" t="s">
        <v>82</v>
      </c>
      <c r="D35" s="163">
        <v>60</v>
      </c>
      <c r="E35" s="162" t="s">
        <v>3306</v>
      </c>
      <c r="F35" s="162" t="s">
        <v>3307</v>
      </c>
      <c r="G35" s="157" t="s">
        <v>3308</v>
      </c>
      <c r="H35" s="162"/>
    </row>
    <row r="36" spans="1:8" ht="39.6">
      <c r="A36" s="162">
        <v>3</v>
      </c>
      <c r="B36" s="162" t="s">
        <v>3309</v>
      </c>
      <c r="C36" s="162" t="s">
        <v>82</v>
      </c>
      <c r="D36" s="163">
        <v>15</v>
      </c>
      <c r="E36" s="162" t="s">
        <v>3310</v>
      </c>
      <c r="F36" s="162" t="s">
        <v>3311</v>
      </c>
      <c r="G36" s="157" t="s">
        <v>3312</v>
      </c>
      <c r="H36" s="162"/>
    </row>
    <row r="37" spans="1:8" ht="39.6">
      <c r="A37" s="162">
        <v>4</v>
      </c>
      <c r="B37" s="162" t="s">
        <v>3313</v>
      </c>
      <c r="C37" s="162" t="s">
        <v>82</v>
      </c>
      <c r="D37" s="163">
        <v>10</v>
      </c>
      <c r="E37" s="162" t="s">
        <v>3314</v>
      </c>
      <c r="F37" s="162" t="s">
        <v>3315</v>
      </c>
      <c r="G37" s="157" t="s">
        <v>3316</v>
      </c>
      <c r="H37" s="162"/>
    </row>
    <row r="38" spans="1:8" ht="52.8">
      <c r="A38" s="162">
        <v>5</v>
      </c>
      <c r="B38" s="162" t="s">
        <v>3317</v>
      </c>
      <c r="C38" s="162" t="s">
        <v>82</v>
      </c>
      <c r="D38" s="163">
        <v>25</v>
      </c>
      <c r="E38" s="162" t="s">
        <v>3318</v>
      </c>
      <c r="F38" s="162" t="s">
        <v>3319</v>
      </c>
      <c r="G38" s="157" t="s">
        <v>3320</v>
      </c>
      <c r="H38" s="162"/>
    </row>
    <row r="39" spans="1:8">
      <c r="B39" s="194" t="s">
        <v>3274</v>
      </c>
      <c r="C39" s="195">
        <v>5</v>
      </c>
      <c r="D39" s="196">
        <f>SUM(D34:D38)</f>
        <v>111</v>
      </c>
      <c r="E39" s="201"/>
      <c r="H39" s="162"/>
    </row>
    <row r="40" spans="1:8" ht="66">
      <c r="A40" s="162">
        <v>1</v>
      </c>
      <c r="B40" s="162" t="s">
        <v>3321</v>
      </c>
      <c r="C40" s="162" t="s">
        <v>3322</v>
      </c>
      <c r="D40" s="163">
        <v>4</v>
      </c>
      <c r="E40" s="162" t="s">
        <v>3323</v>
      </c>
      <c r="F40" s="162" t="s">
        <v>3324</v>
      </c>
      <c r="G40" s="157" t="s">
        <v>3325</v>
      </c>
      <c r="H40" s="162"/>
    </row>
    <row r="41" spans="1:8" ht="66">
      <c r="A41" s="162">
        <v>2</v>
      </c>
      <c r="B41" s="162" t="s">
        <v>3326</v>
      </c>
      <c r="C41" s="162" t="s">
        <v>3322</v>
      </c>
      <c r="D41" s="163">
        <v>18</v>
      </c>
      <c r="E41" s="162" t="s">
        <v>3327</v>
      </c>
      <c r="F41" s="162" t="s">
        <v>3328</v>
      </c>
      <c r="G41" s="157" t="s">
        <v>3320</v>
      </c>
      <c r="H41" s="162"/>
    </row>
    <row r="42" spans="1:8" ht="52.8">
      <c r="A42" s="162">
        <v>3</v>
      </c>
      <c r="B42" s="162" t="s">
        <v>3329</v>
      </c>
      <c r="C42" s="162" t="s">
        <v>3322</v>
      </c>
      <c r="D42" s="163">
        <v>41</v>
      </c>
      <c r="E42" s="162" t="s">
        <v>3330</v>
      </c>
      <c r="F42" s="162" t="s">
        <v>3331</v>
      </c>
      <c r="G42" s="157" t="s">
        <v>3332</v>
      </c>
      <c r="H42" s="162"/>
    </row>
    <row r="43" spans="1:8">
      <c r="B43" s="194" t="s">
        <v>3274</v>
      </c>
      <c r="C43" s="195">
        <v>3</v>
      </c>
      <c r="D43" s="196">
        <f>SUM(D40:D42)</f>
        <v>63</v>
      </c>
      <c r="E43" s="205"/>
      <c r="H43" s="162"/>
    </row>
    <row r="44" spans="1:8" ht="92.4">
      <c r="A44" s="162">
        <v>1</v>
      </c>
      <c r="B44" s="162" t="s">
        <v>3333</v>
      </c>
      <c r="C44" s="162" t="s">
        <v>3334</v>
      </c>
      <c r="D44" s="163">
        <v>32</v>
      </c>
      <c r="E44" s="162" t="s">
        <v>3335</v>
      </c>
      <c r="F44" s="162" t="s">
        <v>3336</v>
      </c>
      <c r="G44" s="157" t="s">
        <v>3337</v>
      </c>
      <c r="H44" s="162"/>
    </row>
    <row r="45" spans="1:8" ht="92.4">
      <c r="A45" s="162">
        <v>2</v>
      </c>
      <c r="B45" s="162" t="s">
        <v>3338</v>
      </c>
      <c r="C45" s="162" t="s">
        <v>3334</v>
      </c>
      <c r="D45" s="163">
        <v>30</v>
      </c>
      <c r="E45" s="162" t="s">
        <v>3339</v>
      </c>
      <c r="F45" s="162" t="s">
        <v>3336</v>
      </c>
      <c r="G45" s="157" t="s">
        <v>3340</v>
      </c>
      <c r="H45" s="162"/>
    </row>
    <row r="46" spans="1:8">
      <c r="B46" s="194" t="s">
        <v>52</v>
      </c>
      <c r="C46" s="195">
        <v>2</v>
      </c>
      <c r="D46" s="196">
        <f>SUM(D44:D45)</f>
        <v>62</v>
      </c>
      <c r="H46" s="162"/>
    </row>
    <row r="47" spans="1:8" ht="27.75" customHeight="1" thickBot="1">
      <c r="A47" s="1828" t="s">
        <v>3341</v>
      </c>
      <c r="B47" s="1829"/>
      <c r="C47" s="203">
        <v>10</v>
      </c>
      <c r="D47" s="193">
        <f>D46+D43+D39</f>
        <v>236</v>
      </c>
      <c r="H47" s="165"/>
    </row>
    <row r="48" spans="1:8" ht="15" thickBot="1">
      <c r="A48" s="1821" t="s">
        <v>3342</v>
      </c>
      <c r="B48" s="1830"/>
      <c r="C48" s="1830"/>
      <c r="D48" s="1830"/>
      <c r="E48" s="1830"/>
      <c r="F48" s="1830"/>
      <c r="G48" s="1830"/>
      <c r="H48" s="1830"/>
    </row>
    <row r="49" spans="1:8" ht="106.5" customHeight="1">
      <c r="A49" s="159">
        <v>1</v>
      </c>
      <c r="B49" s="159" t="s">
        <v>3343</v>
      </c>
      <c r="C49" s="159"/>
      <c r="D49" s="160">
        <v>203</v>
      </c>
      <c r="E49" s="159" t="s">
        <v>3344</v>
      </c>
      <c r="F49" s="159" t="s">
        <v>3345</v>
      </c>
      <c r="G49" s="161" t="s">
        <v>3346</v>
      </c>
      <c r="H49" s="159"/>
    </row>
    <row r="50" spans="1:8" ht="29.25" customHeight="1">
      <c r="A50" s="1831" t="s">
        <v>3347</v>
      </c>
      <c r="B50" s="1832"/>
      <c r="C50" s="195">
        <v>1</v>
      </c>
      <c r="D50" s="196">
        <v>203</v>
      </c>
      <c r="H50" s="162"/>
    </row>
    <row r="51" spans="1:8" ht="32.25" customHeight="1" thickBot="1">
      <c r="A51" s="1833" t="s">
        <v>3348</v>
      </c>
      <c r="B51" s="1834"/>
      <c r="C51" s="203">
        <v>22</v>
      </c>
      <c r="D51" s="204">
        <v>70179.754700000005</v>
      </c>
      <c r="H51" s="165"/>
    </row>
    <row r="52" spans="1:8" ht="15" thickBot="1">
      <c r="A52" s="1835" t="s">
        <v>3349</v>
      </c>
      <c r="B52" s="1836"/>
      <c r="C52" s="1836"/>
      <c r="D52" s="1836"/>
      <c r="E52" s="1836"/>
      <c r="F52" s="1836"/>
      <c r="G52" s="1836"/>
      <c r="H52" s="1836"/>
    </row>
    <row r="53" spans="1:8" ht="15" thickBot="1">
      <c r="A53" s="1817" t="s">
        <v>104</v>
      </c>
      <c r="B53" s="1818"/>
      <c r="C53" s="1818"/>
      <c r="D53" s="1818"/>
      <c r="E53" s="1818"/>
      <c r="F53" s="1818"/>
      <c r="G53" s="1818"/>
      <c r="H53" s="1818"/>
    </row>
    <row r="54" spans="1:8" ht="181.5" customHeight="1">
      <c r="A54" s="159">
        <v>1</v>
      </c>
      <c r="B54" s="159" t="s">
        <v>3260</v>
      </c>
      <c r="C54" s="159"/>
      <c r="D54" s="160">
        <v>14351.9</v>
      </c>
      <c r="E54" s="159" t="s">
        <v>3350</v>
      </c>
      <c r="F54" s="159" t="s">
        <v>3351</v>
      </c>
      <c r="G54" s="161" t="s">
        <v>3352</v>
      </c>
      <c r="H54" s="166"/>
    </row>
    <row r="55" spans="1:8" ht="105.75" customHeight="1">
      <c r="A55" s="162">
        <v>2</v>
      </c>
      <c r="B55" s="162" t="s">
        <v>3353</v>
      </c>
      <c r="C55" s="162"/>
      <c r="D55" s="163">
        <v>7463.52</v>
      </c>
      <c r="E55" s="162" t="s">
        <v>3354</v>
      </c>
      <c r="F55" s="162" t="s">
        <v>3355</v>
      </c>
      <c r="G55" s="157" t="s">
        <v>3356</v>
      </c>
      <c r="H55" s="167"/>
    </row>
    <row r="56" spans="1:8" ht="167.25" customHeight="1">
      <c r="A56" s="162">
        <v>3</v>
      </c>
      <c r="B56" s="162" t="s">
        <v>3357</v>
      </c>
      <c r="C56" s="162"/>
      <c r="D56" s="163">
        <v>2900.1</v>
      </c>
      <c r="E56" s="162" t="s">
        <v>3358</v>
      </c>
      <c r="F56" s="162" t="s">
        <v>3359</v>
      </c>
      <c r="G56" s="157" t="s">
        <v>3360</v>
      </c>
      <c r="H56" s="167"/>
    </row>
    <row r="57" spans="1:8" ht="39.6">
      <c r="A57" s="162">
        <v>4</v>
      </c>
      <c r="B57" s="162" t="s">
        <v>3361</v>
      </c>
      <c r="C57" s="162"/>
      <c r="D57" s="163">
        <v>1532.6629</v>
      </c>
      <c r="E57" s="39" t="s">
        <v>3362</v>
      </c>
      <c r="F57" s="162" t="s">
        <v>3363</v>
      </c>
      <c r="G57" s="157" t="s">
        <v>3364</v>
      </c>
      <c r="H57" s="167"/>
    </row>
    <row r="58" spans="1:8" ht="92.4">
      <c r="A58" s="162">
        <v>5</v>
      </c>
      <c r="B58" s="162" t="s">
        <v>3365</v>
      </c>
      <c r="C58" s="162"/>
      <c r="D58" s="163">
        <v>2247.8200000000002</v>
      </c>
      <c r="E58" s="39" t="s">
        <v>3366</v>
      </c>
      <c r="F58" s="162" t="s">
        <v>3367</v>
      </c>
      <c r="G58" s="157" t="s">
        <v>3368</v>
      </c>
      <c r="H58" s="167"/>
    </row>
    <row r="59" spans="1:8" ht="66">
      <c r="A59" s="162">
        <v>6</v>
      </c>
      <c r="B59" s="162" t="s">
        <v>3369</v>
      </c>
      <c r="C59" s="162"/>
      <c r="D59" s="163">
        <v>431.31</v>
      </c>
      <c r="E59" s="39" t="s">
        <v>3370</v>
      </c>
      <c r="F59" s="162" t="s">
        <v>3371</v>
      </c>
      <c r="G59" s="157" t="s">
        <v>3372</v>
      </c>
      <c r="H59" s="167"/>
    </row>
    <row r="60" spans="1:8" ht="15" thickBot="1">
      <c r="A60" s="1837" t="s">
        <v>3373</v>
      </c>
      <c r="B60" s="1838"/>
      <c r="C60" s="189">
        <v>6</v>
      </c>
      <c r="D60" s="190">
        <f>SUM(D54:D59)</f>
        <v>28927.312899999997</v>
      </c>
      <c r="H60" s="169"/>
    </row>
    <row r="61" spans="1:8" ht="15" thickBot="1">
      <c r="A61" s="1821" t="s">
        <v>3374</v>
      </c>
      <c r="B61" s="1830"/>
      <c r="C61" s="1830"/>
      <c r="D61" s="1830"/>
      <c r="E61" s="1830"/>
      <c r="F61" s="1830"/>
      <c r="G61" s="1830"/>
      <c r="H61" s="1830"/>
    </row>
    <row r="62" spans="1:8" ht="66">
      <c r="A62" s="159">
        <v>1</v>
      </c>
      <c r="B62" s="159" t="s">
        <v>3375</v>
      </c>
      <c r="C62" s="159" t="s">
        <v>231</v>
      </c>
      <c r="D62" s="160">
        <v>209.57</v>
      </c>
      <c r="E62" s="159" t="s">
        <v>3376</v>
      </c>
      <c r="F62" s="159" t="s">
        <v>3377</v>
      </c>
      <c r="G62" s="161" t="s">
        <v>3378</v>
      </c>
      <c r="H62" s="166"/>
    </row>
    <row r="63" spans="1:8" ht="38.25" customHeight="1">
      <c r="A63" s="162">
        <v>2</v>
      </c>
      <c r="B63" s="162" t="s">
        <v>3379</v>
      </c>
      <c r="C63" s="162" t="s">
        <v>231</v>
      </c>
      <c r="D63" s="163">
        <v>25</v>
      </c>
      <c r="E63" s="162" t="s">
        <v>3380</v>
      </c>
      <c r="F63" s="162" t="s">
        <v>3381</v>
      </c>
      <c r="G63" s="157" t="s">
        <v>3382</v>
      </c>
      <c r="H63" s="167"/>
    </row>
    <row r="64" spans="1:8" ht="39.6">
      <c r="A64" s="162">
        <v>3</v>
      </c>
      <c r="B64" s="162" t="s">
        <v>3383</v>
      </c>
      <c r="C64" s="162" t="s">
        <v>231</v>
      </c>
      <c r="D64" s="163">
        <v>70</v>
      </c>
      <c r="E64" s="162" t="s">
        <v>3384</v>
      </c>
      <c r="F64" s="162" t="s">
        <v>3385</v>
      </c>
      <c r="G64" s="157" t="s">
        <v>3386</v>
      </c>
      <c r="H64" s="167"/>
    </row>
    <row r="65" spans="1:8" ht="39.6">
      <c r="A65" s="162">
        <v>4</v>
      </c>
      <c r="B65" s="162" t="s">
        <v>3387</v>
      </c>
      <c r="C65" s="162" t="s">
        <v>231</v>
      </c>
      <c r="D65" s="163">
        <v>15.43</v>
      </c>
      <c r="E65" s="162" t="s">
        <v>3388</v>
      </c>
      <c r="F65" s="162" t="s">
        <v>3389</v>
      </c>
      <c r="G65" s="157" t="s">
        <v>3390</v>
      </c>
      <c r="H65" s="167"/>
    </row>
    <row r="66" spans="1:8" ht="39.6">
      <c r="A66" s="162">
        <v>5</v>
      </c>
      <c r="B66" s="162" t="s">
        <v>3391</v>
      </c>
      <c r="C66" s="162" t="s">
        <v>231</v>
      </c>
      <c r="D66" s="163">
        <v>27</v>
      </c>
      <c r="E66" s="162" t="s">
        <v>3392</v>
      </c>
      <c r="F66" s="162" t="s">
        <v>3393</v>
      </c>
      <c r="G66" s="157" t="s">
        <v>3394</v>
      </c>
      <c r="H66" s="167"/>
    </row>
    <row r="67" spans="1:8" ht="79.2">
      <c r="A67" s="162">
        <v>6</v>
      </c>
      <c r="B67" s="162" t="s">
        <v>3395</v>
      </c>
      <c r="C67" s="162" t="s">
        <v>231</v>
      </c>
      <c r="D67" s="163">
        <v>16</v>
      </c>
      <c r="E67" s="162" t="s">
        <v>3396</v>
      </c>
      <c r="F67" s="162" t="s">
        <v>3397</v>
      </c>
      <c r="G67" s="157" t="s">
        <v>3398</v>
      </c>
      <c r="H67" s="167"/>
    </row>
    <row r="68" spans="1:8" ht="52.8">
      <c r="A68" s="162">
        <v>7</v>
      </c>
      <c r="B68" s="162" t="s">
        <v>3399</v>
      </c>
      <c r="C68" s="162" t="s">
        <v>231</v>
      </c>
      <c r="D68" s="163">
        <v>77</v>
      </c>
      <c r="E68" s="162" t="s">
        <v>3400</v>
      </c>
      <c r="F68" s="162" t="s">
        <v>3401</v>
      </c>
      <c r="G68" s="157" t="s">
        <v>3402</v>
      </c>
      <c r="H68" s="167"/>
    </row>
    <row r="69" spans="1:8" ht="39.6">
      <c r="A69" s="162">
        <v>8</v>
      </c>
      <c r="B69" s="162" t="s">
        <v>3403</v>
      </c>
      <c r="C69" s="162" t="s">
        <v>231</v>
      </c>
      <c r="D69" s="163">
        <v>437</v>
      </c>
      <c r="E69" s="162" t="s">
        <v>3404</v>
      </c>
      <c r="F69" s="162" t="s">
        <v>3281</v>
      </c>
      <c r="G69" s="157" t="s">
        <v>3405</v>
      </c>
      <c r="H69" s="167"/>
    </row>
    <row r="70" spans="1:8" ht="52.8">
      <c r="A70" s="162">
        <v>9</v>
      </c>
      <c r="B70" s="162" t="s">
        <v>3406</v>
      </c>
      <c r="C70" s="162" t="s">
        <v>231</v>
      </c>
      <c r="D70" s="163">
        <v>109</v>
      </c>
      <c r="E70" s="162" t="s">
        <v>3407</v>
      </c>
      <c r="F70" s="162" t="s">
        <v>3408</v>
      </c>
      <c r="G70" s="157" t="s">
        <v>3409</v>
      </c>
      <c r="H70" s="167"/>
    </row>
    <row r="71" spans="1:8" ht="26.4">
      <c r="A71" s="162">
        <v>10</v>
      </c>
      <c r="B71" s="162" t="s">
        <v>3410</v>
      </c>
      <c r="C71" s="162" t="s">
        <v>231</v>
      </c>
      <c r="D71" s="163">
        <v>117.8</v>
      </c>
      <c r="E71" s="162" t="s">
        <v>3411</v>
      </c>
      <c r="F71" s="162" t="s">
        <v>3412</v>
      </c>
      <c r="G71" s="157" t="s">
        <v>3413</v>
      </c>
      <c r="H71" s="167"/>
    </row>
    <row r="72" spans="1:8" ht="26.4">
      <c r="A72" s="162">
        <v>11</v>
      </c>
      <c r="B72" s="162" t="s">
        <v>3414</v>
      </c>
      <c r="C72" s="162" t="s">
        <v>231</v>
      </c>
      <c r="D72" s="163">
        <v>34.378700000000002</v>
      </c>
      <c r="E72" s="162" t="s">
        <v>3415</v>
      </c>
      <c r="F72" s="162" t="s">
        <v>3416</v>
      </c>
      <c r="G72" s="157" t="s">
        <v>3417</v>
      </c>
      <c r="H72" s="167"/>
    </row>
    <row r="73" spans="1:8" ht="53.25" customHeight="1">
      <c r="A73" s="162">
        <v>12</v>
      </c>
      <c r="B73" s="162" t="s">
        <v>3418</v>
      </c>
      <c r="C73" s="162" t="s">
        <v>231</v>
      </c>
      <c r="D73" s="170">
        <v>54.9</v>
      </c>
      <c r="E73" s="171" t="s">
        <v>3419</v>
      </c>
      <c r="F73" s="171" t="s">
        <v>3420</v>
      </c>
      <c r="G73" s="172" t="s">
        <v>3421</v>
      </c>
      <c r="H73" s="167"/>
    </row>
    <row r="74" spans="1:8" ht="53.25" customHeight="1">
      <c r="A74" s="162">
        <v>13</v>
      </c>
      <c r="B74" s="162" t="s">
        <v>3422</v>
      </c>
      <c r="C74" s="162" t="s">
        <v>231</v>
      </c>
      <c r="D74" s="170">
        <v>30</v>
      </c>
      <c r="E74" s="171" t="s">
        <v>3423</v>
      </c>
      <c r="F74" s="171" t="s">
        <v>3420</v>
      </c>
      <c r="G74" s="172" t="s">
        <v>3424</v>
      </c>
      <c r="H74" s="167"/>
    </row>
    <row r="75" spans="1:8" ht="53.4">
      <c r="A75" s="162">
        <v>14</v>
      </c>
      <c r="B75" s="162" t="s">
        <v>3425</v>
      </c>
      <c r="C75" s="162" t="s">
        <v>231</v>
      </c>
      <c r="D75" s="173">
        <v>280.41640000000001</v>
      </c>
      <c r="E75" s="171" t="s">
        <v>3426</v>
      </c>
      <c r="F75" s="171" t="s">
        <v>3420</v>
      </c>
      <c r="G75" s="172" t="s">
        <v>3427</v>
      </c>
      <c r="H75" s="167"/>
    </row>
    <row r="76" spans="1:8" ht="39.6">
      <c r="A76" s="162">
        <v>15</v>
      </c>
      <c r="B76" s="171" t="s">
        <v>3428</v>
      </c>
      <c r="C76" s="162" t="s">
        <v>231</v>
      </c>
      <c r="D76" s="206">
        <v>137</v>
      </c>
      <c r="E76" s="171" t="s">
        <v>3429</v>
      </c>
      <c r="F76" s="171" t="s">
        <v>3311</v>
      </c>
      <c r="G76" s="157" t="s">
        <v>3430</v>
      </c>
      <c r="H76" s="167"/>
    </row>
    <row r="77" spans="1:8" ht="66">
      <c r="A77" s="162">
        <v>16</v>
      </c>
      <c r="B77" s="207" t="s">
        <v>3431</v>
      </c>
      <c r="C77" s="162" t="s">
        <v>231</v>
      </c>
      <c r="D77" s="208">
        <v>65.352500000000006</v>
      </c>
      <c r="E77" s="171" t="s">
        <v>3432</v>
      </c>
      <c r="F77" s="171" t="s">
        <v>3433</v>
      </c>
      <c r="G77" s="157" t="s">
        <v>3434</v>
      </c>
      <c r="H77" s="167"/>
    </row>
    <row r="78" spans="1:8" ht="26.4">
      <c r="A78" s="162">
        <v>17</v>
      </c>
      <c r="B78" s="171" t="s">
        <v>3435</v>
      </c>
      <c r="C78" s="162" t="s">
        <v>231</v>
      </c>
      <c r="D78" s="206">
        <v>107</v>
      </c>
      <c r="E78" s="171" t="s">
        <v>3436</v>
      </c>
      <c r="F78" s="171" t="s">
        <v>3437</v>
      </c>
      <c r="G78" s="157" t="s">
        <v>3438</v>
      </c>
      <c r="H78" s="167"/>
    </row>
    <row r="79" spans="1:8" ht="39.6">
      <c r="A79" s="162">
        <v>18</v>
      </c>
      <c r="B79" s="171" t="s">
        <v>3439</v>
      </c>
      <c r="C79" s="162" t="s">
        <v>231</v>
      </c>
      <c r="D79" s="206">
        <v>9</v>
      </c>
      <c r="E79" s="171" t="s">
        <v>3440</v>
      </c>
      <c r="F79" s="171" t="s">
        <v>3441</v>
      </c>
      <c r="G79" s="157" t="s">
        <v>3442</v>
      </c>
      <c r="H79" s="167"/>
    </row>
    <row r="80" spans="1:8" ht="39.6">
      <c r="A80" s="162">
        <v>19</v>
      </c>
      <c r="B80" s="171" t="s">
        <v>3443</v>
      </c>
      <c r="C80" s="162" t="s">
        <v>231</v>
      </c>
      <c r="D80" s="206">
        <v>24</v>
      </c>
      <c r="E80" s="171" t="s">
        <v>3444</v>
      </c>
      <c r="F80" s="171" t="s">
        <v>3445</v>
      </c>
      <c r="G80" s="157" t="s">
        <v>3446</v>
      </c>
      <c r="H80" s="167"/>
    </row>
    <row r="81" spans="1:8" ht="66">
      <c r="A81" s="162">
        <v>20</v>
      </c>
      <c r="B81" s="171" t="s">
        <v>3447</v>
      </c>
      <c r="C81" s="162" t="s">
        <v>231</v>
      </c>
      <c r="D81" s="206">
        <v>59</v>
      </c>
      <c r="E81" s="171" t="s">
        <v>3448</v>
      </c>
      <c r="F81" s="171" t="s">
        <v>3449</v>
      </c>
      <c r="G81" s="157" t="s">
        <v>3450</v>
      </c>
      <c r="H81" s="167"/>
    </row>
    <row r="82" spans="1:8" ht="79.2">
      <c r="A82" s="162">
        <v>21</v>
      </c>
      <c r="B82" s="171" t="s">
        <v>3451</v>
      </c>
      <c r="C82" s="162" t="s">
        <v>231</v>
      </c>
      <c r="D82" s="206">
        <v>166.3</v>
      </c>
      <c r="E82" s="171" t="s">
        <v>3452</v>
      </c>
      <c r="F82" s="171" t="s">
        <v>3449</v>
      </c>
      <c r="G82" s="157" t="s">
        <v>3453</v>
      </c>
      <c r="H82" s="167"/>
    </row>
    <row r="83" spans="1:8" ht="39.6">
      <c r="A83" s="162">
        <v>22</v>
      </c>
      <c r="B83" s="171" t="s">
        <v>3454</v>
      </c>
      <c r="C83" s="162" t="s">
        <v>231</v>
      </c>
      <c r="D83" s="206">
        <v>41</v>
      </c>
      <c r="E83" s="171" t="s">
        <v>3455</v>
      </c>
      <c r="F83" s="171" t="s">
        <v>3456</v>
      </c>
      <c r="G83" s="157" t="s">
        <v>3457</v>
      </c>
      <c r="H83" s="167"/>
    </row>
    <row r="84" spans="1:8" ht="62.25" customHeight="1">
      <c r="A84" s="162">
        <v>23</v>
      </c>
      <c r="B84" s="171" t="s">
        <v>3458</v>
      </c>
      <c r="C84" s="162" t="s">
        <v>231</v>
      </c>
      <c r="D84" s="206">
        <v>85</v>
      </c>
      <c r="E84" s="171" t="s">
        <v>3459</v>
      </c>
      <c r="F84" s="171" t="s">
        <v>3460</v>
      </c>
      <c r="G84" s="157" t="s">
        <v>3461</v>
      </c>
      <c r="H84" s="167"/>
    </row>
    <row r="85" spans="1:8" ht="89.25" customHeight="1">
      <c r="A85" s="162">
        <v>24</v>
      </c>
      <c r="B85" s="207" t="s">
        <v>3462</v>
      </c>
      <c r="C85" s="162" t="s">
        <v>231</v>
      </c>
      <c r="D85" s="206">
        <v>158.80000000000001</v>
      </c>
      <c r="E85" s="171" t="s">
        <v>3463</v>
      </c>
      <c r="F85" s="171" t="s">
        <v>3464</v>
      </c>
      <c r="G85" s="157" t="s">
        <v>3465</v>
      </c>
      <c r="H85" s="167"/>
    </row>
    <row r="86" spans="1:8" ht="90.75" customHeight="1">
      <c r="A86" s="162">
        <v>25</v>
      </c>
      <c r="B86" s="171" t="s">
        <v>3466</v>
      </c>
      <c r="C86" s="162" t="s">
        <v>231</v>
      </c>
      <c r="D86" s="206">
        <v>50</v>
      </c>
      <c r="E86" s="171" t="s">
        <v>3467</v>
      </c>
      <c r="F86" s="171" t="s">
        <v>3468</v>
      </c>
      <c r="G86" s="157" t="s">
        <v>3469</v>
      </c>
      <c r="H86" s="167"/>
    </row>
    <row r="87" spans="1:8" ht="90.75" customHeight="1">
      <c r="A87" s="162">
        <v>26</v>
      </c>
      <c r="B87" s="171" t="s">
        <v>3470</v>
      </c>
      <c r="C87" s="162" t="s">
        <v>231</v>
      </c>
      <c r="D87" s="206">
        <v>100.3</v>
      </c>
      <c r="E87" s="171" t="s">
        <v>3471</v>
      </c>
      <c r="F87" s="171" t="s">
        <v>3472</v>
      </c>
      <c r="G87" s="157" t="s">
        <v>3469</v>
      </c>
      <c r="H87" s="167"/>
    </row>
    <row r="88" spans="1:8" ht="66">
      <c r="A88" s="162">
        <v>27</v>
      </c>
      <c r="B88" s="171" t="s">
        <v>3473</v>
      </c>
      <c r="C88" s="162" t="s">
        <v>231</v>
      </c>
      <c r="D88" s="208">
        <v>152.62</v>
      </c>
      <c r="E88" s="171" t="s">
        <v>3474</v>
      </c>
      <c r="F88" s="171" t="s">
        <v>3472</v>
      </c>
      <c r="G88" s="157" t="s">
        <v>3469</v>
      </c>
      <c r="H88" s="167"/>
    </row>
    <row r="89" spans="1:8" ht="53.25" customHeight="1">
      <c r="A89" s="162">
        <v>28</v>
      </c>
      <c r="B89" s="207" t="s">
        <v>3475</v>
      </c>
      <c r="C89" s="162" t="s">
        <v>231</v>
      </c>
      <c r="D89" s="206">
        <v>664.8</v>
      </c>
      <c r="E89" s="171" t="s">
        <v>3476</v>
      </c>
      <c r="F89" s="171" t="s">
        <v>3477</v>
      </c>
      <c r="G89" s="157" t="s">
        <v>3478</v>
      </c>
      <c r="H89" s="167"/>
    </row>
    <row r="90" spans="1:8" ht="78.75" customHeight="1">
      <c r="A90" s="162">
        <v>29</v>
      </c>
      <c r="B90" s="207" t="s">
        <v>3479</v>
      </c>
      <c r="C90" s="162" t="s">
        <v>231</v>
      </c>
      <c r="D90" s="206">
        <v>555</v>
      </c>
      <c r="E90" s="171" t="s">
        <v>3480</v>
      </c>
      <c r="F90" s="171" t="s">
        <v>3481</v>
      </c>
      <c r="G90" s="157" t="s">
        <v>3478</v>
      </c>
      <c r="H90" s="167"/>
    </row>
    <row r="91" spans="1:8" ht="52.8">
      <c r="A91" s="162">
        <v>30</v>
      </c>
      <c r="B91" s="207" t="s">
        <v>3482</v>
      </c>
      <c r="C91" s="162" t="s">
        <v>231</v>
      </c>
      <c r="D91" s="206">
        <v>124</v>
      </c>
      <c r="E91" s="171" t="s">
        <v>3483</v>
      </c>
      <c r="F91" s="171" t="s">
        <v>3484</v>
      </c>
      <c r="G91" s="157" t="s">
        <v>3478</v>
      </c>
      <c r="H91" s="167"/>
    </row>
    <row r="92" spans="1:8" ht="52.8">
      <c r="A92" s="162">
        <v>31</v>
      </c>
      <c r="B92" s="207" t="s">
        <v>3485</v>
      </c>
      <c r="C92" s="162" t="s">
        <v>231</v>
      </c>
      <c r="D92" s="206">
        <v>155.1</v>
      </c>
      <c r="E92" s="171" t="s">
        <v>3486</v>
      </c>
      <c r="F92" s="171" t="s">
        <v>3281</v>
      </c>
      <c r="G92" s="157" t="s">
        <v>3478</v>
      </c>
      <c r="H92" s="167"/>
    </row>
    <row r="93" spans="1:8" ht="39.6">
      <c r="A93" s="162">
        <v>32</v>
      </c>
      <c r="B93" s="171" t="s">
        <v>3487</v>
      </c>
      <c r="C93" s="162" t="s">
        <v>231</v>
      </c>
      <c r="D93" s="206">
        <v>280</v>
      </c>
      <c r="E93" s="171" t="s">
        <v>3488</v>
      </c>
      <c r="F93" s="171" t="s">
        <v>3420</v>
      </c>
      <c r="G93" s="157" t="s">
        <v>3489</v>
      </c>
      <c r="H93" s="167"/>
    </row>
    <row r="94" spans="1:8" ht="77.25" customHeight="1">
      <c r="A94" s="162">
        <v>33</v>
      </c>
      <c r="B94" s="171" t="s">
        <v>3490</v>
      </c>
      <c r="C94" s="162" t="s">
        <v>231</v>
      </c>
      <c r="D94" s="206">
        <v>32.1</v>
      </c>
      <c r="E94" s="171" t="s">
        <v>3491</v>
      </c>
      <c r="F94" s="171" t="s">
        <v>3492</v>
      </c>
      <c r="G94" s="157" t="s">
        <v>3489</v>
      </c>
      <c r="H94" s="167"/>
    </row>
    <row r="95" spans="1:8" ht="129" customHeight="1">
      <c r="A95" s="162">
        <v>34</v>
      </c>
      <c r="B95" s="171" t="s">
        <v>3493</v>
      </c>
      <c r="C95" s="162" t="s">
        <v>231</v>
      </c>
      <c r="D95" s="206">
        <v>245.78</v>
      </c>
      <c r="E95" s="171" t="s">
        <v>3494</v>
      </c>
      <c r="F95" s="171" t="s">
        <v>3495</v>
      </c>
      <c r="G95" s="157" t="s">
        <v>3496</v>
      </c>
      <c r="H95" s="167"/>
    </row>
    <row r="96" spans="1:8" ht="24">
      <c r="A96" s="162">
        <v>35</v>
      </c>
      <c r="B96" s="197" t="s">
        <v>3497</v>
      </c>
      <c r="C96" s="162" t="s">
        <v>231</v>
      </c>
      <c r="D96" s="198">
        <v>96.842799999999997</v>
      </c>
      <c r="E96" s="199" t="s">
        <v>3498</v>
      </c>
      <c r="F96" s="199" t="s">
        <v>3499</v>
      </c>
      <c r="G96" s="200" t="s">
        <v>3500</v>
      </c>
      <c r="H96" s="167"/>
    </row>
    <row r="97" spans="1:8" ht="48">
      <c r="A97" s="162">
        <v>36</v>
      </c>
      <c r="B97" s="197" t="s">
        <v>3501</v>
      </c>
      <c r="C97" s="162" t="s">
        <v>231</v>
      </c>
      <c r="D97" s="198">
        <v>48</v>
      </c>
      <c r="E97" s="199" t="s">
        <v>3502</v>
      </c>
      <c r="F97" s="199" t="s">
        <v>3328</v>
      </c>
      <c r="G97" s="200" t="s">
        <v>3503</v>
      </c>
      <c r="H97" s="167"/>
    </row>
    <row r="98" spans="1:8" ht="48">
      <c r="A98" s="162">
        <v>37</v>
      </c>
      <c r="B98" s="197" t="s">
        <v>3504</v>
      </c>
      <c r="C98" s="162" t="s">
        <v>231</v>
      </c>
      <c r="D98" s="198">
        <v>23</v>
      </c>
      <c r="E98" s="199" t="s">
        <v>3505</v>
      </c>
      <c r="F98" s="199" t="s">
        <v>3328</v>
      </c>
      <c r="G98" s="200" t="s">
        <v>3503</v>
      </c>
      <c r="H98" s="167"/>
    </row>
    <row r="99" spans="1:8" ht="60">
      <c r="A99" s="162">
        <v>38</v>
      </c>
      <c r="B99" s="209" t="s">
        <v>3506</v>
      </c>
      <c r="C99" s="162" t="s">
        <v>231</v>
      </c>
      <c r="D99" s="198">
        <v>77</v>
      </c>
      <c r="E99" s="199" t="s">
        <v>3507</v>
      </c>
      <c r="F99" s="199" t="s">
        <v>3328</v>
      </c>
      <c r="G99" s="200" t="s">
        <v>3508</v>
      </c>
      <c r="H99" s="167"/>
    </row>
    <row r="100" spans="1:8" ht="60">
      <c r="A100" s="162">
        <v>39</v>
      </c>
      <c r="B100" s="197" t="s">
        <v>3509</v>
      </c>
      <c r="C100" s="162" t="s">
        <v>231</v>
      </c>
      <c r="D100" s="198">
        <v>107</v>
      </c>
      <c r="E100" s="199" t="s">
        <v>3510</v>
      </c>
      <c r="F100" s="199" t="s">
        <v>3328</v>
      </c>
      <c r="G100" s="200" t="s">
        <v>3511</v>
      </c>
      <c r="H100" s="167"/>
    </row>
    <row r="101" spans="1:8" ht="48">
      <c r="A101" s="162">
        <v>40</v>
      </c>
      <c r="B101" s="197" t="s">
        <v>3512</v>
      </c>
      <c r="C101" s="162" t="s">
        <v>231</v>
      </c>
      <c r="D101" s="198">
        <v>38.6</v>
      </c>
      <c r="E101" s="199" t="s">
        <v>3513</v>
      </c>
      <c r="F101" s="199" t="s">
        <v>3514</v>
      </c>
      <c r="G101" s="200" t="s">
        <v>3515</v>
      </c>
      <c r="H101" s="167"/>
    </row>
    <row r="102" spans="1:8" ht="24">
      <c r="A102" s="162">
        <v>41</v>
      </c>
      <c r="B102" s="197" t="s">
        <v>3516</v>
      </c>
      <c r="C102" s="162" t="s">
        <v>231</v>
      </c>
      <c r="D102" s="198">
        <v>62</v>
      </c>
      <c r="E102" s="199" t="s">
        <v>3517</v>
      </c>
      <c r="F102" s="199" t="s">
        <v>3518</v>
      </c>
      <c r="G102" s="200" t="s">
        <v>3519</v>
      </c>
      <c r="H102" s="174"/>
    </row>
    <row r="103" spans="1:8" ht="48">
      <c r="A103" s="162">
        <v>42</v>
      </c>
      <c r="B103" s="197" t="s">
        <v>3520</v>
      </c>
      <c r="C103" s="162" t="s">
        <v>231</v>
      </c>
      <c r="D103" s="198">
        <v>33</v>
      </c>
      <c r="E103" s="199" t="s">
        <v>3521</v>
      </c>
      <c r="F103" s="199" t="s">
        <v>3328</v>
      </c>
      <c r="G103" s="200" t="s">
        <v>3522</v>
      </c>
      <c r="H103" s="174"/>
    </row>
    <row r="104" spans="1:8" ht="35.25" customHeight="1">
      <c r="A104" s="162">
        <v>43</v>
      </c>
      <c r="B104" s="197" t="s">
        <v>3523</v>
      </c>
      <c r="C104" s="162" t="s">
        <v>231</v>
      </c>
      <c r="D104" s="198">
        <v>220</v>
      </c>
      <c r="E104" s="199" t="s">
        <v>3524</v>
      </c>
      <c r="F104" s="199" t="s">
        <v>3525</v>
      </c>
      <c r="G104" s="200" t="s">
        <v>3522</v>
      </c>
      <c r="H104" s="174"/>
    </row>
    <row r="105" spans="1:8" ht="48">
      <c r="A105" s="162">
        <v>44</v>
      </c>
      <c r="B105" s="197" t="s">
        <v>3526</v>
      </c>
      <c r="C105" s="162" t="s">
        <v>231</v>
      </c>
      <c r="D105" s="198">
        <v>1037.9555</v>
      </c>
      <c r="E105" s="199" t="s">
        <v>3527</v>
      </c>
      <c r="F105" s="199" t="s">
        <v>3525</v>
      </c>
      <c r="G105" s="200" t="s">
        <v>3528</v>
      </c>
      <c r="H105" s="174"/>
    </row>
    <row r="106" spans="1:8" ht="48">
      <c r="A106" s="162">
        <v>45</v>
      </c>
      <c r="B106" s="197" t="s">
        <v>3529</v>
      </c>
      <c r="C106" s="162" t="s">
        <v>231</v>
      </c>
      <c r="D106" s="198">
        <v>38.200000000000003</v>
      </c>
      <c r="E106" s="199" t="s">
        <v>3530</v>
      </c>
      <c r="F106" s="199" t="s">
        <v>3531</v>
      </c>
      <c r="G106" s="157" t="s">
        <v>3532</v>
      </c>
      <c r="H106" s="167"/>
    </row>
    <row r="107" spans="1:8" ht="48">
      <c r="A107" s="162">
        <v>46</v>
      </c>
      <c r="B107" s="197" t="s">
        <v>3533</v>
      </c>
      <c r="C107" s="162" t="s">
        <v>231</v>
      </c>
      <c r="D107" s="198">
        <v>18.600000000000001</v>
      </c>
      <c r="E107" s="199" t="s">
        <v>3534</v>
      </c>
      <c r="F107" s="199" t="s">
        <v>3531</v>
      </c>
      <c r="G107" s="157" t="s">
        <v>3532</v>
      </c>
      <c r="H107" s="167"/>
    </row>
    <row r="108" spans="1:8" ht="48">
      <c r="A108" s="162">
        <v>47</v>
      </c>
      <c r="B108" s="209" t="s">
        <v>3535</v>
      </c>
      <c r="C108" s="162" t="s">
        <v>231</v>
      </c>
      <c r="D108" s="198">
        <v>19.399999999999999</v>
      </c>
      <c r="E108" s="199" t="s">
        <v>3536</v>
      </c>
      <c r="F108" s="199" t="s">
        <v>3531</v>
      </c>
      <c r="G108" s="157" t="s">
        <v>3532</v>
      </c>
      <c r="H108" s="167"/>
    </row>
    <row r="109" spans="1:8" ht="48">
      <c r="A109" s="162">
        <v>48</v>
      </c>
      <c r="B109" s="197" t="s">
        <v>3537</v>
      </c>
      <c r="C109" s="162" t="s">
        <v>231</v>
      </c>
      <c r="D109" s="198">
        <v>124</v>
      </c>
      <c r="E109" s="199" t="s">
        <v>3538</v>
      </c>
      <c r="F109" s="199" t="s">
        <v>3531</v>
      </c>
      <c r="G109" s="157" t="s">
        <v>3532</v>
      </c>
      <c r="H109" s="167"/>
    </row>
    <row r="110" spans="1:8" ht="39.6">
      <c r="A110" s="162">
        <v>49</v>
      </c>
      <c r="B110" s="197" t="s">
        <v>3539</v>
      </c>
      <c r="C110" s="162" t="s">
        <v>231</v>
      </c>
      <c r="D110" s="198">
        <v>240</v>
      </c>
      <c r="E110" s="199" t="s">
        <v>3540</v>
      </c>
      <c r="F110" s="199" t="s">
        <v>3541</v>
      </c>
      <c r="G110" s="157" t="s">
        <v>3542</v>
      </c>
      <c r="H110" s="167"/>
    </row>
    <row r="111" spans="1:8" ht="39.6">
      <c r="A111" s="162">
        <v>50</v>
      </c>
      <c r="B111" s="197" t="s">
        <v>3543</v>
      </c>
      <c r="C111" s="162" t="s">
        <v>231</v>
      </c>
      <c r="D111" s="198">
        <v>529.65039999999999</v>
      </c>
      <c r="E111" s="199" t="s">
        <v>3544</v>
      </c>
      <c r="F111" s="199" t="s">
        <v>3281</v>
      </c>
      <c r="G111" s="157" t="s">
        <v>3545</v>
      </c>
      <c r="H111" s="167"/>
    </row>
    <row r="112" spans="1:8" ht="48">
      <c r="A112" s="162">
        <v>51</v>
      </c>
      <c r="B112" s="197" t="s">
        <v>3224</v>
      </c>
      <c r="C112" s="162" t="s">
        <v>231</v>
      </c>
      <c r="D112" s="198">
        <v>297.39999999999998</v>
      </c>
      <c r="E112" s="199" t="s">
        <v>3546</v>
      </c>
      <c r="F112" s="199" t="s">
        <v>3547</v>
      </c>
      <c r="G112" s="157" t="s">
        <v>3548</v>
      </c>
      <c r="H112" s="167"/>
    </row>
    <row r="113" spans="1:8" ht="48">
      <c r="A113" s="162">
        <v>52</v>
      </c>
      <c r="B113" s="197" t="s">
        <v>3549</v>
      </c>
      <c r="C113" s="162" t="s">
        <v>231</v>
      </c>
      <c r="D113" s="198">
        <v>135.1</v>
      </c>
      <c r="E113" s="199" t="s">
        <v>3550</v>
      </c>
      <c r="F113" s="199" t="s">
        <v>3547</v>
      </c>
      <c r="G113" s="157" t="s">
        <v>3548</v>
      </c>
      <c r="H113" s="167"/>
    </row>
    <row r="114" spans="1:8" ht="39.6">
      <c r="A114" s="162">
        <v>53</v>
      </c>
      <c r="B114" s="197" t="s">
        <v>3551</v>
      </c>
      <c r="C114" s="162" t="s">
        <v>231</v>
      </c>
      <c r="D114" s="198">
        <v>150</v>
      </c>
      <c r="E114" s="199" t="s">
        <v>3552</v>
      </c>
      <c r="F114" s="199" t="s">
        <v>3553</v>
      </c>
      <c r="G114" s="157" t="s">
        <v>3554</v>
      </c>
      <c r="H114" s="167"/>
    </row>
    <row r="115" spans="1:8" ht="48">
      <c r="A115" s="162">
        <v>54</v>
      </c>
      <c r="B115" s="197" t="s">
        <v>3555</v>
      </c>
      <c r="C115" s="162" t="s">
        <v>231</v>
      </c>
      <c r="D115" s="198">
        <v>377.99579999999997</v>
      </c>
      <c r="E115" s="199" t="s">
        <v>3556</v>
      </c>
      <c r="F115" s="199" t="s">
        <v>3541</v>
      </c>
      <c r="G115" s="157" t="s">
        <v>3557</v>
      </c>
      <c r="H115" s="167"/>
    </row>
    <row r="116" spans="1:8" ht="39.6">
      <c r="A116" s="162">
        <v>55</v>
      </c>
      <c r="B116" s="197" t="s">
        <v>3558</v>
      </c>
      <c r="C116" s="162" t="s">
        <v>231</v>
      </c>
      <c r="D116" s="198">
        <v>48.46</v>
      </c>
      <c r="E116" s="199" t="s">
        <v>3559</v>
      </c>
      <c r="F116" s="199" t="s">
        <v>3420</v>
      </c>
      <c r="G116" s="157" t="s">
        <v>3560</v>
      </c>
      <c r="H116" s="167"/>
    </row>
    <row r="117" spans="1:8" ht="39.6">
      <c r="A117" s="162">
        <v>56</v>
      </c>
      <c r="B117" s="197" t="s">
        <v>3561</v>
      </c>
      <c r="C117" s="162" t="s">
        <v>231</v>
      </c>
      <c r="D117" s="198">
        <v>140</v>
      </c>
      <c r="E117" s="199" t="s">
        <v>3562</v>
      </c>
      <c r="F117" s="199" t="s">
        <v>3563</v>
      </c>
      <c r="G117" s="162" t="s">
        <v>3564</v>
      </c>
      <c r="H117" s="167"/>
    </row>
    <row r="118" spans="1:8" ht="38.25" customHeight="1">
      <c r="A118" s="162">
        <v>57</v>
      </c>
      <c r="B118" s="197" t="s">
        <v>3565</v>
      </c>
      <c r="C118" s="162" t="s">
        <v>231</v>
      </c>
      <c r="D118" s="198">
        <v>35.5</v>
      </c>
      <c r="E118" s="199" t="s">
        <v>3566</v>
      </c>
      <c r="F118" s="199" t="s">
        <v>3567</v>
      </c>
      <c r="G118" s="162" t="s">
        <v>3568</v>
      </c>
      <c r="H118" s="167"/>
    </row>
    <row r="119" spans="1:8" ht="36">
      <c r="A119" s="162">
        <v>58</v>
      </c>
      <c r="B119" s="197" t="s">
        <v>3569</v>
      </c>
      <c r="C119" s="162" t="s">
        <v>231</v>
      </c>
      <c r="D119" s="198">
        <v>31</v>
      </c>
      <c r="E119" s="199" t="s">
        <v>3570</v>
      </c>
      <c r="F119" s="199" t="s">
        <v>3311</v>
      </c>
      <c r="G119" s="162" t="s">
        <v>3571</v>
      </c>
      <c r="H119" s="167"/>
    </row>
    <row r="120" spans="1:8">
      <c r="A120" s="1839" t="s">
        <v>3274</v>
      </c>
      <c r="B120" s="1840"/>
      <c r="C120" s="210">
        <v>58</v>
      </c>
      <c r="D120" s="211">
        <v>8644.3521000000001</v>
      </c>
      <c r="H120" s="167"/>
    </row>
    <row r="121" spans="1:8" ht="39.6">
      <c r="A121" s="162">
        <v>1</v>
      </c>
      <c r="B121" s="162" t="s">
        <v>3572</v>
      </c>
      <c r="C121" s="162" t="s">
        <v>3573</v>
      </c>
      <c r="D121" s="163">
        <v>3</v>
      </c>
      <c r="E121" s="162" t="s">
        <v>3574</v>
      </c>
      <c r="F121" s="162" t="s">
        <v>3575</v>
      </c>
      <c r="G121" s="157" t="s">
        <v>3576</v>
      </c>
      <c r="H121" s="167"/>
    </row>
    <row r="122" spans="1:8" ht="39.6">
      <c r="A122" s="162">
        <v>2</v>
      </c>
      <c r="B122" s="162" t="s">
        <v>3577</v>
      </c>
      <c r="C122" s="162" t="s">
        <v>3573</v>
      </c>
      <c r="D122" s="163">
        <v>5</v>
      </c>
      <c r="E122" s="162" t="s">
        <v>3404</v>
      </c>
      <c r="F122" s="162" t="s">
        <v>3281</v>
      </c>
      <c r="G122" s="157" t="s">
        <v>3578</v>
      </c>
      <c r="H122" s="167"/>
    </row>
    <row r="123" spans="1:8" ht="39.6">
      <c r="A123" s="162">
        <v>3</v>
      </c>
      <c r="B123" s="162" t="s">
        <v>3579</v>
      </c>
      <c r="C123" s="162" t="s">
        <v>3573</v>
      </c>
      <c r="D123" s="163">
        <v>2</v>
      </c>
      <c r="E123" s="162" t="s">
        <v>3580</v>
      </c>
      <c r="F123" s="162" t="s">
        <v>3281</v>
      </c>
      <c r="G123" s="157" t="s">
        <v>3581</v>
      </c>
      <c r="H123" s="167"/>
    </row>
    <row r="124" spans="1:8" ht="39.6">
      <c r="A124" s="162">
        <v>4</v>
      </c>
      <c r="B124" s="162" t="s">
        <v>3582</v>
      </c>
      <c r="C124" s="162" t="s">
        <v>3573</v>
      </c>
      <c r="D124" s="163">
        <v>0.5</v>
      </c>
      <c r="E124" s="162" t="s">
        <v>3583</v>
      </c>
      <c r="F124" s="162" t="s">
        <v>3584</v>
      </c>
      <c r="G124" s="157" t="s">
        <v>3576</v>
      </c>
      <c r="H124" s="167"/>
    </row>
    <row r="125" spans="1:8" ht="39.6">
      <c r="A125" s="162">
        <v>5</v>
      </c>
      <c r="B125" s="162" t="s">
        <v>3585</v>
      </c>
      <c r="C125" s="162" t="s">
        <v>3573</v>
      </c>
      <c r="D125" s="163">
        <v>12.9</v>
      </c>
      <c r="E125" s="162" t="s">
        <v>3586</v>
      </c>
      <c r="F125" s="162" t="s">
        <v>3587</v>
      </c>
      <c r="G125" s="157" t="s">
        <v>3588</v>
      </c>
      <c r="H125" s="167"/>
    </row>
    <row r="126" spans="1:8">
      <c r="A126" s="1839" t="s">
        <v>3274</v>
      </c>
      <c r="B126" s="1840"/>
      <c r="C126" s="210">
        <v>5</v>
      </c>
      <c r="D126" s="211">
        <f>SUM(D121:D125)</f>
        <v>23.4</v>
      </c>
      <c r="E126" s="212"/>
      <c r="F126" s="212"/>
      <c r="G126" s="212"/>
      <c r="H126" s="167"/>
    </row>
    <row r="127" spans="1:8" ht="39.6">
      <c r="A127" s="162">
        <v>1</v>
      </c>
      <c r="B127" s="162" t="s">
        <v>3589</v>
      </c>
      <c r="C127" s="162" t="s">
        <v>3590</v>
      </c>
      <c r="D127" s="163">
        <v>468.7</v>
      </c>
      <c r="E127" s="162" t="s">
        <v>3591</v>
      </c>
      <c r="F127" s="162" t="s">
        <v>3592</v>
      </c>
      <c r="G127" s="157" t="s">
        <v>3593</v>
      </c>
      <c r="H127" s="167"/>
    </row>
    <row r="128" spans="1:8" ht="52.8">
      <c r="A128" s="162">
        <v>2</v>
      </c>
      <c r="B128" s="162" t="s">
        <v>3594</v>
      </c>
      <c r="C128" s="162" t="s">
        <v>3590</v>
      </c>
      <c r="D128" s="163">
        <v>79.5</v>
      </c>
      <c r="E128" s="162" t="s">
        <v>3595</v>
      </c>
      <c r="F128" s="162" t="s">
        <v>3596</v>
      </c>
      <c r="G128" s="157" t="s">
        <v>3597</v>
      </c>
      <c r="H128" s="167"/>
    </row>
    <row r="129" spans="1:8">
      <c r="A129" s="1839" t="s">
        <v>3274</v>
      </c>
      <c r="B129" s="1840"/>
      <c r="C129" s="210">
        <v>2</v>
      </c>
      <c r="D129" s="211">
        <f>SUM(D127:D128)</f>
        <v>548.20000000000005</v>
      </c>
      <c r="E129" s="212"/>
      <c r="F129" s="212"/>
      <c r="G129" s="212"/>
      <c r="H129" s="167"/>
    </row>
    <row r="130" spans="1:8" ht="79.5" customHeight="1">
      <c r="A130" s="162">
        <v>1</v>
      </c>
      <c r="B130" s="162" t="s">
        <v>3598</v>
      </c>
      <c r="C130" s="162" t="s">
        <v>220</v>
      </c>
      <c r="D130" s="163">
        <v>1678</v>
      </c>
      <c r="E130" s="162" t="s">
        <v>3599</v>
      </c>
      <c r="F130" s="162" t="s">
        <v>3600</v>
      </c>
      <c r="G130" s="157" t="s">
        <v>3601</v>
      </c>
      <c r="H130" s="167"/>
    </row>
    <row r="131" spans="1:8" ht="66">
      <c r="A131" s="162">
        <v>2</v>
      </c>
      <c r="B131" s="162" t="s">
        <v>3602</v>
      </c>
      <c r="C131" s="162" t="s">
        <v>220</v>
      </c>
      <c r="D131" s="163">
        <v>590</v>
      </c>
      <c r="E131" s="162" t="s">
        <v>3603</v>
      </c>
      <c r="F131" s="162" t="s">
        <v>3328</v>
      </c>
      <c r="G131" s="157" t="s">
        <v>3604</v>
      </c>
      <c r="H131" s="167"/>
    </row>
    <row r="132" spans="1:8" ht="52.8">
      <c r="A132" s="162">
        <v>3</v>
      </c>
      <c r="B132" s="162" t="s">
        <v>3605</v>
      </c>
      <c r="C132" s="162" t="s">
        <v>220</v>
      </c>
      <c r="D132" s="163">
        <v>565</v>
      </c>
      <c r="E132" s="162" t="s">
        <v>3606</v>
      </c>
      <c r="F132" s="162" t="s">
        <v>3607</v>
      </c>
      <c r="G132" s="157" t="s">
        <v>3604</v>
      </c>
      <c r="H132" s="167"/>
    </row>
    <row r="133" spans="1:8" ht="66">
      <c r="A133" s="162">
        <v>4</v>
      </c>
      <c r="B133" s="162" t="s">
        <v>3608</v>
      </c>
      <c r="C133" s="162" t="s">
        <v>220</v>
      </c>
      <c r="D133" s="163">
        <v>100</v>
      </c>
      <c r="E133" s="162" t="s">
        <v>3609</v>
      </c>
      <c r="F133" s="162" t="s">
        <v>3607</v>
      </c>
      <c r="G133" s="157" t="s">
        <v>3604</v>
      </c>
      <c r="H133" s="167"/>
    </row>
    <row r="134" spans="1:8" ht="52.8">
      <c r="A134" s="162">
        <v>5</v>
      </c>
      <c r="B134" s="162" t="s">
        <v>3610</v>
      </c>
      <c r="C134" s="162" t="s">
        <v>220</v>
      </c>
      <c r="D134" s="163">
        <v>129</v>
      </c>
      <c r="E134" s="162" t="s">
        <v>3611</v>
      </c>
      <c r="F134" s="162" t="s">
        <v>3607</v>
      </c>
      <c r="G134" s="157" t="s">
        <v>3612</v>
      </c>
      <c r="H134" s="167"/>
    </row>
    <row r="135" spans="1:8" ht="52.8">
      <c r="A135" s="162">
        <v>6</v>
      </c>
      <c r="B135" s="162" t="s">
        <v>3613</v>
      </c>
      <c r="C135" s="162" t="s">
        <v>220</v>
      </c>
      <c r="D135" s="163">
        <v>1290</v>
      </c>
      <c r="E135" s="162" t="s">
        <v>3614</v>
      </c>
      <c r="F135" s="162" t="s">
        <v>3331</v>
      </c>
      <c r="G135" s="157" t="s">
        <v>3604</v>
      </c>
      <c r="H135" s="167"/>
    </row>
    <row r="136" spans="1:8" ht="48">
      <c r="A136" s="162">
        <v>7</v>
      </c>
      <c r="B136" s="197" t="s">
        <v>3615</v>
      </c>
      <c r="C136" s="162" t="s">
        <v>220</v>
      </c>
      <c r="D136" s="198">
        <v>66.099999999999994</v>
      </c>
      <c r="E136" s="199" t="s">
        <v>3616</v>
      </c>
      <c r="F136" s="199" t="s">
        <v>3328</v>
      </c>
      <c r="G136" s="200" t="s">
        <v>3528</v>
      </c>
      <c r="H136" s="174">
        <v>2021</v>
      </c>
    </row>
    <row r="137" spans="1:8">
      <c r="A137" s="1831" t="s">
        <v>3274</v>
      </c>
      <c r="B137" s="1832"/>
      <c r="C137" s="195">
        <v>7</v>
      </c>
      <c r="D137" s="196">
        <f>SUM(D130:D136)</f>
        <v>4418.1000000000004</v>
      </c>
      <c r="E137" s="212"/>
      <c r="F137" s="212"/>
      <c r="G137" s="212"/>
      <c r="H137" s="167"/>
    </row>
    <row r="138" spans="1:8" ht="66">
      <c r="A138" s="162">
        <v>1</v>
      </c>
      <c r="B138" s="162" t="s">
        <v>3617</v>
      </c>
      <c r="C138" s="162" t="s">
        <v>27</v>
      </c>
      <c r="D138" s="163">
        <v>250</v>
      </c>
      <c r="E138" s="162" t="s">
        <v>3618</v>
      </c>
      <c r="F138" s="162" t="s">
        <v>3268</v>
      </c>
      <c r="G138" s="157" t="s">
        <v>3619</v>
      </c>
      <c r="H138" s="167"/>
    </row>
    <row r="139" spans="1:8" ht="39.6">
      <c r="A139" s="162">
        <v>2</v>
      </c>
      <c r="B139" s="162" t="s">
        <v>3620</v>
      </c>
      <c r="C139" s="162" t="s">
        <v>27</v>
      </c>
      <c r="D139" s="163">
        <v>12</v>
      </c>
      <c r="E139" s="162" t="s">
        <v>3621</v>
      </c>
      <c r="F139" s="162" t="s">
        <v>3541</v>
      </c>
      <c r="G139" s="157" t="s">
        <v>3622</v>
      </c>
      <c r="H139" s="167"/>
    </row>
    <row r="140" spans="1:8" ht="52.8">
      <c r="A140" s="162">
        <v>3</v>
      </c>
      <c r="B140" s="162" t="s">
        <v>3623</v>
      </c>
      <c r="C140" s="162" t="s">
        <v>27</v>
      </c>
      <c r="D140" s="163">
        <v>9</v>
      </c>
      <c r="E140" s="162" t="s">
        <v>3624</v>
      </c>
      <c r="F140" s="162" t="s">
        <v>3625</v>
      </c>
      <c r="G140" s="157" t="s">
        <v>3626</v>
      </c>
      <c r="H140" s="167"/>
    </row>
    <row r="141" spans="1:8" ht="39.6">
      <c r="A141" s="162">
        <v>4</v>
      </c>
      <c r="B141" s="162" t="s">
        <v>3627</v>
      </c>
      <c r="C141" s="162" t="s">
        <v>27</v>
      </c>
      <c r="D141" s="163">
        <v>50</v>
      </c>
      <c r="E141" s="162" t="s">
        <v>3628</v>
      </c>
      <c r="F141" s="162" t="s">
        <v>3629</v>
      </c>
      <c r="G141" s="157" t="s">
        <v>3630</v>
      </c>
      <c r="H141" s="167"/>
    </row>
    <row r="142" spans="1:8" ht="39.6">
      <c r="A142" s="162">
        <v>5</v>
      </c>
      <c r="B142" s="162" t="s">
        <v>3631</v>
      </c>
      <c r="C142" s="162" t="s">
        <v>27</v>
      </c>
      <c r="D142" s="163">
        <v>342.3</v>
      </c>
      <c r="E142" s="162" t="s">
        <v>3632</v>
      </c>
      <c r="F142" s="162" t="s">
        <v>3518</v>
      </c>
      <c r="G142" s="157" t="s">
        <v>3633</v>
      </c>
      <c r="H142" s="167"/>
    </row>
    <row r="143" spans="1:8" ht="52.8">
      <c r="A143" s="162">
        <v>6</v>
      </c>
      <c r="B143" s="162" t="s">
        <v>3634</v>
      </c>
      <c r="C143" s="162" t="s">
        <v>27</v>
      </c>
      <c r="D143" s="163">
        <v>5</v>
      </c>
      <c r="E143" s="162" t="s">
        <v>3635</v>
      </c>
      <c r="F143" s="162" t="s">
        <v>3518</v>
      </c>
      <c r="G143" s="157" t="s">
        <v>3630</v>
      </c>
      <c r="H143" s="167"/>
    </row>
    <row r="144" spans="1:8" ht="39.6">
      <c r="A144" s="162">
        <v>7</v>
      </c>
      <c r="B144" s="162" t="s">
        <v>3636</v>
      </c>
      <c r="C144" s="162" t="s">
        <v>27</v>
      </c>
      <c r="D144" s="163">
        <v>5</v>
      </c>
      <c r="E144" s="162" t="s">
        <v>3637</v>
      </c>
      <c r="F144" s="162" t="s">
        <v>3518</v>
      </c>
      <c r="G144" s="157" t="s">
        <v>3630</v>
      </c>
      <c r="H144" s="167"/>
    </row>
    <row r="145" spans="1:8" ht="105" customHeight="1">
      <c r="A145" s="162">
        <v>8</v>
      </c>
      <c r="B145" s="162" t="s">
        <v>3638</v>
      </c>
      <c r="C145" s="162" t="s">
        <v>27</v>
      </c>
      <c r="D145" s="163">
        <v>290</v>
      </c>
      <c r="E145" s="162" t="s">
        <v>3639</v>
      </c>
      <c r="F145" s="162" t="s">
        <v>3492</v>
      </c>
      <c r="G145" s="157" t="s">
        <v>3640</v>
      </c>
      <c r="H145" s="167"/>
    </row>
    <row r="146" spans="1:8" ht="39.6">
      <c r="A146" s="162">
        <v>9</v>
      </c>
      <c r="B146" s="162" t="s">
        <v>3641</v>
      </c>
      <c r="C146" s="162" t="s">
        <v>27</v>
      </c>
      <c r="D146" s="163">
        <v>18</v>
      </c>
      <c r="E146" s="162" t="s">
        <v>3642</v>
      </c>
      <c r="F146" s="162" t="s">
        <v>3643</v>
      </c>
      <c r="G146" s="157" t="s">
        <v>3630</v>
      </c>
      <c r="H146" s="167"/>
    </row>
    <row r="147" spans="1:8" ht="116.25" customHeight="1">
      <c r="A147" s="162">
        <v>10</v>
      </c>
      <c r="B147" s="162" t="s">
        <v>3644</v>
      </c>
      <c r="C147" s="162" t="s">
        <v>27</v>
      </c>
      <c r="D147" s="163">
        <v>37</v>
      </c>
      <c r="E147" s="162" t="s">
        <v>3645</v>
      </c>
      <c r="F147" s="162" t="s">
        <v>3468</v>
      </c>
      <c r="G147" s="157" t="s">
        <v>3646</v>
      </c>
      <c r="H147" s="167"/>
    </row>
    <row r="148" spans="1:8" ht="39.6">
      <c r="A148" s="162">
        <v>11</v>
      </c>
      <c r="B148" s="162" t="s">
        <v>3647</v>
      </c>
      <c r="C148" s="162" t="s">
        <v>27</v>
      </c>
      <c r="D148" s="163">
        <v>30.8</v>
      </c>
      <c r="E148" s="162" t="s">
        <v>3648</v>
      </c>
      <c r="F148" s="162" t="s">
        <v>3460</v>
      </c>
      <c r="G148" s="157" t="s">
        <v>3649</v>
      </c>
      <c r="H148" s="167"/>
    </row>
    <row r="149" spans="1:8" ht="79.2">
      <c r="A149" s="162">
        <v>12</v>
      </c>
      <c r="B149" s="162" t="s">
        <v>3650</v>
      </c>
      <c r="C149" s="162" t="s">
        <v>27</v>
      </c>
      <c r="D149" s="163">
        <v>38</v>
      </c>
      <c r="E149" s="162" t="s">
        <v>3651</v>
      </c>
      <c r="F149" s="162" t="s">
        <v>3468</v>
      </c>
      <c r="G149" s="157" t="s">
        <v>3649</v>
      </c>
      <c r="H149" s="167"/>
    </row>
    <row r="150" spans="1:8" ht="144" customHeight="1">
      <c r="A150" s="162">
        <v>13</v>
      </c>
      <c r="B150" s="162" t="s">
        <v>3652</v>
      </c>
      <c r="C150" s="162" t="s">
        <v>27</v>
      </c>
      <c r="D150" s="163">
        <v>168.3</v>
      </c>
      <c r="E150" s="162" t="s">
        <v>3653</v>
      </c>
      <c r="F150" s="162" t="s">
        <v>3328</v>
      </c>
      <c r="G150" s="157" t="s">
        <v>3649</v>
      </c>
      <c r="H150" s="167"/>
    </row>
    <row r="151" spans="1:8" ht="66">
      <c r="A151" s="162">
        <v>14</v>
      </c>
      <c r="B151" s="162" t="s">
        <v>3654</v>
      </c>
      <c r="C151" s="162" t="s">
        <v>27</v>
      </c>
      <c r="D151" s="163">
        <v>58.6</v>
      </c>
      <c r="E151" s="162" t="s">
        <v>3655</v>
      </c>
      <c r="F151" s="162" t="s">
        <v>3331</v>
      </c>
      <c r="G151" s="157" t="s">
        <v>3656</v>
      </c>
      <c r="H151" s="167"/>
    </row>
    <row r="152" spans="1:8" ht="52.8">
      <c r="A152" s="162">
        <v>15</v>
      </c>
      <c r="B152" s="162" t="s">
        <v>2991</v>
      </c>
      <c r="C152" s="162" t="s">
        <v>27</v>
      </c>
      <c r="D152" s="163">
        <v>5</v>
      </c>
      <c r="E152" s="162" t="s">
        <v>3657</v>
      </c>
      <c r="F152" s="162" t="s">
        <v>3553</v>
      </c>
      <c r="G152" s="157" t="s">
        <v>3658</v>
      </c>
      <c r="H152" s="167"/>
    </row>
    <row r="153" spans="1:8" ht="39.6">
      <c r="A153" s="162">
        <v>16</v>
      </c>
      <c r="B153" s="162" t="s">
        <v>3659</v>
      </c>
      <c r="C153" s="162" t="s">
        <v>27</v>
      </c>
      <c r="D153" s="163">
        <v>55</v>
      </c>
      <c r="E153" s="162" t="s">
        <v>3660</v>
      </c>
      <c r="F153" s="162" t="s">
        <v>3661</v>
      </c>
      <c r="G153" s="157" t="s">
        <v>3662</v>
      </c>
      <c r="H153" s="167"/>
    </row>
    <row r="154" spans="1:8" ht="39.6">
      <c r="A154" s="162">
        <v>17</v>
      </c>
      <c r="B154" s="162" t="s">
        <v>3663</v>
      </c>
      <c r="C154" s="162" t="s">
        <v>27</v>
      </c>
      <c r="D154" s="163">
        <v>100</v>
      </c>
      <c r="E154" s="162" t="s">
        <v>3664</v>
      </c>
      <c r="F154" s="162" t="s">
        <v>3518</v>
      </c>
      <c r="G154" s="157" t="s">
        <v>3665</v>
      </c>
      <c r="H154" s="167"/>
    </row>
    <row r="155" spans="1:8" ht="39.6">
      <c r="A155" s="162">
        <v>18</v>
      </c>
      <c r="B155" s="162" t="s">
        <v>3666</v>
      </c>
      <c r="C155" s="162" t="s">
        <v>27</v>
      </c>
      <c r="D155" s="163">
        <v>102.9</v>
      </c>
      <c r="E155" s="162" t="s">
        <v>3667</v>
      </c>
      <c r="F155" s="162" t="s">
        <v>3668</v>
      </c>
      <c r="G155" s="157" t="s">
        <v>3669</v>
      </c>
      <c r="H155" s="167"/>
    </row>
    <row r="156" spans="1:8" ht="26.4">
      <c r="A156" s="162">
        <v>19</v>
      </c>
      <c r="B156" s="162" t="s">
        <v>3670</v>
      </c>
      <c r="C156" s="162" t="s">
        <v>27</v>
      </c>
      <c r="D156" s="163">
        <v>65</v>
      </c>
      <c r="E156" s="162" t="s">
        <v>3671</v>
      </c>
      <c r="F156" s="162" t="s">
        <v>3672</v>
      </c>
      <c r="G156" s="157" t="s">
        <v>3673</v>
      </c>
      <c r="H156" s="167"/>
    </row>
    <row r="157" spans="1:8" ht="39.6">
      <c r="A157" s="162">
        <v>20</v>
      </c>
      <c r="B157" s="162" t="s">
        <v>3674</v>
      </c>
      <c r="C157" s="162" t="s">
        <v>27</v>
      </c>
      <c r="D157" s="163">
        <v>107.4</v>
      </c>
      <c r="E157" s="162" t="s">
        <v>3675</v>
      </c>
      <c r="F157" s="162" t="s">
        <v>3437</v>
      </c>
      <c r="G157" s="157" t="s">
        <v>3676</v>
      </c>
      <c r="H157" s="167"/>
    </row>
    <row r="158" spans="1:8" ht="65.25" customHeight="1">
      <c r="A158" s="162">
        <v>21</v>
      </c>
      <c r="B158" s="162" t="s">
        <v>3677</v>
      </c>
      <c r="C158" s="162" t="s">
        <v>27</v>
      </c>
      <c r="D158" s="163">
        <v>325.92</v>
      </c>
      <c r="E158" s="162" t="s">
        <v>3678</v>
      </c>
      <c r="F158" s="162" t="s">
        <v>3679</v>
      </c>
      <c r="G158" s="157" t="s">
        <v>3680</v>
      </c>
      <c r="H158" s="167"/>
    </row>
    <row r="159" spans="1:8" ht="66">
      <c r="A159" s="213">
        <v>22</v>
      </c>
      <c r="B159" s="214" t="s">
        <v>3681</v>
      </c>
      <c r="C159" s="162" t="s">
        <v>27</v>
      </c>
      <c r="D159" s="170">
        <v>62.7</v>
      </c>
      <c r="E159" s="171" t="s">
        <v>3682</v>
      </c>
      <c r="F159" s="171" t="s">
        <v>3408</v>
      </c>
      <c r="G159" s="215" t="s">
        <v>3683</v>
      </c>
      <c r="H159" s="167"/>
    </row>
    <row r="160" spans="1:8" ht="27">
      <c r="A160" s="213">
        <v>23</v>
      </c>
      <c r="B160" s="214" t="s">
        <v>3684</v>
      </c>
      <c r="C160" s="162" t="s">
        <v>27</v>
      </c>
      <c r="D160" s="216">
        <v>80</v>
      </c>
      <c r="E160" s="171" t="s">
        <v>3685</v>
      </c>
      <c r="F160" s="171" t="s">
        <v>3518</v>
      </c>
      <c r="G160" s="172" t="s">
        <v>3686</v>
      </c>
      <c r="H160" s="167"/>
    </row>
    <row r="161" spans="1:8" ht="40.200000000000003">
      <c r="A161" s="213">
        <v>24</v>
      </c>
      <c r="B161" s="162" t="s">
        <v>3687</v>
      </c>
      <c r="C161" s="162" t="s">
        <v>27</v>
      </c>
      <c r="D161" s="170">
        <v>35</v>
      </c>
      <c r="E161" s="171" t="s">
        <v>3688</v>
      </c>
      <c r="F161" s="171" t="s">
        <v>3643</v>
      </c>
      <c r="G161" s="172" t="s">
        <v>3689</v>
      </c>
      <c r="H161" s="167"/>
    </row>
    <row r="162" spans="1:8" ht="26.4">
      <c r="A162" s="213">
        <v>25</v>
      </c>
      <c r="B162" s="171" t="s">
        <v>3690</v>
      </c>
      <c r="C162" s="162" t="s">
        <v>27</v>
      </c>
      <c r="D162" s="206">
        <v>189.6</v>
      </c>
      <c r="E162" s="171" t="s">
        <v>3691</v>
      </c>
      <c r="F162" s="171" t="s">
        <v>3692</v>
      </c>
      <c r="G162" s="157" t="s">
        <v>3693</v>
      </c>
      <c r="H162" s="167"/>
    </row>
    <row r="163" spans="1:8" ht="52.8">
      <c r="A163" s="213">
        <v>26</v>
      </c>
      <c r="B163" s="171" t="s">
        <v>3694</v>
      </c>
      <c r="C163" s="162" t="s">
        <v>27</v>
      </c>
      <c r="D163" s="206">
        <v>248</v>
      </c>
      <c r="E163" s="171" t="s">
        <v>3695</v>
      </c>
      <c r="F163" s="171" t="s">
        <v>3696</v>
      </c>
      <c r="G163" s="157" t="s">
        <v>3697</v>
      </c>
      <c r="H163" s="167"/>
    </row>
    <row r="164" spans="1:8" ht="52.8">
      <c r="A164" s="162">
        <v>27</v>
      </c>
      <c r="B164" s="171" t="s">
        <v>3698</v>
      </c>
      <c r="C164" s="162" t="s">
        <v>27</v>
      </c>
      <c r="D164" s="206">
        <v>34.799999999999997</v>
      </c>
      <c r="E164" s="171" t="s">
        <v>3699</v>
      </c>
      <c r="F164" s="171" t="s">
        <v>3700</v>
      </c>
      <c r="G164" s="157" t="s">
        <v>3701</v>
      </c>
      <c r="H164" s="167"/>
    </row>
    <row r="165" spans="1:8" ht="51.75" customHeight="1">
      <c r="A165" s="213">
        <v>28</v>
      </c>
      <c r="B165" s="171" t="s">
        <v>3702</v>
      </c>
      <c r="C165" s="162" t="s">
        <v>27</v>
      </c>
      <c r="D165" s="206">
        <v>49.2</v>
      </c>
      <c r="E165" s="171" t="s">
        <v>3703</v>
      </c>
      <c r="F165" s="171" t="s">
        <v>3484</v>
      </c>
      <c r="G165" s="157" t="s">
        <v>3701</v>
      </c>
      <c r="H165" s="167"/>
    </row>
    <row r="166" spans="1:8" ht="36">
      <c r="A166" s="213">
        <v>29</v>
      </c>
      <c r="B166" s="197" t="s">
        <v>3704</v>
      </c>
      <c r="C166" s="162" t="s">
        <v>27</v>
      </c>
      <c r="D166" s="198">
        <v>236</v>
      </c>
      <c r="E166" s="199" t="s">
        <v>3705</v>
      </c>
      <c r="F166" s="199" t="s">
        <v>3625</v>
      </c>
      <c r="G166" s="200" t="s">
        <v>3706</v>
      </c>
      <c r="H166" s="167"/>
    </row>
    <row r="167" spans="1:8" ht="72">
      <c r="A167" s="213">
        <v>30</v>
      </c>
      <c r="B167" s="197" t="s">
        <v>3707</v>
      </c>
      <c r="C167" s="162" t="s">
        <v>27</v>
      </c>
      <c r="D167" s="198">
        <v>15.92</v>
      </c>
      <c r="E167" s="199" t="s">
        <v>3708</v>
      </c>
      <c r="F167" s="199" t="s">
        <v>3709</v>
      </c>
      <c r="G167" s="200" t="s">
        <v>3503</v>
      </c>
      <c r="H167" s="167"/>
    </row>
    <row r="168" spans="1:8" ht="48">
      <c r="A168" s="213">
        <v>31</v>
      </c>
      <c r="B168" s="197" t="s">
        <v>3710</v>
      </c>
      <c r="C168" s="162" t="s">
        <v>27</v>
      </c>
      <c r="D168" s="198">
        <v>57</v>
      </c>
      <c r="E168" s="199" t="s">
        <v>3711</v>
      </c>
      <c r="F168" s="199" t="s">
        <v>3712</v>
      </c>
      <c r="G168" s="200" t="s">
        <v>3503</v>
      </c>
      <c r="H168" s="167"/>
    </row>
    <row r="169" spans="1:8" ht="60">
      <c r="A169" s="213">
        <v>32</v>
      </c>
      <c r="B169" s="197" t="s">
        <v>3713</v>
      </c>
      <c r="C169" s="162" t="s">
        <v>27</v>
      </c>
      <c r="D169" s="198">
        <v>10.8</v>
      </c>
      <c r="E169" s="199" t="s">
        <v>3714</v>
      </c>
      <c r="F169" s="199" t="s">
        <v>3712</v>
      </c>
      <c r="G169" s="200" t="s">
        <v>3503</v>
      </c>
      <c r="H169" s="167"/>
    </row>
    <row r="170" spans="1:8" ht="24">
      <c r="A170" s="213">
        <v>33</v>
      </c>
      <c r="B170" s="197" t="s">
        <v>3715</v>
      </c>
      <c r="C170" s="162" t="s">
        <v>27</v>
      </c>
      <c r="D170" s="198">
        <v>57.7</v>
      </c>
      <c r="E170" s="199" t="s">
        <v>3716</v>
      </c>
      <c r="F170" s="199" t="s">
        <v>3311</v>
      </c>
      <c r="G170" s="200" t="s">
        <v>3717</v>
      </c>
      <c r="H170" s="167"/>
    </row>
    <row r="171" spans="1:8" ht="36">
      <c r="A171" s="213">
        <v>34</v>
      </c>
      <c r="B171" s="197" t="s">
        <v>3718</v>
      </c>
      <c r="C171" s="162" t="s">
        <v>27</v>
      </c>
      <c r="D171" s="198">
        <v>65</v>
      </c>
      <c r="E171" s="199" t="s">
        <v>3719</v>
      </c>
      <c r="F171" s="199" t="s">
        <v>3311</v>
      </c>
      <c r="G171" s="200" t="s">
        <v>3717</v>
      </c>
      <c r="H171" s="167"/>
    </row>
    <row r="172" spans="1:8" ht="48">
      <c r="A172" s="213">
        <v>35</v>
      </c>
      <c r="B172" s="197" t="s">
        <v>3720</v>
      </c>
      <c r="C172" s="162" t="s">
        <v>27</v>
      </c>
      <c r="D172" s="198">
        <v>54.5</v>
      </c>
      <c r="E172" s="199" t="s">
        <v>3721</v>
      </c>
      <c r="F172" s="199" t="s">
        <v>3722</v>
      </c>
      <c r="G172" s="200" t="s">
        <v>3717</v>
      </c>
      <c r="H172" s="167"/>
    </row>
    <row r="173" spans="1:8" ht="24">
      <c r="A173" s="213">
        <v>36</v>
      </c>
      <c r="B173" s="197" t="s">
        <v>3723</v>
      </c>
      <c r="C173" s="162" t="s">
        <v>27</v>
      </c>
      <c r="D173" s="198">
        <v>69.67</v>
      </c>
      <c r="E173" s="199" t="s">
        <v>3724</v>
      </c>
      <c r="F173" s="199" t="s">
        <v>3629</v>
      </c>
      <c r="G173" s="200" t="s">
        <v>3519</v>
      </c>
      <c r="H173" s="167"/>
    </row>
    <row r="174" spans="1:8" ht="36">
      <c r="A174" s="213">
        <v>37</v>
      </c>
      <c r="B174" s="197" t="s">
        <v>3725</v>
      </c>
      <c r="C174" s="162" t="s">
        <v>27</v>
      </c>
      <c r="D174" s="198">
        <v>95</v>
      </c>
      <c r="E174" s="199" t="s">
        <v>3726</v>
      </c>
      <c r="F174" s="199" t="s">
        <v>3629</v>
      </c>
      <c r="G174" s="200" t="s">
        <v>3727</v>
      </c>
      <c r="H174" s="167"/>
    </row>
    <row r="175" spans="1:8" ht="36">
      <c r="A175" s="213">
        <v>38</v>
      </c>
      <c r="B175" s="197" t="s">
        <v>3728</v>
      </c>
      <c r="C175" s="162" t="s">
        <v>27</v>
      </c>
      <c r="D175" s="198">
        <v>30.5</v>
      </c>
      <c r="E175" s="199" t="s">
        <v>3729</v>
      </c>
      <c r="F175" s="199" t="s">
        <v>3629</v>
      </c>
      <c r="G175" s="200" t="s">
        <v>3519</v>
      </c>
      <c r="H175" s="174"/>
    </row>
    <row r="176" spans="1:8" ht="36">
      <c r="A176" s="213">
        <v>39</v>
      </c>
      <c r="B176" s="197" t="s">
        <v>3730</v>
      </c>
      <c r="C176" s="162" t="s">
        <v>27</v>
      </c>
      <c r="D176" s="198">
        <v>84.641300000000001</v>
      </c>
      <c r="E176" s="199" t="s">
        <v>3731</v>
      </c>
      <c r="F176" s="199" t="s">
        <v>3525</v>
      </c>
      <c r="G176" s="200" t="s">
        <v>3732</v>
      </c>
      <c r="H176" s="174"/>
    </row>
    <row r="177" spans="1:8" ht="74.25" customHeight="1">
      <c r="A177" s="213">
        <v>40</v>
      </c>
      <c r="B177" s="197" t="s">
        <v>3733</v>
      </c>
      <c r="C177" s="162" t="s">
        <v>27</v>
      </c>
      <c r="D177" s="198">
        <v>66.5</v>
      </c>
      <c r="E177" s="199" t="s">
        <v>3734</v>
      </c>
      <c r="F177" s="199" t="s">
        <v>3328</v>
      </c>
      <c r="G177" s="200" t="s">
        <v>3528</v>
      </c>
      <c r="H177" s="174"/>
    </row>
    <row r="178" spans="1:8" ht="24">
      <c r="A178" s="213">
        <v>41</v>
      </c>
      <c r="B178" s="197" t="s">
        <v>3735</v>
      </c>
      <c r="C178" s="162" t="s">
        <v>27</v>
      </c>
      <c r="D178" s="198">
        <v>71.42</v>
      </c>
      <c r="E178" s="199" t="s">
        <v>3736</v>
      </c>
      <c r="F178" s="199" t="s">
        <v>3525</v>
      </c>
      <c r="G178" s="200" t="s">
        <v>3732</v>
      </c>
      <c r="H178" s="174"/>
    </row>
    <row r="179" spans="1:8" ht="36">
      <c r="A179" s="213">
        <v>42</v>
      </c>
      <c r="B179" s="197" t="s">
        <v>3737</v>
      </c>
      <c r="C179" s="162" t="s">
        <v>27</v>
      </c>
      <c r="D179" s="198">
        <v>11.6</v>
      </c>
      <c r="E179" s="199" t="s">
        <v>3738</v>
      </c>
      <c r="F179" s="199" t="s">
        <v>3525</v>
      </c>
      <c r="G179" s="200" t="s">
        <v>3739</v>
      </c>
      <c r="H179" s="174"/>
    </row>
    <row r="180" spans="1:8" ht="24">
      <c r="A180" s="213">
        <v>43</v>
      </c>
      <c r="B180" s="197" t="s">
        <v>3740</v>
      </c>
      <c r="C180" s="162" t="s">
        <v>27</v>
      </c>
      <c r="D180" s="198">
        <v>528.15610000000004</v>
      </c>
      <c r="E180" s="199" t="s">
        <v>3574</v>
      </c>
      <c r="F180" s="199" t="s">
        <v>3541</v>
      </c>
      <c r="G180" s="200" t="s">
        <v>3557</v>
      </c>
      <c r="H180" s="174"/>
    </row>
    <row r="181" spans="1:8" ht="36">
      <c r="A181" s="213">
        <v>44</v>
      </c>
      <c r="B181" s="197" t="s">
        <v>3741</v>
      </c>
      <c r="C181" s="162" t="s">
        <v>27</v>
      </c>
      <c r="D181" s="198">
        <v>75</v>
      </c>
      <c r="E181" s="199" t="s">
        <v>3574</v>
      </c>
      <c r="F181" s="199" t="s">
        <v>3742</v>
      </c>
      <c r="G181" s="200" t="s">
        <v>3557</v>
      </c>
      <c r="H181" s="167"/>
    </row>
    <row r="182" spans="1:8">
      <c r="A182" s="1831" t="s">
        <v>3274</v>
      </c>
      <c r="B182" s="1832"/>
      <c r="C182" s="195">
        <v>44</v>
      </c>
      <c r="D182" s="196">
        <f>SUM(D138:D181)</f>
        <v>4303.9273999999996</v>
      </c>
      <c r="E182" s="212"/>
      <c r="F182" s="212"/>
      <c r="G182" s="212"/>
      <c r="H182" s="167"/>
    </row>
    <row r="183" spans="1:8" ht="27.75" customHeight="1" thickBot="1">
      <c r="A183" s="1833" t="s">
        <v>3743</v>
      </c>
      <c r="B183" s="1834"/>
      <c r="C183" s="203">
        <v>116</v>
      </c>
      <c r="D183" s="193">
        <v>17937.979500000001</v>
      </c>
      <c r="E183" s="212"/>
      <c r="F183" s="212"/>
      <c r="G183" s="212"/>
      <c r="H183" s="179"/>
    </row>
    <row r="184" spans="1:8" ht="15" thickBot="1">
      <c r="A184" s="1821" t="s">
        <v>3300</v>
      </c>
      <c r="B184" s="1841"/>
      <c r="C184" s="1841"/>
      <c r="D184" s="1841"/>
      <c r="E184" s="1841"/>
      <c r="F184" s="1841"/>
      <c r="G184" s="1841"/>
      <c r="H184" s="1841"/>
    </row>
    <row r="185" spans="1:8" ht="39.6">
      <c r="A185" s="159">
        <v>1</v>
      </c>
      <c r="B185" s="159" t="s">
        <v>3744</v>
      </c>
      <c r="C185" s="159" t="s">
        <v>82</v>
      </c>
      <c r="D185" s="160">
        <v>0.2</v>
      </c>
      <c r="E185" s="159" t="s">
        <v>3745</v>
      </c>
      <c r="F185" s="159" t="s">
        <v>3746</v>
      </c>
      <c r="G185" s="161" t="s">
        <v>3747</v>
      </c>
      <c r="H185" s="166"/>
    </row>
    <row r="186" spans="1:8" ht="39.6">
      <c r="A186" s="162">
        <v>2</v>
      </c>
      <c r="B186" s="162" t="s">
        <v>3748</v>
      </c>
      <c r="C186" s="162" t="s">
        <v>82</v>
      </c>
      <c r="D186" s="163">
        <v>5</v>
      </c>
      <c r="E186" s="162" t="s">
        <v>3749</v>
      </c>
      <c r="F186" s="162" t="s">
        <v>3750</v>
      </c>
      <c r="G186" s="157" t="s">
        <v>3751</v>
      </c>
      <c r="H186" s="167"/>
    </row>
    <row r="187" spans="1:8" ht="26.4">
      <c r="A187" s="162">
        <v>3</v>
      </c>
      <c r="B187" s="162" t="s">
        <v>3752</v>
      </c>
      <c r="C187" s="162" t="s">
        <v>82</v>
      </c>
      <c r="D187" s="163">
        <v>2</v>
      </c>
      <c r="E187" s="162" t="s">
        <v>3753</v>
      </c>
      <c r="F187" s="162" t="s">
        <v>3381</v>
      </c>
      <c r="G187" s="157" t="s">
        <v>3754</v>
      </c>
      <c r="H187" s="167"/>
    </row>
    <row r="188" spans="1:8" ht="39.6">
      <c r="A188" s="162">
        <v>4</v>
      </c>
      <c r="B188" s="162" t="s">
        <v>3755</v>
      </c>
      <c r="C188" s="162" t="s">
        <v>82</v>
      </c>
      <c r="D188" s="163">
        <v>0.01</v>
      </c>
      <c r="E188" s="162" t="s">
        <v>3756</v>
      </c>
      <c r="F188" s="162" t="s">
        <v>3757</v>
      </c>
      <c r="G188" s="157" t="s">
        <v>3758</v>
      </c>
      <c r="H188" s="167"/>
    </row>
    <row r="189" spans="1:8" ht="54.75" customHeight="1">
      <c r="A189" s="162">
        <v>5</v>
      </c>
      <c r="B189" s="162" t="s">
        <v>3759</v>
      </c>
      <c r="C189" s="162" t="s">
        <v>82</v>
      </c>
      <c r="D189" s="163">
        <v>0.5</v>
      </c>
      <c r="E189" s="162" t="s">
        <v>3760</v>
      </c>
      <c r="F189" s="162" t="s">
        <v>3319</v>
      </c>
      <c r="G189" s="157" t="s">
        <v>3761</v>
      </c>
      <c r="H189" s="167"/>
    </row>
    <row r="190" spans="1:8" ht="51.75" customHeight="1">
      <c r="A190" s="162">
        <v>6</v>
      </c>
      <c r="B190" s="162" t="s">
        <v>3762</v>
      </c>
      <c r="C190" s="162" t="s">
        <v>82</v>
      </c>
      <c r="D190" s="163">
        <v>0.5</v>
      </c>
      <c r="E190" s="162" t="s">
        <v>3763</v>
      </c>
      <c r="F190" s="162" t="s">
        <v>3319</v>
      </c>
      <c r="G190" s="157" t="s">
        <v>3764</v>
      </c>
      <c r="H190" s="167"/>
    </row>
    <row r="191" spans="1:8" ht="39.6">
      <c r="A191" s="162">
        <v>7</v>
      </c>
      <c r="B191" s="162" t="s">
        <v>3765</v>
      </c>
      <c r="C191" s="162" t="s">
        <v>82</v>
      </c>
      <c r="D191" s="163">
        <v>2</v>
      </c>
      <c r="E191" s="162" t="s">
        <v>3766</v>
      </c>
      <c r="F191" s="162" t="s">
        <v>3767</v>
      </c>
      <c r="G191" s="157" t="s">
        <v>3768</v>
      </c>
      <c r="H191" s="167"/>
    </row>
    <row r="192" spans="1:8" ht="52.8">
      <c r="A192" s="162">
        <v>8</v>
      </c>
      <c r="B192" s="162" t="s">
        <v>3769</v>
      </c>
      <c r="C192" s="162" t="s">
        <v>82</v>
      </c>
      <c r="D192" s="163">
        <v>0.35</v>
      </c>
      <c r="E192" s="162" t="s">
        <v>3770</v>
      </c>
      <c r="F192" s="162" t="s">
        <v>3771</v>
      </c>
      <c r="G192" s="157" t="s">
        <v>3772</v>
      </c>
      <c r="H192" s="167"/>
    </row>
    <row r="193" spans="1:8" ht="39.6">
      <c r="A193" s="162">
        <v>9</v>
      </c>
      <c r="B193" s="162" t="s">
        <v>3773</v>
      </c>
      <c r="C193" s="162" t="s">
        <v>82</v>
      </c>
      <c r="D193" s="163">
        <v>5</v>
      </c>
      <c r="E193" s="162" t="s">
        <v>3774</v>
      </c>
      <c r="F193" s="162" t="s">
        <v>3775</v>
      </c>
      <c r="G193" s="157" t="s">
        <v>3630</v>
      </c>
      <c r="H193" s="167"/>
    </row>
    <row r="194" spans="1:8" ht="26.4">
      <c r="A194" s="162">
        <v>10</v>
      </c>
      <c r="B194" s="162" t="s">
        <v>3776</v>
      </c>
      <c r="C194" s="162" t="s">
        <v>82</v>
      </c>
      <c r="D194" s="163">
        <v>15</v>
      </c>
      <c r="E194" s="162" t="s">
        <v>3777</v>
      </c>
      <c r="F194" s="162" t="s">
        <v>3778</v>
      </c>
      <c r="G194" s="157" t="s">
        <v>3779</v>
      </c>
      <c r="H194" s="167"/>
    </row>
    <row r="195" spans="1:8">
      <c r="A195" s="1831" t="s">
        <v>52</v>
      </c>
      <c r="B195" s="1832"/>
      <c r="C195" s="195">
        <v>10</v>
      </c>
      <c r="D195" s="196">
        <f>SUM(D185:D194)</f>
        <v>30.560000000000002</v>
      </c>
      <c r="E195" s="212"/>
      <c r="F195" s="212"/>
      <c r="G195" s="212"/>
      <c r="H195" s="167"/>
    </row>
    <row r="196" spans="1:8" ht="64.5" customHeight="1">
      <c r="A196" s="162">
        <v>1</v>
      </c>
      <c r="B196" s="162" t="s">
        <v>3780</v>
      </c>
      <c r="C196" s="162" t="s">
        <v>3322</v>
      </c>
      <c r="D196" s="163">
        <v>4.3</v>
      </c>
      <c r="E196" s="162" t="s">
        <v>3781</v>
      </c>
      <c r="F196" s="162" t="s">
        <v>3782</v>
      </c>
      <c r="G196" s="157" t="s">
        <v>3783</v>
      </c>
      <c r="H196" s="167"/>
    </row>
    <row r="197" spans="1:8" ht="66">
      <c r="A197" s="162">
        <v>2</v>
      </c>
      <c r="B197" s="162" t="s">
        <v>3784</v>
      </c>
      <c r="C197" s="162" t="s">
        <v>3322</v>
      </c>
      <c r="D197" s="163">
        <v>0.01</v>
      </c>
      <c r="E197" s="162" t="s">
        <v>3785</v>
      </c>
      <c r="F197" s="162" t="s">
        <v>3786</v>
      </c>
      <c r="G197" s="157" t="s">
        <v>3751</v>
      </c>
      <c r="H197" s="167"/>
    </row>
    <row r="198" spans="1:8" ht="26.4">
      <c r="A198" s="162">
        <v>3</v>
      </c>
      <c r="B198" s="162" t="s">
        <v>3787</v>
      </c>
      <c r="C198" s="162" t="s">
        <v>3322</v>
      </c>
      <c r="D198" s="163">
        <v>81</v>
      </c>
      <c r="E198" s="162" t="s">
        <v>3788</v>
      </c>
      <c r="F198" s="162" t="s">
        <v>3518</v>
      </c>
      <c r="G198" s="157" t="s">
        <v>3789</v>
      </c>
      <c r="H198" s="167"/>
    </row>
    <row r="199" spans="1:8" ht="52.8">
      <c r="A199" s="162">
        <v>4</v>
      </c>
      <c r="B199" s="162" t="s">
        <v>3790</v>
      </c>
      <c r="C199" s="162" t="s">
        <v>3322</v>
      </c>
      <c r="D199" s="163">
        <v>84</v>
      </c>
      <c r="E199" s="162" t="s">
        <v>3791</v>
      </c>
      <c r="F199" s="162" t="s">
        <v>3792</v>
      </c>
      <c r="G199" s="157" t="s">
        <v>3793</v>
      </c>
      <c r="H199" s="167"/>
    </row>
    <row r="200" spans="1:8" ht="26.4">
      <c r="A200" s="162">
        <v>5</v>
      </c>
      <c r="B200" s="162" t="s">
        <v>3794</v>
      </c>
      <c r="C200" s="162" t="s">
        <v>3322</v>
      </c>
      <c r="D200" s="163">
        <v>150</v>
      </c>
      <c r="E200" s="162" t="s">
        <v>3795</v>
      </c>
      <c r="F200" s="162" t="s">
        <v>3553</v>
      </c>
      <c r="G200" s="157" t="s">
        <v>3796</v>
      </c>
      <c r="H200" s="167"/>
    </row>
    <row r="201" spans="1:8" ht="52.8">
      <c r="A201" s="162">
        <v>6</v>
      </c>
      <c r="B201" s="162" t="s">
        <v>3797</v>
      </c>
      <c r="C201" s="162" t="s">
        <v>3322</v>
      </c>
      <c r="D201" s="163">
        <v>0.1</v>
      </c>
      <c r="E201" s="162" t="s">
        <v>3798</v>
      </c>
      <c r="F201" s="162" t="s">
        <v>3799</v>
      </c>
      <c r="G201" s="157" t="s">
        <v>3800</v>
      </c>
      <c r="H201" s="167"/>
    </row>
    <row r="202" spans="1:8" ht="26.4">
      <c r="A202" s="162">
        <v>7</v>
      </c>
      <c r="B202" s="162" t="s">
        <v>3801</v>
      </c>
      <c r="C202" s="162" t="s">
        <v>3322</v>
      </c>
      <c r="D202" s="163">
        <v>3.9</v>
      </c>
      <c r="E202" s="162" t="s">
        <v>3802</v>
      </c>
      <c r="F202" s="162" t="s">
        <v>3803</v>
      </c>
      <c r="G202" s="157" t="s">
        <v>3804</v>
      </c>
      <c r="H202" s="167"/>
    </row>
    <row r="203" spans="1:8" ht="39.6">
      <c r="A203" s="162">
        <v>8</v>
      </c>
      <c r="B203" s="162" t="s">
        <v>3805</v>
      </c>
      <c r="C203" s="162" t="s">
        <v>3322</v>
      </c>
      <c r="D203" s="163">
        <v>91.03</v>
      </c>
      <c r="E203" s="162" t="s">
        <v>3806</v>
      </c>
      <c r="F203" s="162" t="s">
        <v>3377</v>
      </c>
      <c r="G203" s="157" t="s">
        <v>3807</v>
      </c>
      <c r="H203" s="167"/>
    </row>
    <row r="204" spans="1:8" ht="52.8">
      <c r="A204" s="162">
        <v>9</v>
      </c>
      <c r="B204" s="162" t="s">
        <v>3808</v>
      </c>
      <c r="C204" s="162" t="s">
        <v>3322</v>
      </c>
      <c r="D204" s="163">
        <v>0.01</v>
      </c>
      <c r="E204" s="162" t="s">
        <v>3809</v>
      </c>
      <c r="F204" s="162" t="s">
        <v>3437</v>
      </c>
      <c r="G204" s="157" t="s">
        <v>3810</v>
      </c>
      <c r="H204" s="167"/>
    </row>
    <row r="205" spans="1:8" ht="39.6">
      <c r="A205" s="162">
        <v>10</v>
      </c>
      <c r="B205" s="162" t="s">
        <v>3811</v>
      </c>
      <c r="C205" s="162" t="s">
        <v>3322</v>
      </c>
      <c r="D205" s="163">
        <v>0.01</v>
      </c>
      <c r="E205" s="162" t="s">
        <v>3812</v>
      </c>
      <c r="F205" s="162" t="s">
        <v>3813</v>
      </c>
      <c r="G205" s="157" t="s">
        <v>3814</v>
      </c>
      <c r="H205" s="167"/>
    </row>
    <row r="206" spans="1:8" ht="66">
      <c r="A206" s="162">
        <v>11</v>
      </c>
      <c r="B206" s="171" t="s">
        <v>3815</v>
      </c>
      <c r="C206" s="162" t="s">
        <v>3322</v>
      </c>
      <c r="D206" s="206">
        <v>5.1999999999999998E-2</v>
      </c>
      <c r="E206" s="171" t="s">
        <v>3816</v>
      </c>
      <c r="F206" s="171" t="s">
        <v>3408</v>
      </c>
      <c r="G206" s="157" t="s">
        <v>3817</v>
      </c>
      <c r="H206" s="167"/>
    </row>
    <row r="207" spans="1:8">
      <c r="A207" s="1831" t="s">
        <v>3274</v>
      </c>
      <c r="B207" s="1832"/>
      <c r="C207" s="195">
        <v>11</v>
      </c>
      <c r="D207" s="196">
        <f>SUM(D196:D206)</f>
        <v>414.41200000000003</v>
      </c>
      <c r="E207" s="212"/>
      <c r="F207" s="212"/>
      <c r="G207" s="212"/>
      <c r="H207" s="167"/>
    </row>
    <row r="208" spans="1:8" ht="79.2">
      <c r="A208" s="162">
        <v>1</v>
      </c>
      <c r="B208" s="162" t="s">
        <v>3818</v>
      </c>
      <c r="C208" s="162" t="s">
        <v>641</v>
      </c>
      <c r="D208" s="163">
        <v>5.2</v>
      </c>
      <c r="E208" s="162" t="s">
        <v>3819</v>
      </c>
      <c r="F208" s="162" t="s">
        <v>3277</v>
      </c>
      <c r="G208" s="157" t="s">
        <v>3820</v>
      </c>
      <c r="H208" s="167"/>
    </row>
    <row r="209" spans="1:8" ht="66">
      <c r="A209" s="162">
        <v>2</v>
      </c>
      <c r="B209" s="162" t="s">
        <v>3821</v>
      </c>
      <c r="C209" s="162" t="s">
        <v>641</v>
      </c>
      <c r="D209" s="163">
        <v>5</v>
      </c>
      <c r="E209" s="162" t="s">
        <v>3822</v>
      </c>
      <c r="F209" s="162" t="s">
        <v>3823</v>
      </c>
      <c r="G209" s="157" t="s">
        <v>3820</v>
      </c>
      <c r="H209" s="167"/>
    </row>
    <row r="210" spans="1:8">
      <c r="A210" s="1831" t="s">
        <v>52</v>
      </c>
      <c r="B210" s="1832"/>
      <c r="C210" s="195">
        <v>2</v>
      </c>
      <c r="D210" s="196">
        <f>SUM(D208:D209)</f>
        <v>10.199999999999999</v>
      </c>
      <c r="E210" s="212"/>
      <c r="F210" s="212"/>
      <c r="G210" s="212"/>
      <c r="H210" s="167"/>
    </row>
    <row r="211" spans="1:8" ht="26.4">
      <c r="A211" s="162">
        <v>1</v>
      </c>
      <c r="B211" s="162" t="s">
        <v>3824</v>
      </c>
      <c r="C211" s="162" t="s">
        <v>3825</v>
      </c>
      <c r="D211" s="163">
        <v>5</v>
      </c>
      <c r="E211" s="162" t="s">
        <v>3243</v>
      </c>
      <c r="F211" s="162" t="s">
        <v>3592</v>
      </c>
      <c r="G211" s="157" t="s">
        <v>3826</v>
      </c>
      <c r="H211" s="167"/>
    </row>
    <row r="212" spans="1:8">
      <c r="A212" s="1831" t="s">
        <v>52</v>
      </c>
      <c r="B212" s="1832"/>
      <c r="C212" s="195">
        <v>1</v>
      </c>
      <c r="D212" s="196">
        <f>SUM(D211)</f>
        <v>5</v>
      </c>
      <c r="E212" s="212"/>
      <c r="F212" s="212"/>
      <c r="G212" s="212"/>
      <c r="H212" s="167"/>
    </row>
    <row r="213" spans="1:8" ht="39.6">
      <c r="A213" s="162">
        <v>1</v>
      </c>
      <c r="B213" s="162" t="s">
        <v>3827</v>
      </c>
      <c r="C213" s="162" t="s">
        <v>3334</v>
      </c>
      <c r="D213" s="163">
        <v>1.5</v>
      </c>
      <c r="E213" s="162" t="s">
        <v>3828</v>
      </c>
      <c r="F213" s="162" t="s">
        <v>3829</v>
      </c>
      <c r="G213" s="157" t="s">
        <v>3830</v>
      </c>
      <c r="H213" s="167"/>
    </row>
    <row r="214" spans="1:8" ht="26.4">
      <c r="A214" s="162">
        <v>2</v>
      </c>
      <c r="B214" s="162" t="s">
        <v>3831</v>
      </c>
      <c r="C214" s="162" t="s">
        <v>3334</v>
      </c>
      <c r="D214" s="163">
        <v>0.1</v>
      </c>
      <c r="E214" s="162" t="s">
        <v>3832</v>
      </c>
      <c r="F214" s="162" t="s">
        <v>3833</v>
      </c>
      <c r="G214" s="157" t="s">
        <v>3834</v>
      </c>
      <c r="H214" s="167"/>
    </row>
    <row r="215" spans="1:8" ht="26.4">
      <c r="A215" s="162">
        <v>3</v>
      </c>
      <c r="B215" s="162" t="s">
        <v>3835</v>
      </c>
      <c r="C215" s="162" t="s">
        <v>3334</v>
      </c>
      <c r="D215" s="163">
        <v>0.01</v>
      </c>
      <c r="E215" s="162" t="s">
        <v>3836</v>
      </c>
      <c r="F215" s="162" t="s">
        <v>3837</v>
      </c>
      <c r="G215" s="157" t="s">
        <v>3838</v>
      </c>
      <c r="H215" s="167"/>
    </row>
    <row r="216" spans="1:8" ht="26.4">
      <c r="A216" s="162">
        <v>4</v>
      </c>
      <c r="B216" s="162" t="s">
        <v>3839</v>
      </c>
      <c r="C216" s="162" t="s">
        <v>3334</v>
      </c>
      <c r="D216" s="163">
        <v>0.01</v>
      </c>
      <c r="E216" s="162" t="s">
        <v>3840</v>
      </c>
      <c r="F216" s="162" t="s">
        <v>3841</v>
      </c>
      <c r="G216" s="157" t="s">
        <v>3630</v>
      </c>
      <c r="H216" s="167"/>
    </row>
    <row r="217" spans="1:8" ht="39.6">
      <c r="A217" s="162">
        <v>5</v>
      </c>
      <c r="B217" s="162" t="s">
        <v>3842</v>
      </c>
      <c r="C217" s="162" t="s">
        <v>3334</v>
      </c>
      <c r="D217" s="163">
        <v>7.4</v>
      </c>
      <c r="E217" s="162" t="s">
        <v>3843</v>
      </c>
      <c r="F217" s="162" t="s">
        <v>3844</v>
      </c>
      <c r="G217" s="157" t="s">
        <v>3845</v>
      </c>
      <c r="H217" s="167"/>
    </row>
    <row r="218" spans="1:8" ht="39.6">
      <c r="A218" s="162">
        <v>6</v>
      </c>
      <c r="B218" s="162" t="s">
        <v>3846</v>
      </c>
      <c r="C218" s="162" t="s">
        <v>3334</v>
      </c>
      <c r="D218" s="163">
        <v>0.1</v>
      </c>
      <c r="E218" s="162" t="s">
        <v>3847</v>
      </c>
      <c r="F218" s="162" t="s">
        <v>3848</v>
      </c>
      <c r="G218" s="157" t="s">
        <v>3849</v>
      </c>
      <c r="H218" s="167"/>
    </row>
    <row r="219" spans="1:8" ht="39.6">
      <c r="A219" s="162">
        <v>7</v>
      </c>
      <c r="B219" s="162" t="s">
        <v>3850</v>
      </c>
      <c r="C219" s="162" t="s">
        <v>3334</v>
      </c>
      <c r="D219" s="163">
        <v>0.1</v>
      </c>
      <c r="E219" s="162" t="s">
        <v>3851</v>
      </c>
      <c r="F219" s="162" t="s">
        <v>3848</v>
      </c>
      <c r="G219" s="157" t="s">
        <v>3852</v>
      </c>
      <c r="H219" s="167"/>
    </row>
    <row r="220" spans="1:8">
      <c r="A220" s="1844" t="s">
        <v>52</v>
      </c>
      <c r="B220" s="1845"/>
      <c r="C220" s="217">
        <v>7</v>
      </c>
      <c r="D220" s="218">
        <f>SUM(D213:D219)</f>
        <v>9.2199999999999989</v>
      </c>
      <c r="E220" s="212"/>
      <c r="F220" s="212"/>
      <c r="G220" s="212"/>
      <c r="H220" s="167"/>
    </row>
    <row r="221" spans="1:8" ht="28.5" customHeight="1" thickBot="1">
      <c r="A221" s="1833" t="s">
        <v>3853</v>
      </c>
      <c r="B221" s="1834"/>
      <c r="C221" s="203">
        <v>31</v>
      </c>
      <c r="D221" s="204">
        <v>469.392</v>
      </c>
      <c r="E221" s="212"/>
      <c r="F221" s="212"/>
      <c r="G221" s="212"/>
      <c r="H221" s="179"/>
    </row>
    <row r="222" spans="1:8" ht="15" thickBot="1">
      <c r="A222" s="1821" t="s">
        <v>3854</v>
      </c>
      <c r="B222" s="1841"/>
      <c r="C222" s="1841"/>
      <c r="D222" s="1841"/>
      <c r="E222" s="1841"/>
      <c r="F222" s="1841"/>
      <c r="G222" s="1841"/>
      <c r="H222" s="1841"/>
    </row>
    <row r="223" spans="1:8" ht="26.4">
      <c r="A223" s="159">
        <v>1</v>
      </c>
      <c r="B223" s="159" t="s">
        <v>3855</v>
      </c>
      <c r="C223" s="159"/>
      <c r="D223" s="160">
        <v>536.4</v>
      </c>
      <c r="E223" s="159" t="s">
        <v>3856</v>
      </c>
      <c r="F223" s="159" t="s">
        <v>3857</v>
      </c>
      <c r="G223" s="161" t="s">
        <v>3858</v>
      </c>
      <c r="H223" s="166"/>
    </row>
    <row r="224" spans="1:8" ht="52.8">
      <c r="A224" s="162">
        <v>2</v>
      </c>
      <c r="B224" s="162" t="s">
        <v>3859</v>
      </c>
      <c r="C224" s="162"/>
      <c r="D224" s="163">
        <v>1.5</v>
      </c>
      <c r="E224" s="162" t="s">
        <v>3860</v>
      </c>
      <c r="F224" s="162" t="s">
        <v>3286</v>
      </c>
      <c r="G224" s="157" t="s">
        <v>3861</v>
      </c>
      <c r="H224" s="167"/>
    </row>
    <row r="225" spans="1:8" ht="52.8">
      <c r="A225" s="162">
        <v>3</v>
      </c>
      <c r="B225" s="162" t="s">
        <v>3862</v>
      </c>
      <c r="C225" s="162"/>
      <c r="D225" s="163">
        <v>5</v>
      </c>
      <c r="E225" s="162" t="s">
        <v>3860</v>
      </c>
      <c r="F225" s="162" t="s">
        <v>3286</v>
      </c>
      <c r="G225" s="157" t="s">
        <v>3863</v>
      </c>
      <c r="H225" s="167"/>
    </row>
    <row r="226" spans="1:8" ht="52.8">
      <c r="A226" s="162">
        <v>4</v>
      </c>
      <c r="B226" s="162" t="s">
        <v>3864</v>
      </c>
      <c r="C226" s="162"/>
      <c r="D226" s="163">
        <v>7.5</v>
      </c>
      <c r="E226" s="162" t="s">
        <v>3860</v>
      </c>
      <c r="F226" s="162" t="s">
        <v>3286</v>
      </c>
      <c r="G226" s="157" t="s">
        <v>3865</v>
      </c>
      <c r="H226" s="167"/>
    </row>
    <row r="227" spans="1:8" ht="79.2">
      <c r="A227" s="162">
        <v>5</v>
      </c>
      <c r="B227" s="162" t="s">
        <v>3866</v>
      </c>
      <c r="C227" s="162"/>
      <c r="D227" s="163">
        <v>71.7</v>
      </c>
      <c r="E227" s="162" t="s">
        <v>3867</v>
      </c>
      <c r="F227" s="162" t="s">
        <v>3823</v>
      </c>
      <c r="G227" s="157" t="s">
        <v>3868</v>
      </c>
      <c r="H227" s="167"/>
    </row>
    <row r="228" spans="1:8" ht="39.6">
      <c r="A228" s="162">
        <v>6</v>
      </c>
      <c r="B228" s="162" t="s">
        <v>3869</v>
      </c>
      <c r="C228" s="162"/>
      <c r="D228" s="163">
        <v>1</v>
      </c>
      <c r="E228" s="162" t="s">
        <v>3870</v>
      </c>
      <c r="F228" s="162" t="s">
        <v>3643</v>
      </c>
      <c r="G228" s="157" t="s">
        <v>3871</v>
      </c>
      <c r="H228" s="167"/>
    </row>
    <row r="229" spans="1:8" ht="39.6">
      <c r="A229" s="162">
        <v>7</v>
      </c>
      <c r="B229" s="162" t="s">
        <v>3872</v>
      </c>
      <c r="C229" s="162"/>
      <c r="D229" s="163">
        <v>12</v>
      </c>
      <c r="E229" s="162" t="s">
        <v>3873</v>
      </c>
      <c r="F229" s="162" t="s">
        <v>3643</v>
      </c>
      <c r="G229" s="157" t="s">
        <v>3804</v>
      </c>
      <c r="H229" s="167"/>
    </row>
    <row r="230" spans="1:8" ht="79.2">
      <c r="A230" s="162">
        <v>8</v>
      </c>
      <c r="B230" s="162" t="s">
        <v>3874</v>
      </c>
      <c r="C230" s="162"/>
      <c r="D230" s="163">
        <v>39</v>
      </c>
      <c r="E230" s="162" t="s">
        <v>3875</v>
      </c>
      <c r="F230" s="162" t="s">
        <v>3408</v>
      </c>
      <c r="G230" s="157" t="s">
        <v>3876</v>
      </c>
      <c r="H230" s="167"/>
    </row>
    <row r="231" spans="1:8" ht="39.6">
      <c r="A231" s="162">
        <v>9</v>
      </c>
      <c r="B231" s="162" t="s">
        <v>3877</v>
      </c>
      <c r="C231" s="162"/>
      <c r="D231" s="163">
        <v>30.5</v>
      </c>
      <c r="E231" s="162" t="s">
        <v>3878</v>
      </c>
      <c r="F231" s="162" t="s">
        <v>3460</v>
      </c>
      <c r="G231" s="157" t="s">
        <v>3879</v>
      </c>
      <c r="H231" s="167"/>
    </row>
    <row r="232" spans="1:8" ht="79.2">
      <c r="A232" s="162">
        <v>10</v>
      </c>
      <c r="B232" s="162" t="s">
        <v>3880</v>
      </c>
      <c r="C232" s="162"/>
      <c r="D232" s="163">
        <v>34.9</v>
      </c>
      <c r="E232" s="162" t="s">
        <v>3881</v>
      </c>
      <c r="F232" s="162" t="s">
        <v>3408</v>
      </c>
      <c r="G232" s="157" t="s">
        <v>3882</v>
      </c>
      <c r="H232" s="167"/>
    </row>
    <row r="233" spans="1:8" ht="79.2">
      <c r="A233" s="162">
        <v>11</v>
      </c>
      <c r="B233" s="162" t="s">
        <v>3883</v>
      </c>
      <c r="C233" s="162"/>
      <c r="D233" s="163">
        <v>17.600000000000001</v>
      </c>
      <c r="E233" s="162" t="s">
        <v>3884</v>
      </c>
      <c r="F233" s="162" t="s">
        <v>3885</v>
      </c>
      <c r="G233" s="157" t="s">
        <v>3886</v>
      </c>
      <c r="H233" s="167"/>
    </row>
    <row r="234" spans="1:8" ht="92.4">
      <c r="A234" s="162">
        <v>12</v>
      </c>
      <c r="B234" s="162" t="s">
        <v>3887</v>
      </c>
      <c r="C234" s="162"/>
      <c r="D234" s="163">
        <v>44</v>
      </c>
      <c r="E234" s="162" t="s">
        <v>3888</v>
      </c>
      <c r="F234" s="162" t="s">
        <v>3408</v>
      </c>
      <c r="G234" s="157" t="s">
        <v>3889</v>
      </c>
      <c r="H234" s="167"/>
    </row>
    <row r="235" spans="1:8" ht="15" thickBot="1">
      <c r="A235" s="1846" t="s">
        <v>3890</v>
      </c>
      <c r="B235" s="1847"/>
      <c r="C235" s="219">
        <v>12</v>
      </c>
      <c r="D235" s="220">
        <v>801.1</v>
      </c>
      <c r="E235" s="212"/>
      <c r="F235" s="212"/>
      <c r="G235" s="212"/>
      <c r="H235" s="179"/>
    </row>
    <row r="236" spans="1:8" ht="15" thickBot="1">
      <c r="A236" s="1848" t="s">
        <v>3891</v>
      </c>
      <c r="B236" s="1830"/>
      <c r="C236" s="1830"/>
      <c r="D236" s="1830"/>
      <c r="E236" s="1830"/>
      <c r="F236" s="1830"/>
      <c r="G236" s="1830"/>
      <c r="H236" s="1830"/>
    </row>
    <row r="237" spans="1:8" ht="66">
      <c r="A237" s="159">
        <v>1</v>
      </c>
      <c r="B237" s="159" t="s">
        <v>3892</v>
      </c>
      <c r="C237" s="180"/>
      <c r="D237" s="160">
        <v>1</v>
      </c>
      <c r="E237" s="159" t="s">
        <v>3893</v>
      </c>
      <c r="F237" s="159" t="s">
        <v>3328</v>
      </c>
      <c r="G237" s="161" t="s">
        <v>3894</v>
      </c>
      <c r="H237" s="166"/>
    </row>
    <row r="238" spans="1:8" ht="26.4">
      <c r="A238" s="162">
        <v>2</v>
      </c>
      <c r="B238" s="162" t="s">
        <v>3895</v>
      </c>
      <c r="C238" s="181"/>
      <c r="D238" s="163">
        <v>12</v>
      </c>
      <c r="E238" s="162" t="s">
        <v>3896</v>
      </c>
      <c r="F238" s="162" t="s">
        <v>3897</v>
      </c>
      <c r="G238" s="157" t="s">
        <v>3898</v>
      </c>
      <c r="H238" s="167"/>
    </row>
    <row r="239" spans="1:8" ht="26.4">
      <c r="A239" s="162">
        <v>3</v>
      </c>
      <c r="B239" s="162" t="s">
        <v>2453</v>
      </c>
      <c r="C239" s="181"/>
      <c r="D239" s="163">
        <v>16.5</v>
      </c>
      <c r="E239" s="162" t="s">
        <v>3899</v>
      </c>
      <c r="F239" s="165" t="s">
        <v>3900</v>
      </c>
      <c r="G239" s="157" t="s">
        <v>3901</v>
      </c>
      <c r="H239" s="167"/>
    </row>
    <row r="240" spans="1:8" ht="25.5" customHeight="1">
      <c r="A240" s="1831" t="s">
        <v>3902</v>
      </c>
      <c r="B240" s="1832"/>
      <c r="C240" s="195">
        <v>3</v>
      </c>
      <c r="D240" s="196">
        <f>SUM(D237:D239)</f>
        <v>29.5</v>
      </c>
      <c r="E240" s="221"/>
      <c r="F240" s="222"/>
      <c r="G240" s="223"/>
      <c r="H240" s="167"/>
    </row>
    <row r="241" spans="1:8" ht="27.75" customHeight="1">
      <c r="A241" s="1839" t="s">
        <v>3903</v>
      </c>
      <c r="B241" s="1840"/>
      <c r="C241" s="224">
        <v>168</v>
      </c>
      <c r="D241" s="225">
        <v>48165.284399999997</v>
      </c>
      <c r="E241" s="226"/>
      <c r="F241" s="227"/>
      <c r="G241" s="228"/>
      <c r="H241" s="183"/>
    </row>
    <row r="242" spans="1:8" ht="34.5" customHeight="1">
      <c r="A242" s="1842" t="s">
        <v>3904</v>
      </c>
      <c r="B242" s="1843"/>
      <c r="C242" s="184">
        <v>190</v>
      </c>
      <c r="D242" s="184">
        <v>118345.03909999999</v>
      </c>
      <c r="E242" s="185"/>
      <c r="F242" s="186"/>
      <c r="G242" s="186"/>
      <c r="H242" s="167"/>
    </row>
  </sheetData>
  <mergeCells count="39">
    <mergeCell ref="A240:B240"/>
    <mergeCell ref="A241:B241"/>
    <mergeCell ref="A242:B242"/>
    <mergeCell ref="A212:B212"/>
    <mergeCell ref="A220:B220"/>
    <mergeCell ref="A221:B221"/>
    <mergeCell ref="A222:H222"/>
    <mergeCell ref="A235:B235"/>
    <mergeCell ref="A236:H236"/>
    <mergeCell ref="A210:B210"/>
    <mergeCell ref="A60:B60"/>
    <mergeCell ref="A61:H61"/>
    <mergeCell ref="A120:B120"/>
    <mergeCell ref="A126:B126"/>
    <mergeCell ref="A129:B129"/>
    <mergeCell ref="A137:B137"/>
    <mergeCell ref="A182:B182"/>
    <mergeCell ref="A183:B183"/>
    <mergeCell ref="A184:H184"/>
    <mergeCell ref="A195:B195"/>
    <mergeCell ref="A207:B207"/>
    <mergeCell ref="A53:H53"/>
    <mergeCell ref="A14:B14"/>
    <mergeCell ref="A15:H15"/>
    <mergeCell ref="A18:B18"/>
    <mergeCell ref="A19:H19"/>
    <mergeCell ref="A32:B32"/>
    <mergeCell ref="A33:H33"/>
    <mergeCell ref="A47:B47"/>
    <mergeCell ref="A48:H48"/>
    <mergeCell ref="A50:B50"/>
    <mergeCell ref="A51:B51"/>
    <mergeCell ref="A52:H52"/>
    <mergeCell ref="A9:H9"/>
    <mergeCell ref="A1:H1"/>
    <mergeCell ref="A2:H2"/>
    <mergeCell ref="A3:H3"/>
    <mergeCell ref="A6:H6"/>
    <mergeCell ref="A7:H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358"/>
  <sheetViews>
    <sheetView topLeftCell="A268" workbookViewId="0">
      <selection activeCell="B272" sqref="B272"/>
    </sheetView>
  </sheetViews>
  <sheetFormatPr defaultRowHeight="14.4"/>
  <cols>
    <col min="1" max="1" width="6.33203125" style="52" customWidth="1"/>
    <col min="2" max="2" width="17.6640625" style="18" customWidth="1"/>
    <col min="3" max="3" width="19.33203125" style="18" customWidth="1"/>
    <col min="4" max="4" width="13.44140625" style="52" customWidth="1"/>
    <col min="5" max="5" width="46.33203125" style="1277" customWidth="1"/>
    <col min="6" max="6" width="29.6640625" style="18" customWidth="1"/>
    <col min="7" max="7" width="29.33203125" style="18" customWidth="1"/>
    <col min="8" max="8" width="25.109375" style="272" customWidth="1"/>
    <col min="9" max="9" width="19.88671875" style="250" customWidth="1"/>
    <col min="10" max="10" width="28.44140625" style="251" customWidth="1"/>
    <col min="11" max="11" width="29.44140625" customWidth="1"/>
    <col min="14" max="14" width="14" customWidth="1"/>
    <col min="16" max="16" width="14.109375" customWidth="1"/>
    <col min="17" max="17" width="27.109375" customWidth="1"/>
    <col min="18" max="18" width="25.44140625" customWidth="1"/>
    <col min="19" max="19" width="35.44140625" customWidth="1"/>
    <col min="20" max="20" width="47.6640625" customWidth="1"/>
  </cols>
  <sheetData>
    <row r="1" spans="1:10" ht="30" customHeight="1">
      <c r="A1" s="1853" t="s">
        <v>4787</v>
      </c>
      <c r="B1" s="1853"/>
      <c r="C1" s="1853"/>
      <c r="D1" s="1853"/>
      <c r="E1" s="1853"/>
      <c r="F1" s="1853"/>
      <c r="G1" s="1853"/>
      <c r="H1" s="1853"/>
    </row>
    <row r="2" spans="1:10" s="231" customFormat="1" ht="66">
      <c r="A2" s="262" t="s">
        <v>3905</v>
      </c>
      <c r="B2" s="254" t="s">
        <v>3906</v>
      </c>
      <c r="C2" s="254" t="s">
        <v>3907</v>
      </c>
      <c r="D2" s="262" t="s">
        <v>1</v>
      </c>
      <c r="E2" s="1270" t="s">
        <v>3908</v>
      </c>
      <c r="F2" s="254" t="s">
        <v>3909</v>
      </c>
      <c r="G2" s="254" t="s">
        <v>3910</v>
      </c>
      <c r="H2" s="253"/>
      <c r="I2" s="229"/>
      <c r="J2" s="230"/>
    </row>
    <row r="3" spans="1:10" s="231" customFormat="1" ht="12.75" customHeight="1">
      <c r="A3" s="1854" t="s">
        <v>3911</v>
      </c>
      <c r="B3" s="1855"/>
      <c r="C3" s="1855"/>
      <c r="D3" s="1855"/>
      <c r="E3" s="1855"/>
      <c r="F3" s="1855"/>
      <c r="G3" s="1855"/>
      <c r="H3" s="1856"/>
      <c r="I3" s="230"/>
      <c r="J3" s="230"/>
    </row>
    <row r="4" spans="1:10" s="231" customFormat="1" ht="39.6">
      <c r="A4" s="263">
        <v>1</v>
      </c>
      <c r="B4" s="255" t="s">
        <v>3912</v>
      </c>
      <c r="C4" s="175"/>
      <c r="D4" s="263">
        <v>20104</v>
      </c>
      <c r="E4" s="1271" t="s">
        <v>3913</v>
      </c>
      <c r="F4" s="255" t="s">
        <v>3914</v>
      </c>
      <c r="G4" s="255" t="s">
        <v>3915</v>
      </c>
      <c r="H4" s="234"/>
      <c r="I4" s="232"/>
      <c r="J4" s="233"/>
    </row>
    <row r="5" spans="1:10" s="231" customFormat="1" ht="250.8">
      <c r="A5" s="263">
        <v>2</v>
      </c>
      <c r="B5" s="255" t="s">
        <v>3916</v>
      </c>
      <c r="C5" s="255"/>
      <c r="D5" s="263">
        <v>30872.84</v>
      </c>
      <c r="E5" s="1271" t="s">
        <v>3917</v>
      </c>
      <c r="F5" s="255" t="s">
        <v>3918</v>
      </c>
      <c r="G5" s="255" t="s">
        <v>3919</v>
      </c>
      <c r="H5" s="234"/>
      <c r="I5" s="232"/>
      <c r="J5" s="233"/>
    </row>
    <row r="6" spans="1:10" s="231" customFormat="1" ht="13.2">
      <c r="A6" s="264"/>
      <c r="B6" s="256" t="s">
        <v>52</v>
      </c>
      <c r="C6" s="256">
        <v>2</v>
      </c>
      <c r="D6" s="264">
        <v>50976.84</v>
      </c>
      <c r="E6" s="1272"/>
      <c r="F6" s="256"/>
      <c r="G6" s="256"/>
      <c r="H6" s="252"/>
      <c r="I6" s="233"/>
      <c r="J6" s="233"/>
    </row>
    <row r="7" spans="1:10" s="231" customFormat="1" ht="12.75" customHeight="1">
      <c r="A7" s="1854" t="s">
        <v>3920</v>
      </c>
      <c r="B7" s="1855"/>
      <c r="C7" s="1855"/>
      <c r="D7" s="1855"/>
      <c r="E7" s="1855"/>
      <c r="F7" s="1855"/>
      <c r="G7" s="1855"/>
      <c r="H7" s="1856"/>
      <c r="I7" s="233"/>
      <c r="J7" s="233"/>
    </row>
    <row r="8" spans="1:10" s="231" customFormat="1" ht="145.19999999999999">
      <c r="A8" s="263">
        <v>3</v>
      </c>
      <c r="B8" s="255" t="s">
        <v>3921</v>
      </c>
      <c r="C8" s="255" t="s">
        <v>231</v>
      </c>
      <c r="D8" s="263">
        <v>460</v>
      </c>
      <c r="E8" s="1271" t="s">
        <v>3922</v>
      </c>
      <c r="F8" s="14" t="s">
        <v>3923</v>
      </c>
      <c r="G8" s="255" t="s">
        <v>3924</v>
      </c>
      <c r="H8" s="234"/>
      <c r="I8" s="232"/>
      <c r="J8" s="233"/>
    </row>
    <row r="9" spans="1:10" s="231" customFormat="1" ht="13.2">
      <c r="A9" s="264"/>
      <c r="B9" s="256" t="s">
        <v>52</v>
      </c>
      <c r="C9" s="256">
        <v>1</v>
      </c>
      <c r="D9" s="264">
        <v>460</v>
      </c>
      <c r="E9" s="1272"/>
      <c r="F9" s="256"/>
      <c r="G9" s="256"/>
      <c r="H9" s="252"/>
      <c r="I9" s="233"/>
      <c r="J9" s="233"/>
    </row>
    <row r="10" spans="1:10" s="231" customFormat="1" ht="52.8">
      <c r="A10" s="263">
        <v>4</v>
      </c>
      <c r="B10" s="255" t="s">
        <v>3925</v>
      </c>
      <c r="C10" s="255" t="s">
        <v>63</v>
      </c>
      <c r="D10" s="263">
        <v>113</v>
      </c>
      <c r="E10" s="1271" t="s">
        <v>3926</v>
      </c>
      <c r="F10" s="14" t="s">
        <v>3923</v>
      </c>
      <c r="G10" s="255" t="s">
        <v>3927</v>
      </c>
      <c r="H10" s="234"/>
      <c r="I10" s="232"/>
      <c r="J10" s="233"/>
    </row>
    <row r="11" spans="1:10" s="231" customFormat="1" ht="52.8">
      <c r="A11" s="263">
        <v>5</v>
      </c>
      <c r="B11" s="255" t="s">
        <v>3928</v>
      </c>
      <c r="C11" s="255" t="s">
        <v>63</v>
      </c>
      <c r="D11" s="263">
        <v>245</v>
      </c>
      <c r="E11" s="207" t="s">
        <v>3929</v>
      </c>
      <c r="F11" s="258" t="s">
        <v>3930</v>
      </c>
      <c r="G11" s="255" t="s">
        <v>3931</v>
      </c>
      <c r="H11" s="234"/>
      <c r="I11" s="232"/>
      <c r="J11" s="233"/>
    </row>
    <row r="12" spans="1:10" s="231" customFormat="1" ht="13.2">
      <c r="A12" s="264"/>
      <c r="B12" s="256" t="s">
        <v>52</v>
      </c>
      <c r="C12" s="256">
        <v>2</v>
      </c>
      <c r="D12" s="264">
        <v>358</v>
      </c>
      <c r="E12" s="1272"/>
      <c r="F12" s="256"/>
      <c r="G12" s="256"/>
      <c r="H12" s="252"/>
      <c r="I12" s="233"/>
      <c r="J12" s="233"/>
    </row>
    <row r="13" spans="1:10" s="231" customFormat="1" ht="52.8">
      <c r="A13" s="263">
        <v>6</v>
      </c>
      <c r="B13" s="255" t="s">
        <v>3932</v>
      </c>
      <c r="C13" s="255" t="s">
        <v>25</v>
      </c>
      <c r="D13" s="263">
        <v>352</v>
      </c>
      <c r="E13" s="1271" t="s">
        <v>3933</v>
      </c>
      <c r="F13" s="14" t="s">
        <v>3930</v>
      </c>
      <c r="G13" s="255" t="s">
        <v>3927</v>
      </c>
      <c r="H13" s="234"/>
      <c r="I13" s="232"/>
      <c r="J13" s="233"/>
    </row>
    <row r="14" spans="1:10" s="231" customFormat="1" ht="13.2">
      <c r="A14" s="264"/>
      <c r="B14" s="256" t="s">
        <v>52</v>
      </c>
      <c r="C14" s="256">
        <v>1</v>
      </c>
      <c r="D14" s="264">
        <v>352</v>
      </c>
      <c r="E14" s="1272"/>
      <c r="F14" s="256"/>
      <c r="G14" s="256"/>
      <c r="H14" s="252"/>
      <c r="I14" s="233"/>
      <c r="J14" s="233"/>
    </row>
    <row r="15" spans="1:10" s="231" customFormat="1" ht="66">
      <c r="A15" s="263">
        <v>7</v>
      </c>
      <c r="B15" s="255" t="s">
        <v>3934</v>
      </c>
      <c r="C15" s="255" t="s">
        <v>65</v>
      </c>
      <c r="D15" s="263">
        <v>1859</v>
      </c>
      <c r="E15" s="1271" t="s">
        <v>3935</v>
      </c>
      <c r="F15" s="14" t="s">
        <v>3930</v>
      </c>
      <c r="G15" s="255" t="s">
        <v>3936</v>
      </c>
      <c r="H15" s="234"/>
      <c r="I15" s="232"/>
      <c r="J15" s="233"/>
    </row>
    <row r="16" spans="1:10" s="231" customFormat="1" ht="52.8">
      <c r="A16" s="263">
        <v>8</v>
      </c>
      <c r="B16" s="255" t="s">
        <v>3937</v>
      </c>
      <c r="C16" s="255" t="s">
        <v>65</v>
      </c>
      <c r="D16" s="263">
        <v>922</v>
      </c>
      <c r="E16" s="1271" t="s">
        <v>3938</v>
      </c>
      <c r="F16" s="258" t="s">
        <v>3939</v>
      </c>
      <c r="G16" s="255" t="s">
        <v>3940</v>
      </c>
      <c r="H16" s="234"/>
      <c r="I16" s="232"/>
      <c r="J16" s="233"/>
    </row>
    <row r="17" spans="1:10" s="231" customFormat="1" ht="13.2">
      <c r="A17" s="264"/>
      <c r="B17" s="256" t="s">
        <v>52</v>
      </c>
      <c r="C17" s="256">
        <v>2</v>
      </c>
      <c r="D17" s="271">
        <v>2781</v>
      </c>
      <c r="E17" s="1272"/>
      <c r="F17" s="256"/>
      <c r="G17" s="256"/>
      <c r="H17" s="252"/>
      <c r="I17" s="233"/>
      <c r="J17" s="233"/>
    </row>
    <row r="18" spans="1:10" s="231" customFormat="1" ht="52.8">
      <c r="A18" s="263">
        <v>9</v>
      </c>
      <c r="B18" s="255" t="s">
        <v>3941</v>
      </c>
      <c r="C18" s="255" t="s">
        <v>3942</v>
      </c>
      <c r="D18" s="263">
        <v>612</v>
      </c>
      <c r="E18" s="1271" t="s">
        <v>3943</v>
      </c>
      <c r="F18" s="14" t="s">
        <v>3944</v>
      </c>
      <c r="G18" s="255" t="s">
        <v>3945</v>
      </c>
      <c r="H18" s="234"/>
      <c r="I18" s="232"/>
      <c r="J18" s="233"/>
    </row>
    <row r="19" spans="1:10" s="231" customFormat="1" ht="13.2">
      <c r="A19" s="264"/>
      <c r="B19" s="256" t="s">
        <v>52</v>
      </c>
      <c r="C19" s="256">
        <v>1</v>
      </c>
      <c r="D19" s="264">
        <v>612</v>
      </c>
      <c r="E19" s="1272"/>
      <c r="F19" s="256"/>
      <c r="G19" s="256"/>
      <c r="H19" s="252"/>
      <c r="I19" s="233"/>
      <c r="J19" s="233"/>
    </row>
    <row r="20" spans="1:10" s="231" customFormat="1" ht="52.8">
      <c r="A20" s="263">
        <v>10</v>
      </c>
      <c r="B20" s="255" t="s">
        <v>3946</v>
      </c>
      <c r="C20" s="255" t="s">
        <v>3947</v>
      </c>
      <c r="D20" s="263">
        <v>294</v>
      </c>
      <c r="E20" s="1271" t="s">
        <v>3948</v>
      </c>
      <c r="F20" s="14" t="s">
        <v>3949</v>
      </c>
      <c r="G20" s="255" t="s">
        <v>3950</v>
      </c>
      <c r="H20" s="234"/>
      <c r="I20" s="232"/>
      <c r="J20" s="233"/>
    </row>
    <row r="21" spans="1:10" s="231" customFormat="1" ht="52.8">
      <c r="A21" s="263">
        <v>11</v>
      </c>
      <c r="B21" s="255" t="s">
        <v>3951</v>
      </c>
      <c r="C21" s="255" t="s">
        <v>3947</v>
      </c>
      <c r="D21" s="263">
        <v>1095</v>
      </c>
      <c r="E21" s="1271" t="s">
        <v>3952</v>
      </c>
      <c r="F21" s="14" t="s">
        <v>3944</v>
      </c>
      <c r="G21" s="255" t="s">
        <v>3953</v>
      </c>
      <c r="H21" s="234"/>
      <c r="I21" s="232"/>
      <c r="J21" s="233"/>
    </row>
    <row r="22" spans="1:10" s="231" customFormat="1" ht="52.8">
      <c r="A22" s="263">
        <v>12</v>
      </c>
      <c r="B22" s="255" t="s">
        <v>3954</v>
      </c>
      <c r="C22" s="255" t="s">
        <v>3947</v>
      </c>
      <c r="D22" s="263">
        <v>805</v>
      </c>
      <c r="E22" s="1271" t="s">
        <v>3955</v>
      </c>
      <c r="F22" s="14" t="s">
        <v>3930</v>
      </c>
      <c r="G22" s="255" t="s">
        <v>3956</v>
      </c>
      <c r="H22" s="234"/>
      <c r="I22" s="232"/>
      <c r="J22" s="233"/>
    </row>
    <row r="23" spans="1:10" s="231" customFormat="1" ht="13.2">
      <c r="A23" s="264"/>
      <c r="B23" s="256" t="s">
        <v>52</v>
      </c>
      <c r="C23" s="256">
        <v>3</v>
      </c>
      <c r="D23" s="264">
        <v>2194</v>
      </c>
      <c r="E23" s="1272"/>
      <c r="F23" s="256"/>
      <c r="G23" s="256"/>
      <c r="H23" s="252"/>
      <c r="I23" s="233"/>
      <c r="J23" s="233"/>
    </row>
    <row r="24" spans="1:10" s="231" customFormat="1" ht="13.2">
      <c r="A24" s="264"/>
      <c r="B24" s="256" t="s">
        <v>3274</v>
      </c>
      <c r="C24" s="256">
        <v>10</v>
      </c>
      <c r="D24" s="264">
        <v>6757</v>
      </c>
      <c r="E24" s="1273"/>
      <c r="F24" s="259"/>
      <c r="G24" s="259"/>
      <c r="H24" s="234"/>
      <c r="I24" s="233"/>
      <c r="J24" s="233"/>
    </row>
    <row r="25" spans="1:10" s="231" customFormat="1" ht="12.75" customHeight="1">
      <c r="A25" s="1850" t="s">
        <v>3957</v>
      </c>
      <c r="B25" s="1851"/>
      <c r="C25" s="1851"/>
      <c r="D25" s="1851"/>
      <c r="E25" s="1851"/>
      <c r="F25" s="1851"/>
      <c r="G25" s="1851"/>
      <c r="H25" s="1852"/>
      <c r="I25" s="233"/>
      <c r="J25" s="233"/>
    </row>
    <row r="26" spans="1:10" s="231" customFormat="1" ht="26.4">
      <c r="A26" s="263">
        <v>13</v>
      </c>
      <c r="B26" s="255" t="s">
        <v>3958</v>
      </c>
      <c r="C26" s="255" t="s">
        <v>75</v>
      </c>
      <c r="D26" s="263">
        <v>15</v>
      </c>
      <c r="E26" s="1271" t="s">
        <v>3959</v>
      </c>
      <c r="F26" s="14" t="s">
        <v>3949</v>
      </c>
      <c r="G26" s="255" t="s">
        <v>3960</v>
      </c>
      <c r="H26" s="234"/>
      <c r="I26" s="232"/>
      <c r="J26" s="233"/>
    </row>
    <row r="27" spans="1:10" s="231" customFormat="1" ht="26.4">
      <c r="A27" s="263">
        <v>14</v>
      </c>
      <c r="B27" s="255" t="s">
        <v>2530</v>
      </c>
      <c r="C27" s="255" t="s">
        <v>75</v>
      </c>
      <c r="D27" s="263">
        <v>36</v>
      </c>
      <c r="E27" s="1271" t="s">
        <v>3961</v>
      </c>
      <c r="F27" s="14" t="s">
        <v>3930</v>
      </c>
      <c r="G27" s="255" t="s">
        <v>3962</v>
      </c>
      <c r="H27" s="234"/>
      <c r="I27" s="232"/>
      <c r="J27" s="233"/>
    </row>
    <row r="28" spans="1:10" s="231" customFormat="1" ht="13.2">
      <c r="A28" s="265"/>
      <c r="B28" s="260" t="s">
        <v>3274</v>
      </c>
      <c r="C28" s="260">
        <v>2</v>
      </c>
      <c r="D28" s="265">
        <v>51</v>
      </c>
      <c r="E28" s="1274"/>
      <c r="F28" s="260"/>
      <c r="G28" s="260"/>
      <c r="H28" s="230"/>
      <c r="I28" s="233"/>
      <c r="J28" s="233"/>
    </row>
    <row r="29" spans="1:10" s="231" customFormat="1" ht="12.75" customHeight="1">
      <c r="A29" s="1850" t="s">
        <v>3963</v>
      </c>
      <c r="B29" s="1851"/>
      <c r="C29" s="1851"/>
      <c r="D29" s="1851"/>
      <c r="E29" s="1851"/>
      <c r="F29" s="1851"/>
      <c r="G29" s="1851"/>
      <c r="H29" s="1852"/>
      <c r="I29" s="233"/>
      <c r="J29" s="233"/>
    </row>
    <row r="30" spans="1:10" s="231" customFormat="1" ht="66">
      <c r="A30" s="263">
        <v>15</v>
      </c>
      <c r="B30" s="255" t="s">
        <v>3964</v>
      </c>
      <c r="C30" s="255" t="s">
        <v>2087</v>
      </c>
      <c r="D30" s="263">
        <v>35.4</v>
      </c>
      <c r="E30" s="1271" t="s">
        <v>3965</v>
      </c>
      <c r="F30" s="255" t="s">
        <v>3966</v>
      </c>
      <c r="G30" s="255" t="s">
        <v>3967</v>
      </c>
      <c r="H30" s="234"/>
      <c r="I30" s="232"/>
      <c r="J30" s="233"/>
    </row>
    <row r="31" spans="1:10" s="231" customFormat="1" ht="13.2">
      <c r="A31" s="264"/>
      <c r="B31" s="256" t="s">
        <v>52</v>
      </c>
      <c r="C31" s="256">
        <v>1</v>
      </c>
      <c r="D31" s="264">
        <v>35.4</v>
      </c>
      <c r="E31" s="1272"/>
      <c r="F31" s="256"/>
      <c r="G31" s="256"/>
      <c r="H31" s="252"/>
      <c r="I31" s="233"/>
      <c r="J31" s="233"/>
    </row>
    <row r="32" spans="1:10" s="231" customFormat="1" ht="12.75" customHeight="1">
      <c r="A32" s="1850" t="s">
        <v>3968</v>
      </c>
      <c r="B32" s="1851"/>
      <c r="C32" s="1851"/>
      <c r="D32" s="1851"/>
      <c r="E32" s="1851"/>
      <c r="F32" s="1851"/>
      <c r="G32" s="1851"/>
      <c r="H32" s="1852"/>
      <c r="I32" s="233"/>
      <c r="J32" s="233"/>
    </row>
    <row r="33" spans="1:10" s="231" customFormat="1" ht="39.6">
      <c r="A33" s="263">
        <v>16</v>
      </c>
      <c r="B33" s="255" t="s">
        <v>3969</v>
      </c>
      <c r="C33" s="255"/>
      <c r="D33" s="263">
        <v>33.700000000000003</v>
      </c>
      <c r="E33" s="1271" t="s">
        <v>3970</v>
      </c>
      <c r="F33" s="255" t="s">
        <v>3971</v>
      </c>
      <c r="G33" s="255" t="s">
        <v>3972</v>
      </c>
      <c r="H33" s="234"/>
      <c r="I33" s="232"/>
      <c r="J33" s="233"/>
    </row>
    <row r="34" spans="1:10" s="231" customFormat="1" ht="26.4">
      <c r="A34" s="263">
        <v>17</v>
      </c>
      <c r="B34" s="255" t="s">
        <v>3932</v>
      </c>
      <c r="C34" s="255"/>
      <c r="D34" s="263">
        <v>21</v>
      </c>
      <c r="E34" s="1271" t="s">
        <v>3973</v>
      </c>
      <c r="F34" s="14" t="s">
        <v>3930</v>
      </c>
      <c r="G34" s="255" t="s">
        <v>3972</v>
      </c>
      <c r="H34" s="234"/>
      <c r="I34" s="232"/>
      <c r="J34" s="233"/>
    </row>
    <row r="35" spans="1:10" s="231" customFormat="1" ht="26.4">
      <c r="A35" s="266">
        <v>18</v>
      </c>
      <c r="B35" s="257" t="s">
        <v>3974</v>
      </c>
      <c r="C35" s="257"/>
      <c r="D35" s="266">
        <v>14</v>
      </c>
      <c r="E35" s="207" t="s">
        <v>3975</v>
      </c>
      <c r="F35" s="258" t="s">
        <v>3976</v>
      </c>
      <c r="G35" s="257" t="s">
        <v>3972</v>
      </c>
      <c r="H35" s="234"/>
      <c r="I35" s="232"/>
      <c r="J35" s="233"/>
    </row>
    <row r="36" spans="1:10" s="231" customFormat="1" ht="26.4">
      <c r="A36" s="263">
        <v>19</v>
      </c>
      <c r="B36" s="255" t="s">
        <v>3977</v>
      </c>
      <c r="C36" s="255"/>
      <c r="D36" s="263">
        <v>19.2</v>
      </c>
      <c r="E36" s="1271" t="s">
        <v>3978</v>
      </c>
      <c r="F36" s="255" t="s">
        <v>3979</v>
      </c>
      <c r="G36" s="255" t="s">
        <v>3972</v>
      </c>
      <c r="H36" s="234"/>
      <c r="I36" s="232"/>
      <c r="J36" s="233"/>
    </row>
    <row r="37" spans="1:10" s="231" customFormat="1" ht="39.6">
      <c r="A37" s="263">
        <v>20</v>
      </c>
      <c r="B37" s="255" t="s">
        <v>3980</v>
      </c>
      <c r="C37" s="255"/>
      <c r="D37" s="263">
        <v>31.9</v>
      </c>
      <c r="E37" s="1271" t="s">
        <v>3981</v>
      </c>
      <c r="F37" s="255" t="s">
        <v>3982</v>
      </c>
      <c r="G37" s="255" t="s">
        <v>3983</v>
      </c>
      <c r="H37" s="234"/>
      <c r="I37" s="232"/>
      <c r="J37" s="233"/>
    </row>
    <row r="38" spans="1:10" s="231" customFormat="1" ht="13.2">
      <c r="A38" s="264"/>
      <c r="B38" s="256" t="s">
        <v>52</v>
      </c>
      <c r="C38" s="256">
        <v>5</v>
      </c>
      <c r="D38" s="264">
        <v>119.8</v>
      </c>
      <c r="E38" s="1272"/>
      <c r="F38" s="256"/>
      <c r="G38" s="256"/>
      <c r="H38" s="252"/>
      <c r="I38" s="233"/>
      <c r="J38" s="233"/>
    </row>
    <row r="39" spans="1:10" s="231" customFormat="1" ht="39.6">
      <c r="A39" s="267"/>
      <c r="B39" s="256" t="s">
        <v>3984</v>
      </c>
      <c r="C39" s="256">
        <v>20</v>
      </c>
      <c r="D39" s="264">
        <v>57940.04</v>
      </c>
      <c r="E39" s="1272"/>
      <c r="F39" s="256"/>
      <c r="G39" s="256"/>
      <c r="H39" s="252"/>
      <c r="I39" s="233"/>
      <c r="J39" s="233"/>
    </row>
    <row r="40" spans="1:10" ht="15" customHeight="1">
      <c r="A40" s="1850" t="s">
        <v>3374</v>
      </c>
      <c r="B40" s="1851"/>
      <c r="C40" s="1851"/>
      <c r="D40" s="1851"/>
      <c r="E40" s="1851"/>
      <c r="F40" s="1851"/>
      <c r="G40" s="1851"/>
      <c r="H40" s="1852"/>
      <c r="I40" s="232"/>
      <c r="J40" s="235"/>
    </row>
    <row r="41" spans="1:10" ht="303.60000000000002">
      <c r="A41" s="263">
        <v>21</v>
      </c>
      <c r="B41" s="257" t="s">
        <v>3985</v>
      </c>
      <c r="C41" s="257" t="s">
        <v>58</v>
      </c>
      <c r="D41" s="266">
        <v>1132.67</v>
      </c>
      <c r="E41" s="207" t="s">
        <v>3986</v>
      </c>
      <c r="F41" s="258" t="s">
        <v>3987</v>
      </c>
      <c r="G41" s="255" t="s">
        <v>3988</v>
      </c>
      <c r="H41" s="238"/>
      <c r="I41" s="232"/>
      <c r="J41" s="236"/>
    </row>
    <row r="42" spans="1:10" ht="250.8">
      <c r="A42" s="263">
        <v>22</v>
      </c>
      <c r="B42" s="255" t="s">
        <v>3989</v>
      </c>
      <c r="C42" s="255" t="s">
        <v>58</v>
      </c>
      <c r="D42" s="263">
        <v>9301.76</v>
      </c>
      <c r="E42" s="1271" t="s">
        <v>3990</v>
      </c>
      <c r="F42" s="14" t="s">
        <v>3991</v>
      </c>
      <c r="G42" s="255" t="s">
        <v>3992</v>
      </c>
      <c r="H42" s="238"/>
      <c r="I42" s="232"/>
      <c r="J42" s="236"/>
    </row>
    <row r="43" spans="1:10" s="237" customFormat="1" ht="66">
      <c r="A43" s="263">
        <v>23</v>
      </c>
      <c r="B43" s="255" t="s">
        <v>3993</v>
      </c>
      <c r="C43" s="255" t="s">
        <v>58</v>
      </c>
      <c r="D43" s="263">
        <v>723</v>
      </c>
      <c r="E43" s="1271" t="s">
        <v>3994</v>
      </c>
      <c r="F43" s="255" t="s">
        <v>3995</v>
      </c>
      <c r="G43" s="255" t="s">
        <v>3996</v>
      </c>
      <c r="H43" s="238"/>
      <c r="I43" s="232"/>
      <c r="J43" s="236"/>
    </row>
    <row r="44" spans="1:10" ht="224.4">
      <c r="A44" s="263">
        <v>24</v>
      </c>
      <c r="B44" s="255" t="s">
        <v>3997</v>
      </c>
      <c r="C44" s="255" t="s">
        <v>58</v>
      </c>
      <c r="D44" s="263">
        <v>1222.46</v>
      </c>
      <c r="E44" s="1271" t="s">
        <v>3998</v>
      </c>
      <c r="F44" s="255" t="s">
        <v>3999</v>
      </c>
      <c r="G44" s="255" t="s">
        <v>4000</v>
      </c>
      <c r="H44" s="238"/>
      <c r="I44" s="232"/>
      <c r="J44" s="236"/>
    </row>
    <row r="45" spans="1:10" ht="158.4">
      <c r="A45" s="263">
        <v>25</v>
      </c>
      <c r="B45" s="255" t="s">
        <v>4001</v>
      </c>
      <c r="C45" s="255" t="s">
        <v>58</v>
      </c>
      <c r="D45" s="263">
        <v>55</v>
      </c>
      <c r="E45" s="207" t="s">
        <v>4002</v>
      </c>
      <c r="F45" s="258" t="s">
        <v>4003</v>
      </c>
      <c r="G45" s="255" t="s">
        <v>4004</v>
      </c>
      <c r="H45" s="238"/>
      <c r="I45" s="232"/>
      <c r="J45" s="236"/>
    </row>
    <row r="46" spans="1:10" s="237" customFormat="1" ht="66">
      <c r="A46" s="263">
        <v>26</v>
      </c>
      <c r="B46" s="255" t="s">
        <v>4005</v>
      </c>
      <c r="C46" s="255" t="s">
        <v>58</v>
      </c>
      <c r="D46" s="263">
        <v>206.5</v>
      </c>
      <c r="E46" s="207" t="s">
        <v>4006</v>
      </c>
      <c r="F46" s="258" t="s">
        <v>4003</v>
      </c>
      <c r="G46" s="255" t="s">
        <v>4007</v>
      </c>
      <c r="H46" s="238"/>
      <c r="I46" s="232"/>
      <c r="J46" s="236"/>
    </row>
    <row r="47" spans="1:10" ht="79.2">
      <c r="A47" s="263">
        <v>27</v>
      </c>
      <c r="B47" s="255" t="s">
        <v>4008</v>
      </c>
      <c r="C47" s="255" t="s">
        <v>58</v>
      </c>
      <c r="D47" s="263">
        <v>234</v>
      </c>
      <c r="E47" s="1271" t="s">
        <v>4009</v>
      </c>
      <c r="F47" s="14" t="s">
        <v>4003</v>
      </c>
      <c r="G47" s="255" t="s">
        <v>4010</v>
      </c>
      <c r="H47" s="238"/>
      <c r="I47" s="232"/>
      <c r="J47" s="236"/>
    </row>
    <row r="48" spans="1:10" ht="79.2">
      <c r="A48" s="263">
        <v>28</v>
      </c>
      <c r="B48" s="255" t="s">
        <v>4011</v>
      </c>
      <c r="C48" s="255" t="s">
        <v>58</v>
      </c>
      <c r="D48" s="263">
        <v>2293.3000000000002</v>
      </c>
      <c r="E48" s="1271" t="s">
        <v>4012</v>
      </c>
      <c r="F48" s="14" t="s">
        <v>4013</v>
      </c>
      <c r="G48" s="255" t="s">
        <v>4014</v>
      </c>
      <c r="H48" s="238"/>
      <c r="I48" s="232"/>
      <c r="J48" s="236"/>
    </row>
    <row r="49" spans="1:10" s="237" customFormat="1" ht="79.2">
      <c r="A49" s="263">
        <v>29</v>
      </c>
      <c r="B49" s="255" t="s">
        <v>4015</v>
      </c>
      <c r="C49" s="255" t="s">
        <v>58</v>
      </c>
      <c r="D49" s="263">
        <v>139.6</v>
      </c>
      <c r="E49" s="1271" t="s">
        <v>4016</v>
      </c>
      <c r="F49" s="14" t="s">
        <v>4013</v>
      </c>
      <c r="G49" s="255" t="s">
        <v>4017</v>
      </c>
      <c r="H49" s="238"/>
      <c r="I49" s="232"/>
      <c r="J49" s="236"/>
    </row>
    <row r="50" spans="1:10" ht="211.2">
      <c r="A50" s="263">
        <v>30</v>
      </c>
      <c r="B50" s="257" t="s">
        <v>4018</v>
      </c>
      <c r="C50" s="257" t="s">
        <v>58</v>
      </c>
      <c r="D50" s="266">
        <v>92.7</v>
      </c>
      <c r="E50" s="207" t="s">
        <v>4019</v>
      </c>
      <c r="F50" s="258" t="s">
        <v>4013</v>
      </c>
      <c r="G50" s="257" t="s">
        <v>4020</v>
      </c>
      <c r="H50" s="238"/>
      <c r="I50" s="232"/>
      <c r="J50" s="236"/>
    </row>
    <row r="51" spans="1:10" s="237" customFormat="1" ht="92.4">
      <c r="A51" s="263">
        <v>31</v>
      </c>
      <c r="B51" s="255" t="s">
        <v>4021</v>
      </c>
      <c r="C51" s="255" t="s">
        <v>58</v>
      </c>
      <c r="D51" s="263">
        <v>67.900000000000006</v>
      </c>
      <c r="E51" s="207" t="s">
        <v>4022</v>
      </c>
      <c r="F51" s="258" t="s">
        <v>4003</v>
      </c>
      <c r="G51" s="255" t="s">
        <v>4023</v>
      </c>
      <c r="H51" s="238"/>
      <c r="I51" s="232"/>
      <c r="J51" s="236"/>
    </row>
    <row r="52" spans="1:10" ht="184.8">
      <c r="A52" s="263">
        <v>32</v>
      </c>
      <c r="B52" s="255" t="s">
        <v>4024</v>
      </c>
      <c r="C52" s="255" t="s">
        <v>58</v>
      </c>
      <c r="D52" s="263">
        <v>47.4</v>
      </c>
      <c r="E52" s="1271" t="s">
        <v>4025</v>
      </c>
      <c r="F52" s="255" t="s">
        <v>4026</v>
      </c>
      <c r="G52" s="261" t="s">
        <v>4027</v>
      </c>
      <c r="H52" s="238"/>
      <c r="I52" s="232"/>
      <c r="J52" s="236"/>
    </row>
    <row r="53" spans="1:10" ht="92.4">
      <c r="A53" s="263">
        <v>33</v>
      </c>
      <c r="B53" s="257" t="s">
        <v>4028</v>
      </c>
      <c r="C53" s="257" t="s">
        <v>58</v>
      </c>
      <c r="D53" s="266">
        <v>557</v>
      </c>
      <c r="E53" s="207" t="s">
        <v>4029</v>
      </c>
      <c r="F53" s="258" t="s">
        <v>4030</v>
      </c>
      <c r="G53" s="257" t="s">
        <v>4031</v>
      </c>
      <c r="H53" s="238"/>
      <c r="I53" s="232"/>
      <c r="J53" s="236"/>
    </row>
    <row r="54" spans="1:10" s="237" customFormat="1" ht="79.2">
      <c r="A54" s="263">
        <v>34</v>
      </c>
      <c r="B54" s="257" t="s">
        <v>4032</v>
      </c>
      <c r="C54" s="257" t="s">
        <v>58</v>
      </c>
      <c r="D54" s="266">
        <v>128</v>
      </c>
      <c r="E54" s="207" t="s">
        <v>4033</v>
      </c>
      <c r="F54" s="258" t="s">
        <v>4030</v>
      </c>
      <c r="G54" s="257" t="s">
        <v>4034</v>
      </c>
      <c r="H54" s="238"/>
      <c r="I54" s="232"/>
      <c r="J54" s="236"/>
    </row>
    <row r="55" spans="1:10" ht="92.4">
      <c r="A55" s="263">
        <v>35</v>
      </c>
      <c r="B55" s="257" t="s">
        <v>4035</v>
      </c>
      <c r="C55" s="257" t="s">
        <v>58</v>
      </c>
      <c r="D55" s="266">
        <v>22.9</v>
      </c>
      <c r="E55" s="207" t="s">
        <v>4036</v>
      </c>
      <c r="F55" s="258" t="s">
        <v>4030</v>
      </c>
      <c r="G55" s="257" t="s">
        <v>4031</v>
      </c>
      <c r="H55" s="238"/>
      <c r="I55" s="232"/>
      <c r="J55" s="236"/>
    </row>
    <row r="56" spans="1:10" s="237" customFormat="1" ht="79.2">
      <c r="A56" s="263">
        <v>36</v>
      </c>
      <c r="B56" s="255" t="s">
        <v>4037</v>
      </c>
      <c r="C56" s="255" t="s">
        <v>58</v>
      </c>
      <c r="D56" s="263">
        <v>1.5</v>
      </c>
      <c r="E56" s="1271" t="s">
        <v>4038</v>
      </c>
      <c r="F56" s="255" t="s">
        <v>4039</v>
      </c>
      <c r="G56" s="255" t="s">
        <v>4040</v>
      </c>
      <c r="H56" s="238"/>
      <c r="I56" s="232"/>
      <c r="J56" s="236"/>
    </row>
    <row r="57" spans="1:10" ht="92.4">
      <c r="A57" s="263">
        <v>37</v>
      </c>
      <c r="B57" s="255" t="s">
        <v>4041</v>
      </c>
      <c r="C57" s="255" t="s">
        <v>58</v>
      </c>
      <c r="D57" s="263">
        <v>192.9</v>
      </c>
      <c r="E57" s="207" t="s">
        <v>4042</v>
      </c>
      <c r="F57" s="258" t="s">
        <v>4043</v>
      </c>
      <c r="G57" s="255" t="s">
        <v>4044</v>
      </c>
      <c r="H57" s="238"/>
      <c r="I57" s="232"/>
      <c r="J57" s="236"/>
    </row>
    <row r="58" spans="1:10" ht="184.8">
      <c r="A58" s="266">
        <v>38</v>
      </c>
      <c r="B58" s="257" t="s">
        <v>4045</v>
      </c>
      <c r="C58" s="257" t="s">
        <v>58</v>
      </c>
      <c r="D58" s="266">
        <v>84.6755</v>
      </c>
      <c r="E58" s="207" t="s">
        <v>4046</v>
      </c>
      <c r="F58" s="257" t="s">
        <v>4047</v>
      </c>
      <c r="G58" s="257" t="s">
        <v>4048</v>
      </c>
      <c r="H58" s="238"/>
      <c r="I58" s="232"/>
      <c r="J58" s="236"/>
    </row>
    <row r="59" spans="1:10" ht="79.2">
      <c r="A59" s="263">
        <v>39</v>
      </c>
      <c r="B59" s="255" t="s">
        <v>4049</v>
      </c>
      <c r="C59" s="255" t="s">
        <v>58</v>
      </c>
      <c r="D59" s="263">
        <v>13.2</v>
      </c>
      <c r="E59" s="207" t="s">
        <v>4050</v>
      </c>
      <c r="F59" s="257" t="s">
        <v>4051</v>
      </c>
      <c r="G59" s="255" t="s">
        <v>4052</v>
      </c>
      <c r="H59" s="238"/>
      <c r="I59" s="232"/>
      <c r="J59" s="236"/>
    </row>
    <row r="60" spans="1:10" s="237" customFormat="1" ht="79.2">
      <c r="A60" s="263">
        <v>40</v>
      </c>
      <c r="B60" s="257" t="s">
        <v>4053</v>
      </c>
      <c r="C60" s="257" t="s">
        <v>58</v>
      </c>
      <c r="D60" s="266">
        <v>10.8</v>
      </c>
      <c r="E60" s="207" t="s">
        <v>4054</v>
      </c>
      <c r="F60" s="258" t="s">
        <v>4030</v>
      </c>
      <c r="G60" s="257" t="s">
        <v>4055</v>
      </c>
      <c r="H60" s="238"/>
      <c r="I60" s="232"/>
      <c r="J60" s="236"/>
    </row>
    <row r="61" spans="1:10" ht="105.6">
      <c r="A61" s="263">
        <v>41</v>
      </c>
      <c r="B61" s="255" t="s">
        <v>4056</v>
      </c>
      <c r="C61" s="255" t="s">
        <v>58</v>
      </c>
      <c r="D61" s="263">
        <v>10.5</v>
      </c>
      <c r="E61" s="1271" t="s">
        <v>4057</v>
      </c>
      <c r="F61" s="255" t="s">
        <v>4058</v>
      </c>
      <c r="G61" s="255" t="s">
        <v>4059</v>
      </c>
      <c r="H61" s="238"/>
      <c r="I61" s="232"/>
      <c r="J61" s="236"/>
    </row>
    <row r="62" spans="1:10" ht="92.4">
      <c r="A62" s="263">
        <v>42</v>
      </c>
      <c r="B62" s="255" t="s">
        <v>4060</v>
      </c>
      <c r="C62" s="255" t="s">
        <v>58</v>
      </c>
      <c r="D62" s="263">
        <v>97.991699999999994</v>
      </c>
      <c r="E62" s="1271" t="s">
        <v>4061</v>
      </c>
      <c r="F62" s="255" t="s">
        <v>4062</v>
      </c>
      <c r="G62" s="255" t="s">
        <v>4063</v>
      </c>
      <c r="H62" s="238"/>
      <c r="I62" s="232"/>
      <c r="J62" s="236"/>
    </row>
    <row r="63" spans="1:10" ht="79.2">
      <c r="A63" s="263">
        <v>43</v>
      </c>
      <c r="B63" s="255" t="s">
        <v>4064</v>
      </c>
      <c r="C63" s="255" t="s">
        <v>58</v>
      </c>
      <c r="D63" s="263">
        <v>12.7073</v>
      </c>
      <c r="E63" s="207" t="s">
        <v>4065</v>
      </c>
      <c r="F63" s="257" t="s">
        <v>4066</v>
      </c>
      <c r="G63" s="255" t="s">
        <v>4067</v>
      </c>
      <c r="H63" s="238"/>
      <c r="I63" s="232"/>
      <c r="J63" s="236"/>
    </row>
    <row r="64" spans="1:10" ht="79.2">
      <c r="A64" s="263">
        <v>44</v>
      </c>
      <c r="B64" s="255" t="s">
        <v>4068</v>
      </c>
      <c r="C64" s="255" t="s">
        <v>58</v>
      </c>
      <c r="D64" s="263">
        <v>122.2</v>
      </c>
      <c r="E64" s="1271" t="s">
        <v>4069</v>
      </c>
      <c r="F64" s="255" t="s">
        <v>4070</v>
      </c>
      <c r="G64" s="255" t="s">
        <v>4071</v>
      </c>
      <c r="H64" s="238"/>
      <c r="I64" s="232"/>
      <c r="J64" s="236"/>
    </row>
    <row r="65" spans="1:16383" ht="79.2">
      <c r="A65" s="263">
        <v>45</v>
      </c>
      <c r="B65" s="255" t="s">
        <v>4072</v>
      </c>
      <c r="C65" s="255" t="s">
        <v>4073</v>
      </c>
      <c r="D65" s="263">
        <v>265.5</v>
      </c>
      <c r="E65" s="1271" t="s">
        <v>4074</v>
      </c>
      <c r="F65" s="255" t="s">
        <v>4075</v>
      </c>
      <c r="G65" s="255" t="s">
        <v>4076</v>
      </c>
      <c r="H65" s="238"/>
      <c r="I65" s="232"/>
      <c r="J65" s="236"/>
    </row>
    <row r="66" spans="1:16383" s="182" customFormat="1" ht="79.2">
      <c r="A66" s="263">
        <v>46</v>
      </c>
      <c r="B66" s="255" t="s">
        <v>4077</v>
      </c>
      <c r="C66" s="255" t="s">
        <v>58</v>
      </c>
      <c r="D66" s="263">
        <v>709.9</v>
      </c>
      <c r="E66" s="1271" t="s">
        <v>4078</v>
      </c>
      <c r="F66" s="255" t="s">
        <v>4079</v>
      </c>
      <c r="G66" s="255" t="s">
        <v>4080</v>
      </c>
      <c r="H66" s="238"/>
      <c r="I66" s="232"/>
      <c r="J66" s="236"/>
      <c r="K66" s="239"/>
      <c r="L66" s="239"/>
      <c r="M66" s="240"/>
      <c r="N66" s="239"/>
      <c r="O66" s="239"/>
      <c r="P66" s="240"/>
      <c r="Q66" s="240"/>
      <c r="R66" s="240"/>
      <c r="S66" s="239"/>
      <c r="T66" s="239"/>
      <c r="U66" s="240"/>
      <c r="V66" s="239"/>
      <c r="W66" s="239"/>
      <c r="X66" s="240"/>
      <c r="Y66" s="240"/>
      <c r="Z66" s="240"/>
      <c r="AA66" s="239"/>
      <c r="AB66" s="239"/>
      <c r="AC66" s="240"/>
      <c r="AD66" s="239"/>
      <c r="AE66" s="239"/>
      <c r="AF66" s="240"/>
      <c r="AG66" s="240"/>
      <c r="AH66" s="240"/>
      <c r="AI66" s="239"/>
      <c r="AJ66" s="239"/>
      <c r="AK66" s="240"/>
      <c r="AL66" s="239"/>
      <c r="AM66" s="239"/>
      <c r="AN66" s="240"/>
      <c r="AO66" s="240"/>
      <c r="AP66" s="240"/>
      <c r="AQ66" s="239"/>
      <c r="AR66" s="239"/>
      <c r="AS66" s="240"/>
      <c r="AT66" s="239"/>
      <c r="AU66" s="239"/>
      <c r="AV66" s="240"/>
      <c r="AW66" s="240"/>
      <c r="AX66" s="240"/>
      <c r="AY66" s="239"/>
      <c r="AZ66" s="239"/>
      <c r="BA66" s="240"/>
      <c r="BB66" s="239"/>
      <c r="BC66" s="239"/>
      <c r="BD66" s="240"/>
      <c r="BE66" s="240"/>
      <c r="BF66" s="240"/>
      <c r="BG66" s="239"/>
      <c r="BH66" s="239"/>
      <c r="BI66" s="240"/>
      <c r="BJ66" s="239"/>
      <c r="BK66" s="239"/>
      <c r="BL66" s="240"/>
      <c r="BM66" s="240"/>
      <c r="BN66" s="240"/>
      <c r="BO66" s="239"/>
      <c r="BP66" s="239"/>
      <c r="BQ66" s="240"/>
      <c r="BR66" s="239"/>
      <c r="BS66" s="239"/>
      <c r="BT66" s="240"/>
      <c r="BU66" s="240"/>
      <c r="BV66" s="240"/>
      <c r="BW66" s="239"/>
      <c r="BX66" s="239"/>
      <c r="BY66" s="240"/>
      <c r="BZ66" s="239"/>
      <c r="CA66" s="239"/>
      <c r="CB66" s="240"/>
      <c r="CC66" s="240"/>
      <c r="CD66" s="240"/>
      <c r="CE66" s="239"/>
      <c r="CF66" s="239"/>
      <c r="CG66" s="240"/>
      <c r="CH66" s="239"/>
      <c r="CI66" s="239"/>
      <c r="CJ66" s="240"/>
      <c r="CK66" s="240"/>
      <c r="CL66" s="240"/>
      <c r="CM66" s="239"/>
      <c r="CN66" s="239"/>
      <c r="CO66" s="240"/>
      <c r="CP66" s="239"/>
      <c r="CQ66" s="239"/>
      <c r="CR66" s="240"/>
      <c r="CS66" s="240"/>
      <c r="CT66" s="240"/>
      <c r="CU66" s="239"/>
      <c r="CV66" s="239"/>
      <c r="CW66" s="240"/>
      <c r="CX66" s="239"/>
      <c r="CY66" s="239"/>
      <c r="CZ66" s="240"/>
      <c r="DA66" s="240"/>
      <c r="DB66" s="240"/>
      <c r="DC66" s="239"/>
      <c r="DD66" s="239"/>
      <c r="DE66" s="240"/>
      <c r="DF66" s="239"/>
      <c r="DG66" s="239"/>
      <c r="DH66" s="240"/>
      <c r="DI66" s="240"/>
      <c r="DJ66" s="240"/>
      <c r="DK66" s="239"/>
      <c r="DL66" s="239"/>
      <c r="DM66" s="240"/>
      <c r="DN66" s="239"/>
      <c r="DO66" s="239"/>
      <c r="DP66" s="240"/>
      <c r="DQ66" s="240"/>
      <c r="DR66" s="240"/>
      <c r="DS66" s="239"/>
      <c r="DT66" s="239"/>
      <c r="DU66" s="240"/>
      <c r="DV66" s="239"/>
      <c r="DW66" s="239"/>
      <c r="DX66" s="240"/>
      <c r="DY66" s="240"/>
      <c r="DZ66" s="240"/>
      <c r="EA66" s="239"/>
      <c r="EB66" s="239"/>
      <c r="EC66" s="240"/>
      <c r="ED66" s="239"/>
      <c r="EE66" s="239"/>
      <c r="EF66" s="240"/>
      <c r="EG66" s="240"/>
      <c r="EH66" s="240"/>
      <c r="EI66" s="239"/>
      <c r="EJ66" s="239"/>
      <c r="EK66" s="240"/>
      <c r="EL66" s="239"/>
      <c r="EM66" s="239"/>
      <c r="EN66" s="240"/>
      <c r="EO66" s="240"/>
      <c r="EP66" s="240"/>
      <c r="EQ66" s="239"/>
      <c r="ER66" s="239"/>
      <c r="ES66" s="240"/>
      <c r="ET66" s="239"/>
      <c r="EU66" s="239"/>
      <c r="EV66" s="240"/>
      <c r="EW66" s="240"/>
      <c r="EX66" s="240"/>
      <c r="EY66" s="239"/>
      <c r="EZ66" s="239"/>
      <c r="FA66" s="240"/>
      <c r="FB66" s="239"/>
      <c r="FC66" s="239"/>
      <c r="FD66" s="240"/>
      <c r="FE66" s="240"/>
      <c r="FF66" s="240"/>
      <c r="FG66" s="239"/>
      <c r="FH66" s="239"/>
      <c r="FI66" s="240"/>
      <c r="FJ66" s="239"/>
      <c r="FK66" s="239"/>
      <c r="FL66" s="240"/>
      <c r="FM66" s="240"/>
      <c r="FN66" s="240"/>
      <c r="FO66" s="239"/>
      <c r="FP66" s="239"/>
      <c r="FQ66" s="240"/>
      <c r="FR66" s="239"/>
      <c r="FS66" s="239"/>
      <c r="FT66" s="240"/>
      <c r="FU66" s="240"/>
      <c r="FV66" s="240"/>
      <c r="FW66" s="239"/>
      <c r="FX66" s="239"/>
      <c r="FY66" s="240"/>
      <c r="FZ66" s="239"/>
      <c r="GA66" s="239"/>
      <c r="GB66" s="240"/>
      <c r="GC66" s="240"/>
      <c r="GD66" s="240"/>
      <c r="GE66" s="239"/>
      <c r="GF66" s="239"/>
      <c r="GG66" s="240"/>
      <c r="GH66" s="239"/>
      <c r="GI66" s="239"/>
      <c r="GJ66" s="240"/>
      <c r="GK66" s="240"/>
      <c r="GL66" s="240"/>
      <c r="GM66" s="239"/>
      <c r="GN66" s="239"/>
      <c r="GO66" s="240"/>
      <c r="GP66" s="239"/>
      <c r="GQ66" s="239"/>
      <c r="GR66" s="240"/>
      <c r="GS66" s="240"/>
      <c r="GT66" s="240"/>
      <c r="GU66" s="239"/>
      <c r="GV66" s="239"/>
      <c r="GW66" s="240"/>
      <c r="GX66" s="239"/>
      <c r="GY66" s="239"/>
      <c r="GZ66" s="240"/>
      <c r="HA66" s="240"/>
      <c r="HB66" s="240"/>
      <c r="HC66" s="239"/>
      <c r="HD66" s="239"/>
      <c r="HE66" s="240"/>
      <c r="HF66" s="239"/>
      <c r="HG66" s="239"/>
      <c r="HH66" s="240"/>
      <c r="HI66" s="240"/>
      <c r="HJ66" s="240"/>
      <c r="HK66" s="239"/>
      <c r="HL66" s="239"/>
      <c r="HM66" s="240"/>
      <c r="HN66" s="239"/>
      <c r="HO66" s="239"/>
      <c r="HP66" s="240"/>
      <c r="HQ66" s="240"/>
      <c r="HR66" s="240"/>
      <c r="HS66" s="239"/>
      <c r="HT66" s="239"/>
      <c r="HU66" s="240"/>
      <c r="HV66" s="239"/>
      <c r="HW66" s="239"/>
      <c r="HX66" s="240"/>
      <c r="HY66" s="240"/>
      <c r="HZ66" s="240"/>
      <c r="IA66" s="239"/>
      <c r="IB66" s="239"/>
      <c r="IC66" s="240"/>
      <c r="ID66" s="239"/>
      <c r="IE66" s="239"/>
      <c r="IF66" s="240"/>
      <c r="IG66" s="240"/>
      <c r="IH66" s="240"/>
      <c r="II66" s="239"/>
      <c r="IJ66" s="239"/>
      <c r="IK66" s="240"/>
      <c r="IL66" s="239"/>
      <c r="IM66" s="239"/>
      <c r="IN66" s="240"/>
      <c r="IO66" s="240"/>
      <c r="IP66" s="240"/>
      <c r="IQ66" s="239"/>
      <c r="IR66" s="239"/>
      <c r="IS66" s="240"/>
      <c r="IT66" s="239"/>
      <c r="IU66" s="239"/>
      <c r="IV66" s="240"/>
      <c r="IW66" s="240"/>
      <c r="IX66" s="240"/>
      <c r="IY66" s="239"/>
      <c r="IZ66" s="239"/>
      <c r="JA66" s="240"/>
      <c r="JB66" s="239"/>
      <c r="JC66" s="239"/>
      <c r="JD66" s="240"/>
      <c r="JE66" s="240"/>
      <c r="JF66" s="240"/>
      <c r="JG66" s="239"/>
      <c r="JH66" s="239"/>
      <c r="JI66" s="240"/>
      <c r="JJ66" s="239"/>
      <c r="JK66" s="239"/>
      <c r="JL66" s="240"/>
      <c r="JM66" s="240"/>
      <c r="JN66" s="240"/>
      <c r="JO66" s="239"/>
      <c r="JP66" s="239"/>
      <c r="JQ66" s="240"/>
      <c r="JR66" s="239"/>
      <c r="JS66" s="239"/>
      <c r="JT66" s="240"/>
      <c r="JU66" s="240"/>
      <c r="JV66" s="240"/>
      <c r="JW66" s="239"/>
      <c r="JX66" s="239"/>
      <c r="JY66" s="240"/>
      <c r="JZ66" s="239"/>
      <c r="KA66" s="239"/>
      <c r="KB66" s="240"/>
      <c r="KC66" s="240"/>
      <c r="KD66" s="240"/>
      <c r="KE66" s="239"/>
      <c r="KF66" s="239"/>
      <c r="KG66" s="240"/>
      <c r="KH66" s="239"/>
      <c r="KI66" s="239"/>
      <c r="KJ66" s="240"/>
      <c r="KK66" s="240"/>
      <c r="KL66" s="240"/>
      <c r="KM66" s="239"/>
      <c r="KN66" s="239"/>
      <c r="KO66" s="240"/>
      <c r="KP66" s="239"/>
      <c r="KQ66" s="239"/>
      <c r="KR66" s="240"/>
      <c r="KS66" s="240"/>
      <c r="KT66" s="240"/>
      <c r="KU66" s="239"/>
      <c r="KV66" s="239"/>
      <c r="KW66" s="240"/>
      <c r="KX66" s="239"/>
      <c r="KY66" s="239"/>
      <c r="KZ66" s="240"/>
      <c r="LA66" s="240"/>
      <c r="LB66" s="240"/>
      <c r="LC66" s="239"/>
      <c r="LD66" s="239"/>
      <c r="LE66" s="240"/>
      <c r="LF66" s="239"/>
      <c r="LG66" s="239"/>
      <c r="LH66" s="240"/>
      <c r="LI66" s="240"/>
      <c r="LJ66" s="240"/>
      <c r="LK66" s="239"/>
      <c r="LL66" s="239"/>
      <c r="LM66" s="240"/>
      <c r="LN66" s="239"/>
      <c r="LO66" s="239"/>
      <c r="LP66" s="240"/>
      <c r="LQ66" s="240"/>
      <c r="LR66" s="240"/>
      <c r="LS66" s="239"/>
      <c r="LT66" s="239"/>
      <c r="LU66" s="240"/>
      <c r="LV66" s="239"/>
      <c r="LW66" s="239"/>
      <c r="LX66" s="240"/>
      <c r="LY66" s="240"/>
      <c r="LZ66" s="240"/>
      <c r="MA66" s="239"/>
      <c r="MB66" s="239"/>
      <c r="MC66" s="240"/>
      <c r="MD66" s="239"/>
      <c r="ME66" s="239"/>
      <c r="MF66" s="240"/>
      <c r="MG66" s="240"/>
      <c r="MH66" s="240"/>
      <c r="MI66" s="239"/>
      <c r="MJ66" s="239"/>
      <c r="MK66" s="240"/>
      <c r="ML66" s="239"/>
      <c r="MM66" s="239"/>
      <c r="MN66" s="240"/>
      <c r="MO66" s="240"/>
      <c r="MP66" s="240"/>
      <c r="MQ66" s="239"/>
      <c r="MR66" s="239"/>
      <c r="MS66" s="240"/>
      <c r="MT66" s="239"/>
      <c r="MU66" s="239"/>
      <c r="MV66" s="240"/>
      <c r="MW66" s="240"/>
      <c r="MX66" s="240"/>
      <c r="MY66" s="239"/>
      <c r="MZ66" s="239"/>
      <c r="NA66" s="240"/>
      <c r="NB66" s="239"/>
      <c r="NC66" s="239"/>
      <c r="ND66" s="240"/>
      <c r="NE66" s="240"/>
      <c r="NF66" s="240"/>
      <c r="NG66" s="239"/>
      <c r="NH66" s="239"/>
      <c r="NI66" s="240"/>
      <c r="NJ66" s="239"/>
      <c r="NK66" s="239"/>
      <c r="NL66" s="240"/>
      <c r="NM66" s="240"/>
      <c r="NN66" s="240"/>
      <c r="NO66" s="239"/>
      <c r="NP66" s="239"/>
      <c r="NQ66" s="240"/>
      <c r="NR66" s="239"/>
      <c r="NS66" s="239"/>
      <c r="NT66" s="240"/>
      <c r="NU66" s="240"/>
      <c r="NV66" s="240"/>
      <c r="NW66" s="239"/>
      <c r="NX66" s="239"/>
      <c r="NY66" s="240"/>
      <c r="NZ66" s="239"/>
      <c r="OA66" s="239"/>
      <c r="OB66" s="240"/>
      <c r="OC66" s="240"/>
      <c r="OD66" s="240"/>
      <c r="OE66" s="239"/>
      <c r="OF66" s="239"/>
      <c r="OG66" s="240"/>
      <c r="OH66" s="239"/>
      <c r="OI66" s="239"/>
      <c r="OJ66" s="240"/>
      <c r="OK66" s="240"/>
      <c r="OL66" s="240"/>
      <c r="OM66" s="239"/>
      <c r="ON66" s="239"/>
      <c r="OO66" s="240"/>
      <c r="OP66" s="239"/>
      <c r="OQ66" s="239"/>
      <c r="OR66" s="240"/>
      <c r="OS66" s="240"/>
      <c r="OT66" s="240"/>
      <c r="OU66" s="239"/>
      <c r="OV66" s="239"/>
      <c r="OW66" s="240"/>
      <c r="OX66" s="239"/>
      <c r="OY66" s="239"/>
      <c r="OZ66" s="240"/>
      <c r="PA66" s="240"/>
      <c r="PB66" s="240"/>
      <c r="PC66" s="239"/>
      <c r="PD66" s="239"/>
      <c r="PE66" s="240"/>
      <c r="PF66" s="239"/>
      <c r="PG66" s="239"/>
      <c r="PH66" s="240"/>
      <c r="PI66" s="240"/>
      <c r="PJ66" s="240"/>
      <c r="PK66" s="239"/>
      <c r="PL66" s="239"/>
      <c r="PM66" s="240"/>
      <c r="PN66" s="239"/>
      <c r="PO66" s="239"/>
      <c r="PP66" s="240"/>
      <c r="PQ66" s="240"/>
      <c r="PR66" s="240"/>
      <c r="PS66" s="239"/>
      <c r="PT66" s="239"/>
      <c r="PU66" s="240"/>
      <c r="PV66" s="239"/>
      <c r="PW66" s="239"/>
      <c r="PX66" s="240"/>
      <c r="PY66" s="240"/>
      <c r="PZ66" s="240"/>
      <c r="QA66" s="239"/>
      <c r="QB66" s="239"/>
      <c r="QC66" s="240"/>
      <c r="QD66" s="239"/>
      <c r="QE66" s="239"/>
      <c r="QF66" s="240"/>
      <c r="QG66" s="240"/>
      <c r="QH66" s="240"/>
      <c r="QI66" s="239"/>
      <c r="QJ66" s="239"/>
      <c r="QK66" s="240"/>
      <c r="QL66" s="239"/>
      <c r="QM66" s="239"/>
      <c r="QN66" s="240"/>
      <c r="QO66" s="240"/>
      <c r="QP66" s="240"/>
      <c r="QQ66" s="239"/>
      <c r="QR66" s="239"/>
      <c r="QS66" s="240"/>
      <c r="QT66" s="239"/>
      <c r="QU66" s="239"/>
      <c r="QV66" s="240"/>
      <c r="QW66" s="240"/>
      <c r="QX66" s="240"/>
      <c r="QY66" s="239"/>
      <c r="QZ66" s="239"/>
      <c r="RA66" s="240"/>
      <c r="RB66" s="239"/>
      <c r="RC66" s="239"/>
      <c r="RD66" s="240"/>
      <c r="RE66" s="240"/>
      <c r="RF66" s="240"/>
      <c r="RG66" s="239"/>
      <c r="RH66" s="239"/>
      <c r="RI66" s="240"/>
      <c r="RJ66" s="239"/>
      <c r="RK66" s="239"/>
      <c r="RL66" s="240"/>
      <c r="RM66" s="240"/>
      <c r="RN66" s="240"/>
      <c r="RO66" s="239"/>
      <c r="RP66" s="239"/>
      <c r="RQ66" s="240"/>
      <c r="RR66" s="239"/>
      <c r="RS66" s="239"/>
      <c r="RT66" s="240"/>
      <c r="RU66" s="240"/>
      <c r="RV66" s="240"/>
      <c r="RW66" s="239"/>
      <c r="RX66" s="239"/>
      <c r="RY66" s="240"/>
      <c r="RZ66" s="239"/>
      <c r="SA66" s="239"/>
      <c r="SB66" s="240"/>
      <c r="SC66" s="240"/>
      <c r="SD66" s="240"/>
      <c r="SE66" s="239"/>
      <c r="SF66" s="239"/>
      <c r="SG66" s="240"/>
      <c r="SH66" s="239"/>
      <c r="SI66" s="239"/>
      <c r="SJ66" s="240"/>
      <c r="SK66" s="240"/>
      <c r="SL66" s="240"/>
      <c r="SM66" s="239"/>
      <c r="SN66" s="239"/>
      <c r="SO66" s="240"/>
      <c r="SP66" s="239"/>
      <c r="SQ66" s="239"/>
      <c r="SR66" s="240"/>
      <c r="SS66" s="240"/>
      <c r="ST66" s="240"/>
      <c r="SU66" s="239"/>
      <c r="SV66" s="239"/>
      <c r="SW66" s="240"/>
      <c r="SX66" s="239"/>
      <c r="SY66" s="239"/>
      <c r="SZ66" s="240"/>
      <c r="TA66" s="240"/>
      <c r="TB66" s="240"/>
      <c r="TC66" s="239"/>
      <c r="TD66" s="239"/>
      <c r="TE66" s="240"/>
      <c r="TF66" s="239"/>
      <c r="TG66" s="239"/>
      <c r="TH66" s="240"/>
      <c r="TI66" s="240"/>
      <c r="TJ66" s="240"/>
      <c r="TK66" s="239"/>
      <c r="TL66" s="239"/>
      <c r="TM66" s="240"/>
      <c r="TN66" s="239"/>
      <c r="TO66" s="239"/>
      <c r="TP66" s="240"/>
      <c r="TQ66" s="240"/>
      <c r="TR66" s="240"/>
      <c r="TS66" s="239"/>
      <c r="TT66" s="239"/>
      <c r="TU66" s="240"/>
      <c r="TV66" s="239"/>
      <c r="TW66" s="239"/>
      <c r="TX66" s="240"/>
      <c r="TY66" s="240"/>
      <c r="TZ66" s="240"/>
      <c r="UA66" s="239"/>
      <c r="UB66" s="239"/>
      <c r="UC66" s="240"/>
      <c r="UD66" s="239"/>
      <c r="UE66" s="239"/>
      <c r="UF66" s="240"/>
      <c r="UG66" s="240"/>
      <c r="UH66" s="240"/>
      <c r="UI66" s="239"/>
      <c r="UJ66" s="239"/>
      <c r="UK66" s="240"/>
      <c r="UL66" s="239"/>
      <c r="UM66" s="239"/>
      <c r="UN66" s="240"/>
      <c r="UO66" s="240"/>
      <c r="UP66" s="240"/>
      <c r="UQ66" s="239"/>
      <c r="UR66" s="239"/>
      <c r="US66" s="240"/>
      <c r="UT66" s="239"/>
      <c r="UU66" s="239"/>
      <c r="UV66" s="240"/>
      <c r="UW66" s="240"/>
      <c r="UX66" s="240"/>
      <c r="UY66" s="239"/>
      <c r="UZ66" s="239"/>
      <c r="VA66" s="240"/>
      <c r="VB66" s="239"/>
      <c r="VC66" s="239"/>
      <c r="VD66" s="240"/>
      <c r="VE66" s="240"/>
      <c r="VF66" s="240"/>
      <c r="VG66" s="239"/>
      <c r="VH66" s="239"/>
      <c r="VI66" s="240"/>
      <c r="VJ66" s="239"/>
      <c r="VK66" s="239"/>
      <c r="VL66" s="240"/>
      <c r="VM66" s="240"/>
      <c r="VN66" s="240"/>
      <c r="VO66" s="239"/>
      <c r="VP66" s="239"/>
      <c r="VQ66" s="240"/>
      <c r="VR66" s="239"/>
      <c r="VS66" s="239"/>
      <c r="VT66" s="240"/>
      <c r="VU66" s="240"/>
      <c r="VV66" s="240"/>
      <c r="VW66" s="239"/>
      <c r="VX66" s="239"/>
      <c r="VY66" s="240"/>
      <c r="VZ66" s="239"/>
      <c r="WA66" s="239"/>
      <c r="WB66" s="240"/>
      <c r="WC66" s="240"/>
      <c r="WD66" s="240"/>
      <c r="WE66" s="239"/>
      <c r="WF66" s="239"/>
      <c r="WG66" s="240"/>
      <c r="WH66" s="239"/>
      <c r="WI66" s="239"/>
      <c r="WJ66" s="240"/>
      <c r="WK66" s="240"/>
      <c r="WL66" s="240"/>
      <c r="WM66" s="239"/>
      <c r="WN66" s="239"/>
      <c r="WO66" s="240"/>
      <c r="WP66" s="239"/>
      <c r="WQ66" s="239"/>
      <c r="WR66" s="240"/>
      <c r="WS66" s="240"/>
      <c r="WT66" s="240"/>
      <c r="WU66" s="239"/>
      <c r="WV66" s="239"/>
      <c r="WW66" s="240"/>
      <c r="WX66" s="239"/>
      <c r="WY66" s="239"/>
      <c r="WZ66" s="240"/>
      <c r="XA66" s="240"/>
      <c r="XB66" s="240"/>
      <c r="XC66" s="239"/>
      <c r="XD66" s="239"/>
      <c r="XE66" s="240"/>
      <c r="XF66" s="239"/>
      <c r="XG66" s="239"/>
      <c r="XH66" s="240"/>
      <c r="XI66" s="240"/>
      <c r="XJ66" s="240"/>
      <c r="XK66" s="239"/>
      <c r="XL66" s="239"/>
      <c r="XM66" s="240"/>
      <c r="XN66" s="239"/>
      <c r="XO66" s="239"/>
      <c r="XP66" s="240"/>
      <c r="XQ66" s="240"/>
      <c r="XR66" s="240"/>
      <c r="XS66" s="239"/>
      <c r="XT66" s="239"/>
      <c r="XU66" s="240"/>
      <c r="XV66" s="239"/>
      <c r="XW66" s="239"/>
      <c r="XX66" s="240"/>
      <c r="XY66" s="240"/>
      <c r="XZ66" s="240"/>
      <c r="YA66" s="239"/>
      <c r="YB66" s="239"/>
      <c r="YC66" s="240"/>
      <c r="YD66" s="239"/>
      <c r="YE66" s="239"/>
      <c r="YF66" s="240"/>
      <c r="YG66" s="240"/>
      <c r="YH66" s="240"/>
      <c r="YI66" s="239"/>
      <c r="YJ66" s="239"/>
      <c r="YK66" s="240"/>
      <c r="YL66" s="239"/>
      <c r="YM66" s="239"/>
      <c r="YN66" s="240"/>
      <c r="YO66" s="240"/>
      <c r="YP66" s="240"/>
      <c r="YQ66" s="239"/>
      <c r="YR66" s="239"/>
      <c r="YS66" s="240"/>
      <c r="YT66" s="239"/>
      <c r="YU66" s="239"/>
      <c r="YV66" s="240"/>
      <c r="YW66" s="240"/>
      <c r="YX66" s="240"/>
      <c r="YY66" s="239"/>
      <c r="YZ66" s="239"/>
      <c r="ZA66" s="240"/>
      <c r="ZB66" s="239"/>
      <c r="ZC66" s="239"/>
      <c r="ZD66" s="240"/>
      <c r="ZE66" s="240"/>
      <c r="ZF66" s="240"/>
      <c r="ZG66" s="239"/>
      <c r="ZH66" s="239"/>
      <c r="ZI66" s="240"/>
      <c r="ZJ66" s="239"/>
      <c r="ZK66" s="239"/>
      <c r="ZL66" s="240"/>
      <c r="ZM66" s="240"/>
      <c r="ZN66" s="240"/>
      <c r="ZO66" s="239"/>
      <c r="ZP66" s="239"/>
      <c r="ZQ66" s="240"/>
      <c r="ZR66" s="239"/>
      <c r="ZS66" s="239"/>
      <c r="ZT66" s="240"/>
      <c r="ZU66" s="240"/>
      <c r="ZV66" s="240"/>
      <c r="ZW66" s="239"/>
      <c r="ZX66" s="239"/>
      <c r="ZY66" s="240"/>
      <c r="ZZ66" s="239"/>
      <c r="AAA66" s="239"/>
      <c r="AAB66" s="240"/>
      <c r="AAC66" s="240"/>
      <c r="AAD66" s="240"/>
      <c r="AAE66" s="239"/>
      <c r="AAF66" s="239"/>
      <c r="AAG66" s="240"/>
      <c r="AAH66" s="239"/>
      <c r="AAI66" s="239"/>
      <c r="AAJ66" s="240"/>
      <c r="AAK66" s="240"/>
      <c r="AAL66" s="240"/>
      <c r="AAM66" s="239"/>
      <c r="AAN66" s="239"/>
      <c r="AAO66" s="240"/>
      <c r="AAP66" s="239"/>
      <c r="AAQ66" s="239"/>
      <c r="AAR66" s="240"/>
      <c r="AAS66" s="240"/>
      <c r="AAT66" s="240"/>
      <c r="AAU66" s="239"/>
      <c r="AAV66" s="239"/>
      <c r="AAW66" s="240"/>
      <c r="AAX66" s="239"/>
      <c r="AAY66" s="239"/>
      <c r="AAZ66" s="240"/>
      <c r="ABA66" s="240"/>
      <c r="ABB66" s="240"/>
      <c r="ABC66" s="239"/>
      <c r="ABD66" s="239"/>
      <c r="ABE66" s="240"/>
      <c r="ABF66" s="239"/>
      <c r="ABG66" s="239"/>
      <c r="ABH66" s="240"/>
      <c r="ABI66" s="240"/>
      <c r="ABJ66" s="240"/>
      <c r="ABK66" s="239"/>
      <c r="ABL66" s="239"/>
      <c r="ABM66" s="240"/>
      <c r="ABN66" s="239"/>
      <c r="ABO66" s="239"/>
      <c r="ABP66" s="240"/>
      <c r="ABQ66" s="240"/>
      <c r="ABR66" s="240"/>
      <c r="ABS66" s="239"/>
      <c r="ABT66" s="239"/>
      <c r="ABU66" s="240"/>
      <c r="ABV66" s="239"/>
      <c r="ABW66" s="239"/>
      <c r="ABX66" s="240"/>
      <c r="ABY66" s="240"/>
      <c r="ABZ66" s="240"/>
      <c r="ACA66" s="239"/>
      <c r="ACB66" s="239"/>
      <c r="ACC66" s="240"/>
      <c r="ACD66" s="239"/>
      <c r="ACE66" s="239"/>
      <c r="ACF66" s="240"/>
      <c r="ACG66" s="240"/>
      <c r="ACH66" s="240"/>
      <c r="ACI66" s="239"/>
      <c r="ACJ66" s="239"/>
      <c r="ACK66" s="240"/>
      <c r="ACL66" s="239"/>
      <c r="ACM66" s="239"/>
      <c r="ACN66" s="240"/>
      <c r="ACO66" s="240"/>
      <c r="ACP66" s="240"/>
      <c r="ACQ66" s="239"/>
      <c r="ACR66" s="239"/>
      <c r="ACS66" s="240"/>
      <c r="ACT66" s="239"/>
      <c r="ACU66" s="239"/>
      <c r="ACV66" s="240"/>
      <c r="ACW66" s="240"/>
      <c r="ACX66" s="240"/>
      <c r="ACY66" s="239"/>
      <c r="ACZ66" s="239"/>
      <c r="ADA66" s="240"/>
      <c r="ADB66" s="239"/>
      <c r="ADC66" s="239"/>
      <c r="ADD66" s="240"/>
      <c r="ADE66" s="240"/>
      <c r="ADF66" s="240"/>
      <c r="ADG66" s="239"/>
      <c r="ADH66" s="239"/>
      <c r="ADI66" s="240"/>
      <c r="ADJ66" s="239"/>
      <c r="ADK66" s="239"/>
      <c r="ADL66" s="240"/>
      <c r="ADM66" s="240"/>
      <c r="ADN66" s="240"/>
      <c r="ADO66" s="239"/>
      <c r="ADP66" s="239"/>
      <c r="ADQ66" s="240"/>
      <c r="ADR66" s="239"/>
      <c r="ADS66" s="239"/>
      <c r="ADT66" s="240"/>
      <c r="ADU66" s="240"/>
      <c r="ADV66" s="240"/>
      <c r="ADW66" s="239"/>
      <c r="ADX66" s="239"/>
      <c r="ADY66" s="240"/>
      <c r="ADZ66" s="239"/>
      <c r="AEA66" s="239"/>
      <c r="AEB66" s="240"/>
      <c r="AEC66" s="240"/>
      <c r="AED66" s="240"/>
      <c r="AEE66" s="239"/>
      <c r="AEF66" s="239"/>
      <c r="AEG66" s="240"/>
      <c r="AEH66" s="239"/>
      <c r="AEI66" s="239"/>
      <c r="AEJ66" s="240"/>
      <c r="AEK66" s="240"/>
      <c r="AEL66" s="240"/>
      <c r="AEM66" s="239"/>
      <c r="AEN66" s="239"/>
      <c r="AEO66" s="240"/>
      <c r="AEP66" s="239"/>
      <c r="AEQ66" s="239"/>
      <c r="AER66" s="240"/>
      <c r="AES66" s="240"/>
      <c r="AET66" s="240"/>
      <c r="AEU66" s="239"/>
      <c r="AEV66" s="239"/>
      <c r="AEW66" s="240"/>
      <c r="AEX66" s="239"/>
      <c r="AEY66" s="239"/>
      <c r="AEZ66" s="240"/>
      <c r="AFA66" s="240"/>
      <c r="AFB66" s="240"/>
      <c r="AFC66" s="239"/>
      <c r="AFD66" s="239"/>
      <c r="AFE66" s="240"/>
      <c r="AFF66" s="239"/>
      <c r="AFG66" s="239"/>
      <c r="AFH66" s="240"/>
      <c r="AFI66" s="240"/>
      <c r="AFJ66" s="240"/>
      <c r="AFK66" s="239"/>
      <c r="AFL66" s="239"/>
      <c r="AFM66" s="240"/>
      <c r="AFN66" s="239"/>
      <c r="AFO66" s="239"/>
      <c r="AFP66" s="240"/>
      <c r="AFQ66" s="240"/>
      <c r="AFR66" s="240"/>
      <c r="AFS66" s="239"/>
      <c r="AFT66" s="239"/>
      <c r="AFU66" s="240"/>
      <c r="AFV66" s="239"/>
      <c r="AFW66" s="239"/>
      <c r="AFX66" s="240"/>
      <c r="AFY66" s="240"/>
      <c r="AFZ66" s="240"/>
      <c r="AGA66" s="239"/>
      <c r="AGB66" s="239"/>
      <c r="AGC66" s="240"/>
      <c r="AGD66" s="239"/>
      <c r="AGE66" s="239"/>
      <c r="AGF66" s="240"/>
      <c r="AGG66" s="240"/>
      <c r="AGH66" s="240"/>
      <c r="AGI66" s="239"/>
      <c r="AGJ66" s="239"/>
      <c r="AGK66" s="240"/>
      <c r="AGL66" s="239"/>
      <c r="AGM66" s="239"/>
      <c r="AGN66" s="240"/>
      <c r="AGO66" s="240"/>
      <c r="AGP66" s="240"/>
      <c r="AGQ66" s="239"/>
      <c r="AGR66" s="239"/>
      <c r="AGS66" s="240"/>
      <c r="AGT66" s="239"/>
      <c r="AGU66" s="239"/>
      <c r="AGV66" s="240"/>
      <c r="AGW66" s="240"/>
      <c r="AGX66" s="240"/>
      <c r="AGY66" s="239"/>
      <c r="AGZ66" s="239"/>
      <c r="AHA66" s="240"/>
      <c r="AHB66" s="239"/>
      <c r="AHC66" s="239"/>
      <c r="AHD66" s="240"/>
      <c r="AHE66" s="240"/>
      <c r="AHF66" s="240"/>
      <c r="AHG66" s="239"/>
      <c r="AHH66" s="239"/>
      <c r="AHI66" s="240"/>
      <c r="AHJ66" s="239"/>
      <c r="AHK66" s="239"/>
      <c r="AHL66" s="240"/>
      <c r="AHM66" s="240"/>
      <c r="AHN66" s="240"/>
      <c r="AHO66" s="239"/>
      <c r="AHP66" s="239"/>
      <c r="AHQ66" s="240"/>
      <c r="AHR66" s="239"/>
      <c r="AHS66" s="239"/>
      <c r="AHT66" s="240"/>
      <c r="AHU66" s="240"/>
      <c r="AHV66" s="240"/>
      <c r="AHW66" s="239"/>
      <c r="AHX66" s="239"/>
      <c r="AHY66" s="240"/>
      <c r="AHZ66" s="239"/>
      <c r="AIA66" s="239"/>
      <c r="AIB66" s="240"/>
      <c r="AIC66" s="240"/>
      <c r="AID66" s="240"/>
      <c r="AIE66" s="239"/>
      <c r="AIF66" s="239"/>
      <c r="AIG66" s="240"/>
      <c r="AIH66" s="239"/>
      <c r="AII66" s="239"/>
      <c r="AIJ66" s="240"/>
      <c r="AIK66" s="240"/>
      <c r="AIL66" s="240"/>
      <c r="AIM66" s="239"/>
      <c r="AIN66" s="239"/>
      <c r="AIO66" s="240"/>
      <c r="AIP66" s="239"/>
      <c r="AIQ66" s="239"/>
      <c r="AIR66" s="240"/>
      <c r="AIS66" s="240"/>
      <c r="AIT66" s="240"/>
      <c r="AIU66" s="239"/>
      <c r="AIV66" s="239"/>
      <c r="AIW66" s="240"/>
      <c r="AIX66" s="239"/>
      <c r="AIY66" s="239"/>
      <c r="AIZ66" s="240"/>
      <c r="AJA66" s="240"/>
      <c r="AJB66" s="240"/>
      <c r="AJC66" s="239"/>
      <c r="AJD66" s="239"/>
      <c r="AJE66" s="240"/>
      <c r="AJF66" s="239"/>
      <c r="AJG66" s="239"/>
      <c r="AJH66" s="240"/>
      <c r="AJI66" s="240"/>
      <c r="AJJ66" s="240"/>
      <c r="AJK66" s="239"/>
      <c r="AJL66" s="239"/>
      <c r="AJM66" s="240"/>
      <c r="AJN66" s="239"/>
      <c r="AJO66" s="239"/>
      <c r="AJP66" s="240"/>
      <c r="AJQ66" s="240"/>
      <c r="AJR66" s="240"/>
      <c r="AJS66" s="239"/>
      <c r="AJT66" s="239"/>
      <c r="AJU66" s="240"/>
      <c r="AJV66" s="239"/>
      <c r="AJW66" s="239"/>
      <c r="AJX66" s="240"/>
      <c r="AJY66" s="240"/>
      <c r="AJZ66" s="240"/>
      <c r="AKA66" s="239"/>
      <c r="AKB66" s="239"/>
      <c r="AKC66" s="240"/>
      <c r="AKD66" s="239"/>
      <c r="AKE66" s="239"/>
      <c r="AKF66" s="240"/>
      <c r="AKG66" s="240"/>
      <c r="AKH66" s="240"/>
      <c r="AKI66" s="239"/>
      <c r="AKJ66" s="239"/>
      <c r="AKK66" s="240"/>
      <c r="AKL66" s="239"/>
      <c r="AKM66" s="239"/>
      <c r="AKN66" s="240"/>
      <c r="AKO66" s="240"/>
      <c r="AKP66" s="240"/>
      <c r="AKQ66" s="239"/>
      <c r="AKR66" s="239"/>
      <c r="AKS66" s="240"/>
      <c r="AKT66" s="239"/>
      <c r="AKU66" s="239"/>
      <c r="AKV66" s="240"/>
      <c r="AKW66" s="240"/>
      <c r="AKX66" s="240"/>
      <c r="AKY66" s="239"/>
      <c r="AKZ66" s="239"/>
      <c r="ALA66" s="240"/>
      <c r="ALB66" s="239"/>
      <c r="ALC66" s="239"/>
      <c r="ALD66" s="240"/>
      <c r="ALE66" s="240"/>
      <c r="ALF66" s="240"/>
      <c r="ALG66" s="239"/>
      <c r="ALH66" s="239"/>
      <c r="ALI66" s="240"/>
      <c r="ALJ66" s="239"/>
      <c r="ALK66" s="239"/>
      <c r="ALL66" s="240"/>
      <c r="ALM66" s="240"/>
      <c r="ALN66" s="240"/>
      <c r="ALO66" s="239"/>
      <c r="ALP66" s="239"/>
      <c r="ALQ66" s="240"/>
      <c r="ALR66" s="239"/>
      <c r="ALS66" s="239"/>
      <c r="ALT66" s="240"/>
      <c r="ALU66" s="240"/>
      <c r="ALV66" s="240"/>
      <c r="ALW66" s="239"/>
      <c r="ALX66" s="239"/>
      <c r="ALY66" s="240"/>
      <c r="ALZ66" s="239"/>
      <c r="AMA66" s="239"/>
      <c r="AMB66" s="240"/>
      <c r="AMC66" s="240"/>
      <c r="AMD66" s="240"/>
      <c r="AME66" s="239"/>
      <c r="AMF66" s="239"/>
      <c r="AMG66" s="240"/>
      <c r="AMH66" s="239"/>
      <c r="AMI66" s="239"/>
      <c r="AMJ66" s="240"/>
      <c r="AMK66" s="240"/>
      <c r="AML66" s="240"/>
      <c r="AMM66" s="239"/>
      <c r="AMN66" s="239"/>
      <c r="AMO66" s="240"/>
      <c r="AMP66" s="239"/>
      <c r="AMQ66" s="239"/>
      <c r="AMR66" s="240"/>
      <c r="AMS66" s="240"/>
      <c r="AMT66" s="240"/>
      <c r="AMU66" s="239"/>
      <c r="AMV66" s="239"/>
      <c r="AMW66" s="240"/>
      <c r="AMX66" s="239"/>
      <c r="AMY66" s="239"/>
      <c r="AMZ66" s="240"/>
      <c r="ANA66" s="240"/>
      <c r="ANB66" s="240"/>
      <c r="ANC66" s="239"/>
      <c r="AND66" s="239"/>
      <c r="ANE66" s="240"/>
      <c r="ANF66" s="239"/>
      <c r="ANG66" s="239"/>
      <c r="ANH66" s="240"/>
      <c r="ANI66" s="240"/>
      <c r="ANJ66" s="240"/>
      <c r="ANK66" s="239"/>
      <c r="ANL66" s="239"/>
      <c r="ANM66" s="240"/>
      <c r="ANN66" s="239"/>
      <c r="ANO66" s="239"/>
      <c r="ANP66" s="240"/>
      <c r="ANQ66" s="240"/>
      <c r="ANR66" s="240"/>
      <c r="ANS66" s="239"/>
      <c r="ANT66" s="239"/>
      <c r="ANU66" s="240"/>
      <c r="ANV66" s="239"/>
      <c r="ANW66" s="239"/>
      <c r="ANX66" s="240"/>
      <c r="ANY66" s="240"/>
      <c r="ANZ66" s="240"/>
      <c r="AOA66" s="239"/>
      <c r="AOB66" s="239"/>
      <c r="AOC66" s="240"/>
      <c r="AOD66" s="239"/>
      <c r="AOE66" s="239"/>
      <c r="AOF66" s="240"/>
      <c r="AOG66" s="240"/>
      <c r="AOH66" s="240"/>
      <c r="AOI66" s="239"/>
      <c r="AOJ66" s="239"/>
      <c r="AOK66" s="240"/>
      <c r="AOL66" s="239"/>
      <c r="AOM66" s="239"/>
      <c r="AON66" s="240"/>
      <c r="AOO66" s="240"/>
      <c r="AOP66" s="240"/>
      <c r="AOQ66" s="239"/>
      <c r="AOR66" s="239"/>
      <c r="AOS66" s="240"/>
      <c r="AOT66" s="239"/>
      <c r="AOU66" s="239"/>
      <c r="AOV66" s="240"/>
      <c r="AOW66" s="240"/>
      <c r="AOX66" s="240"/>
      <c r="AOY66" s="239"/>
      <c r="AOZ66" s="239"/>
      <c r="APA66" s="240"/>
      <c r="APB66" s="239"/>
      <c r="APC66" s="239"/>
      <c r="APD66" s="240"/>
      <c r="APE66" s="240"/>
      <c r="APF66" s="240"/>
      <c r="APG66" s="239"/>
      <c r="APH66" s="239"/>
      <c r="API66" s="240"/>
      <c r="APJ66" s="239"/>
      <c r="APK66" s="239"/>
      <c r="APL66" s="240"/>
      <c r="APM66" s="240"/>
      <c r="APN66" s="240"/>
      <c r="APO66" s="239"/>
      <c r="APP66" s="239"/>
      <c r="APQ66" s="240"/>
      <c r="APR66" s="239"/>
      <c r="APS66" s="239"/>
      <c r="APT66" s="240"/>
      <c r="APU66" s="240"/>
      <c r="APV66" s="240"/>
      <c r="APW66" s="239"/>
      <c r="APX66" s="239"/>
      <c r="APY66" s="240"/>
      <c r="APZ66" s="239"/>
      <c r="AQA66" s="239"/>
      <c r="AQB66" s="240"/>
      <c r="AQC66" s="240"/>
      <c r="AQD66" s="240"/>
      <c r="AQE66" s="239"/>
      <c r="AQF66" s="239"/>
      <c r="AQG66" s="240"/>
      <c r="AQH66" s="239"/>
      <c r="AQI66" s="239"/>
      <c r="AQJ66" s="240"/>
      <c r="AQK66" s="240"/>
      <c r="AQL66" s="240"/>
      <c r="AQM66" s="239"/>
      <c r="AQN66" s="239"/>
      <c r="AQO66" s="240"/>
      <c r="AQP66" s="239"/>
      <c r="AQQ66" s="239"/>
      <c r="AQR66" s="240"/>
      <c r="AQS66" s="240"/>
      <c r="AQT66" s="240"/>
      <c r="AQU66" s="239"/>
      <c r="AQV66" s="239"/>
      <c r="AQW66" s="240"/>
      <c r="AQX66" s="239"/>
      <c r="AQY66" s="239"/>
      <c r="AQZ66" s="240"/>
      <c r="ARA66" s="240"/>
      <c r="ARB66" s="240"/>
      <c r="ARC66" s="239"/>
      <c r="ARD66" s="239"/>
      <c r="ARE66" s="240"/>
      <c r="ARF66" s="239"/>
      <c r="ARG66" s="239"/>
      <c r="ARH66" s="240"/>
      <c r="ARI66" s="240"/>
      <c r="ARJ66" s="240"/>
      <c r="ARK66" s="239"/>
      <c r="ARL66" s="239"/>
      <c r="ARM66" s="240"/>
      <c r="ARN66" s="239"/>
      <c r="ARO66" s="239"/>
      <c r="ARP66" s="240"/>
      <c r="ARQ66" s="240"/>
      <c r="ARR66" s="240"/>
      <c r="ARS66" s="239"/>
      <c r="ART66" s="239"/>
      <c r="ARU66" s="240"/>
      <c r="ARV66" s="239"/>
      <c r="ARW66" s="239"/>
      <c r="ARX66" s="240"/>
      <c r="ARY66" s="240"/>
      <c r="ARZ66" s="240"/>
      <c r="ASA66" s="239"/>
      <c r="ASB66" s="239"/>
      <c r="ASC66" s="240"/>
      <c r="ASD66" s="239"/>
      <c r="ASE66" s="239"/>
      <c r="ASF66" s="240"/>
      <c r="ASG66" s="240"/>
      <c r="ASH66" s="240"/>
      <c r="ASI66" s="239"/>
      <c r="ASJ66" s="239"/>
      <c r="ASK66" s="240"/>
      <c r="ASL66" s="239"/>
      <c r="ASM66" s="239"/>
      <c r="ASN66" s="240"/>
      <c r="ASO66" s="240"/>
      <c r="ASP66" s="240"/>
      <c r="ASQ66" s="239"/>
      <c r="ASR66" s="239"/>
      <c r="ASS66" s="240"/>
      <c r="AST66" s="239"/>
      <c r="ASU66" s="239"/>
      <c r="ASV66" s="240"/>
      <c r="ASW66" s="240"/>
      <c r="ASX66" s="240"/>
      <c r="ASY66" s="239"/>
      <c r="ASZ66" s="239"/>
      <c r="ATA66" s="240"/>
      <c r="ATB66" s="239"/>
      <c r="ATC66" s="239"/>
      <c r="ATD66" s="240"/>
      <c r="ATE66" s="240"/>
      <c r="ATF66" s="240"/>
      <c r="ATG66" s="239"/>
      <c r="ATH66" s="239"/>
      <c r="ATI66" s="240"/>
      <c r="ATJ66" s="239"/>
      <c r="ATK66" s="239"/>
      <c r="ATL66" s="240"/>
      <c r="ATM66" s="240"/>
      <c r="ATN66" s="240"/>
      <c r="ATO66" s="239"/>
      <c r="ATP66" s="239"/>
      <c r="ATQ66" s="240"/>
      <c r="ATR66" s="239"/>
      <c r="ATS66" s="239"/>
      <c r="ATT66" s="240"/>
      <c r="ATU66" s="240"/>
      <c r="ATV66" s="240"/>
      <c r="ATW66" s="239"/>
      <c r="ATX66" s="239"/>
      <c r="ATY66" s="240"/>
      <c r="ATZ66" s="239"/>
      <c r="AUA66" s="239"/>
      <c r="AUB66" s="240"/>
      <c r="AUC66" s="240"/>
      <c r="AUD66" s="240"/>
      <c r="AUE66" s="239"/>
      <c r="AUF66" s="239"/>
      <c r="AUG66" s="240"/>
      <c r="AUH66" s="239"/>
      <c r="AUI66" s="239"/>
      <c r="AUJ66" s="240"/>
      <c r="AUK66" s="240"/>
      <c r="AUL66" s="240"/>
      <c r="AUM66" s="239"/>
      <c r="AUN66" s="239"/>
      <c r="AUO66" s="240"/>
      <c r="AUP66" s="239"/>
      <c r="AUQ66" s="239"/>
      <c r="AUR66" s="240"/>
      <c r="AUS66" s="240"/>
      <c r="AUT66" s="240"/>
      <c r="AUU66" s="239"/>
      <c r="AUV66" s="239"/>
      <c r="AUW66" s="240"/>
      <c r="AUX66" s="239"/>
      <c r="AUY66" s="239"/>
      <c r="AUZ66" s="240"/>
      <c r="AVA66" s="240"/>
      <c r="AVB66" s="240"/>
      <c r="AVC66" s="239"/>
      <c r="AVD66" s="239"/>
      <c r="AVE66" s="240"/>
      <c r="AVF66" s="239"/>
      <c r="AVG66" s="239"/>
      <c r="AVH66" s="240"/>
      <c r="AVI66" s="240"/>
      <c r="AVJ66" s="240"/>
      <c r="AVK66" s="239"/>
      <c r="AVL66" s="239"/>
      <c r="AVM66" s="240"/>
      <c r="AVN66" s="239"/>
      <c r="AVO66" s="239"/>
      <c r="AVP66" s="240"/>
      <c r="AVQ66" s="240"/>
      <c r="AVR66" s="240"/>
      <c r="AVS66" s="239"/>
      <c r="AVT66" s="239"/>
      <c r="AVU66" s="240"/>
      <c r="AVV66" s="239"/>
      <c r="AVW66" s="239"/>
      <c r="AVX66" s="240"/>
      <c r="AVY66" s="240"/>
      <c r="AVZ66" s="240"/>
      <c r="AWA66" s="239"/>
      <c r="AWB66" s="239"/>
      <c r="AWC66" s="240"/>
      <c r="AWD66" s="239"/>
      <c r="AWE66" s="239"/>
      <c r="AWF66" s="240"/>
      <c r="AWG66" s="240"/>
      <c r="AWH66" s="240"/>
      <c r="AWI66" s="239"/>
      <c r="AWJ66" s="239"/>
      <c r="AWK66" s="240"/>
      <c r="AWL66" s="239"/>
      <c r="AWM66" s="239"/>
      <c r="AWN66" s="240"/>
      <c r="AWO66" s="240"/>
      <c r="AWP66" s="240"/>
      <c r="AWQ66" s="239"/>
      <c r="AWR66" s="239"/>
      <c r="AWS66" s="240"/>
      <c r="AWT66" s="239"/>
      <c r="AWU66" s="239"/>
      <c r="AWV66" s="240"/>
      <c r="AWW66" s="240"/>
      <c r="AWX66" s="240"/>
      <c r="AWY66" s="239"/>
      <c r="AWZ66" s="239"/>
      <c r="AXA66" s="240"/>
      <c r="AXB66" s="239"/>
      <c r="AXC66" s="239"/>
      <c r="AXD66" s="240"/>
      <c r="AXE66" s="240"/>
      <c r="AXF66" s="240"/>
      <c r="AXG66" s="239"/>
      <c r="AXH66" s="239"/>
      <c r="AXI66" s="240"/>
      <c r="AXJ66" s="239"/>
      <c r="AXK66" s="239"/>
      <c r="AXL66" s="240"/>
      <c r="AXM66" s="240"/>
      <c r="AXN66" s="240"/>
      <c r="AXO66" s="239"/>
      <c r="AXP66" s="239"/>
      <c r="AXQ66" s="240"/>
      <c r="AXR66" s="239"/>
      <c r="AXS66" s="239"/>
      <c r="AXT66" s="240"/>
      <c r="AXU66" s="240"/>
      <c r="AXV66" s="240"/>
      <c r="AXW66" s="239"/>
      <c r="AXX66" s="239"/>
      <c r="AXY66" s="240"/>
      <c r="AXZ66" s="239"/>
      <c r="AYA66" s="239"/>
      <c r="AYB66" s="240"/>
      <c r="AYC66" s="240"/>
      <c r="AYD66" s="240"/>
      <c r="AYE66" s="239"/>
      <c r="AYF66" s="239"/>
      <c r="AYG66" s="240"/>
      <c r="AYH66" s="239"/>
      <c r="AYI66" s="239"/>
      <c r="AYJ66" s="240"/>
      <c r="AYK66" s="240"/>
      <c r="AYL66" s="240"/>
      <c r="AYM66" s="239"/>
      <c r="AYN66" s="239"/>
      <c r="AYO66" s="240"/>
      <c r="AYP66" s="239"/>
      <c r="AYQ66" s="239"/>
      <c r="AYR66" s="240"/>
      <c r="AYS66" s="240"/>
      <c r="AYT66" s="240"/>
      <c r="AYU66" s="239"/>
      <c r="AYV66" s="239"/>
      <c r="AYW66" s="240"/>
      <c r="AYX66" s="239"/>
      <c r="AYY66" s="239"/>
      <c r="AYZ66" s="240"/>
      <c r="AZA66" s="240"/>
      <c r="AZB66" s="240"/>
      <c r="AZC66" s="239"/>
      <c r="AZD66" s="239"/>
      <c r="AZE66" s="240"/>
      <c r="AZF66" s="239"/>
      <c r="AZG66" s="239"/>
      <c r="AZH66" s="240"/>
      <c r="AZI66" s="240"/>
      <c r="AZJ66" s="240"/>
      <c r="AZK66" s="239"/>
      <c r="AZL66" s="239"/>
      <c r="AZM66" s="240"/>
      <c r="AZN66" s="239"/>
      <c r="AZO66" s="239"/>
      <c r="AZP66" s="240"/>
      <c r="AZQ66" s="240"/>
      <c r="AZR66" s="240"/>
      <c r="AZS66" s="239"/>
      <c r="AZT66" s="239"/>
      <c r="AZU66" s="240"/>
      <c r="AZV66" s="239"/>
      <c r="AZW66" s="239"/>
      <c r="AZX66" s="240"/>
      <c r="AZY66" s="240"/>
      <c r="AZZ66" s="240"/>
      <c r="BAA66" s="239"/>
      <c r="BAB66" s="239"/>
      <c r="BAC66" s="240"/>
      <c r="BAD66" s="239"/>
      <c r="BAE66" s="239"/>
      <c r="BAF66" s="240"/>
      <c r="BAG66" s="240"/>
      <c r="BAH66" s="240"/>
      <c r="BAI66" s="239"/>
      <c r="BAJ66" s="239"/>
      <c r="BAK66" s="240"/>
      <c r="BAL66" s="239"/>
      <c r="BAM66" s="239"/>
      <c r="BAN66" s="240"/>
      <c r="BAO66" s="240"/>
      <c r="BAP66" s="240"/>
      <c r="BAQ66" s="239"/>
      <c r="BAR66" s="239"/>
      <c r="BAS66" s="240"/>
      <c r="BAT66" s="239"/>
      <c r="BAU66" s="239"/>
      <c r="BAV66" s="240"/>
      <c r="BAW66" s="240"/>
      <c r="BAX66" s="240"/>
      <c r="BAY66" s="239"/>
      <c r="BAZ66" s="239"/>
      <c r="BBA66" s="240"/>
      <c r="BBB66" s="239"/>
      <c r="BBC66" s="239"/>
      <c r="BBD66" s="240"/>
      <c r="BBE66" s="240"/>
      <c r="BBF66" s="240"/>
      <c r="BBG66" s="239"/>
      <c r="BBH66" s="239"/>
      <c r="BBI66" s="240"/>
      <c r="BBJ66" s="239"/>
      <c r="BBK66" s="239"/>
      <c r="BBL66" s="240"/>
      <c r="BBM66" s="240"/>
      <c r="BBN66" s="240"/>
      <c r="BBO66" s="239"/>
      <c r="BBP66" s="239"/>
      <c r="BBQ66" s="240"/>
      <c r="BBR66" s="239"/>
      <c r="BBS66" s="239"/>
      <c r="BBT66" s="240"/>
      <c r="BBU66" s="240"/>
      <c r="BBV66" s="240"/>
      <c r="BBW66" s="239"/>
      <c r="BBX66" s="239"/>
      <c r="BBY66" s="240"/>
      <c r="BBZ66" s="239"/>
      <c r="BCA66" s="239"/>
      <c r="BCB66" s="240"/>
      <c r="BCC66" s="240"/>
      <c r="BCD66" s="240"/>
      <c r="BCE66" s="239"/>
      <c r="BCF66" s="239"/>
      <c r="BCG66" s="240"/>
      <c r="BCH66" s="239"/>
      <c r="BCI66" s="239"/>
      <c r="BCJ66" s="240"/>
      <c r="BCK66" s="240"/>
      <c r="BCL66" s="240"/>
      <c r="BCM66" s="239"/>
      <c r="BCN66" s="239"/>
      <c r="BCO66" s="240"/>
      <c r="BCP66" s="239"/>
      <c r="BCQ66" s="239"/>
      <c r="BCR66" s="240"/>
      <c r="BCS66" s="240"/>
      <c r="BCT66" s="240"/>
      <c r="BCU66" s="239"/>
      <c r="BCV66" s="239"/>
      <c r="BCW66" s="240"/>
      <c r="BCX66" s="239"/>
      <c r="BCY66" s="239"/>
      <c r="BCZ66" s="240"/>
      <c r="BDA66" s="240"/>
      <c r="BDB66" s="240"/>
      <c r="BDC66" s="239"/>
      <c r="BDD66" s="239"/>
      <c r="BDE66" s="240"/>
      <c r="BDF66" s="239"/>
      <c r="BDG66" s="239"/>
      <c r="BDH66" s="240"/>
      <c r="BDI66" s="240"/>
      <c r="BDJ66" s="240"/>
      <c r="BDK66" s="239"/>
      <c r="BDL66" s="239"/>
      <c r="BDM66" s="240"/>
      <c r="BDN66" s="239"/>
      <c r="BDO66" s="239"/>
      <c r="BDP66" s="240"/>
      <c r="BDQ66" s="240"/>
      <c r="BDR66" s="240"/>
      <c r="BDS66" s="239"/>
      <c r="BDT66" s="239"/>
      <c r="BDU66" s="240"/>
      <c r="BDV66" s="239"/>
      <c r="BDW66" s="239"/>
      <c r="BDX66" s="240"/>
      <c r="BDY66" s="240"/>
      <c r="BDZ66" s="240"/>
      <c r="BEA66" s="239"/>
      <c r="BEB66" s="239"/>
      <c r="BEC66" s="240"/>
      <c r="BED66" s="239"/>
      <c r="BEE66" s="239"/>
      <c r="BEF66" s="240"/>
      <c r="BEG66" s="240"/>
      <c r="BEH66" s="240"/>
      <c r="BEI66" s="239"/>
      <c r="BEJ66" s="239"/>
      <c r="BEK66" s="240"/>
      <c r="BEL66" s="239"/>
      <c r="BEM66" s="239"/>
      <c r="BEN66" s="240"/>
      <c r="BEO66" s="240"/>
      <c r="BEP66" s="240"/>
      <c r="BEQ66" s="239"/>
      <c r="BER66" s="239"/>
      <c r="BES66" s="240"/>
      <c r="BET66" s="239"/>
      <c r="BEU66" s="239"/>
      <c r="BEV66" s="240"/>
      <c r="BEW66" s="240"/>
      <c r="BEX66" s="240"/>
      <c r="BEY66" s="239"/>
      <c r="BEZ66" s="239"/>
      <c r="BFA66" s="240"/>
      <c r="BFB66" s="239"/>
      <c r="BFC66" s="239"/>
      <c r="BFD66" s="240"/>
      <c r="BFE66" s="240"/>
      <c r="BFF66" s="240"/>
      <c r="BFG66" s="239"/>
      <c r="BFH66" s="239"/>
      <c r="BFI66" s="240"/>
      <c r="BFJ66" s="239"/>
      <c r="BFK66" s="239"/>
      <c r="BFL66" s="240"/>
      <c r="BFM66" s="240"/>
      <c r="BFN66" s="240"/>
      <c r="BFO66" s="239"/>
      <c r="BFP66" s="239"/>
      <c r="BFQ66" s="240"/>
      <c r="BFR66" s="239"/>
      <c r="BFS66" s="239"/>
      <c r="BFT66" s="240"/>
      <c r="BFU66" s="240"/>
      <c r="BFV66" s="240"/>
      <c r="BFW66" s="239"/>
      <c r="BFX66" s="239"/>
      <c r="BFY66" s="240"/>
      <c r="BFZ66" s="239"/>
      <c r="BGA66" s="239"/>
      <c r="BGB66" s="240"/>
      <c r="BGC66" s="240"/>
      <c r="BGD66" s="240"/>
      <c r="BGE66" s="239"/>
      <c r="BGF66" s="239"/>
      <c r="BGG66" s="240"/>
      <c r="BGH66" s="239"/>
      <c r="BGI66" s="239"/>
      <c r="BGJ66" s="240"/>
      <c r="BGK66" s="240"/>
      <c r="BGL66" s="240"/>
      <c r="BGM66" s="239"/>
      <c r="BGN66" s="239"/>
      <c r="BGO66" s="240"/>
      <c r="BGP66" s="239"/>
      <c r="BGQ66" s="239"/>
      <c r="BGR66" s="240"/>
      <c r="BGS66" s="240"/>
      <c r="BGT66" s="240"/>
      <c r="BGU66" s="239"/>
      <c r="BGV66" s="239"/>
      <c r="BGW66" s="240"/>
      <c r="BGX66" s="239"/>
      <c r="BGY66" s="239"/>
      <c r="BGZ66" s="240"/>
      <c r="BHA66" s="240"/>
      <c r="BHB66" s="240"/>
      <c r="BHC66" s="239"/>
      <c r="BHD66" s="239"/>
      <c r="BHE66" s="240"/>
      <c r="BHF66" s="239"/>
      <c r="BHG66" s="239"/>
      <c r="BHH66" s="240"/>
      <c r="BHI66" s="240"/>
      <c r="BHJ66" s="240"/>
      <c r="BHK66" s="239"/>
      <c r="BHL66" s="239"/>
      <c r="BHM66" s="240"/>
      <c r="BHN66" s="239"/>
      <c r="BHO66" s="239"/>
      <c r="BHP66" s="240"/>
      <c r="BHQ66" s="240"/>
      <c r="BHR66" s="240"/>
      <c r="BHS66" s="239"/>
      <c r="BHT66" s="239"/>
      <c r="BHU66" s="240"/>
      <c r="BHV66" s="239"/>
      <c r="BHW66" s="239"/>
      <c r="BHX66" s="240"/>
      <c r="BHY66" s="240"/>
      <c r="BHZ66" s="240"/>
      <c r="BIA66" s="239"/>
      <c r="BIB66" s="239"/>
      <c r="BIC66" s="240"/>
      <c r="BID66" s="239"/>
      <c r="BIE66" s="239"/>
      <c r="BIF66" s="240"/>
      <c r="BIG66" s="240"/>
      <c r="BIH66" s="240"/>
      <c r="BII66" s="239"/>
      <c r="BIJ66" s="239"/>
      <c r="BIK66" s="240"/>
      <c r="BIL66" s="239"/>
      <c r="BIM66" s="239"/>
      <c r="BIN66" s="240"/>
      <c r="BIO66" s="240"/>
      <c r="BIP66" s="240"/>
      <c r="BIQ66" s="239"/>
      <c r="BIR66" s="239"/>
      <c r="BIS66" s="240"/>
      <c r="BIT66" s="239"/>
      <c r="BIU66" s="239"/>
      <c r="BIV66" s="240"/>
      <c r="BIW66" s="240"/>
      <c r="BIX66" s="240"/>
      <c r="BIY66" s="239"/>
      <c r="BIZ66" s="239"/>
      <c r="BJA66" s="240"/>
      <c r="BJB66" s="239"/>
      <c r="BJC66" s="239"/>
      <c r="BJD66" s="240"/>
      <c r="BJE66" s="240"/>
      <c r="BJF66" s="240"/>
      <c r="BJG66" s="239"/>
      <c r="BJH66" s="239"/>
      <c r="BJI66" s="240"/>
      <c r="BJJ66" s="239"/>
      <c r="BJK66" s="239"/>
      <c r="BJL66" s="240"/>
      <c r="BJM66" s="240"/>
      <c r="BJN66" s="240"/>
      <c r="BJO66" s="239"/>
      <c r="BJP66" s="239"/>
      <c r="BJQ66" s="240"/>
      <c r="BJR66" s="239"/>
      <c r="BJS66" s="239"/>
      <c r="BJT66" s="240"/>
      <c r="BJU66" s="240"/>
      <c r="BJV66" s="240"/>
      <c r="BJW66" s="239"/>
      <c r="BJX66" s="239"/>
      <c r="BJY66" s="240"/>
      <c r="BJZ66" s="239"/>
      <c r="BKA66" s="239"/>
      <c r="BKB66" s="240"/>
      <c r="BKC66" s="240"/>
      <c r="BKD66" s="240"/>
      <c r="BKE66" s="239"/>
      <c r="BKF66" s="239"/>
      <c r="BKG66" s="240"/>
      <c r="BKH66" s="239"/>
      <c r="BKI66" s="239"/>
      <c r="BKJ66" s="240"/>
      <c r="BKK66" s="240"/>
      <c r="BKL66" s="240"/>
      <c r="BKM66" s="239"/>
      <c r="BKN66" s="239"/>
      <c r="BKO66" s="240"/>
      <c r="BKP66" s="239"/>
      <c r="BKQ66" s="239"/>
      <c r="BKR66" s="240"/>
      <c r="BKS66" s="240"/>
      <c r="BKT66" s="240"/>
      <c r="BKU66" s="239"/>
      <c r="BKV66" s="239"/>
      <c r="BKW66" s="240"/>
      <c r="BKX66" s="239"/>
      <c r="BKY66" s="239"/>
      <c r="BKZ66" s="240"/>
      <c r="BLA66" s="240"/>
      <c r="BLB66" s="240"/>
      <c r="BLC66" s="239"/>
      <c r="BLD66" s="239"/>
      <c r="BLE66" s="240"/>
      <c r="BLF66" s="239"/>
      <c r="BLG66" s="239"/>
      <c r="BLH66" s="240"/>
      <c r="BLI66" s="240"/>
      <c r="BLJ66" s="240"/>
      <c r="BLK66" s="239"/>
      <c r="BLL66" s="239"/>
      <c r="BLM66" s="240"/>
      <c r="BLN66" s="239"/>
      <c r="BLO66" s="239"/>
      <c r="BLP66" s="240"/>
      <c r="BLQ66" s="240"/>
      <c r="BLR66" s="240"/>
      <c r="BLS66" s="239"/>
      <c r="BLT66" s="239"/>
      <c r="BLU66" s="240"/>
      <c r="BLV66" s="239"/>
      <c r="BLW66" s="239"/>
      <c r="BLX66" s="240"/>
      <c r="BLY66" s="240"/>
      <c r="BLZ66" s="240"/>
      <c r="BMA66" s="239"/>
      <c r="BMB66" s="239"/>
      <c r="BMC66" s="240"/>
      <c r="BMD66" s="239"/>
      <c r="BME66" s="239"/>
      <c r="BMF66" s="240"/>
      <c r="BMG66" s="240"/>
      <c r="BMH66" s="240"/>
      <c r="BMI66" s="239"/>
      <c r="BMJ66" s="239"/>
      <c r="BMK66" s="240"/>
      <c r="BML66" s="239"/>
      <c r="BMM66" s="239"/>
      <c r="BMN66" s="240"/>
      <c r="BMO66" s="240"/>
      <c r="BMP66" s="240"/>
      <c r="BMQ66" s="239"/>
      <c r="BMR66" s="239"/>
      <c r="BMS66" s="240"/>
      <c r="BMT66" s="239"/>
      <c r="BMU66" s="239"/>
      <c r="BMV66" s="240"/>
      <c r="BMW66" s="240"/>
      <c r="BMX66" s="240"/>
      <c r="BMY66" s="239"/>
      <c r="BMZ66" s="239"/>
      <c r="BNA66" s="240"/>
      <c r="BNB66" s="239"/>
      <c r="BNC66" s="239"/>
      <c r="BND66" s="240"/>
      <c r="BNE66" s="240"/>
      <c r="BNF66" s="240"/>
      <c r="BNG66" s="239"/>
      <c r="BNH66" s="239"/>
      <c r="BNI66" s="240"/>
      <c r="BNJ66" s="239"/>
      <c r="BNK66" s="239"/>
      <c r="BNL66" s="240"/>
      <c r="BNM66" s="240"/>
      <c r="BNN66" s="240"/>
      <c r="BNO66" s="239"/>
      <c r="BNP66" s="239"/>
      <c r="BNQ66" s="240"/>
      <c r="BNR66" s="239"/>
      <c r="BNS66" s="239"/>
      <c r="BNT66" s="240"/>
      <c r="BNU66" s="240"/>
      <c r="BNV66" s="240"/>
      <c r="BNW66" s="239"/>
      <c r="BNX66" s="239"/>
      <c r="BNY66" s="240"/>
      <c r="BNZ66" s="239"/>
      <c r="BOA66" s="239"/>
      <c r="BOB66" s="240"/>
      <c r="BOC66" s="240"/>
      <c r="BOD66" s="240"/>
      <c r="BOE66" s="239"/>
      <c r="BOF66" s="239"/>
      <c r="BOG66" s="240"/>
      <c r="BOH66" s="239"/>
      <c r="BOI66" s="239"/>
      <c r="BOJ66" s="240"/>
      <c r="BOK66" s="240"/>
      <c r="BOL66" s="240"/>
      <c r="BOM66" s="239"/>
      <c r="BON66" s="239"/>
      <c r="BOO66" s="240"/>
      <c r="BOP66" s="239"/>
      <c r="BOQ66" s="239"/>
      <c r="BOR66" s="240"/>
      <c r="BOS66" s="240"/>
      <c r="BOT66" s="240"/>
      <c r="BOU66" s="239"/>
      <c r="BOV66" s="239"/>
      <c r="BOW66" s="240"/>
      <c r="BOX66" s="239"/>
      <c r="BOY66" s="239"/>
      <c r="BOZ66" s="240"/>
      <c r="BPA66" s="240"/>
      <c r="BPB66" s="240"/>
      <c r="BPC66" s="239"/>
      <c r="BPD66" s="239"/>
      <c r="BPE66" s="240"/>
      <c r="BPF66" s="239"/>
      <c r="BPG66" s="239"/>
      <c r="BPH66" s="240"/>
      <c r="BPI66" s="240"/>
      <c r="BPJ66" s="240"/>
      <c r="BPK66" s="239"/>
      <c r="BPL66" s="239"/>
      <c r="BPM66" s="240"/>
      <c r="BPN66" s="239"/>
      <c r="BPO66" s="239"/>
      <c r="BPP66" s="240"/>
      <c r="BPQ66" s="240"/>
      <c r="BPR66" s="240"/>
      <c r="BPS66" s="239"/>
      <c r="BPT66" s="239"/>
      <c r="BPU66" s="240"/>
      <c r="BPV66" s="239"/>
      <c r="BPW66" s="239"/>
      <c r="BPX66" s="240"/>
      <c r="BPY66" s="240"/>
      <c r="BPZ66" s="240"/>
      <c r="BQA66" s="239"/>
      <c r="BQB66" s="239"/>
      <c r="BQC66" s="240"/>
      <c r="BQD66" s="239"/>
      <c r="BQE66" s="239"/>
      <c r="BQF66" s="240"/>
      <c r="BQG66" s="240"/>
      <c r="BQH66" s="240"/>
      <c r="BQI66" s="239"/>
      <c r="BQJ66" s="239"/>
      <c r="BQK66" s="240"/>
      <c r="BQL66" s="239"/>
      <c r="BQM66" s="239"/>
      <c r="BQN66" s="240"/>
      <c r="BQO66" s="240"/>
      <c r="BQP66" s="240"/>
      <c r="BQQ66" s="239"/>
      <c r="BQR66" s="239"/>
      <c r="BQS66" s="240"/>
      <c r="BQT66" s="239"/>
      <c r="BQU66" s="239"/>
      <c r="BQV66" s="240"/>
      <c r="BQW66" s="240"/>
      <c r="BQX66" s="240"/>
      <c r="BQY66" s="239"/>
      <c r="BQZ66" s="239"/>
      <c r="BRA66" s="240"/>
      <c r="BRB66" s="239"/>
      <c r="BRC66" s="239"/>
      <c r="BRD66" s="240"/>
      <c r="BRE66" s="240"/>
      <c r="BRF66" s="240"/>
      <c r="BRG66" s="239"/>
      <c r="BRH66" s="239"/>
      <c r="BRI66" s="240"/>
      <c r="BRJ66" s="239"/>
      <c r="BRK66" s="239"/>
      <c r="BRL66" s="240"/>
      <c r="BRM66" s="240"/>
      <c r="BRN66" s="240"/>
      <c r="BRO66" s="239"/>
      <c r="BRP66" s="239"/>
      <c r="BRQ66" s="240"/>
      <c r="BRR66" s="239"/>
      <c r="BRS66" s="239"/>
      <c r="BRT66" s="240"/>
      <c r="BRU66" s="240"/>
      <c r="BRV66" s="240"/>
      <c r="BRW66" s="239"/>
      <c r="BRX66" s="239"/>
      <c r="BRY66" s="240"/>
      <c r="BRZ66" s="239"/>
      <c r="BSA66" s="239"/>
      <c r="BSB66" s="240"/>
      <c r="BSC66" s="240"/>
      <c r="BSD66" s="240"/>
      <c r="BSE66" s="239"/>
      <c r="BSF66" s="239"/>
      <c r="BSG66" s="240"/>
      <c r="BSH66" s="239"/>
      <c r="BSI66" s="239"/>
      <c r="BSJ66" s="240"/>
      <c r="BSK66" s="240"/>
      <c r="BSL66" s="240"/>
      <c r="BSM66" s="239"/>
      <c r="BSN66" s="239"/>
      <c r="BSO66" s="240"/>
      <c r="BSP66" s="239"/>
      <c r="BSQ66" s="239"/>
      <c r="BSR66" s="240"/>
      <c r="BSS66" s="240"/>
      <c r="BST66" s="240"/>
      <c r="BSU66" s="239"/>
      <c r="BSV66" s="239"/>
      <c r="BSW66" s="240"/>
      <c r="BSX66" s="239"/>
      <c r="BSY66" s="239"/>
      <c r="BSZ66" s="240"/>
      <c r="BTA66" s="240"/>
      <c r="BTB66" s="240"/>
      <c r="BTC66" s="239"/>
      <c r="BTD66" s="239"/>
      <c r="BTE66" s="240"/>
      <c r="BTF66" s="239"/>
      <c r="BTG66" s="239"/>
      <c r="BTH66" s="240"/>
      <c r="BTI66" s="240"/>
      <c r="BTJ66" s="240"/>
      <c r="BTK66" s="239"/>
      <c r="BTL66" s="239"/>
      <c r="BTM66" s="240"/>
      <c r="BTN66" s="239"/>
      <c r="BTO66" s="239"/>
      <c r="BTP66" s="240"/>
      <c r="BTQ66" s="240"/>
      <c r="BTR66" s="240"/>
      <c r="BTS66" s="239"/>
      <c r="BTT66" s="239"/>
      <c r="BTU66" s="240"/>
      <c r="BTV66" s="239"/>
      <c r="BTW66" s="239"/>
      <c r="BTX66" s="240"/>
      <c r="BTY66" s="240"/>
      <c r="BTZ66" s="240"/>
      <c r="BUA66" s="239"/>
      <c r="BUB66" s="239"/>
      <c r="BUC66" s="240"/>
      <c r="BUD66" s="239"/>
      <c r="BUE66" s="239"/>
      <c r="BUF66" s="240"/>
      <c r="BUG66" s="240"/>
      <c r="BUH66" s="240"/>
      <c r="BUI66" s="239"/>
      <c r="BUJ66" s="239"/>
      <c r="BUK66" s="240"/>
      <c r="BUL66" s="239"/>
      <c r="BUM66" s="239"/>
      <c r="BUN66" s="240"/>
      <c r="BUO66" s="240"/>
      <c r="BUP66" s="240"/>
      <c r="BUQ66" s="239"/>
      <c r="BUR66" s="239"/>
      <c r="BUS66" s="240"/>
      <c r="BUT66" s="239"/>
      <c r="BUU66" s="239"/>
      <c r="BUV66" s="240"/>
      <c r="BUW66" s="240"/>
      <c r="BUX66" s="240"/>
      <c r="BUY66" s="239"/>
      <c r="BUZ66" s="239"/>
      <c r="BVA66" s="240"/>
      <c r="BVB66" s="239"/>
      <c r="BVC66" s="239"/>
      <c r="BVD66" s="240"/>
      <c r="BVE66" s="240"/>
      <c r="BVF66" s="240"/>
      <c r="BVG66" s="239"/>
      <c r="BVH66" s="239"/>
      <c r="BVI66" s="240"/>
      <c r="BVJ66" s="239"/>
      <c r="BVK66" s="239"/>
      <c r="BVL66" s="240"/>
      <c r="BVM66" s="240"/>
      <c r="BVN66" s="240"/>
      <c r="BVO66" s="239"/>
      <c r="BVP66" s="239"/>
      <c r="BVQ66" s="240"/>
      <c r="BVR66" s="239"/>
      <c r="BVS66" s="239"/>
      <c r="BVT66" s="240"/>
      <c r="BVU66" s="240"/>
      <c r="BVV66" s="240"/>
      <c r="BVW66" s="239"/>
      <c r="BVX66" s="239"/>
      <c r="BVY66" s="240"/>
      <c r="BVZ66" s="239"/>
      <c r="BWA66" s="239"/>
      <c r="BWB66" s="240"/>
      <c r="BWC66" s="240"/>
      <c r="BWD66" s="240"/>
      <c r="BWE66" s="239"/>
      <c r="BWF66" s="239"/>
      <c r="BWG66" s="240"/>
      <c r="BWH66" s="239"/>
      <c r="BWI66" s="239"/>
      <c r="BWJ66" s="240"/>
      <c r="BWK66" s="240"/>
      <c r="BWL66" s="240"/>
      <c r="BWM66" s="239"/>
      <c r="BWN66" s="239"/>
      <c r="BWO66" s="240"/>
      <c r="BWP66" s="239"/>
      <c r="BWQ66" s="239"/>
      <c r="BWR66" s="240"/>
      <c r="BWS66" s="240"/>
      <c r="BWT66" s="240"/>
      <c r="BWU66" s="239"/>
      <c r="BWV66" s="239"/>
      <c r="BWW66" s="240"/>
      <c r="BWX66" s="239"/>
      <c r="BWY66" s="239"/>
      <c r="BWZ66" s="240"/>
      <c r="BXA66" s="240"/>
      <c r="BXB66" s="240"/>
      <c r="BXC66" s="239"/>
      <c r="BXD66" s="239"/>
      <c r="BXE66" s="240"/>
      <c r="BXF66" s="239"/>
      <c r="BXG66" s="239"/>
      <c r="BXH66" s="240"/>
      <c r="BXI66" s="240"/>
      <c r="BXJ66" s="240"/>
      <c r="BXK66" s="239"/>
      <c r="BXL66" s="239"/>
      <c r="BXM66" s="240"/>
      <c r="BXN66" s="239"/>
      <c r="BXO66" s="239"/>
      <c r="BXP66" s="240"/>
      <c r="BXQ66" s="240"/>
      <c r="BXR66" s="240"/>
      <c r="BXS66" s="239"/>
      <c r="BXT66" s="239"/>
      <c r="BXU66" s="240"/>
      <c r="BXV66" s="239"/>
      <c r="BXW66" s="239"/>
      <c r="BXX66" s="240"/>
      <c r="BXY66" s="240"/>
      <c r="BXZ66" s="240"/>
      <c r="BYA66" s="239"/>
      <c r="BYB66" s="239"/>
      <c r="BYC66" s="240"/>
      <c r="BYD66" s="239"/>
      <c r="BYE66" s="239"/>
      <c r="BYF66" s="240"/>
      <c r="BYG66" s="240"/>
      <c r="BYH66" s="240"/>
      <c r="BYI66" s="239"/>
      <c r="BYJ66" s="239"/>
      <c r="BYK66" s="240"/>
      <c r="BYL66" s="239"/>
      <c r="BYM66" s="239"/>
      <c r="BYN66" s="240"/>
      <c r="BYO66" s="240"/>
      <c r="BYP66" s="240"/>
      <c r="BYQ66" s="239"/>
      <c r="BYR66" s="239"/>
      <c r="BYS66" s="240"/>
      <c r="BYT66" s="239"/>
      <c r="BYU66" s="239"/>
      <c r="BYV66" s="240"/>
      <c r="BYW66" s="240"/>
      <c r="BYX66" s="240"/>
      <c r="BYY66" s="239"/>
      <c r="BYZ66" s="239"/>
      <c r="BZA66" s="240"/>
      <c r="BZB66" s="239"/>
      <c r="BZC66" s="239"/>
      <c r="BZD66" s="240"/>
      <c r="BZE66" s="240"/>
      <c r="BZF66" s="240"/>
      <c r="BZG66" s="239"/>
      <c r="BZH66" s="239"/>
      <c r="BZI66" s="240"/>
      <c r="BZJ66" s="239"/>
      <c r="BZK66" s="239"/>
      <c r="BZL66" s="240"/>
      <c r="BZM66" s="240"/>
      <c r="BZN66" s="240"/>
      <c r="BZO66" s="239"/>
      <c r="BZP66" s="239"/>
      <c r="BZQ66" s="240"/>
      <c r="BZR66" s="239"/>
      <c r="BZS66" s="239"/>
      <c r="BZT66" s="240"/>
      <c r="BZU66" s="240"/>
      <c r="BZV66" s="240"/>
      <c r="BZW66" s="239"/>
      <c r="BZX66" s="239"/>
      <c r="BZY66" s="240"/>
      <c r="BZZ66" s="239"/>
      <c r="CAA66" s="239"/>
      <c r="CAB66" s="240"/>
      <c r="CAC66" s="240"/>
      <c r="CAD66" s="240"/>
      <c r="CAE66" s="239"/>
      <c r="CAF66" s="239"/>
      <c r="CAG66" s="240"/>
      <c r="CAH66" s="239"/>
      <c r="CAI66" s="239"/>
      <c r="CAJ66" s="240"/>
      <c r="CAK66" s="240"/>
      <c r="CAL66" s="240"/>
      <c r="CAM66" s="239"/>
      <c r="CAN66" s="239"/>
      <c r="CAO66" s="240"/>
      <c r="CAP66" s="239"/>
      <c r="CAQ66" s="239"/>
      <c r="CAR66" s="240"/>
      <c r="CAS66" s="240"/>
      <c r="CAT66" s="240"/>
      <c r="CAU66" s="239"/>
      <c r="CAV66" s="239"/>
      <c r="CAW66" s="240"/>
      <c r="CAX66" s="239"/>
      <c r="CAY66" s="239"/>
      <c r="CAZ66" s="240"/>
      <c r="CBA66" s="240"/>
      <c r="CBB66" s="240"/>
      <c r="CBC66" s="239"/>
      <c r="CBD66" s="239"/>
      <c r="CBE66" s="240"/>
      <c r="CBF66" s="239"/>
      <c r="CBG66" s="239"/>
      <c r="CBH66" s="240"/>
      <c r="CBI66" s="240"/>
      <c r="CBJ66" s="240"/>
      <c r="CBK66" s="239"/>
      <c r="CBL66" s="239"/>
      <c r="CBM66" s="240"/>
      <c r="CBN66" s="239"/>
      <c r="CBO66" s="239"/>
      <c r="CBP66" s="240"/>
      <c r="CBQ66" s="240"/>
      <c r="CBR66" s="240"/>
      <c r="CBS66" s="239"/>
      <c r="CBT66" s="239"/>
      <c r="CBU66" s="240"/>
      <c r="CBV66" s="239"/>
      <c r="CBW66" s="239"/>
      <c r="CBX66" s="240"/>
      <c r="CBY66" s="240"/>
      <c r="CBZ66" s="240"/>
      <c r="CCA66" s="239"/>
      <c r="CCB66" s="239"/>
      <c r="CCC66" s="240"/>
      <c r="CCD66" s="239"/>
      <c r="CCE66" s="239"/>
      <c r="CCF66" s="240"/>
      <c r="CCG66" s="240"/>
      <c r="CCH66" s="240"/>
      <c r="CCI66" s="239"/>
      <c r="CCJ66" s="239"/>
      <c r="CCK66" s="240"/>
      <c r="CCL66" s="239"/>
      <c r="CCM66" s="239"/>
      <c r="CCN66" s="240"/>
      <c r="CCO66" s="240"/>
      <c r="CCP66" s="240"/>
      <c r="CCQ66" s="239"/>
      <c r="CCR66" s="239"/>
      <c r="CCS66" s="240"/>
      <c r="CCT66" s="239"/>
      <c r="CCU66" s="239"/>
      <c r="CCV66" s="240"/>
      <c r="CCW66" s="240"/>
      <c r="CCX66" s="240"/>
      <c r="CCY66" s="239"/>
      <c r="CCZ66" s="239"/>
      <c r="CDA66" s="240"/>
      <c r="CDB66" s="239"/>
      <c r="CDC66" s="239"/>
      <c r="CDD66" s="240"/>
      <c r="CDE66" s="240"/>
      <c r="CDF66" s="240"/>
      <c r="CDG66" s="239"/>
      <c r="CDH66" s="239"/>
      <c r="CDI66" s="240"/>
      <c r="CDJ66" s="239"/>
      <c r="CDK66" s="239"/>
      <c r="CDL66" s="240"/>
      <c r="CDM66" s="240"/>
      <c r="CDN66" s="240"/>
      <c r="CDO66" s="239"/>
      <c r="CDP66" s="239"/>
      <c r="CDQ66" s="240"/>
      <c r="CDR66" s="239"/>
      <c r="CDS66" s="239"/>
      <c r="CDT66" s="240"/>
      <c r="CDU66" s="240"/>
      <c r="CDV66" s="240"/>
      <c r="CDW66" s="239"/>
      <c r="CDX66" s="239"/>
      <c r="CDY66" s="240"/>
      <c r="CDZ66" s="239"/>
      <c r="CEA66" s="239"/>
      <c r="CEB66" s="240"/>
      <c r="CEC66" s="240"/>
      <c r="CED66" s="240"/>
      <c r="CEE66" s="239"/>
      <c r="CEF66" s="239"/>
      <c r="CEG66" s="240"/>
      <c r="CEH66" s="239"/>
      <c r="CEI66" s="239"/>
      <c r="CEJ66" s="240"/>
      <c r="CEK66" s="240"/>
      <c r="CEL66" s="240"/>
      <c r="CEM66" s="239"/>
      <c r="CEN66" s="239"/>
      <c r="CEO66" s="240"/>
      <c r="CEP66" s="239"/>
      <c r="CEQ66" s="239"/>
      <c r="CER66" s="240"/>
      <c r="CES66" s="240"/>
      <c r="CET66" s="240"/>
      <c r="CEU66" s="239"/>
      <c r="CEV66" s="239"/>
      <c r="CEW66" s="240"/>
      <c r="CEX66" s="239"/>
      <c r="CEY66" s="239"/>
      <c r="CEZ66" s="240"/>
      <c r="CFA66" s="240"/>
      <c r="CFB66" s="240"/>
      <c r="CFC66" s="239"/>
      <c r="CFD66" s="239"/>
      <c r="CFE66" s="240"/>
      <c r="CFF66" s="239"/>
      <c r="CFG66" s="239"/>
      <c r="CFH66" s="240"/>
      <c r="CFI66" s="240"/>
      <c r="CFJ66" s="240"/>
      <c r="CFK66" s="239"/>
      <c r="CFL66" s="239"/>
      <c r="CFM66" s="240"/>
      <c r="CFN66" s="239"/>
      <c r="CFO66" s="239"/>
      <c r="CFP66" s="240"/>
      <c r="CFQ66" s="240"/>
      <c r="CFR66" s="240"/>
      <c r="CFS66" s="239"/>
      <c r="CFT66" s="239"/>
      <c r="CFU66" s="240"/>
      <c r="CFV66" s="239"/>
      <c r="CFW66" s="239"/>
      <c r="CFX66" s="240"/>
      <c r="CFY66" s="240"/>
      <c r="CFZ66" s="240"/>
      <c r="CGA66" s="239"/>
      <c r="CGB66" s="239"/>
      <c r="CGC66" s="240"/>
      <c r="CGD66" s="239"/>
      <c r="CGE66" s="239"/>
      <c r="CGF66" s="240"/>
      <c r="CGG66" s="240"/>
      <c r="CGH66" s="240"/>
      <c r="CGI66" s="239"/>
      <c r="CGJ66" s="239"/>
      <c r="CGK66" s="240"/>
      <c r="CGL66" s="239"/>
      <c r="CGM66" s="239"/>
      <c r="CGN66" s="240"/>
      <c r="CGO66" s="240"/>
      <c r="CGP66" s="240"/>
      <c r="CGQ66" s="239"/>
      <c r="CGR66" s="239"/>
      <c r="CGS66" s="240"/>
      <c r="CGT66" s="239"/>
      <c r="CGU66" s="239"/>
      <c r="CGV66" s="240"/>
      <c r="CGW66" s="240"/>
      <c r="CGX66" s="240"/>
      <c r="CGY66" s="239"/>
      <c r="CGZ66" s="239"/>
      <c r="CHA66" s="240"/>
      <c r="CHB66" s="239"/>
      <c r="CHC66" s="239"/>
      <c r="CHD66" s="240"/>
      <c r="CHE66" s="240"/>
      <c r="CHF66" s="240"/>
      <c r="CHG66" s="239"/>
      <c r="CHH66" s="239"/>
      <c r="CHI66" s="240"/>
      <c r="CHJ66" s="239"/>
      <c r="CHK66" s="239"/>
      <c r="CHL66" s="240"/>
      <c r="CHM66" s="240"/>
      <c r="CHN66" s="240"/>
      <c r="CHO66" s="239"/>
      <c r="CHP66" s="239"/>
      <c r="CHQ66" s="240"/>
      <c r="CHR66" s="239"/>
      <c r="CHS66" s="239"/>
      <c r="CHT66" s="240"/>
      <c r="CHU66" s="240"/>
      <c r="CHV66" s="240"/>
      <c r="CHW66" s="239"/>
      <c r="CHX66" s="239"/>
      <c r="CHY66" s="240"/>
      <c r="CHZ66" s="239"/>
      <c r="CIA66" s="239"/>
      <c r="CIB66" s="240"/>
      <c r="CIC66" s="240"/>
      <c r="CID66" s="240"/>
      <c r="CIE66" s="239"/>
      <c r="CIF66" s="239"/>
      <c r="CIG66" s="240"/>
      <c r="CIH66" s="239"/>
      <c r="CII66" s="239"/>
      <c r="CIJ66" s="240"/>
      <c r="CIK66" s="240"/>
      <c r="CIL66" s="240"/>
      <c r="CIM66" s="239"/>
      <c r="CIN66" s="239"/>
      <c r="CIO66" s="240"/>
      <c r="CIP66" s="239"/>
      <c r="CIQ66" s="239"/>
      <c r="CIR66" s="240"/>
      <c r="CIS66" s="240"/>
      <c r="CIT66" s="240"/>
      <c r="CIU66" s="239"/>
      <c r="CIV66" s="239"/>
      <c r="CIW66" s="240"/>
      <c r="CIX66" s="239"/>
      <c r="CIY66" s="239"/>
      <c r="CIZ66" s="240"/>
      <c r="CJA66" s="240"/>
      <c r="CJB66" s="240"/>
      <c r="CJC66" s="239"/>
      <c r="CJD66" s="239"/>
      <c r="CJE66" s="240"/>
      <c r="CJF66" s="239"/>
      <c r="CJG66" s="239"/>
      <c r="CJH66" s="240"/>
      <c r="CJI66" s="240"/>
      <c r="CJJ66" s="240"/>
      <c r="CJK66" s="239"/>
      <c r="CJL66" s="239"/>
      <c r="CJM66" s="240"/>
      <c r="CJN66" s="239"/>
      <c r="CJO66" s="239"/>
      <c r="CJP66" s="240"/>
      <c r="CJQ66" s="240"/>
      <c r="CJR66" s="240"/>
      <c r="CJS66" s="239"/>
      <c r="CJT66" s="239"/>
      <c r="CJU66" s="240"/>
      <c r="CJV66" s="239"/>
      <c r="CJW66" s="239"/>
      <c r="CJX66" s="240"/>
      <c r="CJY66" s="240"/>
      <c r="CJZ66" s="240"/>
      <c r="CKA66" s="239"/>
      <c r="CKB66" s="239"/>
      <c r="CKC66" s="240"/>
      <c r="CKD66" s="239"/>
      <c r="CKE66" s="239"/>
      <c r="CKF66" s="240"/>
      <c r="CKG66" s="240"/>
      <c r="CKH66" s="240"/>
      <c r="CKI66" s="239"/>
      <c r="CKJ66" s="239"/>
      <c r="CKK66" s="240"/>
      <c r="CKL66" s="239"/>
      <c r="CKM66" s="239"/>
      <c r="CKN66" s="240"/>
      <c r="CKO66" s="240"/>
      <c r="CKP66" s="240"/>
      <c r="CKQ66" s="239"/>
      <c r="CKR66" s="239"/>
      <c r="CKS66" s="240"/>
      <c r="CKT66" s="239"/>
      <c r="CKU66" s="239"/>
      <c r="CKV66" s="240"/>
      <c r="CKW66" s="240"/>
      <c r="CKX66" s="240"/>
      <c r="CKY66" s="239"/>
      <c r="CKZ66" s="239"/>
      <c r="CLA66" s="240"/>
      <c r="CLB66" s="239"/>
      <c r="CLC66" s="239"/>
      <c r="CLD66" s="240"/>
      <c r="CLE66" s="240"/>
      <c r="CLF66" s="240"/>
      <c r="CLG66" s="239"/>
      <c r="CLH66" s="239"/>
      <c r="CLI66" s="240"/>
      <c r="CLJ66" s="239"/>
      <c r="CLK66" s="239"/>
      <c r="CLL66" s="240"/>
      <c r="CLM66" s="240"/>
      <c r="CLN66" s="240"/>
      <c r="CLO66" s="239"/>
      <c r="CLP66" s="239"/>
      <c r="CLQ66" s="240"/>
      <c r="CLR66" s="239"/>
      <c r="CLS66" s="239"/>
      <c r="CLT66" s="240"/>
      <c r="CLU66" s="240"/>
      <c r="CLV66" s="240"/>
      <c r="CLW66" s="239"/>
      <c r="CLX66" s="239"/>
      <c r="CLY66" s="240"/>
      <c r="CLZ66" s="239"/>
      <c r="CMA66" s="239"/>
      <c r="CMB66" s="240"/>
      <c r="CMC66" s="240"/>
      <c r="CMD66" s="240"/>
      <c r="CME66" s="239"/>
      <c r="CMF66" s="239"/>
      <c r="CMG66" s="240"/>
      <c r="CMH66" s="239"/>
      <c r="CMI66" s="239"/>
      <c r="CMJ66" s="240"/>
      <c r="CMK66" s="240"/>
      <c r="CML66" s="240"/>
      <c r="CMM66" s="239"/>
      <c r="CMN66" s="239"/>
      <c r="CMO66" s="240"/>
      <c r="CMP66" s="239"/>
      <c r="CMQ66" s="239"/>
      <c r="CMR66" s="240"/>
      <c r="CMS66" s="240"/>
      <c r="CMT66" s="240"/>
      <c r="CMU66" s="239"/>
      <c r="CMV66" s="239"/>
      <c r="CMW66" s="240"/>
      <c r="CMX66" s="239"/>
      <c r="CMY66" s="239"/>
      <c r="CMZ66" s="240"/>
      <c r="CNA66" s="240"/>
      <c r="CNB66" s="240"/>
      <c r="CNC66" s="239"/>
      <c r="CND66" s="239"/>
      <c r="CNE66" s="240"/>
      <c r="CNF66" s="239"/>
      <c r="CNG66" s="239"/>
      <c r="CNH66" s="240"/>
      <c r="CNI66" s="240"/>
      <c r="CNJ66" s="240"/>
      <c r="CNK66" s="239"/>
      <c r="CNL66" s="239"/>
      <c r="CNM66" s="240"/>
      <c r="CNN66" s="239"/>
      <c r="CNO66" s="239"/>
      <c r="CNP66" s="240"/>
      <c r="CNQ66" s="240"/>
      <c r="CNR66" s="240"/>
      <c r="CNS66" s="239"/>
      <c r="CNT66" s="239"/>
      <c r="CNU66" s="240"/>
      <c r="CNV66" s="239"/>
      <c r="CNW66" s="239"/>
      <c r="CNX66" s="240"/>
      <c r="CNY66" s="240"/>
      <c r="CNZ66" s="240"/>
      <c r="COA66" s="239"/>
      <c r="COB66" s="239"/>
      <c r="COC66" s="240"/>
      <c r="COD66" s="239"/>
      <c r="COE66" s="239"/>
      <c r="COF66" s="240"/>
      <c r="COG66" s="240"/>
      <c r="COH66" s="240"/>
      <c r="COI66" s="239"/>
      <c r="COJ66" s="239"/>
      <c r="COK66" s="240"/>
      <c r="COL66" s="239"/>
      <c r="COM66" s="239"/>
      <c r="CON66" s="240"/>
      <c r="COO66" s="240"/>
      <c r="COP66" s="240"/>
      <c r="COQ66" s="239"/>
      <c r="COR66" s="239"/>
      <c r="COS66" s="240"/>
      <c r="COT66" s="239"/>
      <c r="COU66" s="239"/>
      <c r="COV66" s="240"/>
      <c r="COW66" s="240"/>
      <c r="COX66" s="240"/>
      <c r="COY66" s="239"/>
      <c r="COZ66" s="239"/>
      <c r="CPA66" s="240"/>
      <c r="CPB66" s="239"/>
      <c r="CPC66" s="239"/>
      <c r="CPD66" s="240"/>
      <c r="CPE66" s="240"/>
      <c r="CPF66" s="240"/>
      <c r="CPG66" s="239"/>
      <c r="CPH66" s="239"/>
      <c r="CPI66" s="240"/>
      <c r="CPJ66" s="239"/>
      <c r="CPK66" s="239"/>
      <c r="CPL66" s="240"/>
      <c r="CPM66" s="240"/>
      <c r="CPN66" s="240"/>
      <c r="CPO66" s="239"/>
      <c r="CPP66" s="239"/>
      <c r="CPQ66" s="240"/>
      <c r="CPR66" s="239"/>
      <c r="CPS66" s="239"/>
      <c r="CPT66" s="240"/>
      <c r="CPU66" s="240"/>
      <c r="CPV66" s="240"/>
      <c r="CPW66" s="239"/>
      <c r="CPX66" s="239"/>
      <c r="CPY66" s="240"/>
      <c r="CPZ66" s="239"/>
      <c r="CQA66" s="239"/>
      <c r="CQB66" s="240"/>
      <c r="CQC66" s="240"/>
      <c r="CQD66" s="240"/>
      <c r="CQE66" s="239"/>
      <c r="CQF66" s="239"/>
      <c r="CQG66" s="240"/>
      <c r="CQH66" s="239"/>
      <c r="CQI66" s="239"/>
      <c r="CQJ66" s="240"/>
      <c r="CQK66" s="240"/>
      <c r="CQL66" s="240"/>
      <c r="CQM66" s="239"/>
      <c r="CQN66" s="239"/>
      <c r="CQO66" s="240"/>
      <c r="CQP66" s="239"/>
      <c r="CQQ66" s="239"/>
      <c r="CQR66" s="240"/>
      <c r="CQS66" s="240"/>
      <c r="CQT66" s="240"/>
      <c r="CQU66" s="239"/>
      <c r="CQV66" s="239"/>
      <c r="CQW66" s="240"/>
      <c r="CQX66" s="239"/>
      <c r="CQY66" s="239"/>
      <c r="CQZ66" s="240"/>
      <c r="CRA66" s="240"/>
      <c r="CRB66" s="240"/>
      <c r="CRC66" s="239"/>
      <c r="CRD66" s="239"/>
      <c r="CRE66" s="240"/>
      <c r="CRF66" s="239"/>
      <c r="CRG66" s="239"/>
      <c r="CRH66" s="240"/>
      <c r="CRI66" s="240"/>
      <c r="CRJ66" s="240"/>
      <c r="CRK66" s="239"/>
      <c r="CRL66" s="239"/>
      <c r="CRM66" s="240"/>
      <c r="CRN66" s="239"/>
      <c r="CRO66" s="239"/>
      <c r="CRP66" s="240"/>
      <c r="CRQ66" s="240"/>
      <c r="CRR66" s="240"/>
      <c r="CRS66" s="239"/>
      <c r="CRT66" s="239"/>
      <c r="CRU66" s="240"/>
      <c r="CRV66" s="239"/>
      <c r="CRW66" s="239"/>
      <c r="CRX66" s="240"/>
      <c r="CRY66" s="240"/>
      <c r="CRZ66" s="240"/>
      <c r="CSA66" s="239"/>
      <c r="CSB66" s="239"/>
      <c r="CSC66" s="240"/>
      <c r="CSD66" s="239"/>
      <c r="CSE66" s="239"/>
      <c r="CSF66" s="240"/>
      <c r="CSG66" s="240"/>
      <c r="CSH66" s="240"/>
      <c r="CSI66" s="239"/>
      <c r="CSJ66" s="239"/>
      <c r="CSK66" s="240"/>
      <c r="CSL66" s="239"/>
      <c r="CSM66" s="239"/>
      <c r="CSN66" s="240"/>
      <c r="CSO66" s="240"/>
      <c r="CSP66" s="240"/>
      <c r="CSQ66" s="239"/>
      <c r="CSR66" s="239"/>
      <c r="CSS66" s="240"/>
      <c r="CST66" s="239"/>
      <c r="CSU66" s="239"/>
      <c r="CSV66" s="240"/>
      <c r="CSW66" s="240"/>
      <c r="CSX66" s="240"/>
      <c r="CSY66" s="239"/>
      <c r="CSZ66" s="239"/>
      <c r="CTA66" s="240"/>
      <c r="CTB66" s="239"/>
      <c r="CTC66" s="239"/>
      <c r="CTD66" s="240"/>
      <c r="CTE66" s="240"/>
      <c r="CTF66" s="240"/>
      <c r="CTG66" s="239"/>
      <c r="CTH66" s="239"/>
      <c r="CTI66" s="240"/>
      <c r="CTJ66" s="239"/>
      <c r="CTK66" s="239"/>
      <c r="CTL66" s="240"/>
      <c r="CTM66" s="240"/>
      <c r="CTN66" s="240"/>
      <c r="CTO66" s="239"/>
      <c r="CTP66" s="239"/>
      <c r="CTQ66" s="240"/>
      <c r="CTR66" s="239"/>
      <c r="CTS66" s="239"/>
      <c r="CTT66" s="240"/>
      <c r="CTU66" s="240"/>
      <c r="CTV66" s="240"/>
      <c r="CTW66" s="239"/>
      <c r="CTX66" s="239"/>
      <c r="CTY66" s="240"/>
      <c r="CTZ66" s="239"/>
      <c r="CUA66" s="239"/>
      <c r="CUB66" s="240"/>
      <c r="CUC66" s="240"/>
      <c r="CUD66" s="240"/>
      <c r="CUE66" s="239"/>
      <c r="CUF66" s="239"/>
      <c r="CUG66" s="240"/>
      <c r="CUH66" s="239"/>
      <c r="CUI66" s="239"/>
      <c r="CUJ66" s="240"/>
      <c r="CUK66" s="240"/>
      <c r="CUL66" s="240"/>
      <c r="CUM66" s="239"/>
      <c r="CUN66" s="239"/>
      <c r="CUO66" s="240"/>
      <c r="CUP66" s="239"/>
      <c r="CUQ66" s="239"/>
      <c r="CUR66" s="240"/>
      <c r="CUS66" s="240"/>
      <c r="CUT66" s="240"/>
      <c r="CUU66" s="239"/>
      <c r="CUV66" s="239"/>
      <c r="CUW66" s="240"/>
      <c r="CUX66" s="239"/>
      <c r="CUY66" s="239"/>
      <c r="CUZ66" s="240"/>
      <c r="CVA66" s="240"/>
      <c r="CVB66" s="240"/>
      <c r="CVC66" s="239"/>
      <c r="CVD66" s="239"/>
      <c r="CVE66" s="240"/>
      <c r="CVF66" s="239"/>
      <c r="CVG66" s="239"/>
      <c r="CVH66" s="240"/>
      <c r="CVI66" s="240"/>
      <c r="CVJ66" s="240"/>
      <c r="CVK66" s="239"/>
      <c r="CVL66" s="239"/>
      <c r="CVM66" s="240"/>
      <c r="CVN66" s="239"/>
      <c r="CVO66" s="239"/>
      <c r="CVP66" s="240"/>
      <c r="CVQ66" s="240"/>
      <c r="CVR66" s="240"/>
      <c r="CVS66" s="239"/>
      <c r="CVT66" s="239"/>
      <c r="CVU66" s="240"/>
      <c r="CVV66" s="239"/>
      <c r="CVW66" s="239"/>
      <c r="CVX66" s="240"/>
      <c r="CVY66" s="240"/>
      <c r="CVZ66" s="240"/>
      <c r="CWA66" s="239"/>
      <c r="CWB66" s="239"/>
      <c r="CWC66" s="240"/>
      <c r="CWD66" s="239"/>
      <c r="CWE66" s="239"/>
      <c r="CWF66" s="240"/>
      <c r="CWG66" s="240"/>
      <c r="CWH66" s="240"/>
      <c r="CWI66" s="239"/>
      <c r="CWJ66" s="239"/>
      <c r="CWK66" s="240"/>
      <c r="CWL66" s="239"/>
      <c r="CWM66" s="239"/>
      <c r="CWN66" s="240"/>
      <c r="CWO66" s="240"/>
      <c r="CWP66" s="240"/>
      <c r="CWQ66" s="239"/>
      <c r="CWR66" s="239"/>
      <c r="CWS66" s="240"/>
      <c r="CWT66" s="239"/>
      <c r="CWU66" s="239"/>
      <c r="CWV66" s="240"/>
      <c r="CWW66" s="240"/>
      <c r="CWX66" s="240"/>
      <c r="CWY66" s="239"/>
      <c r="CWZ66" s="239"/>
      <c r="CXA66" s="240"/>
      <c r="CXB66" s="239"/>
      <c r="CXC66" s="239"/>
      <c r="CXD66" s="240"/>
      <c r="CXE66" s="240"/>
      <c r="CXF66" s="240"/>
      <c r="CXG66" s="239"/>
      <c r="CXH66" s="239"/>
      <c r="CXI66" s="240"/>
      <c r="CXJ66" s="239"/>
      <c r="CXK66" s="239"/>
      <c r="CXL66" s="240"/>
      <c r="CXM66" s="240"/>
      <c r="CXN66" s="240"/>
      <c r="CXO66" s="239"/>
      <c r="CXP66" s="239"/>
      <c r="CXQ66" s="240"/>
      <c r="CXR66" s="239"/>
      <c r="CXS66" s="239"/>
      <c r="CXT66" s="240"/>
      <c r="CXU66" s="240"/>
      <c r="CXV66" s="240"/>
      <c r="CXW66" s="239"/>
      <c r="CXX66" s="239"/>
      <c r="CXY66" s="240"/>
      <c r="CXZ66" s="239"/>
      <c r="CYA66" s="239"/>
      <c r="CYB66" s="240"/>
      <c r="CYC66" s="240"/>
      <c r="CYD66" s="240"/>
      <c r="CYE66" s="239"/>
      <c r="CYF66" s="239"/>
      <c r="CYG66" s="240"/>
      <c r="CYH66" s="239"/>
      <c r="CYI66" s="239"/>
      <c r="CYJ66" s="240"/>
      <c r="CYK66" s="240"/>
      <c r="CYL66" s="240"/>
      <c r="CYM66" s="239"/>
      <c r="CYN66" s="239"/>
      <c r="CYO66" s="240"/>
      <c r="CYP66" s="239"/>
      <c r="CYQ66" s="239"/>
      <c r="CYR66" s="240"/>
      <c r="CYS66" s="240"/>
      <c r="CYT66" s="240"/>
      <c r="CYU66" s="239"/>
      <c r="CYV66" s="239"/>
      <c r="CYW66" s="240"/>
      <c r="CYX66" s="239"/>
      <c r="CYY66" s="239"/>
      <c r="CYZ66" s="240"/>
      <c r="CZA66" s="240"/>
      <c r="CZB66" s="240"/>
      <c r="CZC66" s="239"/>
      <c r="CZD66" s="239"/>
      <c r="CZE66" s="240"/>
      <c r="CZF66" s="239"/>
      <c r="CZG66" s="239"/>
      <c r="CZH66" s="240"/>
      <c r="CZI66" s="240"/>
      <c r="CZJ66" s="240"/>
      <c r="CZK66" s="239"/>
      <c r="CZL66" s="239"/>
      <c r="CZM66" s="240"/>
      <c r="CZN66" s="239"/>
      <c r="CZO66" s="239"/>
      <c r="CZP66" s="240"/>
      <c r="CZQ66" s="240"/>
      <c r="CZR66" s="240"/>
      <c r="CZS66" s="239"/>
      <c r="CZT66" s="239"/>
      <c r="CZU66" s="240"/>
      <c r="CZV66" s="239"/>
      <c r="CZW66" s="239"/>
      <c r="CZX66" s="240"/>
      <c r="CZY66" s="240"/>
      <c r="CZZ66" s="240"/>
      <c r="DAA66" s="239"/>
      <c r="DAB66" s="239"/>
      <c r="DAC66" s="240"/>
      <c r="DAD66" s="239"/>
      <c r="DAE66" s="239"/>
      <c r="DAF66" s="240"/>
      <c r="DAG66" s="240"/>
      <c r="DAH66" s="240"/>
      <c r="DAI66" s="239"/>
      <c r="DAJ66" s="239"/>
      <c r="DAK66" s="240"/>
      <c r="DAL66" s="239"/>
      <c r="DAM66" s="239"/>
      <c r="DAN66" s="240"/>
      <c r="DAO66" s="240"/>
      <c r="DAP66" s="240"/>
      <c r="DAQ66" s="239"/>
      <c r="DAR66" s="239"/>
      <c r="DAS66" s="240"/>
      <c r="DAT66" s="239"/>
      <c r="DAU66" s="239"/>
      <c r="DAV66" s="240"/>
      <c r="DAW66" s="240"/>
      <c r="DAX66" s="240"/>
      <c r="DAY66" s="239"/>
      <c r="DAZ66" s="239"/>
      <c r="DBA66" s="240"/>
      <c r="DBB66" s="239"/>
      <c r="DBC66" s="239"/>
      <c r="DBD66" s="240"/>
      <c r="DBE66" s="240"/>
      <c r="DBF66" s="240"/>
      <c r="DBG66" s="239"/>
      <c r="DBH66" s="239"/>
      <c r="DBI66" s="240"/>
      <c r="DBJ66" s="239"/>
      <c r="DBK66" s="239"/>
      <c r="DBL66" s="240"/>
      <c r="DBM66" s="240"/>
      <c r="DBN66" s="240"/>
      <c r="DBO66" s="239"/>
      <c r="DBP66" s="239"/>
      <c r="DBQ66" s="240"/>
      <c r="DBR66" s="239"/>
      <c r="DBS66" s="239"/>
      <c r="DBT66" s="240"/>
      <c r="DBU66" s="240"/>
      <c r="DBV66" s="240"/>
      <c r="DBW66" s="239"/>
      <c r="DBX66" s="239"/>
      <c r="DBY66" s="240"/>
      <c r="DBZ66" s="239"/>
      <c r="DCA66" s="239"/>
      <c r="DCB66" s="240"/>
      <c r="DCC66" s="240"/>
      <c r="DCD66" s="240"/>
      <c r="DCE66" s="239"/>
      <c r="DCF66" s="239"/>
      <c r="DCG66" s="240"/>
      <c r="DCH66" s="239"/>
      <c r="DCI66" s="239"/>
      <c r="DCJ66" s="240"/>
      <c r="DCK66" s="240"/>
      <c r="DCL66" s="240"/>
      <c r="DCM66" s="239"/>
      <c r="DCN66" s="239"/>
      <c r="DCO66" s="240"/>
      <c r="DCP66" s="239"/>
      <c r="DCQ66" s="239"/>
      <c r="DCR66" s="240"/>
      <c r="DCS66" s="240"/>
      <c r="DCT66" s="240"/>
      <c r="DCU66" s="239"/>
      <c r="DCV66" s="239"/>
      <c r="DCW66" s="240"/>
      <c r="DCX66" s="239"/>
      <c r="DCY66" s="239"/>
      <c r="DCZ66" s="240"/>
      <c r="DDA66" s="240"/>
      <c r="DDB66" s="240"/>
      <c r="DDC66" s="239"/>
      <c r="DDD66" s="239"/>
      <c r="DDE66" s="240"/>
      <c r="DDF66" s="239"/>
      <c r="DDG66" s="239"/>
      <c r="DDH66" s="240"/>
      <c r="DDI66" s="240"/>
      <c r="DDJ66" s="240"/>
      <c r="DDK66" s="239"/>
      <c r="DDL66" s="239"/>
      <c r="DDM66" s="240"/>
      <c r="DDN66" s="239"/>
      <c r="DDO66" s="239"/>
      <c r="DDP66" s="240"/>
      <c r="DDQ66" s="240"/>
      <c r="DDR66" s="240"/>
      <c r="DDS66" s="239"/>
      <c r="DDT66" s="239"/>
      <c r="DDU66" s="240"/>
      <c r="DDV66" s="239"/>
      <c r="DDW66" s="239"/>
      <c r="DDX66" s="240"/>
      <c r="DDY66" s="240"/>
      <c r="DDZ66" s="240"/>
      <c r="DEA66" s="239"/>
      <c r="DEB66" s="239"/>
      <c r="DEC66" s="240"/>
      <c r="DED66" s="239"/>
      <c r="DEE66" s="239"/>
      <c r="DEF66" s="240"/>
      <c r="DEG66" s="240"/>
      <c r="DEH66" s="240"/>
      <c r="DEI66" s="239"/>
      <c r="DEJ66" s="239"/>
      <c r="DEK66" s="240"/>
      <c r="DEL66" s="239"/>
      <c r="DEM66" s="239"/>
      <c r="DEN66" s="240"/>
      <c r="DEO66" s="240"/>
      <c r="DEP66" s="240"/>
      <c r="DEQ66" s="239"/>
      <c r="DER66" s="239"/>
      <c r="DES66" s="240"/>
      <c r="DET66" s="239"/>
      <c r="DEU66" s="239"/>
      <c r="DEV66" s="240"/>
      <c r="DEW66" s="240"/>
      <c r="DEX66" s="240"/>
      <c r="DEY66" s="239"/>
      <c r="DEZ66" s="239"/>
      <c r="DFA66" s="240"/>
      <c r="DFB66" s="239"/>
      <c r="DFC66" s="239"/>
      <c r="DFD66" s="240"/>
      <c r="DFE66" s="240"/>
      <c r="DFF66" s="240"/>
      <c r="DFG66" s="239"/>
      <c r="DFH66" s="239"/>
      <c r="DFI66" s="240"/>
      <c r="DFJ66" s="239"/>
      <c r="DFK66" s="239"/>
      <c r="DFL66" s="240"/>
      <c r="DFM66" s="240"/>
      <c r="DFN66" s="240"/>
      <c r="DFO66" s="239"/>
      <c r="DFP66" s="239"/>
      <c r="DFQ66" s="240"/>
      <c r="DFR66" s="239"/>
      <c r="DFS66" s="239"/>
      <c r="DFT66" s="240"/>
      <c r="DFU66" s="240"/>
      <c r="DFV66" s="240"/>
      <c r="DFW66" s="239"/>
      <c r="DFX66" s="239"/>
      <c r="DFY66" s="240"/>
      <c r="DFZ66" s="239"/>
      <c r="DGA66" s="239"/>
      <c r="DGB66" s="240"/>
      <c r="DGC66" s="240"/>
      <c r="DGD66" s="240"/>
      <c r="DGE66" s="239"/>
      <c r="DGF66" s="239"/>
      <c r="DGG66" s="240"/>
      <c r="DGH66" s="239"/>
      <c r="DGI66" s="239"/>
      <c r="DGJ66" s="240"/>
      <c r="DGK66" s="240"/>
      <c r="DGL66" s="240"/>
      <c r="DGM66" s="239"/>
      <c r="DGN66" s="239"/>
      <c r="DGO66" s="240"/>
      <c r="DGP66" s="239"/>
      <c r="DGQ66" s="239"/>
      <c r="DGR66" s="240"/>
      <c r="DGS66" s="240"/>
      <c r="DGT66" s="240"/>
      <c r="DGU66" s="239"/>
      <c r="DGV66" s="239"/>
      <c r="DGW66" s="240"/>
      <c r="DGX66" s="239"/>
      <c r="DGY66" s="239"/>
      <c r="DGZ66" s="240"/>
      <c r="DHA66" s="240"/>
      <c r="DHB66" s="240"/>
      <c r="DHC66" s="239"/>
      <c r="DHD66" s="239"/>
      <c r="DHE66" s="240"/>
      <c r="DHF66" s="239"/>
      <c r="DHG66" s="239"/>
      <c r="DHH66" s="240"/>
      <c r="DHI66" s="240"/>
      <c r="DHJ66" s="240"/>
      <c r="DHK66" s="239"/>
      <c r="DHL66" s="239"/>
      <c r="DHM66" s="240"/>
      <c r="DHN66" s="239"/>
      <c r="DHO66" s="239"/>
      <c r="DHP66" s="240"/>
      <c r="DHQ66" s="240"/>
      <c r="DHR66" s="240"/>
      <c r="DHS66" s="239"/>
      <c r="DHT66" s="239"/>
      <c r="DHU66" s="240"/>
      <c r="DHV66" s="239"/>
      <c r="DHW66" s="239"/>
      <c r="DHX66" s="240"/>
      <c r="DHY66" s="240"/>
      <c r="DHZ66" s="240"/>
      <c r="DIA66" s="239"/>
      <c r="DIB66" s="239"/>
      <c r="DIC66" s="240"/>
      <c r="DID66" s="239"/>
      <c r="DIE66" s="239"/>
      <c r="DIF66" s="240"/>
      <c r="DIG66" s="240"/>
      <c r="DIH66" s="240"/>
      <c r="DII66" s="239"/>
      <c r="DIJ66" s="239"/>
      <c r="DIK66" s="240"/>
      <c r="DIL66" s="239"/>
      <c r="DIM66" s="239"/>
      <c r="DIN66" s="240"/>
      <c r="DIO66" s="240"/>
      <c r="DIP66" s="240"/>
      <c r="DIQ66" s="239"/>
      <c r="DIR66" s="239"/>
      <c r="DIS66" s="240"/>
      <c r="DIT66" s="239"/>
      <c r="DIU66" s="239"/>
      <c r="DIV66" s="240"/>
      <c r="DIW66" s="240"/>
      <c r="DIX66" s="240"/>
      <c r="DIY66" s="239"/>
      <c r="DIZ66" s="239"/>
      <c r="DJA66" s="240"/>
      <c r="DJB66" s="239"/>
      <c r="DJC66" s="239"/>
      <c r="DJD66" s="240"/>
      <c r="DJE66" s="240"/>
      <c r="DJF66" s="240"/>
      <c r="DJG66" s="239"/>
      <c r="DJH66" s="239"/>
      <c r="DJI66" s="240"/>
      <c r="DJJ66" s="239"/>
      <c r="DJK66" s="239"/>
      <c r="DJL66" s="240"/>
      <c r="DJM66" s="240"/>
      <c r="DJN66" s="240"/>
      <c r="DJO66" s="239"/>
      <c r="DJP66" s="239"/>
      <c r="DJQ66" s="240"/>
      <c r="DJR66" s="239"/>
      <c r="DJS66" s="239"/>
      <c r="DJT66" s="240"/>
      <c r="DJU66" s="240"/>
      <c r="DJV66" s="240"/>
      <c r="DJW66" s="239"/>
      <c r="DJX66" s="239"/>
      <c r="DJY66" s="240"/>
      <c r="DJZ66" s="239"/>
      <c r="DKA66" s="239"/>
      <c r="DKB66" s="240"/>
      <c r="DKC66" s="240"/>
      <c r="DKD66" s="240"/>
      <c r="DKE66" s="239"/>
      <c r="DKF66" s="239"/>
      <c r="DKG66" s="240"/>
      <c r="DKH66" s="239"/>
      <c r="DKI66" s="239"/>
      <c r="DKJ66" s="240"/>
      <c r="DKK66" s="240"/>
      <c r="DKL66" s="240"/>
      <c r="DKM66" s="239"/>
      <c r="DKN66" s="239"/>
      <c r="DKO66" s="240"/>
      <c r="DKP66" s="239"/>
      <c r="DKQ66" s="239"/>
      <c r="DKR66" s="240"/>
      <c r="DKS66" s="240"/>
      <c r="DKT66" s="240"/>
      <c r="DKU66" s="239"/>
      <c r="DKV66" s="239"/>
      <c r="DKW66" s="240"/>
      <c r="DKX66" s="239"/>
      <c r="DKY66" s="239"/>
      <c r="DKZ66" s="240"/>
      <c r="DLA66" s="240"/>
      <c r="DLB66" s="240"/>
      <c r="DLC66" s="239"/>
      <c r="DLD66" s="239"/>
      <c r="DLE66" s="240"/>
      <c r="DLF66" s="239"/>
      <c r="DLG66" s="239"/>
      <c r="DLH66" s="240"/>
      <c r="DLI66" s="240"/>
      <c r="DLJ66" s="240"/>
      <c r="DLK66" s="239"/>
      <c r="DLL66" s="239"/>
      <c r="DLM66" s="240"/>
      <c r="DLN66" s="239"/>
      <c r="DLO66" s="239"/>
      <c r="DLP66" s="240"/>
      <c r="DLQ66" s="240"/>
      <c r="DLR66" s="240"/>
      <c r="DLS66" s="239"/>
      <c r="DLT66" s="239"/>
      <c r="DLU66" s="240"/>
      <c r="DLV66" s="239"/>
      <c r="DLW66" s="239"/>
      <c r="DLX66" s="240"/>
      <c r="DLY66" s="240"/>
      <c r="DLZ66" s="240"/>
      <c r="DMA66" s="239"/>
      <c r="DMB66" s="239"/>
      <c r="DMC66" s="240"/>
      <c r="DMD66" s="239"/>
      <c r="DME66" s="239"/>
      <c r="DMF66" s="240"/>
      <c r="DMG66" s="240"/>
      <c r="DMH66" s="240"/>
      <c r="DMI66" s="239"/>
      <c r="DMJ66" s="239"/>
      <c r="DMK66" s="240"/>
      <c r="DML66" s="239"/>
      <c r="DMM66" s="239"/>
      <c r="DMN66" s="240"/>
      <c r="DMO66" s="240"/>
      <c r="DMP66" s="240"/>
      <c r="DMQ66" s="239"/>
      <c r="DMR66" s="239"/>
      <c r="DMS66" s="240"/>
      <c r="DMT66" s="239"/>
      <c r="DMU66" s="239"/>
      <c r="DMV66" s="240"/>
      <c r="DMW66" s="240"/>
      <c r="DMX66" s="240"/>
      <c r="DMY66" s="239"/>
      <c r="DMZ66" s="239"/>
      <c r="DNA66" s="240"/>
      <c r="DNB66" s="239"/>
      <c r="DNC66" s="239"/>
      <c r="DND66" s="240"/>
      <c r="DNE66" s="240"/>
      <c r="DNF66" s="240"/>
      <c r="DNG66" s="239"/>
      <c r="DNH66" s="239"/>
      <c r="DNI66" s="240"/>
      <c r="DNJ66" s="239"/>
      <c r="DNK66" s="239"/>
      <c r="DNL66" s="240"/>
      <c r="DNM66" s="240"/>
      <c r="DNN66" s="240"/>
      <c r="DNO66" s="239"/>
      <c r="DNP66" s="239"/>
      <c r="DNQ66" s="240"/>
      <c r="DNR66" s="239"/>
      <c r="DNS66" s="239"/>
      <c r="DNT66" s="240"/>
      <c r="DNU66" s="240"/>
      <c r="DNV66" s="240"/>
      <c r="DNW66" s="239"/>
      <c r="DNX66" s="239"/>
      <c r="DNY66" s="240"/>
      <c r="DNZ66" s="239"/>
      <c r="DOA66" s="239"/>
      <c r="DOB66" s="240"/>
      <c r="DOC66" s="240"/>
      <c r="DOD66" s="240"/>
      <c r="DOE66" s="239"/>
      <c r="DOF66" s="239"/>
      <c r="DOG66" s="240"/>
      <c r="DOH66" s="239"/>
      <c r="DOI66" s="239"/>
      <c r="DOJ66" s="240"/>
      <c r="DOK66" s="240"/>
      <c r="DOL66" s="240"/>
      <c r="DOM66" s="239"/>
      <c r="DON66" s="239"/>
      <c r="DOO66" s="240"/>
      <c r="DOP66" s="239"/>
      <c r="DOQ66" s="239"/>
      <c r="DOR66" s="240"/>
      <c r="DOS66" s="240"/>
      <c r="DOT66" s="240"/>
      <c r="DOU66" s="239"/>
      <c r="DOV66" s="239"/>
      <c r="DOW66" s="240"/>
      <c r="DOX66" s="239"/>
      <c r="DOY66" s="239"/>
      <c r="DOZ66" s="240"/>
      <c r="DPA66" s="240"/>
      <c r="DPB66" s="240"/>
      <c r="DPC66" s="239"/>
      <c r="DPD66" s="239"/>
      <c r="DPE66" s="240"/>
      <c r="DPF66" s="239"/>
      <c r="DPG66" s="239"/>
      <c r="DPH66" s="240"/>
      <c r="DPI66" s="240"/>
      <c r="DPJ66" s="240"/>
      <c r="DPK66" s="239"/>
      <c r="DPL66" s="239"/>
      <c r="DPM66" s="240"/>
      <c r="DPN66" s="239"/>
      <c r="DPO66" s="239"/>
      <c r="DPP66" s="240"/>
      <c r="DPQ66" s="240"/>
      <c r="DPR66" s="240"/>
      <c r="DPS66" s="239"/>
      <c r="DPT66" s="239"/>
      <c r="DPU66" s="240"/>
      <c r="DPV66" s="239"/>
      <c r="DPW66" s="239"/>
      <c r="DPX66" s="240"/>
      <c r="DPY66" s="240"/>
      <c r="DPZ66" s="240"/>
      <c r="DQA66" s="239"/>
      <c r="DQB66" s="239"/>
      <c r="DQC66" s="240"/>
      <c r="DQD66" s="239"/>
      <c r="DQE66" s="239"/>
      <c r="DQF66" s="240"/>
      <c r="DQG66" s="240"/>
      <c r="DQH66" s="240"/>
      <c r="DQI66" s="239"/>
      <c r="DQJ66" s="239"/>
      <c r="DQK66" s="240"/>
      <c r="DQL66" s="239"/>
      <c r="DQM66" s="239"/>
      <c r="DQN66" s="240"/>
      <c r="DQO66" s="240"/>
      <c r="DQP66" s="240"/>
      <c r="DQQ66" s="239"/>
      <c r="DQR66" s="239"/>
      <c r="DQS66" s="240"/>
      <c r="DQT66" s="239"/>
      <c r="DQU66" s="239"/>
      <c r="DQV66" s="240"/>
      <c r="DQW66" s="240"/>
      <c r="DQX66" s="240"/>
      <c r="DQY66" s="239"/>
      <c r="DQZ66" s="239"/>
      <c r="DRA66" s="240"/>
      <c r="DRB66" s="239"/>
      <c r="DRC66" s="239"/>
      <c r="DRD66" s="240"/>
      <c r="DRE66" s="240"/>
      <c r="DRF66" s="240"/>
      <c r="DRG66" s="239"/>
      <c r="DRH66" s="239"/>
      <c r="DRI66" s="240"/>
      <c r="DRJ66" s="239"/>
      <c r="DRK66" s="239"/>
      <c r="DRL66" s="240"/>
      <c r="DRM66" s="240"/>
      <c r="DRN66" s="240"/>
      <c r="DRO66" s="239"/>
      <c r="DRP66" s="239"/>
      <c r="DRQ66" s="240"/>
      <c r="DRR66" s="239"/>
      <c r="DRS66" s="239"/>
      <c r="DRT66" s="240"/>
      <c r="DRU66" s="240"/>
      <c r="DRV66" s="240"/>
      <c r="DRW66" s="239"/>
      <c r="DRX66" s="239"/>
      <c r="DRY66" s="240"/>
      <c r="DRZ66" s="239"/>
      <c r="DSA66" s="239"/>
      <c r="DSB66" s="240"/>
      <c r="DSC66" s="240"/>
      <c r="DSD66" s="240"/>
      <c r="DSE66" s="239"/>
      <c r="DSF66" s="239"/>
      <c r="DSG66" s="240"/>
      <c r="DSH66" s="239"/>
      <c r="DSI66" s="239"/>
      <c r="DSJ66" s="240"/>
      <c r="DSK66" s="240"/>
      <c r="DSL66" s="240"/>
      <c r="DSM66" s="239"/>
      <c r="DSN66" s="239"/>
      <c r="DSO66" s="240"/>
      <c r="DSP66" s="239"/>
      <c r="DSQ66" s="239"/>
      <c r="DSR66" s="240"/>
      <c r="DSS66" s="240"/>
      <c r="DST66" s="240"/>
      <c r="DSU66" s="239"/>
      <c r="DSV66" s="239"/>
      <c r="DSW66" s="240"/>
      <c r="DSX66" s="239"/>
      <c r="DSY66" s="239"/>
      <c r="DSZ66" s="240"/>
      <c r="DTA66" s="240"/>
      <c r="DTB66" s="240"/>
      <c r="DTC66" s="239"/>
      <c r="DTD66" s="239"/>
      <c r="DTE66" s="240"/>
      <c r="DTF66" s="239"/>
      <c r="DTG66" s="239"/>
      <c r="DTH66" s="240"/>
      <c r="DTI66" s="240"/>
      <c r="DTJ66" s="240"/>
      <c r="DTK66" s="239"/>
      <c r="DTL66" s="239"/>
      <c r="DTM66" s="240"/>
      <c r="DTN66" s="239"/>
      <c r="DTO66" s="239"/>
      <c r="DTP66" s="240"/>
      <c r="DTQ66" s="240"/>
      <c r="DTR66" s="240"/>
      <c r="DTS66" s="239"/>
      <c r="DTT66" s="239"/>
      <c r="DTU66" s="240"/>
      <c r="DTV66" s="239"/>
      <c r="DTW66" s="239"/>
      <c r="DTX66" s="240"/>
      <c r="DTY66" s="240"/>
      <c r="DTZ66" s="240"/>
      <c r="DUA66" s="239"/>
      <c r="DUB66" s="239"/>
      <c r="DUC66" s="240"/>
      <c r="DUD66" s="239"/>
      <c r="DUE66" s="239"/>
      <c r="DUF66" s="240"/>
      <c r="DUG66" s="240"/>
      <c r="DUH66" s="240"/>
      <c r="DUI66" s="239"/>
      <c r="DUJ66" s="239"/>
      <c r="DUK66" s="240"/>
      <c r="DUL66" s="239"/>
      <c r="DUM66" s="239"/>
      <c r="DUN66" s="240"/>
      <c r="DUO66" s="240"/>
      <c r="DUP66" s="240"/>
      <c r="DUQ66" s="239"/>
      <c r="DUR66" s="239"/>
      <c r="DUS66" s="240"/>
      <c r="DUT66" s="239"/>
      <c r="DUU66" s="239"/>
      <c r="DUV66" s="240"/>
      <c r="DUW66" s="240"/>
      <c r="DUX66" s="240"/>
      <c r="DUY66" s="239"/>
      <c r="DUZ66" s="239"/>
      <c r="DVA66" s="240"/>
      <c r="DVB66" s="239"/>
      <c r="DVC66" s="239"/>
      <c r="DVD66" s="240"/>
      <c r="DVE66" s="240"/>
      <c r="DVF66" s="240"/>
      <c r="DVG66" s="239"/>
      <c r="DVH66" s="239"/>
      <c r="DVI66" s="240"/>
      <c r="DVJ66" s="239"/>
      <c r="DVK66" s="239"/>
      <c r="DVL66" s="240"/>
      <c r="DVM66" s="240"/>
      <c r="DVN66" s="240"/>
      <c r="DVO66" s="239"/>
      <c r="DVP66" s="239"/>
      <c r="DVQ66" s="240"/>
      <c r="DVR66" s="239"/>
      <c r="DVS66" s="239"/>
      <c r="DVT66" s="240"/>
      <c r="DVU66" s="240"/>
      <c r="DVV66" s="240"/>
      <c r="DVW66" s="239"/>
      <c r="DVX66" s="239"/>
      <c r="DVY66" s="240"/>
      <c r="DVZ66" s="239"/>
      <c r="DWA66" s="239"/>
      <c r="DWB66" s="240"/>
      <c r="DWC66" s="240"/>
      <c r="DWD66" s="240"/>
      <c r="DWE66" s="239"/>
      <c r="DWF66" s="239"/>
      <c r="DWG66" s="240"/>
      <c r="DWH66" s="239"/>
      <c r="DWI66" s="239"/>
      <c r="DWJ66" s="240"/>
      <c r="DWK66" s="240"/>
      <c r="DWL66" s="240"/>
      <c r="DWM66" s="239"/>
      <c r="DWN66" s="239"/>
      <c r="DWO66" s="240"/>
      <c r="DWP66" s="239"/>
      <c r="DWQ66" s="239"/>
      <c r="DWR66" s="240"/>
      <c r="DWS66" s="240"/>
      <c r="DWT66" s="240"/>
      <c r="DWU66" s="239"/>
      <c r="DWV66" s="239"/>
      <c r="DWW66" s="240"/>
      <c r="DWX66" s="239"/>
      <c r="DWY66" s="239"/>
      <c r="DWZ66" s="240"/>
      <c r="DXA66" s="240"/>
      <c r="DXB66" s="240"/>
      <c r="DXC66" s="239"/>
      <c r="DXD66" s="239"/>
      <c r="DXE66" s="240"/>
      <c r="DXF66" s="239"/>
      <c r="DXG66" s="239"/>
      <c r="DXH66" s="240"/>
      <c r="DXI66" s="240"/>
      <c r="DXJ66" s="240"/>
      <c r="DXK66" s="239"/>
      <c r="DXL66" s="239"/>
      <c r="DXM66" s="240"/>
      <c r="DXN66" s="239"/>
      <c r="DXO66" s="239"/>
      <c r="DXP66" s="240"/>
      <c r="DXQ66" s="240"/>
      <c r="DXR66" s="240"/>
      <c r="DXS66" s="239"/>
      <c r="DXT66" s="239"/>
      <c r="DXU66" s="240"/>
      <c r="DXV66" s="239"/>
      <c r="DXW66" s="239"/>
      <c r="DXX66" s="240"/>
      <c r="DXY66" s="240"/>
      <c r="DXZ66" s="240"/>
      <c r="DYA66" s="239"/>
      <c r="DYB66" s="239"/>
      <c r="DYC66" s="240"/>
      <c r="DYD66" s="239"/>
      <c r="DYE66" s="239"/>
      <c r="DYF66" s="240"/>
      <c r="DYG66" s="240"/>
      <c r="DYH66" s="240"/>
      <c r="DYI66" s="239"/>
      <c r="DYJ66" s="239"/>
      <c r="DYK66" s="240"/>
      <c r="DYL66" s="239"/>
      <c r="DYM66" s="239"/>
      <c r="DYN66" s="240"/>
      <c r="DYO66" s="240"/>
      <c r="DYP66" s="240"/>
      <c r="DYQ66" s="239"/>
      <c r="DYR66" s="239"/>
      <c r="DYS66" s="240"/>
      <c r="DYT66" s="239"/>
      <c r="DYU66" s="239"/>
      <c r="DYV66" s="240"/>
      <c r="DYW66" s="240"/>
      <c r="DYX66" s="240"/>
      <c r="DYY66" s="239"/>
      <c r="DYZ66" s="239"/>
      <c r="DZA66" s="240"/>
      <c r="DZB66" s="239"/>
      <c r="DZC66" s="239"/>
      <c r="DZD66" s="240"/>
      <c r="DZE66" s="240"/>
      <c r="DZF66" s="240"/>
      <c r="DZG66" s="239"/>
      <c r="DZH66" s="239"/>
      <c r="DZI66" s="240"/>
      <c r="DZJ66" s="239"/>
      <c r="DZK66" s="239"/>
      <c r="DZL66" s="240"/>
      <c r="DZM66" s="240"/>
      <c r="DZN66" s="240"/>
      <c r="DZO66" s="239"/>
      <c r="DZP66" s="239"/>
      <c r="DZQ66" s="240"/>
      <c r="DZR66" s="239"/>
      <c r="DZS66" s="239"/>
      <c r="DZT66" s="240"/>
      <c r="DZU66" s="240"/>
      <c r="DZV66" s="240"/>
      <c r="DZW66" s="239"/>
      <c r="DZX66" s="239"/>
      <c r="DZY66" s="240"/>
      <c r="DZZ66" s="239"/>
      <c r="EAA66" s="239"/>
      <c r="EAB66" s="240"/>
      <c r="EAC66" s="240"/>
      <c r="EAD66" s="240"/>
      <c r="EAE66" s="239"/>
      <c r="EAF66" s="239"/>
      <c r="EAG66" s="240"/>
      <c r="EAH66" s="239"/>
      <c r="EAI66" s="239"/>
      <c r="EAJ66" s="240"/>
      <c r="EAK66" s="240"/>
      <c r="EAL66" s="240"/>
      <c r="EAM66" s="239"/>
      <c r="EAN66" s="239"/>
      <c r="EAO66" s="240"/>
      <c r="EAP66" s="239"/>
      <c r="EAQ66" s="239"/>
      <c r="EAR66" s="240"/>
      <c r="EAS66" s="240"/>
      <c r="EAT66" s="240"/>
      <c r="EAU66" s="239"/>
      <c r="EAV66" s="239"/>
      <c r="EAW66" s="240"/>
      <c r="EAX66" s="239"/>
      <c r="EAY66" s="239"/>
      <c r="EAZ66" s="240"/>
      <c r="EBA66" s="240"/>
      <c r="EBB66" s="240"/>
      <c r="EBC66" s="239"/>
      <c r="EBD66" s="239"/>
      <c r="EBE66" s="240"/>
      <c r="EBF66" s="239"/>
      <c r="EBG66" s="239"/>
      <c r="EBH66" s="240"/>
      <c r="EBI66" s="240"/>
      <c r="EBJ66" s="240"/>
      <c r="EBK66" s="239"/>
      <c r="EBL66" s="239"/>
      <c r="EBM66" s="240"/>
      <c r="EBN66" s="239"/>
      <c r="EBO66" s="239"/>
      <c r="EBP66" s="240"/>
      <c r="EBQ66" s="240"/>
      <c r="EBR66" s="240"/>
      <c r="EBS66" s="239"/>
      <c r="EBT66" s="239"/>
      <c r="EBU66" s="240"/>
      <c r="EBV66" s="239"/>
      <c r="EBW66" s="239"/>
      <c r="EBX66" s="240"/>
      <c r="EBY66" s="240"/>
      <c r="EBZ66" s="240"/>
      <c r="ECA66" s="239"/>
      <c r="ECB66" s="239"/>
      <c r="ECC66" s="240"/>
      <c r="ECD66" s="239"/>
      <c r="ECE66" s="239"/>
      <c r="ECF66" s="240"/>
      <c r="ECG66" s="240"/>
      <c r="ECH66" s="240"/>
      <c r="ECI66" s="239"/>
      <c r="ECJ66" s="239"/>
      <c r="ECK66" s="240"/>
      <c r="ECL66" s="239"/>
      <c r="ECM66" s="239"/>
      <c r="ECN66" s="240"/>
      <c r="ECO66" s="240"/>
      <c r="ECP66" s="240"/>
      <c r="ECQ66" s="239"/>
      <c r="ECR66" s="239"/>
      <c r="ECS66" s="240"/>
      <c r="ECT66" s="239"/>
      <c r="ECU66" s="239"/>
      <c r="ECV66" s="240"/>
      <c r="ECW66" s="240"/>
      <c r="ECX66" s="240"/>
      <c r="ECY66" s="239"/>
      <c r="ECZ66" s="239"/>
      <c r="EDA66" s="240"/>
      <c r="EDB66" s="239"/>
      <c r="EDC66" s="239"/>
      <c r="EDD66" s="240"/>
      <c r="EDE66" s="240"/>
      <c r="EDF66" s="240"/>
      <c r="EDG66" s="239"/>
      <c r="EDH66" s="239"/>
      <c r="EDI66" s="240"/>
      <c r="EDJ66" s="239"/>
      <c r="EDK66" s="239"/>
      <c r="EDL66" s="240"/>
      <c r="EDM66" s="240"/>
      <c r="EDN66" s="240"/>
      <c r="EDO66" s="239"/>
      <c r="EDP66" s="239"/>
      <c r="EDQ66" s="240"/>
      <c r="EDR66" s="239"/>
      <c r="EDS66" s="239"/>
      <c r="EDT66" s="240"/>
      <c r="EDU66" s="240"/>
      <c r="EDV66" s="240"/>
      <c r="EDW66" s="239"/>
      <c r="EDX66" s="239"/>
      <c r="EDY66" s="240"/>
      <c r="EDZ66" s="239"/>
      <c r="EEA66" s="239"/>
      <c r="EEB66" s="240"/>
      <c r="EEC66" s="240"/>
      <c r="EED66" s="240"/>
      <c r="EEE66" s="239"/>
      <c r="EEF66" s="239"/>
      <c r="EEG66" s="240"/>
      <c r="EEH66" s="239"/>
      <c r="EEI66" s="239"/>
      <c r="EEJ66" s="240"/>
      <c r="EEK66" s="240"/>
      <c r="EEL66" s="240"/>
      <c r="EEM66" s="239"/>
      <c r="EEN66" s="239"/>
      <c r="EEO66" s="240"/>
      <c r="EEP66" s="239"/>
      <c r="EEQ66" s="239"/>
      <c r="EER66" s="240"/>
      <c r="EES66" s="240"/>
      <c r="EET66" s="240"/>
      <c r="EEU66" s="239"/>
      <c r="EEV66" s="239"/>
      <c r="EEW66" s="240"/>
      <c r="EEX66" s="239"/>
      <c r="EEY66" s="239"/>
      <c r="EEZ66" s="240"/>
      <c r="EFA66" s="240"/>
      <c r="EFB66" s="240"/>
      <c r="EFC66" s="239"/>
      <c r="EFD66" s="239"/>
      <c r="EFE66" s="240"/>
      <c r="EFF66" s="239"/>
      <c r="EFG66" s="239"/>
      <c r="EFH66" s="240"/>
      <c r="EFI66" s="240"/>
      <c r="EFJ66" s="240"/>
      <c r="EFK66" s="239"/>
      <c r="EFL66" s="239"/>
      <c r="EFM66" s="240"/>
      <c r="EFN66" s="239"/>
      <c r="EFO66" s="239"/>
      <c r="EFP66" s="240"/>
      <c r="EFQ66" s="240"/>
      <c r="EFR66" s="240"/>
      <c r="EFS66" s="239"/>
      <c r="EFT66" s="239"/>
      <c r="EFU66" s="240"/>
      <c r="EFV66" s="239"/>
      <c r="EFW66" s="239"/>
      <c r="EFX66" s="240"/>
      <c r="EFY66" s="240"/>
      <c r="EFZ66" s="240"/>
      <c r="EGA66" s="239"/>
      <c r="EGB66" s="239"/>
      <c r="EGC66" s="240"/>
      <c r="EGD66" s="239"/>
      <c r="EGE66" s="239"/>
      <c r="EGF66" s="240"/>
      <c r="EGG66" s="240"/>
      <c r="EGH66" s="240"/>
      <c r="EGI66" s="239"/>
      <c r="EGJ66" s="239"/>
      <c r="EGK66" s="240"/>
      <c r="EGL66" s="239"/>
      <c r="EGM66" s="239"/>
      <c r="EGN66" s="240"/>
      <c r="EGO66" s="240"/>
      <c r="EGP66" s="240"/>
      <c r="EGQ66" s="239"/>
      <c r="EGR66" s="239"/>
      <c r="EGS66" s="240"/>
      <c r="EGT66" s="239"/>
      <c r="EGU66" s="239"/>
      <c r="EGV66" s="240"/>
      <c r="EGW66" s="240"/>
      <c r="EGX66" s="240"/>
      <c r="EGY66" s="239"/>
      <c r="EGZ66" s="239"/>
      <c r="EHA66" s="240"/>
      <c r="EHB66" s="239"/>
      <c r="EHC66" s="239"/>
      <c r="EHD66" s="240"/>
      <c r="EHE66" s="240"/>
      <c r="EHF66" s="240"/>
      <c r="EHG66" s="239"/>
      <c r="EHH66" s="239"/>
      <c r="EHI66" s="240"/>
      <c r="EHJ66" s="239"/>
      <c r="EHK66" s="239"/>
      <c r="EHL66" s="240"/>
      <c r="EHM66" s="240"/>
      <c r="EHN66" s="240"/>
      <c r="EHO66" s="239"/>
      <c r="EHP66" s="239"/>
      <c r="EHQ66" s="240"/>
      <c r="EHR66" s="239"/>
      <c r="EHS66" s="239"/>
      <c r="EHT66" s="240"/>
      <c r="EHU66" s="240"/>
      <c r="EHV66" s="240"/>
      <c r="EHW66" s="239"/>
      <c r="EHX66" s="239"/>
      <c r="EHY66" s="240"/>
      <c r="EHZ66" s="239"/>
      <c r="EIA66" s="239"/>
      <c r="EIB66" s="240"/>
      <c r="EIC66" s="240"/>
      <c r="EID66" s="240"/>
      <c r="EIE66" s="239"/>
      <c r="EIF66" s="239"/>
      <c r="EIG66" s="240"/>
      <c r="EIH66" s="239"/>
      <c r="EII66" s="239"/>
      <c r="EIJ66" s="240"/>
      <c r="EIK66" s="240"/>
      <c r="EIL66" s="240"/>
      <c r="EIM66" s="239"/>
      <c r="EIN66" s="239"/>
      <c r="EIO66" s="240"/>
      <c r="EIP66" s="239"/>
      <c r="EIQ66" s="239"/>
      <c r="EIR66" s="240"/>
      <c r="EIS66" s="240"/>
      <c r="EIT66" s="240"/>
      <c r="EIU66" s="239"/>
      <c r="EIV66" s="239"/>
      <c r="EIW66" s="240"/>
      <c r="EIX66" s="239"/>
      <c r="EIY66" s="239"/>
      <c r="EIZ66" s="240"/>
      <c r="EJA66" s="240"/>
      <c r="EJB66" s="240"/>
      <c r="EJC66" s="239"/>
      <c r="EJD66" s="239"/>
      <c r="EJE66" s="240"/>
      <c r="EJF66" s="239"/>
      <c r="EJG66" s="239"/>
      <c r="EJH66" s="240"/>
      <c r="EJI66" s="240"/>
      <c r="EJJ66" s="240"/>
      <c r="EJK66" s="239"/>
      <c r="EJL66" s="239"/>
      <c r="EJM66" s="240"/>
      <c r="EJN66" s="239"/>
      <c r="EJO66" s="239"/>
      <c r="EJP66" s="240"/>
      <c r="EJQ66" s="240"/>
      <c r="EJR66" s="240"/>
      <c r="EJS66" s="239"/>
      <c r="EJT66" s="239"/>
      <c r="EJU66" s="240"/>
      <c r="EJV66" s="239"/>
      <c r="EJW66" s="239"/>
      <c r="EJX66" s="240"/>
      <c r="EJY66" s="240"/>
      <c r="EJZ66" s="240"/>
      <c r="EKA66" s="239"/>
      <c r="EKB66" s="239"/>
      <c r="EKC66" s="240"/>
      <c r="EKD66" s="239"/>
      <c r="EKE66" s="239"/>
      <c r="EKF66" s="240"/>
      <c r="EKG66" s="240"/>
      <c r="EKH66" s="240"/>
      <c r="EKI66" s="239"/>
      <c r="EKJ66" s="239"/>
      <c r="EKK66" s="240"/>
      <c r="EKL66" s="239"/>
      <c r="EKM66" s="239"/>
      <c r="EKN66" s="240"/>
      <c r="EKO66" s="240"/>
      <c r="EKP66" s="240"/>
      <c r="EKQ66" s="239"/>
      <c r="EKR66" s="239"/>
      <c r="EKS66" s="240"/>
      <c r="EKT66" s="239"/>
      <c r="EKU66" s="239"/>
      <c r="EKV66" s="240"/>
      <c r="EKW66" s="240"/>
      <c r="EKX66" s="240"/>
      <c r="EKY66" s="239"/>
      <c r="EKZ66" s="239"/>
      <c r="ELA66" s="240"/>
      <c r="ELB66" s="239"/>
      <c r="ELC66" s="239"/>
      <c r="ELD66" s="240"/>
      <c r="ELE66" s="240"/>
      <c r="ELF66" s="240"/>
      <c r="ELG66" s="239"/>
      <c r="ELH66" s="239"/>
      <c r="ELI66" s="240"/>
      <c r="ELJ66" s="239"/>
      <c r="ELK66" s="239"/>
      <c r="ELL66" s="240"/>
      <c r="ELM66" s="240"/>
      <c r="ELN66" s="240"/>
      <c r="ELO66" s="239"/>
      <c r="ELP66" s="239"/>
      <c r="ELQ66" s="240"/>
      <c r="ELR66" s="239"/>
      <c r="ELS66" s="239"/>
      <c r="ELT66" s="240"/>
      <c r="ELU66" s="240"/>
      <c r="ELV66" s="240"/>
      <c r="ELW66" s="239"/>
      <c r="ELX66" s="239"/>
      <c r="ELY66" s="240"/>
      <c r="ELZ66" s="239"/>
      <c r="EMA66" s="239"/>
      <c r="EMB66" s="240"/>
      <c r="EMC66" s="240"/>
      <c r="EMD66" s="240"/>
      <c r="EME66" s="239"/>
      <c r="EMF66" s="239"/>
      <c r="EMG66" s="240"/>
      <c r="EMH66" s="239"/>
      <c r="EMI66" s="239"/>
      <c r="EMJ66" s="240"/>
      <c r="EMK66" s="240"/>
      <c r="EML66" s="240"/>
      <c r="EMM66" s="239"/>
      <c r="EMN66" s="239"/>
      <c r="EMO66" s="240"/>
      <c r="EMP66" s="239"/>
      <c r="EMQ66" s="239"/>
      <c r="EMR66" s="240"/>
      <c r="EMS66" s="240"/>
      <c r="EMT66" s="240"/>
      <c r="EMU66" s="239"/>
      <c r="EMV66" s="239"/>
      <c r="EMW66" s="240"/>
      <c r="EMX66" s="239"/>
      <c r="EMY66" s="239"/>
      <c r="EMZ66" s="240"/>
      <c r="ENA66" s="240"/>
      <c r="ENB66" s="240"/>
      <c r="ENC66" s="239"/>
      <c r="END66" s="239"/>
      <c r="ENE66" s="240"/>
      <c r="ENF66" s="239"/>
      <c r="ENG66" s="239"/>
      <c r="ENH66" s="240"/>
      <c r="ENI66" s="240"/>
      <c r="ENJ66" s="240"/>
      <c r="ENK66" s="239"/>
      <c r="ENL66" s="239"/>
      <c r="ENM66" s="240"/>
      <c r="ENN66" s="239"/>
      <c r="ENO66" s="239"/>
      <c r="ENP66" s="240"/>
      <c r="ENQ66" s="240"/>
      <c r="ENR66" s="240"/>
      <c r="ENS66" s="239"/>
      <c r="ENT66" s="239"/>
      <c r="ENU66" s="240"/>
      <c r="ENV66" s="239"/>
      <c r="ENW66" s="239"/>
      <c r="ENX66" s="240"/>
      <c r="ENY66" s="240"/>
      <c r="ENZ66" s="240"/>
      <c r="EOA66" s="239"/>
      <c r="EOB66" s="239"/>
      <c r="EOC66" s="240"/>
      <c r="EOD66" s="239"/>
      <c r="EOE66" s="239"/>
      <c r="EOF66" s="240"/>
      <c r="EOG66" s="240"/>
      <c r="EOH66" s="240"/>
      <c r="EOI66" s="239"/>
      <c r="EOJ66" s="239"/>
      <c r="EOK66" s="240"/>
      <c r="EOL66" s="239"/>
      <c r="EOM66" s="239"/>
      <c r="EON66" s="240"/>
      <c r="EOO66" s="240"/>
      <c r="EOP66" s="240"/>
      <c r="EOQ66" s="239"/>
      <c r="EOR66" s="239"/>
      <c r="EOS66" s="240"/>
      <c r="EOT66" s="239"/>
      <c r="EOU66" s="239"/>
      <c r="EOV66" s="240"/>
      <c r="EOW66" s="240"/>
      <c r="EOX66" s="240"/>
      <c r="EOY66" s="239"/>
      <c r="EOZ66" s="239"/>
      <c r="EPA66" s="240"/>
      <c r="EPB66" s="239"/>
      <c r="EPC66" s="239"/>
      <c r="EPD66" s="240"/>
      <c r="EPE66" s="240"/>
      <c r="EPF66" s="240"/>
      <c r="EPG66" s="239"/>
      <c r="EPH66" s="239"/>
      <c r="EPI66" s="240"/>
      <c r="EPJ66" s="239"/>
      <c r="EPK66" s="239"/>
      <c r="EPL66" s="240"/>
      <c r="EPM66" s="240"/>
      <c r="EPN66" s="240"/>
      <c r="EPO66" s="239"/>
      <c r="EPP66" s="239"/>
      <c r="EPQ66" s="240"/>
      <c r="EPR66" s="239"/>
      <c r="EPS66" s="239"/>
      <c r="EPT66" s="240"/>
      <c r="EPU66" s="240"/>
      <c r="EPV66" s="240"/>
      <c r="EPW66" s="239"/>
      <c r="EPX66" s="239"/>
      <c r="EPY66" s="240"/>
      <c r="EPZ66" s="239"/>
      <c r="EQA66" s="239"/>
      <c r="EQB66" s="240"/>
      <c r="EQC66" s="240"/>
      <c r="EQD66" s="240"/>
      <c r="EQE66" s="239"/>
      <c r="EQF66" s="239"/>
      <c r="EQG66" s="240"/>
      <c r="EQH66" s="239"/>
      <c r="EQI66" s="239"/>
      <c r="EQJ66" s="240"/>
      <c r="EQK66" s="240"/>
      <c r="EQL66" s="240"/>
      <c r="EQM66" s="239"/>
      <c r="EQN66" s="239"/>
      <c r="EQO66" s="240"/>
      <c r="EQP66" s="239"/>
      <c r="EQQ66" s="239"/>
      <c r="EQR66" s="240"/>
      <c r="EQS66" s="240"/>
      <c r="EQT66" s="240"/>
      <c r="EQU66" s="239"/>
      <c r="EQV66" s="239"/>
      <c r="EQW66" s="240"/>
      <c r="EQX66" s="239"/>
      <c r="EQY66" s="239"/>
      <c r="EQZ66" s="240"/>
      <c r="ERA66" s="240"/>
      <c r="ERB66" s="240"/>
      <c r="ERC66" s="239"/>
      <c r="ERD66" s="239"/>
      <c r="ERE66" s="240"/>
      <c r="ERF66" s="239"/>
      <c r="ERG66" s="239"/>
      <c r="ERH66" s="240"/>
      <c r="ERI66" s="240"/>
      <c r="ERJ66" s="240"/>
      <c r="ERK66" s="239"/>
      <c r="ERL66" s="239"/>
      <c r="ERM66" s="240"/>
      <c r="ERN66" s="239"/>
      <c r="ERO66" s="239"/>
      <c r="ERP66" s="240"/>
      <c r="ERQ66" s="240"/>
      <c r="ERR66" s="240"/>
      <c r="ERS66" s="239"/>
      <c r="ERT66" s="239"/>
      <c r="ERU66" s="240"/>
      <c r="ERV66" s="239"/>
      <c r="ERW66" s="239"/>
      <c r="ERX66" s="240"/>
      <c r="ERY66" s="240"/>
      <c r="ERZ66" s="240"/>
      <c r="ESA66" s="239"/>
      <c r="ESB66" s="239"/>
      <c r="ESC66" s="240"/>
      <c r="ESD66" s="239"/>
      <c r="ESE66" s="239"/>
      <c r="ESF66" s="240"/>
      <c r="ESG66" s="240"/>
      <c r="ESH66" s="240"/>
      <c r="ESI66" s="239"/>
      <c r="ESJ66" s="239"/>
      <c r="ESK66" s="240"/>
      <c r="ESL66" s="239"/>
      <c r="ESM66" s="239"/>
      <c r="ESN66" s="240"/>
      <c r="ESO66" s="240"/>
      <c r="ESP66" s="240"/>
      <c r="ESQ66" s="239"/>
      <c r="ESR66" s="239"/>
      <c r="ESS66" s="240"/>
      <c r="EST66" s="239"/>
      <c r="ESU66" s="239"/>
      <c r="ESV66" s="240"/>
      <c r="ESW66" s="240"/>
      <c r="ESX66" s="240"/>
      <c r="ESY66" s="239"/>
      <c r="ESZ66" s="239"/>
      <c r="ETA66" s="240"/>
      <c r="ETB66" s="239"/>
      <c r="ETC66" s="239"/>
      <c r="ETD66" s="240"/>
      <c r="ETE66" s="240"/>
      <c r="ETF66" s="240"/>
      <c r="ETG66" s="239"/>
      <c r="ETH66" s="239"/>
      <c r="ETI66" s="240"/>
      <c r="ETJ66" s="239"/>
      <c r="ETK66" s="239"/>
      <c r="ETL66" s="240"/>
      <c r="ETM66" s="240"/>
      <c r="ETN66" s="240"/>
      <c r="ETO66" s="239"/>
      <c r="ETP66" s="239"/>
      <c r="ETQ66" s="240"/>
      <c r="ETR66" s="239"/>
      <c r="ETS66" s="239"/>
      <c r="ETT66" s="240"/>
      <c r="ETU66" s="240"/>
      <c r="ETV66" s="240"/>
      <c r="ETW66" s="239"/>
      <c r="ETX66" s="239"/>
      <c r="ETY66" s="240"/>
      <c r="ETZ66" s="239"/>
      <c r="EUA66" s="239"/>
      <c r="EUB66" s="240"/>
      <c r="EUC66" s="240"/>
      <c r="EUD66" s="240"/>
      <c r="EUE66" s="239"/>
      <c r="EUF66" s="239"/>
      <c r="EUG66" s="240"/>
      <c r="EUH66" s="239"/>
      <c r="EUI66" s="239"/>
      <c r="EUJ66" s="240"/>
      <c r="EUK66" s="240"/>
      <c r="EUL66" s="240"/>
      <c r="EUM66" s="239"/>
      <c r="EUN66" s="239"/>
      <c r="EUO66" s="240"/>
      <c r="EUP66" s="239"/>
      <c r="EUQ66" s="239"/>
      <c r="EUR66" s="240"/>
      <c r="EUS66" s="240"/>
      <c r="EUT66" s="240"/>
      <c r="EUU66" s="239"/>
      <c r="EUV66" s="239"/>
      <c r="EUW66" s="240"/>
      <c r="EUX66" s="239"/>
      <c r="EUY66" s="239"/>
      <c r="EUZ66" s="240"/>
      <c r="EVA66" s="240"/>
      <c r="EVB66" s="240"/>
      <c r="EVC66" s="239"/>
      <c r="EVD66" s="239"/>
      <c r="EVE66" s="240"/>
      <c r="EVF66" s="239"/>
      <c r="EVG66" s="239"/>
      <c r="EVH66" s="240"/>
      <c r="EVI66" s="240"/>
      <c r="EVJ66" s="240"/>
      <c r="EVK66" s="239"/>
      <c r="EVL66" s="239"/>
      <c r="EVM66" s="240"/>
      <c r="EVN66" s="239"/>
      <c r="EVO66" s="239"/>
      <c r="EVP66" s="240"/>
      <c r="EVQ66" s="240"/>
      <c r="EVR66" s="240"/>
      <c r="EVS66" s="239"/>
      <c r="EVT66" s="239"/>
      <c r="EVU66" s="240"/>
      <c r="EVV66" s="239"/>
      <c r="EVW66" s="239"/>
      <c r="EVX66" s="240"/>
      <c r="EVY66" s="240"/>
      <c r="EVZ66" s="240"/>
      <c r="EWA66" s="239"/>
      <c r="EWB66" s="239"/>
      <c r="EWC66" s="240"/>
      <c r="EWD66" s="239"/>
      <c r="EWE66" s="239"/>
      <c r="EWF66" s="240"/>
      <c r="EWG66" s="240"/>
      <c r="EWH66" s="240"/>
      <c r="EWI66" s="239"/>
      <c r="EWJ66" s="239"/>
      <c r="EWK66" s="240"/>
      <c r="EWL66" s="239"/>
      <c r="EWM66" s="239"/>
      <c r="EWN66" s="240"/>
      <c r="EWO66" s="240"/>
      <c r="EWP66" s="240"/>
      <c r="EWQ66" s="239"/>
      <c r="EWR66" s="239"/>
      <c r="EWS66" s="240"/>
      <c r="EWT66" s="239"/>
      <c r="EWU66" s="239"/>
      <c r="EWV66" s="240"/>
      <c r="EWW66" s="240"/>
      <c r="EWX66" s="240"/>
      <c r="EWY66" s="239"/>
      <c r="EWZ66" s="239"/>
      <c r="EXA66" s="240"/>
      <c r="EXB66" s="239"/>
      <c r="EXC66" s="239"/>
      <c r="EXD66" s="240"/>
      <c r="EXE66" s="240"/>
      <c r="EXF66" s="240"/>
      <c r="EXG66" s="239"/>
      <c r="EXH66" s="239"/>
      <c r="EXI66" s="240"/>
      <c r="EXJ66" s="239"/>
      <c r="EXK66" s="239"/>
      <c r="EXL66" s="240"/>
      <c r="EXM66" s="240"/>
      <c r="EXN66" s="240"/>
      <c r="EXO66" s="239"/>
      <c r="EXP66" s="239"/>
      <c r="EXQ66" s="240"/>
      <c r="EXR66" s="239"/>
      <c r="EXS66" s="239"/>
      <c r="EXT66" s="240"/>
      <c r="EXU66" s="240"/>
      <c r="EXV66" s="240"/>
      <c r="EXW66" s="239"/>
      <c r="EXX66" s="239"/>
      <c r="EXY66" s="240"/>
      <c r="EXZ66" s="239"/>
      <c r="EYA66" s="239"/>
      <c r="EYB66" s="240"/>
      <c r="EYC66" s="240"/>
      <c r="EYD66" s="240"/>
      <c r="EYE66" s="239"/>
      <c r="EYF66" s="239"/>
      <c r="EYG66" s="240"/>
      <c r="EYH66" s="239"/>
      <c r="EYI66" s="239"/>
      <c r="EYJ66" s="240"/>
      <c r="EYK66" s="240"/>
      <c r="EYL66" s="240"/>
      <c r="EYM66" s="239"/>
      <c r="EYN66" s="239"/>
      <c r="EYO66" s="240"/>
      <c r="EYP66" s="239"/>
      <c r="EYQ66" s="239"/>
      <c r="EYR66" s="240"/>
      <c r="EYS66" s="240"/>
      <c r="EYT66" s="240"/>
      <c r="EYU66" s="239"/>
      <c r="EYV66" s="239"/>
      <c r="EYW66" s="240"/>
      <c r="EYX66" s="239"/>
      <c r="EYY66" s="239"/>
      <c r="EYZ66" s="240"/>
      <c r="EZA66" s="240"/>
      <c r="EZB66" s="240"/>
      <c r="EZC66" s="239"/>
      <c r="EZD66" s="239"/>
      <c r="EZE66" s="240"/>
      <c r="EZF66" s="239"/>
      <c r="EZG66" s="239"/>
      <c r="EZH66" s="240"/>
      <c r="EZI66" s="240"/>
      <c r="EZJ66" s="240"/>
      <c r="EZK66" s="239"/>
      <c r="EZL66" s="239"/>
      <c r="EZM66" s="240"/>
      <c r="EZN66" s="239"/>
      <c r="EZO66" s="239"/>
      <c r="EZP66" s="240"/>
      <c r="EZQ66" s="240"/>
      <c r="EZR66" s="240"/>
      <c r="EZS66" s="239"/>
      <c r="EZT66" s="239"/>
      <c r="EZU66" s="240"/>
      <c r="EZV66" s="239"/>
      <c r="EZW66" s="239"/>
      <c r="EZX66" s="240"/>
      <c r="EZY66" s="240"/>
      <c r="EZZ66" s="240"/>
      <c r="FAA66" s="239"/>
      <c r="FAB66" s="239"/>
      <c r="FAC66" s="240"/>
      <c r="FAD66" s="239"/>
      <c r="FAE66" s="239"/>
      <c r="FAF66" s="240"/>
      <c r="FAG66" s="240"/>
      <c r="FAH66" s="240"/>
      <c r="FAI66" s="239"/>
      <c r="FAJ66" s="239"/>
      <c r="FAK66" s="240"/>
      <c r="FAL66" s="239"/>
      <c r="FAM66" s="239"/>
      <c r="FAN66" s="240"/>
      <c r="FAO66" s="240"/>
      <c r="FAP66" s="240"/>
      <c r="FAQ66" s="239"/>
      <c r="FAR66" s="239"/>
      <c r="FAS66" s="240"/>
      <c r="FAT66" s="239"/>
      <c r="FAU66" s="239"/>
      <c r="FAV66" s="240"/>
      <c r="FAW66" s="240"/>
      <c r="FAX66" s="240"/>
      <c r="FAY66" s="239"/>
      <c r="FAZ66" s="239"/>
      <c r="FBA66" s="240"/>
      <c r="FBB66" s="239"/>
      <c r="FBC66" s="239"/>
      <c r="FBD66" s="240"/>
      <c r="FBE66" s="240"/>
      <c r="FBF66" s="240"/>
      <c r="FBG66" s="239"/>
      <c r="FBH66" s="239"/>
      <c r="FBI66" s="240"/>
      <c r="FBJ66" s="239"/>
      <c r="FBK66" s="239"/>
      <c r="FBL66" s="240"/>
      <c r="FBM66" s="240"/>
      <c r="FBN66" s="240"/>
      <c r="FBO66" s="239"/>
      <c r="FBP66" s="239"/>
      <c r="FBQ66" s="240"/>
      <c r="FBR66" s="239"/>
      <c r="FBS66" s="239"/>
      <c r="FBT66" s="240"/>
      <c r="FBU66" s="240"/>
      <c r="FBV66" s="240"/>
      <c r="FBW66" s="239"/>
      <c r="FBX66" s="239"/>
      <c r="FBY66" s="240"/>
      <c r="FBZ66" s="239"/>
      <c r="FCA66" s="239"/>
      <c r="FCB66" s="240"/>
      <c r="FCC66" s="240"/>
      <c r="FCD66" s="240"/>
      <c r="FCE66" s="239"/>
      <c r="FCF66" s="239"/>
      <c r="FCG66" s="240"/>
      <c r="FCH66" s="239"/>
      <c r="FCI66" s="239"/>
      <c r="FCJ66" s="240"/>
      <c r="FCK66" s="240"/>
      <c r="FCL66" s="240"/>
      <c r="FCM66" s="239"/>
      <c r="FCN66" s="239"/>
      <c r="FCO66" s="240"/>
      <c r="FCP66" s="239"/>
      <c r="FCQ66" s="239"/>
      <c r="FCR66" s="240"/>
      <c r="FCS66" s="240"/>
      <c r="FCT66" s="240"/>
      <c r="FCU66" s="239"/>
      <c r="FCV66" s="239"/>
      <c r="FCW66" s="240"/>
      <c r="FCX66" s="239"/>
      <c r="FCY66" s="239"/>
      <c r="FCZ66" s="240"/>
      <c r="FDA66" s="240"/>
      <c r="FDB66" s="240"/>
      <c r="FDC66" s="239"/>
      <c r="FDD66" s="239"/>
      <c r="FDE66" s="240"/>
      <c r="FDF66" s="239"/>
      <c r="FDG66" s="239"/>
      <c r="FDH66" s="240"/>
      <c r="FDI66" s="240"/>
      <c r="FDJ66" s="240"/>
      <c r="FDK66" s="239"/>
      <c r="FDL66" s="239"/>
      <c r="FDM66" s="240"/>
      <c r="FDN66" s="239"/>
      <c r="FDO66" s="239"/>
      <c r="FDP66" s="240"/>
      <c r="FDQ66" s="240"/>
      <c r="FDR66" s="240"/>
      <c r="FDS66" s="239"/>
      <c r="FDT66" s="239"/>
      <c r="FDU66" s="240"/>
      <c r="FDV66" s="239"/>
      <c r="FDW66" s="239"/>
      <c r="FDX66" s="240"/>
      <c r="FDY66" s="240"/>
      <c r="FDZ66" s="240"/>
      <c r="FEA66" s="239"/>
      <c r="FEB66" s="239"/>
      <c r="FEC66" s="240"/>
      <c r="FED66" s="239"/>
      <c r="FEE66" s="239"/>
      <c r="FEF66" s="240"/>
      <c r="FEG66" s="240"/>
      <c r="FEH66" s="240"/>
      <c r="FEI66" s="239"/>
      <c r="FEJ66" s="239"/>
      <c r="FEK66" s="240"/>
      <c r="FEL66" s="239"/>
      <c r="FEM66" s="239"/>
      <c r="FEN66" s="240"/>
      <c r="FEO66" s="240"/>
      <c r="FEP66" s="240"/>
      <c r="FEQ66" s="239"/>
      <c r="FER66" s="239"/>
      <c r="FES66" s="240"/>
      <c r="FET66" s="239"/>
      <c r="FEU66" s="239"/>
      <c r="FEV66" s="240"/>
      <c r="FEW66" s="240"/>
      <c r="FEX66" s="240"/>
      <c r="FEY66" s="239"/>
      <c r="FEZ66" s="239"/>
      <c r="FFA66" s="240"/>
      <c r="FFB66" s="239"/>
      <c r="FFC66" s="239"/>
      <c r="FFD66" s="240"/>
      <c r="FFE66" s="240"/>
      <c r="FFF66" s="240"/>
      <c r="FFG66" s="239"/>
      <c r="FFH66" s="239"/>
      <c r="FFI66" s="240"/>
      <c r="FFJ66" s="239"/>
      <c r="FFK66" s="239"/>
      <c r="FFL66" s="240"/>
      <c r="FFM66" s="240"/>
      <c r="FFN66" s="240"/>
      <c r="FFO66" s="239"/>
      <c r="FFP66" s="239"/>
      <c r="FFQ66" s="240"/>
      <c r="FFR66" s="239"/>
      <c r="FFS66" s="239"/>
      <c r="FFT66" s="240"/>
      <c r="FFU66" s="240"/>
      <c r="FFV66" s="240"/>
      <c r="FFW66" s="239"/>
      <c r="FFX66" s="239"/>
      <c r="FFY66" s="240"/>
      <c r="FFZ66" s="239"/>
      <c r="FGA66" s="239"/>
      <c r="FGB66" s="240"/>
      <c r="FGC66" s="240"/>
      <c r="FGD66" s="240"/>
      <c r="FGE66" s="239"/>
      <c r="FGF66" s="239"/>
      <c r="FGG66" s="240"/>
      <c r="FGH66" s="239"/>
      <c r="FGI66" s="239"/>
      <c r="FGJ66" s="240"/>
      <c r="FGK66" s="240"/>
      <c r="FGL66" s="240"/>
      <c r="FGM66" s="239"/>
      <c r="FGN66" s="239"/>
      <c r="FGO66" s="240"/>
      <c r="FGP66" s="239"/>
      <c r="FGQ66" s="239"/>
      <c r="FGR66" s="240"/>
      <c r="FGS66" s="240"/>
      <c r="FGT66" s="240"/>
      <c r="FGU66" s="239"/>
      <c r="FGV66" s="239"/>
      <c r="FGW66" s="240"/>
      <c r="FGX66" s="239"/>
      <c r="FGY66" s="239"/>
      <c r="FGZ66" s="240"/>
      <c r="FHA66" s="240"/>
      <c r="FHB66" s="240"/>
      <c r="FHC66" s="239"/>
      <c r="FHD66" s="239"/>
      <c r="FHE66" s="240"/>
      <c r="FHF66" s="239"/>
      <c r="FHG66" s="239"/>
      <c r="FHH66" s="240"/>
      <c r="FHI66" s="240"/>
      <c r="FHJ66" s="240"/>
      <c r="FHK66" s="239"/>
      <c r="FHL66" s="239"/>
      <c r="FHM66" s="240"/>
      <c r="FHN66" s="239"/>
      <c r="FHO66" s="239"/>
      <c r="FHP66" s="240"/>
      <c r="FHQ66" s="240"/>
      <c r="FHR66" s="240"/>
      <c r="FHS66" s="239"/>
      <c r="FHT66" s="239"/>
      <c r="FHU66" s="240"/>
      <c r="FHV66" s="239"/>
      <c r="FHW66" s="239"/>
      <c r="FHX66" s="240"/>
      <c r="FHY66" s="240"/>
      <c r="FHZ66" s="240"/>
      <c r="FIA66" s="239"/>
      <c r="FIB66" s="239"/>
      <c r="FIC66" s="240"/>
      <c r="FID66" s="239"/>
      <c r="FIE66" s="239"/>
      <c r="FIF66" s="240"/>
      <c r="FIG66" s="240"/>
      <c r="FIH66" s="240"/>
      <c r="FII66" s="239"/>
      <c r="FIJ66" s="239"/>
      <c r="FIK66" s="240"/>
      <c r="FIL66" s="239"/>
      <c r="FIM66" s="239"/>
      <c r="FIN66" s="240"/>
      <c r="FIO66" s="240"/>
      <c r="FIP66" s="240"/>
      <c r="FIQ66" s="239"/>
      <c r="FIR66" s="239"/>
      <c r="FIS66" s="240"/>
      <c r="FIT66" s="239"/>
      <c r="FIU66" s="239"/>
      <c r="FIV66" s="240"/>
      <c r="FIW66" s="240"/>
      <c r="FIX66" s="240"/>
      <c r="FIY66" s="239"/>
      <c r="FIZ66" s="239"/>
      <c r="FJA66" s="240"/>
      <c r="FJB66" s="239"/>
      <c r="FJC66" s="239"/>
      <c r="FJD66" s="240"/>
      <c r="FJE66" s="240"/>
      <c r="FJF66" s="240"/>
      <c r="FJG66" s="239"/>
      <c r="FJH66" s="239"/>
      <c r="FJI66" s="240"/>
      <c r="FJJ66" s="239"/>
      <c r="FJK66" s="239"/>
      <c r="FJL66" s="240"/>
      <c r="FJM66" s="240"/>
      <c r="FJN66" s="240"/>
      <c r="FJO66" s="239"/>
      <c r="FJP66" s="239"/>
      <c r="FJQ66" s="240"/>
      <c r="FJR66" s="239"/>
      <c r="FJS66" s="239"/>
      <c r="FJT66" s="240"/>
      <c r="FJU66" s="240"/>
      <c r="FJV66" s="240"/>
      <c r="FJW66" s="239"/>
      <c r="FJX66" s="239"/>
      <c r="FJY66" s="240"/>
      <c r="FJZ66" s="239"/>
      <c r="FKA66" s="239"/>
      <c r="FKB66" s="240"/>
      <c r="FKC66" s="240"/>
      <c r="FKD66" s="240"/>
      <c r="FKE66" s="239"/>
      <c r="FKF66" s="239"/>
      <c r="FKG66" s="240"/>
      <c r="FKH66" s="239"/>
      <c r="FKI66" s="239"/>
      <c r="FKJ66" s="240"/>
      <c r="FKK66" s="240"/>
      <c r="FKL66" s="240"/>
      <c r="FKM66" s="239"/>
      <c r="FKN66" s="239"/>
      <c r="FKO66" s="240"/>
      <c r="FKP66" s="239"/>
      <c r="FKQ66" s="239"/>
      <c r="FKR66" s="240"/>
      <c r="FKS66" s="240"/>
      <c r="FKT66" s="240"/>
      <c r="FKU66" s="239"/>
      <c r="FKV66" s="239"/>
      <c r="FKW66" s="240"/>
      <c r="FKX66" s="239"/>
      <c r="FKY66" s="239"/>
      <c r="FKZ66" s="240"/>
      <c r="FLA66" s="240"/>
      <c r="FLB66" s="240"/>
      <c r="FLC66" s="239"/>
      <c r="FLD66" s="239"/>
      <c r="FLE66" s="240"/>
      <c r="FLF66" s="239"/>
      <c r="FLG66" s="239"/>
      <c r="FLH66" s="240"/>
      <c r="FLI66" s="240"/>
      <c r="FLJ66" s="240"/>
      <c r="FLK66" s="239"/>
      <c r="FLL66" s="239"/>
      <c r="FLM66" s="240"/>
      <c r="FLN66" s="239"/>
      <c r="FLO66" s="239"/>
      <c r="FLP66" s="240"/>
      <c r="FLQ66" s="240"/>
      <c r="FLR66" s="240"/>
      <c r="FLS66" s="239"/>
      <c r="FLT66" s="239"/>
      <c r="FLU66" s="240"/>
      <c r="FLV66" s="239"/>
      <c r="FLW66" s="239"/>
      <c r="FLX66" s="240"/>
      <c r="FLY66" s="240"/>
      <c r="FLZ66" s="240"/>
      <c r="FMA66" s="239"/>
      <c r="FMB66" s="239"/>
      <c r="FMC66" s="240"/>
      <c r="FMD66" s="239"/>
      <c r="FME66" s="239"/>
      <c r="FMF66" s="240"/>
      <c r="FMG66" s="240"/>
      <c r="FMH66" s="240"/>
      <c r="FMI66" s="239"/>
      <c r="FMJ66" s="239"/>
      <c r="FMK66" s="240"/>
      <c r="FML66" s="239"/>
      <c r="FMM66" s="239"/>
      <c r="FMN66" s="240"/>
      <c r="FMO66" s="240"/>
      <c r="FMP66" s="240"/>
      <c r="FMQ66" s="239"/>
      <c r="FMR66" s="239"/>
      <c r="FMS66" s="240"/>
      <c r="FMT66" s="239"/>
      <c r="FMU66" s="239"/>
      <c r="FMV66" s="240"/>
      <c r="FMW66" s="240"/>
      <c r="FMX66" s="240"/>
      <c r="FMY66" s="239"/>
      <c r="FMZ66" s="239"/>
      <c r="FNA66" s="240"/>
      <c r="FNB66" s="239"/>
      <c r="FNC66" s="239"/>
      <c r="FND66" s="240"/>
      <c r="FNE66" s="240"/>
      <c r="FNF66" s="240"/>
      <c r="FNG66" s="239"/>
      <c r="FNH66" s="239"/>
      <c r="FNI66" s="240"/>
      <c r="FNJ66" s="239"/>
      <c r="FNK66" s="239"/>
      <c r="FNL66" s="240"/>
      <c r="FNM66" s="240"/>
      <c r="FNN66" s="240"/>
      <c r="FNO66" s="239"/>
      <c r="FNP66" s="239"/>
      <c r="FNQ66" s="240"/>
      <c r="FNR66" s="239"/>
      <c r="FNS66" s="239"/>
      <c r="FNT66" s="240"/>
      <c r="FNU66" s="240"/>
      <c r="FNV66" s="240"/>
      <c r="FNW66" s="239"/>
      <c r="FNX66" s="239"/>
      <c r="FNY66" s="240"/>
      <c r="FNZ66" s="239"/>
      <c r="FOA66" s="239"/>
      <c r="FOB66" s="240"/>
      <c r="FOC66" s="240"/>
      <c r="FOD66" s="240"/>
      <c r="FOE66" s="239"/>
      <c r="FOF66" s="239"/>
      <c r="FOG66" s="240"/>
      <c r="FOH66" s="239"/>
      <c r="FOI66" s="239"/>
      <c r="FOJ66" s="240"/>
      <c r="FOK66" s="240"/>
      <c r="FOL66" s="240"/>
      <c r="FOM66" s="239"/>
      <c r="FON66" s="239"/>
      <c r="FOO66" s="240"/>
      <c r="FOP66" s="239"/>
      <c r="FOQ66" s="239"/>
      <c r="FOR66" s="240"/>
      <c r="FOS66" s="240"/>
      <c r="FOT66" s="240"/>
      <c r="FOU66" s="239"/>
      <c r="FOV66" s="239"/>
      <c r="FOW66" s="240"/>
      <c r="FOX66" s="239"/>
      <c r="FOY66" s="239"/>
      <c r="FOZ66" s="240"/>
      <c r="FPA66" s="240"/>
      <c r="FPB66" s="240"/>
      <c r="FPC66" s="239"/>
      <c r="FPD66" s="239"/>
      <c r="FPE66" s="240"/>
      <c r="FPF66" s="239"/>
      <c r="FPG66" s="239"/>
      <c r="FPH66" s="240"/>
      <c r="FPI66" s="240"/>
      <c r="FPJ66" s="240"/>
      <c r="FPK66" s="239"/>
      <c r="FPL66" s="239"/>
      <c r="FPM66" s="240"/>
      <c r="FPN66" s="239"/>
      <c r="FPO66" s="239"/>
      <c r="FPP66" s="240"/>
      <c r="FPQ66" s="240"/>
      <c r="FPR66" s="240"/>
      <c r="FPS66" s="239"/>
      <c r="FPT66" s="239"/>
      <c r="FPU66" s="240"/>
      <c r="FPV66" s="239"/>
      <c r="FPW66" s="239"/>
      <c r="FPX66" s="240"/>
      <c r="FPY66" s="240"/>
      <c r="FPZ66" s="240"/>
      <c r="FQA66" s="239"/>
      <c r="FQB66" s="239"/>
      <c r="FQC66" s="240"/>
      <c r="FQD66" s="239"/>
      <c r="FQE66" s="239"/>
      <c r="FQF66" s="240"/>
      <c r="FQG66" s="240"/>
      <c r="FQH66" s="240"/>
      <c r="FQI66" s="239"/>
      <c r="FQJ66" s="239"/>
      <c r="FQK66" s="240"/>
      <c r="FQL66" s="239"/>
      <c r="FQM66" s="239"/>
      <c r="FQN66" s="240"/>
      <c r="FQO66" s="240"/>
      <c r="FQP66" s="240"/>
      <c r="FQQ66" s="239"/>
      <c r="FQR66" s="239"/>
      <c r="FQS66" s="240"/>
      <c r="FQT66" s="239"/>
      <c r="FQU66" s="239"/>
      <c r="FQV66" s="240"/>
      <c r="FQW66" s="240"/>
      <c r="FQX66" s="240"/>
      <c r="FQY66" s="239"/>
      <c r="FQZ66" s="239"/>
      <c r="FRA66" s="240"/>
      <c r="FRB66" s="239"/>
      <c r="FRC66" s="239"/>
      <c r="FRD66" s="240"/>
      <c r="FRE66" s="240"/>
      <c r="FRF66" s="240"/>
      <c r="FRG66" s="239"/>
      <c r="FRH66" s="239"/>
      <c r="FRI66" s="240"/>
      <c r="FRJ66" s="239"/>
      <c r="FRK66" s="239"/>
      <c r="FRL66" s="240"/>
      <c r="FRM66" s="240"/>
      <c r="FRN66" s="240"/>
      <c r="FRO66" s="239"/>
      <c r="FRP66" s="239"/>
      <c r="FRQ66" s="240"/>
      <c r="FRR66" s="239"/>
      <c r="FRS66" s="239"/>
      <c r="FRT66" s="240"/>
      <c r="FRU66" s="240"/>
      <c r="FRV66" s="240"/>
      <c r="FRW66" s="239"/>
      <c r="FRX66" s="239"/>
      <c r="FRY66" s="240"/>
      <c r="FRZ66" s="239"/>
      <c r="FSA66" s="239"/>
      <c r="FSB66" s="240"/>
      <c r="FSC66" s="240"/>
      <c r="FSD66" s="240"/>
      <c r="FSE66" s="239"/>
      <c r="FSF66" s="239"/>
      <c r="FSG66" s="240"/>
      <c r="FSH66" s="239"/>
      <c r="FSI66" s="239"/>
      <c r="FSJ66" s="240"/>
      <c r="FSK66" s="240"/>
      <c r="FSL66" s="240"/>
      <c r="FSM66" s="239"/>
      <c r="FSN66" s="239"/>
      <c r="FSO66" s="240"/>
      <c r="FSP66" s="239"/>
      <c r="FSQ66" s="239"/>
      <c r="FSR66" s="240"/>
      <c r="FSS66" s="240"/>
      <c r="FST66" s="240"/>
      <c r="FSU66" s="239"/>
      <c r="FSV66" s="239"/>
      <c r="FSW66" s="240"/>
      <c r="FSX66" s="239"/>
      <c r="FSY66" s="239"/>
      <c r="FSZ66" s="240"/>
      <c r="FTA66" s="240"/>
      <c r="FTB66" s="240"/>
      <c r="FTC66" s="239"/>
      <c r="FTD66" s="239"/>
      <c r="FTE66" s="240"/>
      <c r="FTF66" s="239"/>
      <c r="FTG66" s="239"/>
      <c r="FTH66" s="240"/>
      <c r="FTI66" s="240"/>
      <c r="FTJ66" s="240"/>
      <c r="FTK66" s="239"/>
      <c r="FTL66" s="239"/>
      <c r="FTM66" s="240"/>
      <c r="FTN66" s="239"/>
      <c r="FTO66" s="239"/>
      <c r="FTP66" s="240"/>
      <c r="FTQ66" s="240"/>
      <c r="FTR66" s="240"/>
      <c r="FTS66" s="239"/>
      <c r="FTT66" s="239"/>
      <c r="FTU66" s="240"/>
      <c r="FTV66" s="239"/>
      <c r="FTW66" s="239"/>
      <c r="FTX66" s="240"/>
      <c r="FTY66" s="240"/>
      <c r="FTZ66" s="240"/>
      <c r="FUA66" s="239"/>
      <c r="FUB66" s="239"/>
      <c r="FUC66" s="240"/>
      <c r="FUD66" s="239"/>
      <c r="FUE66" s="239"/>
      <c r="FUF66" s="240"/>
      <c r="FUG66" s="240"/>
      <c r="FUH66" s="240"/>
      <c r="FUI66" s="239"/>
      <c r="FUJ66" s="239"/>
      <c r="FUK66" s="240"/>
      <c r="FUL66" s="239"/>
      <c r="FUM66" s="239"/>
      <c r="FUN66" s="240"/>
      <c r="FUO66" s="240"/>
      <c r="FUP66" s="240"/>
      <c r="FUQ66" s="239"/>
      <c r="FUR66" s="239"/>
      <c r="FUS66" s="240"/>
      <c r="FUT66" s="239"/>
      <c r="FUU66" s="239"/>
      <c r="FUV66" s="240"/>
      <c r="FUW66" s="240"/>
      <c r="FUX66" s="240"/>
      <c r="FUY66" s="239"/>
      <c r="FUZ66" s="239"/>
      <c r="FVA66" s="240"/>
      <c r="FVB66" s="239"/>
      <c r="FVC66" s="239"/>
      <c r="FVD66" s="240"/>
      <c r="FVE66" s="240"/>
      <c r="FVF66" s="240"/>
      <c r="FVG66" s="239"/>
      <c r="FVH66" s="239"/>
      <c r="FVI66" s="240"/>
      <c r="FVJ66" s="239"/>
      <c r="FVK66" s="239"/>
      <c r="FVL66" s="240"/>
      <c r="FVM66" s="240"/>
      <c r="FVN66" s="240"/>
      <c r="FVO66" s="239"/>
      <c r="FVP66" s="239"/>
      <c r="FVQ66" s="240"/>
      <c r="FVR66" s="239"/>
      <c r="FVS66" s="239"/>
      <c r="FVT66" s="240"/>
      <c r="FVU66" s="240"/>
      <c r="FVV66" s="240"/>
      <c r="FVW66" s="239"/>
      <c r="FVX66" s="239"/>
      <c r="FVY66" s="240"/>
      <c r="FVZ66" s="239"/>
      <c r="FWA66" s="239"/>
      <c r="FWB66" s="240"/>
      <c r="FWC66" s="240"/>
      <c r="FWD66" s="240"/>
      <c r="FWE66" s="239"/>
      <c r="FWF66" s="239"/>
      <c r="FWG66" s="240"/>
      <c r="FWH66" s="239"/>
      <c r="FWI66" s="239"/>
      <c r="FWJ66" s="240"/>
      <c r="FWK66" s="240"/>
      <c r="FWL66" s="240"/>
      <c r="FWM66" s="239"/>
      <c r="FWN66" s="239"/>
      <c r="FWO66" s="240"/>
      <c r="FWP66" s="239"/>
      <c r="FWQ66" s="239"/>
      <c r="FWR66" s="240"/>
      <c r="FWS66" s="240"/>
      <c r="FWT66" s="240"/>
      <c r="FWU66" s="239"/>
      <c r="FWV66" s="239"/>
      <c r="FWW66" s="240"/>
      <c r="FWX66" s="239"/>
      <c r="FWY66" s="239"/>
      <c r="FWZ66" s="240"/>
      <c r="FXA66" s="240"/>
      <c r="FXB66" s="240"/>
      <c r="FXC66" s="239"/>
      <c r="FXD66" s="239"/>
      <c r="FXE66" s="240"/>
      <c r="FXF66" s="239"/>
      <c r="FXG66" s="239"/>
      <c r="FXH66" s="240"/>
      <c r="FXI66" s="240"/>
      <c r="FXJ66" s="240"/>
      <c r="FXK66" s="239"/>
      <c r="FXL66" s="239"/>
      <c r="FXM66" s="240"/>
      <c r="FXN66" s="239"/>
      <c r="FXO66" s="239"/>
      <c r="FXP66" s="240"/>
      <c r="FXQ66" s="240"/>
      <c r="FXR66" s="240"/>
      <c r="FXS66" s="239"/>
      <c r="FXT66" s="239"/>
      <c r="FXU66" s="240"/>
      <c r="FXV66" s="239"/>
      <c r="FXW66" s="239"/>
      <c r="FXX66" s="240"/>
      <c r="FXY66" s="240"/>
      <c r="FXZ66" s="240"/>
      <c r="FYA66" s="239"/>
      <c r="FYB66" s="239"/>
      <c r="FYC66" s="240"/>
      <c r="FYD66" s="239"/>
      <c r="FYE66" s="239"/>
      <c r="FYF66" s="240"/>
      <c r="FYG66" s="240"/>
      <c r="FYH66" s="240"/>
      <c r="FYI66" s="239"/>
      <c r="FYJ66" s="239"/>
      <c r="FYK66" s="240"/>
      <c r="FYL66" s="239"/>
      <c r="FYM66" s="239"/>
      <c r="FYN66" s="240"/>
      <c r="FYO66" s="240"/>
      <c r="FYP66" s="240"/>
      <c r="FYQ66" s="239"/>
      <c r="FYR66" s="239"/>
      <c r="FYS66" s="240"/>
      <c r="FYT66" s="239"/>
      <c r="FYU66" s="239"/>
      <c r="FYV66" s="240"/>
      <c r="FYW66" s="240"/>
      <c r="FYX66" s="240"/>
      <c r="FYY66" s="239"/>
      <c r="FYZ66" s="239"/>
      <c r="FZA66" s="240"/>
      <c r="FZB66" s="239"/>
      <c r="FZC66" s="239"/>
      <c r="FZD66" s="240"/>
      <c r="FZE66" s="240"/>
      <c r="FZF66" s="240"/>
      <c r="FZG66" s="239"/>
      <c r="FZH66" s="239"/>
      <c r="FZI66" s="240"/>
      <c r="FZJ66" s="239"/>
      <c r="FZK66" s="239"/>
      <c r="FZL66" s="240"/>
      <c r="FZM66" s="240"/>
      <c r="FZN66" s="240"/>
      <c r="FZO66" s="239"/>
      <c r="FZP66" s="239"/>
      <c r="FZQ66" s="240"/>
      <c r="FZR66" s="239"/>
      <c r="FZS66" s="239"/>
      <c r="FZT66" s="240"/>
      <c r="FZU66" s="240"/>
      <c r="FZV66" s="240"/>
      <c r="FZW66" s="239"/>
      <c r="FZX66" s="239"/>
      <c r="FZY66" s="240"/>
      <c r="FZZ66" s="239"/>
      <c r="GAA66" s="239"/>
      <c r="GAB66" s="240"/>
      <c r="GAC66" s="240"/>
      <c r="GAD66" s="240"/>
      <c r="GAE66" s="239"/>
      <c r="GAF66" s="239"/>
      <c r="GAG66" s="240"/>
      <c r="GAH66" s="239"/>
      <c r="GAI66" s="239"/>
      <c r="GAJ66" s="240"/>
      <c r="GAK66" s="240"/>
      <c r="GAL66" s="240"/>
      <c r="GAM66" s="239"/>
      <c r="GAN66" s="239"/>
      <c r="GAO66" s="240"/>
      <c r="GAP66" s="239"/>
      <c r="GAQ66" s="239"/>
      <c r="GAR66" s="240"/>
      <c r="GAS66" s="240"/>
      <c r="GAT66" s="240"/>
      <c r="GAU66" s="239"/>
      <c r="GAV66" s="239"/>
      <c r="GAW66" s="240"/>
      <c r="GAX66" s="239"/>
      <c r="GAY66" s="239"/>
      <c r="GAZ66" s="240"/>
      <c r="GBA66" s="240"/>
      <c r="GBB66" s="240"/>
      <c r="GBC66" s="239"/>
      <c r="GBD66" s="239"/>
      <c r="GBE66" s="240"/>
      <c r="GBF66" s="239"/>
      <c r="GBG66" s="239"/>
      <c r="GBH66" s="240"/>
      <c r="GBI66" s="240"/>
      <c r="GBJ66" s="240"/>
      <c r="GBK66" s="239"/>
      <c r="GBL66" s="239"/>
      <c r="GBM66" s="240"/>
      <c r="GBN66" s="239"/>
      <c r="GBO66" s="239"/>
      <c r="GBP66" s="240"/>
      <c r="GBQ66" s="240"/>
      <c r="GBR66" s="240"/>
      <c r="GBS66" s="239"/>
      <c r="GBT66" s="239"/>
      <c r="GBU66" s="240"/>
      <c r="GBV66" s="239"/>
      <c r="GBW66" s="239"/>
      <c r="GBX66" s="240"/>
      <c r="GBY66" s="240"/>
      <c r="GBZ66" s="240"/>
      <c r="GCA66" s="239"/>
      <c r="GCB66" s="239"/>
      <c r="GCC66" s="240"/>
      <c r="GCD66" s="239"/>
      <c r="GCE66" s="239"/>
      <c r="GCF66" s="240"/>
      <c r="GCG66" s="240"/>
      <c r="GCH66" s="240"/>
      <c r="GCI66" s="239"/>
      <c r="GCJ66" s="239"/>
      <c r="GCK66" s="240"/>
      <c r="GCL66" s="239"/>
      <c r="GCM66" s="239"/>
      <c r="GCN66" s="240"/>
      <c r="GCO66" s="240"/>
      <c r="GCP66" s="240"/>
      <c r="GCQ66" s="239"/>
      <c r="GCR66" s="239"/>
      <c r="GCS66" s="240"/>
      <c r="GCT66" s="239"/>
      <c r="GCU66" s="239"/>
      <c r="GCV66" s="240"/>
      <c r="GCW66" s="240"/>
      <c r="GCX66" s="240"/>
      <c r="GCY66" s="239"/>
      <c r="GCZ66" s="239"/>
      <c r="GDA66" s="240"/>
      <c r="GDB66" s="239"/>
      <c r="GDC66" s="239"/>
      <c r="GDD66" s="240"/>
      <c r="GDE66" s="240"/>
      <c r="GDF66" s="240"/>
      <c r="GDG66" s="239"/>
      <c r="GDH66" s="239"/>
      <c r="GDI66" s="240"/>
      <c r="GDJ66" s="239"/>
      <c r="GDK66" s="239"/>
      <c r="GDL66" s="240"/>
      <c r="GDM66" s="240"/>
      <c r="GDN66" s="240"/>
      <c r="GDO66" s="239"/>
      <c r="GDP66" s="239"/>
      <c r="GDQ66" s="240"/>
      <c r="GDR66" s="239"/>
      <c r="GDS66" s="239"/>
      <c r="GDT66" s="240"/>
      <c r="GDU66" s="240"/>
      <c r="GDV66" s="240"/>
      <c r="GDW66" s="239"/>
      <c r="GDX66" s="239"/>
      <c r="GDY66" s="240"/>
      <c r="GDZ66" s="239"/>
      <c r="GEA66" s="239"/>
      <c r="GEB66" s="240"/>
      <c r="GEC66" s="240"/>
      <c r="GED66" s="240"/>
      <c r="GEE66" s="239"/>
      <c r="GEF66" s="239"/>
      <c r="GEG66" s="240"/>
      <c r="GEH66" s="239"/>
      <c r="GEI66" s="239"/>
      <c r="GEJ66" s="240"/>
      <c r="GEK66" s="240"/>
      <c r="GEL66" s="240"/>
      <c r="GEM66" s="239"/>
      <c r="GEN66" s="239"/>
      <c r="GEO66" s="240"/>
      <c r="GEP66" s="239"/>
      <c r="GEQ66" s="239"/>
      <c r="GER66" s="240"/>
      <c r="GES66" s="240"/>
      <c r="GET66" s="240"/>
      <c r="GEU66" s="239"/>
      <c r="GEV66" s="239"/>
      <c r="GEW66" s="240"/>
      <c r="GEX66" s="239"/>
      <c r="GEY66" s="239"/>
      <c r="GEZ66" s="240"/>
      <c r="GFA66" s="240"/>
      <c r="GFB66" s="240"/>
      <c r="GFC66" s="239"/>
      <c r="GFD66" s="239"/>
      <c r="GFE66" s="240"/>
      <c r="GFF66" s="239"/>
      <c r="GFG66" s="239"/>
      <c r="GFH66" s="240"/>
      <c r="GFI66" s="240"/>
      <c r="GFJ66" s="240"/>
      <c r="GFK66" s="239"/>
      <c r="GFL66" s="239"/>
      <c r="GFM66" s="240"/>
      <c r="GFN66" s="239"/>
      <c r="GFO66" s="239"/>
      <c r="GFP66" s="240"/>
      <c r="GFQ66" s="240"/>
      <c r="GFR66" s="240"/>
      <c r="GFS66" s="239"/>
      <c r="GFT66" s="239"/>
      <c r="GFU66" s="240"/>
      <c r="GFV66" s="239"/>
      <c r="GFW66" s="239"/>
      <c r="GFX66" s="240"/>
      <c r="GFY66" s="240"/>
      <c r="GFZ66" s="240"/>
      <c r="GGA66" s="239"/>
      <c r="GGB66" s="239"/>
      <c r="GGC66" s="240"/>
      <c r="GGD66" s="239"/>
      <c r="GGE66" s="239"/>
      <c r="GGF66" s="240"/>
      <c r="GGG66" s="240"/>
      <c r="GGH66" s="240"/>
      <c r="GGI66" s="239"/>
      <c r="GGJ66" s="239"/>
      <c r="GGK66" s="240"/>
      <c r="GGL66" s="239"/>
      <c r="GGM66" s="239"/>
      <c r="GGN66" s="240"/>
      <c r="GGO66" s="240"/>
      <c r="GGP66" s="240"/>
      <c r="GGQ66" s="239"/>
      <c r="GGR66" s="239"/>
      <c r="GGS66" s="240"/>
      <c r="GGT66" s="239"/>
      <c r="GGU66" s="239"/>
      <c r="GGV66" s="240"/>
      <c r="GGW66" s="240"/>
      <c r="GGX66" s="240"/>
      <c r="GGY66" s="239"/>
      <c r="GGZ66" s="239"/>
      <c r="GHA66" s="240"/>
      <c r="GHB66" s="239"/>
      <c r="GHC66" s="239"/>
      <c r="GHD66" s="240"/>
      <c r="GHE66" s="240"/>
      <c r="GHF66" s="240"/>
      <c r="GHG66" s="239"/>
      <c r="GHH66" s="239"/>
      <c r="GHI66" s="240"/>
      <c r="GHJ66" s="239"/>
      <c r="GHK66" s="239"/>
      <c r="GHL66" s="240"/>
      <c r="GHM66" s="240"/>
      <c r="GHN66" s="240"/>
      <c r="GHO66" s="239"/>
      <c r="GHP66" s="239"/>
      <c r="GHQ66" s="240"/>
      <c r="GHR66" s="239"/>
      <c r="GHS66" s="239"/>
      <c r="GHT66" s="240"/>
      <c r="GHU66" s="240"/>
      <c r="GHV66" s="240"/>
      <c r="GHW66" s="239"/>
      <c r="GHX66" s="239"/>
      <c r="GHY66" s="240"/>
      <c r="GHZ66" s="239"/>
      <c r="GIA66" s="239"/>
      <c r="GIB66" s="240"/>
      <c r="GIC66" s="240"/>
      <c r="GID66" s="240"/>
      <c r="GIE66" s="239"/>
      <c r="GIF66" s="239"/>
      <c r="GIG66" s="240"/>
      <c r="GIH66" s="239"/>
      <c r="GII66" s="239"/>
      <c r="GIJ66" s="240"/>
      <c r="GIK66" s="240"/>
      <c r="GIL66" s="240"/>
      <c r="GIM66" s="239"/>
      <c r="GIN66" s="239"/>
      <c r="GIO66" s="240"/>
      <c r="GIP66" s="239"/>
      <c r="GIQ66" s="239"/>
      <c r="GIR66" s="240"/>
      <c r="GIS66" s="240"/>
      <c r="GIT66" s="240"/>
      <c r="GIU66" s="239"/>
      <c r="GIV66" s="239"/>
      <c r="GIW66" s="240"/>
      <c r="GIX66" s="239"/>
      <c r="GIY66" s="239"/>
      <c r="GIZ66" s="240"/>
      <c r="GJA66" s="240"/>
      <c r="GJB66" s="240"/>
      <c r="GJC66" s="239"/>
      <c r="GJD66" s="239"/>
      <c r="GJE66" s="240"/>
      <c r="GJF66" s="239"/>
      <c r="GJG66" s="239"/>
      <c r="GJH66" s="240"/>
      <c r="GJI66" s="240"/>
      <c r="GJJ66" s="240"/>
      <c r="GJK66" s="239"/>
      <c r="GJL66" s="239"/>
      <c r="GJM66" s="240"/>
      <c r="GJN66" s="239"/>
      <c r="GJO66" s="239"/>
      <c r="GJP66" s="240"/>
      <c r="GJQ66" s="240"/>
      <c r="GJR66" s="240"/>
      <c r="GJS66" s="239"/>
      <c r="GJT66" s="239"/>
      <c r="GJU66" s="240"/>
      <c r="GJV66" s="239"/>
      <c r="GJW66" s="239"/>
      <c r="GJX66" s="240"/>
      <c r="GJY66" s="240"/>
      <c r="GJZ66" s="240"/>
      <c r="GKA66" s="239"/>
      <c r="GKB66" s="239"/>
      <c r="GKC66" s="240"/>
      <c r="GKD66" s="239"/>
      <c r="GKE66" s="239"/>
      <c r="GKF66" s="240"/>
      <c r="GKG66" s="240"/>
      <c r="GKH66" s="240"/>
      <c r="GKI66" s="239"/>
      <c r="GKJ66" s="239"/>
      <c r="GKK66" s="240"/>
      <c r="GKL66" s="239"/>
      <c r="GKM66" s="239"/>
      <c r="GKN66" s="240"/>
      <c r="GKO66" s="240"/>
      <c r="GKP66" s="240"/>
      <c r="GKQ66" s="239"/>
      <c r="GKR66" s="239"/>
      <c r="GKS66" s="240"/>
      <c r="GKT66" s="239"/>
      <c r="GKU66" s="239"/>
      <c r="GKV66" s="240"/>
      <c r="GKW66" s="240"/>
      <c r="GKX66" s="240"/>
      <c r="GKY66" s="239"/>
      <c r="GKZ66" s="239"/>
      <c r="GLA66" s="240"/>
      <c r="GLB66" s="239"/>
      <c r="GLC66" s="239"/>
      <c r="GLD66" s="240"/>
      <c r="GLE66" s="240"/>
      <c r="GLF66" s="240"/>
      <c r="GLG66" s="239"/>
      <c r="GLH66" s="239"/>
      <c r="GLI66" s="240"/>
      <c r="GLJ66" s="239"/>
      <c r="GLK66" s="239"/>
      <c r="GLL66" s="240"/>
      <c r="GLM66" s="240"/>
      <c r="GLN66" s="240"/>
      <c r="GLO66" s="239"/>
      <c r="GLP66" s="239"/>
      <c r="GLQ66" s="240"/>
      <c r="GLR66" s="239"/>
      <c r="GLS66" s="239"/>
      <c r="GLT66" s="240"/>
      <c r="GLU66" s="240"/>
      <c r="GLV66" s="240"/>
      <c r="GLW66" s="239"/>
      <c r="GLX66" s="239"/>
      <c r="GLY66" s="240"/>
      <c r="GLZ66" s="239"/>
      <c r="GMA66" s="239"/>
      <c r="GMB66" s="240"/>
      <c r="GMC66" s="240"/>
      <c r="GMD66" s="240"/>
      <c r="GME66" s="239"/>
      <c r="GMF66" s="239"/>
      <c r="GMG66" s="240"/>
      <c r="GMH66" s="239"/>
      <c r="GMI66" s="239"/>
      <c r="GMJ66" s="240"/>
      <c r="GMK66" s="240"/>
      <c r="GML66" s="240"/>
      <c r="GMM66" s="239"/>
      <c r="GMN66" s="239"/>
      <c r="GMO66" s="240"/>
      <c r="GMP66" s="239"/>
      <c r="GMQ66" s="239"/>
      <c r="GMR66" s="240"/>
      <c r="GMS66" s="240"/>
      <c r="GMT66" s="240"/>
      <c r="GMU66" s="239"/>
      <c r="GMV66" s="239"/>
      <c r="GMW66" s="240"/>
      <c r="GMX66" s="239"/>
      <c r="GMY66" s="239"/>
      <c r="GMZ66" s="240"/>
      <c r="GNA66" s="240"/>
      <c r="GNB66" s="240"/>
      <c r="GNC66" s="239"/>
      <c r="GND66" s="239"/>
      <c r="GNE66" s="240"/>
      <c r="GNF66" s="239"/>
      <c r="GNG66" s="239"/>
      <c r="GNH66" s="240"/>
      <c r="GNI66" s="240"/>
      <c r="GNJ66" s="240"/>
      <c r="GNK66" s="239"/>
      <c r="GNL66" s="239"/>
      <c r="GNM66" s="240"/>
      <c r="GNN66" s="239"/>
      <c r="GNO66" s="239"/>
      <c r="GNP66" s="240"/>
      <c r="GNQ66" s="240"/>
      <c r="GNR66" s="240"/>
      <c r="GNS66" s="239"/>
      <c r="GNT66" s="239"/>
      <c r="GNU66" s="240"/>
      <c r="GNV66" s="239"/>
      <c r="GNW66" s="239"/>
      <c r="GNX66" s="240"/>
      <c r="GNY66" s="240"/>
      <c r="GNZ66" s="240"/>
      <c r="GOA66" s="239"/>
      <c r="GOB66" s="239"/>
      <c r="GOC66" s="240"/>
      <c r="GOD66" s="239"/>
      <c r="GOE66" s="239"/>
      <c r="GOF66" s="240"/>
      <c r="GOG66" s="240"/>
      <c r="GOH66" s="240"/>
      <c r="GOI66" s="239"/>
      <c r="GOJ66" s="239"/>
      <c r="GOK66" s="240"/>
      <c r="GOL66" s="239"/>
      <c r="GOM66" s="239"/>
      <c r="GON66" s="240"/>
      <c r="GOO66" s="240"/>
      <c r="GOP66" s="240"/>
      <c r="GOQ66" s="239"/>
      <c r="GOR66" s="239"/>
      <c r="GOS66" s="240"/>
      <c r="GOT66" s="239"/>
      <c r="GOU66" s="239"/>
      <c r="GOV66" s="240"/>
      <c r="GOW66" s="240"/>
      <c r="GOX66" s="240"/>
      <c r="GOY66" s="239"/>
      <c r="GOZ66" s="239"/>
      <c r="GPA66" s="240"/>
      <c r="GPB66" s="239"/>
      <c r="GPC66" s="239"/>
      <c r="GPD66" s="240"/>
      <c r="GPE66" s="240"/>
      <c r="GPF66" s="240"/>
      <c r="GPG66" s="239"/>
      <c r="GPH66" s="239"/>
      <c r="GPI66" s="240"/>
      <c r="GPJ66" s="239"/>
      <c r="GPK66" s="239"/>
      <c r="GPL66" s="240"/>
      <c r="GPM66" s="240"/>
      <c r="GPN66" s="240"/>
      <c r="GPO66" s="239"/>
      <c r="GPP66" s="239"/>
      <c r="GPQ66" s="240"/>
      <c r="GPR66" s="239"/>
      <c r="GPS66" s="239"/>
      <c r="GPT66" s="240"/>
      <c r="GPU66" s="240"/>
      <c r="GPV66" s="240"/>
      <c r="GPW66" s="239"/>
      <c r="GPX66" s="239"/>
      <c r="GPY66" s="240"/>
      <c r="GPZ66" s="239"/>
      <c r="GQA66" s="239"/>
      <c r="GQB66" s="240"/>
      <c r="GQC66" s="240"/>
      <c r="GQD66" s="240"/>
      <c r="GQE66" s="239"/>
      <c r="GQF66" s="239"/>
      <c r="GQG66" s="240"/>
      <c r="GQH66" s="239"/>
      <c r="GQI66" s="239"/>
      <c r="GQJ66" s="240"/>
      <c r="GQK66" s="240"/>
      <c r="GQL66" s="240"/>
      <c r="GQM66" s="239"/>
      <c r="GQN66" s="239"/>
      <c r="GQO66" s="240"/>
      <c r="GQP66" s="239"/>
      <c r="GQQ66" s="239"/>
      <c r="GQR66" s="240"/>
      <c r="GQS66" s="240"/>
      <c r="GQT66" s="240"/>
      <c r="GQU66" s="239"/>
      <c r="GQV66" s="239"/>
      <c r="GQW66" s="240"/>
      <c r="GQX66" s="239"/>
      <c r="GQY66" s="239"/>
      <c r="GQZ66" s="240"/>
      <c r="GRA66" s="240"/>
      <c r="GRB66" s="240"/>
      <c r="GRC66" s="239"/>
      <c r="GRD66" s="239"/>
      <c r="GRE66" s="240"/>
      <c r="GRF66" s="239"/>
      <c r="GRG66" s="239"/>
      <c r="GRH66" s="240"/>
      <c r="GRI66" s="240"/>
      <c r="GRJ66" s="240"/>
      <c r="GRK66" s="239"/>
      <c r="GRL66" s="239"/>
      <c r="GRM66" s="240"/>
      <c r="GRN66" s="239"/>
      <c r="GRO66" s="239"/>
      <c r="GRP66" s="240"/>
      <c r="GRQ66" s="240"/>
      <c r="GRR66" s="240"/>
      <c r="GRS66" s="239"/>
      <c r="GRT66" s="239"/>
      <c r="GRU66" s="240"/>
      <c r="GRV66" s="239"/>
      <c r="GRW66" s="239"/>
      <c r="GRX66" s="240"/>
      <c r="GRY66" s="240"/>
      <c r="GRZ66" s="240"/>
      <c r="GSA66" s="239"/>
      <c r="GSB66" s="239"/>
      <c r="GSC66" s="240"/>
      <c r="GSD66" s="239"/>
      <c r="GSE66" s="239"/>
      <c r="GSF66" s="240"/>
      <c r="GSG66" s="240"/>
      <c r="GSH66" s="240"/>
      <c r="GSI66" s="239"/>
      <c r="GSJ66" s="239"/>
      <c r="GSK66" s="240"/>
      <c r="GSL66" s="239"/>
      <c r="GSM66" s="239"/>
      <c r="GSN66" s="240"/>
      <c r="GSO66" s="240"/>
      <c r="GSP66" s="240"/>
      <c r="GSQ66" s="239"/>
      <c r="GSR66" s="239"/>
      <c r="GSS66" s="240"/>
      <c r="GST66" s="239"/>
      <c r="GSU66" s="239"/>
      <c r="GSV66" s="240"/>
      <c r="GSW66" s="240"/>
      <c r="GSX66" s="240"/>
      <c r="GSY66" s="239"/>
      <c r="GSZ66" s="239"/>
      <c r="GTA66" s="240"/>
      <c r="GTB66" s="239"/>
      <c r="GTC66" s="239"/>
      <c r="GTD66" s="240"/>
      <c r="GTE66" s="240"/>
      <c r="GTF66" s="240"/>
      <c r="GTG66" s="239"/>
      <c r="GTH66" s="239"/>
      <c r="GTI66" s="240"/>
      <c r="GTJ66" s="239"/>
      <c r="GTK66" s="239"/>
      <c r="GTL66" s="240"/>
      <c r="GTM66" s="240"/>
      <c r="GTN66" s="240"/>
      <c r="GTO66" s="239"/>
      <c r="GTP66" s="239"/>
      <c r="GTQ66" s="240"/>
      <c r="GTR66" s="239"/>
      <c r="GTS66" s="239"/>
      <c r="GTT66" s="240"/>
      <c r="GTU66" s="240"/>
      <c r="GTV66" s="240"/>
      <c r="GTW66" s="239"/>
      <c r="GTX66" s="239"/>
      <c r="GTY66" s="240"/>
      <c r="GTZ66" s="239"/>
      <c r="GUA66" s="239"/>
      <c r="GUB66" s="240"/>
      <c r="GUC66" s="240"/>
      <c r="GUD66" s="240"/>
      <c r="GUE66" s="239"/>
      <c r="GUF66" s="239"/>
      <c r="GUG66" s="240"/>
      <c r="GUH66" s="239"/>
      <c r="GUI66" s="239"/>
      <c r="GUJ66" s="240"/>
      <c r="GUK66" s="240"/>
      <c r="GUL66" s="240"/>
      <c r="GUM66" s="239"/>
      <c r="GUN66" s="239"/>
      <c r="GUO66" s="240"/>
      <c r="GUP66" s="239"/>
      <c r="GUQ66" s="239"/>
      <c r="GUR66" s="240"/>
      <c r="GUS66" s="240"/>
      <c r="GUT66" s="240"/>
      <c r="GUU66" s="239"/>
      <c r="GUV66" s="239"/>
      <c r="GUW66" s="240"/>
      <c r="GUX66" s="239"/>
      <c r="GUY66" s="239"/>
      <c r="GUZ66" s="240"/>
      <c r="GVA66" s="240"/>
      <c r="GVB66" s="240"/>
      <c r="GVC66" s="239"/>
      <c r="GVD66" s="239"/>
      <c r="GVE66" s="240"/>
      <c r="GVF66" s="239"/>
      <c r="GVG66" s="239"/>
      <c r="GVH66" s="240"/>
      <c r="GVI66" s="240"/>
      <c r="GVJ66" s="240"/>
      <c r="GVK66" s="239"/>
      <c r="GVL66" s="239"/>
      <c r="GVM66" s="240"/>
      <c r="GVN66" s="239"/>
      <c r="GVO66" s="239"/>
      <c r="GVP66" s="240"/>
      <c r="GVQ66" s="240"/>
      <c r="GVR66" s="240"/>
      <c r="GVS66" s="239"/>
      <c r="GVT66" s="239"/>
      <c r="GVU66" s="240"/>
      <c r="GVV66" s="239"/>
      <c r="GVW66" s="239"/>
      <c r="GVX66" s="240"/>
      <c r="GVY66" s="240"/>
      <c r="GVZ66" s="240"/>
      <c r="GWA66" s="239"/>
      <c r="GWB66" s="239"/>
      <c r="GWC66" s="240"/>
      <c r="GWD66" s="239"/>
      <c r="GWE66" s="239"/>
      <c r="GWF66" s="240"/>
      <c r="GWG66" s="240"/>
      <c r="GWH66" s="240"/>
      <c r="GWI66" s="239"/>
      <c r="GWJ66" s="239"/>
      <c r="GWK66" s="240"/>
      <c r="GWL66" s="239"/>
      <c r="GWM66" s="239"/>
      <c r="GWN66" s="240"/>
      <c r="GWO66" s="240"/>
      <c r="GWP66" s="240"/>
      <c r="GWQ66" s="239"/>
      <c r="GWR66" s="239"/>
      <c r="GWS66" s="240"/>
      <c r="GWT66" s="239"/>
      <c r="GWU66" s="239"/>
      <c r="GWV66" s="240"/>
      <c r="GWW66" s="240"/>
      <c r="GWX66" s="240"/>
      <c r="GWY66" s="239"/>
      <c r="GWZ66" s="239"/>
      <c r="GXA66" s="240"/>
      <c r="GXB66" s="239"/>
      <c r="GXC66" s="239"/>
      <c r="GXD66" s="240"/>
      <c r="GXE66" s="240"/>
      <c r="GXF66" s="240"/>
      <c r="GXG66" s="239"/>
      <c r="GXH66" s="239"/>
      <c r="GXI66" s="240"/>
      <c r="GXJ66" s="239"/>
      <c r="GXK66" s="239"/>
      <c r="GXL66" s="240"/>
      <c r="GXM66" s="240"/>
      <c r="GXN66" s="240"/>
      <c r="GXO66" s="239"/>
      <c r="GXP66" s="239"/>
      <c r="GXQ66" s="240"/>
      <c r="GXR66" s="239"/>
      <c r="GXS66" s="239"/>
      <c r="GXT66" s="240"/>
      <c r="GXU66" s="240"/>
      <c r="GXV66" s="240"/>
      <c r="GXW66" s="239"/>
      <c r="GXX66" s="239"/>
      <c r="GXY66" s="240"/>
      <c r="GXZ66" s="239"/>
      <c r="GYA66" s="239"/>
      <c r="GYB66" s="240"/>
      <c r="GYC66" s="240"/>
      <c r="GYD66" s="240"/>
      <c r="GYE66" s="239"/>
      <c r="GYF66" s="239"/>
      <c r="GYG66" s="240"/>
      <c r="GYH66" s="239"/>
      <c r="GYI66" s="239"/>
      <c r="GYJ66" s="240"/>
      <c r="GYK66" s="240"/>
      <c r="GYL66" s="240"/>
      <c r="GYM66" s="239"/>
      <c r="GYN66" s="239"/>
      <c r="GYO66" s="240"/>
      <c r="GYP66" s="239"/>
      <c r="GYQ66" s="239"/>
      <c r="GYR66" s="240"/>
      <c r="GYS66" s="240"/>
      <c r="GYT66" s="240"/>
      <c r="GYU66" s="239"/>
      <c r="GYV66" s="239"/>
      <c r="GYW66" s="240"/>
      <c r="GYX66" s="239"/>
      <c r="GYY66" s="239"/>
      <c r="GYZ66" s="240"/>
      <c r="GZA66" s="240"/>
      <c r="GZB66" s="240"/>
      <c r="GZC66" s="239"/>
      <c r="GZD66" s="239"/>
      <c r="GZE66" s="240"/>
      <c r="GZF66" s="239"/>
      <c r="GZG66" s="239"/>
      <c r="GZH66" s="240"/>
      <c r="GZI66" s="240"/>
      <c r="GZJ66" s="240"/>
      <c r="GZK66" s="239"/>
      <c r="GZL66" s="239"/>
      <c r="GZM66" s="240"/>
      <c r="GZN66" s="239"/>
      <c r="GZO66" s="239"/>
      <c r="GZP66" s="240"/>
      <c r="GZQ66" s="240"/>
      <c r="GZR66" s="240"/>
      <c r="GZS66" s="239"/>
      <c r="GZT66" s="239"/>
      <c r="GZU66" s="240"/>
      <c r="GZV66" s="239"/>
      <c r="GZW66" s="239"/>
      <c r="GZX66" s="240"/>
      <c r="GZY66" s="240"/>
      <c r="GZZ66" s="240"/>
      <c r="HAA66" s="239"/>
      <c r="HAB66" s="239"/>
      <c r="HAC66" s="240"/>
      <c r="HAD66" s="239"/>
      <c r="HAE66" s="239"/>
      <c r="HAF66" s="240"/>
      <c r="HAG66" s="240"/>
      <c r="HAH66" s="240"/>
      <c r="HAI66" s="239"/>
      <c r="HAJ66" s="239"/>
      <c r="HAK66" s="240"/>
      <c r="HAL66" s="239"/>
      <c r="HAM66" s="239"/>
      <c r="HAN66" s="240"/>
      <c r="HAO66" s="240"/>
      <c r="HAP66" s="240"/>
      <c r="HAQ66" s="239"/>
      <c r="HAR66" s="239"/>
      <c r="HAS66" s="240"/>
      <c r="HAT66" s="239"/>
      <c r="HAU66" s="239"/>
      <c r="HAV66" s="240"/>
      <c r="HAW66" s="240"/>
      <c r="HAX66" s="240"/>
      <c r="HAY66" s="239"/>
      <c r="HAZ66" s="239"/>
      <c r="HBA66" s="240"/>
      <c r="HBB66" s="239"/>
      <c r="HBC66" s="239"/>
      <c r="HBD66" s="240"/>
      <c r="HBE66" s="240"/>
      <c r="HBF66" s="240"/>
      <c r="HBG66" s="239"/>
      <c r="HBH66" s="239"/>
      <c r="HBI66" s="240"/>
      <c r="HBJ66" s="239"/>
      <c r="HBK66" s="239"/>
      <c r="HBL66" s="240"/>
      <c r="HBM66" s="240"/>
      <c r="HBN66" s="240"/>
      <c r="HBO66" s="239"/>
      <c r="HBP66" s="239"/>
      <c r="HBQ66" s="240"/>
      <c r="HBR66" s="239"/>
      <c r="HBS66" s="239"/>
      <c r="HBT66" s="240"/>
      <c r="HBU66" s="240"/>
      <c r="HBV66" s="240"/>
      <c r="HBW66" s="239"/>
      <c r="HBX66" s="239"/>
      <c r="HBY66" s="240"/>
      <c r="HBZ66" s="239"/>
      <c r="HCA66" s="239"/>
      <c r="HCB66" s="240"/>
      <c r="HCC66" s="240"/>
      <c r="HCD66" s="240"/>
      <c r="HCE66" s="239"/>
      <c r="HCF66" s="239"/>
      <c r="HCG66" s="240"/>
      <c r="HCH66" s="239"/>
      <c r="HCI66" s="239"/>
      <c r="HCJ66" s="240"/>
      <c r="HCK66" s="240"/>
      <c r="HCL66" s="240"/>
      <c r="HCM66" s="239"/>
      <c r="HCN66" s="239"/>
      <c r="HCO66" s="240"/>
      <c r="HCP66" s="239"/>
      <c r="HCQ66" s="239"/>
      <c r="HCR66" s="240"/>
      <c r="HCS66" s="240"/>
      <c r="HCT66" s="240"/>
      <c r="HCU66" s="239"/>
      <c r="HCV66" s="239"/>
      <c r="HCW66" s="240"/>
      <c r="HCX66" s="239"/>
      <c r="HCY66" s="239"/>
      <c r="HCZ66" s="240"/>
      <c r="HDA66" s="240"/>
      <c r="HDB66" s="240"/>
      <c r="HDC66" s="239"/>
      <c r="HDD66" s="239"/>
      <c r="HDE66" s="240"/>
      <c r="HDF66" s="239"/>
      <c r="HDG66" s="239"/>
      <c r="HDH66" s="240"/>
      <c r="HDI66" s="240"/>
      <c r="HDJ66" s="240"/>
      <c r="HDK66" s="239"/>
      <c r="HDL66" s="239"/>
      <c r="HDM66" s="240"/>
      <c r="HDN66" s="239"/>
      <c r="HDO66" s="239"/>
      <c r="HDP66" s="240"/>
      <c r="HDQ66" s="240"/>
      <c r="HDR66" s="240"/>
      <c r="HDS66" s="239"/>
      <c r="HDT66" s="239"/>
      <c r="HDU66" s="240"/>
      <c r="HDV66" s="239"/>
      <c r="HDW66" s="239"/>
      <c r="HDX66" s="240"/>
      <c r="HDY66" s="240"/>
      <c r="HDZ66" s="240"/>
      <c r="HEA66" s="239"/>
      <c r="HEB66" s="239"/>
      <c r="HEC66" s="240"/>
      <c r="HED66" s="239"/>
      <c r="HEE66" s="239"/>
      <c r="HEF66" s="240"/>
      <c r="HEG66" s="240"/>
      <c r="HEH66" s="240"/>
      <c r="HEI66" s="239"/>
      <c r="HEJ66" s="239"/>
      <c r="HEK66" s="240"/>
      <c r="HEL66" s="239"/>
      <c r="HEM66" s="239"/>
      <c r="HEN66" s="240"/>
      <c r="HEO66" s="240"/>
      <c r="HEP66" s="240"/>
      <c r="HEQ66" s="239"/>
      <c r="HER66" s="239"/>
      <c r="HES66" s="240"/>
      <c r="HET66" s="239"/>
      <c r="HEU66" s="239"/>
      <c r="HEV66" s="240"/>
      <c r="HEW66" s="240"/>
      <c r="HEX66" s="240"/>
      <c r="HEY66" s="239"/>
      <c r="HEZ66" s="239"/>
      <c r="HFA66" s="240"/>
      <c r="HFB66" s="239"/>
      <c r="HFC66" s="239"/>
      <c r="HFD66" s="240"/>
      <c r="HFE66" s="240"/>
      <c r="HFF66" s="240"/>
      <c r="HFG66" s="239"/>
      <c r="HFH66" s="239"/>
      <c r="HFI66" s="240"/>
      <c r="HFJ66" s="239"/>
      <c r="HFK66" s="239"/>
      <c r="HFL66" s="240"/>
      <c r="HFM66" s="240"/>
      <c r="HFN66" s="240"/>
      <c r="HFO66" s="239"/>
      <c r="HFP66" s="239"/>
      <c r="HFQ66" s="240"/>
      <c r="HFR66" s="239"/>
      <c r="HFS66" s="239"/>
      <c r="HFT66" s="240"/>
      <c r="HFU66" s="240"/>
      <c r="HFV66" s="240"/>
      <c r="HFW66" s="239"/>
      <c r="HFX66" s="239"/>
      <c r="HFY66" s="240"/>
      <c r="HFZ66" s="239"/>
      <c r="HGA66" s="239"/>
      <c r="HGB66" s="240"/>
      <c r="HGC66" s="240"/>
      <c r="HGD66" s="240"/>
      <c r="HGE66" s="239"/>
      <c r="HGF66" s="239"/>
      <c r="HGG66" s="240"/>
      <c r="HGH66" s="239"/>
      <c r="HGI66" s="239"/>
      <c r="HGJ66" s="240"/>
      <c r="HGK66" s="240"/>
      <c r="HGL66" s="240"/>
      <c r="HGM66" s="239"/>
      <c r="HGN66" s="239"/>
      <c r="HGO66" s="240"/>
      <c r="HGP66" s="239"/>
      <c r="HGQ66" s="239"/>
      <c r="HGR66" s="240"/>
      <c r="HGS66" s="240"/>
      <c r="HGT66" s="240"/>
      <c r="HGU66" s="239"/>
      <c r="HGV66" s="239"/>
      <c r="HGW66" s="240"/>
      <c r="HGX66" s="239"/>
      <c r="HGY66" s="239"/>
      <c r="HGZ66" s="240"/>
      <c r="HHA66" s="240"/>
      <c r="HHB66" s="240"/>
      <c r="HHC66" s="239"/>
      <c r="HHD66" s="239"/>
      <c r="HHE66" s="240"/>
      <c r="HHF66" s="239"/>
      <c r="HHG66" s="239"/>
      <c r="HHH66" s="240"/>
      <c r="HHI66" s="240"/>
      <c r="HHJ66" s="240"/>
      <c r="HHK66" s="239"/>
      <c r="HHL66" s="239"/>
      <c r="HHM66" s="240"/>
      <c r="HHN66" s="239"/>
      <c r="HHO66" s="239"/>
      <c r="HHP66" s="240"/>
      <c r="HHQ66" s="240"/>
      <c r="HHR66" s="240"/>
      <c r="HHS66" s="239"/>
      <c r="HHT66" s="239"/>
      <c r="HHU66" s="240"/>
      <c r="HHV66" s="239"/>
      <c r="HHW66" s="239"/>
      <c r="HHX66" s="240"/>
      <c r="HHY66" s="240"/>
      <c r="HHZ66" s="240"/>
      <c r="HIA66" s="239"/>
      <c r="HIB66" s="239"/>
      <c r="HIC66" s="240"/>
      <c r="HID66" s="239"/>
      <c r="HIE66" s="239"/>
      <c r="HIF66" s="240"/>
      <c r="HIG66" s="240"/>
      <c r="HIH66" s="240"/>
      <c r="HII66" s="239"/>
      <c r="HIJ66" s="239"/>
      <c r="HIK66" s="240"/>
      <c r="HIL66" s="239"/>
      <c r="HIM66" s="239"/>
      <c r="HIN66" s="240"/>
      <c r="HIO66" s="240"/>
      <c r="HIP66" s="240"/>
      <c r="HIQ66" s="239"/>
      <c r="HIR66" s="239"/>
      <c r="HIS66" s="240"/>
      <c r="HIT66" s="239"/>
      <c r="HIU66" s="239"/>
      <c r="HIV66" s="240"/>
      <c r="HIW66" s="240"/>
      <c r="HIX66" s="240"/>
      <c r="HIY66" s="239"/>
      <c r="HIZ66" s="239"/>
      <c r="HJA66" s="240"/>
      <c r="HJB66" s="239"/>
      <c r="HJC66" s="239"/>
      <c r="HJD66" s="240"/>
      <c r="HJE66" s="240"/>
      <c r="HJF66" s="240"/>
      <c r="HJG66" s="239"/>
      <c r="HJH66" s="239"/>
      <c r="HJI66" s="240"/>
      <c r="HJJ66" s="239"/>
      <c r="HJK66" s="239"/>
      <c r="HJL66" s="240"/>
      <c r="HJM66" s="240"/>
      <c r="HJN66" s="240"/>
      <c r="HJO66" s="239"/>
      <c r="HJP66" s="239"/>
      <c r="HJQ66" s="240"/>
      <c r="HJR66" s="239"/>
      <c r="HJS66" s="239"/>
      <c r="HJT66" s="240"/>
      <c r="HJU66" s="240"/>
      <c r="HJV66" s="240"/>
      <c r="HJW66" s="239"/>
      <c r="HJX66" s="239"/>
      <c r="HJY66" s="240"/>
      <c r="HJZ66" s="239"/>
      <c r="HKA66" s="239"/>
      <c r="HKB66" s="240"/>
      <c r="HKC66" s="240"/>
      <c r="HKD66" s="240"/>
      <c r="HKE66" s="239"/>
      <c r="HKF66" s="239"/>
      <c r="HKG66" s="240"/>
      <c r="HKH66" s="239"/>
      <c r="HKI66" s="239"/>
      <c r="HKJ66" s="240"/>
      <c r="HKK66" s="240"/>
      <c r="HKL66" s="240"/>
      <c r="HKM66" s="239"/>
      <c r="HKN66" s="239"/>
      <c r="HKO66" s="240"/>
      <c r="HKP66" s="239"/>
      <c r="HKQ66" s="239"/>
      <c r="HKR66" s="240"/>
      <c r="HKS66" s="240"/>
      <c r="HKT66" s="240"/>
      <c r="HKU66" s="239"/>
      <c r="HKV66" s="239"/>
      <c r="HKW66" s="240"/>
      <c r="HKX66" s="239"/>
      <c r="HKY66" s="239"/>
      <c r="HKZ66" s="240"/>
      <c r="HLA66" s="240"/>
      <c r="HLB66" s="240"/>
      <c r="HLC66" s="239"/>
      <c r="HLD66" s="239"/>
      <c r="HLE66" s="240"/>
      <c r="HLF66" s="239"/>
      <c r="HLG66" s="239"/>
      <c r="HLH66" s="240"/>
      <c r="HLI66" s="240"/>
      <c r="HLJ66" s="240"/>
      <c r="HLK66" s="239"/>
      <c r="HLL66" s="239"/>
      <c r="HLM66" s="240"/>
      <c r="HLN66" s="239"/>
      <c r="HLO66" s="239"/>
      <c r="HLP66" s="240"/>
      <c r="HLQ66" s="240"/>
      <c r="HLR66" s="240"/>
      <c r="HLS66" s="239"/>
      <c r="HLT66" s="239"/>
      <c r="HLU66" s="240"/>
      <c r="HLV66" s="239"/>
      <c r="HLW66" s="239"/>
      <c r="HLX66" s="240"/>
      <c r="HLY66" s="240"/>
      <c r="HLZ66" s="240"/>
      <c r="HMA66" s="239"/>
      <c r="HMB66" s="239"/>
      <c r="HMC66" s="240"/>
      <c r="HMD66" s="239"/>
      <c r="HME66" s="239"/>
      <c r="HMF66" s="240"/>
      <c r="HMG66" s="240"/>
      <c r="HMH66" s="240"/>
      <c r="HMI66" s="239"/>
      <c r="HMJ66" s="239"/>
      <c r="HMK66" s="240"/>
      <c r="HML66" s="239"/>
      <c r="HMM66" s="239"/>
      <c r="HMN66" s="240"/>
      <c r="HMO66" s="240"/>
      <c r="HMP66" s="240"/>
      <c r="HMQ66" s="239"/>
      <c r="HMR66" s="239"/>
      <c r="HMS66" s="240"/>
      <c r="HMT66" s="239"/>
      <c r="HMU66" s="239"/>
      <c r="HMV66" s="240"/>
      <c r="HMW66" s="240"/>
      <c r="HMX66" s="240"/>
      <c r="HMY66" s="239"/>
      <c r="HMZ66" s="239"/>
      <c r="HNA66" s="240"/>
      <c r="HNB66" s="239"/>
      <c r="HNC66" s="239"/>
      <c r="HND66" s="240"/>
      <c r="HNE66" s="240"/>
      <c r="HNF66" s="240"/>
      <c r="HNG66" s="239"/>
      <c r="HNH66" s="239"/>
      <c r="HNI66" s="240"/>
      <c r="HNJ66" s="239"/>
      <c r="HNK66" s="239"/>
      <c r="HNL66" s="240"/>
      <c r="HNM66" s="240"/>
      <c r="HNN66" s="240"/>
      <c r="HNO66" s="239"/>
      <c r="HNP66" s="239"/>
      <c r="HNQ66" s="240"/>
      <c r="HNR66" s="239"/>
      <c r="HNS66" s="239"/>
      <c r="HNT66" s="240"/>
      <c r="HNU66" s="240"/>
      <c r="HNV66" s="240"/>
      <c r="HNW66" s="239"/>
      <c r="HNX66" s="239"/>
      <c r="HNY66" s="240"/>
      <c r="HNZ66" s="239"/>
      <c r="HOA66" s="239"/>
      <c r="HOB66" s="240"/>
      <c r="HOC66" s="240"/>
      <c r="HOD66" s="240"/>
      <c r="HOE66" s="239"/>
      <c r="HOF66" s="239"/>
      <c r="HOG66" s="240"/>
      <c r="HOH66" s="239"/>
      <c r="HOI66" s="239"/>
      <c r="HOJ66" s="240"/>
      <c r="HOK66" s="240"/>
      <c r="HOL66" s="240"/>
      <c r="HOM66" s="239"/>
      <c r="HON66" s="239"/>
      <c r="HOO66" s="240"/>
      <c r="HOP66" s="239"/>
      <c r="HOQ66" s="239"/>
      <c r="HOR66" s="240"/>
      <c r="HOS66" s="240"/>
      <c r="HOT66" s="240"/>
      <c r="HOU66" s="239"/>
      <c r="HOV66" s="239"/>
      <c r="HOW66" s="240"/>
      <c r="HOX66" s="239"/>
      <c r="HOY66" s="239"/>
      <c r="HOZ66" s="240"/>
      <c r="HPA66" s="240"/>
      <c r="HPB66" s="240"/>
      <c r="HPC66" s="239"/>
      <c r="HPD66" s="239"/>
      <c r="HPE66" s="240"/>
      <c r="HPF66" s="239"/>
      <c r="HPG66" s="239"/>
      <c r="HPH66" s="240"/>
      <c r="HPI66" s="240"/>
      <c r="HPJ66" s="240"/>
      <c r="HPK66" s="239"/>
      <c r="HPL66" s="239"/>
      <c r="HPM66" s="240"/>
      <c r="HPN66" s="239"/>
      <c r="HPO66" s="239"/>
      <c r="HPP66" s="240"/>
      <c r="HPQ66" s="240"/>
      <c r="HPR66" s="240"/>
      <c r="HPS66" s="239"/>
      <c r="HPT66" s="239"/>
      <c r="HPU66" s="240"/>
      <c r="HPV66" s="239"/>
      <c r="HPW66" s="239"/>
      <c r="HPX66" s="240"/>
      <c r="HPY66" s="240"/>
      <c r="HPZ66" s="240"/>
      <c r="HQA66" s="239"/>
      <c r="HQB66" s="239"/>
      <c r="HQC66" s="240"/>
      <c r="HQD66" s="239"/>
      <c r="HQE66" s="239"/>
      <c r="HQF66" s="240"/>
      <c r="HQG66" s="240"/>
      <c r="HQH66" s="240"/>
      <c r="HQI66" s="239"/>
      <c r="HQJ66" s="239"/>
      <c r="HQK66" s="240"/>
      <c r="HQL66" s="239"/>
      <c r="HQM66" s="239"/>
      <c r="HQN66" s="240"/>
      <c r="HQO66" s="240"/>
      <c r="HQP66" s="240"/>
      <c r="HQQ66" s="239"/>
      <c r="HQR66" s="239"/>
      <c r="HQS66" s="240"/>
      <c r="HQT66" s="239"/>
      <c r="HQU66" s="239"/>
      <c r="HQV66" s="240"/>
      <c r="HQW66" s="240"/>
      <c r="HQX66" s="240"/>
      <c r="HQY66" s="239"/>
      <c r="HQZ66" s="239"/>
      <c r="HRA66" s="240"/>
      <c r="HRB66" s="239"/>
      <c r="HRC66" s="239"/>
      <c r="HRD66" s="240"/>
      <c r="HRE66" s="240"/>
      <c r="HRF66" s="240"/>
      <c r="HRG66" s="239"/>
      <c r="HRH66" s="239"/>
      <c r="HRI66" s="240"/>
      <c r="HRJ66" s="239"/>
      <c r="HRK66" s="239"/>
      <c r="HRL66" s="240"/>
      <c r="HRM66" s="240"/>
      <c r="HRN66" s="240"/>
      <c r="HRO66" s="239"/>
      <c r="HRP66" s="239"/>
      <c r="HRQ66" s="240"/>
      <c r="HRR66" s="239"/>
      <c r="HRS66" s="239"/>
      <c r="HRT66" s="240"/>
      <c r="HRU66" s="240"/>
      <c r="HRV66" s="240"/>
      <c r="HRW66" s="239"/>
      <c r="HRX66" s="239"/>
      <c r="HRY66" s="240"/>
      <c r="HRZ66" s="239"/>
      <c r="HSA66" s="239"/>
      <c r="HSB66" s="240"/>
      <c r="HSC66" s="240"/>
      <c r="HSD66" s="240"/>
      <c r="HSE66" s="239"/>
      <c r="HSF66" s="239"/>
      <c r="HSG66" s="240"/>
      <c r="HSH66" s="239"/>
      <c r="HSI66" s="239"/>
      <c r="HSJ66" s="240"/>
      <c r="HSK66" s="240"/>
      <c r="HSL66" s="240"/>
      <c r="HSM66" s="239"/>
      <c r="HSN66" s="239"/>
      <c r="HSO66" s="240"/>
      <c r="HSP66" s="239"/>
      <c r="HSQ66" s="239"/>
      <c r="HSR66" s="240"/>
      <c r="HSS66" s="240"/>
      <c r="HST66" s="240"/>
      <c r="HSU66" s="239"/>
      <c r="HSV66" s="239"/>
      <c r="HSW66" s="240"/>
      <c r="HSX66" s="239"/>
      <c r="HSY66" s="239"/>
      <c r="HSZ66" s="240"/>
      <c r="HTA66" s="240"/>
      <c r="HTB66" s="240"/>
      <c r="HTC66" s="239"/>
      <c r="HTD66" s="239"/>
      <c r="HTE66" s="240"/>
      <c r="HTF66" s="239"/>
      <c r="HTG66" s="239"/>
      <c r="HTH66" s="240"/>
      <c r="HTI66" s="240"/>
      <c r="HTJ66" s="240"/>
      <c r="HTK66" s="239"/>
      <c r="HTL66" s="239"/>
      <c r="HTM66" s="240"/>
      <c r="HTN66" s="239"/>
      <c r="HTO66" s="239"/>
      <c r="HTP66" s="240"/>
      <c r="HTQ66" s="240"/>
      <c r="HTR66" s="240"/>
      <c r="HTS66" s="239"/>
      <c r="HTT66" s="239"/>
      <c r="HTU66" s="240"/>
      <c r="HTV66" s="239"/>
      <c r="HTW66" s="239"/>
      <c r="HTX66" s="240"/>
      <c r="HTY66" s="240"/>
      <c r="HTZ66" s="240"/>
      <c r="HUA66" s="239"/>
      <c r="HUB66" s="239"/>
      <c r="HUC66" s="240"/>
      <c r="HUD66" s="239"/>
      <c r="HUE66" s="239"/>
      <c r="HUF66" s="240"/>
      <c r="HUG66" s="240"/>
      <c r="HUH66" s="240"/>
      <c r="HUI66" s="239"/>
      <c r="HUJ66" s="239"/>
      <c r="HUK66" s="240"/>
      <c r="HUL66" s="239"/>
      <c r="HUM66" s="239"/>
      <c r="HUN66" s="240"/>
      <c r="HUO66" s="240"/>
      <c r="HUP66" s="240"/>
      <c r="HUQ66" s="239"/>
      <c r="HUR66" s="239"/>
      <c r="HUS66" s="240"/>
      <c r="HUT66" s="239"/>
      <c r="HUU66" s="239"/>
      <c r="HUV66" s="240"/>
      <c r="HUW66" s="240"/>
      <c r="HUX66" s="240"/>
      <c r="HUY66" s="239"/>
      <c r="HUZ66" s="239"/>
      <c r="HVA66" s="240"/>
      <c r="HVB66" s="239"/>
      <c r="HVC66" s="239"/>
      <c r="HVD66" s="240"/>
      <c r="HVE66" s="240"/>
      <c r="HVF66" s="240"/>
      <c r="HVG66" s="239"/>
      <c r="HVH66" s="239"/>
      <c r="HVI66" s="240"/>
      <c r="HVJ66" s="239"/>
      <c r="HVK66" s="239"/>
      <c r="HVL66" s="240"/>
      <c r="HVM66" s="240"/>
      <c r="HVN66" s="240"/>
      <c r="HVO66" s="239"/>
      <c r="HVP66" s="239"/>
      <c r="HVQ66" s="240"/>
      <c r="HVR66" s="239"/>
      <c r="HVS66" s="239"/>
      <c r="HVT66" s="240"/>
      <c r="HVU66" s="240"/>
      <c r="HVV66" s="240"/>
      <c r="HVW66" s="239"/>
      <c r="HVX66" s="239"/>
      <c r="HVY66" s="240"/>
      <c r="HVZ66" s="239"/>
      <c r="HWA66" s="239"/>
      <c r="HWB66" s="240"/>
      <c r="HWC66" s="240"/>
      <c r="HWD66" s="240"/>
      <c r="HWE66" s="239"/>
      <c r="HWF66" s="239"/>
      <c r="HWG66" s="240"/>
      <c r="HWH66" s="239"/>
      <c r="HWI66" s="239"/>
      <c r="HWJ66" s="240"/>
      <c r="HWK66" s="240"/>
      <c r="HWL66" s="240"/>
      <c r="HWM66" s="239"/>
      <c r="HWN66" s="239"/>
      <c r="HWO66" s="240"/>
      <c r="HWP66" s="239"/>
      <c r="HWQ66" s="239"/>
      <c r="HWR66" s="240"/>
      <c r="HWS66" s="240"/>
      <c r="HWT66" s="240"/>
      <c r="HWU66" s="239"/>
      <c r="HWV66" s="239"/>
      <c r="HWW66" s="240"/>
      <c r="HWX66" s="239"/>
      <c r="HWY66" s="239"/>
      <c r="HWZ66" s="240"/>
      <c r="HXA66" s="240"/>
      <c r="HXB66" s="240"/>
      <c r="HXC66" s="239"/>
      <c r="HXD66" s="239"/>
      <c r="HXE66" s="240"/>
      <c r="HXF66" s="239"/>
      <c r="HXG66" s="239"/>
      <c r="HXH66" s="240"/>
      <c r="HXI66" s="240"/>
      <c r="HXJ66" s="240"/>
      <c r="HXK66" s="239"/>
      <c r="HXL66" s="239"/>
      <c r="HXM66" s="240"/>
      <c r="HXN66" s="239"/>
      <c r="HXO66" s="239"/>
      <c r="HXP66" s="240"/>
      <c r="HXQ66" s="240"/>
      <c r="HXR66" s="240"/>
      <c r="HXS66" s="239"/>
      <c r="HXT66" s="239"/>
      <c r="HXU66" s="240"/>
      <c r="HXV66" s="239"/>
      <c r="HXW66" s="239"/>
      <c r="HXX66" s="240"/>
      <c r="HXY66" s="240"/>
      <c r="HXZ66" s="240"/>
      <c r="HYA66" s="239"/>
      <c r="HYB66" s="239"/>
      <c r="HYC66" s="240"/>
      <c r="HYD66" s="239"/>
      <c r="HYE66" s="239"/>
      <c r="HYF66" s="240"/>
      <c r="HYG66" s="240"/>
      <c r="HYH66" s="240"/>
      <c r="HYI66" s="239"/>
      <c r="HYJ66" s="239"/>
      <c r="HYK66" s="240"/>
      <c r="HYL66" s="239"/>
      <c r="HYM66" s="239"/>
      <c r="HYN66" s="240"/>
      <c r="HYO66" s="240"/>
      <c r="HYP66" s="240"/>
      <c r="HYQ66" s="239"/>
      <c r="HYR66" s="239"/>
      <c r="HYS66" s="240"/>
      <c r="HYT66" s="239"/>
      <c r="HYU66" s="239"/>
      <c r="HYV66" s="240"/>
      <c r="HYW66" s="240"/>
      <c r="HYX66" s="240"/>
      <c r="HYY66" s="239"/>
      <c r="HYZ66" s="239"/>
      <c r="HZA66" s="240"/>
      <c r="HZB66" s="239"/>
      <c r="HZC66" s="239"/>
      <c r="HZD66" s="240"/>
      <c r="HZE66" s="240"/>
      <c r="HZF66" s="240"/>
      <c r="HZG66" s="239"/>
      <c r="HZH66" s="239"/>
      <c r="HZI66" s="240"/>
      <c r="HZJ66" s="239"/>
      <c r="HZK66" s="239"/>
      <c r="HZL66" s="240"/>
      <c r="HZM66" s="240"/>
      <c r="HZN66" s="240"/>
      <c r="HZO66" s="239"/>
      <c r="HZP66" s="239"/>
      <c r="HZQ66" s="240"/>
      <c r="HZR66" s="239"/>
      <c r="HZS66" s="239"/>
      <c r="HZT66" s="240"/>
      <c r="HZU66" s="240"/>
      <c r="HZV66" s="240"/>
      <c r="HZW66" s="239"/>
      <c r="HZX66" s="239"/>
      <c r="HZY66" s="240"/>
      <c r="HZZ66" s="239"/>
      <c r="IAA66" s="239"/>
      <c r="IAB66" s="240"/>
      <c r="IAC66" s="240"/>
      <c r="IAD66" s="240"/>
      <c r="IAE66" s="239"/>
      <c r="IAF66" s="239"/>
      <c r="IAG66" s="240"/>
      <c r="IAH66" s="239"/>
      <c r="IAI66" s="239"/>
      <c r="IAJ66" s="240"/>
      <c r="IAK66" s="240"/>
      <c r="IAL66" s="240"/>
      <c r="IAM66" s="239"/>
      <c r="IAN66" s="239"/>
      <c r="IAO66" s="240"/>
      <c r="IAP66" s="239"/>
      <c r="IAQ66" s="239"/>
      <c r="IAR66" s="240"/>
      <c r="IAS66" s="240"/>
      <c r="IAT66" s="240"/>
      <c r="IAU66" s="239"/>
      <c r="IAV66" s="239"/>
      <c r="IAW66" s="240"/>
      <c r="IAX66" s="239"/>
      <c r="IAY66" s="239"/>
      <c r="IAZ66" s="240"/>
      <c r="IBA66" s="240"/>
      <c r="IBB66" s="240"/>
      <c r="IBC66" s="239"/>
      <c r="IBD66" s="239"/>
      <c r="IBE66" s="240"/>
      <c r="IBF66" s="239"/>
      <c r="IBG66" s="239"/>
      <c r="IBH66" s="240"/>
      <c r="IBI66" s="240"/>
      <c r="IBJ66" s="240"/>
      <c r="IBK66" s="239"/>
      <c r="IBL66" s="239"/>
      <c r="IBM66" s="240"/>
      <c r="IBN66" s="239"/>
      <c r="IBO66" s="239"/>
      <c r="IBP66" s="240"/>
      <c r="IBQ66" s="240"/>
      <c r="IBR66" s="240"/>
      <c r="IBS66" s="239"/>
      <c r="IBT66" s="239"/>
      <c r="IBU66" s="240"/>
      <c r="IBV66" s="239"/>
      <c r="IBW66" s="239"/>
      <c r="IBX66" s="240"/>
      <c r="IBY66" s="240"/>
      <c r="IBZ66" s="240"/>
      <c r="ICA66" s="239"/>
      <c r="ICB66" s="239"/>
      <c r="ICC66" s="240"/>
      <c r="ICD66" s="239"/>
      <c r="ICE66" s="239"/>
      <c r="ICF66" s="240"/>
      <c r="ICG66" s="240"/>
      <c r="ICH66" s="240"/>
      <c r="ICI66" s="239"/>
      <c r="ICJ66" s="239"/>
      <c r="ICK66" s="240"/>
      <c r="ICL66" s="239"/>
      <c r="ICM66" s="239"/>
      <c r="ICN66" s="240"/>
      <c r="ICO66" s="240"/>
      <c r="ICP66" s="240"/>
      <c r="ICQ66" s="239"/>
      <c r="ICR66" s="239"/>
      <c r="ICS66" s="240"/>
      <c r="ICT66" s="239"/>
      <c r="ICU66" s="239"/>
      <c r="ICV66" s="240"/>
      <c r="ICW66" s="240"/>
      <c r="ICX66" s="240"/>
      <c r="ICY66" s="239"/>
      <c r="ICZ66" s="239"/>
      <c r="IDA66" s="240"/>
      <c r="IDB66" s="239"/>
      <c r="IDC66" s="239"/>
      <c r="IDD66" s="240"/>
      <c r="IDE66" s="240"/>
      <c r="IDF66" s="240"/>
      <c r="IDG66" s="239"/>
      <c r="IDH66" s="239"/>
      <c r="IDI66" s="240"/>
      <c r="IDJ66" s="239"/>
      <c r="IDK66" s="239"/>
      <c r="IDL66" s="240"/>
      <c r="IDM66" s="240"/>
      <c r="IDN66" s="240"/>
      <c r="IDO66" s="239"/>
      <c r="IDP66" s="239"/>
      <c r="IDQ66" s="240"/>
      <c r="IDR66" s="239"/>
      <c r="IDS66" s="239"/>
      <c r="IDT66" s="240"/>
      <c r="IDU66" s="240"/>
      <c r="IDV66" s="240"/>
      <c r="IDW66" s="239"/>
      <c r="IDX66" s="239"/>
      <c r="IDY66" s="240"/>
      <c r="IDZ66" s="239"/>
      <c r="IEA66" s="239"/>
      <c r="IEB66" s="240"/>
      <c r="IEC66" s="240"/>
      <c r="IED66" s="240"/>
      <c r="IEE66" s="239"/>
      <c r="IEF66" s="239"/>
      <c r="IEG66" s="240"/>
      <c r="IEH66" s="239"/>
      <c r="IEI66" s="239"/>
      <c r="IEJ66" s="240"/>
      <c r="IEK66" s="240"/>
      <c r="IEL66" s="240"/>
      <c r="IEM66" s="239"/>
      <c r="IEN66" s="239"/>
      <c r="IEO66" s="240"/>
      <c r="IEP66" s="239"/>
      <c r="IEQ66" s="239"/>
      <c r="IER66" s="240"/>
      <c r="IES66" s="240"/>
      <c r="IET66" s="240"/>
      <c r="IEU66" s="239"/>
      <c r="IEV66" s="239"/>
      <c r="IEW66" s="240"/>
      <c r="IEX66" s="239"/>
      <c r="IEY66" s="239"/>
      <c r="IEZ66" s="240"/>
      <c r="IFA66" s="240"/>
      <c r="IFB66" s="240"/>
      <c r="IFC66" s="239"/>
      <c r="IFD66" s="239"/>
      <c r="IFE66" s="240"/>
      <c r="IFF66" s="239"/>
      <c r="IFG66" s="239"/>
      <c r="IFH66" s="240"/>
      <c r="IFI66" s="240"/>
      <c r="IFJ66" s="240"/>
      <c r="IFK66" s="239"/>
      <c r="IFL66" s="239"/>
      <c r="IFM66" s="240"/>
      <c r="IFN66" s="239"/>
      <c r="IFO66" s="239"/>
      <c r="IFP66" s="240"/>
      <c r="IFQ66" s="240"/>
      <c r="IFR66" s="240"/>
      <c r="IFS66" s="239"/>
      <c r="IFT66" s="239"/>
      <c r="IFU66" s="240"/>
      <c r="IFV66" s="239"/>
      <c r="IFW66" s="239"/>
      <c r="IFX66" s="240"/>
      <c r="IFY66" s="240"/>
      <c r="IFZ66" s="240"/>
      <c r="IGA66" s="239"/>
      <c r="IGB66" s="239"/>
      <c r="IGC66" s="240"/>
      <c r="IGD66" s="239"/>
      <c r="IGE66" s="239"/>
      <c r="IGF66" s="240"/>
      <c r="IGG66" s="240"/>
      <c r="IGH66" s="240"/>
      <c r="IGI66" s="239"/>
      <c r="IGJ66" s="239"/>
      <c r="IGK66" s="240"/>
      <c r="IGL66" s="239"/>
      <c r="IGM66" s="239"/>
      <c r="IGN66" s="240"/>
      <c r="IGO66" s="240"/>
      <c r="IGP66" s="240"/>
      <c r="IGQ66" s="239"/>
      <c r="IGR66" s="239"/>
      <c r="IGS66" s="240"/>
      <c r="IGT66" s="239"/>
      <c r="IGU66" s="239"/>
      <c r="IGV66" s="240"/>
      <c r="IGW66" s="240"/>
      <c r="IGX66" s="240"/>
      <c r="IGY66" s="239"/>
      <c r="IGZ66" s="239"/>
      <c r="IHA66" s="240"/>
      <c r="IHB66" s="239"/>
      <c r="IHC66" s="239"/>
      <c r="IHD66" s="240"/>
      <c r="IHE66" s="240"/>
      <c r="IHF66" s="240"/>
      <c r="IHG66" s="239"/>
      <c r="IHH66" s="239"/>
      <c r="IHI66" s="240"/>
      <c r="IHJ66" s="239"/>
      <c r="IHK66" s="239"/>
      <c r="IHL66" s="240"/>
      <c r="IHM66" s="240"/>
      <c r="IHN66" s="240"/>
      <c r="IHO66" s="239"/>
      <c r="IHP66" s="239"/>
      <c r="IHQ66" s="240"/>
      <c r="IHR66" s="239"/>
      <c r="IHS66" s="239"/>
      <c r="IHT66" s="240"/>
      <c r="IHU66" s="240"/>
      <c r="IHV66" s="240"/>
      <c r="IHW66" s="239"/>
      <c r="IHX66" s="239"/>
      <c r="IHY66" s="240"/>
      <c r="IHZ66" s="239"/>
      <c r="IIA66" s="239"/>
      <c r="IIB66" s="240"/>
      <c r="IIC66" s="240"/>
      <c r="IID66" s="240"/>
      <c r="IIE66" s="239"/>
      <c r="IIF66" s="239"/>
      <c r="IIG66" s="240"/>
      <c r="IIH66" s="239"/>
      <c r="III66" s="239"/>
      <c r="IIJ66" s="240"/>
      <c r="IIK66" s="240"/>
      <c r="IIL66" s="240"/>
      <c r="IIM66" s="239"/>
      <c r="IIN66" s="239"/>
      <c r="IIO66" s="240"/>
      <c r="IIP66" s="239"/>
      <c r="IIQ66" s="239"/>
      <c r="IIR66" s="240"/>
      <c r="IIS66" s="240"/>
      <c r="IIT66" s="240"/>
      <c r="IIU66" s="239"/>
      <c r="IIV66" s="239"/>
      <c r="IIW66" s="240"/>
      <c r="IIX66" s="239"/>
      <c r="IIY66" s="239"/>
      <c r="IIZ66" s="240"/>
      <c r="IJA66" s="240"/>
      <c r="IJB66" s="240"/>
      <c r="IJC66" s="239"/>
      <c r="IJD66" s="239"/>
      <c r="IJE66" s="240"/>
      <c r="IJF66" s="239"/>
      <c r="IJG66" s="239"/>
      <c r="IJH66" s="240"/>
      <c r="IJI66" s="240"/>
      <c r="IJJ66" s="240"/>
      <c r="IJK66" s="239"/>
      <c r="IJL66" s="239"/>
      <c r="IJM66" s="240"/>
      <c r="IJN66" s="239"/>
      <c r="IJO66" s="239"/>
      <c r="IJP66" s="240"/>
      <c r="IJQ66" s="240"/>
      <c r="IJR66" s="240"/>
      <c r="IJS66" s="239"/>
      <c r="IJT66" s="239"/>
      <c r="IJU66" s="240"/>
      <c r="IJV66" s="239"/>
      <c r="IJW66" s="239"/>
      <c r="IJX66" s="240"/>
      <c r="IJY66" s="240"/>
      <c r="IJZ66" s="240"/>
      <c r="IKA66" s="239"/>
      <c r="IKB66" s="239"/>
      <c r="IKC66" s="240"/>
      <c r="IKD66" s="239"/>
      <c r="IKE66" s="239"/>
      <c r="IKF66" s="240"/>
      <c r="IKG66" s="240"/>
      <c r="IKH66" s="240"/>
      <c r="IKI66" s="239"/>
      <c r="IKJ66" s="239"/>
      <c r="IKK66" s="240"/>
      <c r="IKL66" s="239"/>
      <c r="IKM66" s="239"/>
      <c r="IKN66" s="240"/>
      <c r="IKO66" s="240"/>
      <c r="IKP66" s="240"/>
      <c r="IKQ66" s="239"/>
      <c r="IKR66" s="239"/>
      <c r="IKS66" s="240"/>
      <c r="IKT66" s="239"/>
      <c r="IKU66" s="239"/>
      <c r="IKV66" s="240"/>
      <c r="IKW66" s="240"/>
      <c r="IKX66" s="240"/>
      <c r="IKY66" s="239"/>
      <c r="IKZ66" s="239"/>
      <c r="ILA66" s="240"/>
      <c r="ILB66" s="239"/>
      <c r="ILC66" s="239"/>
      <c r="ILD66" s="240"/>
      <c r="ILE66" s="240"/>
      <c r="ILF66" s="240"/>
      <c r="ILG66" s="239"/>
      <c r="ILH66" s="239"/>
      <c r="ILI66" s="240"/>
      <c r="ILJ66" s="239"/>
      <c r="ILK66" s="239"/>
      <c r="ILL66" s="240"/>
      <c r="ILM66" s="240"/>
      <c r="ILN66" s="240"/>
      <c r="ILO66" s="239"/>
      <c r="ILP66" s="239"/>
      <c r="ILQ66" s="240"/>
      <c r="ILR66" s="239"/>
      <c r="ILS66" s="239"/>
      <c r="ILT66" s="240"/>
      <c r="ILU66" s="240"/>
      <c r="ILV66" s="240"/>
      <c r="ILW66" s="239"/>
      <c r="ILX66" s="239"/>
      <c r="ILY66" s="240"/>
      <c r="ILZ66" s="239"/>
      <c r="IMA66" s="239"/>
      <c r="IMB66" s="240"/>
      <c r="IMC66" s="240"/>
      <c r="IMD66" s="240"/>
      <c r="IME66" s="239"/>
      <c r="IMF66" s="239"/>
      <c r="IMG66" s="240"/>
      <c r="IMH66" s="239"/>
      <c r="IMI66" s="239"/>
      <c r="IMJ66" s="240"/>
      <c r="IMK66" s="240"/>
      <c r="IML66" s="240"/>
      <c r="IMM66" s="239"/>
      <c r="IMN66" s="239"/>
      <c r="IMO66" s="240"/>
      <c r="IMP66" s="239"/>
      <c r="IMQ66" s="239"/>
      <c r="IMR66" s="240"/>
      <c r="IMS66" s="240"/>
      <c r="IMT66" s="240"/>
      <c r="IMU66" s="239"/>
      <c r="IMV66" s="239"/>
      <c r="IMW66" s="240"/>
      <c r="IMX66" s="239"/>
      <c r="IMY66" s="239"/>
      <c r="IMZ66" s="240"/>
      <c r="INA66" s="240"/>
      <c r="INB66" s="240"/>
      <c r="INC66" s="239"/>
      <c r="IND66" s="239"/>
      <c r="INE66" s="240"/>
      <c r="INF66" s="239"/>
      <c r="ING66" s="239"/>
      <c r="INH66" s="240"/>
      <c r="INI66" s="240"/>
      <c r="INJ66" s="240"/>
      <c r="INK66" s="239"/>
      <c r="INL66" s="239"/>
      <c r="INM66" s="240"/>
      <c r="INN66" s="239"/>
      <c r="INO66" s="239"/>
      <c r="INP66" s="240"/>
      <c r="INQ66" s="240"/>
      <c r="INR66" s="240"/>
      <c r="INS66" s="239"/>
      <c r="INT66" s="239"/>
      <c r="INU66" s="240"/>
      <c r="INV66" s="239"/>
      <c r="INW66" s="239"/>
      <c r="INX66" s="240"/>
      <c r="INY66" s="240"/>
      <c r="INZ66" s="240"/>
      <c r="IOA66" s="239"/>
      <c r="IOB66" s="239"/>
      <c r="IOC66" s="240"/>
      <c r="IOD66" s="239"/>
      <c r="IOE66" s="239"/>
      <c r="IOF66" s="240"/>
      <c r="IOG66" s="240"/>
      <c r="IOH66" s="240"/>
      <c r="IOI66" s="239"/>
      <c r="IOJ66" s="239"/>
      <c r="IOK66" s="240"/>
      <c r="IOL66" s="239"/>
      <c r="IOM66" s="239"/>
      <c r="ION66" s="240"/>
      <c r="IOO66" s="240"/>
      <c r="IOP66" s="240"/>
      <c r="IOQ66" s="239"/>
      <c r="IOR66" s="239"/>
      <c r="IOS66" s="240"/>
      <c r="IOT66" s="239"/>
      <c r="IOU66" s="239"/>
      <c r="IOV66" s="240"/>
      <c r="IOW66" s="240"/>
      <c r="IOX66" s="240"/>
      <c r="IOY66" s="239"/>
      <c r="IOZ66" s="239"/>
      <c r="IPA66" s="240"/>
      <c r="IPB66" s="239"/>
      <c r="IPC66" s="239"/>
      <c r="IPD66" s="240"/>
      <c r="IPE66" s="240"/>
      <c r="IPF66" s="240"/>
      <c r="IPG66" s="239"/>
      <c r="IPH66" s="239"/>
      <c r="IPI66" s="240"/>
      <c r="IPJ66" s="239"/>
      <c r="IPK66" s="239"/>
      <c r="IPL66" s="240"/>
      <c r="IPM66" s="240"/>
      <c r="IPN66" s="240"/>
      <c r="IPO66" s="239"/>
      <c r="IPP66" s="239"/>
      <c r="IPQ66" s="240"/>
      <c r="IPR66" s="239"/>
      <c r="IPS66" s="239"/>
      <c r="IPT66" s="240"/>
      <c r="IPU66" s="240"/>
      <c r="IPV66" s="240"/>
      <c r="IPW66" s="239"/>
      <c r="IPX66" s="239"/>
      <c r="IPY66" s="240"/>
      <c r="IPZ66" s="239"/>
      <c r="IQA66" s="239"/>
      <c r="IQB66" s="240"/>
      <c r="IQC66" s="240"/>
      <c r="IQD66" s="240"/>
      <c r="IQE66" s="239"/>
      <c r="IQF66" s="239"/>
      <c r="IQG66" s="240"/>
      <c r="IQH66" s="239"/>
      <c r="IQI66" s="239"/>
      <c r="IQJ66" s="240"/>
      <c r="IQK66" s="240"/>
      <c r="IQL66" s="240"/>
      <c r="IQM66" s="239"/>
      <c r="IQN66" s="239"/>
      <c r="IQO66" s="240"/>
      <c r="IQP66" s="239"/>
      <c r="IQQ66" s="239"/>
      <c r="IQR66" s="240"/>
      <c r="IQS66" s="240"/>
      <c r="IQT66" s="240"/>
      <c r="IQU66" s="239"/>
      <c r="IQV66" s="239"/>
      <c r="IQW66" s="240"/>
      <c r="IQX66" s="239"/>
      <c r="IQY66" s="239"/>
      <c r="IQZ66" s="240"/>
      <c r="IRA66" s="240"/>
      <c r="IRB66" s="240"/>
      <c r="IRC66" s="239"/>
      <c r="IRD66" s="239"/>
      <c r="IRE66" s="240"/>
      <c r="IRF66" s="239"/>
      <c r="IRG66" s="239"/>
      <c r="IRH66" s="240"/>
      <c r="IRI66" s="240"/>
      <c r="IRJ66" s="240"/>
      <c r="IRK66" s="239"/>
      <c r="IRL66" s="239"/>
      <c r="IRM66" s="240"/>
      <c r="IRN66" s="239"/>
      <c r="IRO66" s="239"/>
      <c r="IRP66" s="240"/>
      <c r="IRQ66" s="240"/>
      <c r="IRR66" s="240"/>
      <c r="IRS66" s="239"/>
      <c r="IRT66" s="239"/>
      <c r="IRU66" s="240"/>
      <c r="IRV66" s="239"/>
      <c r="IRW66" s="239"/>
      <c r="IRX66" s="240"/>
      <c r="IRY66" s="240"/>
      <c r="IRZ66" s="240"/>
      <c r="ISA66" s="239"/>
      <c r="ISB66" s="239"/>
      <c r="ISC66" s="240"/>
      <c r="ISD66" s="239"/>
      <c r="ISE66" s="239"/>
      <c r="ISF66" s="240"/>
      <c r="ISG66" s="240"/>
      <c r="ISH66" s="240"/>
      <c r="ISI66" s="239"/>
      <c r="ISJ66" s="239"/>
      <c r="ISK66" s="240"/>
      <c r="ISL66" s="239"/>
      <c r="ISM66" s="239"/>
      <c r="ISN66" s="240"/>
      <c r="ISO66" s="240"/>
      <c r="ISP66" s="240"/>
      <c r="ISQ66" s="239"/>
      <c r="ISR66" s="239"/>
      <c r="ISS66" s="240"/>
      <c r="IST66" s="239"/>
      <c r="ISU66" s="239"/>
      <c r="ISV66" s="240"/>
      <c r="ISW66" s="240"/>
      <c r="ISX66" s="240"/>
      <c r="ISY66" s="239"/>
      <c r="ISZ66" s="239"/>
      <c r="ITA66" s="240"/>
      <c r="ITB66" s="239"/>
      <c r="ITC66" s="239"/>
      <c r="ITD66" s="240"/>
      <c r="ITE66" s="240"/>
      <c r="ITF66" s="240"/>
      <c r="ITG66" s="239"/>
      <c r="ITH66" s="239"/>
      <c r="ITI66" s="240"/>
      <c r="ITJ66" s="239"/>
      <c r="ITK66" s="239"/>
      <c r="ITL66" s="240"/>
      <c r="ITM66" s="240"/>
      <c r="ITN66" s="240"/>
      <c r="ITO66" s="239"/>
      <c r="ITP66" s="239"/>
      <c r="ITQ66" s="240"/>
      <c r="ITR66" s="239"/>
      <c r="ITS66" s="239"/>
      <c r="ITT66" s="240"/>
      <c r="ITU66" s="240"/>
      <c r="ITV66" s="240"/>
      <c r="ITW66" s="239"/>
      <c r="ITX66" s="239"/>
      <c r="ITY66" s="240"/>
      <c r="ITZ66" s="239"/>
      <c r="IUA66" s="239"/>
      <c r="IUB66" s="240"/>
      <c r="IUC66" s="240"/>
      <c r="IUD66" s="240"/>
      <c r="IUE66" s="239"/>
      <c r="IUF66" s="239"/>
      <c r="IUG66" s="240"/>
      <c r="IUH66" s="239"/>
      <c r="IUI66" s="239"/>
      <c r="IUJ66" s="240"/>
      <c r="IUK66" s="240"/>
      <c r="IUL66" s="240"/>
      <c r="IUM66" s="239"/>
      <c r="IUN66" s="239"/>
      <c r="IUO66" s="240"/>
      <c r="IUP66" s="239"/>
      <c r="IUQ66" s="239"/>
      <c r="IUR66" s="240"/>
      <c r="IUS66" s="240"/>
      <c r="IUT66" s="240"/>
      <c r="IUU66" s="239"/>
      <c r="IUV66" s="239"/>
      <c r="IUW66" s="240"/>
      <c r="IUX66" s="239"/>
      <c r="IUY66" s="239"/>
      <c r="IUZ66" s="240"/>
      <c r="IVA66" s="240"/>
      <c r="IVB66" s="240"/>
      <c r="IVC66" s="239"/>
      <c r="IVD66" s="239"/>
      <c r="IVE66" s="240"/>
      <c r="IVF66" s="239"/>
      <c r="IVG66" s="239"/>
      <c r="IVH66" s="240"/>
      <c r="IVI66" s="240"/>
      <c r="IVJ66" s="240"/>
      <c r="IVK66" s="239"/>
      <c r="IVL66" s="239"/>
      <c r="IVM66" s="240"/>
      <c r="IVN66" s="239"/>
      <c r="IVO66" s="239"/>
      <c r="IVP66" s="240"/>
      <c r="IVQ66" s="240"/>
      <c r="IVR66" s="240"/>
      <c r="IVS66" s="239"/>
      <c r="IVT66" s="239"/>
      <c r="IVU66" s="240"/>
      <c r="IVV66" s="239"/>
      <c r="IVW66" s="239"/>
      <c r="IVX66" s="240"/>
      <c r="IVY66" s="240"/>
      <c r="IVZ66" s="240"/>
      <c r="IWA66" s="239"/>
      <c r="IWB66" s="239"/>
      <c r="IWC66" s="240"/>
      <c r="IWD66" s="239"/>
      <c r="IWE66" s="239"/>
      <c r="IWF66" s="240"/>
      <c r="IWG66" s="240"/>
      <c r="IWH66" s="240"/>
      <c r="IWI66" s="239"/>
      <c r="IWJ66" s="239"/>
      <c r="IWK66" s="240"/>
      <c r="IWL66" s="239"/>
      <c r="IWM66" s="239"/>
      <c r="IWN66" s="240"/>
      <c r="IWO66" s="240"/>
      <c r="IWP66" s="240"/>
      <c r="IWQ66" s="239"/>
      <c r="IWR66" s="239"/>
      <c r="IWS66" s="240"/>
      <c r="IWT66" s="239"/>
      <c r="IWU66" s="239"/>
      <c r="IWV66" s="240"/>
      <c r="IWW66" s="240"/>
      <c r="IWX66" s="240"/>
      <c r="IWY66" s="239"/>
      <c r="IWZ66" s="239"/>
      <c r="IXA66" s="240"/>
      <c r="IXB66" s="239"/>
      <c r="IXC66" s="239"/>
      <c r="IXD66" s="240"/>
      <c r="IXE66" s="240"/>
      <c r="IXF66" s="240"/>
      <c r="IXG66" s="239"/>
      <c r="IXH66" s="239"/>
      <c r="IXI66" s="240"/>
      <c r="IXJ66" s="239"/>
      <c r="IXK66" s="239"/>
      <c r="IXL66" s="240"/>
      <c r="IXM66" s="240"/>
      <c r="IXN66" s="240"/>
      <c r="IXO66" s="239"/>
      <c r="IXP66" s="239"/>
      <c r="IXQ66" s="240"/>
      <c r="IXR66" s="239"/>
      <c r="IXS66" s="239"/>
      <c r="IXT66" s="240"/>
      <c r="IXU66" s="240"/>
      <c r="IXV66" s="240"/>
      <c r="IXW66" s="239"/>
      <c r="IXX66" s="239"/>
      <c r="IXY66" s="240"/>
      <c r="IXZ66" s="239"/>
      <c r="IYA66" s="239"/>
      <c r="IYB66" s="240"/>
      <c r="IYC66" s="240"/>
      <c r="IYD66" s="240"/>
      <c r="IYE66" s="239"/>
      <c r="IYF66" s="239"/>
      <c r="IYG66" s="240"/>
      <c r="IYH66" s="239"/>
      <c r="IYI66" s="239"/>
      <c r="IYJ66" s="240"/>
      <c r="IYK66" s="240"/>
      <c r="IYL66" s="240"/>
      <c r="IYM66" s="239"/>
      <c r="IYN66" s="239"/>
      <c r="IYO66" s="240"/>
      <c r="IYP66" s="239"/>
      <c r="IYQ66" s="239"/>
      <c r="IYR66" s="240"/>
      <c r="IYS66" s="240"/>
      <c r="IYT66" s="240"/>
      <c r="IYU66" s="239"/>
      <c r="IYV66" s="239"/>
      <c r="IYW66" s="240"/>
      <c r="IYX66" s="239"/>
      <c r="IYY66" s="239"/>
      <c r="IYZ66" s="240"/>
      <c r="IZA66" s="240"/>
      <c r="IZB66" s="240"/>
      <c r="IZC66" s="239"/>
      <c r="IZD66" s="239"/>
      <c r="IZE66" s="240"/>
      <c r="IZF66" s="239"/>
      <c r="IZG66" s="239"/>
      <c r="IZH66" s="240"/>
      <c r="IZI66" s="240"/>
      <c r="IZJ66" s="240"/>
      <c r="IZK66" s="239"/>
      <c r="IZL66" s="239"/>
      <c r="IZM66" s="240"/>
      <c r="IZN66" s="239"/>
      <c r="IZO66" s="239"/>
      <c r="IZP66" s="240"/>
      <c r="IZQ66" s="240"/>
      <c r="IZR66" s="240"/>
      <c r="IZS66" s="239"/>
      <c r="IZT66" s="239"/>
      <c r="IZU66" s="240"/>
      <c r="IZV66" s="239"/>
      <c r="IZW66" s="239"/>
      <c r="IZX66" s="240"/>
      <c r="IZY66" s="240"/>
      <c r="IZZ66" s="240"/>
      <c r="JAA66" s="239"/>
      <c r="JAB66" s="239"/>
      <c r="JAC66" s="240"/>
      <c r="JAD66" s="239"/>
      <c r="JAE66" s="239"/>
      <c r="JAF66" s="240"/>
      <c r="JAG66" s="240"/>
      <c r="JAH66" s="240"/>
      <c r="JAI66" s="239"/>
      <c r="JAJ66" s="239"/>
      <c r="JAK66" s="240"/>
      <c r="JAL66" s="239"/>
      <c r="JAM66" s="239"/>
      <c r="JAN66" s="240"/>
      <c r="JAO66" s="240"/>
      <c r="JAP66" s="240"/>
      <c r="JAQ66" s="239"/>
      <c r="JAR66" s="239"/>
      <c r="JAS66" s="240"/>
      <c r="JAT66" s="239"/>
      <c r="JAU66" s="239"/>
      <c r="JAV66" s="240"/>
      <c r="JAW66" s="240"/>
      <c r="JAX66" s="240"/>
      <c r="JAY66" s="239"/>
      <c r="JAZ66" s="239"/>
      <c r="JBA66" s="240"/>
      <c r="JBB66" s="239"/>
      <c r="JBC66" s="239"/>
      <c r="JBD66" s="240"/>
      <c r="JBE66" s="240"/>
      <c r="JBF66" s="240"/>
      <c r="JBG66" s="239"/>
      <c r="JBH66" s="239"/>
      <c r="JBI66" s="240"/>
      <c r="JBJ66" s="239"/>
      <c r="JBK66" s="239"/>
      <c r="JBL66" s="240"/>
      <c r="JBM66" s="240"/>
      <c r="JBN66" s="240"/>
      <c r="JBO66" s="239"/>
      <c r="JBP66" s="239"/>
      <c r="JBQ66" s="240"/>
      <c r="JBR66" s="239"/>
      <c r="JBS66" s="239"/>
      <c r="JBT66" s="240"/>
      <c r="JBU66" s="240"/>
      <c r="JBV66" s="240"/>
      <c r="JBW66" s="239"/>
      <c r="JBX66" s="239"/>
      <c r="JBY66" s="240"/>
      <c r="JBZ66" s="239"/>
      <c r="JCA66" s="239"/>
      <c r="JCB66" s="240"/>
      <c r="JCC66" s="240"/>
      <c r="JCD66" s="240"/>
      <c r="JCE66" s="239"/>
      <c r="JCF66" s="239"/>
      <c r="JCG66" s="240"/>
      <c r="JCH66" s="239"/>
      <c r="JCI66" s="239"/>
      <c r="JCJ66" s="240"/>
      <c r="JCK66" s="240"/>
      <c r="JCL66" s="240"/>
      <c r="JCM66" s="239"/>
      <c r="JCN66" s="239"/>
      <c r="JCO66" s="240"/>
      <c r="JCP66" s="239"/>
      <c r="JCQ66" s="239"/>
      <c r="JCR66" s="240"/>
      <c r="JCS66" s="240"/>
      <c r="JCT66" s="240"/>
      <c r="JCU66" s="239"/>
      <c r="JCV66" s="239"/>
      <c r="JCW66" s="240"/>
      <c r="JCX66" s="239"/>
      <c r="JCY66" s="239"/>
      <c r="JCZ66" s="240"/>
      <c r="JDA66" s="240"/>
      <c r="JDB66" s="240"/>
      <c r="JDC66" s="239"/>
      <c r="JDD66" s="239"/>
      <c r="JDE66" s="240"/>
      <c r="JDF66" s="239"/>
      <c r="JDG66" s="239"/>
      <c r="JDH66" s="240"/>
      <c r="JDI66" s="240"/>
      <c r="JDJ66" s="240"/>
      <c r="JDK66" s="239"/>
      <c r="JDL66" s="239"/>
      <c r="JDM66" s="240"/>
      <c r="JDN66" s="239"/>
      <c r="JDO66" s="239"/>
      <c r="JDP66" s="240"/>
      <c r="JDQ66" s="240"/>
      <c r="JDR66" s="240"/>
      <c r="JDS66" s="239"/>
      <c r="JDT66" s="239"/>
      <c r="JDU66" s="240"/>
      <c r="JDV66" s="239"/>
      <c r="JDW66" s="239"/>
      <c r="JDX66" s="240"/>
      <c r="JDY66" s="240"/>
      <c r="JDZ66" s="240"/>
      <c r="JEA66" s="239"/>
      <c r="JEB66" s="239"/>
      <c r="JEC66" s="240"/>
      <c r="JED66" s="239"/>
      <c r="JEE66" s="239"/>
      <c r="JEF66" s="240"/>
      <c r="JEG66" s="240"/>
      <c r="JEH66" s="240"/>
      <c r="JEI66" s="239"/>
      <c r="JEJ66" s="239"/>
      <c r="JEK66" s="240"/>
      <c r="JEL66" s="239"/>
      <c r="JEM66" s="239"/>
      <c r="JEN66" s="240"/>
      <c r="JEO66" s="240"/>
      <c r="JEP66" s="240"/>
      <c r="JEQ66" s="239"/>
      <c r="JER66" s="239"/>
      <c r="JES66" s="240"/>
      <c r="JET66" s="239"/>
      <c r="JEU66" s="239"/>
      <c r="JEV66" s="240"/>
      <c r="JEW66" s="240"/>
      <c r="JEX66" s="240"/>
      <c r="JEY66" s="239"/>
      <c r="JEZ66" s="239"/>
      <c r="JFA66" s="240"/>
      <c r="JFB66" s="239"/>
      <c r="JFC66" s="239"/>
      <c r="JFD66" s="240"/>
      <c r="JFE66" s="240"/>
      <c r="JFF66" s="240"/>
      <c r="JFG66" s="239"/>
      <c r="JFH66" s="239"/>
      <c r="JFI66" s="240"/>
      <c r="JFJ66" s="239"/>
      <c r="JFK66" s="239"/>
      <c r="JFL66" s="240"/>
      <c r="JFM66" s="240"/>
      <c r="JFN66" s="240"/>
      <c r="JFO66" s="239"/>
      <c r="JFP66" s="239"/>
      <c r="JFQ66" s="240"/>
      <c r="JFR66" s="239"/>
      <c r="JFS66" s="239"/>
      <c r="JFT66" s="240"/>
      <c r="JFU66" s="240"/>
      <c r="JFV66" s="240"/>
      <c r="JFW66" s="239"/>
      <c r="JFX66" s="239"/>
      <c r="JFY66" s="240"/>
      <c r="JFZ66" s="239"/>
      <c r="JGA66" s="239"/>
      <c r="JGB66" s="240"/>
      <c r="JGC66" s="240"/>
      <c r="JGD66" s="240"/>
      <c r="JGE66" s="239"/>
      <c r="JGF66" s="239"/>
      <c r="JGG66" s="240"/>
      <c r="JGH66" s="239"/>
      <c r="JGI66" s="239"/>
      <c r="JGJ66" s="240"/>
      <c r="JGK66" s="240"/>
      <c r="JGL66" s="240"/>
      <c r="JGM66" s="239"/>
      <c r="JGN66" s="239"/>
      <c r="JGO66" s="240"/>
      <c r="JGP66" s="239"/>
      <c r="JGQ66" s="239"/>
      <c r="JGR66" s="240"/>
      <c r="JGS66" s="240"/>
      <c r="JGT66" s="240"/>
      <c r="JGU66" s="239"/>
      <c r="JGV66" s="239"/>
      <c r="JGW66" s="240"/>
      <c r="JGX66" s="239"/>
      <c r="JGY66" s="239"/>
      <c r="JGZ66" s="240"/>
      <c r="JHA66" s="240"/>
      <c r="JHB66" s="240"/>
      <c r="JHC66" s="239"/>
      <c r="JHD66" s="239"/>
      <c r="JHE66" s="240"/>
      <c r="JHF66" s="239"/>
      <c r="JHG66" s="239"/>
      <c r="JHH66" s="240"/>
      <c r="JHI66" s="240"/>
      <c r="JHJ66" s="240"/>
      <c r="JHK66" s="239"/>
      <c r="JHL66" s="239"/>
      <c r="JHM66" s="240"/>
      <c r="JHN66" s="239"/>
      <c r="JHO66" s="239"/>
      <c r="JHP66" s="240"/>
      <c r="JHQ66" s="240"/>
      <c r="JHR66" s="240"/>
      <c r="JHS66" s="239"/>
      <c r="JHT66" s="239"/>
      <c r="JHU66" s="240"/>
      <c r="JHV66" s="239"/>
      <c r="JHW66" s="239"/>
      <c r="JHX66" s="240"/>
      <c r="JHY66" s="240"/>
      <c r="JHZ66" s="240"/>
      <c r="JIA66" s="239"/>
      <c r="JIB66" s="239"/>
      <c r="JIC66" s="240"/>
      <c r="JID66" s="239"/>
      <c r="JIE66" s="239"/>
      <c r="JIF66" s="240"/>
      <c r="JIG66" s="240"/>
      <c r="JIH66" s="240"/>
      <c r="JII66" s="239"/>
      <c r="JIJ66" s="239"/>
      <c r="JIK66" s="240"/>
      <c r="JIL66" s="239"/>
      <c r="JIM66" s="239"/>
      <c r="JIN66" s="240"/>
      <c r="JIO66" s="240"/>
      <c r="JIP66" s="240"/>
      <c r="JIQ66" s="239"/>
      <c r="JIR66" s="239"/>
      <c r="JIS66" s="240"/>
      <c r="JIT66" s="239"/>
      <c r="JIU66" s="239"/>
      <c r="JIV66" s="240"/>
      <c r="JIW66" s="240"/>
      <c r="JIX66" s="240"/>
      <c r="JIY66" s="239"/>
      <c r="JIZ66" s="239"/>
      <c r="JJA66" s="240"/>
      <c r="JJB66" s="239"/>
      <c r="JJC66" s="239"/>
      <c r="JJD66" s="240"/>
      <c r="JJE66" s="240"/>
      <c r="JJF66" s="240"/>
      <c r="JJG66" s="239"/>
      <c r="JJH66" s="239"/>
      <c r="JJI66" s="240"/>
      <c r="JJJ66" s="239"/>
      <c r="JJK66" s="239"/>
      <c r="JJL66" s="240"/>
      <c r="JJM66" s="240"/>
      <c r="JJN66" s="240"/>
      <c r="JJO66" s="239"/>
      <c r="JJP66" s="239"/>
      <c r="JJQ66" s="240"/>
      <c r="JJR66" s="239"/>
      <c r="JJS66" s="239"/>
      <c r="JJT66" s="240"/>
      <c r="JJU66" s="240"/>
      <c r="JJV66" s="240"/>
      <c r="JJW66" s="239"/>
      <c r="JJX66" s="239"/>
      <c r="JJY66" s="240"/>
      <c r="JJZ66" s="239"/>
      <c r="JKA66" s="239"/>
      <c r="JKB66" s="240"/>
      <c r="JKC66" s="240"/>
      <c r="JKD66" s="240"/>
      <c r="JKE66" s="239"/>
      <c r="JKF66" s="239"/>
      <c r="JKG66" s="240"/>
      <c r="JKH66" s="239"/>
      <c r="JKI66" s="239"/>
      <c r="JKJ66" s="240"/>
      <c r="JKK66" s="240"/>
      <c r="JKL66" s="240"/>
      <c r="JKM66" s="239"/>
      <c r="JKN66" s="239"/>
      <c r="JKO66" s="240"/>
      <c r="JKP66" s="239"/>
      <c r="JKQ66" s="239"/>
      <c r="JKR66" s="240"/>
      <c r="JKS66" s="240"/>
      <c r="JKT66" s="240"/>
      <c r="JKU66" s="239"/>
      <c r="JKV66" s="239"/>
      <c r="JKW66" s="240"/>
      <c r="JKX66" s="239"/>
      <c r="JKY66" s="239"/>
      <c r="JKZ66" s="240"/>
      <c r="JLA66" s="240"/>
      <c r="JLB66" s="240"/>
      <c r="JLC66" s="239"/>
      <c r="JLD66" s="239"/>
      <c r="JLE66" s="240"/>
      <c r="JLF66" s="239"/>
      <c r="JLG66" s="239"/>
      <c r="JLH66" s="240"/>
      <c r="JLI66" s="240"/>
      <c r="JLJ66" s="240"/>
      <c r="JLK66" s="239"/>
      <c r="JLL66" s="239"/>
      <c r="JLM66" s="240"/>
      <c r="JLN66" s="239"/>
      <c r="JLO66" s="239"/>
      <c r="JLP66" s="240"/>
      <c r="JLQ66" s="240"/>
      <c r="JLR66" s="240"/>
      <c r="JLS66" s="239"/>
      <c r="JLT66" s="239"/>
      <c r="JLU66" s="240"/>
      <c r="JLV66" s="239"/>
      <c r="JLW66" s="239"/>
      <c r="JLX66" s="240"/>
      <c r="JLY66" s="240"/>
      <c r="JLZ66" s="240"/>
      <c r="JMA66" s="239"/>
      <c r="JMB66" s="239"/>
      <c r="JMC66" s="240"/>
      <c r="JMD66" s="239"/>
      <c r="JME66" s="239"/>
      <c r="JMF66" s="240"/>
      <c r="JMG66" s="240"/>
      <c r="JMH66" s="240"/>
      <c r="JMI66" s="239"/>
      <c r="JMJ66" s="239"/>
      <c r="JMK66" s="240"/>
      <c r="JML66" s="239"/>
      <c r="JMM66" s="239"/>
      <c r="JMN66" s="240"/>
      <c r="JMO66" s="240"/>
      <c r="JMP66" s="240"/>
      <c r="JMQ66" s="239"/>
      <c r="JMR66" s="239"/>
      <c r="JMS66" s="240"/>
      <c r="JMT66" s="239"/>
      <c r="JMU66" s="239"/>
      <c r="JMV66" s="240"/>
      <c r="JMW66" s="240"/>
      <c r="JMX66" s="240"/>
      <c r="JMY66" s="239"/>
      <c r="JMZ66" s="239"/>
      <c r="JNA66" s="240"/>
      <c r="JNB66" s="239"/>
      <c r="JNC66" s="239"/>
      <c r="JND66" s="240"/>
      <c r="JNE66" s="240"/>
      <c r="JNF66" s="240"/>
      <c r="JNG66" s="239"/>
      <c r="JNH66" s="239"/>
      <c r="JNI66" s="240"/>
      <c r="JNJ66" s="239"/>
      <c r="JNK66" s="239"/>
      <c r="JNL66" s="240"/>
      <c r="JNM66" s="240"/>
      <c r="JNN66" s="240"/>
      <c r="JNO66" s="239"/>
      <c r="JNP66" s="239"/>
      <c r="JNQ66" s="240"/>
      <c r="JNR66" s="239"/>
      <c r="JNS66" s="239"/>
      <c r="JNT66" s="240"/>
      <c r="JNU66" s="240"/>
      <c r="JNV66" s="240"/>
      <c r="JNW66" s="239"/>
      <c r="JNX66" s="239"/>
      <c r="JNY66" s="240"/>
      <c r="JNZ66" s="239"/>
      <c r="JOA66" s="239"/>
      <c r="JOB66" s="240"/>
      <c r="JOC66" s="240"/>
      <c r="JOD66" s="240"/>
      <c r="JOE66" s="239"/>
      <c r="JOF66" s="239"/>
      <c r="JOG66" s="240"/>
      <c r="JOH66" s="239"/>
      <c r="JOI66" s="239"/>
      <c r="JOJ66" s="240"/>
      <c r="JOK66" s="240"/>
      <c r="JOL66" s="240"/>
      <c r="JOM66" s="239"/>
      <c r="JON66" s="239"/>
      <c r="JOO66" s="240"/>
      <c r="JOP66" s="239"/>
      <c r="JOQ66" s="239"/>
      <c r="JOR66" s="240"/>
      <c r="JOS66" s="240"/>
      <c r="JOT66" s="240"/>
      <c r="JOU66" s="239"/>
      <c r="JOV66" s="239"/>
      <c r="JOW66" s="240"/>
      <c r="JOX66" s="239"/>
      <c r="JOY66" s="239"/>
      <c r="JOZ66" s="240"/>
      <c r="JPA66" s="240"/>
      <c r="JPB66" s="240"/>
      <c r="JPC66" s="239"/>
      <c r="JPD66" s="239"/>
      <c r="JPE66" s="240"/>
      <c r="JPF66" s="239"/>
      <c r="JPG66" s="239"/>
      <c r="JPH66" s="240"/>
      <c r="JPI66" s="240"/>
      <c r="JPJ66" s="240"/>
      <c r="JPK66" s="239"/>
      <c r="JPL66" s="239"/>
      <c r="JPM66" s="240"/>
      <c r="JPN66" s="239"/>
      <c r="JPO66" s="239"/>
      <c r="JPP66" s="240"/>
      <c r="JPQ66" s="240"/>
      <c r="JPR66" s="240"/>
      <c r="JPS66" s="239"/>
      <c r="JPT66" s="239"/>
      <c r="JPU66" s="240"/>
      <c r="JPV66" s="239"/>
      <c r="JPW66" s="239"/>
      <c r="JPX66" s="240"/>
      <c r="JPY66" s="240"/>
      <c r="JPZ66" s="240"/>
      <c r="JQA66" s="239"/>
      <c r="JQB66" s="239"/>
      <c r="JQC66" s="240"/>
      <c r="JQD66" s="239"/>
      <c r="JQE66" s="239"/>
      <c r="JQF66" s="240"/>
      <c r="JQG66" s="240"/>
      <c r="JQH66" s="240"/>
      <c r="JQI66" s="239"/>
      <c r="JQJ66" s="239"/>
      <c r="JQK66" s="240"/>
      <c r="JQL66" s="239"/>
      <c r="JQM66" s="239"/>
      <c r="JQN66" s="240"/>
      <c r="JQO66" s="240"/>
      <c r="JQP66" s="240"/>
      <c r="JQQ66" s="239"/>
      <c r="JQR66" s="239"/>
      <c r="JQS66" s="240"/>
      <c r="JQT66" s="239"/>
      <c r="JQU66" s="239"/>
      <c r="JQV66" s="240"/>
      <c r="JQW66" s="240"/>
      <c r="JQX66" s="240"/>
      <c r="JQY66" s="239"/>
      <c r="JQZ66" s="239"/>
      <c r="JRA66" s="240"/>
      <c r="JRB66" s="239"/>
      <c r="JRC66" s="239"/>
      <c r="JRD66" s="240"/>
      <c r="JRE66" s="240"/>
      <c r="JRF66" s="240"/>
      <c r="JRG66" s="239"/>
      <c r="JRH66" s="239"/>
      <c r="JRI66" s="240"/>
      <c r="JRJ66" s="239"/>
      <c r="JRK66" s="239"/>
      <c r="JRL66" s="240"/>
      <c r="JRM66" s="240"/>
      <c r="JRN66" s="240"/>
      <c r="JRO66" s="239"/>
      <c r="JRP66" s="239"/>
      <c r="JRQ66" s="240"/>
      <c r="JRR66" s="239"/>
      <c r="JRS66" s="239"/>
      <c r="JRT66" s="240"/>
      <c r="JRU66" s="240"/>
      <c r="JRV66" s="240"/>
      <c r="JRW66" s="239"/>
      <c r="JRX66" s="239"/>
      <c r="JRY66" s="240"/>
      <c r="JRZ66" s="239"/>
      <c r="JSA66" s="239"/>
      <c r="JSB66" s="240"/>
      <c r="JSC66" s="240"/>
      <c r="JSD66" s="240"/>
      <c r="JSE66" s="239"/>
      <c r="JSF66" s="239"/>
      <c r="JSG66" s="240"/>
      <c r="JSH66" s="239"/>
      <c r="JSI66" s="239"/>
      <c r="JSJ66" s="240"/>
      <c r="JSK66" s="240"/>
      <c r="JSL66" s="240"/>
      <c r="JSM66" s="239"/>
      <c r="JSN66" s="239"/>
      <c r="JSO66" s="240"/>
      <c r="JSP66" s="239"/>
      <c r="JSQ66" s="239"/>
      <c r="JSR66" s="240"/>
      <c r="JSS66" s="240"/>
      <c r="JST66" s="240"/>
      <c r="JSU66" s="239"/>
      <c r="JSV66" s="239"/>
      <c r="JSW66" s="240"/>
      <c r="JSX66" s="239"/>
      <c r="JSY66" s="239"/>
      <c r="JSZ66" s="240"/>
      <c r="JTA66" s="240"/>
      <c r="JTB66" s="240"/>
      <c r="JTC66" s="239"/>
      <c r="JTD66" s="239"/>
      <c r="JTE66" s="240"/>
      <c r="JTF66" s="239"/>
      <c r="JTG66" s="239"/>
      <c r="JTH66" s="240"/>
      <c r="JTI66" s="240"/>
      <c r="JTJ66" s="240"/>
      <c r="JTK66" s="239"/>
      <c r="JTL66" s="239"/>
      <c r="JTM66" s="240"/>
      <c r="JTN66" s="239"/>
      <c r="JTO66" s="239"/>
      <c r="JTP66" s="240"/>
      <c r="JTQ66" s="240"/>
      <c r="JTR66" s="240"/>
      <c r="JTS66" s="239"/>
      <c r="JTT66" s="239"/>
      <c r="JTU66" s="240"/>
      <c r="JTV66" s="239"/>
      <c r="JTW66" s="239"/>
      <c r="JTX66" s="240"/>
      <c r="JTY66" s="240"/>
      <c r="JTZ66" s="240"/>
      <c r="JUA66" s="239"/>
      <c r="JUB66" s="239"/>
      <c r="JUC66" s="240"/>
      <c r="JUD66" s="239"/>
      <c r="JUE66" s="239"/>
      <c r="JUF66" s="240"/>
      <c r="JUG66" s="240"/>
      <c r="JUH66" s="240"/>
      <c r="JUI66" s="239"/>
      <c r="JUJ66" s="239"/>
      <c r="JUK66" s="240"/>
      <c r="JUL66" s="239"/>
      <c r="JUM66" s="239"/>
      <c r="JUN66" s="240"/>
      <c r="JUO66" s="240"/>
      <c r="JUP66" s="240"/>
      <c r="JUQ66" s="239"/>
      <c r="JUR66" s="239"/>
      <c r="JUS66" s="240"/>
      <c r="JUT66" s="239"/>
      <c r="JUU66" s="239"/>
      <c r="JUV66" s="240"/>
      <c r="JUW66" s="240"/>
      <c r="JUX66" s="240"/>
      <c r="JUY66" s="239"/>
      <c r="JUZ66" s="239"/>
      <c r="JVA66" s="240"/>
      <c r="JVB66" s="239"/>
      <c r="JVC66" s="239"/>
      <c r="JVD66" s="240"/>
      <c r="JVE66" s="240"/>
      <c r="JVF66" s="240"/>
      <c r="JVG66" s="239"/>
      <c r="JVH66" s="239"/>
      <c r="JVI66" s="240"/>
      <c r="JVJ66" s="239"/>
      <c r="JVK66" s="239"/>
      <c r="JVL66" s="240"/>
      <c r="JVM66" s="240"/>
      <c r="JVN66" s="240"/>
      <c r="JVO66" s="239"/>
      <c r="JVP66" s="239"/>
      <c r="JVQ66" s="240"/>
      <c r="JVR66" s="239"/>
      <c r="JVS66" s="239"/>
      <c r="JVT66" s="240"/>
      <c r="JVU66" s="240"/>
      <c r="JVV66" s="240"/>
      <c r="JVW66" s="239"/>
      <c r="JVX66" s="239"/>
      <c r="JVY66" s="240"/>
      <c r="JVZ66" s="239"/>
      <c r="JWA66" s="239"/>
      <c r="JWB66" s="240"/>
      <c r="JWC66" s="240"/>
      <c r="JWD66" s="240"/>
      <c r="JWE66" s="239"/>
      <c r="JWF66" s="239"/>
      <c r="JWG66" s="240"/>
      <c r="JWH66" s="239"/>
      <c r="JWI66" s="239"/>
      <c r="JWJ66" s="240"/>
      <c r="JWK66" s="240"/>
      <c r="JWL66" s="240"/>
      <c r="JWM66" s="239"/>
      <c r="JWN66" s="239"/>
      <c r="JWO66" s="240"/>
      <c r="JWP66" s="239"/>
      <c r="JWQ66" s="239"/>
      <c r="JWR66" s="240"/>
      <c r="JWS66" s="240"/>
      <c r="JWT66" s="240"/>
      <c r="JWU66" s="239"/>
      <c r="JWV66" s="239"/>
      <c r="JWW66" s="240"/>
      <c r="JWX66" s="239"/>
      <c r="JWY66" s="239"/>
      <c r="JWZ66" s="240"/>
      <c r="JXA66" s="240"/>
      <c r="JXB66" s="240"/>
      <c r="JXC66" s="239"/>
      <c r="JXD66" s="239"/>
      <c r="JXE66" s="240"/>
      <c r="JXF66" s="239"/>
      <c r="JXG66" s="239"/>
      <c r="JXH66" s="240"/>
      <c r="JXI66" s="240"/>
      <c r="JXJ66" s="240"/>
      <c r="JXK66" s="239"/>
      <c r="JXL66" s="239"/>
      <c r="JXM66" s="240"/>
      <c r="JXN66" s="239"/>
      <c r="JXO66" s="239"/>
      <c r="JXP66" s="240"/>
      <c r="JXQ66" s="240"/>
      <c r="JXR66" s="240"/>
      <c r="JXS66" s="239"/>
      <c r="JXT66" s="239"/>
      <c r="JXU66" s="240"/>
      <c r="JXV66" s="239"/>
      <c r="JXW66" s="239"/>
      <c r="JXX66" s="240"/>
      <c r="JXY66" s="240"/>
      <c r="JXZ66" s="240"/>
      <c r="JYA66" s="239"/>
      <c r="JYB66" s="239"/>
      <c r="JYC66" s="240"/>
      <c r="JYD66" s="239"/>
      <c r="JYE66" s="239"/>
      <c r="JYF66" s="240"/>
      <c r="JYG66" s="240"/>
      <c r="JYH66" s="240"/>
      <c r="JYI66" s="239"/>
      <c r="JYJ66" s="239"/>
      <c r="JYK66" s="240"/>
      <c r="JYL66" s="239"/>
      <c r="JYM66" s="239"/>
      <c r="JYN66" s="240"/>
      <c r="JYO66" s="240"/>
      <c r="JYP66" s="240"/>
      <c r="JYQ66" s="239"/>
      <c r="JYR66" s="239"/>
      <c r="JYS66" s="240"/>
      <c r="JYT66" s="239"/>
      <c r="JYU66" s="239"/>
      <c r="JYV66" s="240"/>
      <c r="JYW66" s="240"/>
      <c r="JYX66" s="240"/>
      <c r="JYY66" s="239"/>
      <c r="JYZ66" s="239"/>
      <c r="JZA66" s="240"/>
      <c r="JZB66" s="239"/>
      <c r="JZC66" s="239"/>
      <c r="JZD66" s="240"/>
      <c r="JZE66" s="240"/>
      <c r="JZF66" s="240"/>
      <c r="JZG66" s="239"/>
      <c r="JZH66" s="239"/>
      <c r="JZI66" s="240"/>
      <c r="JZJ66" s="239"/>
      <c r="JZK66" s="239"/>
      <c r="JZL66" s="240"/>
      <c r="JZM66" s="240"/>
      <c r="JZN66" s="240"/>
      <c r="JZO66" s="239"/>
      <c r="JZP66" s="239"/>
      <c r="JZQ66" s="240"/>
      <c r="JZR66" s="239"/>
      <c r="JZS66" s="239"/>
      <c r="JZT66" s="240"/>
      <c r="JZU66" s="240"/>
      <c r="JZV66" s="240"/>
      <c r="JZW66" s="239"/>
      <c r="JZX66" s="239"/>
      <c r="JZY66" s="240"/>
      <c r="JZZ66" s="239"/>
      <c r="KAA66" s="239"/>
      <c r="KAB66" s="240"/>
      <c r="KAC66" s="240"/>
      <c r="KAD66" s="240"/>
      <c r="KAE66" s="239"/>
      <c r="KAF66" s="239"/>
      <c r="KAG66" s="240"/>
      <c r="KAH66" s="239"/>
      <c r="KAI66" s="239"/>
      <c r="KAJ66" s="240"/>
      <c r="KAK66" s="240"/>
      <c r="KAL66" s="240"/>
      <c r="KAM66" s="239"/>
      <c r="KAN66" s="239"/>
      <c r="KAO66" s="240"/>
      <c r="KAP66" s="239"/>
      <c r="KAQ66" s="239"/>
      <c r="KAR66" s="240"/>
      <c r="KAS66" s="240"/>
      <c r="KAT66" s="240"/>
      <c r="KAU66" s="239"/>
      <c r="KAV66" s="239"/>
      <c r="KAW66" s="240"/>
      <c r="KAX66" s="239"/>
      <c r="KAY66" s="239"/>
      <c r="KAZ66" s="240"/>
      <c r="KBA66" s="240"/>
      <c r="KBB66" s="240"/>
      <c r="KBC66" s="239"/>
      <c r="KBD66" s="239"/>
      <c r="KBE66" s="240"/>
      <c r="KBF66" s="239"/>
      <c r="KBG66" s="239"/>
      <c r="KBH66" s="240"/>
      <c r="KBI66" s="240"/>
      <c r="KBJ66" s="240"/>
      <c r="KBK66" s="239"/>
      <c r="KBL66" s="239"/>
      <c r="KBM66" s="240"/>
      <c r="KBN66" s="239"/>
      <c r="KBO66" s="239"/>
      <c r="KBP66" s="240"/>
      <c r="KBQ66" s="240"/>
      <c r="KBR66" s="240"/>
      <c r="KBS66" s="239"/>
      <c r="KBT66" s="239"/>
      <c r="KBU66" s="240"/>
      <c r="KBV66" s="239"/>
      <c r="KBW66" s="239"/>
      <c r="KBX66" s="240"/>
      <c r="KBY66" s="240"/>
      <c r="KBZ66" s="240"/>
      <c r="KCA66" s="239"/>
      <c r="KCB66" s="239"/>
      <c r="KCC66" s="240"/>
      <c r="KCD66" s="239"/>
      <c r="KCE66" s="239"/>
      <c r="KCF66" s="240"/>
      <c r="KCG66" s="240"/>
      <c r="KCH66" s="240"/>
      <c r="KCI66" s="239"/>
      <c r="KCJ66" s="239"/>
      <c r="KCK66" s="240"/>
      <c r="KCL66" s="239"/>
      <c r="KCM66" s="239"/>
      <c r="KCN66" s="240"/>
      <c r="KCO66" s="240"/>
      <c r="KCP66" s="240"/>
      <c r="KCQ66" s="239"/>
      <c r="KCR66" s="239"/>
      <c r="KCS66" s="240"/>
      <c r="KCT66" s="239"/>
      <c r="KCU66" s="239"/>
      <c r="KCV66" s="240"/>
      <c r="KCW66" s="240"/>
      <c r="KCX66" s="240"/>
      <c r="KCY66" s="239"/>
      <c r="KCZ66" s="239"/>
      <c r="KDA66" s="240"/>
      <c r="KDB66" s="239"/>
      <c r="KDC66" s="239"/>
      <c r="KDD66" s="240"/>
      <c r="KDE66" s="240"/>
      <c r="KDF66" s="240"/>
      <c r="KDG66" s="239"/>
      <c r="KDH66" s="239"/>
      <c r="KDI66" s="240"/>
      <c r="KDJ66" s="239"/>
      <c r="KDK66" s="239"/>
      <c r="KDL66" s="240"/>
      <c r="KDM66" s="240"/>
      <c r="KDN66" s="240"/>
      <c r="KDO66" s="239"/>
      <c r="KDP66" s="239"/>
      <c r="KDQ66" s="240"/>
      <c r="KDR66" s="239"/>
      <c r="KDS66" s="239"/>
      <c r="KDT66" s="240"/>
      <c r="KDU66" s="240"/>
      <c r="KDV66" s="240"/>
      <c r="KDW66" s="239"/>
      <c r="KDX66" s="239"/>
      <c r="KDY66" s="240"/>
      <c r="KDZ66" s="239"/>
      <c r="KEA66" s="239"/>
      <c r="KEB66" s="240"/>
      <c r="KEC66" s="240"/>
      <c r="KED66" s="240"/>
      <c r="KEE66" s="239"/>
      <c r="KEF66" s="239"/>
      <c r="KEG66" s="240"/>
      <c r="KEH66" s="239"/>
      <c r="KEI66" s="239"/>
      <c r="KEJ66" s="240"/>
      <c r="KEK66" s="240"/>
      <c r="KEL66" s="240"/>
      <c r="KEM66" s="239"/>
      <c r="KEN66" s="239"/>
      <c r="KEO66" s="240"/>
      <c r="KEP66" s="239"/>
      <c r="KEQ66" s="239"/>
      <c r="KER66" s="240"/>
      <c r="KES66" s="240"/>
      <c r="KET66" s="240"/>
      <c r="KEU66" s="239"/>
      <c r="KEV66" s="239"/>
      <c r="KEW66" s="240"/>
      <c r="KEX66" s="239"/>
      <c r="KEY66" s="239"/>
      <c r="KEZ66" s="240"/>
      <c r="KFA66" s="240"/>
      <c r="KFB66" s="240"/>
      <c r="KFC66" s="239"/>
      <c r="KFD66" s="239"/>
      <c r="KFE66" s="240"/>
      <c r="KFF66" s="239"/>
      <c r="KFG66" s="239"/>
      <c r="KFH66" s="240"/>
      <c r="KFI66" s="240"/>
      <c r="KFJ66" s="240"/>
      <c r="KFK66" s="239"/>
      <c r="KFL66" s="239"/>
      <c r="KFM66" s="240"/>
      <c r="KFN66" s="239"/>
      <c r="KFO66" s="239"/>
      <c r="KFP66" s="240"/>
      <c r="KFQ66" s="240"/>
      <c r="KFR66" s="240"/>
      <c r="KFS66" s="239"/>
      <c r="KFT66" s="239"/>
      <c r="KFU66" s="240"/>
      <c r="KFV66" s="239"/>
      <c r="KFW66" s="239"/>
      <c r="KFX66" s="240"/>
      <c r="KFY66" s="240"/>
      <c r="KFZ66" s="240"/>
      <c r="KGA66" s="239"/>
      <c r="KGB66" s="239"/>
      <c r="KGC66" s="240"/>
      <c r="KGD66" s="239"/>
      <c r="KGE66" s="239"/>
      <c r="KGF66" s="240"/>
      <c r="KGG66" s="240"/>
      <c r="KGH66" s="240"/>
      <c r="KGI66" s="239"/>
      <c r="KGJ66" s="239"/>
      <c r="KGK66" s="240"/>
      <c r="KGL66" s="239"/>
      <c r="KGM66" s="239"/>
      <c r="KGN66" s="240"/>
      <c r="KGO66" s="240"/>
      <c r="KGP66" s="240"/>
      <c r="KGQ66" s="239"/>
      <c r="KGR66" s="239"/>
      <c r="KGS66" s="240"/>
      <c r="KGT66" s="239"/>
      <c r="KGU66" s="239"/>
      <c r="KGV66" s="240"/>
      <c r="KGW66" s="240"/>
      <c r="KGX66" s="240"/>
      <c r="KGY66" s="239"/>
      <c r="KGZ66" s="239"/>
      <c r="KHA66" s="240"/>
      <c r="KHB66" s="239"/>
      <c r="KHC66" s="239"/>
      <c r="KHD66" s="240"/>
      <c r="KHE66" s="240"/>
      <c r="KHF66" s="240"/>
      <c r="KHG66" s="239"/>
      <c r="KHH66" s="239"/>
      <c r="KHI66" s="240"/>
      <c r="KHJ66" s="239"/>
      <c r="KHK66" s="239"/>
      <c r="KHL66" s="240"/>
      <c r="KHM66" s="240"/>
      <c r="KHN66" s="240"/>
      <c r="KHO66" s="239"/>
      <c r="KHP66" s="239"/>
      <c r="KHQ66" s="240"/>
      <c r="KHR66" s="239"/>
      <c r="KHS66" s="239"/>
      <c r="KHT66" s="240"/>
      <c r="KHU66" s="240"/>
      <c r="KHV66" s="240"/>
      <c r="KHW66" s="239"/>
      <c r="KHX66" s="239"/>
      <c r="KHY66" s="240"/>
      <c r="KHZ66" s="239"/>
      <c r="KIA66" s="239"/>
      <c r="KIB66" s="240"/>
      <c r="KIC66" s="240"/>
      <c r="KID66" s="240"/>
      <c r="KIE66" s="239"/>
      <c r="KIF66" s="239"/>
      <c r="KIG66" s="240"/>
      <c r="KIH66" s="239"/>
      <c r="KII66" s="239"/>
      <c r="KIJ66" s="240"/>
      <c r="KIK66" s="240"/>
      <c r="KIL66" s="240"/>
      <c r="KIM66" s="239"/>
      <c r="KIN66" s="239"/>
      <c r="KIO66" s="240"/>
      <c r="KIP66" s="239"/>
      <c r="KIQ66" s="239"/>
      <c r="KIR66" s="240"/>
      <c r="KIS66" s="240"/>
      <c r="KIT66" s="240"/>
      <c r="KIU66" s="239"/>
      <c r="KIV66" s="239"/>
      <c r="KIW66" s="240"/>
      <c r="KIX66" s="239"/>
      <c r="KIY66" s="239"/>
      <c r="KIZ66" s="240"/>
      <c r="KJA66" s="240"/>
      <c r="KJB66" s="240"/>
      <c r="KJC66" s="239"/>
      <c r="KJD66" s="239"/>
      <c r="KJE66" s="240"/>
      <c r="KJF66" s="239"/>
      <c r="KJG66" s="239"/>
      <c r="KJH66" s="240"/>
      <c r="KJI66" s="240"/>
      <c r="KJJ66" s="240"/>
      <c r="KJK66" s="239"/>
      <c r="KJL66" s="239"/>
      <c r="KJM66" s="240"/>
      <c r="KJN66" s="239"/>
      <c r="KJO66" s="239"/>
      <c r="KJP66" s="240"/>
      <c r="KJQ66" s="240"/>
      <c r="KJR66" s="240"/>
      <c r="KJS66" s="239"/>
      <c r="KJT66" s="239"/>
      <c r="KJU66" s="240"/>
      <c r="KJV66" s="239"/>
      <c r="KJW66" s="239"/>
      <c r="KJX66" s="240"/>
      <c r="KJY66" s="240"/>
      <c r="KJZ66" s="240"/>
      <c r="KKA66" s="239"/>
      <c r="KKB66" s="239"/>
      <c r="KKC66" s="240"/>
      <c r="KKD66" s="239"/>
      <c r="KKE66" s="239"/>
      <c r="KKF66" s="240"/>
      <c r="KKG66" s="240"/>
      <c r="KKH66" s="240"/>
      <c r="KKI66" s="239"/>
      <c r="KKJ66" s="239"/>
      <c r="KKK66" s="240"/>
      <c r="KKL66" s="239"/>
      <c r="KKM66" s="239"/>
      <c r="KKN66" s="240"/>
      <c r="KKO66" s="240"/>
      <c r="KKP66" s="240"/>
      <c r="KKQ66" s="239"/>
      <c r="KKR66" s="239"/>
      <c r="KKS66" s="240"/>
      <c r="KKT66" s="239"/>
      <c r="KKU66" s="239"/>
      <c r="KKV66" s="240"/>
      <c r="KKW66" s="240"/>
      <c r="KKX66" s="240"/>
      <c r="KKY66" s="239"/>
      <c r="KKZ66" s="239"/>
      <c r="KLA66" s="240"/>
      <c r="KLB66" s="239"/>
      <c r="KLC66" s="239"/>
      <c r="KLD66" s="240"/>
      <c r="KLE66" s="240"/>
      <c r="KLF66" s="240"/>
      <c r="KLG66" s="239"/>
      <c r="KLH66" s="239"/>
      <c r="KLI66" s="240"/>
      <c r="KLJ66" s="239"/>
      <c r="KLK66" s="239"/>
      <c r="KLL66" s="240"/>
      <c r="KLM66" s="240"/>
      <c r="KLN66" s="240"/>
      <c r="KLO66" s="239"/>
      <c r="KLP66" s="239"/>
      <c r="KLQ66" s="240"/>
      <c r="KLR66" s="239"/>
      <c r="KLS66" s="239"/>
      <c r="KLT66" s="240"/>
      <c r="KLU66" s="240"/>
      <c r="KLV66" s="240"/>
      <c r="KLW66" s="239"/>
      <c r="KLX66" s="239"/>
      <c r="KLY66" s="240"/>
      <c r="KLZ66" s="239"/>
      <c r="KMA66" s="239"/>
      <c r="KMB66" s="240"/>
      <c r="KMC66" s="240"/>
      <c r="KMD66" s="240"/>
      <c r="KME66" s="239"/>
      <c r="KMF66" s="239"/>
      <c r="KMG66" s="240"/>
      <c r="KMH66" s="239"/>
      <c r="KMI66" s="239"/>
      <c r="KMJ66" s="240"/>
      <c r="KMK66" s="240"/>
      <c r="KML66" s="240"/>
      <c r="KMM66" s="239"/>
      <c r="KMN66" s="239"/>
      <c r="KMO66" s="240"/>
      <c r="KMP66" s="239"/>
      <c r="KMQ66" s="239"/>
      <c r="KMR66" s="240"/>
      <c r="KMS66" s="240"/>
      <c r="KMT66" s="240"/>
      <c r="KMU66" s="239"/>
      <c r="KMV66" s="239"/>
      <c r="KMW66" s="240"/>
      <c r="KMX66" s="239"/>
      <c r="KMY66" s="239"/>
      <c r="KMZ66" s="240"/>
      <c r="KNA66" s="240"/>
      <c r="KNB66" s="240"/>
      <c r="KNC66" s="239"/>
      <c r="KND66" s="239"/>
      <c r="KNE66" s="240"/>
      <c r="KNF66" s="239"/>
      <c r="KNG66" s="239"/>
      <c r="KNH66" s="240"/>
      <c r="KNI66" s="240"/>
      <c r="KNJ66" s="240"/>
      <c r="KNK66" s="239"/>
      <c r="KNL66" s="239"/>
      <c r="KNM66" s="240"/>
      <c r="KNN66" s="239"/>
      <c r="KNO66" s="239"/>
      <c r="KNP66" s="240"/>
      <c r="KNQ66" s="240"/>
      <c r="KNR66" s="240"/>
      <c r="KNS66" s="239"/>
      <c r="KNT66" s="239"/>
      <c r="KNU66" s="240"/>
      <c r="KNV66" s="239"/>
      <c r="KNW66" s="239"/>
      <c r="KNX66" s="240"/>
      <c r="KNY66" s="240"/>
      <c r="KNZ66" s="240"/>
      <c r="KOA66" s="239"/>
      <c r="KOB66" s="239"/>
      <c r="KOC66" s="240"/>
      <c r="KOD66" s="239"/>
      <c r="KOE66" s="239"/>
      <c r="KOF66" s="240"/>
      <c r="KOG66" s="240"/>
      <c r="KOH66" s="240"/>
      <c r="KOI66" s="239"/>
      <c r="KOJ66" s="239"/>
      <c r="KOK66" s="240"/>
      <c r="KOL66" s="239"/>
      <c r="KOM66" s="239"/>
      <c r="KON66" s="240"/>
      <c r="KOO66" s="240"/>
      <c r="KOP66" s="240"/>
      <c r="KOQ66" s="239"/>
      <c r="KOR66" s="239"/>
      <c r="KOS66" s="240"/>
      <c r="KOT66" s="239"/>
      <c r="KOU66" s="239"/>
      <c r="KOV66" s="240"/>
      <c r="KOW66" s="240"/>
      <c r="KOX66" s="240"/>
      <c r="KOY66" s="239"/>
      <c r="KOZ66" s="239"/>
      <c r="KPA66" s="240"/>
      <c r="KPB66" s="239"/>
      <c r="KPC66" s="239"/>
      <c r="KPD66" s="240"/>
      <c r="KPE66" s="240"/>
      <c r="KPF66" s="240"/>
      <c r="KPG66" s="239"/>
      <c r="KPH66" s="239"/>
      <c r="KPI66" s="240"/>
      <c r="KPJ66" s="239"/>
      <c r="KPK66" s="239"/>
      <c r="KPL66" s="240"/>
      <c r="KPM66" s="240"/>
      <c r="KPN66" s="240"/>
      <c r="KPO66" s="239"/>
      <c r="KPP66" s="239"/>
      <c r="KPQ66" s="240"/>
      <c r="KPR66" s="239"/>
      <c r="KPS66" s="239"/>
      <c r="KPT66" s="240"/>
      <c r="KPU66" s="240"/>
      <c r="KPV66" s="240"/>
      <c r="KPW66" s="239"/>
      <c r="KPX66" s="239"/>
      <c r="KPY66" s="240"/>
      <c r="KPZ66" s="239"/>
      <c r="KQA66" s="239"/>
      <c r="KQB66" s="240"/>
      <c r="KQC66" s="240"/>
      <c r="KQD66" s="240"/>
      <c r="KQE66" s="239"/>
      <c r="KQF66" s="239"/>
      <c r="KQG66" s="240"/>
      <c r="KQH66" s="239"/>
      <c r="KQI66" s="239"/>
      <c r="KQJ66" s="240"/>
      <c r="KQK66" s="240"/>
      <c r="KQL66" s="240"/>
      <c r="KQM66" s="239"/>
      <c r="KQN66" s="239"/>
      <c r="KQO66" s="240"/>
      <c r="KQP66" s="239"/>
      <c r="KQQ66" s="239"/>
      <c r="KQR66" s="240"/>
      <c r="KQS66" s="240"/>
      <c r="KQT66" s="240"/>
      <c r="KQU66" s="239"/>
      <c r="KQV66" s="239"/>
      <c r="KQW66" s="240"/>
      <c r="KQX66" s="239"/>
      <c r="KQY66" s="239"/>
      <c r="KQZ66" s="240"/>
      <c r="KRA66" s="240"/>
      <c r="KRB66" s="240"/>
      <c r="KRC66" s="239"/>
      <c r="KRD66" s="239"/>
      <c r="KRE66" s="240"/>
      <c r="KRF66" s="239"/>
      <c r="KRG66" s="239"/>
      <c r="KRH66" s="240"/>
      <c r="KRI66" s="240"/>
      <c r="KRJ66" s="240"/>
      <c r="KRK66" s="239"/>
      <c r="KRL66" s="239"/>
      <c r="KRM66" s="240"/>
      <c r="KRN66" s="239"/>
      <c r="KRO66" s="239"/>
      <c r="KRP66" s="240"/>
      <c r="KRQ66" s="240"/>
      <c r="KRR66" s="240"/>
      <c r="KRS66" s="239"/>
      <c r="KRT66" s="239"/>
      <c r="KRU66" s="240"/>
      <c r="KRV66" s="239"/>
      <c r="KRW66" s="239"/>
      <c r="KRX66" s="240"/>
      <c r="KRY66" s="240"/>
      <c r="KRZ66" s="240"/>
      <c r="KSA66" s="239"/>
      <c r="KSB66" s="239"/>
      <c r="KSC66" s="240"/>
      <c r="KSD66" s="239"/>
      <c r="KSE66" s="239"/>
      <c r="KSF66" s="240"/>
      <c r="KSG66" s="240"/>
      <c r="KSH66" s="240"/>
      <c r="KSI66" s="239"/>
      <c r="KSJ66" s="239"/>
      <c r="KSK66" s="240"/>
      <c r="KSL66" s="239"/>
      <c r="KSM66" s="239"/>
      <c r="KSN66" s="240"/>
      <c r="KSO66" s="240"/>
      <c r="KSP66" s="240"/>
      <c r="KSQ66" s="239"/>
      <c r="KSR66" s="239"/>
      <c r="KSS66" s="240"/>
      <c r="KST66" s="239"/>
      <c r="KSU66" s="239"/>
      <c r="KSV66" s="240"/>
      <c r="KSW66" s="240"/>
      <c r="KSX66" s="240"/>
      <c r="KSY66" s="239"/>
      <c r="KSZ66" s="239"/>
      <c r="KTA66" s="240"/>
      <c r="KTB66" s="239"/>
      <c r="KTC66" s="239"/>
      <c r="KTD66" s="240"/>
      <c r="KTE66" s="240"/>
      <c r="KTF66" s="240"/>
      <c r="KTG66" s="239"/>
      <c r="KTH66" s="239"/>
      <c r="KTI66" s="240"/>
      <c r="KTJ66" s="239"/>
      <c r="KTK66" s="239"/>
      <c r="KTL66" s="240"/>
      <c r="KTM66" s="240"/>
      <c r="KTN66" s="240"/>
      <c r="KTO66" s="239"/>
      <c r="KTP66" s="239"/>
      <c r="KTQ66" s="240"/>
      <c r="KTR66" s="239"/>
      <c r="KTS66" s="239"/>
      <c r="KTT66" s="240"/>
      <c r="KTU66" s="240"/>
      <c r="KTV66" s="240"/>
      <c r="KTW66" s="239"/>
      <c r="KTX66" s="239"/>
      <c r="KTY66" s="240"/>
      <c r="KTZ66" s="239"/>
      <c r="KUA66" s="239"/>
      <c r="KUB66" s="240"/>
      <c r="KUC66" s="240"/>
      <c r="KUD66" s="240"/>
      <c r="KUE66" s="239"/>
      <c r="KUF66" s="239"/>
      <c r="KUG66" s="240"/>
      <c r="KUH66" s="239"/>
      <c r="KUI66" s="239"/>
      <c r="KUJ66" s="240"/>
      <c r="KUK66" s="240"/>
      <c r="KUL66" s="240"/>
      <c r="KUM66" s="239"/>
      <c r="KUN66" s="239"/>
      <c r="KUO66" s="240"/>
      <c r="KUP66" s="239"/>
      <c r="KUQ66" s="239"/>
      <c r="KUR66" s="240"/>
      <c r="KUS66" s="240"/>
      <c r="KUT66" s="240"/>
      <c r="KUU66" s="239"/>
      <c r="KUV66" s="239"/>
      <c r="KUW66" s="240"/>
      <c r="KUX66" s="239"/>
      <c r="KUY66" s="239"/>
      <c r="KUZ66" s="240"/>
      <c r="KVA66" s="240"/>
      <c r="KVB66" s="240"/>
      <c r="KVC66" s="239"/>
      <c r="KVD66" s="239"/>
      <c r="KVE66" s="240"/>
      <c r="KVF66" s="239"/>
      <c r="KVG66" s="239"/>
      <c r="KVH66" s="240"/>
      <c r="KVI66" s="240"/>
      <c r="KVJ66" s="240"/>
      <c r="KVK66" s="239"/>
      <c r="KVL66" s="239"/>
      <c r="KVM66" s="240"/>
      <c r="KVN66" s="239"/>
      <c r="KVO66" s="239"/>
      <c r="KVP66" s="240"/>
      <c r="KVQ66" s="240"/>
      <c r="KVR66" s="240"/>
      <c r="KVS66" s="239"/>
      <c r="KVT66" s="239"/>
      <c r="KVU66" s="240"/>
      <c r="KVV66" s="239"/>
      <c r="KVW66" s="239"/>
      <c r="KVX66" s="240"/>
      <c r="KVY66" s="240"/>
      <c r="KVZ66" s="240"/>
      <c r="KWA66" s="239"/>
      <c r="KWB66" s="239"/>
      <c r="KWC66" s="240"/>
      <c r="KWD66" s="239"/>
      <c r="KWE66" s="239"/>
      <c r="KWF66" s="240"/>
      <c r="KWG66" s="240"/>
      <c r="KWH66" s="240"/>
      <c r="KWI66" s="239"/>
      <c r="KWJ66" s="239"/>
      <c r="KWK66" s="240"/>
      <c r="KWL66" s="239"/>
      <c r="KWM66" s="239"/>
      <c r="KWN66" s="240"/>
      <c r="KWO66" s="240"/>
      <c r="KWP66" s="240"/>
      <c r="KWQ66" s="239"/>
      <c r="KWR66" s="239"/>
      <c r="KWS66" s="240"/>
      <c r="KWT66" s="239"/>
      <c r="KWU66" s="239"/>
      <c r="KWV66" s="240"/>
      <c r="KWW66" s="240"/>
      <c r="KWX66" s="240"/>
      <c r="KWY66" s="239"/>
      <c r="KWZ66" s="239"/>
      <c r="KXA66" s="240"/>
      <c r="KXB66" s="239"/>
      <c r="KXC66" s="239"/>
      <c r="KXD66" s="240"/>
      <c r="KXE66" s="240"/>
      <c r="KXF66" s="240"/>
      <c r="KXG66" s="239"/>
      <c r="KXH66" s="239"/>
      <c r="KXI66" s="240"/>
      <c r="KXJ66" s="239"/>
      <c r="KXK66" s="239"/>
      <c r="KXL66" s="240"/>
      <c r="KXM66" s="240"/>
      <c r="KXN66" s="240"/>
      <c r="KXO66" s="239"/>
      <c r="KXP66" s="239"/>
      <c r="KXQ66" s="240"/>
      <c r="KXR66" s="239"/>
      <c r="KXS66" s="239"/>
      <c r="KXT66" s="240"/>
      <c r="KXU66" s="240"/>
      <c r="KXV66" s="240"/>
      <c r="KXW66" s="239"/>
      <c r="KXX66" s="239"/>
      <c r="KXY66" s="240"/>
      <c r="KXZ66" s="239"/>
      <c r="KYA66" s="239"/>
      <c r="KYB66" s="240"/>
      <c r="KYC66" s="240"/>
      <c r="KYD66" s="240"/>
      <c r="KYE66" s="239"/>
      <c r="KYF66" s="239"/>
      <c r="KYG66" s="240"/>
      <c r="KYH66" s="239"/>
      <c r="KYI66" s="239"/>
      <c r="KYJ66" s="240"/>
      <c r="KYK66" s="240"/>
      <c r="KYL66" s="240"/>
      <c r="KYM66" s="239"/>
      <c r="KYN66" s="239"/>
      <c r="KYO66" s="240"/>
      <c r="KYP66" s="239"/>
      <c r="KYQ66" s="239"/>
      <c r="KYR66" s="240"/>
      <c r="KYS66" s="240"/>
      <c r="KYT66" s="240"/>
      <c r="KYU66" s="239"/>
      <c r="KYV66" s="239"/>
      <c r="KYW66" s="240"/>
      <c r="KYX66" s="239"/>
      <c r="KYY66" s="239"/>
      <c r="KYZ66" s="240"/>
      <c r="KZA66" s="240"/>
      <c r="KZB66" s="240"/>
      <c r="KZC66" s="239"/>
      <c r="KZD66" s="239"/>
      <c r="KZE66" s="240"/>
      <c r="KZF66" s="239"/>
      <c r="KZG66" s="239"/>
      <c r="KZH66" s="240"/>
      <c r="KZI66" s="240"/>
      <c r="KZJ66" s="240"/>
      <c r="KZK66" s="239"/>
      <c r="KZL66" s="239"/>
      <c r="KZM66" s="240"/>
      <c r="KZN66" s="239"/>
      <c r="KZO66" s="239"/>
      <c r="KZP66" s="240"/>
      <c r="KZQ66" s="240"/>
      <c r="KZR66" s="240"/>
      <c r="KZS66" s="239"/>
      <c r="KZT66" s="239"/>
      <c r="KZU66" s="240"/>
      <c r="KZV66" s="239"/>
      <c r="KZW66" s="239"/>
      <c r="KZX66" s="240"/>
      <c r="KZY66" s="240"/>
      <c r="KZZ66" s="240"/>
      <c r="LAA66" s="239"/>
      <c r="LAB66" s="239"/>
      <c r="LAC66" s="240"/>
      <c r="LAD66" s="239"/>
      <c r="LAE66" s="239"/>
      <c r="LAF66" s="240"/>
      <c r="LAG66" s="240"/>
      <c r="LAH66" s="240"/>
      <c r="LAI66" s="239"/>
      <c r="LAJ66" s="239"/>
      <c r="LAK66" s="240"/>
      <c r="LAL66" s="239"/>
      <c r="LAM66" s="239"/>
      <c r="LAN66" s="240"/>
      <c r="LAO66" s="240"/>
      <c r="LAP66" s="240"/>
      <c r="LAQ66" s="239"/>
      <c r="LAR66" s="239"/>
      <c r="LAS66" s="240"/>
      <c r="LAT66" s="239"/>
      <c r="LAU66" s="239"/>
      <c r="LAV66" s="240"/>
      <c r="LAW66" s="240"/>
      <c r="LAX66" s="240"/>
      <c r="LAY66" s="239"/>
      <c r="LAZ66" s="239"/>
      <c r="LBA66" s="240"/>
      <c r="LBB66" s="239"/>
      <c r="LBC66" s="239"/>
      <c r="LBD66" s="240"/>
      <c r="LBE66" s="240"/>
      <c r="LBF66" s="240"/>
      <c r="LBG66" s="239"/>
      <c r="LBH66" s="239"/>
      <c r="LBI66" s="240"/>
      <c r="LBJ66" s="239"/>
      <c r="LBK66" s="239"/>
      <c r="LBL66" s="240"/>
      <c r="LBM66" s="240"/>
      <c r="LBN66" s="240"/>
      <c r="LBO66" s="239"/>
      <c r="LBP66" s="239"/>
      <c r="LBQ66" s="240"/>
      <c r="LBR66" s="239"/>
      <c r="LBS66" s="239"/>
      <c r="LBT66" s="240"/>
      <c r="LBU66" s="240"/>
      <c r="LBV66" s="240"/>
      <c r="LBW66" s="239"/>
      <c r="LBX66" s="239"/>
      <c r="LBY66" s="240"/>
      <c r="LBZ66" s="239"/>
      <c r="LCA66" s="239"/>
      <c r="LCB66" s="240"/>
      <c r="LCC66" s="240"/>
      <c r="LCD66" s="240"/>
      <c r="LCE66" s="239"/>
      <c r="LCF66" s="239"/>
      <c r="LCG66" s="240"/>
      <c r="LCH66" s="239"/>
      <c r="LCI66" s="239"/>
      <c r="LCJ66" s="240"/>
      <c r="LCK66" s="240"/>
      <c r="LCL66" s="240"/>
      <c r="LCM66" s="239"/>
      <c r="LCN66" s="239"/>
      <c r="LCO66" s="240"/>
      <c r="LCP66" s="239"/>
      <c r="LCQ66" s="239"/>
      <c r="LCR66" s="240"/>
      <c r="LCS66" s="240"/>
      <c r="LCT66" s="240"/>
      <c r="LCU66" s="239"/>
      <c r="LCV66" s="239"/>
      <c r="LCW66" s="240"/>
      <c r="LCX66" s="239"/>
      <c r="LCY66" s="239"/>
      <c r="LCZ66" s="240"/>
      <c r="LDA66" s="240"/>
      <c r="LDB66" s="240"/>
      <c r="LDC66" s="239"/>
      <c r="LDD66" s="239"/>
      <c r="LDE66" s="240"/>
      <c r="LDF66" s="239"/>
      <c r="LDG66" s="239"/>
      <c r="LDH66" s="240"/>
      <c r="LDI66" s="240"/>
      <c r="LDJ66" s="240"/>
      <c r="LDK66" s="239"/>
      <c r="LDL66" s="239"/>
      <c r="LDM66" s="240"/>
      <c r="LDN66" s="239"/>
      <c r="LDO66" s="239"/>
      <c r="LDP66" s="240"/>
      <c r="LDQ66" s="240"/>
      <c r="LDR66" s="240"/>
      <c r="LDS66" s="239"/>
      <c r="LDT66" s="239"/>
      <c r="LDU66" s="240"/>
      <c r="LDV66" s="239"/>
      <c r="LDW66" s="239"/>
      <c r="LDX66" s="240"/>
      <c r="LDY66" s="240"/>
      <c r="LDZ66" s="240"/>
      <c r="LEA66" s="239"/>
      <c r="LEB66" s="239"/>
      <c r="LEC66" s="240"/>
      <c r="LED66" s="239"/>
      <c r="LEE66" s="239"/>
      <c r="LEF66" s="240"/>
      <c r="LEG66" s="240"/>
      <c r="LEH66" s="240"/>
      <c r="LEI66" s="239"/>
      <c r="LEJ66" s="239"/>
      <c r="LEK66" s="240"/>
      <c r="LEL66" s="239"/>
      <c r="LEM66" s="239"/>
      <c r="LEN66" s="240"/>
      <c r="LEO66" s="240"/>
      <c r="LEP66" s="240"/>
      <c r="LEQ66" s="239"/>
      <c r="LER66" s="239"/>
      <c r="LES66" s="240"/>
      <c r="LET66" s="239"/>
      <c r="LEU66" s="239"/>
      <c r="LEV66" s="240"/>
      <c r="LEW66" s="240"/>
      <c r="LEX66" s="240"/>
      <c r="LEY66" s="239"/>
      <c r="LEZ66" s="239"/>
      <c r="LFA66" s="240"/>
      <c r="LFB66" s="239"/>
      <c r="LFC66" s="239"/>
      <c r="LFD66" s="240"/>
      <c r="LFE66" s="240"/>
      <c r="LFF66" s="240"/>
      <c r="LFG66" s="239"/>
      <c r="LFH66" s="239"/>
      <c r="LFI66" s="240"/>
      <c r="LFJ66" s="239"/>
      <c r="LFK66" s="239"/>
      <c r="LFL66" s="240"/>
      <c r="LFM66" s="240"/>
      <c r="LFN66" s="240"/>
      <c r="LFO66" s="239"/>
      <c r="LFP66" s="239"/>
      <c r="LFQ66" s="240"/>
      <c r="LFR66" s="239"/>
      <c r="LFS66" s="239"/>
      <c r="LFT66" s="240"/>
      <c r="LFU66" s="240"/>
      <c r="LFV66" s="240"/>
      <c r="LFW66" s="239"/>
      <c r="LFX66" s="239"/>
      <c r="LFY66" s="240"/>
      <c r="LFZ66" s="239"/>
      <c r="LGA66" s="239"/>
      <c r="LGB66" s="240"/>
      <c r="LGC66" s="240"/>
      <c r="LGD66" s="240"/>
      <c r="LGE66" s="239"/>
      <c r="LGF66" s="239"/>
      <c r="LGG66" s="240"/>
      <c r="LGH66" s="239"/>
      <c r="LGI66" s="239"/>
      <c r="LGJ66" s="240"/>
      <c r="LGK66" s="240"/>
      <c r="LGL66" s="240"/>
      <c r="LGM66" s="239"/>
      <c r="LGN66" s="239"/>
      <c r="LGO66" s="240"/>
      <c r="LGP66" s="239"/>
      <c r="LGQ66" s="239"/>
      <c r="LGR66" s="240"/>
      <c r="LGS66" s="240"/>
      <c r="LGT66" s="240"/>
      <c r="LGU66" s="239"/>
      <c r="LGV66" s="239"/>
      <c r="LGW66" s="240"/>
      <c r="LGX66" s="239"/>
      <c r="LGY66" s="239"/>
      <c r="LGZ66" s="240"/>
      <c r="LHA66" s="240"/>
      <c r="LHB66" s="240"/>
      <c r="LHC66" s="239"/>
      <c r="LHD66" s="239"/>
      <c r="LHE66" s="240"/>
      <c r="LHF66" s="239"/>
      <c r="LHG66" s="239"/>
      <c r="LHH66" s="240"/>
      <c r="LHI66" s="240"/>
      <c r="LHJ66" s="240"/>
      <c r="LHK66" s="239"/>
      <c r="LHL66" s="239"/>
      <c r="LHM66" s="240"/>
      <c r="LHN66" s="239"/>
      <c r="LHO66" s="239"/>
      <c r="LHP66" s="240"/>
      <c r="LHQ66" s="240"/>
      <c r="LHR66" s="240"/>
      <c r="LHS66" s="239"/>
      <c r="LHT66" s="239"/>
      <c r="LHU66" s="240"/>
      <c r="LHV66" s="239"/>
      <c r="LHW66" s="239"/>
      <c r="LHX66" s="240"/>
      <c r="LHY66" s="240"/>
      <c r="LHZ66" s="240"/>
      <c r="LIA66" s="239"/>
      <c r="LIB66" s="239"/>
      <c r="LIC66" s="240"/>
      <c r="LID66" s="239"/>
      <c r="LIE66" s="239"/>
      <c r="LIF66" s="240"/>
      <c r="LIG66" s="240"/>
      <c r="LIH66" s="240"/>
      <c r="LII66" s="239"/>
      <c r="LIJ66" s="239"/>
      <c r="LIK66" s="240"/>
      <c r="LIL66" s="239"/>
      <c r="LIM66" s="239"/>
      <c r="LIN66" s="240"/>
      <c r="LIO66" s="240"/>
      <c r="LIP66" s="240"/>
      <c r="LIQ66" s="239"/>
      <c r="LIR66" s="239"/>
      <c r="LIS66" s="240"/>
      <c r="LIT66" s="239"/>
      <c r="LIU66" s="239"/>
      <c r="LIV66" s="240"/>
      <c r="LIW66" s="240"/>
      <c r="LIX66" s="240"/>
      <c r="LIY66" s="239"/>
      <c r="LIZ66" s="239"/>
      <c r="LJA66" s="240"/>
      <c r="LJB66" s="239"/>
      <c r="LJC66" s="239"/>
      <c r="LJD66" s="240"/>
      <c r="LJE66" s="240"/>
      <c r="LJF66" s="240"/>
      <c r="LJG66" s="239"/>
      <c r="LJH66" s="239"/>
      <c r="LJI66" s="240"/>
      <c r="LJJ66" s="239"/>
      <c r="LJK66" s="239"/>
      <c r="LJL66" s="240"/>
      <c r="LJM66" s="240"/>
      <c r="LJN66" s="240"/>
      <c r="LJO66" s="239"/>
      <c r="LJP66" s="239"/>
      <c r="LJQ66" s="240"/>
      <c r="LJR66" s="239"/>
      <c r="LJS66" s="239"/>
      <c r="LJT66" s="240"/>
      <c r="LJU66" s="240"/>
      <c r="LJV66" s="240"/>
      <c r="LJW66" s="239"/>
      <c r="LJX66" s="239"/>
      <c r="LJY66" s="240"/>
      <c r="LJZ66" s="239"/>
      <c r="LKA66" s="239"/>
      <c r="LKB66" s="240"/>
      <c r="LKC66" s="240"/>
      <c r="LKD66" s="240"/>
      <c r="LKE66" s="239"/>
      <c r="LKF66" s="239"/>
      <c r="LKG66" s="240"/>
      <c r="LKH66" s="239"/>
      <c r="LKI66" s="239"/>
      <c r="LKJ66" s="240"/>
      <c r="LKK66" s="240"/>
      <c r="LKL66" s="240"/>
      <c r="LKM66" s="239"/>
      <c r="LKN66" s="239"/>
      <c r="LKO66" s="240"/>
      <c r="LKP66" s="239"/>
      <c r="LKQ66" s="239"/>
      <c r="LKR66" s="240"/>
      <c r="LKS66" s="240"/>
      <c r="LKT66" s="240"/>
      <c r="LKU66" s="239"/>
      <c r="LKV66" s="239"/>
      <c r="LKW66" s="240"/>
      <c r="LKX66" s="239"/>
      <c r="LKY66" s="239"/>
      <c r="LKZ66" s="240"/>
      <c r="LLA66" s="240"/>
      <c r="LLB66" s="240"/>
      <c r="LLC66" s="239"/>
      <c r="LLD66" s="239"/>
      <c r="LLE66" s="240"/>
      <c r="LLF66" s="239"/>
      <c r="LLG66" s="239"/>
      <c r="LLH66" s="240"/>
      <c r="LLI66" s="240"/>
      <c r="LLJ66" s="240"/>
      <c r="LLK66" s="239"/>
      <c r="LLL66" s="239"/>
      <c r="LLM66" s="240"/>
      <c r="LLN66" s="239"/>
      <c r="LLO66" s="239"/>
      <c r="LLP66" s="240"/>
      <c r="LLQ66" s="240"/>
      <c r="LLR66" s="240"/>
      <c r="LLS66" s="239"/>
      <c r="LLT66" s="239"/>
      <c r="LLU66" s="240"/>
      <c r="LLV66" s="239"/>
      <c r="LLW66" s="239"/>
      <c r="LLX66" s="240"/>
      <c r="LLY66" s="240"/>
      <c r="LLZ66" s="240"/>
      <c r="LMA66" s="239"/>
      <c r="LMB66" s="239"/>
      <c r="LMC66" s="240"/>
      <c r="LMD66" s="239"/>
      <c r="LME66" s="239"/>
      <c r="LMF66" s="240"/>
      <c r="LMG66" s="240"/>
      <c r="LMH66" s="240"/>
      <c r="LMI66" s="239"/>
      <c r="LMJ66" s="239"/>
      <c r="LMK66" s="240"/>
      <c r="LML66" s="239"/>
      <c r="LMM66" s="239"/>
      <c r="LMN66" s="240"/>
      <c r="LMO66" s="240"/>
      <c r="LMP66" s="240"/>
      <c r="LMQ66" s="239"/>
      <c r="LMR66" s="239"/>
      <c r="LMS66" s="240"/>
      <c r="LMT66" s="239"/>
      <c r="LMU66" s="239"/>
      <c r="LMV66" s="240"/>
      <c r="LMW66" s="240"/>
      <c r="LMX66" s="240"/>
      <c r="LMY66" s="239"/>
      <c r="LMZ66" s="239"/>
      <c r="LNA66" s="240"/>
      <c r="LNB66" s="239"/>
      <c r="LNC66" s="239"/>
      <c r="LND66" s="240"/>
      <c r="LNE66" s="240"/>
      <c r="LNF66" s="240"/>
      <c r="LNG66" s="239"/>
      <c r="LNH66" s="239"/>
      <c r="LNI66" s="240"/>
      <c r="LNJ66" s="239"/>
      <c r="LNK66" s="239"/>
      <c r="LNL66" s="240"/>
      <c r="LNM66" s="240"/>
      <c r="LNN66" s="240"/>
      <c r="LNO66" s="239"/>
      <c r="LNP66" s="239"/>
      <c r="LNQ66" s="240"/>
      <c r="LNR66" s="239"/>
      <c r="LNS66" s="239"/>
      <c r="LNT66" s="240"/>
      <c r="LNU66" s="240"/>
      <c r="LNV66" s="240"/>
      <c r="LNW66" s="239"/>
      <c r="LNX66" s="239"/>
      <c r="LNY66" s="240"/>
      <c r="LNZ66" s="239"/>
      <c r="LOA66" s="239"/>
      <c r="LOB66" s="240"/>
      <c r="LOC66" s="240"/>
      <c r="LOD66" s="240"/>
      <c r="LOE66" s="239"/>
      <c r="LOF66" s="239"/>
      <c r="LOG66" s="240"/>
      <c r="LOH66" s="239"/>
      <c r="LOI66" s="239"/>
      <c r="LOJ66" s="240"/>
      <c r="LOK66" s="240"/>
      <c r="LOL66" s="240"/>
      <c r="LOM66" s="239"/>
      <c r="LON66" s="239"/>
      <c r="LOO66" s="240"/>
      <c r="LOP66" s="239"/>
      <c r="LOQ66" s="239"/>
      <c r="LOR66" s="240"/>
      <c r="LOS66" s="240"/>
      <c r="LOT66" s="240"/>
      <c r="LOU66" s="239"/>
      <c r="LOV66" s="239"/>
      <c r="LOW66" s="240"/>
      <c r="LOX66" s="239"/>
      <c r="LOY66" s="239"/>
      <c r="LOZ66" s="240"/>
      <c r="LPA66" s="240"/>
      <c r="LPB66" s="240"/>
      <c r="LPC66" s="239"/>
      <c r="LPD66" s="239"/>
      <c r="LPE66" s="240"/>
      <c r="LPF66" s="239"/>
      <c r="LPG66" s="239"/>
      <c r="LPH66" s="240"/>
      <c r="LPI66" s="240"/>
      <c r="LPJ66" s="240"/>
      <c r="LPK66" s="239"/>
      <c r="LPL66" s="239"/>
      <c r="LPM66" s="240"/>
      <c r="LPN66" s="239"/>
      <c r="LPO66" s="239"/>
      <c r="LPP66" s="240"/>
      <c r="LPQ66" s="240"/>
      <c r="LPR66" s="240"/>
      <c r="LPS66" s="239"/>
      <c r="LPT66" s="239"/>
      <c r="LPU66" s="240"/>
      <c r="LPV66" s="239"/>
      <c r="LPW66" s="239"/>
      <c r="LPX66" s="240"/>
      <c r="LPY66" s="240"/>
      <c r="LPZ66" s="240"/>
      <c r="LQA66" s="239"/>
      <c r="LQB66" s="239"/>
      <c r="LQC66" s="240"/>
      <c r="LQD66" s="239"/>
      <c r="LQE66" s="239"/>
      <c r="LQF66" s="240"/>
      <c r="LQG66" s="240"/>
      <c r="LQH66" s="240"/>
      <c r="LQI66" s="239"/>
      <c r="LQJ66" s="239"/>
      <c r="LQK66" s="240"/>
      <c r="LQL66" s="239"/>
      <c r="LQM66" s="239"/>
      <c r="LQN66" s="240"/>
      <c r="LQO66" s="240"/>
      <c r="LQP66" s="240"/>
      <c r="LQQ66" s="239"/>
      <c r="LQR66" s="239"/>
      <c r="LQS66" s="240"/>
      <c r="LQT66" s="239"/>
      <c r="LQU66" s="239"/>
      <c r="LQV66" s="240"/>
      <c r="LQW66" s="240"/>
      <c r="LQX66" s="240"/>
      <c r="LQY66" s="239"/>
      <c r="LQZ66" s="239"/>
      <c r="LRA66" s="240"/>
      <c r="LRB66" s="239"/>
      <c r="LRC66" s="239"/>
      <c r="LRD66" s="240"/>
      <c r="LRE66" s="240"/>
      <c r="LRF66" s="240"/>
      <c r="LRG66" s="239"/>
      <c r="LRH66" s="239"/>
      <c r="LRI66" s="240"/>
      <c r="LRJ66" s="239"/>
      <c r="LRK66" s="239"/>
      <c r="LRL66" s="240"/>
      <c r="LRM66" s="240"/>
      <c r="LRN66" s="240"/>
      <c r="LRO66" s="239"/>
      <c r="LRP66" s="239"/>
      <c r="LRQ66" s="240"/>
      <c r="LRR66" s="239"/>
      <c r="LRS66" s="239"/>
      <c r="LRT66" s="240"/>
      <c r="LRU66" s="240"/>
      <c r="LRV66" s="240"/>
      <c r="LRW66" s="239"/>
      <c r="LRX66" s="239"/>
      <c r="LRY66" s="240"/>
      <c r="LRZ66" s="239"/>
      <c r="LSA66" s="239"/>
      <c r="LSB66" s="240"/>
      <c r="LSC66" s="240"/>
      <c r="LSD66" s="240"/>
      <c r="LSE66" s="239"/>
      <c r="LSF66" s="239"/>
      <c r="LSG66" s="240"/>
      <c r="LSH66" s="239"/>
      <c r="LSI66" s="239"/>
      <c r="LSJ66" s="240"/>
      <c r="LSK66" s="240"/>
      <c r="LSL66" s="240"/>
      <c r="LSM66" s="239"/>
      <c r="LSN66" s="239"/>
      <c r="LSO66" s="240"/>
      <c r="LSP66" s="239"/>
      <c r="LSQ66" s="239"/>
      <c r="LSR66" s="240"/>
      <c r="LSS66" s="240"/>
      <c r="LST66" s="240"/>
      <c r="LSU66" s="239"/>
      <c r="LSV66" s="239"/>
      <c r="LSW66" s="240"/>
      <c r="LSX66" s="239"/>
      <c r="LSY66" s="239"/>
      <c r="LSZ66" s="240"/>
      <c r="LTA66" s="240"/>
      <c r="LTB66" s="240"/>
      <c r="LTC66" s="239"/>
      <c r="LTD66" s="239"/>
      <c r="LTE66" s="240"/>
      <c r="LTF66" s="239"/>
      <c r="LTG66" s="239"/>
      <c r="LTH66" s="240"/>
      <c r="LTI66" s="240"/>
      <c r="LTJ66" s="240"/>
      <c r="LTK66" s="239"/>
      <c r="LTL66" s="239"/>
      <c r="LTM66" s="240"/>
      <c r="LTN66" s="239"/>
      <c r="LTO66" s="239"/>
      <c r="LTP66" s="240"/>
      <c r="LTQ66" s="240"/>
      <c r="LTR66" s="240"/>
      <c r="LTS66" s="239"/>
      <c r="LTT66" s="239"/>
      <c r="LTU66" s="240"/>
      <c r="LTV66" s="239"/>
      <c r="LTW66" s="239"/>
      <c r="LTX66" s="240"/>
      <c r="LTY66" s="240"/>
      <c r="LTZ66" s="240"/>
      <c r="LUA66" s="239"/>
      <c r="LUB66" s="239"/>
      <c r="LUC66" s="240"/>
      <c r="LUD66" s="239"/>
      <c r="LUE66" s="239"/>
      <c r="LUF66" s="240"/>
      <c r="LUG66" s="240"/>
      <c r="LUH66" s="240"/>
      <c r="LUI66" s="239"/>
      <c r="LUJ66" s="239"/>
      <c r="LUK66" s="240"/>
      <c r="LUL66" s="239"/>
      <c r="LUM66" s="239"/>
      <c r="LUN66" s="240"/>
      <c r="LUO66" s="240"/>
      <c r="LUP66" s="240"/>
      <c r="LUQ66" s="239"/>
      <c r="LUR66" s="239"/>
      <c r="LUS66" s="240"/>
      <c r="LUT66" s="239"/>
      <c r="LUU66" s="239"/>
      <c r="LUV66" s="240"/>
      <c r="LUW66" s="240"/>
      <c r="LUX66" s="240"/>
      <c r="LUY66" s="239"/>
      <c r="LUZ66" s="239"/>
      <c r="LVA66" s="240"/>
      <c r="LVB66" s="239"/>
      <c r="LVC66" s="239"/>
      <c r="LVD66" s="240"/>
      <c r="LVE66" s="240"/>
      <c r="LVF66" s="240"/>
      <c r="LVG66" s="239"/>
      <c r="LVH66" s="239"/>
      <c r="LVI66" s="240"/>
      <c r="LVJ66" s="239"/>
      <c r="LVK66" s="239"/>
      <c r="LVL66" s="240"/>
      <c r="LVM66" s="240"/>
      <c r="LVN66" s="240"/>
      <c r="LVO66" s="239"/>
      <c r="LVP66" s="239"/>
      <c r="LVQ66" s="240"/>
      <c r="LVR66" s="239"/>
      <c r="LVS66" s="239"/>
      <c r="LVT66" s="240"/>
      <c r="LVU66" s="240"/>
      <c r="LVV66" s="240"/>
      <c r="LVW66" s="239"/>
      <c r="LVX66" s="239"/>
      <c r="LVY66" s="240"/>
      <c r="LVZ66" s="239"/>
      <c r="LWA66" s="239"/>
      <c r="LWB66" s="240"/>
      <c r="LWC66" s="240"/>
      <c r="LWD66" s="240"/>
      <c r="LWE66" s="239"/>
      <c r="LWF66" s="239"/>
      <c r="LWG66" s="240"/>
      <c r="LWH66" s="239"/>
      <c r="LWI66" s="239"/>
      <c r="LWJ66" s="240"/>
      <c r="LWK66" s="240"/>
      <c r="LWL66" s="240"/>
      <c r="LWM66" s="239"/>
      <c r="LWN66" s="239"/>
      <c r="LWO66" s="240"/>
      <c r="LWP66" s="239"/>
      <c r="LWQ66" s="239"/>
      <c r="LWR66" s="240"/>
      <c r="LWS66" s="240"/>
      <c r="LWT66" s="240"/>
      <c r="LWU66" s="239"/>
      <c r="LWV66" s="239"/>
      <c r="LWW66" s="240"/>
      <c r="LWX66" s="239"/>
      <c r="LWY66" s="239"/>
      <c r="LWZ66" s="240"/>
      <c r="LXA66" s="240"/>
      <c r="LXB66" s="240"/>
      <c r="LXC66" s="239"/>
      <c r="LXD66" s="239"/>
      <c r="LXE66" s="240"/>
      <c r="LXF66" s="239"/>
      <c r="LXG66" s="239"/>
      <c r="LXH66" s="240"/>
      <c r="LXI66" s="240"/>
      <c r="LXJ66" s="240"/>
      <c r="LXK66" s="239"/>
      <c r="LXL66" s="239"/>
      <c r="LXM66" s="240"/>
      <c r="LXN66" s="239"/>
      <c r="LXO66" s="239"/>
      <c r="LXP66" s="240"/>
      <c r="LXQ66" s="240"/>
      <c r="LXR66" s="240"/>
      <c r="LXS66" s="239"/>
      <c r="LXT66" s="239"/>
      <c r="LXU66" s="240"/>
      <c r="LXV66" s="239"/>
      <c r="LXW66" s="239"/>
      <c r="LXX66" s="240"/>
      <c r="LXY66" s="240"/>
      <c r="LXZ66" s="240"/>
      <c r="LYA66" s="239"/>
      <c r="LYB66" s="239"/>
      <c r="LYC66" s="240"/>
      <c r="LYD66" s="239"/>
      <c r="LYE66" s="239"/>
      <c r="LYF66" s="240"/>
      <c r="LYG66" s="240"/>
      <c r="LYH66" s="240"/>
      <c r="LYI66" s="239"/>
      <c r="LYJ66" s="239"/>
      <c r="LYK66" s="240"/>
      <c r="LYL66" s="239"/>
      <c r="LYM66" s="239"/>
      <c r="LYN66" s="240"/>
      <c r="LYO66" s="240"/>
      <c r="LYP66" s="240"/>
      <c r="LYQ66" s="239"/>
      <c r="LYR66" s="239"/>
      <c r="LYS66" s="240"/>
      <c r="LYT66" s="239"/>
      <c r="LYU66" s="239"/>
      <c r="LYV66" s="240"/>
      <c r="LYW66" s="240"/>
      <c r="LYX66" s="240"/>
      <c r="LYY66" s="239"/>
      <c r="LYZ66" s="239"/>
      <c r="LZA66" s="240"/>
      <c r="LZB66" s="239"/>
      <c r="LZC66" s="239"/>
      <c r="LZD66" s="240"/>
      <c r="LZE66" s="240"/>
      <c r="LZF66" s="240"/>
      <c r="LZG66" s="239"/>
      <c r="LZH66" s="239"/>
      <c r="LZI66" s="240"/>
      <c r="LZJ66" s="239"/>
      <c r="LZK66" s="239"/>
      <c r="LZL66" s="240"/>
      <c r="LZM66" s="240"/>
      <c r="LZN66" s="240"/>
      <c r="LZO66" s="239"/>
      <c r="LZP66" s="239"/>
      <c r="LZQ66" s="240"/>
      <c r="LZR66" s="239"/>
      <c r="LZS66" s="239"/>
      <c r="LZT66" s="240"/>
      <c r="LZU66" s="240"/>
      <c r="LZV66" s="240"/>
      <c r="LZW66" s="239"/>
      <c r="LZX66" s="239"/>
      <c r="LZY66" s="240"/>
      <c r="LZZ66" s="239"/>
      <c r="MAA66" s="239"/>
      <c r="MAB66" s="240"/>
      <c r="MAC66" s="240"/>
      <c r="MAD66" s="240"/>
      <c r="MAE66" s="239"/>
      <c r="MAF66" s="239"/>
      <c r="MAG66" s="240"/>
      <c r="MAH66" s="239"/>
      <c r="MAI66" s="239"/>
      <c r="MAJ66" s="240"/>
      <c r="MAK66" s="240"/>
      <c r="MAL66" s="240"/>
      <c r="MAM66" s="239"/>
      <c r="MAN66" s="239"/>
      <c r="MAO66" s="240"/>
      <c r="MAP66" s="239"/>
      <c r="MAQ66" s="239"/>
      <c r="MAR66" s="240"/>
      <c r="MAS66" s="240"/>
      <c r="MAT66" s="240"/>
      <c r="MAU66" s="239"/>
      <c r="MAV66" s="239"/>
      <c r="MAW66" s="240"/>
      <c r="MAX66" s="239"/>
      <c r="MAY66" s="239"/>
      <c r="MAZ66" s="240"/>
      <c r="MBA66" s="240"/>
      <c r="MBB66" s="240"/>
      <c r="MBC66" s="239"/>
      <c r="MBD66" s="239"/>
      <c r="MBE66" s="240"/>
      <c r="MBF66" s="239"/>
      <c r="MBG66" s="239"/>
      <c r="MBH66" s="240"/>
      <c r="MBI66" s="240"/>
      <c r="MBJ66" s="240"/>
      <c r="MBK66" s="239"/>
      <c r="MBL66" s="239"/>
      <c r="MBM66" s="240"/>
      <c r="MBN66" s="239"/>
      <c r="MBO66" s="239"/>
      <c r="MBP66" s="240"/>
      <c r="MBQ66" s="240"/>
      <c r="MBR66" s="240"/>
      <c r="MBS66" s="239"/>
      <c r="MBT66" s="239"/>
      <c r="MBU66" s="240"/>
      <c r="MBV66" s="239"/>
      <c r="MBW66" s="239"/>
      <c r="MBX66" s="240"/>
      <c r="MBY66" s="240"/>
      <c r="MBZ66" s="240"/>
      <c r="MCA66" s="239"/>
      <c r="MCB66" s="239"/>
      <c r="MCC66" s="240"/>
      <c r="MCD66" s="239"/>
      <c r="MCE66" s="239"/>
      <c r="MCF66" s="240"/>
      <c r="MCG66" s="240"/>
      <c r="MCH66" s="240"/>
      <c r="MCI66" s="239"/>
      <c r="MCJ66" s="239"/>
      <c r="MCK66" s="240"/>
      <c r="MCL66" s="239"/>
      <c r="MCM66" s="239"/>
      <c r="MCN66" s="240"/>
      <c r="MCO66" s="240"/>
      <c r="MCP66" s="240"/>
      <c r="MCQ66" s="239"/>
      <c r="MCR66" s="239"/>
      <c r="MCS66" s="240"/>
      <c r="MCT66" s="239"/>
      <c r="MCU66" s="239"/>
      <c r="MCV66" s="240"/>
      <c r="MCW66" s="240"/>
      <c r="MCX66" s="240"/>
      <c r="MCY66" s="239"/>
      <c r="MCZ66" s="239"/>
      <c r="MDA66" s="240"/>
      <c r="MDB66" s="239"/>
      <c r="MDC66" s="239"/>
      <c r="MDD66" s="240"/>
      <c r="MDE66" s="240"/>
      <c r="MDF66" s="240"/>
      <c r="MDG66" s="239"/>
      <c r="MDH66" s="239"/>
      <c r="MDI66" s="240"/>
      <c r="MDJ66" s="239"/>
      <c r="MDK66" s="239"/>
      <c r="MDL66" s="240"/>
      <c r="MDM66" s="240"/>
      <c r="MDN66" s="240"/>
      <c r="MDO66" s="239"/>
      <c r="MDP66" s="239"/>
      <c r="MDQ66" s="240"/>
      <c r="MDR66" s="239"/>
      <c r="MDS66" s="239"/>
      <c r="MDT66" s="240"/>
      <c r="MDU66" s="240"/>
      <c r="MDV66" s="240"/>
      <c r="MDW66" s="239"/>
      <c r="MDX66" s="239"/>
      <c r="MDY66" s="240"/>
      <c r="MDZ66" s="239"/>
      <c r="MEA66" s="239"/>
      <c r="MEB66" s="240"/>
      <c r="MEC66" s="240"/>
      <c r="MED66" s="240"/>
      <c r="MEE66" s="239"/>
      <c r="MEF66" s="239"/>
      <c r="MEG66" s="240"/>
      <c r="MEH66" s="239"/>
      <c r="MEI66" s="239"/>
      <c r="MEJ66" s="240"/>
      <c r="MEK66" s="240"/>
      <c r="MEL66" s="240"/>
      <c r="MEM66" s="239"/>
      <c r="MEN66" s="239"/>
      <c r="MEO66" s="240"/>
      <c r="MEP66" s="239"/>
      <c r="MEQ66" s="239"/>
      <c r="MER66" s="240"/>
      <c r="MES66" s="240"/>
      <c r="MET66" s="240"/>
      <c r="MEU66" s="239"/>
      <c r="MEV66" s="239"/>
      <c r="MEW66" s="240"/>
      <c r="MEX66" s="239"/>
      <c r="MEY66" s="239"/>
      <c r="MEZ66" s="240"/>
      <c r="MFA66" s="240"/>
      <c r="MFB66" s="240"/>
      <c r="MFC66" s="239"/>
      <c r="MFD66" s="239"/>
      <c r="MFE66" s="240"/>
      <c r="MFF66" s="239"/>
      <c r="MFG66" s="239"/>
      <c r="MFH66" s="240"/>
      <c r="MFI66" s="240"/>
      <c r="MFJ66" s="240"/>
      <c r="MFK66" s="239"/>
      <c r="MFL66" s="239"/>
      <c r="MFM66" s="240"/>
      <c r="MFN66" s="239"/>
      <c r="MFO66" s="239"/>
      <c r="MFP66" s="240"/>
      <c r="MFQ66" s="240"/>
      <c r="MFR66" s="240"/>
      <c r="MFS66" s="239"/>
      <c r="MFT66" s="239"/>
      <c r="MFU66" s="240"/>
      <c r="MFV66" s="239"/>
      <c r="MFW66" s="239"/>
      <c r="MFX66" s="240"/>
      <c r="MFY66" s="240"/>
      <c r="MFZ66" s="240"/>
      <c r="MGA66" s="239"/>
      <c r="MGB66" s="239"/>
      <c r="MGC66" s="240"/>
      <c r="MGD66" s="239"/>
      <c r="MGE66" s="239"/>
      <c r="MGF66" s="240"/>
      <c r="MGG66" s="240"/>
      <c r="MGH66" s="240"/>
      <c r="MGI66" s="239"/>
      <c r="MGJ66" s="239"/>
      <c r="MGK66" s="240"/>
      <c r="MGL66" s="239"/>
      <c r="MGM66" s="239"/>
      <c r="MGN66" s="240"/>
      <c r="MGO66" s="240"/>
      <c r="MGP66" s="240"/>
      <c r="MGQ66" s="239"/>
      <c r="MGR66" s="239"/>
      <c r="MGS66" s="240"/>
      <c r="MGT66" s="239"/>
      <c r="MGU66" s="239"/>
      <c r="MGV66" s="240"/>
      <c r="MGW66" s="240"/>
      <c r="MGX66" s="240"/>
      <c r="MGY66" s="239"/>
      <c r="MGZ66" s="239"/>
      <c r="MHA66" s="240"/>
      <c r="MHB66" s="239"/>
      <c r="MHC66" s="239"/>
      <c r="MHD66" s="240"/>
      <c r="MHE66" s="240"/>
      <c r="MHF66" s="240"/>
      <c r="MHG66" s="239"/>
      <c r="MHH66" s="239"/>
      <c r="MHI66" s="240"/>
      <c r="MHJ66" s="239"/>
      <c r="MHK66" s="239"/>
      <c r="MHL66" s="240"/>
      <c r="MHM66" s="240"/>
      <c r="MHN66" s="240"/>
      <c r="MHO66" s="239"/>
      <c r="MHP66" s="239"/>
      <c r="MHQ66" s="240"/>
      <c r="MHR66" s="239"/>
      <c r="MHS66" s="239"/>
      <c r="MHT66" s="240"/>
      <c r="MHU66" s="240"/>
      <c r="MHV66" s="240"/>
      <c r="MHW66" s="239"/>
      <c r="MHX66" s="239"/>
      <c r="MHY66" s="240"/>
      <c r="MHZ66" s="239"/>
      <c r="MIA66" s="239"/>
      <c r="MIB66" s="240"/>
      <c r="MIC66" s="240"/>
      <c r="MID66" s="240"/>
      <c r="MIE66" s="239"/>
      <c r="MIF66" s="239"/>
      <c r="MIG66" s="240"/>
      <c r="MIH66" s="239"/>
      <c r="MII66" s="239"/>
      <c r="MIJ66" s="240"/>
      <c r="MIK66" s="240"/>
      <c r="MIL66" s="240"/>
      <c r="MIM66" s="239"/>
      <c r="MIN66" s="239"/>
      <c r="MIO66" s="240"/>
      <c r="MIP66" s="239"/>
      <c r="MIQ66" s="239"/>
      <c r="MIR66" s="240"/>
      <c r="MIS66" s="240"/>
      <c r="MIT66" s="240"/>
      <c r="MIU66" s="239"/>
      <c r="MIV66" s="239"/>
      <c r="MIW66" s="240"/>
      <c r="MIX66" s="239"/>
      <c r="MIY66" s="239"/>
      <c r="MIZ66" s="240"/>
      <c r="MJA66" s="240"/>
      <c r="MJB66" s="240"/>
      <c r="MJC66" s="239"/>
      <c r="MJD66" s="239"/>
      <c r="MJE66" s="240"/>
      <c r="MJF66" s="239"/>
      <c r="MJG66" s="239"/>
      <c r="MJH66" s="240"/>
      <c r="MJI66" s="240"/>
      <c r="MJJ66" s="240"/>
      <c r="MJK66" s="239"/>
      <c r="MJL66" s="239"/>
      <c r="MJM66" s="240"/>
      <c r="MJN66" s="239"/>
      <c r="MJO66" s="239"/>
      <c r="MJP66" s="240"/>
      <c r="MJQ66" s="240"/>
      <c r="MJR66" s="240"/>
      <c r="MJS66" s="239"/>
      <c r="MJT66" s="239"/>
      <c r="MJU66" s="240"/>
      <c r="MJV66" s="239"/>
      <c r="MJW66" s="239"/>
      <c r="MJX66" s="240"/>
      <c r="MJY66" s="240"/>
      <c r="MJZ66" s="240"/>
      <c r="MKA66" s="239"/>
      <c r="MKB66" s="239"/>
      <c r="MKC66" s="240"/>
      <c r="MKD66" s="239"/>
      <c r="MKE66" s="239"/>
      <c r="MKF66" s="240"/>
      <c r="MKG66" s="240"/>
      <c r="MKH66" s="240"/>
      <c r="MKI66" s="239"/>
      <c r="MKJ66" s="239"/>
      <c r="MKK66" s="240"/>
      <c r="MKL66" s="239"/>
      <c r="MKM66" s="239"/>
      <c r="MKN66" s="240"/>
      <c r="MKO66" s="240"/>
      <c r="MKP66" s="240"/>
      <c r="MKQ66" s="239"/>
      <c r="MKR66" s="239"/>
      <c r="MKS66" s="240"/>
      <c r="MKT66" s="239"/>
      <c r="MKU66" s="239"/>
      <c r="MKV66" s="240"/>
      <c r="MKW66" s="240"/>
      <c r="MKX66" s="240"/>
      <c r="MKY66" s="239"/>
      <c r="MKZ66" s="239"/>
      <c r="MLA66" s="240"/>
      <c r="MLB66" s="239"/>
      <c r="MLC66" s="239"/>
      <c r="MLD66" s="240"/>
      <c r="MLE66" s="240"/>
      <c r="MLF66" s="240"/>
      <c r="MLG66" s="239"/>
      <c r="MLH66" s="239"/>
      <c r="MLI66" s="240"/>
      <c r="MLJ66" s="239"/>
      <c r="MLK66" s="239"/>
      <c r="MLL66" s="240"/>
      <c r="MLM66" s="240"/>
      <c r="MLN66" s="240"/>
      <c r="MLO66" s="239"/>
      <c r="MLP66" s="239"/>
      <c r="MLQ66" s="240"/>
      <c r="MLR66" s="239"/>
      <c r="MLS66" s="239"/>
      <c r="MLT66" s="240"/>
      <c r="MLU66" s="240"/>
      <c r="MLV66" s="240"/>
      <c r="MLW66" s="239"/>
      <c r="MLX66" s="239"/>
      <c r="MLY66" s="240"/>
      <c r="MLZ66" s="239"/>
      <c r="MMA66" s="239"/>
      <c r="MMB66" s="240"/>
      <c r="MMC66" s="240"/>
      <c r="MMD66" s="240"/>
      <c r="MME66" s="239"/>
      <c r="MMF66" s="239"/>
      <c r="MMG66" s="240"/>
      <c r="MMH66" s="239"/>
      <c r="MMI66" s="239"/>
      <c r="MMJ66" s="240"/>
      <c r="MMK66" s="240"/>
      <c r="MML66" s="240"/>
      <c r="MMM66" s="239"/>
      <c r="MMN66" s="239"/>
      <c r="MMO66" s="240"/>
      <c r="MMP66" s="239"/>
      <c r="MMQ66" s="239"/>
      <c r="MMR66" s="240"/>
      <c r="MMS66" s="240"/>
      <c r="MMT66" s="240"/>
      <c r="MMU66" s="239"/>
      <c r="MMV66" s="239"/>
      <c r="MMW66" s="240"/>
      <c r="MMX66" s="239"/>
      <c r="MMY66" s="239"/>
      <c r="MMZ66" s="240"/>
      <c r="MNA66" s="240"/>
      <c r="MNB66" s="240"/>
      <c r="MNC66" s="239"/>
      <c r="MND66" s="239"/>
      <c r="MNE66" s="240"/>
      <c r="MNF66" s="239"/>
      <c r="MNG66" s="239"/>
      <c r="MNH66" s="240"/>
      <c r="MNI66" s="240"/>
      <c r="MNJ66" s="240"/>
      <c r="MNK66" s="239"/>
      <c r="MNL66" s="239"/>
      <c r="MNM66" s="240"/>
      <c r="MNN66" s="239"/>
      <c r="MNO66" s="239"/>
      <c r="MNP66" s="240"/>
      <c r="MNQ66" s="240"/>
      <c r="MNR66" s="240"/>
      <c r="MNS66" s="239"/>
      <c r="MNT66" s="239"/>
      <c r="MNU66" s="240"/>
      <c r="MNV66" s="239"/>
      <c r="MNW66" s="239"/>
      <c r="MNX66" s="240"/>
      <c r="MNY66" s="240"/>
      <c r="MNZ66" s="240"/>
      <c r="MOA66" s="239"/>
      <c r="MOB66" s="239"/>
      <c r="MOC66" s="240"/>
      <c r="MOD66" s="239"/>
      <c r="MOE66" s="239"/>
      <c r="MOF66" s="240"/>
      <c r="MOG66" s="240"/>
      <c r="MOH66" s="240"/>
      <c r="MOI66" s="239"/>
      <c r="MOJ66" s="239"/>
      <c r="MOK66" s="240"/>
      <c r="MOL66" s="239"/>
      <c r="MOM66" s="239"/>
      <c r="MON66" s="240"/>
      <c r="MOO66" s="240"/>
      <c r="MOP66" s="240"/>
      <c r="MOQ66" s="239"/>
      <c r="MOR66" s="239"/>
      <c r="MOS66" s="240"/>
      <c r="MOT66" s="239"/>
      <c r="MOU66" s="239"/>
      <c r="MOV66" s="240"/>
      <c r="MOW66" s="240"/>
      <c r="MOX66" s="240"/>
      <c r="MOY66" s="239"/>
      <c r="MOZ66" s="239"/>
      <c r="MPA66" s="240"/>
      <c r="MPB66" s="239"/>
      <c r="MPC66" s="239"/>
      <c r="MPD66" s="240"/>
      <c r="MPE66" s="240"/>
      <c r="MPF66" s="240"/>
      <c r="MPG66" s="239"/>
      <c r="MPH66" s="239"/>
      <c r="MPI66" s="240"/>
      <c r="MPJ66" s="239"/>
      <c r="MPK66" s="239"/>
      <c r="MPL66" s="240"/>
      <c r="MPM66" s="240"/>
      <c r="MPN66" s="240"/>
      <c r="MPO66" s="239"/>
      <c r="MPP66" s="239"/>
      <c r="MPQ66" s="240"/>
      <c r="MPR66" s="239"/>
      <c r="MPS66" s="239"/>
      <c r="MPT66" s="240"/>
      <c r="MPU66" s="240"/>
      <c r="MPV66" s="240"/>
      <c r="MPW66" s="239"/>
      <c r="MPX66" s="239"/>
      <c r="MPY66" s="240"/>
      <c r="MPZ66" s="239"/>
      <c r="MQA66" s="239"/>
      <c r="MQB66" s="240"/>
      <c r="MQC66" s="240"/>
      <c r="MQD66" s="240"/>
      <c r="MQE66" s="239"/>
      <c r="MQF66" s="239"/>
      <c r="MQG66" s="240"/>
      <c r="MQH66" s="239"/>
      <c r="MQI66" s="239"/>
      <c r="MQJ66" s="240"/>
      <c r="MQK66" s="240"/>
      <c r="MQL66" s="240"/>
      <c r="MQM66" s="239"/>
      <c r="MQN66" s="239"/>
      <c r="MQO66" s="240"/>
      <c r="MQP66" s="239"/>
      <c r="MQQ66" s="239"/>
      <c r="MQR66" s="240"/>
      <c r="MQS66" s="240"/>
      <c r="MQT66" s="240"/>
      <c r="MQU66" s="239"/>
      <c r="MQV66" s="239"/>
      <c r="MQW66" s="240"/>
      <c r="MQX66" s="239"/>
      <c r="MQY66" s="239"/>
      <c r="MQZ66" s="240"/>
      <c r="MRA66" s="240"/>
      <c r="MRB66" s="240"/>
      <c r="MRC66" s="239"/>
      <c r="MRD66" s="239"/>
      <c r="MRE66" s="240"/>
      <c r="MRF66" s="239"/>
      <c r="MRG66" s="239"/>
      <c r="MRH66" s="240"/>
      <c r="MRI66" s="240"/>
      <c r="MRJ66" s="240"/>
      <c r="MRK66" s="239"/>
      <c r="MRL66" s="239"/>
      <c r="MRM66" s="240"/>
      <c r="MRN66" s="239"/>
      <c r="MRO66" s="239"/>
      <c r="MRP66" s="240"/>
      <c r="MRQ66" s="240"/>
      <c r="MRR66" s="240"/>
      <c r="MRS66" s="239"/>
      <c r="MRT66" s="239"/>
      <c r="MRU66" s="240"/>
      <c r="MRV66" s="239"/>
      <c r="MRW66" s="239"/>
      <c r="MRX66" s="240"/>
      <c r="MRY66" s="240"/>
      <c r="MRZ66" s="240"/>
      <c r="MSA66" s="239"/>
      <c r="MSB66" s="239"/>
      <c r="MSC66" s="240"/>
      <c r="MSD66" s="239"/>
      <c r="MSE66" s="239"/>
      <c r="MSF66" s="240"/>
      <c r="MSG66" s="240"/>
      <c r="MSH66" s="240"/>
      <c r="MSI66" s="239"/>
      <c r="MSJ66" s="239"/>
      <c r="MSK66" s="240"/>
      <c r="MSL66" s="239"/>
      <c r="MSM66" s="239"/>
      <c r="MSN66" s="240"/>
      <c r="MSO66" s="240"/>
      <c r="MSP66" s="240"/>
      <c r="MSQ66" s="239"/>
      <c r="MSR66" s="239"/>
      <c r="MSS66" s="240"/>
      <c r="MST66" s="239"/>
      <c r="MSU66" s="239"/>
      <c r="MSV66" s="240"/>
      <c r="MSW66" s="240"/>
      <c r="MSX66" s="240"/>
      <c r="MSY66" s="239"/>
      <c r="MSZ66" s="239"/>
      <c r="MTA66" s="240"/>
      <c r="MTB66" s="239"/>
      <c r="MTC66" s="239"/>
      <c r="MTD66" s="240"/>
      <c r="MTE66" s="240"/>
      <c r="MTF66" s="240"/>
      <c r="MTG66" s="239"/>
      <c r="MTH66" s="239"/>
      <c r="MTI66" s="240"/>
      <c r="MTJ66" s="239"/>
      <c r="MTK66" s="239"/>
      <c r="MTL66" s="240"/>
      <c r="MTM66" s="240"/>
      <c r="MTN66" s="240"/>
      <c r="MTO66" s="239"/>
      <c r="MTP66" s="239"/>
      <c r="MTQ66" s="240"/>
      <c r="MTR66" s="239"/>
      <c r="MTS66" s="239"/>
      <c r="MTT66" s="240"/>
      <c r="MTU66" s="240"/>
      <c r="MTV66" s="240"/>
      <c r="MTW66" s="239"/>
      <c r="MTX66" s="239"/>
      <c r="MTY66" s="240"/>
      <c r="MTZ66" s="239"/>
      <c r="MUA66" s="239"/>
      <c r="MUB66" s="240"/>
      <c r="MUC66" s="240"/>
      <c r="MUD66" s="240"/>
      <c r="MUE66" s="239"/>
      <c r="MUF66" s="239"/>
      <c r="MUG66" s="240"/>
      <c r="MUH66" s="239"/>
      <c r="MUI66" s="239"/>
      <c r="MUJ66" s="240"/>
      <c r="MUK66" s="240"/>
      <c r="MUL66" s="240"/>
      <c r="MUM66" s="239"/>
      <c r="MUN66" s="239"/>
      <c r="MUO66" s="240"/>
      <c r="MUP66" s="239"/>
      <c r="MUQ66" s="239"/>
      <c r="MUR66" s="240"/>
      <c r="MUS66" s="240"/>
      <c r="MUT66" s="240"/>
      <c r="MUU66" s="239"/>
      <c r="MUV66" s="239"/>
      <c r="MUW66" s="240"/>
      <c r="MUX66" s="239"/>
      <c r="MUY66" s="239"/>
      <c r="MUZ66" s="240"/>
      <c r="MVA66" s="240"/>
      <c r="MVB66" s="240"/>
      <c r="MVC66" s="239"/>
      <c r="MVD66" s="239"/>
      <c r="MVE66" s="240"/>
      <c r="MVF66" s="239"/>
      <c r="MVG66" s="239"/>
      <c r="MVH66" s="240"/>
      <c r="MVI66" s="240"/>
      <c r="MVJ66" s="240"/>
      <c r="MVK66" s="239"/>
      <c r="MVL66" s="239"/>
      <c r="MVM66" s="240"/>
      <c r="MVN66" s="239"/>
      <c r="MVO66" s="239"/>
      <c r="MVP66" s="240"/>
      <c r="MVQ66" s="240"/>
      <c r="MVR66" s="240"/>
      <c r="MVS66" s="239"/>
      <c r="MVT66" s="239"/>
      <c r="MVU66" s="240"/>
      <c r="MVV66" s="239"/>
      <c r="MVW66" s="239"/>
      <c r="MVX66" s="240"/>
      <c r="MVY66" s="240"/>
      <c r="MVZ66" s="240"/>
      <c r="MWA66" s="239"/>
      <c r="MWB66" s="239"/>
      <c r="MWC66" s="240"/>
      <c r="MWD66" s="239"/>
      <c r="MWE66" s="239"/>
      <c r="MWF66" s="240"/>
      <c r="MWG66" s="240"/>
      <c r="MWH66" s="240"/>
      <c r="MWI66" s="239"/>
      <c r="MWJ66" s="239"/>
      <c r="MWK66" s="240"/>
      <c r="MWL66" s="239"/>
      <c r="MWM66" s="239"/>
      <c r="MWN66" s="240"/>
      <c r="MWO66" s="240"/>
      <c r="MWP66" s="240"/>
      <c r="MWQ66" s="239"/>
      <c r="MWR66" s="239"/>
      <c r="MWS66" s="240"/>
      <c r="MWT66" s="239"/>
      <c r="MWU66" s="239"/>
      <c r="MWV66" s="240"/>
      <c r="MWW66" s="240"/>
      <c r="MWX66" s="240"/>
      <c r="MWY66" s="239"/>
      <c r="MWZ66" s="239"/>
      <c r="MXA66" s="240"/>
      <c r="MXB66" s="239"/>
      <c r="MXC66" s="239"/>
      <c r="MXD66" s="240"/>
      <c r="MXE66" s="240"/>
      <c r="MXF66" s="240"/>
      <c r="MXG66" s="239"/>
      <c r="MXH66" s="239"/>
      <c r="MXI66" s="240"/>
      <c r="MXJ66" s="239"/>
      <c r="MXK66" s="239"/>
      <c r="MXL66" s="240"/>
      <c r="MXM66" s="240"/>
      <c r="MXN66" s="240"/>
      <c r="MXO66" s="239"/>
      <c r="MXP66" s="239"/>
      <c r="MXQ66" s="240"/>
      <c r="MXR66" s="239"/>
      <c r="MXS66" s="239"/>
      <c r="MXT66" s="240"/>
      <c r="MXU66" s="240"/>
      <c r="MXV66" s="240"/>
      <c r="MXW66" s="239"/>
      <c r="MXX66" s="239"/>
      <c r="MXY66" s="240"/>
      <c r="MXZ66" s="239"/>
      <c r="MYA66" s="239"/>
      <c r="MYB66" s="240"/>
      <c r="MYC66" s="240"/>
      <c r="MYD66" s="240"/>
      <c r="MYE66" s="239"/>
      <c r="MYF66" s="239"/>
      <c r="MYG66" s="240"/>
      <c r="MYH66" s="239"/>
      <c r="MYI66" s="239"/>
      <c r="MYJ66" s="240"/>
      <c r="MYK66" s="240"/>
      <c r="MYL66" s="240"/>
      <c r="MYM66" s="239"/>
      <c r="MYN66" s="239"/>
      <c r="MYO66" s="240"/>
      <c r="MYP66" s="239"/>
      <c r="MYQ66" s="239"/>
      <c r="MYR66" s="240"/>
      <c r="MYS66" s="240"/>
      <c r="MYT66" s="240"/>
      <c r="MYU66" s="239"/>
      <c r="MYV66" s="239"/>
      <c r="MYW66" s="240"/>
      <c r="MYX66" s="239"/>
      <c r="MYY66" s="239"/>
      <c r="MYZ66" s="240"/>
      <c r="MZA66" s="240"/>
      <c r="MZB66" s="240"/>
      <c r="MZC66" s="239"/>
      <c r="MZD66" s="239"/>
      <c r="MZE66" s="240"/>
      <c r="MZF66" s="239"/>
      <c r="MZG66" s="239"/>
      <c r="MZH66" s="240"/>
      <c r="MZI66" s="240"/>
      <c r="MZJ66" s="240"/>
      <c r="MZK66" s="239"/>
      <c r="MZL66" s="239"/>
      <c r="MZM66" s="240"/>
      <c r="MZN66" s="239"/>
      <c r="MZO66" s="239"/>
      <c r="MZP66" s="240"/>
      <c r="MZQ66" s="240"/>
      <c r="MZR66" s="240"/>
      <c r="MZS66" s="239"/>
      <c r="MZT66" s="239"/>
      <c r="MZU66" s="240"/>
      <c r="MZV66" s="239"/>
      <c r="MZW66" s="239"/>
      <c r="MZX66" s="240"/>
      <c r="MZY66" s="240"/>
      <c r="MZZ66" s="240"/>
      <c r="NAA66" s="239"/>
      <c r="NAB66" s="239"/>
      <c r="NAC66" s="240"/>
      <c r="NAD66" s="239"/>
      <c r="NAE66" s="239"/>
      <c r="NAF66" s="240"/>
      <c r="NAG66" s="240"/>
      <c r="NAH66" s="240"/>
      <c r="NAI66" s="239"/>
      <c r="NAJ66" s="239"/>
      <c r="NAK66" s="240"/>
      <c r="NAL66" s="239"/>
      <c r="NAM66" s="239"/>
      <c r="NAN66" s="240"/>
      <c r="NAO66" s="240"/>
      <c r="NAP66" s="240"/>
      <c r="NAQ66" s="239"/>
      <c r="NAR66" s="239"/>
      <c r="NAS66" s="240"/>
      <c r="NAT66" s="239"/>
      <c r="NAU66" s="239"/>
      <c r="NAV66" s="240"/>
      <c r="NAW66" s="240"/>
      <c r="NAX66" s="240"/>
      <c r="NAY66" s="239"/>
      <c r="NAZ66" s="239"/>
      <c r="NBA66" s="240"/>
      <c r="NBB66" s="239"/>
      <c r="NBC66" s="239"/>
      <c r="NBD66" s="240"/>
      <c r="NBE66" s="240"/>
      <c r="NBF66" s="240"/>
      <c r="NBG66" s="239"/>
      <c r="NBH66" s="239"/>
      <c r="NBI66" s="240"/>
      <c r="NBJ66" s="239"/>
      <c r="NBK66" s="239"/>
      <c r="NBL66" s="240"/>
      <c r="NBM66" s="240"/>
      <c r="NBN66" s="240"/>
      <c r="NBO66" s="239"/>
      <c r="NBP66" s="239"/>
      <c r="NBQ66" s="240"/>
      <c r="NBR66" s="239"/>
      <c r="NBS66" s="239"/>
      <c r="NBT66" s="240"/>
      <c r="NBU66" s="240"/>
      <c r="NBV66" s="240"/>
      <c r="NBW66" s="239"/>
      <c r="NBX66" s="239"/>
      <c r="NBY66" s="240"/>
      <c r="NBZ66" s="239"/>
      <c r="NCA66" s="239"/>
      <c r="NCB66" s="240"/>
      <c r="NCC66" s="240"/>
      <c r="NCD66" s="240"/>
      <c r="NCE66" s="239"/>
      <c r="NCF66" s="239"/>
      <c r="NCG66" s="240"/>
      <c r="NCH66" s="239"/>
      <c r="NCI66" s="239"/>
      <c r="NCJ66" s="240"/>
      <c r="NCK66" s="240"/>
      <c r="NCL66" s="240"/>
      <c r="NCM66" s="239"/>
      <c r="NCN66" s="239"/>
      <c r="NCO66" s="240"/>
      <c r="NCP66" s="239"/>
      <c r="NCQ66" s="239"/>
      <c r="NCR66" s="240"/>
      <c r="NCS66" s="240"/>
      <c r="NCT66" s="240"/>
      <c r="NCU66" s="239"/>
      <c r="NCV66" s="239"/>
      <c r="NCW66" s="240"/>
      <c r="NCX66" s="239"/>
      <c r="NCY66" s="239"/>
      <c r="NCZ66" s="240"/>
      <c r="NDA66" s="240"/>
      <c r="NDB66" s="240"/>
      <c r="NDC66" s="239"/>
      <c r="NDD66" s="239"/>
      <c r="NDE66" s="240"/>
      <c r="NDF66" s="239"/>
      <c r="NDG66" s="239"/>
      <c r="NDH66" s="240"/>
      <c r="NDI66" s="240"/>
      <c r="NDJ66" s="240"/>
      <c r="NDK66" s="239"/>
      <c r="NDL66" s="239"/>
      <c r="NDM66" s="240"/>
      <c r="NDN66" s="239"/>
      <c r="NDO66" s="239"/>
      <c r="NDP66" s="240"/>
      <c r="NDQ66" s="240"/>
      <c r="NDR66" s="240"/>
      <c r="NDS66" s="239"/>
      <c r="NDT66" s="239"/>
      <c r="NDU66" s="240"/>
      <c r="NDV66" s="239"/>
      <c r="NDW66" s="239"/>
      <c r="NDX66" s="240"/>
      <c r="NDY66" s="240"/>
      <c r="NDZ66" s="240"/>
      <c r="NEA66" s="239"/>
      <c r="NEB66" s="239"/>
      <c r="NEC66" s="240"/>
      <c r="NED66" s="239"/>
      <c r="NEE66" s="239"/>
      <c r="NEF66" s="240"/>
      <c r="NEG66" s="240"/>
      <c r="NEH66" s="240"/>
      <c r="NEI66" s="239"/>
      <c r="NEJ66" s="239"/>
      <c r="NEK66" s="240"/>
      <c r="NEL66" s="239"/>
      <c r="NEM66" s="239"/>
      <c r="NEN66" s="240"/>
      <c r="NEO66" s="240"/>
      <c r="NEP66" s="240"/>
      <c r="NEQ66" s="239"/>
      <c r="NER66" s="239"/>
      <c r="NES66" s="240"/>
      <c r="NET66" s="239"/>
      <c r="NEU66" s="239"/>
      <c r="NEV66" s="240"/>
      <c r="NEW66" s="240"/>
      <c r="NEX66" s="240"/>
      <c r="NEY66" s="239"/>
      <c r="NEZ66" s="239"/>
      <c r="NFA66" s="240"/>
      <c r="NFB66" s="239"/>
      <c r="NFC66" s="239"/>
      <c r="NFD66" s="240"/>
      <c r="NFE66" s="240"/>
      <c r="NFF66" s="240"/>
      <c r="NFG66" s="239"/>
      <c r="NFH66" s="239"/>
      <c r="NFI66" s="240"/>
      <c r="NFJ66" s="239"/>
      <c r="NFK66" s="239"/>
      <c r="NFL66" s="240"/>
      <c r="NFM66" s="240"/>
      <c r="NFN66" s="240"/>
      <c r="NFO66" s="239"/>
      <c r="NFP66" s="239"/>
      <c r="NFQ66" s="240"/>
      <c r="NFR66" s="239"/>
      <c r="NFS66" s="239"/>
      <c r="NFT66" s="240"/>
      <c r="NFU66" s="240"/>
      <c r="NFV66" s="240"/>
      <c r="NFW66" s="239"/>
      <c r="NFX66" s="239"/>
      <c r="NFY66" s="240"/>
      <c r="NFZ66" s="239"/>
      <c r="NGA66" s="239"/>
      <c r="NGB66" s="240"/>
      <c r="NGC66" s="240"/>
      <c r="NGD66" s="240"/>
      <c r="NGE66" s="239"/>
      <c r="NGF66" s="239"/>
      <c r="NGG66" s="240"/>
      <c r="NGH66" s="239"/>
      <c r="NGI66" s="239"/>
      <c r="NGJ66" s="240"/>
      <c r="NGK66" s="240"/>
      <c r="NGL66" s="240"/>
      <c r="NGM66" s="239"/>
      <c r="NGN66" s="239"/>
      <c r="NGO66" s="240"/>
      <c r="NGP66" s="239"/>
      <c r="NGQ66" s="239"/>
      <c r="NGR66" s="240"/>
      <c r="NGS66" s="240"/>
      <c r="NGT66" s="240"/>
      <c r="NGU66" s="239"/>
      <c r="NGV66" s="239"/>
      <c r="NGW66" s="240"/>
      <c r="NGX66" s="239"/>
      <c r="NGY66" s="239"/>
      <c r="NGZ66" s="240"/>
      <c r="NHA66" s="240"/>
      <c r="NHB66" s="240"/>
      <c r="NHC66" s="239"/>
      <c r="NHD66" s="239"/>
      <c r="NHE66" s="240"/>
      <c r="NHF66" s="239"/>
      <c r="NHG66" s="239"/>
      <c r="NHH66" s="240"/>
      <c r="NHI66" s="240"/>
      <c r="NHJ66" s="240"/>
      <c r="NHK66" s="239"/>
      <c r="NHL66" s="239"/>
      <c r="NHM66" s="240"/>
      <c r="NHN66" s="239"/>
      <c r="NHO66" s="239"/>
      <c r="NHP66" s="240"/>
      <c r="NHQ66" s="240"/>
      <c r="NHR66" s="240"/>
      <c r="NHS66" s="239"/>
      <c r="NHT66" s="239"/>
      <c r="NHU66" s="240"/>
      <c r="NHV66" s="239"/>
      <c r="NHW66" s="239"/>
      <c r="NHX66" s="240"/>
      <c r="NHY66" s="240"/>
      <c r="NHZ66" s="240"/>
      <c r="NIA66" s="239"/>
      <c r="NIB66" s="239"/>
      <c r="NIC66" s="240"/>
      <c r="NID66" s="239"/>
      <c r="NIE66" s="239"/>
      <c r="NIF66" s="240"/>
      <c r="NIG66" s="240"/>
      <c r="NIH66" s="240"/>
      <c r="NII66" s="239"/>
      <c r="NIJ66" s="239"/>
      <c r="NIK66" s="240"/>
      <c r="NIL66" s="239"/>
      <c r="NIM66" s="239"/>
      <c r="NIN66" s="240"/>
      <c r="NIO66" s="240"/>
      <c r="NIP66" s="240"/>
      <c r="NIQ66" s="239"/>
      <c r="NIR66" s="239"/>
      <c r="NIS66" s="240"/>
      <c r="NIT66" s="239"/>
      <c r="NIU66" s="239"/>
      <c r="NIV66" s="240"/>
      <c r="NIW66" s="240"/>
      <c r="NIX66" s="240"/>
      <c r="NIY66" s="239"/>
      <c r="NIZ66" s="239"/>
      <c r="NJA66" s="240"/>
      <c r="NJB66" s="239"/>
      <c r="NJC66" s="239"/>
      <c r="NJD66" s="240"/>
      <c r="NJE66" s="240"/>
      <c r="NJF66" s="240"/>
      <c r="NJG66" s="239"/>
      <c r="NJH66" s="239"/>
      <c r="NJI66" s="240"/>
      <c r="NJJ66" s="239"/>
      <c r="NJK66" s="239"/>
      <c r="NJL66" s="240"/>
      <c r="NJM66" s="240"/>
      <c r="NJN66" s="240"/>
      <c r="NJO66" s="239"/>
      <c r="NJP66" s="239"/>
      <c r="NJQ66" s="240"/>
      <c r="NJR66" s="239"/>
      <c r="NJS66" s="239"/>
      <c r="NJT66" s="240"/>
      <c r="NJU66" s="240"/>
      <c r="NJV66" s="240"/>
      <c r="NJW66" s="239"/>
      <c r="NJX66" s="239"/>
      <c r="NJY66" s="240"/>
      <c r="NJZ66" s="239"/>
      <c r="NKA66" s="239"/>
      <c r="NKB66" s="240"/>
      <c r="NKC66" s="240"/>
      <c r="NKD66" s="240"/>
      <c r="NKE66" s="239"/>
      <c r="NKF66" s="239"/>
      <c r="NKG66" s="240"/>
      <c r="NKH66" s="239"/>
      <c r="NKI66" s="239"/>
      <c r="NKJ66" s="240"/>
      <c r="NKK66" s="240"/>
      <c r="NKL66" s="240"/>
      <c r="NKM66" s="239"/>
      <c r="NKN66" s="239"/>
      <c r="NKO66" s="240"/>
      <c r="NKP66" s="239"/>
      <c r="NKQ66" s="239"/>
      <c r="NKR66" s="240"/>
      <c r="NKS66" s="240"/>
      <c r="NKT66" s="240"/>
      <c r="NKU66" s="239"/>
      <c r="NKV66" s="239"/>
      <c r="NKW66" s="240"/>
      <c r="NKX66" s="239"/>
      <c r="NKY66" s="239"/>
      <c r="NKZ66" s="240"/>
      <c r="NLA66" s="240"/>
      <c r="NLB66" s="240"/>
      <c r="NLC66" s="239"/>
      <c r="NLD66" s="239"/>
      <c r="NLE66" s="240"/>
      <c r="NLF66" s="239"/>
      <c r="NLG66" s="239"/>
      <c r="NLH66" s="240"/>
      <c r="NLI66" s="240"/>
      <c r="NLJ66" s="240"/>
      <c r="NLK66" s="239"/>
      <c r="NLL66" s="239"/>
      <c r="NLM66" s="240"/>
      <c r="NLN66" s="239"/>
      <c r="NLO66" s="239"/>
      <c r="NLP66" s="240"/>
      <c r="NLQ66" s="240"/>
      <c r="NLR66" s="240"/>
      <c r="NLS66" s="239"/>
      <c r="NLT66" s="239"/>
      <c r="NLU66" s="240"/>
      <c r="NLV66" s="239"/>
      <c r="NLW66" s="239"/>
      <c r="NLX66" s="240"/>
      <c r="NLY66" s="240"/>
      <c r="NLZ66" s="240"/>
      <c r="NMA66" s="239"/>
      <c r="NMB66" s="239"/>
      <c r="NMC66" s="240"/>
      <c r="NMD66" s="239"/>
      <c r="NME66" s="239"/>
      <c r="NMF66" s="240"/>
      <c r="NMG66" s="240"/>
      <c r="NMH66" s="240"/>
      <c r="NMI66" s="239"/>
      <c r="NMJ66" s="239"/>
      <c r="NMK66" s="240"/>
      <c r="NML66" s="239"/>
      <c r="NMM66" s="239"/>
      <c r="NMN66" s="240"/>
      <c r="NMO66" s="240"/>
      <c r="NMP66" s="240"/>
      <c r="NMQ66" s="239"/>
      <c r="NMR66" s="239"/>
      <c r="NMS66" s="240"/>
      <c r="NMT66" s="239"/>
      <c r="NMU66" s="239"/>
      <c r="NMV66" s="240"/>
      <c r="NMW66" s="240"/>
      <c r="NMX66" s="240"/>
      <c r="NMY66" s="239"/>
      <c r="NMZ66" s="239"/>
      <c r="NNA66" s="240"/>
      <c r="NNB66" s="239"/>
      <c r="NNC66" s="239"/>
      <c r="NND66" s="240"/>
      <c r="NNE66" s="240"/>
      <c r="NNF66" s="240"/>
      <c r="NNG66" s="239"/>
      <c r="NNH66" s="239"/>
      <c r="NNI66" s="240"/>
      <c r="NNJ66" s="239"/>
      <c r="NNK66" s="239"/>
      <c r="NNL66" s="240"/>
      <c r="NNM66" s="240"/>
      <c r="NNN66" s="240"/>
      <c r="NNO66" s="239"/>
      <c r="NNP66" s="239"/>
      <c r="NNQ66" s="240"/>
      <c r="NNR66" s="239"/>
      <c r="NNS66" s="239"/>
      <c r="NNT66" s="240"/>
      <c r="NNU66" s="240"/>
      <c r="NNV66" s="240"/>
      <c r="NNW66" s="239"/>
      <c r="NNX66" s="239"/>
      <c r="NNY66" s="240"/>
      <c r="NNZ66" s="239"/>
      <c r="NOA66" s="239"/>
      <c r="NOB66" s="240"/>
      <c r="NOC66" s="240"/>
      <c r="NOD66" s="240"/>
      <c r="NOE66" s="239"/>
      <c r="NOF66" s="239"/>
      <c r="NOG66" s="240"/>
      <c r="NOH66" s="239"/>
      <c r="NOI66" s="239"/>
      <c r="NOJ66" s="240"/>
      <c r="NOK66" s="240"/>
      <c r="NOL66" s="240"/>
      <c r="NOM66" s="239"/>
      <c r="NON66" s="239"/>
      <c r="NOO66" s="240"/>
      <c r="NOP66" s="239"/>
      <c r="NOQ66" s="239"/>
      <c r="NOR66" s="240"/>
      <c r="NOS66" s="240"/>
      <c r="NOT66" s="240"/>
      <c r="NOU66" s="239"/>
      <c r="NOV66" s="239"/>
      <c r="NOW66" s="240"/>
      <c r="NOX66" s="239"/>
      <c r="NOY66" s="239"/>
      <c r="NOZ66" s="240"/>
      <c r="NPA66" s="240"/>
      <c r="NPB66" s="240"/>
      <c r="NPC66" s="239"/>
      <c r="NPD66" s="239"/>
      <c r="NPE66" s="240"/>
      <c r="NPF66" s="239"/>
      <c r="NPG66" s="239"/>
      <c r="NPH66" s="240"/>
      <c r="NPI66" s="240"/>
      <c r="NPJ66" s="240"/>
      <c r="NPK66" s="239"/>
      <c r="NPL66" s="239"/>
      <c r="NPM66" s="240"/>
      <c r="NPN66" s="239"/>
      <c r="NPO66" s="239"/>
      <c r="NPP66" s="240"/>
      <c r="NPQ66" s="240"/>
      <c r="NPR66" s="240"/>
      <c r="NPS66" s="239"/>
      <c r="NPT66" s="239"/>
      <c r="NPU66" s="240"/>
      <c r="NPV66" s="239"/>
      <c r="NPW66" s="239"/>
      <c r="NPX66" s="240"/>
      <c r="NPY66" s="240"/>
      <c r="NPZ66" s="240"/>
      <c r="NQA66" s="239"/>
      <c r="NQB66" s="239"/>
      <c r="NQC66" s="240"/>
      <c r="NQD66" s="239"/>
      <c r="NQE66" s="239"/>
      <c r="NQF66" s="240"/>
      <c r="NQG66" s="240"/>
      <c r="NQH66" s="240"/>
      <c r="NQI66" s="239"/>
      <c r="NQJ66" s="239"/>
      <c r="NQK66" s="240"/>
      <c r="NQL66" s="239"/>
      <c r="NQM66" s="239"/>
      <c r="NQN66" s="240"/>
      <c r="NQO66" s="240"/>
      <c r="NQP66" s="240"/>
      <c r="NQQ66" s="239"/>
      <c r="NQR66" s="239"/>
      <c r="NQS66" s="240"/>
      <c r="NQT66" s="239"/>
      <c r="NQU66" s="239"/>
      <c r="NQV66" s="240"/>
      <c r="NQW66" s="240"/>
      <c r="NQX66" s="240"/>
      <c r="NQY66" s="239"/>
      <c r="NQZ66" s="239"/>
      <c r="NRA66" s="240"/>
      <c r="NRB66" s="239"/>
      <c r="NRC66" s="239"/>
      <c r="NRD66" s="240"/>
      <c r="NRE66" s="240"/>
      <c r="NRF66" s="240"/>
      <c r="NRG66" s="239"/>
      <c r="NRH66" s="239"/>
      <c r="NRI66" s="240"/>
      <c r="NRJ66" s="239"/>
      <c r="NRK66" s="239"/>
      <c r="NRL66" s="240"/>
      <c r="NRM66" s="240"/>
      <c r="NRN66" s="240"/>
      <c r="NRO66" s="239"/>
      <c r="NRP66" s="239"/>
      <c r="NRQ66" s="240"/>
      <c r="NRR66" s="239"/>
      <c r="NRS66" s="239"/>
      <c r="NRT66" s="240"/>
      <c r="NRU66" s="240"/>
      <c r="NRV66" s="240"/>
      <c r="NRW66" s="239"/>
      <c r="NRX66" s="239"/>
      <c r="NRY66" s="240"/>
      <c r="NRZ66" s="239"/>
      <c r="NSA66" s="239"/>
      <c r="NSB66" s="240"/>
      <c r="NSC66" s="240"/>
      <c r="NSD66" s="240"/>
      <c r="NSE66" s="239"/>
      <c r="NSF66" s="239"/>
      <c r="NSG66" s="240"/>
      <c r="NSH66" s="239"/>
      <c r="NSI66" s="239"/>
      <c r="NSJ66" s="240"/>
      <c r="NSK66" s="240"/>
      <c r="NSL66" s="240"/>
      <c r="NSM66" s="239"/>
      <c r="NSN66" s="239"/>
      <c r="NSO66" s="240"/>
      <c r="NSP66" s="239"/>
      <c r="NSQ66" s="239"/>
      <c r="NSR66" s="240"/>
      <c r="NSS66" s="240"/>
      <c r="NST66" s="240"/>
      <c r="NSU66" s="239"/>
      <c r="NSV66" s="239"/>
      <c r="NSW66" s="240"/>
      <c r="NSX66" s="239"/>
      <c r="NSY66" s="239"/>
      <c r="NSZ66" s="240"/>
      <c r="NTA66" s="240"/>
      <c r="NTB66" s="240"/>
      <c r="NTC66" s="239"/>
      <c r="NTD66" s="239"/>
      <c r="NTE66" s="240"/>
      <c r="NTF66" s="239"/>
      <c r="NTG66" s="239"/>
      <c r="NTH66" s="240"/>
      <c r="NTI66" s="240"/>
      <c r="NTJ66" s="240"/>
      <c r="NTK66" s="239"/>
      <c r="NTL66" s="239"/>
      <c r="NTM66" s="240"/>
      <c r="NTN66" s="239"/>
      <c r="NTO66" s="239"/>
      <c r="NTP66" s="240"/>
      <c r="NTQ66" s="240"/>
      <c r="NTR66" s="240"/>
      <c r="NTS66" s="239"/>
      <c r="NTT66" s="239"/>
      <c r="NTU66" s="240"/>
      <c r="NTV66" s="239"/>
      <c r="NTW66" s="239"/>
      <c r="NTX66" s="240"/>
      <c r="NTY66" s="240"/>
      <c r="NTZ66" s="240"/>
      <c r="NUA66" s="239"/>
      <c r="NUB66" s="239"/>
      <c r="NUC66" s="240"/>
      <c r="NUD66" s="239"/>
      <c r="NUE66" s="239"/>
      <c r="NUF66" s="240"/>
      <c r="NUG66" s="240"/>
      <c r="NUH66" s="240"/>
      <c r="NUI66" s="239"/>
      <c r="NUJ66" s="239"/>
      <c r="NUK66" s="240"/>
      <c r="NUL66" s="239"/>
      <c r="NUM66" s="239"/>
      <c r="NUN66" s="240"/>
      <c r="NUO66" s="240"/>
      <c r="NUP66" s="240"/>
      <c r="NUQ66" s="239"/>
      <c r="NUR66" s="239"/>
      <c r="NUS66" s="240"/>
      <c r="NUT66" s="239"/>
      <c r="NUU66" s="239"/>
      <c r="NUV66" s="240"/>
      <c r="NUW66" s="240"/>
      <c r="NUX66" s="240"/>
      <c r="NUY66" s="239"/>
      <c r="NUZ66" s="239"/>
      <c r="NVA66" s="240"/>
      <c r="NVB66" s="239"/>
      <c r="NVC66" s="239"/>
      <c r="NVD66" s="240"/>
      <c r="NVE66" s="240"/>
      <c r="NVF66" s="240"/>
      <c r="NVG66" s="239"/>
      <c r="NVH66" s="239"/>
      <c r="NVI66" s="240"/>
      <c r="NVJ66" s="239"/>
      <c r="NVK66" s="239"/>
      <c r="NVL66" s="240"/>
      <c r="NVM66" s="240"/>
      <c r="NVN66" s="240"/>
      <c r="NVO66" s="239"/>
      <c r="NVP66" s="239"/>
      <c r="NVQ66" s="240"/>
      <c r="NVR66" s="239"/>
      <c r="NVS66" s="239"/>
      <c r="NVT66" s="240"/>
      <c r="NVU66" s="240"/>
      <c r="NVV66" s="240"/>
      <c r="NVW66" s="239"/>
      <c r="NVX66" s="239"/>
      <c r="NVY66" s="240"/>
      <c r="NVZ66" s="239"/>
      <c r="NWA66" s="239"/>
      <c r="NWB66" s="240"/>
      <c r="NWC66" s="240"/>
      <c r="NWD66" s="240"/>
      <c r="NWE66" s="239"/>
      <c r="NWF66" s="239"/>
      <c r="NWG66" s="240"/>
      <c r="NWH66" s="239"/>
      <c r="NWI66" s="239"/>
      <c r="NWJ66" s="240"/>
      <c r="NWK66" s="240"/>
      <c r="NWL66" s="240"/>
      <c r="NWM66" s="239"/>
      <c r="NWN66" s="239"/>
      <c r="NWO66" s="240"/>
      <c r="NWP66" s="239"/>
      <c r="NWQ66" s="239"/>
      <c r="NWR66" s="240"/>
      <c r="NWS66" s="240"/>
      <c r="NWT66" s="240"/>
      <c r="NWU66" s="239"/>
      <c r="NWV66" s="239"/>
      <c r="NWW66" s="240"/>
      <c r="NWX66" s="239"/>
      <c r="NWY66" s="239"/>
      <c r="NWZ66" s="240"/>
      <c r="NXA66" s="240"/>
      <c r="NXB66" s="240"/>
      <c r="NXC66" s="239"/>
      <c r="NXD66" s="239"/>
      <c r="NXE66" s="240"/>
      <c r="NXF66" s="239"/>
      <c r="NXG66" s="239"/>
      <c r="NXH66" s="240"/>
      <c r="NXI66" s="240"/>
      <c r="NXJ66" s="240"/>
      <c r="NXK66" s="239"/>
      <c r="NXL66" s="239"/>
      <c r="NXM66" s="240"/>
      <c r="NXN66" s="239"/>
      <c r="NXO66" s="239"/>
      <c r="NXP66" s="240"/>
      <c r="NXQ66" s="240"/>
      <c r="NXR66" s="240"/>
      <c r="NXS66" s="239"/>
      <c r="NXT66" s="239"/>
      <c r="NXU66" s="240"/>
      <c r="NXV66" s="239"/>
      <c r="NXW66" s="239"/>
      <c r="NXX66" s="240"/>
      <c r="NXY66" s="240"/>
      <c r="NXZ66" s="240"/>
      <c r="NYA66" s="239"/>
      <c r="NYB66" s="239"/>
      <c r="NYC66" s="240"/>
      <c r="NYD66" s="239"/>
      <c r="NYE66" s="239"/>
      <c r="NYF66" s="240"/>
      <c r="NYG66" s="240"/>
      <c r="NYH66" s="240"/>
      <c r="NYI66" s="239"/>
      <c r="NYJ66" s="239"/>
      <c r="NYK66" s="240"/>
      <c r="NYL66" s="239"/>
      <c r="NYM66" s="239"/>
      <c r="NYN66" s="240"/>
      <c r="NYO66" s="240"/>
      <c r="NYP66" s="240"/>
      <c r="NYQ66" s="239"/>
      <c r="NYR66" s="239"/>
      <c r="NYS66" s="240"/>
      <c r="NYT66" s="239"/>
      <c r="NYU66" s="239"/>
      <c r="NYV66" s="240"/>
      <c r="NYW66" s="240"/>
      <c r="NYX66" s="240"/>
      <c r="NYY66" s="239"/>
      <c r="NYZ66" s="239"/>
      <c r="NZA66" s="240"/>
      <c r="NZB66" s="239"/>
      <c r="NZC66" s="239"/>
      <c r="NZD66" s="240"/>
      <c r="NZE66" s="240"/>
      <c r="NZF66" s="240"/>
      <c r="NZG66" s="239"/>
      <c r="NZH66" s="239"/>
      <c r="NZI66" s="240"/>
      <c r="NZJ66" s="239"/>
      <c r="NZK66" s="239"/>
      <c r="NZL66" s="240"/>
      <c r="NZM66" s="240"/>
      <c r="NZN66" s="240"/>
      <c r="NZO66" s="239"/>
      <c r="NZP66" s="239"/>
      <c r="NZQ66" s="240"/>
      <c r="NZR66" s="239"/>
      <c r="NZS66" s="239"/>
      <c r="NZT66" s="240"/>
      <c r="NZU66" s="240"/>
      <c r="NZV66" s="240"/>
      <c r="NZW66" s="239"/>
      <c r="NZX66" s="239"/>
      <c r="NZY66" s="240"/>
      <c r="NZZ66" s="239"/>
      <c r="OAA66" s="239"/>
      <c r="OAB66" s="240"/>
      <c r="OAC66" s="240"/>
      <c r="OAD66" s="240"/>
      <c r="OAE66" s="239"/>
      <c r="OAF66" s="239"/>
      <c r="OAG66" s="240"/>
      <c r="OAH66" s="239"/>
      <c r="OAI66" s="239"/>
      <c r="OAJ66" s="240"/>
      <c r="OAK66" s="240"/>
      <c r="OAL66" s="240"/>
      <c r="OAM66" s="239"/>
      <c r="OAN66" s="239"/>
      <c r="OAO66" s="240"/>
      <c r="OAP66" s="239"/>
      <c r="OAQ66" s="239"/>
      <c r="OAR66" s="240"/>
      <c r="OAS66" s="240"/>
      <c r="OAT66" s="240"/>
      <c r="OAU66" s="239"/>
      <c r="OAV66" s="239"/>
      <c r="OAW66" s="240"/>
      <c r="OAX66" s="239"/>
      <c r="OAY66" s="239"/>
      <c r="OAZ66" s="240"/>
      <c r="OBA66" s="240"/>
      <c r="OBB66" s="240"/>
      <c r="OBC66" s="239"/>
      <c r="OBD66" s="239"/>
      <c r="OBE66" s="240"/>
      <c r="OBF66" s="239"/>
      <c r="OBG66" s="239"/>
      <c r="OBH66" s="240"/>
      <c r="OBI66" s="240"/>
      <c r="OBJ66" s="240"/>
      <c r="OBK66" s="239"/>
      <c r="OBL66" s="239"/>
      <c r="OBM66" s="240"/>
      <c r="OBN66" s="239"/>
      <c r="OBO66" s="239"/>
      <c r="OBP66" s="240"/>
      <c r="OBQ66" s="240"/>
      <c r="OBR66" s="240"/>
      <c r="OBS66" s="239"/>
      <c r="OBT66" s="239"/>
      <c r="OBU66" s="240"/>
      <c r="OBV66" s="239"/>
      <c r="OBW66" s="239"/>
      <c r="OBX66" s="240"/>
      <c r="OBY66" s="240"/>
      <c r="OBZ66" s="240"/>
      <c r="OCA66" s="239"/>
      <c r="OCB66" s="239"/>
      <c r="OCC66" s="240"/>
      <c r="OCD66" s="239"/>
      <c r="OCE66" s="239"/>
      <c r="OCF66" s="240"/>
      <c r="OCG66" s="240"/>
      <c r="OCH66" s="240"/>
      <c r="OCI66" s="239"/>
      <c r="OCJ66" s="239"/>
      <c r="OCK66" s="240"/>
      <c r="OCL66" s="239"/>
      <c r="OCM66" s="239"/>
      <c r="OCN66" s="240"/>
      <c r="OCO66" s="240"/>
      <c r="OCP66" s="240"/>
      <c r="OCQ66" s="239"/>
      <c r="OCR66" s="239"/>
      <c r="OCS66" s="240"/>
      <c r="OCT66" s="239"/>
      <c r="OCU66" s="239"/>
      <c r="OCV66" s="240"/>
      <c r="OCW66" s="240"/>
      <c r="OCX66" s="240"/>
      <c r="OCY66" s="239"/>
      <c r="OCZ66" s="239"/>
      <c r="ODA66" s="240"/>
      <c r="ODB66" s="239"/>
      <c r="ODC66" s="239"/>
      <c r="ODD66" s="240"/>
      <c r="ODE66" s="240"/>
      <c r="ODF66" s="240"/>
      <c r="ODG66" s="239"/>
      <c r="ODH66" s="239"/>
      <c r="ODI66" s="240"/>
      <c r="ODJ66" s="239"/>
      <c r="ODK66" s="239"/>
      <c r="ODL66" s="240"/>
      <c r="ODM66" s="240"/>
      <c r="ODN66" s="240"/>
      <c r="ODO66" s="239"/>
      <c r="ODP66" s="239"/>
      <c r="ODQ66" s="240"/>
      <c r="ODR66" s="239"/>
      <c r="ODS66" s="239"/>
      <c r="ODT66" s="240"/>
      <c r="ODU66" s="240"/>
      <c r="ODV66" s="240"/>
      <c r="ODW66" s="239"/>
      <c r="ODX66" s="239"/>
      <c r="ODY66" s="240"/>
      <c r="ODZ66" s="239"/>
      <c r="OEA66" s="239"/>
      <c r="OEB66" s="240"/>
      <c r="OEC66" s="240"/>
      <c r="OED66" s="240"/>
      <c r="OEE66" s="239"/>
      <c r="OEF66" s="239"/>
      <c r="OEG66" s="240"/>
      <c r="OEH66" s="239"/>
      <c r="OEI66" s="239"/>
      <c r="OEJ66" s="240"/>
      <c r="OEK66" s="240"/>
      <c r="OEL66" s="240"/>
      <c r="OEM66" s="239"/>
      <c r="OEN66" s="239"/>
      <c r="OEO66" s="240"/>
      <c r="OEP66" s="239"/>
      <c r="OEQ66" s="239"/>
      <c r="OER66" s="240"/>
      <c r="OES66" s="240"/>
      <c r="OET66" s="240"/>
      <c r="OEU66" s="239"/>
      <c r="OEV66" s="239"/>
      <c r="OEW66" s="240"/>
      <c r="OEX66" s="239"/>
      <c r="OEY66" s="239"/>
      <c r="OEZ66" s="240"/>
      <c r="OFA66" s="240"/>
      <c r="OFB66" s="240"/>
      <c r="OFC66" s="239"/>
      <c r="OFD66" s="239"/>
      <c r="OFE66" s="240"/>
      <c r="OFF66" s="239"/>
      <c r="OFG66" s="239"/>
      <c r="OFH66" s="240"/>
      <c r="OFI66" s="240"/>
      <c r="OFJ66" s="240"/>
      <c r="OFK66" s="239"/>
      <c r="OFL66" s="239"/>
      <c r="OFM66" s="240"/>
      <c r="OFN66" s="239"/>
      <c r="OFO66" s="239"/>
      <c r="OFP66" s="240"/>
      <c r="OFQ66" s="240"/>
      <c r="OFR66" s="240"/>
      <c r="OFS66" s="239"/>
      <c r="OFT66" s="239"/>
      <c r="OFU66" s="240"/>
      <c r="OFV66" s="239"/>
      <c r="OFW66" s="239"/>
      <c r="OFX66" s="240"/>
      <c r="OFY66" s="240"/>
      <c r="OFZ66" s="240"/>
      <c r="OGA66" s="239"/>
      <c r="OGB66" s="239"/>
      <c r="OGC66" s="240"/>
      <c r="OGD66" s="239"/>
      <c r="OGE66" s="239"/>
      <c r="OGF66" s="240"/>
      <c r="OGG66" s="240"/>
      <c r="OGH66" s="240"/>
      <c r="OGI66" s="239"/>
      <c r="OGJ66" s="239"/>
      <c r="OGK66" s="240"/>
      <c r="OGL66" s="239"/>
      <c r="OGM66" s="239"/>
      <c r="OGN66" s="240"/>
      <c r="OGO66" s="240"/>
      <c r="OGP66" s="240"/>
      <c r="OGQ66" s="239"/>
      <c r="OGR66" s="239"/>
      <c r="OGS66" s="240"/>
      <c r="OGT66" s="239"/>
      <c r="OGU66" s="239"/>
      <c r="OGV66" s="240"/>
      <c r="OGW66" s="240"/>
      <c r="OGX66" s="240"/>
      <c r="OGY66" s="239"/>
      <c r="OGZ66" s="239"/>
      <c r="OHA66" s="240"/>
      <c r="OHB66" s="239"/>
      <c r="OHC66" s="239"/>
      <c r="OHD66" s="240"/>
      <c r="OHE66" s="240"/>
      <c r="OHF66" s="240"/>
      <c r="OHG66" s="239"/>
      <c r="OHH66" s="239"/>
      <c r="OHI66" s="240"/>
      <c r="OHJ66" s="239"/>
      <c r="OHK66" s="239"/>
      <c r="OHL66" s="240"/>
      <c r="OHM66" s="240"/>
      <c r="OHN66" s="240"/>
      <c r="OHO66" s="239"/>
      <c r="OHP66" s="239"/>
      <c r="OHQ66" s="240"/>
      <c r="OHR66" s="239"/>
      <c r="OHS66" s="239"/>
      <c r="OHT66" s="240"/>
      <c r="OHU66" s="240"/>
      <c r="OHV66" s="240"/>
      <c r="OHW66" s="239"/>
      <c r="OHX66" s="239"/>
      <c r="OHY66" s="240"/>
      <c r="OHZ66" s="239"/>
      <c r="OIA66" s="239"/>
      <c r="OIB66" s="240"/>
      <c r="OIC66" s="240"/>
      <c r="OID66" s="240"/>
      <c r="OIE66" s="239"/>
      <c r="OIF66" s="239"/>
      <c r="OIG66" s="240"/>
      <c r="OIH66" s="239"/>
      <c r="OII66" s="239"/>
      <c r="OIJ66" s="240"/>
      <c r="OIK66" s="240"/>
      <c r="OIL66" s="240"/>
      <c r="OIM66" s="239"/>
      <c r="OIN66" s="239"/>
      <c r="OIO66" s="240"/>
      <c r="OIP66" s="239"/>
      <c r="OIQ66" s="239"/>
      <c r="OIR66" s="240"/>
      <c r="OIS66" s="240"/>
      <c r="OIT66" s="240"/>
      <c r="OIU66" s="239"/>
      <c r="OIV66" s="239"/>
      <c r="OIW66" s="240"/>
      <c r="OIX66" s="239"/>
      <c r="OIY66" s="239"/>
      <c r="OIZ66" s="240"/>
      <c r="OJA66" s="240"/>
      <c r="OJB66" s="240"/>
      <c r="OJC66" s="239"/>
      <c r="OJD66" s="239"/>
      <c r="OJE66" s="240"/>
      <c r="OJF66" s="239"/>
      <c r="OJG66" s="239"/>
      <c r="OJH66" s="240"/>
      <c r="OJI66" s="240"/>
      <c r="OJJ66" s="240"/>
      <c r="OJK66" s="239"/>
      <c r="OJL66" s="239"/>
      <c r="OJM66" s="240"/>
      <c r="OJN66" s="239"/>
      <c r="OJO66" s="239"/>
      <c r="OJP66" s="240"/>
      <c r="OJQ66" s="240"/>
      <c r="OJR66" s="240"/>
      <c r="OJS66" s="239"/>
      <c r="OJT66" s="239"/>
      <c r="OJU66" s="240"/>
      <c r="OJV66" s="239"/>
      <c r="OJW66" s="239"/>
      <c r="OJX66" s="240"/>
      <c r="OJY66" s="240"/>
      <c r="OJZ66" s="240"/>
      <c r="OKA66" s="239"/>
      <c r="OKB66" s="239"/>
      <c r="OKC66" s="240"/>
      <c r="OKD66" s="239"/>
      <c r="OKE66" s="239"/>
      <c r="OKF66" s="240"/>
      <c r="OKG66" s="240"/>
      <c r="OKH66" s="240"/>
      <c r="OKI66" s="239"/>
      <c r="OKJ66" s="239"/>
      <c r="OKK66" s="240"/>
      <c r="OKL66" s="239"/>
      <c r="OKM66" s="239"/>
      <c r="OKN66" s="240"/>
      <c r="OKO66" s="240"/>
      <c r="OKP66" s="240"/>
      <c r="OKQ66" s="239"/>
      <c r="OKR66" s="239"/>
      <c r="OKS66" s="240"/>
      <c r="OKT66" s="239"/>
      <c r="OKU66" s="239"/>
      <c r="OKV66" s="240"/>
      <c r="OKW66" s="240"/>
      <c r="OKX66" s="240"/>
      <c r="OKY66" s="239"/>
      <c r="OKZ66" s="239"/>
      <c r="OLA66" s="240"/>
      <c r="OLB66" s="239"/>
      <c r="OLC66" s="239"/>
      <c r="OLD66" s="240"/>
      <c r="OLE66" s="240"/>
      <c r="OLF66" s="240"/>
      <c r="OLG66" s="239"/>
      <c r="OLH66" s="239"/>
      <c r="OLI66" s="240"/>
      <c r="OLJ66" s="239"/>
      <c r="OLK66" s="239"/>
      <c r="OLL66" s="240"/>
      <c r="OLM66" s="240"/>
      <c r="OLN66" s="240"/>
      <c r="OLO66" s="239"/>
      <c r="OLP66" s="239"/>
      <c r="OLQ66" s="240"/>
      <c r="OLR66" s="239"/>
      <c r="OLS66" s="239"/>
      <c r="OLT66" s="240"/>
      <c r="OLU66" s="240"/>
      <c r="OLV66" s="240"/>
      <c r="OLW66" s="239"/>
      <c r="OLX66" s="239"/>
      <c r="OLY66" s="240"/>
      <c r="OLZ66" s="239"/>
      <c r="OMA66" s="239"/>
      <c r="OMB66" s="240"/>
      <c r="OMC66" s="240"/>
      <c r="OMD66" s="240"/>
      <c r="OME66" s="239"/>
      <c r="OMF66" s="239"/>
      <c r="OMG66" s="240"/>
      <c r="OMH66" s="239"/>
      <c r="OMI66" s="239"/>
      <c r="OMJ66" s="240"/>
      <c r="OMK66" s="240"/>
      <c r="OML66" s="240"/>
      <c r="OMM66" s="239"/>
      <c r="OMN66" s="239"/>
      <c r="OMO66" s="240"/>
      <c r="OMP66" s="239"/>
      <c r="OMQ66" s="239"/>
      <c r="OMR66" s="240"/>
      <c r="OMS66" s="240"/>
      <c r="OMT66" s="240"/>
      <c r="OMU66" s="239"/>
      <c r="OMV66" s="239"/>
      <c r="OMW66" s="240"/>
      <c r="OMX66" s="239"/>
      <c r="OMY66" s="239"/>
      <c r="OMZ66" s="240"/>
      <c r="ONA66" s="240"/>
      <c r="ONB66" s="240"/>
      <c r="ONC66" s="239"/>
      <c r="OND66" s="239"/>
      <c r="ONE66" s="240"/>
      <c r="ONF66" s="239"/>
      <c r="ONG66" s="239"/>
      <c r="ONH66" s="240"/>
      <c r="ONI66" s="240"/>
      <c r="ONJ66" s="240"/>
      <c r="ONK66" s="239"/>
      <c r="ONL66" s="239"/>
      <c r="ONM66" s="240"/>
      <c r="ONN66" s="239"/>
      <c r="ONO66" s="239"/>
      <c r="ONP66" s="240"/>
      <c r="ONQ66" s="240"/>
      <c r="ONR66" s="240"/>
      <c r="ONS66" s="239"/>
      <c r="ONT66" s="239"/>
      <c r="ONU66" s="240"/>
      <c r="ONV66" s="239"/>
      <c r="ONW66" s="239"/>
      <c r="ONX66" s="240"/>
      <c r="ONY66" s="240"/>
      <c r="ONZ66" s="240"/>
      <c r="OOA66" s="239"/>
      <c r="OOB66" s="239"/>
      <c r="OOC66" s="240"/>
      <c r="OOD66" s="239"/>
      <c r="OOE66" s="239"/>
      <c r="OOF66" s="240"/>
      <c r="OOG66" s="240"/>
      <c r="OOH66" s="240"/>
      <c r="OOI66" s="239"/>
      <c r="OOJ66" s="239"/>
      <c r="OOK66" s="240"/>
      <c r="OOL66" s="239"/>
      <c r="OOM66" s="239"/>
      <c r="OON66" s="240"/>
      <c r="OOO66" s="240"/>
      <c r="OOP66" s="240"/>
      <c r="OOQ66" s="239"/>
      <c r="OOR66" s="239"/>
      <c r="OOS66" s="240"/>
      <c r="OOT66" s="239"/>
      <c r="OOU66" s="239"/>
      <c r="OOV66" s="240"/>
      <c r="OOW66" s="240"/>
      <c r="OOX66" s="240"/>
      <c r="OOY66" s="239"/>
      <c r="OOZ66" s="239"/>
      <c r="OPA66" s="240"/>
      <c r="OPB66" s="239"/>
      <c r="OPC66" s="239"/>
      <c r="OPD66" s="240"/>
      <c r="OPE66" s="240"/>
      <c r="OPF66" s="240"/>
      <c r="OPG66" s="239"/>
      <c r="OPH66" s="239"/>
      <c r="OPI66" s="240"/>
      <c r="OPJ66" s="239"/>
      <c r="OPK66" s="239"/>
      <c r="OPL66" s="240"/>
      <c r="OPM66" s="240"/>
      <c r="OPN66" s="240"/>
      <c r="OPO66" s="239"/>
      <c r="OPP66" s="239"/>
      <c r="OPQ66" s="240"/>
      <c r="OPR66" s="239"/>
      <c r="OPS66" s="239"/>
      <c r="OPT66" s="240"/>
      <c r="OPU66" s="240"/>
      <c r="OPV66" s="240"/>
      <c r="OPW66" s="239"/>
      <c r="OPX66" s="239"/>
      <c r="OPY66" s="240"/>
      <c r="OPZ66" s="239"/>
      <c r="OQA66" s="239"/>
      <c r="OQB66" s="240"/>
      <c r="OQC66" s="240"/>
      <c r="OQD66" s="240"/>
      <c r="OQE66" s="239"/>
      <c r="OQF66" s="239"/>
      <c r="OQG66" s="240"/>
      <c r="OQH66" s="239"/>
      <c r="OQI66" s="239"/>
      <c r="OQJ66" s="240"/>
      <c r="OQK66" s="240"/>
      <c r="OQL66" s="240"/>
      <c r="OQM66" s="239"/>
      <c r="OQN66" s="239"/>
      <c r="OQO66" s="240"/>
      <c r="OQP66" s="239"/>
      <c r="OQQ66" s="239"/>
      <c r="OQR66" s="240"/>
      <c r="OQS66" s="240"/>
      <c r="OQT66" s="240"/>
      <c r="OQU66" s="239"/>
      <c r="OQV66" s="239"/>
      <c r="OQW66" s="240"/>
      <c r="OQX66" s="239"/>
      <c r="OQY66" s="239"/>
      <c r="OQZ66" s="240"/>
      <c r="ORA66" s="240"/>
      <c r="ORB66" s="240"/>
      <c r="ORC66" s="239"/>
      <c r="ORD66" s="239"/>
      <c r="ORE66" s="240"/>
      <c r="ORF66" s="239"/>
      <c r="ORG66" s="239"/>
      <c r="ORH66" s="240"/>
      <c r="ORI66" s="240"/>
      <c r="ORJ66" s="240"/>
      <c r="ORK66" s="239"/>
      <c r="ORL66" s="239"/>
      <c r="ORM66" s="240"/>
      <c r="ORN66" s="239"/>
      <c r="ORO66" s="239"/>
      <c r="ORP66" s="240"/>
      <c r="ORQ66" s="240"/>
      <c r="ORR66" s="240"/>
      <c r="ORS66" s="239"/>
      <c r="ORT66" s="239"/>
      <c r="ORU66" s="240"/>
      <c r="ORV66" s="239"/>
      <c r="ORW66" s="239"/>
      <c r="ORX66" s="240"/>
      <c r="ORY66" s="240"/>
      <c r="ORZ66" s="240"/>
      <c r="OSA66" s="239"/>
      <c r="OSB66" s="239"/>
      <c r="OSC66" s="240"/>
      <c r="OSD66" s="239"/>
      <c r="OSE66" s="239"/>
      <c r="OSF66" s="240"/>
      <c r="OSG66" s="240"/>
      <c r="OSH66" s="240"/>
      <c r="OSI66" s="239"/>
      <c r="OSJ66" s="239"/>
      <c r="OSK66" s="240"/>
      <c r="OSL66" s="239"/>
      <c r="OSM66" s="239"/>
      <c r="OSN66" s="240"/>
      <c r="OSO66" s="240"/>
      <c r="OSP66" s="240"/>
      <c r="OSQ66" s="239"/>
      <c r="OSR66" s="239"/>
      <c r="OSS66" s="240"/>
      <c r="OST66" s="239"/>
      <c r="OSU66" s="239"/>
      <c r="OSV66" s="240"/>
      <c r="OSW66" s="240"/>
      <c r="OSX66" s="240"/>
      <c r="OSY66" s="239"/>
      <c r="OSZ66" s="239"/>
      <c r="OTA66" s="240"/>
      <c r="OTB66" s="239"/>
      <c r="OTC66" s="239"/>
      <c r="OTD66" s="240"/>
      <c r="OTE66" s="240"/>
      <c r="OTF66" s="240"/>
      <c r="OTG66" s="239"/>
      <c r="OTH66" s="239"/>
      <c r="OTI66" s="240"/>
      <c r="OTJ66" s="239"/>
      <c r="OTK66" s="239"/>
      <c r="OTL66" s="240"/>
      <c r="OTM66" s="240"/>
      <c r="OTN66" s="240"/>
      <c r="OTO66" s="239"/>
      <c r="OTP66" s="239"/>
      <c r="OTQ66" s="240"/>
      <c r="OTR66" s="239"/>
      <c r="OTS66" s="239"/>
      <c r="OTT66" s="240"/>
      <c r="OTU66" s="240"/>
      <c r="OTV66" s="240"/>
      <c r="OTW66" s="239"/>
      <c r="OTX66" s="239"/>
      <c r="OTY66" s="240"/>
      <c r="OTZ66" s="239"/>
      <c r="OUA66" s="239"/>
      <c r="OUB66" s="240"/>
      <c r="OUC66" s="240"/>
      <c r="OUD66" s="240"/>
      <c r="OUE66" s="239"/>
      <c r="OUF66" s="239"/>
      <c r="OUG66" s="240"/>
      <c r="OUH66" s="239"/>
      <c r="OUI66" s="239"/>
      <c r="OUJ66" s="240"/>
      <c r="OUK66" s="240"/>
      <c r="OUL66" s="240"/>
      <c r="OUM66" s="239"/>
      <c r="OUN66" s="239"/>
      <c r="OUO66" s="240"/>
      <c r="OUP66" s="239"/>
      <c r="OUQ66" s="239"/>
      <c r="OUR66" s="240"/>
      <c r="OUS66" s="240"/>
      <c r="OUT66" s="240"/>
      <c r="OUU66" s="239"/>
      <c r="OUV66" s="239"/>
      <c r="OUW66" s="240"/>
      <c r="OUX66" s="239"/>
      <c r="OUY66" s="239"/>
      <c r="OUZ66" s="240"/>
      <c r="OVA66" s="240"/>
      <c r="OVB66" s="240"/>
      <c r="OVC66" s="239"/>
      <c r="OVD66" s="239"/>
      <c r="OVE66" s="240"/>
      <c r="OVF66" s="239"/>
      <c r="OVG66" s="239"/>
      <c r="OVH66" s="240"/>
      <c r="OVI66" s="240"/>
      <c r="OVJ66" s="240"/>
      <c r="OVK66" s="239"/>
      <c r="OVL66" s="239"/>
      <c r="OVM66" s="240"/>
      <c r="OVN66" s="239"/>
      <c r="OVO66" s="239"/>
      <c r="OVP66" s="240"/>
      <c r="OVQ66" s="240"/>
      <c r="OVR66" s="240"/>
      <c r="OVS66" s="239"/>
      <c r="OVT66" s="239"/>
      <c r="OVU66" s="240"/>
      <c r="OVV66" s="239"/>
      <c r="OVW66" s="239"/>
      <c r="OVX66" s="240"/>
      <c r="OVY66" s="240"/>
      <c r="OVZ66" s="240"/>
      <c r="OWA66" s="239"/>
      <c r="OWB66" s="239"/>
      <c r="OWC66" s="240"/>
      <c r="OWD66" s="239"/>
      <c r="OWE66" s="239"/>
      <c r="OWF66" s="240"/>
      <c r="OWG66" s="240"/>
      <c r="OWH66" s="240"/>
      <c r="OWI66" s="239"/>
      <c r="OWJ66" s="239"/>
      <c r="OWK66" s="240"/>
      <c r="OWL66" s="239"/>
      <c r="OWM66" s="239"/>
      <c r="OWN66" s="240"/>
      <c r="OWO66" s="240"/>
      <c r="OWP66" s="240"/>
      <c r="OWQ66" s="239"/>
      <c r="OWR66" s="239"/>
      <c r="OWS66" s="240"/>
      <c r="OWT66" s="239"/>
      <c r="OWU66" s="239"/>
      <c r="OWV66" s="240"/>
      <c r="OWW66" s="240"/>
      <c r="OWX66" s="240"/>
      <c r="OWY66" s="239"/>
      <c r="OWZ66" s="239"/>
      <c r="OXA66" s="240"/>
      <c r="OXB66" s="239"/>
      <c r="OXC66" s="239"/>
      <c r="OXD66" s="240"/>
      <c r="OXE66" s="240"/>
      <c r="OXF66" s="240"/>
      <c r="OXG66" s="239"/>
      <c r="OXH66" s="239"/>
      <c r="OXI66" s="240"/>
      <c r="OXJ66" s="239"/>
      <c r="OXK66" s="239"/>
      <c r="OXL66" s="240"/>
      <c r="OXM66" s="240"/>
      <c r="OXN66" s="240"/>
      <c r="OXO66" s="239"/>
      <c r="OXP66" s="239"/>
      <c r="OXQ66" s="240"/>
      <c r="OXR66" s="239"/>
      <c r="OXS66" s="239"/>
      <c r="OXT66" s="240"/>
      <c r="OXU66" s="240"/>
      <c r="OXV66" s="240"/>
      <c r="OXW66" s="239"/>
      <c r="OXX66" s="239"/>
      <c r="OXY66" s="240"/>
      <c r="OXZ66" s="239"/>
      <c r="OYA66" s="239"/>
      <c r="OYB66" s="240"/>
      <c r="OYC66" s="240"/>
      <c r="OYD66" s="240"/>
      <c r="OYE66" s="239"/>
      <c r="OYF66" s="239"/>
      <c r="OYG66" s="240"/>
      <c r="OYH66" s="239"/>
      <c r="OYI66" s="239"/>
      <c r="OYJ66" s="240"/>
      <c r="OYK66" s="240"/>
      <c r="OYL66" s="240"/>
      <c r="OYM66" s="239"/>
      <c r="OYN66" s="239"/>
      <c r="OYO66" s="240"/>
      <c r="OYP66" s="239"/>
      <c r="OYQ66" s="239"/>
      <c r="OYR66" s="240"/>
      <c r="OYS66" s="240"/>
      <c r="OYT66" s="240"/>
      <c r="OYU66" s="239"/>
      <c r="OYV66" s="239"/>
      <c r="OYW66" s="240"/>
      <c r="OYX66" s="239"/>
      <c r="OYY66" s="239"/>
      <c r="OYZ66" s="240"/>
      <c r="OZA66" s="240"/>
      <c r="OZB66" s="240"/>
      <c r="OZC66" s="239"/>
      <c r="OZD66" s="239"/>
      <c r="OZE66" s="240"/>
      <c r="OZF66" s="239"/>
      <c r="OZG66" s="239"/>
      <c r="OZH66" s="240"/>
      <c r="OZI66" s="240"/>
      <c r="OZJ66" s="240"/>
      <c r="OZK66" s="239"/>
      <c r="OZL66" s="239"/>
      <c r="OZM66" s="240"/>
      <c r="OZN66" s="239"/>
      <c r="OZO66" s="239"/>
      <c r="OZP66" s="240"/>
      <c r="OZQ66" s="240"/>
      <c r="OZR66" s="240"/>
      <c r="OZS66" s="239"/>
      <c r="OZT66" s="239"/>
      <c r="OZU66" s="240"/>
      <c r="OZV66" s="239"/>
      <c r="OZW66" s="239"/>
      <c r="OZX66" s="240"/>
      <c r="OZY66" s="240"/>
      <c r="OZZ66" s="240"/>
      <c r="PAA66" s="239"/>
      <c r="PAB66" s="239"/>
      <c r="PAC66" s="240"/>
      <c r="PAD66" s="239"/>
      <c r="PAE66" s="239"/>
      <c r="PAF66" s="240"/>
      <c r="PAG66" s="240"/>
      <c r="PAH66" s="240"/>
      <c r="PAI66" s="239"/>
      <c r="PAJ66" s="239"/>
      <c r="PAK66" s="240"/>
      <c r="PAL66" s="239"/>
      <c r="PAM66" s="239"/>
      <c r="PAN66" s="240"/>
      <c r="PAO66" s="240"/>
      <c r="PAP66" s="240"/>
      <c r="PAQ66" s="239"/>
      <c r="PAR66" s="239"/>
      <c r="PAS66" s="240"/>
      <c r="PAT66" s="239"/>
      <c r="PAU66" s="239"/>
      <c r="PAV66" s="240"/>
      <c r="PAW66" s="240"/>
      <c r="PAX66" s="240"/>
      <c r="PAY66" s="239"/>
      <c r="PAZ66" s="239"/>
      <c r="PBA66" s="240"/>
      <c r="PBB66" s="239"/>
      <c r="PBC66" s="239"/>
      <c r="PBD66" s="240"/>
      <c r="PBE66" s="240"/>
      <c r="PBF66" s="240"/>
      <c r="PBG66" s="239"/>
      <c r="PBH66" s="239"/>
      <c r="PBI66" s="240"/>
      <c r="PBJ66" s="239"/>
      <c r="PBK66" s="239"/>
      <c r="PBL66" s="240"/>
      <c r="PBM66" s="240"/>
      <c r="PBN66" s="240"/>
      <c r="PBO66" s="239"/>
      <c r="PBP66" s="239"/>
      <c r="PBQ66" s="240"/>
      <c r="PBR66" s="239"/>
      <c r="PBS66" s="239"/>
      <c r="PBT66" s="240"/>
      <c r="PBU66" s="240"/>
      <c r="PBV66" s="240"/>
      <c r="PBW66" s="239"/>
      <c r="PBX66" s="239"/>
      <c r="PBY66" s="240"/>
      <c r="PBZ66" s="239"/>
      <c r="PCA66" s="239"/>
      <c r="PCB66" s="240"/>
      <c r="PCC66" s="240"/>
      <c r="PCD66" s="240"/>
      <c r="PCE66" s="239"/>
      <c r="PCF66" s="239"/>
      <c r="PCG66" s="240"/>
      <c r="PCH66" s="239"/>
      <c r="PCI66" s="239"/>
      <c r="PCJ66" s="240"/>
      <c r="PCK66" s="240"/>
      <c r="PCL66" s="240"/>
      <c r="PCM66" s="239"/>
      <c r="PCN66" s="239"/>
      <c r="PCO66" s="240"/>
      <c r="PCP66" s="239"/>
      <c r="PCQ66" s="239"/>
      <c r="PCR66" s="240"/>
      <c r="PCS66" s="240"/>
      <c r="PCT66" s="240"/>
      <c r="PCU66" s="239"/>
      <c r="PCV66" s="239"/>
      <c r="PCW66" s="240"/>
      <c r="PCX66" s="239"/>
      <c r="PCY66" s="239"/>
      <c r="PCZ66" s="240"/>
      <c r="PDA66" s="240"/>
      <c r="PDB66" s="240"/>
      <c r="PDC66" s="239"/>
      <c r="PDD66" s="239"/>
      <c r="PDE66" s="240"/>
      <c r="PDF66" s="239"/>
      <c r="PDG66" s="239"/>
      <c r="PDH66" s="240"/>
      <c r="PDI66" s="240"/>
      <c r="PDJ66" s="240"/>
      <c r="PDK66" s="239"/>
      <c r="PDL66" s="239"/>
      <c r="PDM66" s="240"/>
      <c r="PDN66" s="239"/>
      <c r="PDO66" s="239"/>
      <c r="PDP66" s="240"/>
      <c r="PDQ66" s="240"/>
      <c r="PDR66" s="240"/>
      <c r="PDS66" s="239"/>
      <c r="PDT66" s="239"/>
      <c r="PDU66" s="240"/>
      <c r="PDV66" s="239"/>
      <c r="PDW66" s="239"/>
      <c r="PDX66" s="240"/>
      <c r="PDY66" s="240"/>
      <c r="PDZ66" s="240"/>
      <c r="PEA66" s="239"/>
      <c r="PEB66" s="239"/>
      <c r="PEC66" s="240"/>
      <c r="PED66" s="239"/>
      <c r="PEE66" s="239"/>
      <c r="PEF66" s="240"/>
      <c r="PEG66" s="240"/>
      <c r="PEH66" s="240"/>
      <c r="PEI66" s="239"/>
      <c r="PEJ66" s="239"/>
      <c r="PEK66" s="240"/>
      <c r="PEL66" s="239"/>
      <c r="PEM66" s="239"/>
      <c r="PEN66" s="240"/>
      <c r="PEO66" s="240"/>
      <c r="PEP66" s="240"/>
      <c r="PEQ66" s="239"/>
      <c r="PER66" s="239"/>
      <c r="PES66" s="240"/>
      <c r="PET66" s="239"/>
      <c r="PEU66" s="239"/>
      <c r="PEV66" s="240"/>
      <c r="PEW66" s="240"/>
      <c r="PEX66" s="240"/>
      <c r="PEY66" s="239"/>
      <c r="PEZ66" s="239"/>
      <c r="PFA66" s="240"/>
      <c r="PFB66" s="239"/>
      <c r="PFC66" s="239"/>
      <c r="PFD66" s="240"/>
      <c r="PFE66" s="240"/>
      <c r="PFF66" s="240"/>
      <c r="PFG66" s="239"/>
      <c r="PFH66" s="239"/>
      <c r="PFI66" s="240"/>
      <c r="PFJ66" s="239"/>
      <c r="PFK66" s="239"/>
      <c r="PFL66" s="240"/>
      <c r="PFM66" s="240"/>
      <c r="PFN66" s="240"/>
      <c r="PFO66" s="239"/>
      <c r="PFP66" s="239"/>
      <c r="PFQ66" s="240"/>
      <c r="PFR66" s="239"/>
      <c r="PFS66" s="239"/>
      <c r="PFT66" s="240"/>
      <c r="PFU66" s="240"/>
      <c r="PFV66" s="240"/>
      <c r="PFW66" s="239"/>
      <c r="PFX66" s="239"/>
      <c r="PFY66" s="240"/>
      <c r="PFZ66" s="239"/>
      <c r="PGA66" s="239"/>
      <c r="PGB66" s="240"/>
      <c r="PGC66" s="240"/>
      <c r="PGD66" s="240"/>
      <c r="PGE66" s="239"/>
      <c r="PGF66" s="239"/>
      <c r="PGG66" s="240"/>
      <c r="PGH66" s="239"/>
      <c r="PGI66" s="239"/>
      <c r="PGJ66" s="240"/>
      <c r="PGK66" s="240"/>
      <c r="PGL66" s="240"/>
      <c r="PGM66" s="239"/>
      <c r="PGN66" s="239"/>
      <c r="PGO66" s="240"/>
      <c r="PGP66" s="239"/>
      <c r="PGQ66" s="239"/>
      <c r="PGR66" s="240"/>
      <c r="PGS66" s="240"/>
      <c r="PGT66" s="240"/>
      <c r="PGU66" s="239"/>
      <c r="PGV66" s="239"/>
      <c r="PGW66" s="240"/>
      <c r="PGX66" s="239"/>
      <c r="PGY66" s="239"/>
      <c r="PGZ66" s="240"/>
      <c r="PHA66" s="240"/>
      <c r="PHB66" s="240"/>
      <c r="PHC66" s="239"/>
      <c r="PHD66" s="239"/>
      <c r="PHE66" s="240"/>
      <c r="PHF66" s="239"/>
      <c r="PHG66" s="239"/>
      <c r="PHH66" s="240"/>
      <c r="PHI66" s="240"/>
      <c r="PHJ66" s="240"/>
      <c r="PHK66" s="239"/>
      <c r="PHL66" s="239"/>
      <c r="PHM66" s="240"/>
      <c r="PHN66" s="239"/>
      <c r="PHO66" s="239"/>
      <c r="PHP66" s="240"/>
      <c r="PHQ66" s="240"/>
      <c r="PHR66" s="240"/>
      <c r="PHS66" s="239"/>
      <c r="PHT66" s="239"/>
      <c r="PHU66" s="240"/>
      <c r="PHV66" s="239"/>
      <c r="PHW66" s="239"/>
      <c r="PHX66" s="240"/>
      <c r="PHY66" s="240"/>
      <c r="PHZ66" s="240"/>
      <c r="PIA66" s="239"/>
      <c r="PIB66" s="239"/>
      <c r="PIC66" s="240"/>
      <c r="PID66" s="239"/>
      <c r="PIE66" s="239"/>
      <c r="PIF66" s="240"/>
      <c r="PIG66" s="240"/>
      <c r="PIH66" s="240"/>
      <c r="PII66" s="239"/>
      <c r="PIJ66" s="239"/>
      <c r="PIK66" s="240"/>
      <c r="PIL66" s="239"/>
      <c r="PIM66" s="239"/>
      <c r="PIN66" s="240"/>
      <c r="PIO66" s="240"/>
      <c r="PIP66" s="240"/>
      <c r="PIQ66" s="239"/>
      <c r="PIR66" s="239"/>
      <c r="PIS66" s="240"/>
      <c r="PIT66" s="239"/>
      <c r="PIU66" s="239"/>
      <c r="PIV66" s="240"/>
      <c r="PIW66" s="240"/>
      <c r="PIX66" s="240"/>
      <c r="PIY66" s="239"/>
      <c r="PIZ66" s="239"/>
      <c r="PJA66" s="240"/>
      <c r="PJB66" s="239"/>
      <c r="PJC66" s="239"/>
      <c r="PJD66" s="240"/>
      <c r="PJE66" s="240"/>
      <c r="PJF66" s="240"/>
      <c r="PJG66" s="239"/>
      <c r="PJH66" s="239"/>
      <c r="PJI66" s="240"/>
      <c r="PJJ66" s="239"/>
      <c r="PJK66" s="239"/>
      <c r="PJL66" s="240"/>
      <c r="PJM66" s="240"/>
      <c r="PJN66" s="240"/>
      <c r="PJO66" s="239"/>
      <c r="PJP66" s="239"/>
      <c r="PJQ66" s="240"/>
      <c r="PJR66" s="239"/>
      <c r="PJS66" s="239"/>
      <c r="PJT66" s="240"/>
      <c r="PJU66" s="240"/>
      <c r="PJV66" s="240"/>
      <c r="PJW66" s="239"/>
      <c r="PJX66" s="239"/>
      <c r="PJY66" s="240"/>
      <c r="PJZ66" s="239"/>
      <c r="PKA66" s="239"/>
      <c r="PKB66" s="240"/>
      <c r="PKC66" s="240"/>
      <c r="PKD66" s="240"/>
      <c r="PKE66" s="239"/>
      <c r="PKF66" s="239"/>
      <c r="PKG66" s="240"/>
      <c r="PKH66" s="239"/>
      <c r="PKI66" s="239"/>
      <c r="PKJ66" s="240"/>
      <c r="PKK66" s="240"/>
      <c r="PKL66" s="240"/>
      <c r="PKM66" s="239"/>
      <c r="PKN66" s="239"/>
      <c r="PKO66" s="240"/>
      <c r="PKP66" s="239"/>
      <c r="PKQ66" s="239"/>
      <c r="PKR66" s="240"/>
      <c r="PKS66" s="240"/>
      <c r="PKT66" s="240"/>
      <c r="PKU66" s="239"/>
      <c r="PKV66" s="239"/>
      <c r="PKW66" s="240"/>
      <c r="PKX66" s="239"/>
      <c r="PKY66" s="239"/>
      <c r="PKZ66" s="240"/>
      <c r="PLA66" s="240"/>
      <c r="PLB66" s="240"/>
      <c r="PLC66" s="239"/>
      <c r="PLD66" s="239"/>
      <c r="PLE66" s="240"/>
      <c r="PLF66" s="239"/>
      <c r="PLG66" s="239"/>
      <c r="PLH66" s="240"/>
      <c r="PLI66" s="240"/>
      <c r="PLJ66" s="240"/>
      <c r="PLK66" s="239"/>
      <c r="PLL66" s="239"/>
      <c r="PLM66" s="240"/>
      <c r="PLN66" s="239"/>
      <c r="PLO66" s="239"/>
      <c r="PLP66" s="240"/>
      <c r="PLQ66" s="240"/>
      <c r="PLR66" s="240"/>
      <c r="PLS66" s="239"/>
      <c r="PLT66" s="239"/>
      <c r="PLU66" s="240"/>
      <c r="PLV66" s="239"/>
      <c r="PLW66" s="239"/>
      <c r="PLX66" s="240"/>
      <c r="PLY66" s="240"/>
      <c r="PLZ66" s="240"/>
      <c r="PMA66" s="239"/>
      <c r="PMB66" s="239"/>
      <c r="PMC66" s="240"/>
      <c r="PMD66" s="239"/>
      <c r="PME66" s="239"/>
      <c r="PMF66" s="240"/>
      <c r="PMG66" s="240"/>
      <c r="PMH66" s="240"/>
      <c r="PMI66" s="239"/>
      <c r="PMJ66" s="239"/>
      <c r="PMK66" s="240"/>
      <c r="PML66" s="239"/>
      <c r="PMM66" s="239"/>
      <c r="PMN66" s="240"/>
      <c r="PMO66" s="240"/>
      <c r="PMP66" s="240"/>
      <c r="PMQ66" s="239"/>
      <c r="PMR66" s="239"/>
      <c r="PMS66" s="240"/>
      <c r="PMT66" s="239"/>
      <c r="PMU66" s="239"/>
      <c r="PMV66" s="240"/>
      <c r="PMW66" s="240"/>
      <c r="PMX66" s="240"/>
      <c r="PMY66" s="239"/>
      <c r="PMZ66" s="239"/>
      <c r="PNA66" s="240"/>
      <c r="PNB66" s="239"/>
      <c r="PNC66" s="239"/>
      <c r="PND66" s="240"/>
      <c r="PNE66" s="240"/>
      <c r="PNF66" s="240"/>
      <c r="PNG66" s="239"/>
      <c r="PNH66" s="239"/>
      <c r="PNI66" s="240"/>
      <c r="PNJ66" s="239"/>
      <c r="PNK66" s="239"/>
      <c r="PNL66" s="240"/>
      <c r="PNM66" s="240"/>
      <c r="PNN66" s="240"/>
      <c r="PNO66" s="239"/>
      <c r="PNP66" s="239"/>
      <c r="PNQ66" s="240"/>
      <c r="PNR66" s="239"/>
      <c r="PNS66" s="239"/>
      <c r="PNT66" s="240"/>
      <c r="PNU66" s="240"/>
      <c r="PNV66" s="240"/>
      <c r="PNW66" s="239"/>
      <c r="PNX66" s="239"/>
      <c r="PNY66" s="240"/>
      <c r="PNZ66" s="239"/>
      <c r="POA66" s="239"/>
      <c r="POB66" s="240"/>
      <c r="POC66" s="240"/>
      <c r="POD66" s="240"/>
      <c r="POE66" s="239"/>
      <c r="POF66" s="239"/>
      <c r="POG66" s="240"/>
      <c r="POH66" s="239"/>
      <c r="POI66" s="239"/>
      <c r="POJ66" s="240"/>
      <c r="POK66" s="240"/>
      <c r="POL66" s="240"/>
      <c r="POM66" s="239"/>
      <c r="PON66" s="239"/>
      <c r="POO66" s="240"/>
      <c r="POP66" s="239"/>
      <c r="POQ66" s="239"/>
      <c r="POR66" s="240"/>
      <c r="POS66" s="240"/>
      <c r="POT66" s="240"/>
      <c r="POU66" s="239"/>
      <c r="POV66" s="239"/>
      <c r="POW66" s="240"/>
      <c r="POX66" s="239"/>
      <c r="POY66" s="239"/>
      <c r="POZ66" s="240"/>
      <c r="PPA66" s="240"/>
      <c r="PPB66" s="240"/>
      <c r="PPC66" s="239"/>
      <c r="PPD66" s="239"/>
      <c r="PPE66" s="240"/>
      <c r="PPF66" s="239"/>
      <c r="PPG66" s="239"/>
      <c r="PPH66" s="240"/>
      <c r="PPI66" s="240"/>
      <c r="PPJ66" s="240"/>
      <c r="PPK66" s="239"/>
      <c r="PPL66" s="239"/>
      <c r="PPM66" s="240"/>
      <c r="PPN66" s="239"/>
      <c r="PPO66" s="239"/>
      <c r="PPP66" s="240"/>
      <c r="PPQ66" s="240"/>
      <c r="PPR66" s="240"/>
      <c r="PPS66" s="239"/>
      <c r="PPT66" s="239"/>
      <c r="PPU66" s="240"/>
      <c r="PPV66" s="239"/>
      <c r="PPW66" s="239"/>
      <c r="PPX66" s="240"/>
      <c r="PPY66" s="240"/>
      <c r="PPZ66" s="240"/>
      <c r="PQA66" s="239"/>
      <c r="PQB66" s="239"/>
      <c r="PQC66" s="240"/>
      <c r="PQD66" s="239"/>
      <c r="PQE66" s="239"/>
      <c r="PQF66" s="240"/>
      <c r="PQG66" s="240"/>
      <c r="PQH66" s="240"/>
      <c r="PQI66" s="239"/>
      <c r="PQJ66" s="239"/>
      <c r="PQK66" s="240"/>
      <c r="PQL66" s="239"/>
      <c r="PQM66" s="239"/>
      <c r="PQN66" s="240"/>
      <c r="PQO66" s="240"/>
      <c r="PQP66" s="240"/>
      <c r="PQQ66" s="239"/>
      <c r="PQR66" s="239"/>
      <c r="PQS66" s="240"/>
      <c r="PQT66" s="239"/>
      <c r="PQU66" s="239"/>
      <c r="PQV66" s="240"/>
      <c r="PQW66" s="240"/>
      <c r="PQX66" s="240"/>
      <c r="PQY66" s="239"/>
      <c r="PQZ66" s="239"/>
      <c r="PRA66" s="240"/>
      <c r="PRB66" s="239"/>
      <c r="PRC66" s="239"/>
      <c r="PRD66" s="240"/>
      <c r="PRE66" s="240"/>
      <c r="PRF66" s="240"/>
      <c r="PRG66" s="239"/>
      <c r="PRH66" s="239"/>
      <c r="PRI66" s="240"/>
      <c r="PRJ66" s="239"/>
      <c r="PRK66" s="239"/>
      <c r="PRL66" s="240"/>
      <c r="PRM66" s="240"/>
      <c r="PRN66" s="240"/>
      <c r="PRO66" s="239"/>
      <c r="PRP66" s="239"/>
      <c r="PRQ66" s="240"/>
      <c r="PRR66" s="239"/>
      <c r="PRS66" s="239"/>
      <c r="PRT66" s="240"/>
      <c r="PRU66" s="240"/>
      <c r="PRV66" s="240"/>
      <c r="PRW66" s="239"/>
      <c r="PRX66" s="239"/>
      <c r="PRY66" s="240"/>
      <c r="PRZ66" s="239"/>
      <c r="PSA66" s="239"/>
      <c r="PSB66" s="240"/>
      <c r="PSC66" s="240"/>
      <c r="PSD66" s="240"/>
      <c r="PSE66" s="239"/>
      <c r="PSF66" s="239"/>
      <c r="PSG66" s="240"/>
      <c r="PSH66" s="239"/>
      <c r="PSI66" s="239"/>
      <c r="PSJ66" s="240"/>
      <c r="PSK66" s="240"/>
      <c r="PSL66" s="240"/>
      <c r="PSM66" s="239"/>
      <c r="PSN66" s="239"/>
      <c r="PSO66" s="240"/>
      <c r="PSP66" s="239"/>
      <c r="PSQ66" s="239"/>
      <c r="PSR66" s="240"/>
      <c r="PSS66" s="240"/>
      <c r="PST66" s="240"/>
      <c r="PSU66" s="239"/>
      <c r="PSV66" s="239"/>
      <c r="PSW66" s="240"/>
      <c r="PSX66" s="239"/>
      <c r="PSY66" s="239"/>
      <c r="PSZ66" s="240"/>
      <c r="PTA66" s="240"/>
      <c r="PTB66" s="240"/>
      <c r="PTC66" s="239"/>
      <c r="PTD66" s="239"/>
      <c r="PTE66" s="240"/>
      <c r="PTF66" s="239"/>
      <c r="PTG66" s="239"/>
      <c r="PTH66" s="240"/>
      <c r="PTI66" s="240"/>
      <c r="PTJ66" s="240"/>
      <c r="PTK66" s="239"/>
      <c r="PTL66" s="239"/>
      <c r="PTM66" s="240"/>
      <c r="PTN66" s="239"/>
      <c r="PTO66" s="239"/>
      <c r="PTP66" s="240"/>
      <c r="PTQ66" s="240"/>
      <c r="PTR66" s="240"/>
      <c r="PTS66" s="239"/>
      <c r="PTT66" s="239"/>
      <c r="PTU66" s="240"/>
      <c r="PTV66" s="239"/>
      <c r="PTW66" s="239"/>
      <c r="PTX66" s="240"/>
      <c r="PTY66" s="240"/>
      <c r="PTZ66" s="240"/>
      <c r="PUA66" s="239"/>
      <c r="PUB66" s="239"/>
      <c r="PUC66" s="240"/>
      <c r="PUD66" s="239"/>
      <c r="PUE66" s="239"/>
      <c r="PUF66" s="240"/>
      <c r="PUG66" s="240"/>
      <c r="PUH66" s="240"/>
      <c r="PUI66" s="239"/>
      <c r="PUJ66" s="239"/>
      <c r="PUK66" s="240"/>
      <c r="PUL66" s="239"/>
      <c r="PUM66" s="239"/>
      <c r="PUN66" s="240"/>
      <c r="PUO66" s="240"/>
      <c r="PUP66" s="240"/>
      <c r="PUQ66" s="239"/>
      <c r="PUR66" s="239"/>
      <c r="PUS66" s="240"/>
      <c r="PUT66" s="239"/>
      <c r="PUU66" s="239"/>
      <c r="PUV66" s="240"/>
      <c r="PUW66" s="240"/>
      <c r="PUX66" s="240"/>
      <c r="PUY66" s="239"/>
      <c r="PUZ66" s="239"/>
      <c r="PVA66" s="240"/>
      <c r="PVB66" s="239"/>
      <c r="PVC66" s="239"/>
      <c r="PVD66" s="240"/>
      <c r="PVE66" s="240"/>
      <c r="PVF66" s="240"/>
      <c r="PVG66" s="239"/>
      <c r="PVH66" s="239"/>
      <c r="PVI66" s="240"/>
      <c r="PVJ66" s="239"/>
      <c r="PVK66" s="239"/>
      <c r="PVL66" s="240"/>
      <c r="PVM66" s="240"/>
      <c r="PVN66" s="240"/>
      <c r="PVO66" s="239"/>
      <c r="PVP66" s="239"/>
      <c r="PVQ66" s="240"/>
      <c r="PVR66" s="239"/>
      <c r="PVS66" s="239"/>
      <c r="PVT66" s="240"/>
      <c r="PVU66" s="240"/>
      <c r="PVV66" s="240"/>
      <c r="PVW66" s="239"/>
      <c r="PVX66" s="239"/>
      <c r="PVY66" s="240"/>
      <c r="PVZ66" s="239"/>
      <c r="PWA66" s="239"/>
      <c r="PWB66" s="240"/>
      <c r="PWC66" s="240"/>
      <c r="PWD66" s="240"/>
      <c r="PWE66" s="239"/>
      <c r="PWF66" s="239"/>
      <c r="PWG66" s="240"/>
      <c r="PWH66" s="239"/>
      <c r="PWI66" s="239"/>
      <c r="PWJ66" s="240"/>
      <c r="PWK66" s="240"/>
      <c r="PWL66" s="240"/>
      <c r="PWM66" s="239"/>
      <c r="PWN66" s="239"/>
      <c r="PWO66" s="240"/>
      <c r="PWP66" s="239"/>
      <c r="PWQ66" s="239"/>
      <c r="PWR66" s="240"/>
      <c r="PWS66" s="240"/>
      <c r="PWT66" s="240"/>
      <c r="PWU66" s="239"/>
      <c r="PWV66" s="239"/>
      <c r="PWW66" s="240"/>
      <c r="PWX66" s="239"/>
      <c r="PWY66" s="239"/>
      <c r="PWZ66" s="240"/>
      <c r="PXA66" s="240"/>
      <c r="PXB66" s="240"/>
      <c r="PXC66" s="239"/>
      <c r="PXD66" s="239"/>
      <c r="PXE66" s="240"/>
      <c r="PXF66" s="239"/>
      <c r="PXG66" s="239"/>
      <c r="PXH66" s="240"/>
      <c r="PXI66" s="240"/>
      <c r="PXJ66" s="240"/>
      <c r="PXK66" s="239"/>
      <c r="PXL66" s="239"/>
      <c r="PXM66" s="240"/>
      <c r="PXN66" s="239"/>
      <c r="PXO66" s="239"/>
      <c r="PXP66" s="240"/>
      <c r="PXQ66" s="240"/>
      <c r="PXR66" s="240"/>
      <c r="PXS66" s="239"/>
      <c r="PXT66" s="239"/>
      <c r="PXU66" s="240"/>
      <c r="PXV66" s="239"/>
      <c r="PXW66" s="239"/>
      <c r="PXX66" s="240"/>
      <c r="PXY66" s="240"/>
      <c r="PXZ66" s="240"/>
      <c r="PYA66" s="239"/>
      <c r="PYB66" s="239"/>
      <c r="PYC66" s="240"/>
      <c r="PYD66" s="239"/>
      <c r="PYE66" s="239"/>
      <c r="PYF66" s="240"/>
      <c r="PYG66" s="240"/>
      <c r="PYH66" s="240"/>
      <c r="PYI66" s="239"/>
      <c r="PYJ66" s="239"/>
      <c r="PYK66" s="240"/>
      <c r="PYL66" s="239"/>
      <c r="PYM66" s="239"/>
      <c r="PYN66" s="240"/>
      <c r="PYO66" s="240"/>
      <c r="PYP66" s="240"/>
      <c r="PYQ66" s="239"/>
      <c r="PYR66" s="239"/>
      <c r="PYS66" s="240"/>
      <c r="PYT66" s="239"/>
      <c r="PYU66" s="239"/>
      <c r="PYV66" s="240"/>
      <c r="PYW66" s="240"/>
      <c r="PYX66" s="240"/>
      <c r="PYY66" s="239"/>
      <c r="PYZ66" s="239"/>
      <c r="PZA66" s="240"/>
      <c r="PZB66" s="239"/>
      <c r="PZC66" s="239"/>
      <c r="PZD66" s="240"/>
      <c r="PZE66" s="240"/>
      <c r="PZF66" s="240"/>
      <c r="PZG66" s="239"/>
      <c r="PZH66" s="239"/>
      <c r="PZI66" s="240"/>
      <c r="PZJ66" s="239"/>
      <c r="PZK66" s="239"/>
      <c r="PZL66" s="240"/>
      <c r="PZM66" s="240"/>
      <c r="PZN66" s="240"/>
      <c r="PZO66" s="239"/>
      <c r="PZP66" s="239"/>
      <c r="PZQ66" s="240"/>
      <c r="PZR66" s="239"/>
      <c r="PZS66" s="239"/>
      <c r="PZT66" s="240"/>
      <c r="PZU66" s="240"/>
      <c r="PZV66" s="240"/>
      <c r="PZW66" s="239"/>
      <c r="PZX66" s="239"/>
      <c r="PZY66" s="240"/>
      <c r="PZZ66" s="239"/>
      <c r="QAA66" s="239"/>
      <c r="QAB66" s="240"/>
      <c r="QAC66" s="240"/>
      <c r="QAD66" s="240"/>
      <c r="QAE66" s="239"/>
      <c r="QAF66" s="239"/>
      <c r="QAG66" s="240"/>
      <c r="QAH66" s="239"/>
      <c r="QAI66" s="239"/>
      <c r="QAJ66" s="240"/>
      <c r="QAK66" s="240"/>
      <c r="QAL66" s="240"/>
      <c r="QAM66" s="239"/>
      <c r="QAN66" s="239"/>
      <c r="QAO66" s="240"/>
      <c r="QAP66" s="239"/>
      <c r="QAQ66" s="239"/>
      <c r="QAR66" s="240"/>
      <c r="QAS66" s="240"/>
      <c r="QAT66" s="240"/>
      <c r="QAU66" s="239"/>
      <c r="QAV66" s="239"/>
      <c r="QAW66" s="240"/>
      <c r="QAX66" s="239"/>
      <c r="QAY66" s="239"/>
      <c r="QAZ66" s="240"/>
      <c r="QBA66" s="240"/>
      <c r="QBB66" s="240"/>
      <c r="QBC66" s="239"/>
      <c r="QBD66" s="239"/>
      <c r="QBE66" s="240"/>
      <c r="QBF66" s="239"/>
      <c r="QBG66" s="239"/>
      <c r="QBH66" s="240"/>
      <c r="QBI66" s="240"/>
      <c r="QBJ66" s="240"/>
      <c r="QBK66" s="239"/>
      <c r="QBL66" s="239"/>
      <c r="QBM66" s="240"/>
      <c r="QBN66" s="239"/>
      <c r="QBO66" s="239"/>
      <c r="QBP66" s="240"/>
      <c r="QBQ66" s="240"/>
      <c r="QBR66" s="240"/>
      <c r="QBS66" s="239"/>
      <c r="QBT66" s="239"/>
      <c r="QBU66" s="240"/>
      <c r="QBV66" s="239"/>
      <c r="QBW66" s="239"/>
      <c r="QBX66" s="240"/>
      <c r="QBY66" s="240"/>
      <c r="QBZ66" s="240"/>
      <c r="QCA66" s="239"/>
      <c r="QCB66" s="239"/>
      <c r="QCC66" s="240"/>
      <c r="QCD66" s="239"/>
      <c r="QCE66" s="239"/>
      <c r="QCF66" s="240"/>
      <c r="QCG66" s="240"/>
      <c r="QCH66" s="240"/>
      <c r="QCI66" s="239"/>
      <c r="QCJ66" s="239"/>
      <c r="QCK66" s="240"/>
      <c r="QCL66" s="239"/>
      <c r="QCM66" s="239"/>
      <c r="QCN66" s="240"/>
      <c r="QCO66" s="240"/>
      <c r="QCP66" s="240"/>
      <c r="QCQ66" s="239"/>
      <c r="QCR66" s="239"/>
      <c r="QCS66" s="240"/>
      <c r="QCT66" s="239"/>
      <c r="QCU66" s="239"/>
      <c r="QCV66" s="240"/>
      <c r="QCW66" s="240"/>
      <c r="QCX66" s="240"/>
      <c r="QCY66" s="239"/>
      <c r="QCZ66" s="239"/>
      <c r="QDA66" s="240"/>
      <c r="QDB66" s="239"/>
      <c r="QDC66" s="239"/>
      <c r="QDD66" s="240"/>
      <c r="QDE66" s="240"/>
      <c r="QDF66" s="240"/>
      <c r="QDG66" s="239"/>
      <c r="QDH66" s="239"/>
      <c r="QDI66" s="240"/>
      <c r="QDJ66" s="239"/>
      <c r="QDK66" s="239"/>
      <c r="QDL66" s="240"/>
      <c r="QDM66" s="240"/>
      <c r="QDN66" s="240"/>
      <c r="QDO66" s="239"/>
      <c r="QDP66" s="239"/>
      <c r="QDQ66" s="240"/>
      <c r="QDR66" s="239"/>
      <c r="QDS66" s="239"/>
      <c r="QDT66" s="240"/>
      <c r="QDU66" s="240"/>
      <c r="QDV66" s="240"/>
      <c r="QDW66" s="239"/>
      <c r="QDX66" s="239"/>
      <c r="QDY66" s="240"/>
      <c r="QDZ66" s="239"/>
      <c r="QEA66" s="239"/>
      <c r="QEB66" s="240"/>
      <c r="QEC66" s="240"/>
      <c r="QED66" s="240"/>
      <c r="QEE66" s="239"/>
      <c r="QEF66" s="239"/>
      <c r="QEG66" s="240"/>
      <c r="QEH66" s="239"/>
      <c r="QEI66" s="239"/>
      <c r="QEJ66" s="240"/>
      <c r="QEK66" s="240"/>
      <c r="QEL66" s="240"/>
      <c r="QEM66" s="239"/>
      <c r="QEN66" s="239"/>
      <c r="QEO66" s="240"/>
      <c r="QEP66" s="239"/>
      <c r="QEQ66" s="239"/>
      <c r="QER66" s="240"/>
      <c r="QES66" s="240"/>
      <c r="QET66" s="240"/>
      <c r="QEU66" s="239"/>
      <c r="QEV66" s="239"/>
      <c r="QEW66" s="240"/>
      <c r="QEX66" s="239"/>
      <c r="QEY66" s="239"/>
      <c r="QEZ66" s="240"/>
      <c r="QFA66" s="240"/>
      <c r="QFB66" s="240"/>
      <c r="QFC66" s="239"/>
      <c r="QFD66" s="239"/>
      <c r="QFE66" s="240"/>
      <c r="QFF66" s="239"/>
      <c r="QFG66" s="239"/>
      <c r="QFH66" s="240"/>
      <c r="QFI66" s="240"/>
      <c r="QFJ66" s="240"/>
      <c r="QFK66" s="239"/>
      <c r="QFL66" s="239"/>
      <c r="QFM66" s="240"/>
      <c r="QFN66" s="239"/>
      <c r="QFO66" s="239"/>
      <c r="QFP66" s="240"/>
      <c r="QFQ66" s="240"/>
      <c r="QFR66" s="240"/>
      <c r="QFS66" s="239"/>
      <c r="QFT66" s="239"/>
      <c r="QFU66" s="240"/>
      <c r="QFV66" s="239"/>
      <c r="QFW66" s="239"/>
      <c r="QFX66" s="240"/>
      <c r="QFY66" s="240"/>
      <c r="QFZ66" s="240"/>
      <c r="QGA66" s="239"/>
      <c r="QGB66" s="239"/>
      <c r="QGC66" s="240"/>
      <c r="QGD66" s="239"/>
      <c r="QGE66" s="239"/>
      <c r="QGF66" s="240"/>
      <c r="QGG66" s="240"/>
      <c r="QGH66" s="240"/>
      <c r="QGI66" s="239"/>
      <c r="QGJ66" s="239"/>
      <c r="QGK66" s="240"/>
      <c r="QGL66" s="239"/>
      <c r="QGM66" s="239"/>
      <c r="QGN66" s="240"/>
      <c r="QGO66" s="240"/>
      <c r="QGP66" s="240"/>
      <c r="QGQ66" s="239"/>
      <c r="QGR66" s="239"/>
      <c r="QGS66" s="240"/>
      <c r="QGT66" s="239"/>
      <c r="QGU66" s="239"/>
      <c r="QGV66" s="240"/>
      <c r="QGW66" s="240"/>
      <c r="QGX66" s="240"/>
      <c r="QGY66" s="239"/>
      <c r="QGZ66" s="239"/>
      <c r="QHA66" s="240"/>
      <c r="QHB66" s="239"/>
      <c r="QHC66" s="239"/>
      <c r="QHD66" s="240"/>
      <c r="QHE66" s="240"/>
      <c r="QHF66" s="240"/>
      <c r="QHG66" s="239"/>
      <c r="QHH66" s="239"/>
      <c r="QHI66" s="240"/>
      <c r="QHJ66" s="239"/>
      <c r="QHK66" s="239"/>
      <c r="QHL66" s="240"/>
      <c r="QHM66" s="240"/>
      <c r="QHN66" s="240"/>
      <c r="QHO66" s="239"/>
      <c r="QHP66" s="239"/>
      <c r="QHQ66" s="240"/>
      <c r="QHR66" s="239"/>
      <c r="QHS66" s="239"/>
      <c r="QHT66" s="240"/>
      <c r="QHU66" s="240"/>
      <c r="QHV66" s="240"/>
      <c r="QHW66" s="239"/>
      <c r="QHX66" s="239"/>
      <c r="QHY66" s="240"/>
      <c r="QHZ66" s="239"/>
      <c r="QIA66" s="239"/>
      <c r="QIB66" s="240"/>
      <c r="QIC66" s="240"/>
      <c r="QID66" s="240"/>
      <c r="QIE66" s="239"/>
      <c r="QIF66" s="239"/>
      <c r="QIG66" s="240"/>
      <c r="QIH66" s="239"/>
      <c r="QII66" s="239"/>
      <c r="QIJ66" s="240"/>
      <c r="QIK66" s="240"/>
      <c r="QIL66" s="240"/>
      <c r="QIM66" s="239"/>
      <c r="QIN66" s="239"/>
      <c r="QIO66" s="240"/>
      <c r="QIP66" s="239"/>
      <c r="QIQ66" s="239"/>
      <c r="QIR66" s="240"/>
      <c r="QIS66" s="240"/>
      <c r="QIT66" s="240"/>
      <c r="QIU66" s="239"/>
      <c r="QIV66" s="239"/>
      <c r="QIW66" s="240"/>
      <c r="QIX66" s="239"/>
      <c r="QIY66" s="239"/>
      <c r="QIZ66" s="240"/>
      <c r="QJA66" s="240"/>
      <c r="QJB66" s="240"/>
      <c r="QJC66" s="239"/>
      <c r="QJD66" s="239"/>
      <c r="QJE66" s="240"/>
      <c r="QJF66" s="239"/>
      <c r="QJG66" s="239"/>
      <c r="QJH66" s="240"/>
      <c r="QJI66" s="240"/>
      <c r="QJJ66" s="240"/>
      <c r="QJK66" s="239"/>
      <c r="QJL66" s="239"/>
      <c r="QJM66" s="240"/>
      <c r="QJN66" s="239"/>
      <c r="QJO66" s="239"/>
      <c r="QJP66" s="240"/>
      <c r="QJQ66" s="240"/>
      <c r="QJR66" s="240"/>
      <c r="QJS66" s="239"/>
      <c r="QJT66" s="239"/>
      <c r="QJU66" s="240"/>
      <c r="QJV66" s="239"/>
      <c r="QJW66" s="239"/>
      <c r="QJX66" s="240"/>
      <c r="QJY66" s="240"/>
      <c r="QJZ66" s="240"/>
      <c r="QKA66" s="239"/>
      <c r="QKB66" s="239"/>
      <c r="QKC66" s="240"/>
      <c r="QKD66" s="239"/>
      <c r="QKE66" s="239"/>
      <c r="QKF66" s="240"/>
      <c r="QKG66" s="240"/>
      <c r="QKH66" s="240"/>
      <c r="QKI66" s="239"/>
      <c r="QKJ66" s="239"/>
      <c r="QKK66" s="240"/>
      <c r="QKL66" s="239"/>
      <c r="QKM66" s="239"/>
      <c r="QKN66" s="240"/>
      <c r="QKO66" s="240"/>
      <c r="QKP66" s="240"/>
      <c r="QKQ66" s="239"/>
      <c r="QKR66" s="239"/>
      <c r="QKS66" s="240"/>
      <c r="QKT66" s="239"/>
      <c r="QKU66" s="239"/>
      <c r="QKV66" s="240"/>
      <c r="QKW66" s="240"/>
      <c r="QKX66" s="240"/>
      <c r="QKY66" s="239"/>
      <c r="QKZ66" s="239"/>
      <c r="QLA66" s="240"/>
      <c r="QLB66" s="239"/>
      <c r="QLC66" s="239"/>
      <c r="QLD66" s="240"/>
      <c r="QLE66" s="240"/>
      <c r="QLF66" s="240"/>
      <c r="QLG66" s="239"/>
      <c r="QLH66" s="239"/>
      <c r="QLI66" s="240"/>
      <c r="QLJ66" s="239"/>
      <c r="QLK66" s="239"/>
      <c r="QLL66" s="240"/>
      <c r="QLM66" s="240"/>
      <c r="QLN66" s="240"/>
      <c r="QLO66" s="239"/>
      <c r="QLP66" s="239"/>
      <c r="QLQ66" s="240"/>
      <c r="QLR66" s="239"/>
      <c r="QLS66" s="239"/>
      <c r="QLT66" s="240"/>
      <c r="QLU66" s="240"/>
      <c r="QLV66" s="240"/>
      <c r="QLW66" s="239"/>
      <c r="QLX66" s="239"/>
      <c r="QLY66" s="240"/>
      <c r="QLZ66" s="239"/>
      <c r="QMA66" s="239"/>
      <c r="QMB66" s="240"/>
      <c r="QMC66" s="240"/>
      <c r="QMD66" s="240"/>
      <c r="QME66" s="239"/>
      <c r="QMF66" s="239"/>
      <c r="QMG66" s="240"/>
      <c r="QMH66" s="239"/>
      <c r="QMI66" s="239"/>
      <c r="QMJ66" s="240"/>
      <c r="QMK66" s="240"/>
      <c r="QML66" s="240"/>
      <c r="QMM66" s="239"/>
      <c r="QMN66" s="239"/>
      <c r="QMO66" s="240"/>
      <c r="QMP66" s="239"/>
      <c r="QMQ66" s="239"/>
      <c r="QMR66" s="240"/>
      <c r="QMS66" s="240"/>
      <c r="QMT66" s="240"/>
      <c r="QMU66" s="239"/>
      <c r="QMV66" s="239"/>
      <c r="QMW66" s="240"/>
      <c r="QMX66" s="239"/>
      <c r="QMY66" s="239"/>
      <c r="QMZ66" s="240"/>
      <c r="QNA66" s="240"/>
      <c r="QNB66" s="240"/>
      <c r="QNC66" s="239"/>
      <c r="QND66" s="239"/>
      <c r="QNE66" s="240"/>
      <c r="QNF66" s="239"/>
      <c r="QNG66" s="239"/>
      <c r="QNH66" s="240"/>
      <c r="QNI66" s="240"/>
      <c r="QNJ66" s="240"/>
      <c r="QNK66" s="239"/>
      <c r="QNL66" s="239"/>
      <c r="QNM66" s="240"/>
      <c r="QNN66" s="239"/>
      <c r="QNO66" s="239"/>
      <c r="QNP66" s="240"/>
      <c r="QNQ66" s="240"/>
      <c r="QNR66" s="240"/>
      <c r="QNS66" s="239"/>
      <c r="QNT66" s="239"/>
      <c r="QNU66" s="240"/>
      <c r="QNV66" s="239"/>
      <c r="QNW66" s="239"/>
      <c r="QNX66" s="240"/>
      <c r="QNY66" s="240"/>
      <c r="QNZ66" s="240"/>
      <c r="QOA66" s="239"/>
      <c r="QOB66" s="239"/>
      <c r="QOC66" s="240"/>
      <c r="QOD66" s="239"/>
      <c r="QOE66" s="239"/>
      <c r="QOF66" s="240"/>
      <c r="QOG66" s="240"/>
      <c r="QOH66" s="240"/>
      <c r="QOI66" s="239"/>
      <c r="QOJ66" s="239"/>
      <c r="QOK66" s="240"/>
      <c r="QOL66" s="239"/>
      <c r="QOM66" s="239"/>
      <c r="QON66" s="240"/>
      <c r="QOO66" s="240"/>
      <c r="QOP66" s="240"/>
      <c r="QOQ66" s="239"/>
      <c r="QOR66" s="239"/>
      <c r="QOS66" s="240"/>
      <c r="QOT66" s="239"/>
      <c r="QOU66" s="239"/>
      <c r="QOV66" s="240"/>
      <c r="QOW66" s="240"/>
      <c r="QOX66" s="240"/>
      <c r="QOY66" s="239"/>
      <c r="QOZ66" s="239"/>
      <c r="QPA66" s="240"/>
      <c r="QPB66" s="239"/>
      <c r="QPC66" s="239"/>
      <c r="QPD66" s="240"/>
      <c r="QPE66" s="240"/>
      <c r="QPF66" s="240"/>
      <c r="QPG66" s="239"/>
      <c r="QPH66" s="239"/>
      <c r="QPI66" s="240"/>
      <c r="QPJ66" s="239"/>
      <c r="QPK66" s="239"/>
      <c r="QPL66" s="240"/>
      <c r="QPM66" s="240"/>
      <c r="QPN66" s="240"/>
      <c r="QPO66" s="239"/>
      <c r="QPP66" s="239"/>
      <c r="QPQ66" s="240"/>
      <c r="QPR66" s="239"/>
      <c r="QPS66" s="239"/>
      <c r="QPT66" s="240"/>
      <c r="QPU66" s="240"/>
      <c r="QPV66" s="240"/>
      <c r="QPW66" s="239"/>
      <c r="QPX66" s="239"/>
      <c r="QPY66" s="240"/>
      <c r="QPZ66" s="239"/>
      <c r="QQA66" s="239"/>
      <c r="QQB66" s="240"/>
      <c r="QQC66" s="240"/>
      <c r="QQD66" s="240"/>
      <c r="QQE66" s="239"/>
      <c r="QQF66" s="239"/>
      <c r="QQG66" s="240"/>
      <c r="QQH66" s="239"/>
      <c r="QQI66" s="239"/>
      <c r="QQJ66" s="240"/>
      <c r="QQK66" s="240"/>
      <c r="QQL66" s="240"/>
      <c r="QQM66" s="239"/>
      <c r="QQN66" s="239"/>
      <c r="QQO66" s="240"/>
      <c r="QQP66" s="239"/>
      <c r="QQQ66" s="239"/>
      <c r="QQR66" s="240"/>
      <c r="QQS66" s="240"/>
      <c r="QQT66" s="240"/>
      <c r="QQU66" s="239"/>
      <c r="QQV66" s="239"/>
      <c r="QQW66" s="240"/>
      <c r="QQX66" s="239"/>
      <c r="QQY66" s="239"/>
      <c r="QQZ66" s="240"/>
      <c r="QRA66" s="240"/>
      <c r="QRB66" s="240"/>
      <c r="QRC66" s="239"/>
      <c r="QRD66" s="239"/>
      <c r="QRE66" s="240"/>
      <c r="QRF66" s="239"/>
      <c r="QRG66" s="239"/>
      <c r="QRH66" s="240"/>
      <c r="QRI66" s="240"/>
      <c r="QRJ66" s="240"/>
      <c r="QRK66" s="239"/>
      <c r="QRL66" s="239"/>
      <c r="QRM66" s="240"/>
      <c r="QRN66" s="239"/>
      <c r="QRO66" s="239"/>
      <c r="QRP66" s="240"/>
      <c r="QRQ66" s="240"/>
      <c r="QRR66" s="240"/>
      <c r="QRS66" s="239"/>
      <c r="QRT66" s="239"/>
      <c r="QRU66" s="240"/>
      <c r="QRV66" s="239"/>
      <c r="QRW66" s="239"/>
      <c r="QRX66" s="240"/>
      <c r="QRY66" s="240"/>
      <c r="QRZ66" s="240"/>
      <c r="QSA66" s="239"/>
      <c r="QSB66" s="239"/>
      <c r="QSC66" s="240"/>
      <c r="QSD66" s="239"/>
      <c r="QSE66" s="239"/>
      <c r="QSF66" s="240"/>
      <c r="QSG66" s="240"/>
      <c r="QSH66" s="240"/>
      <c r="QSI66" s="239"/>
      <c r="QSJ66" s="239"/>
      <c r="QSK66" s="240"/>
      <c r="QSL66" s="239"/>
      <c r="QSM66" s="239"/>
      <c r="QSN66" s="240"/>
      <c r="QSO66" s="240"/>
      <c r="QSP66" s="240"/>
      <c r="QSQ66" s="239"/>
      <c r="QSR66" s="239"/>
      <c r="QSS66" s="240"/>
      <c r="QST66" s="239"/>
      <c r="QSU66" s="239"/>
      <c r="QSV66" s="240"/>
      <c r="QSW66" s="240"/>
      <c r="QSX66" s="240"/>
      <c r="QSY66" s="239"/>
      <c r="QSZ66" s="239"/>
      <c r="QTA66" s="240"/>
      <c r="QTB66" s="239"/>
      <c r="QTC66" s="239"/>
      <c r="QTD66" s="240"/>
      <c r="QTE66" s="240"/>
      <c r="QTF66" s="240"/>
      <c r="QTG66" s="239"/>
      <c r="QTH66" s="239"/>
      <c r="QTI66" s="240"/>
      <c r="QTJ66" s="239"/>
      <c r="QTK66" s="239"/>
      <c r="QTL66" s="240"/>
      <c r="QTM66" s="240"/>
      <c r="QTN66" s="240"/>
      <c r="QTO66" s="239"/>
      <c r="QTP66" s="239"/>
      <c r="QTQ66" s="240"/>
      <c r="QTR66" s="239"/>
      <c r="QTS66" s="239"/>
      <c r="QTT66" s="240"/>
      <c r="QTU66" s="240"/>
      <c r="QTV66" s="240"/>
      <c r="QTW66" s="239"/>
      <c r="QTX66" s="239"/>
      <c r="QTY66" s="240"/>
      <c r="QTZ66" s="239"/>
      <c r="QUA66" s="239"/>
      <c r="QUB66" s="240"/>
      <c r="QUC66" s="240"/>
      <c r="QUD66" s="240"/>
      <c r="QUE66" s="239"/>
      <c r="QUF66" s="239"/>
      <c r="QUG66" s="240"/>
      <c r="QUH66" s="239"/>
      <c r="QUI66" s="239"/>
      <c r="QUJ66" s="240"/>
      <c r="QUK66" s="240"/>
      <c r="QUL66" s="240"/>
      <c r="QUM66" s="239"/>
      <c r="QUN66" s="239"/>
      <c r="QUO66" s="240"/>
      <c r="QUP66" s="239"/>
      <c r="QUQ66" s="239"/>
      <c r="QUR66" s="240"/>
      <c r="QUS66" s="240"/>
      <c r="QUT66" s="240"/>
      <c r="QUU66" s="239"/>
      <c r="QUV66" s="239"/>
      <c r="QUW66" s="240"/>
      <c r="QUX66" s="239"/>
      <c r="QUY66" s="239"/>
      <c r="QUZ66" s="240"/>
      <c r="QVA66" s="240"/>
      <c r="QVB66" s="240"/>
      <c r="QVC66" s="239"/>
      <c r="QVD66" s="239"/>
      <c r="QVE66" s="240"/>
      <c r="QVF66" s="239"/>
      <c r="QVG66" s="239"/>
      <c r="QVH66" s="240"/>
      <c r="QVI66" s="240"/>
      <c r="QVJ66" s="240"/>
      <c r="QVK66" s="239"/>
      <c r="QVL66" s="239"/>
      <c r="QVM66" s="240"/>
      <c r="QVN66" s="239"/>
      <c r="QVO66" s="239"/>
      <c r="QVP66" s="240"/>
      <c r="QVQ66" s="240"/>
      <c r="QVR66" s="240"/>
      <c r="QVS66" s="239"/>
      <c r="QVT66" s="239"/>
      <c r="QVU66" s="240"/>
      <c r="QVV66" s="239"/>
      <c r="QVW66" s="239"/>
      <c r="QVX66" s="240"/>
      <c r="QVY66" s="240"/>
      <c r="QVZ66" s="240"/>
      <c r="QWA66" s="239"/>
      <c r="QWB66" s="239"/>
      <c r="QWC66" s="240"/>
      <c r="QWD66" s="239"/>
      <c r="QWE66" s="239"/>
      <c r="QWF66" s="240"/>
      <c r="QWG66" s="240"/>
      <c r="QWH66" s="240"/>
      <c r="QWI66" s="239"/>
      <c r="QWJ66" s="239"/>
      <c r="QWK66" s="240"/>
      <c r="QWL66" s="239"/>
      <c r="QWM66" s="239"/>
      <c r="QWN66" s="240"/>
      <c r="QWO66" s="240"/>
      <c r="QWP66" s="240"/>
      <c r="QWQ66" s="239"/>
      <c r="QWR66" s="239"/>
      <c r="QWS66" s="240"/>
      <c r="QWT66" s="239"/>
      <c r="QWU66" s="239"/>
      <c r="QWV66" s="240"/>
      <c r="QWW66" s="240"/>
      <c r="QWX66" s="240"/>
      <c r="QWY66" s="239"/>
      <c r="QWZ66" s="239"/>
      <c r="QXA66" s="240"/>
      <c r="QXB66" s="239"/>
      <c r="QXC66" s="239"/>
      <c r="QXD66" s="240"/>
      <c r="QXE66" s="240"/>
      <c r="QXF66" s="240"/>
      <c r="QXG66" s="239"/>
      <c r="QXH66" s="239"/>
      <c r="QXI66" s="240"/>
      <c r="QXJ66" s="239"/>
      <c r="QXK66" s="239"/>
      <c r="QXL66" s="240"/>
      <c r="QXM66" s="240"/>
      <c r="QXN66" s="240"/>
      <c r="QXO66" s="239"/>
      <c r="QXP66" s="239"/>
      <c r="QXQ66" s="240"/>
      <c r="QXR66" s="239"/>
      <c r="QXS66" s="239"/>
      <c r="QXT66" s="240"/>
      <c r="QXU66" s="240"/>
      <c r="QXV66" s="240"/>
      <c r="QXW66" s="239"/>
      <c r="QXX66" s="239"/>
      <c r="QXY66" s="240"/>
      <c r="QXZ66" s="239"/>
      <c r="QYA66" s="239"/>
      <c r="QYB66" s="240"/>
      <c r="QYC66" s="240"/>
      <c r="QYD66" s="240"/>
      <c r="QYE66" s="239"/>
      <c r="QYF66" s="239"/>
      <c r="QYG66" s="240"/>
      <c r="QYH66" s="239"/>
      <c r="QYI66" s="239"/>
      <c r="QYJ66" s="240"/>
      <c r="QYK66" s="240"/>
      <c r="QYL66" s="240"/>
      <c r="QYM66" s="239"/>
      <c r="QYN66" s="239"/>
      <c r="QYO66" s="240"/>
      <c r="QYP66" s="239"/>
      <c r="QYQ66" s="239"/>
      <c r="QYR66" s="240"/>
      <c r="QYS66" s="240"/>
      <c r="QYT66" s="240"/>
      <c r="QYU66" s="239"/>
      <c r="QYV66" s="239"/>
      <c r="QYW66" s="240"/>
      <c r="QYX66" s="239"/>
      <c r="QYY66" s="239"/>
      <c r="QYZ66" s="240"/>
      <c r="QZA66" s="240"/>
      <c r="QZB66" s="240"/>
      <c r="QZC66" s="239"/>
      <c r="QZD66" s="239"/>
      <c r="QZE66" s="240"/>
      <c r="QZF66" s="239"/>
      <c r="QZG66" s="239"/>
      <c r="QZH66" s="240"/>
      <c r="QZI66" s="240"/>
      <c r="QZJ66" s="240"/>
      <c r="QZK66" s="239"/>
      <c r="QZL66" s="239"/>
      <c r="QZM66" s="240"/>
      <c r="QZN66" s="239"/>
      <c r="QZO66" s="239"/>
      <c r="QZP66" s="240"/>
      <c r="QZQ66" s="240"/>
      <c r="QZR66" s="240"/>
      <c r="QZS66" s="239"/>
      <c r="QZT66" s="239"/>
      <c r="QZU66" s="240"/>
      <c r="QZV66" s="239"/>
      <c r="QZW66" s="239"/>
      <c r="QZX66" s="240"/>
      <c r="QZY66" s="240"/>
      <c r="QZZ66" s="240"/>
      <c r="RAA66" s="239"/>
      <c r="RAB66" s="239"/>
      <c r="RAC66" s="240"/>
      <c r="RAD66" s="239"/>
      <c r="RAE66" s="239"/>
      <c r="RAF66" s="240"/>
      <c r="RAG66" s="240"/>
      <c r="RAH66" s="240"/>
      <c r="RAI66" s="239"/>
      <c r="RAJ66" s="239"/>
      <c r="RAK66" s="240"/>
      <c r="RAL66" s="239"/>
      <c r="RAM66" s="239"/>
      <c r="RAN66" s="240"/>
      <c r="RAO66" s="240"/>
      <c r="RAP66" s="240"/>
      <c r="RAQ66" s="239"/>
      <c r="RAR66" s="239"/>
      <c r="RAS66" s="240"/>
      <c r="RAT66" s="239"/>
      <c r="RAU66" s="239"/>
      <c r="RAV66" s="240"/>
      <c r="RAW66" s="240"/>
      <c r="RAX66" s="240"/>
      <c r="RAY66" s="239"/>
      <c r="RAZ66" s="239"/>
      <c r="RBA66" s="240"/>
      <c r="RBB66" s="239"/>
      <c r="RBC66" s="239"/>
      <c r="RBD66" s="240"/>
      <c r="RBE66" s="240"/>
      <c r="RBF66" s="240"/>
      <c r="RBG66" s="239"/>
      <c r="RBH66" s="239"/>
      <c r="RBI66" s="240"/>
      <c r="RBJ66" s="239"/>
      <c r="RBK66" s="239"/>
      <c r="RBL66" s="240"/>
      <c r="RBM66" s="240"/>
      <c r="RBN66" s="240"/>
      <c r="RBO66" s="239"/>
      <c r="RBP66" s="239"/>
      <c r="RBQ66" s="240"/>
      <c r="RBR66" s="239"/>
      <c r="RBS66" s="239"/>
      <c r="RBT66" s="240"/>
      <c r="RBU66" s="240"/>
      <c r="RBV66" s="240"/>
      <c r="RBW66" s="239"/>
      <c r="RBX66" s="239"/>
      <c r="RBY66" s="240"/>
      <c r="RBZ66" s="239"/>
      <c r="RCA66" s="239"/>
      <c r="RCB66" s="240"/>
      <c r="RCC66" s="240"/>
      <c r="RCD66" s="240"/>
      <c r="RCE66" s="239"/>
      <c r="RCF66" s="239"/>
      <c r="RCG66" s="240"/>
      <c r="RCH66" s="239"/>
      <c r="RCI66" s="239"/>
      <c r="RCJ66" s="240"/>
      <c r="RCK66" s="240"/>
      <c r="RCL66" s="240"/>
      <c r="RCM66" s="239"/>
      <c r="RCN66" s="239"/>
      <c r="RCO66" s="240"/>
      <c r="RCP66" s="239"/>
      <c r="RCQ66" s="239"/>
      <c r="RCR66" s="240"/>
      <c r="RCS66" s="240"/>
      <c r="RCT66" s="240"/>
      <c r="RCU66" s="239"/>
      <c r="RCV66" s="239"/>
      <c r="RCW66" s="240"/>
      <c r="RCX66" s="239"/>
      <c r="RCY66" s="239"/>
      <c r="RCZ66" s="240"/>
      <c r="RDA66" s="240"/>
      <c r="RDB66" s="240"/>
      <c r="RDC66" s="239"/>
      <c r="RDD66" s="239"/>
      <c r="RDE66" s="240"/>
      <c r="RDF66" s="239"/>
      <c r="RDG66" s="239"/>
      <c r="RDH66" s="240"/>
      <c r="RDI66" s="240"/>
      <c r="RDJ66" s="240"/>
      <c r="RDK66" s="239"/>
      <c r="RDL66" s="239"/>
      <c r="RDM66" s="240"/>
      <c r="RDN66" s="239"/>
      <c r="RDO66" s="239"/>
      <c r="RDP66" s="240"/>
      <c r="RDQ66" s="240"/>
      <c r="RDR66" s="240"/>
      <c r="RDS66" s="239"/>
      <c r="RDT66" s="239"/>
      <c r="RDU66" s="240"/>
      <c r="RDV66" s="239"/>
      <c r="RDW66" s="239"/>
      <c r="RDX66" s="240"/>
      <c r="RDY66" s="240"/>
      <c r="RDZ66" s="240"/>
      <c r="REA66" s="239"/>
      <c r="REB66" s="239"/>
      <c r="REC66" s="240"/>
      <c r="RED66" s="239"/>
      <c r="REE66" s="239"/>
      <c r="REF66" s="240"/>
      <c r="REG66" s="240"/>
      <c r="REH66" s="240"/>
      <c r="REI66" s="239"/>
      <c r="REJ66" s="239"/>
      <c r="REK66" s="240"/>
      <c r="REL66" s="239"/>
      <c r="REM66" s="239"/>
      <c r="REN66" s="240"/>
      <c r="REO66" s="240"/>
      <c r="REP66" s="240"/>
      <c r="REQ66" s="239"/>
      <c r="RER66" s="239"/>
      <c r="RES66" s="240"/>
      <c r="RET66" s="239"/>
      <c r="REU66" s="239"/>
      <c r="REV66" s="240"/>
      <c r="REW66" s="240"/>
      <c r="REX66" s="240"/>
      <c r="REY66" s="239"/>
      <c r="REZ66" s="239"/>
      <c r="RFA66" s="240"/>
      <c r="RFB66" s="239"/>
      <c r="RFC66" s="239"/>
      <c r="RFD66" s="240"/>
      <c r="RFE66" s="240"/>
      <c r="RFF66" s="240"/>
      <c r="RFG66" s="239"/>
      <c r="RFH66" s="239"/>
      <c r="RFI66" s="240"/>
      <c r="RFJ66" s="239"/>
      <c r="RFK66" s="239"/>
      <c r="RFL66" s="240"/>
      <c r="RFM66" s="240"/>
      <c r="RFN66" s="240"/>
      <c r="RFO66" s="239"/>
      <c r="RFP66" s="239"/>
      <c r="RFQ66" s="240"/>
      <c r="RFR66" s="239"/>
      <c r="RFS66" s="239"/>
      <c r="RFT66" s="240"/>
      <c r="RFU66" s="240"/>
      <c r="RFV66" s="240"/>
      <c r="RFW66" s="239"/>
      <c r="RFX66" s="239"/>
      <c r="RFY66" s="240"/>
      <c r="RFZ66" s="239"/>
      <c r="RGA66" s="239"/>
      <c r="RGB66" s="240"/>
      <c r="RGC66" s="240"/>
      <c r="RGD66" s="240"/>
      <c r="RGE66" s="239"/>
      <c r="RGF66" s="239"/>
      <c r="RGG66" s="240"/>
      <c r="RGH66" s="239"/>
      <c r="RGI66" s="239"/>
      <c r="RGJ66" s="240"/>
      <c r="RGK66" s="240"/>
      <c r="RGL66" s="240"/>
      <c r="RGM66" s="239"/>
      <c r="RGN66" s="239"/>
      <c r="RGO66" s="240"/>
      <c r="RGP66" s="239"/>
      <c r="RGQ66" s="239"/>
      <c r="RGR66" s="240"/>
      <c r="RGS66" s="240"/>
      <c r="RGT66" s="240"/>
      <c r="RGU66" s="239"/>
      <c r="RGV66" s="239"/>
      <c r="RGW66" s="240"/>
      <c r="RGX66" s="239"/>
      <c r="RGY66" s="239"/>
      <c r="RGZ66" s="240"/>
      <c r="RHA66" s="240"/>
      <c r="RHB66" s="240"/>
      <c r="RHC66" s="239"/>
      <c r="RHD66" s="239"/>
      <c r="RHE66" s="240"/>
      <c r="RHF66" s="239"/>
      <c r="RHG66" s="239"/>
      <c r="RHH66" s="240"/>
      <c r="RHI66" s="240"/>
      <c r="RHJ66" s="240"/>
      <c r="RHK66" s="239"/>
      <c r="RHL66" s="239"/>
      <c r="RHM66" s="240"/>
      <c r="RHN66" s="239"/>
      <c r="RHO66" s="239"/>
      <c r="RHP66" s="240"/>
      <c r="RHQ66" s="240"/>
      <c r="RHR66" s="240"/>
      <c r="RHS66" s="239"/>
      <c r="RHT66" s="239"/>
      <c r="RHU66" s="240"/>
      <c r="RHV66" s="239"/>
      <c r="RHW66" s="239"/>
      <c r="RHX66" s="240"/>
      <c r="RHY66" s="240"/>
      <c r="RHZ66" s="240"/>
      <c r="RIA66" s="239"/>
      <c r="RIB66" s="239"/>
      <c r="RIC66" s="240"/>
      <c r="RID66" s="239"/>
      <c r="RIE66" s="239"/>
      <c r="RIF66" s="240"/>
      <c r="RIG66" s="240"/>
      <c r="RIH66" s="240"/>
      <c r="RII66" s="239"/>
      <c r="RIJ66" s="239"/>
      <c r="RIK66" s="240"/>
      <c r="RIL66" s="239"/>
      <c r="RIM66" s="239"/>
      <c r="RIN66" s="240"/>
      <c r="RIO66" s="240"/>
      <c r="RIP66" s="240"/>
      <c r="RIQ66" s="239"/>
      <c r="RIR66" s="239"/>
      <c r="RIS66" s="240"/>
      <c r="RIT66" s="239"/>
      <c r="RIU66" s="239"/>
      <c r="RIV66" s="240"/>
      <c r="RIW66" s="240"/>
      <c r="RIX66" s="240"/>
      <c r="RIY66" s="239"/>
      <c r="RIZ66" s="239"/>
      <c r="RJA66" s="240"/>
      <c r="RJB66" s="239"/>
      <c r="RJC66" s="239"/>
      <c r="RJD66" s="240"/>
      <c r="RJE66" s="240"/>
      <c r="RJF66" s="240"/>
      <c r="RJG66" s="239"/>
      <c r="RJH66" s="239"/>
      <c r="RJI66" s="240"/>
      <c r="RJJ66" s="239"/>
      <c r="RJK66" s="239"/>
      <c r="RJL66" s="240"/>
      <c r="RJM66" s="240"/>
      <c r="RJN66" s="240"/>
      <c r="RJO66" s="239"/>
      <c r="RJP66" s="239"/>
      <c r="RJQ66" s="240"/>
      <c r="RJR66" s="239"/>
      <c r="RJS66" s="239"/>
      <c r="RJT66" s="240"/>
      <c r="RJU66" s="240"/>
      <c r="RJV66" s="240"/>
      <c r="RJW66" s="239"/>
      <c r="RJX66" s="239"/>
      <c r="RJY66" s="240"/>
      <c r="RJZ66" s="239"/>
      <c r="RKA66" s="239"/>
      <c r="RKB66" s="240"/>
      <c r="RKC66" s="240"/>
      <c r="RKD66" s="240"/>
      <c r="RKE66" s="239"/>
      <c r="RKF66" s="239"/>
      <c r="RKG66" s="240"/>
      <c r="RKH66" s="239"/>
      <c r="RKI66" s="239"/>
      <c r="RKJ66" s="240"/>
      <c r="RKK66" s="240"/>
      <c r="RKL66" s="240"/>
      <c r="RKM66" s="239"/>
      <c r="RKN66" s="239"/>
      <c r="RKO66" s="240"/>
      <c r="RKP66" s="239"/>
      <c r="RKQ66" s="239"/>
      <c r="RKR66" s="240"/>
      <c r="RKS66" s="240"/>
      <c r="RKT66" s="240"/>
      <c r="RKU66" s="239"/>
      <c r="RKV66" s="239"/>
      <c r="RKW66" s="240"/>
      <c r="RKX66" s="239"/>
      <c r="RKY66" s="239"/>
      <c r="RKZ66" s="240"/>
      <c r="RLA66" s="240"/>
      <c r="RLB66" s="240"/>
      <c r="RLC66" s="239"/>
      <c r="RLD66" s="239"/>
      <c r="RLE66" s="240"/>
      <c r="RLF66" s="239"/>
      <c r="RLG66" s="239"/>
      <c r="RLH66" s="240"/>
      <c r="RLI66" s="240"/>
      <c r="RLJ66" s="240"/>
      <c r="RLK66" s="239"/>
      <c r="RLL66" s="239"/>
      <c r="RLM66" s="240"/>
      <c r="RLN66" s="239"/>
      <c r="RLO66" s="239"/>
      <c r="RLP66" s="240"/>
      <c r="RLQ66" s="240"/>
      <c r="RLR66" s="240"/>
      <c r="RLS66" s="239"/>
      <c r="RLT66" s="239"/>
      <c r="RLU66" s="240"/>
      <c r="RLV66" s="239"/>
      <c r="RLW66" s="239"/>
      <c r="RLX66" s="240"/>
      <c r="RLY66" s="240"/>
      <c r="RLZ66" s="240"/>
      <c r="RMA66" s="239"/>
      <c r="RMB66" s="239"/>
      <c r="RMC66" s="240"/>
      <c r="RMD66" s="239"/>
      <c r="RME66" s="239"/>
      <c r="RMF66" s="240"/>
      <c r="RMG66" s="240"/>
      <c r="RMH66" s="240"/>
      <c r="RMI66" s="239"/>
      <c r="RMJ66" s="239"/>
      <c r="RMK66" s="240"/>
      <c r="RML66" s="239"/>
      <c r="RMM66" s="239"/>
      <c r="RMN66" s="240"/>
      <c r="RMO66" s="240"/>
      <c r="RMP66" s="240"/>
      <c r="RMQ66" s="239"/>
      <c r="RMR66" s="239"/>
      <c r="RMS66" s="240"/>
      <c r="RMT66" s="239"/>
      <c r="RMU66" s="239"/>
      <c r="RMV66" s="240"/>
      <c r="RMW66" s="240"/>
      <c r="RMX66" s="240"/>
      <c r="RMY66" s="239"/>
      <c r="RMZ66" s="239"/>
      <c r="RNA66" s="240"/>
      <c r="RNB66" s="239"/>
      <c r="RNC66" s="239"/>
      <c r="RND66" s="240"/>
      <c r="RNE66" s="240"/>
      <c r="RNF66" s="240"/>
      <c r="RNG66" s="239"/>
      <c r="RNH66" s="239"/>
      <c r="RNI66" s="240"/>
      <c r="RNJ66" s="239"/>
      <c r="RNK66" s="239"/>
      <c r="RNL66" s="240"/>
      <c r="RNM66" s="240"/>
      <c r="RNN66" s="240"/>
      <c r="RNO66" s="239"/>
      <c r="RNP66" s="239"/>
      <c r="RNQ66" s="240"/>
      <c r="RNR66" s="239"/>
      <c r="RNS66" s="239"/>
      <c r="RNT66" s="240"/>
      <c r="RNU66" s="240"/>
      <c r="RNV66" s="240"/>
      <c r="RNW66" s="239"/>
      <c r="RNX66" s="239"/>
      <c r="RNY66" s="240"/>
      <c r="RNZ66" s="239"/>
      <c r="ROA66" s="239"/>
      <c r="ROB66" s="240"/>
      <c r="ROC66" s="240"/>
      <c r="ROD66" s="240"/>
      <c r="ROE66" s="239"/>
      <c r="ROF66" s="239"/>
      <c r="ROG66" s="240"/>
      <c r="ROH66" s="239"/>
      <c r="ROI66" s="239"/>
      <c r="ROJ66" s="240"/>
      <c r="ROK66" s="240"/>
      <c r="ROL66" s="240"/>
      <c r="ROM66" s="239"/>
      <c r="RON66" s="239"/>
      <c r="ROO66" s="240"/>
      <c r="ROP66" s="239"/>
      <c r="ROQ66" s="239"/>
      <c r="ROR66" s="240"/>
      <c r="ROS66" s="240"/>
      <c r="ROT66" s="240"/>
      <c r="ROU66" s="239"/>
      <c r="ROV66" s="239"/>
      <c r="ROW66" s="240"/>
      <c r="ROX66" s="239"/>
      <c r="ROY66" s="239"/>
      <c r="ROZ66" s="240"/>
      <c r="RPA66" s="240"/>
      <c r="RPB66" s="240"/>
      <c r="RPC66" s="239"/>
      <c r="RPD66" s="239"/>
      <c r="RPE66" s="240"/>
      <c r="RPF66" s="239"/>
      <c r="RPG66" s="239"/>
      <c r="RPH66" s="240"/>
      <c r="RPI66" s="240"/>
      <c r="RPJ66" s="240"/>
      <c r="RPK66" s="239"/>
      <c r="RPL66" s="239"/>
      <c r="RPM66" s="240"/>
      <c r="RPN66" s="239"/>
      <c r="RPO66" s="239"/>
      <c r="RPP66" s="240"/>
      <c r="RPQ66" s="240"/>
      <c r="RPR66" s="240"/>
      <c r="RPS66" s="239"/>
      <c r="RPT66" s="239"/>
      <c r="RPU66" s="240"/>
      <c r="RPV66" s="239"/>
      <c r="RPW66" s="239"/>
      <c r="RPX66" s="240"/>
      <c r="RPY66" s="240"/>
      <c r="RPZ66" s="240"/>
      <c r="RQA66" s="239"/>
      <c r="RQB66" s="239"/>
      <c r="RQC66" s="240"/>
      <c r="RQD66" s="239"/>
      <c r="RQE66" s="239"/>
      <c r="RQF66" s="240"/>
      <c r="RQG66" s="240"/>
      <c r="RQH66" s="240"/>
      <c r="RQI66" s="239"/>
      <c r="RQJ66" s="239"/>
      <c r="RQK66" s="240"/>
      <c r="RQL66" s="239"/>
      <c r="RQM66" s="239"/>
      <c r="RQN66" s="240"/>
      <c r="RQO66" s="240"/>
      <c r="RQP66" s="240"/>
      <c r="RQQ66" s="239"/>
      <c r="RQR66" s="239"/>
      <c r="RQS66" s="240"/>
      <c r="RQT66" s="239"/>
      <c r="RQU66" s="239"/>
      <c r="RQV66" s="240"/>
      <c r="RQW66" s="240"/>
      <c r="RQX66" s="240"/>
      <c r="RQY66" s="239"/>
      <c r="RQZ66" s="239"/>
      <c r="RRA66" s="240"/>
      <c r="RRB66" s="239"/>
      <c r="RRC66" s="239"/>
      <c r="RRD66" s="240"/>
      <c r="RRE66" s="240"/>
      <c r="RRF66" s="240"/>
      <c r="RRG66" s="239"/>
      <c r="RRH66" s="239"/>
      <c r="RRI66" s="240"/>
      <c r="RRJ66" s="239"/>
      <c r="RRK66" s="239"/>
      <c r="RRL66" s="240"/>
      <c r="RRM66" s="240"/>
      <c r="RRN66" s="240"/>
      <c r="RRO66" s="239"/>
      <c r="RRP66" s="239"/>
      <c r="RRQ66" s="240"/>
      <c r="RRR66" s="239"/>
      <c r="RRS66" s="239"/>
      <c r="RRT66" s="240"/>
      <c r="RRU66" s="240"/>
      <c r="RRV66" s="240"/>
      <c r="RRW66" s="239"/>
      <c r="RRX66" s="239"/>
      <c r="RRY66" s="240"/>
      <c r="RRZ66" s="239"/>
      <c r="RSA66" s="239"/>
      <c r="RSB66" s="240"/>
      <c r="RSC66" s="240"/>
      <c r="RSD66" s="240"/>
      <c r="RSE66" s="239"/>
      <c r="RSF66" s="239"/>
      <c r="RSG66" s="240"/>
      <c r="RSH66" s="239"/>
      <c r="RSI66" s="239"/>
      <c r="RSJ66" s="240"/>
      <c r="RSK66" s="240"/>
      <c r="RSL66" s="240"/>
      <c r="RSM66" s="239"/>
      <c r="RSN66" s="239"/>
      <c r="RSO66" s="240"/>
      <c r="RSP66" s="239"/>
      <c r="RSQ66" s="239"/>
      <c r="RSR66" s="240"/>
      <c r="RSS66" s="240"/>
      <c r="RST66" s="240"/>
      <c r="RSU66" s="239"/>
      <c r="RSV66" s="239"/>
      <c r="RSW66" s="240"/>
      <c r="RSX66" s="239"/>
      <c r="RSY66" s="239"/>
      <c r="RSZ66" s="240"/>
      <c r="RTA66" s="240"/>
      <c r="RTB66" s="240"/>
      <c r="RTC66" s="239"/>
      <c r="RTD66" s="239"/>
      <c r="RTE66" s="240"/>
      <c r="RTF66" s="239"/>
      <c r="RTG66" s="239"/>
      <c r="RTH66" s="240"/>
      <c r="RTI66" s="240"/>
      <c r="RTJ66" s="240"/>
      <c r="RTK66" s="239"/>
      <c r="RTL66" s="239"/>
      <c r="RTM66" s="240"/>
      <c r="RTN66" s="239"/>
      <c r="RTO66" s="239"/>
      <c r="RTP66" s="240"/>
      <c r="RTQ66" s="240"/>
      <c r="RTR66" s="240"/>
      <c r="RTS66" s="239"/>
      <c r="RTT66" s="239"/>
      <c r="RTU66" s="240"/>
      <c r="RTV66" s="239"/>
      <c r="RTW66" s="239"/>
      <c r="RTX66" s="240"/>
      <c r="RTY66" s="240"/>
      <c r="RTZ66" s="240"/>
      <c r="RUA66" s="239"/>
      <c r="RUB66" s="239"/>
      <c r="RUC66" s="240"/>
      <c r="RUD66" s="239"/>
      <c r="RUE66" s="239"/>
      <c r="RUF66" s="240"/>
      <c r="RUG66" s="240"/>
      <c r="RUH66" s="240"/>
      <c r="RUI66" s="239"/>
      <c r="RUJ66" s="239"/>
      <c r="RUK66" s="240"/>
      <c r="RUL66" s="239"/>
      <c r="RUM66" s="239"/>
      <c r="RUN66" s="240"/>
      <c r="RUO66" s="240"/>
      <c r="RUP66" s="240"/>
      <c r="RUQ66" s="239"/>
      <c r="RUR66" s="239"/>
      <c r="RUS66" s="240"/>
      <c r="RUT66" s="239"/>
      <c r="RUU66" s="239"/>
      <c r="RUV66" s="240"/>
      <c r="RUW66" s="240"/>
      <c r="RUX66" s="240"/>
      <c r="RUY66" s="239"/>
      <c r="RUZ66" s="239"/>
      <c r="RVA66" s="240"/>
      <c r="RVB66" s="239"/>
      <c r="RVC66" s="239"/>
      <c r="RVD66" s="240"/>
      <c r="RVE66" s="240"/>
      <c r="RVF66" s="240"/>
      <c r="RVG66" s="239"/>
      <c r="RVH66" s="239"/>
      <c r="RVI66" s="240"/>
      <c r="RVJ66" s="239"/>
      <c r="RVK66" s="239"/>
      <c r="RVL66" s="240"/>
      <c r="RVM66" s="240"/>
      <c r="RVN66" s="240"/>
      <c r="RVO66" s="239"/>
      <c r="RVP66" s="239"/>
      <c r="RVQ66" s="240"/>
      <c r="RVR66" s="239"/>
      <c r="RVS66" s="239"/>
      <c r="RVT66" s="240"/>
      <c r="RVU66" s="240"/>
      <c r="RVV66" s="240"/>
      <c r="RVW66" s="239"/>
      <c r="RVX66" s="239"/>
      <c r="RVY66" s="240"/>
      <c r="RVZ66" s="239"/>
      <c r="RWA66" s="239"/>
      <c r="RWB66" s="240"/>
      <c r="RWC66" s="240"/>
      <c r="RWD66" s="240"/>
      <c r="RWE66" s="239"/>
      <c r="RWF66" s="239"/>
      <c r="RWG66" s="240"/>
      <c r="RWH66" s="239"/>
      <c r="RWI66" s="239"/>
      <c r="RWJ66" s="240"/>
      <c r="RWK66" s="240"/>
      <c r="RWL66" s="240"/>
      <c r="RWM66" s="239"/>
      <c r="RWN66" s="239"/>
      <c r="RWO66" s="240"/>
      <c r="RWP66" s="239"/>
      <c r="RWQ66" s="239"/>
      <c r="RWR66" s="240"/>
      <c r="RWS66" s="240"/>
      <c r="RWT66" s="240"/>
      <c r="RWU66" s="239"/>
      <c r="RWV66" s="239"/>
      <c r="RWW66" s="240"/>
      <c r="RWX66" s="239"/>
      <c r="RWY66" s="239"/>
      <c r="RWZ66" s="240"/>
      <c r="RXA66" s="240"/>
      <c r="RXB66" s="240"/>
      <c r="RXC66" s="239"/>
      <c r="RXD66" s="239"/>
      <c r="RXE66" s="240"/>
      <c r="RXF66" s="239"/>
      <c r="RXG66" s="239"/>
      <c r="RXH66" s="240"/>
      <c r="RXI66" s="240"/>
      <c r="RXJ66" s="240"/>
      <c r="RXK66" s="239"/>
      <c r="RXL66" s="239"/>
      <c r="RXM66" s="240"/>
      <c r="RXN66" s="239"/>
      <c r="RXO66" s="239"/>
      <c r="RXP66" s="240"/>
      <c r="RXQ66" s="240"/>
      <c r="RXR66" s="240"/>
      <c r="RXS66" s="239"/>
      <c r="RXT66" s="239"/>
      <c r="RXU66" s="240"/>
      <c r="RXV66" s="239"/>
      <c r="RXW66" s="239"/>
      <c r="RXX66" s="240"/>
      <c r="RXY66" s="240"/>
      <c r="RXZ66" s="240"/>
      <c r="RYA66" s="239"/>
      <c r="RYB66" s="239"/>
      <c r="RYC66" s="240"/>
      <c r="RYD66" s="239"/>
      <c r="RYE66" s="239"/>
      <c r="RYF66" s="240"/>
      <c r="RYG66" s="240"/>
      <c r="RYH66" s="240"/>
      <c r="RYI66" s="239"/>
      <c r="RYJ66" s="239"/>
      <c r="RYK66" s="240"/>
      <c r="RYL66" s="239"/>
      <c r="RYM66" s="239"/>
      <c r="RYN66" s="240"/>
      <c r="RYO66" s="240"/>
      <c r="RYP66" s="240"/>
      <c r="RYQ66" s="239"/>
      <c r="RYR66" s="239"/>
      <c r="RYS66" s="240"/>
      <c r="RYT66" s="239"/>
      <c r="RYU66" s="239"/>
      <c r="RYV66" s="240"/>
      <c r="RYW66" s="240"/>
      <c r="RYX66" s="240"/>
      <c r="RYY66" s="239"/>
      <c r="RYZ66" s="239"/>
      <c r="RZA66" s="240"/>
      <c r="RZB66" s="239"/>
      <c r="RZC66" s="239"/>
      <c r="RZD66" s="240"/>
      <c r="RZE66" s="240"/>
      <c r="RZF66" s="240"/>
      <c r="RZG66" s="239"/>
      <c r="RZH66" s="239"/>
      <c r="RZI66" s="240"/>
      <c r="RZJ66" s="239"/>
      <c r="RZK66" s="239"/>
      <c r="RZL66" s="240"/>
      <c r="RZM66" s="240"/>
      <c r="RZN66" s="240"/>
      <c r="RZO66" s="239"/>
      <c r="RZP66" s="239"/>
      <c r="RZQ66" s="240"/>
      <c r="RZR66" s="239"/>
      <c r="RZS66" s="239"/>
      <c r="RZT66" s="240"/>
      <c r="RZU66" s="240"/>
      <c r="RZV66" s="240"/>
      <c r="RZW66" s="239"/>
      <c r="RZX66" s="239"/>
      <c r="RZY66" s="240"/>
      <c r="RZZ66" s="239"/>
      <c r="SAA66" s="239"/>
      <c r="SAB66" s="240"/>
      <c r="SAC66" s="240"/>
      <c r="SAD66" s="240"/>
      <c r="SAE66" s="239"/>
      <c r="SAF66" s="239"/>
      <c r="SAG66" s="240"/>
      <c r="SAH66" s="239"/>
      <c r="SAI66" s="239"/>
      <c r="SAJ66" s="240"/>
      <c r="SAK66" s="240"/>
      <c r="SAL66" s="240"/>
      <c r="SAM66" s="239"/>
      <c r="SAN66" s="239"/>
      <c r="SAO66" s="240"/>
      <c r="SAP66" s="239"/>
      <c r="SAQ66" s="239"/>
      <c r="SAR66" s="240"/>
      <c r="SAS66" s="240"/>
      <c r="SAT66" s="240"/>
      <c r="SAU66" s="239"/>
      <c r="SAV66" s="239"/>
      <c r="SAW66" s="240"/>
      <c r="SAX66" s="239"/>
      <c r="SAY66" s="239"/>
      <c r="SAZ66" s="240"/>
      <c r="SBA66" s="240"/>
      <c r="SBB66" s="240"/>
      <c r="SBC66" s="239"/>
      <c r="SBD66" s="239"/>
      <c r="SBE66" s="240"/>
      <c r="SBF66" s="239"/>
      <c r="SBG66" s="239"/>
      <c r="SBH66" s="240"/>
      <c r="SBI66" s="240"/>
      <c r="SBJ66" s="240"/>
      <c r="SBK66" s="239"/>
      <c r="SBL66" s="239"/>
      <c r="SBM66" s="240"/>
      <c r="SBN66" s="239"/>
      <c r="SBO66" s="239"/>
      <c r="SBP66" s="240"/>
      <c r="SBQ66" s="240"/>
      <c r="SBR66" s="240"/>
      <c r="SBS66" s="239"/>
      <c r="SBT66" s="239"/>
      <c r="SBU66" s="240"/>
      <c r="SBV66" s="239"/>
      <c r="SBW66" s="239"/>
      <c r="SBX66" s="240"/>
      <c r="SBY66" s="240"/>
      <c r="SBZ66" s="240"/>
      <c r="SCA66" s="239"/>
      <c r="SCB66" s="239"/>
      <c r="SCC66" s="240"/>
      <c r="SCD66" s="239"/>
      <c r="SCE66" s="239"/>
      <c r="SCF66" s="240"/>
      <c r="SCG66" s="240"/>
      <c r="SCH66" s="240"/>
      <c r="SCI66" s="239"/>
      <c r="SCJ66" s="239"/>
      <c r="SCK66" s="240"/>
      <c r="SCL66" s="239"/>
      <c r="SCM66" s="239"/>
      <c r="SCN66" s="240"/>
      <c r="SCO66" s="240"/>
      <c r="SCP66" s="240"/>
      <c r="SCQ66" s="239"/>
      <c r="SCR66" s="239"/>
      <c r="SCS66" s="240"/>
      <c r="SCT66" s="239"/>
      <c r="SCU66" s="239"/>
      <c r="SCV66" s="240"/>
      <c r="SCW66" s="240"/>
      <c r="SCX66" s="240"/>
      <c r="SCY66" s="239"/>
      <c r="SCZ66" s="239"/>
      <c r="SDA66" s="240"/>
      <c r="SDB66" s="239"/>
      <c r="SDC66" s="239"/>
      <c r="SDD66" s="240"/>
      <c r="SDE66" s="240"/>
      <c r="SDF66" s="240"/>
      <c r="SDG66" s="239"/>
      <c r="SDH66" s="239"/>
      <c r="SDI66" s="240"/>
      <c r="SDJ66" s="239"/>
      <c r="SDK66" s="239"/>
      <c r="SDL66" s="240"/>
      <c r="SDM66" s="240"/>
      <c r="SDN66" s="240"/>
      <c r="SDO66" s="239"/>
      <c r="SDP66" s="239"/>
      <c r="SDQ66" s="240"/>
      <c r="SDR66" s="239"/>
      <c r="SDS66" s="239"/>
      <c r="SDT66" s="240"/>
      <c r="SDU66" s="240"/>
      <c r="SDV66" s="240"/>
      <c r="SDW66" s="239"/>
      <c r="SDX66" s="239"/>
      <c r="SDY66" s="240"/>
      <c r="SDZ66" s="239"/>
      <c r="SEA66" s="239"/>
      <c r="SEB66" s="240"/>
      <c r="SEC66" s="240"/>
      <c r="SED66" s="240"/>
      <c r="SEE66" s="239"/>
      <c r="SEF66" s="239"/>
      <c r="SEG66" s="240"/>
      <c r="SEH66" s="239"/>
      <c r="SEI66" s="239"/>
      <c r="SEJ66" s="240"/>
      <c r="SEK66" s="240"/>
      <c r="SEL66" s="240"/>
      <c r="SEM66" s="239"/>
      <c r="SEN66" s="239"/>
      <c r="SEO66" s="240"/>
      <c r="SEP66" s="239"/>
      <c r="SEQ66" s="239"/>
      <c r="SER66" s="240"/>
      <c r="SES66" s="240"/>
      <c r="SET66" s="240"/>
      <c r="SEU66" s="239"/>
      <c r="SEV66" s="239"/>
      <c r="SEW66" s="240"/>
      <c r="SEX66" s="239"/>
      <c r="SEY66" s="239"/>
      <c r="SEZ66" s="240"/>
      <c r="SFA66" s="240"/>
      <c r="SFB66" s="240"/>
      <c r="SFC66" s="239"/>
      <c r="SFD66" s="239"/>
      <c r="SFE66" s="240"/>
      <c r="SFF66" s="239"/>
      <c r="SFG66" s="239"/>
      <c r="SFH66" s="240"/>
      <c r="SFI66" s="240"/>
      <c r="SFJ66" s="240"/>
      <c r="SFK66" s="239"/>
      <c r="SFL66" s="239"/>
      <c r="SFM66" s="240"/>
      <c r="SFN66" s="239"/>
      <c r="SFO66" s="239"/>
      <c r="SFP66" s="240"/>
      <c r="SFQ66" s="240"/>
      <c r="SFR66" s="240"/>
      <c r="SFS66" s="239"/>
      <c r="SFT66" s="239"/>
      <c r="SFU66" s="240"/>
      <c r="SFV66" s="239"/>
      <c r="SFW66" s="239"/>
      <c r="SFX66" s="240"/>
      <c r="SFY66" s="240"/>
      <c r="SFZ66" s="240"/>
      <c r="SGA66" s="239"/>
      <c r="SGB66" s="239"/>
      <c r="SGC66" s="240"/>
      <c r="SGD66" s="239"/>
      <c r="SGE66" s="239"/>
      <c r="SGF66" s="240"/>
      <c r="SGG66" s="240"/>
      <c r="SGH66" s="240"/>
      <c r="SGI66" s="239"/>
      <c r="SGJ66" s="239"/>
      <c r="SGK66" s="240"/>
      <c r="SGL66" s="239"/>
      <c r="SGM66" s="239"/>
      <c r="SGN66" s="240"/>
      <c r="SGO66" s="240"/>
      <c r="SGP66" s="240"/>
      <c r="SGQ66" s="239"/>
      <c r="SGR66" s="239"/>
      <c r="SGS66" s="240"/>
      <c r="SGT66" s="239"/>
      <c r="SGU66" s="239"/>
      <c r="SGV66" s="240"/>
      <c r="SGW66" s="240"/>
      <c r="SGX66" s="240"/>
      <c r="SGY66" s="239"/>
      <c r="SGZ66" s="239"/>
      <c r="SHA66" s="240"/>
      <c r="SHB66" s="239"/>
      <c r="SHC66" s="239"/>
      <c r="SHD66" s="240"/>
      <c r="SHE66" s="240"/>
      <c r="SHF66" s="240"/>
      <c r="SHG66" s="239"/>
      <c r="SHH66" s="239"/>
      <c r="SHI66" s="240"/>
      <c r="SHJ66" s="239"/>
      <c r="SHK66" s="239"/>
      <c r="SHL66" s="240"/>
      <c r="SHM66" s="240"/>
      <c r="SHN66" s="240"/>
      <c r="SHO66" s="239"/>
      <c r="SHP66" s="239"/>
      <c r="SHQ66" s="240"/>
      <c r="SHR66" s="239"/>
      <c r="SHS66" s="239"/>
      <c r="SHT66" s="240"/>
      <c r="SHU66" s="240"/>
      <c r="SHV66" s="240"/>
      <c r="SHW66" s="239"/>
      <c r="SHX66" s="239"/>
      <c r="SHY66" s="240"/>
      <c r="SHZ66" s="239"/>
      <c r="SIA66" s="239"/>
      <c r="SIB66" s="240"/>
      <c r="SIC66" s="240"/>
      <c r="SID66" s="240"/>
      <c r="SIE66" s="239"/>
      <c r="SIF66" s="239"/>
      <c r="SIG66" s="240"/>
      <c r="SIH66" s="239"/>
      <c r="SII66" s="239"/>
      <c r="SIJ66" s="240"/>
      <c r="SIK66" s="240"/>
      <c r="SIL66" s="240"/>
      <c r="SIM66" s="239"/>
      <c r="SIN66" s="239"/>
      <c r="SIO66" s="240"/>
      <c r="SIP66" s="239"/>
      <c r="SIQ66" s="239"/>
      <c r="SIR66" s="240"/>
      <c r="SIS66" s="240"/>
      <c r="SIT66" s="240"/>
      <c r="SIU66" s="239"/>
      <c r="SIV66" s="239"/>
      <c r="SIW66" s="240"/>
      <c r="SIX66" s="239"/>
      <c r="SIY66" s="239"/>
      <c r="SIZ66" s="240"/>
      <c r="SJA66" s="240"/>
      <c r="SJB66" s="240"/>
      <c r="SJC66" s="239"/>
      <c r="SJD66" s="239"/>
      <c r="SJE66" s="240"/>
      <c r="SJF66" s="239"/>
      <c r="SJG66" s="239"/>
      <c r="SJH66" s="240"/>
      <c r="SJI66" s="240"/>
      <c r="SJJ66" s="240"/>
      <c r="SJK66" s="239"/>
      <c r="SJL66" s="239"/>
      <c r="SJM66" s="240"/>
      <c r="SJN66" s="239"/>
      <c r="SJO66" s="239"/>
      <c r="SJP66" s="240"/>
      <c r="SJQ66" s="240"/>
      <c r="SJR66" s="240"/>
      <c r="SJS66" s="239"/>
      <c r="SJT66" s="239"/>
      <c r="SJU66" s="240"/>
      <c r="SJV66" s="239"/>
      <c r="SJW66" s="239"/>
      <c r="SJX66" s="240"/>
      <c r="SJY66" s="240"/>
      <c r="SJZ66" s="240"/>
      <c r="SKA66" s="239"/>
      <c r="SKB66" s="239"/>
      <c r="SKC66" s="240"/>
      <c r="SKD66" s="239"/>
      <c r="SKE66" s="239"/>
      <c r="SKF66" s="240"/>
      <c r="SKG66" s="240"/>
      <c r="SKH66" s="240"/>
      <c r="SKI66" s="239"/>
      <c r="SKJ66" s="239"/>
      <c r="SKK66" s="240"/>
      <c r="SKL66" s="239"/>
      <c r="SKM66" s="239"/>
      <c r="SKN66" s="240"/>
      <c r="SKO66" s="240"/>
      <c r="SKP66" s="240"/>
      <c r="SKQ66" s="239"/>
      <c r="SKR66" s="239"/>
      <c r="SKS66" s="240"/>
      <c r="SKT66" s="239"/>
      <c r="SKU66" s="239"/>
      <c r="SKV66" s="240"/>
      <c r="SKW66" s="240"/>
      <c r="SKX66" s="240"/>
      <c r="SKY66" s="239"/>
      <c r="SKZ66" s="239"/>
      <c r="SLA66" s="240"/>
      <c r="SLB66" s="239"/>
      <c r="SLC66" s="239"/>
      <c r="SLD66" s="240"/>
      <c r="SLE66" s="240"/>
      <c r="SLF66" s="240"/>
      <c r="SLG66" s="239"/>
      <c r="SLH66" s="239"/>
      <c r="SLI66" s="240"/>
      <c r="SLJ66" s="239"/>
      <c r="SLK66" s="239"/>
      <c r="SLL66" s="240"/>
      <c r="SLM66" s="240"/>
      <c r="SLN66" s="240"/>
      <c r="SLO66" s="239"/>
      <c r="SLP66" s="239"/>
      <c r="SLQ66" s="240"/>
      <c r="SLR66" s="239"/>
      <c r="SLS66" s="239"/>
      <c r="SLT66" s="240"/>
      <c r="SLU66" s="240"/>
      <c r="SLV66" s="240"/>
      <c r="SLW66" s="239"/>
      <c r="SLX66" s="239"/>
      <c r="SLY66" s="240"/>
      <c r="SLZ66" s="239"/>
      <c r="SMA66" s="239"/>
      <c r="SMB66" s="240"/>
      <c r="SMC66" s="240"/>
      <c r="SMD66" s="240"/>
      <c r="SME66" s="239"/>
      <c r="SMF66" s="239"/>
      <c r="SMG66" s="240"/>
      <c r="SMH66" s="239"/>
      <c r="SMI66" s="239"/>
      <c r="SMJ66" s="240"/>
      <c r="SMK66" s="240"/>
      <c r="SML66" s="240"/>
      <c r="SMM66" s="239"/>
      <c r="SMN66" s="239"/>
      <c r="SMO66" s="240"/>
      <c r="SMP66" s="239"/>
      <c r="SMQ66" s="239"/>
      <c r="SMR66" s="240"/>
      <c r="SMS66" s="240"/>
      <c r="SMT66" s="240"/>
      <c r="SMU66" s="239"/>
      <c r="SMV66" s="239"/>
      <c r="SMW66" s="240"/>
      <c r="SMX66" s="239"/>
      <c r="SMY66" s="239"/>
      <c r="SMZ66" s="240"/>
      <c r="SNA66" s="240"/>
      <c r="SNB66" s="240"/>
      <c r="SNC66" s="239"/>
      <c r="SND66" s="239"/>
      <c r="SNE66" s="240"/>
      <c r="SNF66" s="239"/>
      <c r="SNG66" s="239"/>
      <c r="SNH66" s="240"/>
      <c r="SNI66" s="240"/>
      <c r="SNJ66" s="240"/>
      <c r="SNK66" s="239"/>
      <c r="SNL66" s="239"/>
      <c r="SNM66" s="240"/>
      <c r="SNN66" s="239"/>
      <c r="SNO66" s="239"/>
      <c r="SNP66" s="240"/>
      <c r="SNQ66" s="240"/>
      <c r="SNR66" s="240"/>
      <c r="SNS66" s="239"/>
      <c r="SNT66" s="239"/>
      <c r="SNU66" s="240"/>
      <c r="SNV66" s="239"/>
      <c r="SNW66" s="239"/>
      <c r="SNX66" s="240"/>
      <c r="SNY66" s="240"/>
      <c r="SNZ66" s="240"/>
      <c r="SOA66" s="239"/>
      <c r="SOB66" s="239"/>
      <c r="SOC66" s="240"/>
      <c r="SOD66" s="239"/>
      <c r="SOE66" s="239"/>
      <c r="SOF66" s="240"/>
      <c r="SOG66" s="240"/>
      <c r="SOH66" s="240"/>
      <c r="SOI66" s="239"/>
      <c r="SOJ66" s="239"/>
      <c r="SOK66" s="240"/>
      <c r="SOL66" s="239"/>
      <c r="SOM66" s="239"/>
      <c r="SON66" s="240"/>
      <c r="SOO66" s="240"/>
      <c r="SOP66" s="240"/>
      <c r="SOQ66" s="239"/>
      <c r="SOR66" s="239"/>
      <c r="SOS66" s="240"/>
      <c r="SOT66" s="239"/>
      <c r="SOU66" s="239"/>
      <c r="SOV66" s="240"/>
      <c r="SOW66" s="240"/>
      <c r="SOX66" s="240"/>
      <c r="SOY66" s="239"/>
      <c r="SOZ66" s="239"/>
      <c r="SPA66" s="240"/>
      <c r="SPB66" s="239"/>
      <c r="SPC66" s="239"/>
      <c r="SPD66" s="240"/>
      <c r="SPE66" s="240"/>
      <c r="SPF66" s="240"/>
      <c r="SPG66" s="239"/>
      <c r="SPH66" s="239"/>
      <c r="SPI66" s="240"/>
      <c r="SPJ66" s="239"/>
      <c r="SPK66" s="239"/>
      <c r="SPL66" s="240"/>
      <c r="SPM66" s="240"/>
      <c r="SPN66" s="240"/>
      <c r="SPO66" s="239"/>
      <c r="SPP66" s="239"/>
      <c r="SPQ66" s="240"/>
      <c r="SPR66" s="239"/>
      <c r="SPS66" s="239"/>
      <c r="SPT66" s="240"/>
      <c r="SPU66" s="240"/>
      <c r="SPV66" s="240"/>
      <c r="SPW66" s="239"/>
      <c r="SPX66" s="239"/>
      <c r="SPY66" s="240"/>
      <c r="SPZ66" s="239"/>
      <c r="SQA66" s="239"/>
      <c r="SQB66" s="240"/>
      <c r="SQC66" s="240"/>
      <c r="SQD66" s="240"/>
      <c r="SQE66" s="239"/>
      <c r="SQF66" s="239"/>
      <c r="SQG66" s="240"/>
      <c r="SQH66" s="239"/>
      <c r="SQI66" s="239"/>
      <c r="SQJ66" s="240"/>
      <c r="SQK66" s="240"/>
      <c r="SQL66" s="240"/>
      <c r="SQM66" s="239"/>
      <c r="SQN66" s="239"/>
      <c r="SQO66" s="240"/>
      <c r="SQP66" s="239"/>
      <c r="SQQ66" s="239"/>
      <c r="SQR66" s="240"/>
      <c r="SQS66" s="240"/>
      <c r="SQT66" s="240"/>
      <c r="SQU66" s="239"/>
      <c r="SQV66" s="239"/>
      <c r="SQW66" s="240"/>
      <c r="SQX66" s="239"/>
      <c r="SQY66" s="239"/>
      <c r="SQZ66" s="240"/>
      <c r="SRA66" s="240"/>
      <c r="SRB66" s="240"/>
      <c r="SRC66" s="239"/>
      <c r="SRD66" s="239"/>
      <c r="SRE66" s="240"/>
      <c r="SRF66" s="239"/>
      <c r="SRG66" s="239"/>
      <c r="SRH66" s="240"/>
      <c r="SRI66" s="240"/>
      <c r="SRJ66" s="240"/>
      <c r="SRK66" s="239"/>
      <c r="SRL66" s="239"/>
      <c r="SRM66" s="240"/>
      <c r="SRN66" s="239"/>
      <c r="SRO66" s="239"/>
      <c r="SRP66" s="240"/>
      <c r="SRQ66" s="240"/>
      <c r="SRR66" s="240"/>
      <c r="SRS66" s="239"/>
      <c r="SRT66" s="239"/>
      <c r="SRU66" s="240"/>
      <c r="SRV66" s="239"/>
      <c r="SRW66" s="239"/>
      <c r="SRX66" s="240"/>
      <c r="SRY66" s="240"/>
      <c r="SRZ66" s="240"/>
      <c r="SSA66" s="239"/>
      <c r="SSB66" s="239"/>
      <c r="SSC66" s="240"/>
      <c r="SSD66" s="239"/>
      <c r="SSE66" s="239"/>
      <c r="SSF66" s="240"/>
      <c r="SSG66" s="240"/>
      <c r="SSH66" s="240"/>
      <c r="SSI66" s="239"/>
      <c r="SSJ66" s="239"/>
      <c r="SSK66" s="240"/>
      <c r="SSL66" s="239"/>
      <c r="SSM66" s="239"/>
      <c r="SSN66" s="240"/>
      <c r="SSO66" s="240"/>
      <c r="SSP66" s="240"/>
      <c r="SSQ66" s="239"/>
      <c r="SSR66" s="239"/>
      <c r="SSS66" s="240"/>
      <c r="SST66" s="239"/>
      <c r="SSU66" s="239"/>
      <c r="SSV66" s="240"/>
      <c r="SSW66" s="240"/>
      <c r="SSX66" s="240"/>
      <c r="SSY66" s="239"/>
      <c r="SSZ66" s="239"/>
      <c r="STA66" s="240"/>
      <c r="STB66" s="239"/>
      <c r="STC66" s="239"/>
      <c r="STD66" s="240"/>
      <c r="STE66" s="240"/>
      <c r="STF66" s="240"/>
      <c r="STG66" s="239"/>
      <c r="STH66" s="239"/>
      <c r="STI66" s="240"/>
      <c r="STJ66" s="239"/>
      <c r="STK66" s="239"/>
      <c r="STL66" s="240"/>
      <c r="STM66" s="240"/>
      <c r="STN66" s="240"/>
      <c r="STO66" s="239"/>
      <c r="STP66" s="239"/>
      <c r="STQ66" s="240"/>
      <c r="STR66" s="239"/>
      <c r="STS66" s="239"/>
      <c r="STT66" s="240"/>
      <c r="STU66" s="240"/>
      <c r="STV66" s="240"/>
      <c r="STW66" s="239"/>
      <c r="STX66" s="239"/>
      <c r="STY66" s="240"/>
      <c r="STZ66" s="239"/>
      <c r="SUA66" s="239"/>
      <c r="SUB66" s="240"/>
      <c r="SUC66" s="240"/>
      <c r="SUD66" s="240"/>
      <c r="SUE66" s="239"/>
      <c r="SUF66" s="239"/>
      <c r="SUG66" s="240"/>
      <c r="SUH66" s="239"/>
      <c r="SUI66" s="239"/>
      <c r="SUJ66" s="240"/>
      <c r="SUK66" s="240"/>
      <c r="SUL66" s="240"/>
      <c r="SUM66" s="239"/>
      <c r="SUN66" s="239"/>
      <c r="SUO66" s="240"/>
      <c r="SUP66" s="239"/>
      <c r="SUQ66" s="239"/>
      <c r="SUR66" s="240"/>
      <c r="SUS66" s="240"/>
      <c r="SUT66" s="240"/>
      <c r="SUU66" s="239"/>
      <c r="SUV66" s="239"/>
      <c r="SUW66" s="240"/>
      <c r="SUX66" s="239"/>
      <c r="SUY66" s="239"/>
      <c r="SUZ66" s="240"/>
      <c r="SVA66" s="240"/>
      <c r="SVB66" s="240"/>
      <c r="SVC66" s="239"/>
      <c r="SVD66" s="239"/>
      <c r="SVE66" s="240"/>
      <c r="SVF66" s="239"/>
      <c r="SVG66" s="239"/>
      <c r="SVH66" s="240"/>
      <c r="SVI66" s="240"/>
      <c r="SVJ66" s="240"/>
      <c r="SVK66" s="239"/>
      <c r="SVL66" s="239"/>
      <c r="SVM66" s="240"/>
      <c r="SVN66" s="239"/>
      <c r="SVO66" s="239"/>
      <c r="SVP66" s="240"/>
      <c r="SVQ66" s="240"/>
      <c r="SVR66" s="240"/>
      <c r="SVS66" s="239"/>
      <c r="SVT66" s="239"/>
      <c r="SVU66" s="240"/>
      <c r="SVV66" s="239"/>
      <c r="SVW66" s="239"/>
      <c r="SVX66" s="240"/>
      <c r="SVY66" s="240"/>
      <c r="SVZ66" s="240"/>
      <c r="SWA66" s="239"/>
      <c r="SWB66" s="239"/>
      <c r="SWC66" s="240"/>
      <c r="SWD66" s="239"/>
      <c r="SWE66" s="239"/>
      <c r="SWF66" s="240"/>
      <c r="SWG66" s="240"/>
      <c r="SWH66" s="240"/>
      <c r="SWI66" s="239"/>
      <c r="SWJ66" s="239"/>
      <c r="SWK66" s="240"/>
      <c r="SWL66" s="239"/>
      <c r="SWM66" s="239"/>
      <c r="SWN66" s="240"/>
      <c r="SWO66" s="240"/>
      <c r="SWP66" s="240"/>
      <c r="SWQ66" s="239"/>
      <c r="SWR66" s="239"/>
      <c r="SWS66" s="240"/>
      <c r="SWT66" s="239"/>
      <c r="SWU66" s="239"/>
      <c r="SWV66" s="240"/>
      <c r="SWW66" s="240"/>
      <c r="SWX66" s="240"/>
      <c r="SWY66" s="239"/>
      <c r="SWZ66" s="239"/>
      <c r="SXA66" s="240"/>
      <c r="SXB66" s="239"/>
      <c r="SXC66" s="239"/>
      <c r="SXD66" s="240"/>
      <c r="SXE66" s="240"/>
      <c r="SXF66" s="240"/>
      <c r="SXG66" s="239"/>
      <c r="SXH66" s="239"/>
      <c r="SXI66" s="240"/>
      <c r="SXJ66" s="239"/>
      <c r="SXK66" s="239"/>
      <c r="SXL66" s="240"/>
      <c r="SXM66" s="240"/>
      <c r="SXN66" s="240"/>
      <c r="SXO66" s="239"/>
      <c r="SXP66" s="239"/>
      <c r="SXQ66" s="240"/>
      <c r="SXR66" s="239"/>
      <c r="SXS66" s="239"/>
      <c r="SXT66" s="240"/>
      <c r="SXU66" s="240"/>
      <c r="SXV66" s="240"/>
      <c r="SXW66" s="239"/>
      <c r="SXX66" s="239"/>
      <c r="SXY66" s="240"/>
      <c r="SXZ66" s="239"/>
      <c r="SYA66" s="239"/>
      <c r="SYB66" s="240"/>
      <c r="SYC66" s="240"/>
      <c r="SYD66" s="240"/>
      <c r="SYE66" s="239"/>
      <c r="SYF66" s="239"/>
      <c r="SYG66" s="240"/>
      <c r="SYH66" s="239"/>
      <c r="SYI66" s="239"/>
      <c r="SYJ66" s="240"/>
      <c r="SYK66" s="240"/>
      <c r="SYL66" s="240"/>
      <c r="SYM66" s="239"/>
      <c r="SYN66" s="239"/>
      <c r="SYO66" s="240"/>
      <c r="SYP66" s="239"/>
      <c r="SYQ66" s="239"/>
      <c r="SYR66" s="240"/>
      <c r="SYS66" s="240"/>
      <c r="SYT66" s="240"/>
      <c r="SYU66" s="239"/>
      <c r="SYV66" s="239"/>
      <c r="SYW66" s="240"/>
      <c r="SYX66" s="239"/>
      <c r="SYY66" s="239"/>
      <c r="SYZ66" s="240"/>
      <c r="SZA66" s="240"/>
      <c r="SZB66" s="240"/>
      <c r="SZC66" s="239"/>
      <c r="SZD66" s="239"/>
      <c r="SZE66" s="240"/>
      <c r="SZF66" s="239"/>
      <c r="SZG66" s="239"/>
      <c r="SZH66" s="240"/>
      <c r="SZI66" s="240"/>
      <c r="SZJ66" s="240"/>
      <c r="SZK66" s="239"/>
      <c r="SZL66" s="239"/>
      <c r="SZM66" s="240"/>
      <c r="SZN66" s="239"/>
      <c r="SZO66" s="239"/>
      <c r="SZP66" s="240"/>
      <c r="SZQ66" s="240"/>
      <c r="SZR66" s="240"/>
      <c r="SZS66" s="239"/>
      <c r="SZT66" s="239"/>
      <c r="SZU66" s="240"/>
      <c r="SZV66" s="239"/>
      <c r="SZW66" s="239"/>
      <c r="SZX66" s="240"/>
      <c r="SZY66" s="240"/>
      <c r="SZZ66" s="240"/>
      <c r="TAA66" s="239"/>
      <c r="TAB66" s="239"/>
      <c r="TAC66" s="240"/>
      <c r="TAD66" s="239"/>
      <c r="TAE66" s="239"/>
      <c r="TAF66" s="240"/>
      <c r="TAG66" s="240"/>
      <c r="TAH66" s="240"/>
      <c r="TAI66" s="239"/>
      <c r="TAJ66" s="239"/>
      <c r="TAK66" s="240"/>
      <c r="TAL66" s="239"/>
      <c r="TAM66" s="239"/>
      <c r="TAN66" s="240"/>
      <c r="TAO66" s="240"/>
      <c r="TAP66" s="240"/>
      <c r="TAQ66" s="239"/>
      <c r="TAR66" s="239"/>
      <c r="TAS66" s="240"/>
      <c r="TAT66" s="239"/>
      <c r="TAU66" s="239"/>
      <c r="TAV66" s="240"/>
      <c r="TAW66" s="240"/>
      <c r="TAX66" s="240"/>
      <c r="TAY66" s="239"/>
      <c r="TAZ66" s="239"/>
      <c r="TBA66" s="240"/>
      <c r="TBB66" s="239"/>
      <c r="TBC66" s="239"/>
      <c r="TBD66" s="240"/>
      <c r="TBE66" s="240"/>
      <c r="TBF66" s="240"/>
      <c r="TBG66" s="239"/>
      <c r="TBH66" s="239"/>
      <c r="TBI66" s="240"/>
      <c r="TBJ66" s="239"/>
      <c r="TBK66" s="239"/>
      <c r="TBL66" s="240"/>
      <c r="TBM66" s="240"/>
      <c r="TBN66" s="240"/>
      <c r="TBO66" s="239"/>
      <c r="TBP66" s="239"/>
      <c r="TBQ66" s="240"/>
      <c r="TBR66" s="239"/>
      <c r="TBS66" s="239"/>
      <c r="TBT66" s="240"/>
      <c r="TBU66" s="240"/>
      <c r="TBV66" s="240"/>
      <c r="TBW66" s="239"/>
      <c r="TBX66" s="239"/>
      <c r="TBY66" s="240"/>
      <c r="TBZ66" s="239"/>
      <c r="TCA66" s="239"/>
      <c r="TCB66" s="240"/>
      <c r="TCC66" s="240"/>
      <c r="TCD66" s="240"/>
      <c r="TCE66" s="239"/>
      <c r="TCF66" s="239"/>
      <c r="TCG66" s="240"/>
      <c r="TCH66" s="239"/>
      <c r="TCI66" s="239"/>
      <c r="TCJ66" s="240"/>
      <c r="TCK66" s="240"/>
      <c r="TCL66" s="240"/>
      <c r="TCM66" s="239"/>
      <c r="TCN66" s="239"/>
      <c r="TCO66" s="240"/>
      <c r="TCP66" s="239"/>
      <c r="TCQ66" s="239"/>
      <c r="TCR66" s="240"/>
      <c r="TCS66" s="240"/>
      <c r="TCT66" s="240"/>
      <c r="TCU66" s="239"/>
      <c r="TCV66" s="239"/>
      <c r="TCW66" s="240"/>
      <c r="TCX66" s="239"/>
      <c r="TCY66" s="239"/>
      <c r="TCZ66" s="240"/>
      <c r="TDA66" s="240"/>
      <c r="TDB66" s="240"/>
      <c r="TDC66" s="239"/>
      <c r="TDD66" s="239"/>
      <c r="TDE66" s="240"/>
      <c r="TDF66" s="239"/>
      <c r="TDG66" s="239"/>
      <c r="TDH66" s="240"/>
      <c r="TDI66" s="240"/>
      <c r="TDJ66" s="240"/>
      <c r="TDK66" s="239"/>
      <c r="TDL66" s="239"/>
      <c r="TDM66" s="240"/>
      <c r="TDN66" s="239"/>
      <c r="TDO66" s="239"/>
      <c r="TDP66" s="240"/>
      <c r="TDQ66" s="240"/>
      <c r="TDR66" s="240"/>
      <c r="TDS66" s="239"/>
      <c r="TDT66" s="239"/>
      <c r="TDU66" s="240"/>
      <c r="TDV66" s="239"/>
      <c r="TDW66" s="239"/>
      <c r="TDX66" s="240"/>
      <c r="TDY66" s="240"/>
      <c r="TDZ66" s="240"/>
      <c r="TEA66" s="239"/>
      <c r="TEB66" s="239"/>
      <c r="TEC66" s="240"/>
      <c r="TED66" s="239"/>
      <c r="TEE66" s="239"/>
      <c r="TEF66" s="240"/>
      <c r="TEG66" s="240"/>
      <c r="TEH66" s="240"/>
      <c r="TEI66" s="239"/>
      <c r="TEJ66" s="239"/>
      <c r="TEK66" s="240"/>
      <c r="TEL66" s="239"/>
      <c r="TEM66" s="239"/>
      <c r="TEN66" s="240"/>
      <c r="TEO66" s="240"/>
      <c r="TEP66" s="240"/>
      <c r="TEQ66" s="239"/>
      <c r="TER66" s="239"/>
      <c r="TES66" s="240"/>
      <c r="TET66" s="239"/>
      <c r="TEU66" s="239"/>
      <c r="TEV66" s="240"/>
      <c r="TEW66" s="240"/>
      <c r="TEX66" s="240"/>
      <c r="TEY66" s="239"/>
      <c r="TEZ66" s="239"/>
      <c r="TFA66" s="240"/>
      <c r="TFB66" s="239"/>
      <c r="TFC66" s="239"/>
      <c r="TFD66" s="240"/>
      <c r="TFE66" s="240"/>
      <c r="TFF66" s="240"/>
      <c r="TFG66" s="239"/>
      <c r="TFH66" s="239"/>
      <c r="TFI66" s="240"/>
      <c r="TFJ66" s="239"/>
      <c r="TFK66" s="239"/>
      <c r="TFL66" s="240"/>
      <c r="TFM66" s="240"/>
      <c r="TFN66" s="240"/>
      <c r="TFO66" s="239"/>
      <c r="TFP66" s="239"/>
      <c r="TFQ66" s="240"/>
      <c r="TFR66" s="239"/>
      <c r="TFS66" s="239"/>
      <c r="TFT66" s="240"/>
      <c r="TFU66" s="240"/>
      <c r="TFV66" s="240"/>
      <c r="TFW66" s="239"/>
      <c r="TFX66" s="239"/>
      <c r="TFY66" s="240"/>
      <c r="TFZ66" s="239"/>
      <c r="TGA66" s="239"/>
      <c r="TGB66" s="240"/>
      <c r="TGC66" s="240"/>
      <c r="TGD66" s="240"/>
      <c r="TGE66" s="239"/>
      <c r="TGF66" s="239"/>
      <c r="TGG66" s="240"/>
      <c r="TGH66" s="239"/>
      <c r="TGI66" s="239"/>
      <c r="TGJ66" s="240"/>
      <c r="TGK66" s="240"/>
      <c r="TGL66" s="240"/>
      <c r="TGM66" s="239"/>
      <c r="TGN66" s="239"/>
      <c r="TGO66" s="240"/>
      <c r="TGP66" s="239"/>
      <c r="TGQ66" s="239"/>
      <c r="TGR66" s="240"/>
      <c r="TGS66" s="240"/>
      <c r="TGT66" s="240"/>
      <c r="TGU66" s="239"/>
      <c r="TGV66" s="239"/>
      <c r="TGW66" s="240"/>
      <c r="TGX66" s="239"/>
      <c r="TGY66" s="239"/>
      <c r="TGZ66" s="240"/>
      <c r="THA66" s="240"/>
      <c r="THB66" s="240"/>
      <c r="THC66" s="239"/>
      <c r="THD66" s="239"/>
      <c r="THE66" s="240"/>
      <c r="THF66" s="239"/>
      <c r="THG66" s="239"/>
      <c r="THH66" s="240"/>
      <c r="THI66" s="240"/>
      <c r="THJ66" s="240"/>
      <c r="THK66" s="239"/>
      <c r="THL66" s="239"/>
      <c r="THM66" s="240"/>
      <c r="THN66" s="239"/>
      <c r="THO66" s="239"/>
      <c r="THP66" s="240"/>
      <c r="THQ66" s="240"/>
      <c r="THR66" s="240"/>
      <c r="THS66" s="239"/>
      <c r="THT66" s="239"/>
      <c r="THU66" s="240"/>
      <c r="THV66" s="239"/>
      <c r="THW66" s="239"/>
      <c r="THX66" s="240"/>
      <c r="THY66" s="240"/>
      <c r="THZ66" s="240"/>
      <c r="TIA66" s="239"/>
      <c r="TIB66" s="239"/>
      <c r="TIC66" s="240"/>
      <c r="TID66" s="239"/>
      <c r="TIE66" s="239"/>
      <c r="TIF66" s="240"/>
      <c r="TIG66" s="240"/>
      <c r="TIH66" s="240"/>
      <c r="TII66" s="239"/>
      <c r="TIJ66" s="239"/>
      <c r="TIK66" s="240"/>
      <c r="TIL66" s="239"/>
      <c r="TIM66" s="239"/>
      <c r="TIN66" s="240"/>
      <c r="TIO66" s="240"/>
      <c r="TIP66" s="240"/>
      <c r="TIQ66" s="239"/>
      <c r="TIR66" s="239"/>
      <c r="TIS66" s="240"/>
      <c r="TIT66" s="239"/>
      <c r="TIU66" s="239"/>
      <c r="TIV66" s="240"/>
      <c r="TIW66" s="240"/>
      <c r="TIX66" s="240"/>
      <c r="TIY66" s="239"/>
      <c r="TIZ66" s="239"/>
      <c r="TJA66" s="240"/>
      <c r="TJB66" s="239"/>
      <c r="TJC66" s="239"/>
      <c r="TJD66" s="240"/>
      <c r="TJE66" s="240"/>
      <c r="TJF66" s="240"/>
      <c r="TJG66" s="239"/>
      <c r="TJH66" s="239"/>
      <c r="TJI66" s="240"/>
      <c r="TJJ66" s="239"/>
      <c r="TJK66" s="239"/>
      <c r="TJL66" s="240"/>
      <c r="TJM66" s="240"/>
      <c r="TJN66" s="240"/>
      <c r="TJO66" s="239"/>
      <c r="TJP66" s="239"/>
      <c r="TJQ66" s="240"/>
      <c r="TJR66" s="239"/>
      <c r="TJS66" s="239"/>
      <c r="TJT66" s="240"/>
      <c r="TJU66" s="240"/>
      <c r="TJV66" s="240"/>
      <c r="TJW66" s="239"/>
      <c r="TJX66" s="239"/>
      <c r="TJY66" s="240"/>
      <c r="TJZ66" s="239"/>
      <c r="TKA66" s="239"/>
      <c r="TKB66" s="240"/>
      <c r="TKC66" s="240"/>
      <c r="TKD66" s="240"/>
      <c r="TKE66" s="239"/>
      <c r="TKF66" s="239"/>
      <c r="TKG66" s="240"/>
      <c r="TKH66" s="239"/>
      <c r="TKI66" s="239"/>
      <c r="TKJ66" s="240"/>
      <c r="TKK66" s="240"/>
      <c r="TKL66" s="240"/>
      <c r="TKM66" s="239"/>
      <c r="TKN66" s="239"/>
      <c r="TKO66" s="240"/>
      <c r="TKP66" s="239"/>
      <c r="TKQ66" s="239"/>
      <c r="TKR66" s="240"/>
      <c r="TKS66" s="240"/>
      <c r="TKT66" s="240"/>
      <c r="TKU66" s="239"/>
      <c r="TKV66" s="239"/>
      <c r="TKW66" s="240"/>
      <c r="TKX66" s="239"/>
      <c r="TKY66" s="239"/>
      <c r="TKZ66" s="240"/>
      <c r="TLA66" s="240"/>
      <c r="TLB66" s="240"/>
      <c r="TLC66" s="239"/>
      <c r="TLD66" s="239"/>
      <c r="TLE66" s="240"/>
      <c r="TLF66" s="239"/>
      <c r="TLG66" s="239"/>
      <c r="TLH66" s="240"/>
      <c r="TLI66" s="240"/>
      <c r="TLJ66" s="240"/>
      <c r="TLK66" s="239"/>
      <c r="TLL66" s="239"/>
      <c r="TLM66" s="240"/>
      <c r="TLN66" s="239"/>
      <c r="TLO66" s="239"/>
      <c r="TLP66" s="240"/>
      <c r="TLQ66" s="240"/>
      <c r="TLR66" s="240"/>
      <c r="TLS66" s="239"/>
      <c r="TLT66" s="239"/>
      <c r="TLU66" s="240"/>
      <c r="TLV66" s="239"/>
      <c r="TLW66" s="239"/>
      <c r="TLX66" s="240"/>
      <c r="TLY66" s="240"/>
      <c r="TLZ66" s="240"/>
      <c r="TMA66" s="239"/>
      <c r="TMB66" s="239"/>
      <c r="TMC66" s="240"/>
      <c r="TMD66" s="239"/>
      <c r="TME66" s="239"/>
      <c r="TMF66" s="240"/>
      <c r="TMG66" s="240"/>
      <c r="TMH66" s="240"/>
      <c r="TMI66" s="239"/>
      <c r="TMJ66" s="239"/>
      <c r="TMK66" s="240"/>
      <c r="TML66" s="239"/>
      <c r="TMM66" s="239"/>
      <c r="TMN66" s="240"/>
      <c r="TMO66" s="240"/>
      <c r="TMP66" s="240"/>
      <c r="TMQ66" s="239"/>
      <c r="TMR66" s="239"/>
      <c r="TMS66" s="240"/>
      <c r="TMT66" s="239"/>
      <c r="TMU66" s="239"/>
      <c r="TMV66" s="240"/>
      <c r="TMW66" s="240"/>
      <c r="TMX66" s="240"/>
      <c r="TMY66" s="239"/>
      <c r="TMZ66" s="239"/>
      <c r="TNA66" s="240"/>
      <c r="TNB66" s="239"/>
      <c r="TNC66" s="239"/>
      <c r="TND66" s="240"/>
      <c r="TNE66" s="240"/>
      <c r="TNF66" s="240"/>
      <c r="TNG66" s="239"/>
      <c r="TNH66" s="239"/>
      <c r="TNI66" s="240"/>
      <c r="TNJ66" s="239"/>
      <c r="TNK66" s="239"/>
      <c r="TNL66" s="240"/>
      <c r="TNM66" s="240"/>
      <c r="TNN66" s="240"/>
      <c r="TNO66" s="239"/>
      <c r="TNP66" s="239"/>
      <c r="TNQ66" s="240"/>
      <c r="TNR66" s="239"/>
      <c r="TNS66" s="239"/>
      <c r="TNT66" s="240"/>
      <c r="TNU66" s="240"/>
      <c r="TNV66" s="240"/>
      <c r="TNW66" s="239"/>
      <c r="TNX66" s="239"/>
      <c r="TNY66" s="240"/>
      <c r="TNZ66" s="239"/>
      <c r="TOA66" s="239"/>
      <c r="TOB66" s="240"/>
      <c r="TOC66" s="240"/>
      <c r="TOD66" s="240"/>
      <c r="TOE66" s="239"/>
      <c r="TOF66" s="239"/>
      <c r="TOG66" s="240"/>
      <c r="TOH66" s="239"/>
      <c r="TOI66" s="239"/>
      <c r="TOJ66" s="240"/>
      <c r="TOK66" s="240"/>
      <c r="TOL66" s="240"/>
      <c r="TOM66" s="239"/>
      <c r="TON66" s="239"/>
      <c r="TOO66" s="240"/>
      <c r="TOP66" s="239"/>
      <c r="TOQ66" s="239"/>
      <c r="TOR66" s="240"/>
      <c r="TOS66" s="240"/>
      <c r="TOT66" s="240"/>
      <c r="TOU66" s="239"/>
      <c r="TOV66" s="239"/>
      <c r="TOW66" s="240"/>
      <c r="TOX66" s="239"/>
      <c r="TOY66" s="239"/>
      <c r="TOZ66" s="240"/>
      <c r="TPA66" s="240"/>
      <c r="TPB66" s="240"/>
      <c r="TPC66" s="239"/>
      <c r="TPD66" s="239"/>
      <c r="TPE66" s="240"/>
      <c r="TPF66" s="239"/>
      <c r="TPG66" s="239"/>
      <c r="TPH66" s="240"/>
      <c r="TPI66" s="240"/>
      <c r="TPJ66" s="240"/>
      <c r="TPK66" s="239"/>
      <c r="TPL66" s="239"/>
      <c r="TPM66" s="240"/>
      <c r="TPN66" s="239"/>
      <c r="TPO66" s="239"/>
      <c r="TPP66" s="240"/>
      <c r="TPQ66" s="240"/>
      <c r="TPR66" s="240"/>
      <c r="TPS66" s="239"/>
      <c r="TPT66" s="239"/>
      <c r="TPU66" s="240"/>
      <c r="TPV66" s="239"/>
      <c r="TPW66" s="239"/>
      <c r="TPX66" s="240"/>
      <c r="TPY66" s="240"/>
      <c r="TPZ66" s="240"/>
      <c r="TQA66" s="239"/>
      <c r="TQB66" s="239"/>
      <c r="TQC66" s="240"/>
      <c r="TQD66" s="239"/>
      <c r="TQE66" s="239"/>
      <c r="TQF66" s="240"/>
      <c r="TQG66" s="240"/>
      <c r="TQH66" s="240"/>
      <c r="TQI66" s="239"/>
      <c r="TQJ66" s="239"/>
      <c r="TQK66" s="240"/>
      <c r="TQL66" s="239"/>
      <c r="TQM66" s="239"/>
      <c r="TQN66" s="240"/>
      <c r="TQO66" s="240"/>
      <c r="TQP66" s="240"/>
      <c r="TQQ66" s="239"/>
      <c r="TQR66" s="239"/>
      <c r="TQS66" s="240"/>
      <c r="TQT66" s="239"/>
      <c r="TQU66" s="239"/>
      <c r="TQV66" s="240"/>
      <c r="TQW66" s="240"/>
      <c r="TQX66" s="240"/>
      <c r="TQY66" s="239"/>
      <c r="TQZ66" s="239"/>
      <c r="TRA66" s="240"/>
      <c r="TRB66" s="239"/>
      <c r="TRC66" s="239"/>
      <c r="TRD66" s="240"/>
      <c r="TRE66" s="240"/>
      <c r="TRF66" s="240"/>
      <c r="TRG66" s="239"/>
      <c r="TRH66" s="239"/>
      <c r="TRI66" s="240"/>
      <c r="TRJ66" s="239"/>
      <c r="TRK66" s="239"/>
      <c r="TRL66" s="240"/>
      <c r="TRM66" s="240"/>
      <c r="TRN66" s="240"/>
      <c r="TRO66" s="239"/>
      <c r="TRP66" s="239"/>
      <c r="TRQ66" s="240"/>
      <c r="TRR66" s="239"/>
      <c r="TRS66" s="239"/>
      <c r="TRT66" s="240"/>
      <c r="TRU66" s="240"/>
      <c r="TRV66" s="240"/>
      <c r="TRW66" s="239"/>
      <c r="TRX66" s="239"/>
      <c r="TRY66" s="240"/>
      <c r="TRZ66" s="239"/>
      <c r="TSA66" s="239"/>
      <c r="TSB66" s="240"/>
      <c r="TSC66" s="240"/>
      <c r="TSD66" s="240"/>
      <c r="TSE66" s="239"/>
      <c r="TSF66" s="239"/>
      <c r="TSG66" s="240"/>
      <c r="TSH66" s="239"/>
      <c r="TSI66" s="239"/>
      <c r="TSJ66" s="240"/>
      <c r="TSK66" s="240"/>
      <c r="TSL66" s="240"/>
      <c r="TSM66" s="239"/>
      <c r="TSN66" s="239"/>
      <c r="TSO66" s="240"/>
      <c r="TSP66" s="239"/>
      <c r="TSQ66" s="239"/>
      <c r="TSR66" s="240"/>
      <c r="TSS66" s="240"/>
      <c r="TST66" s="240"/>
      <c r="TSU66" s="239"/>
      <c r="TSV66" s="239"/>
      <c r="TSW66" s="240"/>
      <c r="TSX66" s="239"/>
      <c r="TSY66" s="239"/>
      <c r="TSZ66" s="240"/>
      <c r="TTA66" s="240"/>
      <c r="TTB66" s="240"/>
      <c r="TTC66" s="239"/>
      <c r="TTD66" s="239"/>
      <c r="TTE66" s="240"/>
      <c r="TTF66" s="239"/>
      <c r="TTG66" s="239"/>
      <c r="TTH66" s="240"/>
      <c r="TTI66" s="240"/>
      <c r="TTJ66" s="240"/>
      <c r="TTK66" s="239"/>
      <c r="TTL66" s="239"/>
      <c r="TTM66" s="240"/>
      <c r="TTN66" s="239"/>
      <c r="TTO66" s="239"/>
      <c r="TTP66" s="240"/>
      <c r="TTQ66" s="240"/>
      <c r="TTR66" s="240"/>
      <c r="TTS66" s="239"/>
      <c r="TTT66" s="239"/>
      <c r="TTU66" s="240"/>
      <c r="TTV66" s="239"/>
      <c r="TTW66" s="239"/>
      <c r="TTX66" s="240"/>
      <c r="TTY66" s="240"/>
      <c r="TTZ66" s="240"/>
      <c r="TUA66" s="239"/>
      <c r="TUB66" s="239"/>
      <c r="TUC66" s="240"/>
      <c r="TUD66" s="239"/>
      <c r="TUE66" s="239"/>
      <c r="TUF66" s="240"/>
      <c r="TUG66" s="240"/>
      <c r="TUH66" s="240"/>
      <c r="TUI66" s="239"/>
      <c r="TUJ66" s="239"/>
      <c r="TUK66" s="240"/>
      <c r="TUL66" s="239"/>
      <c r="TUM66" s="239"/>
      <c r="TUN66" s="240"/>
      <c r="TUO66" s="240"/>
      <c r="TUP66" s="240"/>
      <c r="TUQ66" s="239"/>
      <c r="TUR66" s="239"/>
      <c r="TUS66" s="240"/>
      <c r="TUT66" s="239"/>
      <c r="TUU66" s="239"/>
      <c r="TUV66" s="240"/>
      <c r="TUW66" s="240"/>
      <c r="TUX66" s="240"/>
      <c r="TUY66" s="239"/>
      <c r="TUZ66" s="239"/>
      <c r="TVA66" s="240"/>
      <c r="TVB66" s="239"/>
      <c r="TVC66" s="239"/>
      <c r="TVD66" s="240"/>
      <c r="TVE66" s="240"/>
      <c r="TVF66" s="240"/>
      <c r="TVG66" s="239"/>
      <c r="TVH66" s="239"/>
      <c r="TVI66" s="240"/>
      <c r="TVJ66" s="239"/>
      <c r="TVK66" s="239"/>
      <c r="TVL66" s="240"/>
      <c r="TVM66" s="240"/>
      <c r="TVN66" s="240"/>
      <c r="TVO66" s="239"/>
      <c r="TVP66" s="239"/>
      <c r="TVQ66" s="240"/>
      <c r="TVR66" s="239"/>
      <c r="TVS66" s="239"/>
      <c r="TVT66" s="240"/>
      <c r="TVU66" s="240"/>
      <c r="TVV66" s="240"/>
      <c r="TVW66" s="239"/>
      <c r="TVX66" s="239"/>
      <c r="TVY66" s="240"/>
      <c r="TVZ66" s="239"/>
      <c r="TWA66" s="239"/>
      <c r="TWB66" s="240"/>
      <c r="TWC66" s="240"/>
      <c r="TWD66" s="240"/>
      <c r="TWE66" s="239"/>
      <c r="TWF66" s="239"/>
      <c r="TWG66" s="240"/>
      <c r="TWH66" s="239"/>
      <c r="TWI66" s="239"/>
      <c r="TWJ66" s="240"/>
      <c r="TWK66" s="240"/>
      <c r="TWL66" s="240"/>
      <c r="TWM66" s="239"/>
      <c r="TWN66" s="239"/>
      <c r="TWO66" s="240"/>
      <c r="TWP66" s="239"/>
      <c r="TWQ66" s="239"/>
      <c r="TWR66" s="240"/>
      <c r="TWS66" s="240"/>
      <c r="TWT66" s="240"/>
      <c r="TWU66" s="239"/>
      <c r="TWV66" s="239"/>
      <c r="TWW66" s="240"/>
      <c r="TWX66" s="239"/>
      <c r="TWY66" s="239"/>
      <c r="TWZ66" s="240"/>
      <c r="TXA66" s="240"/>
      <c r="TXB66" s="240"/>
      <c r="TXC66" s="239"/>
      <c r="TXD66" s="239"/>
      <c r="TXE66" s="240"/>
      <c r="TXF66" s="239"/>
      <c r="TXG66" s="239"/>
      <c r="TXH66" s="240"/>
      <c r="TXI66" s="240"/>
      <c r="TXJ66" s="240"/>
      <c r="TXK66" s="239"/>
      <c r="TXL66" s="239"/>
      <c r="TXM66" s="240"/>
      <c r="TXN66" s="239"/>
      <c r="TXO66" s="239"/>
      <c r="TXP66" s="240"/>
      <c r="TXQ66" s="240"/>
      <c r="TXR66" s="240"/>
      <c r="TXS66" s="239"/>
      <c r="TXT66" s="239"/>
      <c r="TXU66" s="240"/>
      <c r="TXV66" s="239"/>
      <c r="TXW66" s="239"/>
      <c r="TXX66" s="240"/>
      <c r="TXY66" s="240"/>
      <c r="TXZ66" s="240"/>
      <c r="TYA66" s="239"/>
      <c r="TYB66" s="239"/>
      <c r="TYC66" s="240"/>
      <c r="TYD66" s="239"/>
      <c r="TYE66" s="239"/>
      <c r="TYF66" s="240"/>
      <c r="TYG66" s="240"/>
      <c r="TYH66" s="240"/>
      <c r="TYI66" s="239"/>
      <c r="TYJ66" s="239"/>
      <c r="TYK66" s="240"/>
      <c r="TYL66" s="239"/>
      <c r="TYM66" s="239"/>
      <c r="TYN66" s="240"/>
      <c r="TYO66" s="240"/>
      <c r="TYP66" s="240"/>
      <c r="TYQ66" s="239"/>
      <c r="TYR66" s="239"/>
      <c r="TYS66" s="240"/>
      <c r="TYT66" s="239"/>
      <c r="TYU66" s="239"/>
      <c r="TYV66" s="240"/>
      <c r="TYW66" s="240"/>
      <c r="TYX66" s="240"/>
      <c r="TYY66" s="239"/>
      <c r="TYZ66" s="239"/>
      <c r="TZA66" s="240"/>
      <c r="TZB66" s="239"/>
      <c r="TZC66" s="239"/>
      <c r="TZD66" s="240"/>
      <c r="TZE66" s="240"/>
      <c r="TZF66" s="240"/>
      <c r="TZG66" s="239"/>
      <c r="TZH66" s="239"/>
      <c r="TZI66" s="240"/>
      <c r="TZJ66" s="239"/>
      <c r="TZK66" s="239"/>
      <c r="TZL66" s="240"/>
      <c r="TZM66" s="240"/>
      <c r="TZN66" s="240"/>
      <c r="TZO66" s="239"/>
      <c r="TZP66" s="239"/>
      <c r="TZQ66" s="240"/>
      <c r="TZR66" s="239"/>
      <c r="TZS66" s="239"/>
      <c r="TZT66" s="240"/>
      <c r="TZU66" s="240"/>
      <c r="TZV66" s="240"/>
      <c r="TZW66" s="239"/>
      <c r="TZX66" s="239"/>
      <c r="TZY66" s="240"/>
      <c r="TZZ66" s="239"/>
      <c r="UAA66" s="239"/>
      <c r="UAB66" s="240"/>
      <c r="UAC66" s="240"/>
      <c r="UAD66" s="240"/>
      <c r="UAE66" s="239"/>
      <c r="UAF66" s="239"/>
      <c r="UAG66" s="240"/>
      <c r="UAH66" s="239"/>
      <c r="UAI66" s="239"/>
      <c r="UAJ66" s="240"/>
      <c r="UAK66" s="240"/>
      <c r="UAL66" s="240"/>
      <c r="UAM66" s="239"/>
      <c r="UAN66" s="239"/>
      <c r="UAO66" s="240"/>
      <c r="UAP66" s="239"/>
      <c r="UAQ66" s="239"/>
      <c r="UAR66" s="240"/>
      <c r="UAS66" s="240"/>
      <c r="UAT66" s="240"/>
      <c r="UAU66" s="239"/>
      <c r="UAV66" s="239"/>
      <c r="UAW66" s="240"/>
      <c r="UAX66" s="239"/>
      <c r="UAY66" s="239"/>
      <c r="UAZ66" s="240"/>
      <c r="UBA66" s="240"/>
      <c r="UBB66" s="240"/>
      <c r="UBC66" s="239"/>
      <c r="UBD66" s="239"/>
      <c r="UBE66" s="240"/>
      <c r="UBF66" s="239"/>
      <c r="UBG66" s="239"/>
      <c r="UBH66" s="240"/>
      <c r="UBI66" s="240"/>
      <c r="UBJ66" s="240"/>
      <c r="UBK66" s="239"/>
      <c r="UBL66" s="239"/>
      <c r="UBM66" s="240"/>
      <c r="UBN66" s="239"/>
      <c r="UBO66" s="239"/>
      <c r="UBP66" s="240"/>
      <c r="UBQ66" s="240"/>
      <c r="UBR66" s="240"/>
      <c r="UBS66" s="239"/>
      <c r="UBT66" s="239"/>
      <c r="UBU66" s="240"/>
      <c r="UBV66" s="239"/>
      <c r="UBW66" s="239"/>
      <c r="UBX66" s="240"/>
      <c r="UBY66" s="240"/>
      <c r="UBZ66" s="240"/>
      <c r="UCA66" s="239"/>
      <c r="UCB66" s="239"/>
      <c r="UCC66" s="240"/>
      <c r="UCD66" s="239"/>
      <c r="UCE66" s="239"/>
      <c r="UCF66" s="240"/>
      <c r="UCG66" s="240"/>
      <c r="UCH66" s="240"/>
      <c r="UCI66" s="239"/>
      <c r="UCJ66" s="239"/>
      <c r="UCK66" s="240"/>
      <c r="UCL66" s="239"/>
      <c r="UCM66" s="239"/>
      <c r="UCN66" s="240"/>
      <c r="UCO66" s="240"/>
      <c r="UCP66" s="240"/>
      <c r="UCQ66" s="239"/>
      <c r="UCR66" s="239"/>
      <c r="UCS66" s="240"/>
      <c r="UCT66" s="239"/>
      <c r="UCU66" s="239"/>
      <c r="UCV66" s="240"/>
      <c r="UCW66" s="240"/>
      <c r="UCX66" s="240"/>
      <c r="UCY66" s="239"/>
      <c r="UCZ66" s="239"/>
      <c r="UDA66" s="240"/>
      <c r="UDB66" s="239"/>
      <c r="UDC66" s="239"/>
      <c r="UDD66" s="240"/>
      <c r="UDE66" s="240"/>
      <c r="UDF66" s="240"/>
      <c r="UDG66" s="239"/>
      <c r="UDH66" s="239"/>
      <c r="UDI66" s="240"/>
      <c r="UDJ66" s="239"/>
      <c r="UDK66" s="239"/>
      <c r="UDL66" s="240"/>
      <c r="UDM66" s="240"/>
      <c r="UDN66" s="240"/>
      <c r="UDO66" s="239"/>
      <c r="UDP66" s="239"/>
      <c r="UDQ66" s="240"/>
      <c r="UDR66" s="239"/>
      <c r="UDS66" s="239"/>
      <c r="UDT66" s="240"/>
      <c r="UDU66" s="240"/>
      <c r="UDV66" s="240"/>
      <c r="UDW66" s="239"/>
      <c r="UDX66" s="239"/>
      <c r="UDY66" s="240"/>
      <c r="UDZ66" s="239"/>
      <c r="UEA66" s="239"/>
      <c r="UEB66" s="240"/>
      <c r="UEC66" s="240"/>
      <c r="UED66" s="240"/>
      <c r="UEE66" s="239"/>
      <c r="UEF66" s="239"/>
      <c r="UEG66" s="240"/>
      <c r="UEH66" s="239"/>
      <c r="UEI66" s="239"/>
      <c r="UEJ66" s="240"/>
      <c r="UEK66" s="240"/>
      <c r="UEL66" s="240"/>
      <c r="UEM66" s="239"/>
      <c r="UEN66" s="239"/>
      <c r="UEO66" s="240"/>
      <c r="UEP66" s="239"/>
      <c r="UEQ66" s="239"/>
      <c r="UER66" s="240"/>
      <c r="UES66" s="240"/>
      <c r="UET66" s="240"/>
      <c r="UEU66" s="239"/>
      <c r="UEV66" s="239"/>
      <c r="UEW66" s="240"/>
      <c r="UEX66" s="239"/>
      <c r="UEY66" s="239"/>
      <c r="UEZ66" s="240"/>
      <c r="UFA66" s="240"/>
      <c r="UFB66" s="240"/>
      <c r="UFC66" s="239"/>
      <c r="UFD66" s="239"/>
      <c r="UFE66" s="240"/>
      <c r="UFF66" s="239"/>
      <c r="UFG66" s="239"/>
      <c r="UFH66" s="240"/>
      <c r="UFI66" s="240"/>
      <c r="UFJ66" s="240"/>
      <c r="UFK66" s="239"/>
      <c r="UFL66" s="239"/>
      <c r="UFM66" s="240"/>
      <c r="UFN66" s="239"/>
      <c r="UFO66" s="239"/>
      <c r="UFP66" s="240"/>
      <c r="UFQ66" s="240"/>
      <c r="UFR66" s="240"/>
      <c r="UFS66" s="239"/>
      <c r="UFT66" s="239"/>
      <c r="UFU66" s="240"/>
      <c r="UFV66" s="239"/>
      <c r="UFW66" s="239"/>
      <c r="UFX66" s="240"/>
      <c r="UFY66" s="240"/>
      <c r="UFZ66" s="240"/>
      <c r="UGA66" s="239"/>
      <c r="UGB66" s="239"/>
      <c r="UGC66" s="240"/>
      <c r="UGD66" s="239"/>
      <c r="UGE66" s="239"/>
      <c r="UGF66" s="240"/>
      <c r="UGG66" s="240"/>
      <c r="UGH66" s="240"/>
      <c r="UGI66" s="239"/>
      <c r="UGJ66" s="239"/>
      <c r="UGK66" s="240"/>
      <c r="UGL66" s="239"/>
      <c r="UGM66" s="239"/>
      <c r="UGN66" s="240"/>
      <c r="UGO66" s="240"/>
      <c r="UGP66" s="240"/>
      <c r="UGQ66" s="239"/>
      <c r="UGR66" s="239"/>
      <c r="UGS66" s="240"/>
      <c r="UGT66" s="239"/>
      <c r="UGU66" s="239"/>
      <c r="UGV66" s="240"/>
      <c r="UGW66" s="240"/>
      <c r="UGX66" s="240"/>
      <c r="UGY66" s="239"/>
      <c r="UGZ66" s="239"/>
      <c r="UHA66" s="240"/>
      <c r="UHB66" s="239"/>
      <c r="UHC66" s="239"/>
      <c r="UHD66" s="240"/>
      <c r="UHE66" s="240"/>
      <c r="UHF66" s="240"/>
      <c r="UHG66" s="239"/>
      <c r="UHH66" s="239"/>
      <c r="UHI66" s="240"/>
      <c r="UHJ66" s="239"/>
      <c r="UHK66" s="239"/>
      <c r="UHL66" s="240"/>
      <c r="UHM66" s="240"/>
      <c r="UHN66" s="240"/>
      <c r="UHO66" s="239"/>
      <c r="UHP66" s="239"/>
      <c r="UHQ66" s="240"/>
      <c r="UHR66" s="239"/>
      <c r="UHS66" s="239"/>
      <c r="UHT66" s="240"/>
      <c r="UHU66" s="240"/>
      <c r="UHV66" s="240"/>
      <c r="UHW66" s="239"/>
      <c r="UHX66" s="239"/>
      <c r="UHY66" s="240"/>
      <c r="UHZ66" s="239"/>
      <c r="UIA66" s="239"/>
      <c r="UIB66" s="240"/>
      <c r="UIC66" s="240"/>
      <c r="UID66" s="240"/>
      <c r="UIE66" s="239"/>
      <c r="UIF66" s="239"/>
      <c r="UIG66" s="240"/>
      <c r="UIH66" s="239"/>
      <c r="UII66" s="239"/>
      <c r="UIJ66" s="240"/>
      <c r="UIK66" s="240"/>
      <c r="UIL66" s="240"/>
      <c r="UIM66" s="239"/>
      <c r="UIN66" s="239"/>
      <c r="UIO66" s="240"/>
      <c r="UIP66" s="239"/>
      <c r="UIQ66" s="239"/>
      <c r="UIR66" s="240"/>
      <c r="UIS66" s="240"/>
      <c r="UIT66" s="240"/>
      <c r="UIU66" s="239"/>
      <c r="UIV66" s="239"/>
      <c r="UIW66" s="240"/>
      <c r="UIX66" s="239"/>
      <c r="UIY66" s="239"/>
      <c r="UIZ66" s="240"/>
      <c r="UJA66" s="240"/>
      <c r="UJB66" s="240"/>
      <c r="UJC66" s="239"/>
      <c r="UJD66" s="239"/>
      <c r="UJE66" s="240"/>
      <c r="UJF66" s="239"/>
      <c r="UJG66" s="239"/>
      <c r="UJH66" s="240"/>
      <c r="UJI66" s="240"/>
      <c r="UJJ66" s="240"/>
      <c r="UJK66" s="239"/>
      <c r="UJL66" s="239"/>
      <c r="UJM66" s="240"/>
      <c r="UJN66" s="239"/>
      <c r="UJO66" s="239"/>
      <c r="UJP66" s="240"/>
      <c r="UJQ66" s="240"/>
      <c r="UJR66" s="240"/>
      <c r="UJS66" s="239"/>
      <c r="UJT66" s="239"/>
      <c r="UJU66" s="240"/>
      <c r="UJV66" s="239"/>
      <c r="UJW66" s="239"/>
      <c r="UJX66" s="240"/>
      <c r="UJY66" s="240"/>
      <c r="UJZ66" s="240"/>
      <c r="UKA66" s="239"/>
      <c r="UKB66" s="239"/>
      <c r="UKC66" s="240"/>
      <c r="UKD66" s="239"/>
      <c r="UKE66" s="239"/>
      <c r="UKF66" s="240"/>
      <c r="UKG66" s="240"/>
      <c r="UKH66" s="240"/>
      <c r="UKI66" s="239"/>
      <c r="UKJ66" s="239"/>
      <c r="UKK66" s="240"/>
      <c r="UKL66" s="239"/>
      <c r="UKM66" s="239"/>
      <c r="UKN66" s="240"/>
      <c r="UKO66" s="240"/>
      <c r="UKP66" s="240"/>
      <c r="UKQ66" s="239"/>
      <c r="UKR66" s="239"/>
      <c r="UKS66" s="240"/>
      <c r="UKT66" s="239"/>
      <c r="UKU66" s="239"/>
      <c r="UKV66" s="240"/>
      <c r="UKW66" s="240"/>
      <c r="UKX66" s="240"/>
      <c r="UKY66" s="239"/>
      <c r="UKZ66" s="239"/>
      <c r="ULA66" s="240"/>
      <c r="ULB66" s="239"/>
      <c r="ULC66" s="239"/>
      <c r="ULD66" s="240"/>
      <c r="ULE66" s="240"/>
      <c r="ULF66" s="240"/>
      <c r="ULG66" s="239"/>
      <c r="ULH66" s="239"/>
      <c r="ULI66" s="240"/>
      <c r="ULJ66" s="239"/>
      <c r="ULK66" s="239"/>
      <c r="ULL66" s="240"/>
      <c r="ULM66" s="240"/>
      <c r="ULN66" s="240"/>
      <c r="ULO66" s="239"/>
      <c r="ULP66" s="239"/>
      <c r="ULQ66" s="240"/>
      <c r="ULR66" s="239"/>
      <c r="ULS66" s="239"/>
      <c r="ULT66" s="240"/>
      <c r="ULU66" s="240"/>
      <c r="ULV66" s="240"/>
      <c r="ULW66" s="239"/>
      <c r="ULX66" s="239"/>
      <c r="ULY66" s="240"/>
      <c r="ULZ66" s="239"/>
      <c r="UMA66" s="239"/>
      <c r="UMB66" s="240"/>
      <c r="UMC66" s="240"/>
      <c r="UMD66" s="240"/>
      <c r="UME66" s="239"/>
      <c r="UMF66" s="239"/>
      <c r="UMG66" s="240"/>
      <c r="UMH66" s="239"/>
      <c r="UMI66" s="239"/>
      <c r="UMJ66" s="240"/>
      <c r="UMK66" s="240"/>
      <c r="UML66" s="240"/>
      <c r="UMM66" s="239"/>
      <c r="UMN66" s="239"/>
      <c r="UMO66" s="240"/>
      <c r="UMP66" s="239"/>
      <c r="UMQ66" s="239"/>
      <c r="UMR66" s="240"/>
      <c r="UMS66" s="240"/>
      <c r="UMT66" s="240"/>
      <c r="UMU66" s="239"/>
      <c r="UMV66" s="239"/>
      <c r="UMW66" s="240"/>
      <c r="UMX66" s="239"/>
      <c r="UMY66" s="239"/>
      <c r="UMZ66" s="240"/>
      <c r="UNA66" s="240"/>
      <c r="UNB66" s="240"/>
      <c r="UNC66" s="239"/>
      <c r="UND66" s="239"/>
      <c r="UNE66" s="240"/>
      <c r="UNF66" s="239"/>
      <c r="UNG66" s="239"/>
      <c r="UNH66" s="240"/>
      <c r="UNI66" s="240"/>
      <c r="UNJ66" s="240"/>
      <c r="UNK66" s="239"/>
      <c r="UNL66" s="239"/>
      <c r="UNM66" s="240"/>
      <c r="UNN66" s="239"/>
      <c r="UNO66" s="239"/>
      <c r="UNP66" s="240"/>
      <c r="UNQ66" s="240"/>
      <c r="UNR66" s="240"/>
      <c r="UNS66" s="239"/>
      <c r="UNT66" s="239"/>
      <c r="UNU66" s="240"/>
      <c r="UNV66" s="239"/>
      <c r="UNW66" s="239"/>
      <c r="UNX66" s="240"/>
      <c r="UNY66" s="240"/>
      <c r="UNZ66" s="240"/>
      <c r="UOA66" s="239"/>
      <c r="UOB66" s="239"/>
      <c r="UOC66" s="240"/>
      <c r="UOD66" s="239"/>
      <c r="UOE66" s="239"/>
      <c r="UOF66" s="240"/>
      <c r="UOG66" s="240"/>
      <c r="UOH66" s="240"/>
      <c r="UOI66" s="239"/>
      <c r="UOJ66" s="239"/>
      <c r="UOK66" s="240"/>
      <c r="UOL66" s="239"/>
      <c r="UOM66" s="239"/>
      <c r="UON66" s="240"/>
      <c r="UOO66" s="240"/>
      <c r="UOP66" s="240"/>
      <c r="UOQ66" s="239"/>
      <c r="UOR66" s="239"/>
      <c r="UOS66" s="240"/>
      <c r="UOT66" s="239"/>
      <c r="UOU66" s="239"/>
      <c r="UOV66" s="240"/>
      <c r="UOW66" s="240"/>
      <c r="UOX66" s="240"/>
      <c r="UOY66" s="239"/>
      <c r="UOZ66" s="239"/>
      <c r="UPA66" s="240"/>
      <c r="UPB66" s="239"/>
      <c r="UPC66" s="239"/>
      <c r="UPD66" s="240"/>
      <c r="UPE66" s="240"/>
      <c r="UPF66" s="240"/>
      <c r="UPG66" s="239"/>
      <c r="UPH66" s="239"/>
      <c r="UPI66" s="240"/>
      <c r="UPJ66" s="239"/>
      <c r="UPK66" s="239"/>
      <c r="UPL66" s="240"/>
      <c r="UPM66" s="240"/>
      <c r="UPN66" s="240"/>
      <c r="UPO66" s="239"/>
      <c r="UPP66" s="239"/>
      <c r="UPQ66" s="240"/>
      <c r="UPR66" s="239"/>
      <c r="UPS66" s="239"/>
      <c r="UPT66" s="240"/>
      <c r="UPU66" s="240"/>
      <c r="UPV66" s="240"/>
      <c r="UPW66" s="239"/>
      <c r="UPX66" s="239"/>
      <c r="UPY66" s="240"/>
      <c r="UPZ66" s="239"/>
      <c r="UQA66" s="239"/>
      <c r="UQB66" s="240"/>
      <c r="UQC66" s="240"/>
      <c r="UQD66" s="240"/>
      <c r="UQE66" s="239"/>
      <c r="UQF66" s="239"/>
      <c r="UQG66" s="240"/>
      <c r="UQH66" s="239"/>
      <c r="UQI66" s="239"/>
      <c r="UQJ66" s="240"/>
      <c r="UQK66" s="240"/>
      <c r="UQL66" s="240"/>
      <c r="UQM66" s="239"/>
      <c r="UQN66" s="239"/>
      <c r="UQO66" s="240"/>
      <c r="UQP66" s="239"/>
      <c r="UQQ66" s="239"/>
      <c r="UQR66" s="240"/>
      <c r="UQS66" s="240"/>
      <c r="UQT66" s="240"/>
      <c r="UQU66" s="239"/>
      <c r="UQV66" s="239"/>
      <c r="UQW66" s="240"/>
      <c r="UQX66" s="239"/>
      <c r="UQY66" s="239"/>
      <c r="UQZ66" s="240"/>
      <c r="URA66" s="240"/>
      <c r="URB66" s="240"/>
      <c r="URC66" s="239"/>
      <c r="URD66" s="239"/>
      <c r="URE66" s="240"/>
      <c r="URF66" s="239"/>
      <c r="URG66" s="239"/>
      <c r="URH66" s="240"/>
      <c r="URI66" s="240"/>
      <c r="URJ66" s="240"/>
      <c r="URK66" s="239"/>
      <c r="URL66" s="239"/>
      <c r="URM66" s="240"/>
      <c r="URN66" s="239"/>
      <c r="URO66" s="239"/>
      <c r="URP66" s="240"/>
      <c r="URQ66" s="240"/>
      <c r="URR66" s="240"/>
      <c r="URS66" s="239"/>
      <c r="URT66" s="239"/>
      <c r="URU66" s="240"/>
      <c r="URV66" s="239"/>
      <c r="URW66" s="239"/>
      <c r="URX66" s="240"/>
      <c r="URY66" s="240"/>
      <c r="URZ66" s="240"/>
      <c r="USA66" s="239"/>
      <c r="USB66" s="239"/>
      <c r="USC66" s="240"/>
      <c r="USD66" s="239"/>
      <c r="USE66" s="239"/>
      <c r="USF66" s="240"/>
      <c r="USG66" s="240"/>
      <c r="USH66" s="240"/>
      <c r="USI66" s="239"/>
      <c r="USJ66" s="239"/>
      <c r="USK66" s="240"/>
      <c r="USL66" s="239"/>
      <c r="USM66" s="239"/>
      <c r="USN66" s="240"/>
      <c r="USO66" s="240"/>
      <c r="USP66" s="240"/>
      <c r="USQ66" s="239"/>
      <c r="USR66" s="239"/>
      <c r="USS66" s="240"/>
      <c r="UST66" s="239"/>
      <c r="USU66" s="239"/>
      <c r="USV66" s="240"/>
      <c r="USW66" s="240"/>
      <c r="USX66" s="240"/>
      <c r="USY66" s="239"/>
      <c r="USZ66" s="239"/>
      <c r="UTA66" s="240"/>
      <c r="UTB66" s="239"/>
      <c r="UTC66" s="239"/>
      <c r="UTD66" s="240"/>
      <c r="UTE66" s="240"/>
      <c r="UTF66" s="240"/>
      <c r="UTG66" s="239"/>
      <c r="UTH66" s="239"/>
      <c r="UTI66" s="240"/>
      <c r="UTJ66" s="239"/>
      <c r="UTK66" s="239"/>
      <c r="UTL66" s="240"/>
      <c r="UTM66" s="240"/>
      <c r="UTN66" s="240"/>
      <c r="UTO66" s="239"/>
      <c r="UTP66" s="239"/>
      <c r="UTQ66" s="240"/>
      <c r="UTR66" s="239"/>
      <c r="UTS66" s="239"/>
      <c r="UTT66" s="240"/>
      <c r="UTU66" s="240"/>
      <c r="UTV66" s="240"/>
      <c r="UTW66" s="239"/>
      <c r="UTX66" s="239"/>
      <c r="UTY66" s="240"/>
      <c r="UTZ66" s="239"/>
      <c r="UUA66" s="239"/>
      <c r="UUB66" s="240"/>
      <c r="UUC66" s="240"/>
      <c r="UUD66" s="240"/>
      <c r="UUE66" s="239"/>
      <c r="UUF66" s="239"/>
      <c r="UUG66" s="240"/>
      <c r="UUH66" s="239"/>
      <c r="UUI66" s="239"/>
      <c r="UUJ66" s="240"/>
      <c r="UUK66" s="240"/>
      <c r="UUL66" s="240"/>
      <c r="UUM66" s="239"/>
      <c r="UUN66" s="239"/>
      <c r="UUO66" s="240"/>
      <c r="UUP66" s="239"/>
      <c r="UUQ66" s="239"/>
      <c r="UUR66" s="240"/>
      <c r="UUS66" s="240"/>
      <c r="UUT66" s="240"/>
      <c r="UUU66" s="239"/>
      <c r="UUV66" s="239"/>
      <c r="UUW66" s="240"/>
      <c r="UUX66" s="239"/>
      <c r="UUY66" s="239"/>
      <c r="UUZ66" s="240"/>
      <c r="UVA66" s="240"/>
      <c r="UVB66" s="240"/>
      <c r="UVC66" s="239"/>
      <c r="UVD66" s="239"/>
      <c r="UVE66" s="240"/>
      <c r="UVF66" s="239"/>
      <c r="UVG66" s="239"/>
      <c r="UVH66" s="240"/>
      <c r="UVI66" s="240"/>
      <c r="UVJ66" s="240"/>
      <c r="UVK66" s="239"/>
      <c r="UVL66" s="239"/>
      <c r="UVM66" s="240"/>
      <c r="UVN66" s="239"/>
      <c r="UVO66" s="239"/>
      <c r="UVP66" s="240"/>
      <c r="UVQ66" s="240"/>
      <c r="UVR66" s="240"/>
      <c r="UVS66" s="239"/>
      <c r="UVT66" s="239"/>
      <c r="UVU66" s="240"/>
      <c r="UVV66" s="239"/>
      <c r="UVW66" s="239"/>
      <c r="UVX66" s="240"/>
      <c r="UVY66" s="240"/>
      <c r="UVZ66" s="240"/>
      <c r="UWA66" s="239"/>
      <c r="UWB66" s="239"/>
      <c r="UWC66" s="240"/>
      <c r="UWD66" s="239"/>
      <c r="UWE66" s="239"/>
      <c r="UWF66" s="240"/>
      <c r="UWG66" s="240"/>
      <c r="UWH66" s="240"/>
      <c r="UWI66" s="239"/>
      <c r="UWJ66" s="239"/>
      <c r="UWK66" s="240"/>
      <c r="UWL66" s="239"/>
      <c r="UWM66" s="239"/>
      <c r="UWN66" s="240"/>
      <c r="UWO66" s="240"/>
      <c r="UWP66" s="240"/>
      <c r="UWQ66" s="239"/>
      <c r="UWR66" s="239"/>
      <c r="UWS66" s="240"/>
      <c r="UWT66" s="239"/>
      <c r="UWU66" s="239"/>
      <c r="UWV66" s="240"/>
      <c r="UWW66" s="240"/>
      <c r="UWX66" s="240"/>
      <c r="UWY66" s="239"/>
      <c r="UWZ66" s="239"/>
      <c r="UXA66" s="240"/>
      <c r="UXB66" s="239"/>
      <c r="UXC66" s="239"/>
      <c r="UXD66" s="240"/>
      <c r="UXE66" s="240"/>
      <c r="UXF66" s="240"/>
      <c r="UXG66" s="239"/>
      <c r="UXH66" s="239"/>
      <c r="UXI66" s="240"/>
      <c r="UXJ66" s="239"/>
      <c r="UXK66" s="239"/>
      <c r="UXL66" s="240"/>
      <c r="UXM66" s="240"/>
      <c r="UXN66" s="240"/>
      <c r="UXO66" s="239"/>
      <c r="UXP66" s="239"/>
      <c r="UXQ66" s="240"/>
      <c r="UXR66" s="239"/>
      <c r="UXS66" s="239"/>
      <c r="UXT66" s="240"/>
      <c r="UXU66" s="240"/>
      <c r="UXV66" s="240"/>
      <c r="UXW66" s="239"/>
      <c r="UXX66" s="239"/>
      <c r="UXY66" s="240"/>
      <c r="UXZ66" s="239"/>
      <c r="UYA66" s="239"/>
      <c r="UYB66" s="240"/>
      <c r="UYC66" s="240"/>
      <c r="UYD66" s="240"/>
      <c r="UYE66" s="239"/>
      <c r="UYF66" s="239"/>
      <c r="UYG66" s="240"/>
      <c r="UYH66" s="239"/>
      <c r="UYI66" s="239"/>
      <c r="UYJ66" s="240"/>
      <c r="UYK66" s="240"/>
      <c r="UYL66" s="240"/>
      <c r="UYM66" s="239"/>
      <c r="UYN66" s="239"/>
      <c r="UYO66" s="240"/>
      <c r="UYP66" s="239"/>
      <c r="UYQ66" s="239"/>
      <c r="UYR66" s="240"/>
      <c r="UYS66" s="240"/>
      <c r="UYT66" s="240"/>
      <c r="UYU66" s="239"/>
      <c r="UYV66" s="239"/>
      <c r="UYW66" s="240"/>
      <c r="UYX66" s="239"/>
      <c r="UYY66" s="239"/>
      <c r="UYZ66" s="240"/>
      <c r="UZA66" s="240"/>
      <c r="UZB66" s="240"/>
      <c r="UZC66" s="239"/>
      <c r="UZD66" s="239"/>
      <c r="UZE66" s="240"/>
      <c r="UZF66" s="239"/>
      <c r="UZG66" s="239"/>
      <c r="UZH66" s="240"/>
      <c r="UZI66" s="240"/>
      <c r="UZJ66" s="240"/>
      <c r="UZK66" s="239"/>
      <c r="UZL66" s="239"/>
      <c r="UZM66" s="240"/>
      <c r="UZN66" s="239"/>
      <c r="UZO66" s="239"/>
      <c r="UZP66" s="240"/>
      <c r="UZQ66" s="240"/>
      <c r="UZR66" s="240"/>
      <c r="UZS66" s="239"/>
      <c r="UZT66" s="239"/>
      <c r="UZU66" s="240"/>
      <c r="UZV66" s="239"/>
      <c r="UZW66" s="239"/>
      <c r="UZX66" s="240"/>
      <c r="UZY66" s="240"/>
      <c r="UZZ66" s="240"/>
      <c r="VAA66" s="239"/>
      <c r="VAB66" s="239"/>
      <c r="VAC66" s="240"/>
      <c r="VAD66" s="239"/>
      <c r="VAE66" s="239"/>
      <c r="VAF66" s="240"/>
      <c r="VAG66" s="240"/>
      <c r="VAH66" s="240"/>
      <c r="VAI66" s="239"/>
      <c r="VAJ66" s="239"/>
      <c r="VAK66" s="240"/>
      <c r="VAL66" s="239"/>
      <c r="VAM66" s="239"/>
      <c r="VAN66" s="240"/>
      <c r="VAO66" s="240"/>
      <c r="VAP66" s="240"/>
      <c r="VAQ66" s="239"/>
      <c r="VAR66" s="239"/>
      <c r="VAS66" s="240"/>
      <c r="VAT66" s="239"/>
      <c r="VAU66" s="239"/>
      <c r="VAV66" s="240"/>
      <c r="VAW66" s="240"/>
      <c r="VAX66" s="240"/>
      <c r="VAY66" s="239"/>
      <c r="VAZ66" s="239"/>
      <c r="VBA66" s="240"/>
      <c r="VBB66" s="239"/>
      <c r="VBC66" s="239"/>
      <c r="VBD66" s="240"/>
      <c r="VBE66" s="240"/>
      <c r="VBF66" s="240"/>
      <c r="VBG66" s="239"/>
      <c r="VBH66" s="239"/>
      <c r="VBI66" s="240"/>
      <c r="VBJ66" s="239"/>
      <c r="VBK66" s="239"/>
      <c r="VBL66" s="240"/>
      <c r="VBM66" s="240"/>
      <c r="VBN66" s="240"/>
      <c r="VBO66" s="239"/>
      <c r="VBP66" s="239"/>
      <c r="VBQ66" s="240"/>
      <c r="VBR66" s="239"/>
      <c r="VBS66" s="239"/>
      <c r="VBT66" s="240"/>
      <c r="VBU66" s="240"/>
      <c r="VBV66" s="240"/>
      <c r="VBW66" s="239"/>
      <c r="VBX66" s="239"/>
      <c r="VBY66" s="240"/>
      <c r="VBZ66" s="239"/>
      <c r="VCA66" s="239"/>
      <c r="VCB66" s="240"/>
      <c r="VCC66" s="240"/>
      <c r="VCD66" s="240"/>
      <c r="VCE66" s="239"/>
      <c r="VCF66" s="239"/>
      <c r="VCG66" s="240"/>
      <c r="VCH66" s="239"/>
      <c r="VCI66" s="239"/>
      <c r="VCJ66" s="240"/>
      <c r="VCK66" s="240"/>
      <c r="VCL66" s="240"/>
      <c r="VCM66" s="239"/>
      <c r="VCN66" s="239"/>
      <c r="VCO66" s="240"/>
      <c r="VCP66" s="239"/>
      <c r="VCQ66" s="239"/>
      <c r="VCR66" s="240"/>
      <c r="VCS66" s="240"/>
      <c r="VCT66" s="240"/>
      <c r="VCU66" s="239"/>
      <c r="VCV66" s="239"/>
      <c r="VCW66" s="240"/>
      <c r="VCX66" s="239"/>
      <c r="VCY66" s="239"/>
      <c r="VCZ66" s="240"/>
      <c r="VDA66" s="240"/>
      <c r="VDB66" s="240"/>
      <c r="VDC66" s="239"/>
      <c r="VDD66" s="239"/>
      <c r="VDE66" s="240"/>
      <c r="VDF66" s="239"/>
      <c r="VDG66" s="239"/>
      <c r="VDH66" s="240"/>
      <c r="VDI66" s="240"/>
      <c r="VDJ66" s="240"/>
      <c r="VDK66" s="239"/>
      <c r="VDL66" s="239"/>
      <c r="VDM66" s="240"/>
      <c r="VDN66" s="239"/>
      <c r="VDO66" s="239"/>
      <c r="VDP66" s="240"/>
      <c r="VDQ66" s="240"/>
      <c r="VDR66" s="240"/>
      <c r="VDS66" s="239"/>
      <c r="VDT66" s="239"/>
      <c r="VDU66" s="240"/>
      <c r="VDV66" s="239"/>
      <c r="VDW66" s="239"/>
      <c r="VDX66" s="240"/>
      <c r="VDY66" s="240"/>
      <c r="VDZ66" s="240"/>
      <c r="VEA66" s="239"/>
      <c r="VEB66" s="239"/>
      <c r="VEC66" s="240"/>
      <c r="VED66" s="239"/>
      <c r="VEE66" s="239"/>
      <c r="VEF66" s="240"/>
      <c r="VEG66" s="240"/>
      <c r="VEH66" s="240"/>
      <c r="VEI66" s="239"/>
      <c r="VEJ66" s="239"/>
      <c r="VEK66" s="240"/>
      <c r="VEL66" s="239"/>
      <c r="VEM66" s="239"/>
      <c r="VEN66" s="240"/>
      <c r="VEO66" s="240"/>
      <c r="VEP66" s="240"/>
      <c r="VEQ66" s="239"/>
      <c r="VER66" s="239"/>
      <c r="VES66" s="240"/>
      <c r="VET66" s="239"/>
      <c r="VEU66" s="239"/>
      <c r="VEV66" s="240"/>
      <c r="VEW66" s="240"/>
      <c r="VEX66" s="240"/>
      <c r="VEY66" s="239"/>
      <c r="VEZ66" s="239"/>
      <c r="VFA66" s="240"/>
      <c r="VFB66" s="239"/>
      <c r="VFC66" s="239"/>
      <c r="VFD66" s="240"/>
      <c r="VFE66" s="240"/>
      <c r="VFF66" s="240"/>
      <c r="VFG66" s="239"/>
      <c r="VFH66" s="239"/>
      <c r="VFI66" s="240"/>
      <c r="VFJ66" s="239"/>
      <c r="VFK66" s="239"/>
      <c r="VFL66" s="240"/>
      <c r="VFM66" s="240"/>
      <c r="VFN66" s="240"/>
      <c r="VFO66" s="239"/>
      <c r="VFP66" s="239"/>
      <c r="VFQ66" s="240"/>
      <c r="VFR66" s="239"/>
      <c r="VFS66" s="239"/>
      <c r="VFT66" s="240"/>
      <c r="VFU66" s="240"/>
      <c r="VFV66" s="240"/>
      <c r="VFW66" s="239"/>
      <c r="VFX66" s="239"/>
      <c r="VFY66" s="240"/>
      <c r="VFZ66" s="239"/>
      <c r="VGA66" s="239"/>
      <c r="VGB66" s="240"/>
      <c r="VGC66" s="240"/>
      <c r="VGD66" s="240"/>
      <c r="VGE66" s="239"/>
      <c r="VGF66" s="239"/>
      <c r="VGG66" s="240"/>
      <c r="VGH66" s="239"/>
      <c r="VGI66" s="239"/>
      <c r="VGJ66" s="240"/>
      <c r="VGK66" s="240"/>
      <c r="VGL66" s="240"/>
      <c r="VGM66" s="239"/>
      <c r="VGN66" s="239"/>
      <c r="VGO66" s="240"/>
      <c r="VGP66" s="239"/>
      <c r="VGQ66" s="239"/>
      <c r="VGR66" s="240"/>
      <c r="VGS66" s="240"/>
      <c r="VGT66" s="240"/>
      <c r="VGU66" s="239"/>
      <c r="VGV66" s="239"/>
      <c r="VGW66" s="240"/>
      <c r="VGX66" s="239"/>
      <c r="VGY66" s="239"/>
      <c r="VGZ66" s="240"/>
      <c r="VHA66" s="240"/>
      <c r="VHB66" s="240"/>
      <c r="VHC66" s="239"/>
      <c r="VHD66" s="239"/>
      <c r="VHE66" s="240"/>
      <c r="VHF66" s="239"/>
      <c r="VHG66" s="239"/>
      <c r="VHH66" s="240"/>
      <c r="VHI66" s="240"/>
      <c r="VHJ66" s="240"/>
      <c r="VHK66" s="239"/>
      <c r="VHL66" s="239"/>
      <c r="VHM66" s="240"/>
      <c r="VHN66" s="239"/>
      <c r="VHO66" s="239"/>
      <c r="VHP66" s="240"/>
      <c r="VHQ66" s="240"/>
      <c r="VHR66" s="240"/>
      <c r="VHS66" s="239"/>
      <c r="VHT66" s="239"/>
      <c r="VHU66" s="240"/>
      <c r="VHV66" s="239"/>
      <c r="VHW66" s="239"/>
      <c r="VHX66" s="240"/>
      <c r="VHY66" s="240"/>
      <c r="VHZ66" s="240"/>
      <c r="VIA66" s="239"/>
      <c r="VIB66" s="239"/>
      <c r="VIC66" s="240"/>
      <c r="VID66" s="239"/>
      <c r="VIE66" s="239"/>
      <c r="VIF66" s="240"/>
      <c r="VIG66" s="240"/>
      <c r="VIH66" s="240"/>
      <c r="VII66" s="239"/>
      <c r="VIJ66" s="239"/>
      <c r="VIK66" s="240"/>
      <c r="VIL66" s="239"/>
      <c r="VIM66" s="239"/>
      <c r="VIN66" s="240"/>
      <c r="VIO66" s="240"/>
      <c r="VIP66" s="240"/>
      <c r="VIQ66" s="239"/>
      <c r="VIR66" s="239"/>
      <c r="VIS66" s="240"/>
      <c r="VIT66" s="239"/>
      <c r="VIU66" s="239"/>
      <c r="VIV66" s="240"/>
      <c r="VIW66" s="240"/>
      <c r="VIX66" s="240"/>
      <c r="VIY66" s="239"/>
      <c r="VIZ66" s="239"/>
      <c r="VJA66" s="240"/>
      <c r="VJB66" s="239"/>
      <c r="VJC66" s="239"/>
      <c r="VJD66" s="240"/>
      <c r="VJE66" s="240"/>
      <c r="VJF66" s="240"/>
      <c r="VJG66" s="239"/>
      <c r="VJH66" s="239"/>
      <c r="VJI66" s="240"/>
      <c r="VJJ66" s="239"/>
      <c r="VJK66" s="239"/>
      <c r="VJL66" s="240"/>
      <c r="VJM66" s="240"/>
      <c r="VJN66" s="240"/>
      <c r="VJO66" s="239"/>
      <c r="VJP66" s="239"/>
      <c r="VJQ66" s="240"/>
      <c r="VJR66" s="239"/>
      <c r="VJS66" s="239"/>
      <c r="VJT66" s="240"/>
      <c r="VJU66" s="240"/>
      <c r="VJV66" s="240"/>
      <c r="VJW66" s="239"/>
      <c r="VJX66" s="239"/>
      <c r="VJY66" s="240"/>
      <c r="VJZ66" s="239"/>
      <c r="VKA66" s="239"/>
      <c r="VKB66" s="240"/>
      <c r="VKC66" s="240"/>
      <c r="VKD66" s="240"/>
      <c r="VKE66" s="239"/>
      <c r="VKF66" s="239"/>
      <c r="VKG66" s="240"/>
      <c r="VKH66" s="239"/>
      <c r="VKI66" s="239"/>
      <c r="VKJ66" s="240"/>
      <c r="VKK66" s="240"/>
      <c r="VKL66" s="240"/>
      <c r="VKM66" s="239"/>
      <c r="VKN66" s="239"/>
      <c r="VKO66" s="240"/>
      <c r="VKP66" s="239"/>
      <c r="VKQ66" s="239"/>
      <c r="VKR66" s="240"/>
      <c r="VKS66" s="240"/>
      <c r="VKT66" s="240"/>
      <c r="VKU66" s="239"/>
      <c r="VKV66" s="239"/>
      <c r="VKW66" s="240"/>
      <c r="VKX66" s="239"/>
      <c r="VKY66" s="239"/>
      <c r="VKZ66" s="240"/>
      <c r="VLA66" s="240"/>
      <c r="VLB66" s="240"/>
      <c r="VLC66" s="239"/>
      <c r="VLD66" s="239"/>
      <c r="VLE66" s="240"/>
      <c r="VLF66" s="239"/>
      <c r="VLG66" s="239"/>
      <c r="VLH66" s="240"/>
      <c r="VLI66" s="240"/>
      <c r="VLJ66" s="240"/>
      <c r="VLK66" s="239"/>
      <c r="VLL66" s="239"/>
      <c r="VLM66" s="240"/>
      <c r="VLN66" s="239"/>
      <c r="VLO66" s="239"/>
      <c r="VLP66" s="240"/>
      <c r="VLQ66" s="240"/>
      <c r="VLR66" s="240"/>
      <c r="VLS66" s="239"/>
      <c r="VLT66" s="239"/>
      <c r="VLU66" s="240"/>
      <c r="VLV66" s="239"/>
      <c r="VLW66" s="239"/>
      <c r="VLX66" s="240"/>
      <c r="VLY66" s="240"/>
      <c r="VLZ66" s="240"/>
      <c r="VMA66" s="239"/>
      <c r="VMB66" s="239"/>
      <c r="VMC66" s="240"/>
      <c r="VMD66" s="239"/>
      <c r="VME66" s="239"/>
      <c r="VMF66" s="240"/>
      <c r="VMG66" s="240"/>
      <c r="VMH66" s="240"/>
      <c r="VMI66" s="239"/>
      <c r="VMJ66" s="239"/>
      <c r="VMK66" s="240"/>
      <c r="VML66" s="239"/>
      <c r="VMM66" s="239"/>
      <c r="VMN66" s="240"/>
      <c r="VMO66" s="240"/>
      <c r="VMP66" s="240"/>
      <c r="VMQ66" s="239"/>
      <c r="VMR66" s="239"/>
      <c r="VMS66" s="240"/>
      <c r="VMT66" s="239"/>
      <c r="VMU66" s="239"/>
      <c r="VMV66" s="240"/>
      <c r="VMW66" s="240"/>
      <c r="VMX66" s="240"/>
      <c r="VMY66" s="239"/>
      <c r="VMZ66" s="239"/>
      <c r="VNA66" s="240"/>
      <c r="VNB66" s="239"/>
      <c r="VNC66" s="239"/>
      <c r="VND66" s="240"/>
      <c r="VNE66" s="240"/>
      <c r="VNF66" s="240"/>
      <c r="VNG66" s="239"/>
      <c r="VNH66" s="239"/>
      <c r="VNI66" s="240"/>
      <c r="VNJ66" s="239"/>
      <c r="VNK66" s="239"/>
      <c r="VNL66" s="240"/>
      <c r="VNM66" s="240"/>
      <c r="VNN66" s="240"/>
      <c r="VNO66" s="239"/>
      <c r="VNP66" s="239"/>
      <c r="VNQ66" s="240"/>
      <c r="VNR66" s="239"/>
      <c r="VNS66" s="239"/>
      <c r="VNT66" s="240"/>
      <c r="VNU66" s="240"/>
      <c r="VNV66" s="240"/>
      <c r="VNW66" s="239"/>
      <c r="VNX66" s="239"/>
      <c r="VNY66" s="240"/>
      <c r="VNZ66" s="239"/>
      <c r="VOA66" s="239"/>
      <c r="VOB66" s="240"/>
      <c r="VOC66" s="240"/>
      <c r="VOD66" s="240"/>
      <c r="VOE66" s="239"/>
      <c r="VOF66" s="239"/>
      <c r="VOG66" s="240"/>
      <c r="VOH66" s="239"/>
      <c r="VOI66" s="239"/>
      <c r="VOJ66" s="240"/>
      <c r="VOK66" s="240"/>
      <c r="VOL66" s="240"/>
      <c r="VOM66" s="239"/>
      <c r="VON66" s="239"/>
      <c r="VOO66" s="240"/>
      <c r="VOP66" s="239"/>
      <c r="VOQ66" s="239"/>
      <c r="VOR66" s="240"/>
      <c r="VOS66" s="240"/>
      <c r="VOT66" s="240"/>
      <c r="VOU66" s="239"/>
      <c r="VOV66" s="239"/>
      <c r="VOW66" s="240"/>
      <c r="VOX66" s="239"/>
      <c r="VOY66" s="239"/>
      <c r="VOZ66" s="240"/>
      <c r="VPA66" s="240"/>
      <c r="VPB66" s="240"/>
      <c r="VPC66" s="239"/>
      <c r="VPD66" s="239"/>
      <c r="VPE66" s="240"/>
      <c r="VPF66" s="239"/>
      <c r="VPG66" s="239"/>
      <c r="VPH66" s="240"/>
      <c r="VPI66" s="240"/>
      <c r="VPJ66" s="240"/>
      <c r="VPK66" s="239"/>
      <c r="VPL66" s="239"/>
      <c r="VPM66" s="240"/>
      <c r="VPN66" s="239"/>
      <c r="VPO66" s="239"/>
      <c r="VPP66" s="240"/>
      <c r="VPQ66" s="240"/>
      <c r="VPR66" s="240"/>
      <c r="VPS66" s="239"/>
      <c r="VPT66" s="239"/>
      <c r="VPU66" s="240"/>
      <c r="VPV66" s="239"/>
      <c r="VPW66" s="239"/>
      <c r="VPX66" s="240"/>
      <c r="VPY66" s="240"/>
      <c r="VPZ66" s="240"/>
      <c r="VQA66" s="239"/>
      <c r="VQB66" s="239"/>
      <c r="VQC66" s="240"/>
      <c r="VQD66" s="239"/>
      <c r="VQE66" s="239"/>
      <c r="VQF66" s="240"/>
      <c r="VQG66" s="240"/>
      <c r="VQH66" s="240"/>
      <c r="VQI66" s="239"/>
      <c r="VQJ66" s="239"/>
      <c r="VQK66" s="240"/>
      <c r="VQL66" s="239"/>
      <c r="VQM66" s="239"/>
      <c r="VQN66" s="240"/>
      <c r="VQO66" s="240"/>
      <c r="VQP66" s="240"/>
      <c r="VQQ66" s="239"/>
      <c r="VQR66" s="239"/>
      <c r="VQS66" s="240"/>
      <c r="VQT66" s="239"/>
      <c r="VQU66" s="239"/>
      <c r="VQV66" s="240"/>
      <c r="VQW66" s="240"/>
      <c r="VQX66" s="240"/>
      <c r="VQY66" s="239"/>
      <c r="VQZ66" s="239"/>
      <c r="VRA66" s="240"/>
      <c r="VRB66" s="239"/>
      <c r="VRC66" s="239"/>
      <c r="VRD66" s="240"/>
      <c r="VRE66" s="240"/>
      <c r="VRF66" s="240"/>
      <c r="VRG66" s="239"/>
      <c r="VRH66" s="239"/>
      <c r="VRI66" s="240"/>
      <c r="VRJ66" s="239"/>
      <c r="VRK66" s="239"/>
      <c r="VRL66" s="240"/>
      <c r="VRM66" s="240"/>
      <c r="VRN66" s="240"/>
      <c r="VRO66" s="239"/>
      <c r="VRP66" s="239"/>
      <c r="VRQ66" s="240"/>
      <c r="VRR66" s="239"/>
      <c r="VRS66" s="239"/>
      <c r="VRT66" s="240"/>
      <c r="VRU66" s="240"/>
      <c r="VRV66" s="240"/>
      <c r="VRW66" s="239"/>
      <c r="VRX66" s="239"/>
      <c r="VRY66" s="240"/>
      <c r="VRZ66" s="239"/>
      <c r="VSA66" s="239"/>
      <c r="VSB66" s="240"/>
      <c r="VSC66" s="240"/>
      <c r="VSD66" s="240"/>
      <c r="VSE66" s="239"/>
      <c r="VSF66" s="239"/>
      <c r="VSG66" s="240"/>
      <c r="VSH66" s="239"/>
      <c r="VSI66" s="239"/>
      <c r="VSJ66" s="240"/>
      <c r="VSK66" s="240"/>
      <c r="VSL66" s="240"/>
      <c r="VSM66" s="239"/>
      <c r="VSN66" s="239"/>
      <c r="VSO66" s="240"/>
      <c r="VSP66" s="239"/>
      <c r="VSQ66" s="239"/>
      <c r="VSR66" s="240"/>
      <c r="VSS66" s="240"/>
      <c r="VST66" s="240"/>
      <c r="VSU66" s="239"/>
      <c r="VSV66" s="239"/>
      <c r="VSW66" s="240"/>
      <c r="VSX66" s="239"/>
      <c r="VSY66" s="239"/>
      <c r="VSZ66" s="240"/>
      <c r="VTA66" s="240"/>
      <c r="VTB66" s="240"/>
      <c r="VTC66" s="239"/>
      <c r="VTD66" s="239"/>
      <c r="VTE66" s="240"/>
      <c r="VTF66" s="239"/>
      <c r="VTG66" s="239"/>
      <c r="VTH66" s="240"/>
      <c r="VTI66" s="240"/>
      <c r="VTJ66" s="240"/>
      <c r="VTK66" s="239"/>
      <c r="VTL66" s="239"/>
      <c r="VTM66" s="240"/>
      <c r="VTN66" s="239"/>
      <c r="VTO66" s="239"/>
      <c r="VTP66" s="240"/>
      <c r="VTQ66" s="240"/>
      <c r="VTR66" s="240"/>
      <c r="VTS66" s="239"/>
      <c r="VTT66" s="239"/>
      <c r="VTU66" s="240"/>
      <c r="VTV66" s="239"/>
      <c r="VTW66" s="239"/>
      <c r="VTX66" s="240"/>
      <c r="VTY66" s="240"/>
      <c r="VTZ66" s="240"/>
      <c r="VUA66" s="239"/>
      <c r="VUB66" s="239"/>
      <c r="VUC66" s="240"/>
      <c r="VUD66" s="239"/>
      <c r="VUE66" s="239"/>
      <c r="VUF66" s="240"/>
      <c r="VUG66" s="240"/>
      <c r="VUH66" s="240"/>
      <c r="VUI66" s="239"/>
      <c r="VUJ66" s="239"/>
      <c r="VUK66" s="240"/>
      <c r="VUL66" s="239"/>
      <c r="VUM66" s="239"/>
      <c r="VUN66" s="240"/>
      <c r="VUO66" s="240"/>
      <c r="VUP66" s="240"/>
      <c r="VUQ66" s="239"/>
      <c r="VUR66" s="239"/>
      <c r="VUS66" s="240"/>
      <c r="VUT66" s="239"/>
      <c r="VUU66" s="239"/>
      <c r="VUV66" s="240"/>
      <c r="VUW66" s="240"/>
      <c r="VUX66" s="240"/>
      <c r="VUY66" s="239"/>
      <c r="VUZ66" s="239"/>
      <c r="VVA66" s="240"/>
      <c r="VVB66" s="239"/>
      <c r="VVC66" s="239"/>
      <c r="VVD66" s="240"/>
      <c r="VVE66" s="240"/>
      <c r="VVF66" s="240"/>
      <c r="VVG66" s="239"/>
      <c r="VVH66" s="239"/>
      <c r="VVI66" s="240"/>
      <c r="VVJ66" s="239"/>
      <c r="VVK66" s="239"/>
      <c r="VVL66" s="240"/>
      <c r="VVM66" s="240"/>
      <c r="VVN66" s="240"/>
      <c r="VVO66" s="239"/>
      <c r="VVP66" s="239"/>
      <c r="VVQ66" s="240"/>
      <c r="VVR66" s="239"/>
      <c r="VVS66" s="239"/>
      <c r="VVT66" s="240"/>
      <c r="VVU66" s="240"/>
      <c r="VVV66" s="240"/>
      <c r="VVW66" s="239"/>
      <c r="VVX66" s="239"/>
      <c r="VVY66" s="240"/>
      <c r="VVZ66" s="239"/>
      <c r="VWA66" s="239"/>
      <c r="VWB66" s="240"/>
      <c r="VWC66" s="240"/>
      <c r="VWD66" s="240"/>
      <c r="VWE66" s="239"/>
      <c r="VWF66" s="239"/>
      <c r="VWG66" s="240"/>
      <c r="VWH66" s="239"/>
      <c r="VWI66" s="239"/>
      <c r="VWJ66" s="240"/>
      <c r="VWK66" s="240"/>
      <c r="VWL66" s="240"/>
      <c r="VWM66" s="239"/>
      <c r="VWN66" s="239"/>
      <c r="VWO66" s="240"/>
      <c r="VWP66" s="239"/>
      <c r="VWQ66" s="239"/>
      <c r="VWR66" s="240"/>
      <c r="VWS66" s="240"/>
      <c r="VWT66" s="240"/>
      <c r="VWU66" s="239"/>
      <c r="VWV66" s="239"/>
      <c r="VWW66" s="240"/>
      <c r="VWX66" s="239"/>
      <c r="VWY66" s="239"/>
      <c r="VWZ66" s="240"/>
      <c r="VXA66" s="240"/>
      <c r="VXB66" s="240"/>
      <c r="VXC66" s="239"/>
      <c r="VXD66" s="239"/>
      <c r="VXE66" s="240"/>
      <c r="VXF66" s="239"/>
      <c r="VXG66" s="239"/>
      <c r="VXH66" s="240"/>
      <c r="VXI66" s="240"/>
      <c r="VXJ66" s="240"/>
      <c r="VXK66" s="239"/>
      <c r="VXL66" s="239"/>
      <c r="VXM66" s="240"/>
      <c r="VXN66" s="239"/>
      <c r="VXO66" s="239"/>
      <c r="VXP66" s="240"/>
      <c r="VXQ66" s="240"/>
      <c r="VXR66" s="240"/>
      <c r="VXS66" s="239"/>
      <c r="VXT66" s="239"/>
      <c r="VXU66" s="240"/>
      <c r="VXV66" s="239"/>
      <c r="VXW66" s="239"/>
      <c r="VXX66" s="240"/>
      <c r="VXY66" s="240"/>
      <c r="VXZ66" s="240"/>
      <c r="VYA66" s="239"/>
      <c r="VYB66" s="239"/>
      <c r="VYC66" s="240"/>
      <c r="VYD66" s="239"/>
      <c r="VYE66" s="239"/>
      <c r="VYF66" s="240"/>
      <c r="VYG66" s="240"/>
      <c r="VYH66" s="240"/>
      <c r="VYI66" s="239"/>
      <c r="VYJ66" s="239"/>
      <c r="VYK66" s="240"/>
      <c r="VYL66" s="239"/>
      <c r="VYM66" s="239"/>
      <c r="VYN66" s="240"/>
      <c r="VYO66" s="240"/>
      <c r="VYP66" s="240"/>
      <c r="VYQ66" s="239"/>
      <c r="VYR66" s="239"/>
      <c r="VYS66" s="240"/>
      <c r="VYT66" s="239"/>
      <c r="VYU66" s="239"/>
      <c r="VYV66" s="240"/>
      <c r="VYW66" s="240"/>
      <c r="VYX66" s="240"/>
      <c r="VYY66" s="239"/>
      <c r="VYZ66" s="239"/>
      <c r="VZA66" s="240"/>
      <c r="VZB66" s="239"/>
      <c r="VZC66" s="239"/>
      <c r="VZD66" s="240"/>
      <c r="VZE66" s="240"/>
      <c r="VZF66" s="240"/>
      <c r="VZG66" s="239"/>
      <c r="VZH66" s="239"/>
      <c r="VZI66" s="240"/>
      <c r="VZJ66" s="239"/>
      <c r="VZK66" s="239"/>
      <c r="VZL66" s="240"/>
      <c r="VZM66" s="240"/>
      <c r="VZN66" s="240"/>
      <c r="VZO66" s="239"/>
      <c r="VZP66" s="239"/>
      <c r="VZQ66" s="240"/>
      <c r="VZR66" s="239"/>
      <c r="VZS66" s="239"/>
      <c r="VZT66" s="240"/>
      <c r="VZU66" s="240"/>
      <c r="VZV66" s="240"/>
      <c r="VZW66" s="239"/>
      <c r="VZX66" s="239"/>
      <c r="VZY66" s="240"/>
      <c r="VZZ66" s="239"/>
      <c r="WAA66" s="239"/>
      <c r="WAB66" s="240"/>
      <c r="WAC66" s="240"/>
      <c r="WAD66" s="240"/>
      <c r="WAE66" s="239"/>
      <c r="WAF66" s="239"/>
      <c r="WAG66" s="240"/>
      <c r="WAH66" s="239"/>
      <c r="WAI66" s="239"/>
      <c r="WAJ66" s="240"/>
      <c r="WAK66" s="240"/>
      <c r="WAL66" s="240"/>
      <c r="WAM66" s="239"/>
      <c r="WAN66" s="239"/>
      <c r="WAO66" s="240"/>
      <c r="WAP66" s="239"/>
      <c r="WAQ66" s="239"/>
      <c r="WAR66" s="240"/>
      <c r="WAS66" s="240"/>
      <c r="WAT66" s="240"/>
      <c r="WAU66" s="239"/>
      <c r="WAV66" s="239"/>
      <c r="WAW66" s="240"/>
      <c r="WAX66" s="239"/>
      <c r="WAY66" s="239"/>
      <c r="WAZ66" s="240"/>
      <c r="WBA66" s="240"/>
      <c r="WBB66" s="240"/>
      <c r="WBC66" s="239"/>
      <c r="WBD66" s="239"/>
      <c r="WBE66" s="240"/>
      <c r="WBF66" s="239"/>
      <c r="WBG66" s="239"/>
      <c r="WBH66" s="240"/>
      <c r="WBI66" s="240"/>
      <c r="WBJ66" s="240"/>
      <c r="WBK66" s="239"/>
      <c r="WBL66" s="239"/>
      <c r="WBM66" s="240"/>
      <c r="WBN66" s="239"/>
      <c r="WBO66" s="239"/>
      <c r="WBP66" s="240"/>
      <c r="WBQ66" s="240"/>
      <c r="WBR66" s="240"/>
      <c r="WBS66" s="239"/>
      <c r="WBT66" s="239"/>
      <c r="WBU66" s="240"/>
      <c r="WBV66" s="239"/>
      <c r="WBW66" s="239"/>
      <c r="WBX66" s="240"/>
      <c r="WBY66" s="240"/>
      <c r="WBZ66" s="240"/>
      <c r="WCA66" s="239"/>
      <c r="WCB66" s="239"/>
      <c r="WCC66" s="240"/>
      <c r="WCD66" s="239"/>
      <c r="WCE66" s="239"/>
      <c r="WCF66" s="240"/>
      <c r="WCG66" s="240"/>
      <c r="WCH66" s="240"/>
      <c r="WCI66" s="239"/>
      <c r="WCJ66" s="239"/>
      <c r="WCK66" s="240"/>
      <c r="WCL66" s="239"/>
      <c r="WCM66" s="239"/>
      <c r="WCN66" s="240"/>
      <c r="WCO66" s="240"/>
      <c r="WCP66" s="240"/>
      <c r="WCQ66" s="239"/>
      <c r="WCR66" s="239"/>
      <c r="WCS66" s="240"/>
      <c r="WCT66" s="239"/>
      <c r="WCU66" s="239"/>
      <c r="WCV66" s="240"/>
      <c r="WCW66" s="240"/>
      <c r="WCX66" s="240"/>
      <c r="WCY66" s="239"/>
      <c r="WCZ66" s="239"/>
      <c r="WDA66" s="240"/>
      <c r="WDB66" s="239"/>
      <c r="WDC66" s="239"/>
      <c r="WDD66" s="240"/>
      <c r="WDE66" s="240"/>
      <c r="WDF66" s="240"/>
      <c r="WDG66" s="239"/>
      <c r="WDH66" s="239"/>
      <c r="WDI66" s="240"/>
      <c r="WDJ66" s="239"/>
      <c r="WDK66" s="239"/>
      <c r="WDL66" s="240"/>
      <c r="WDM66" s="240"/>
      <c r="WDN66" s="240"/>
      <c r="WDO66" s="239"/>
      <c r="WDP66" s="239"/>
      <c r="WDQ66" s="240"/>
      <c r="WDR66" s="239"/>
      <c r="WDS66" s="239"/>
      <c r="WDT66" s="240"/>
      <c r="WDU66" s="240"/>
      <c r="WDV66" s="240"/>
      <c r="WDW66" s="239"/>
      <c r="WDX66" s="239"/>
      <c r="WDY66" s="240"/>
      <c r="WDZ66" s="239"/>
      <c r="WEA66" s="239"/>
      <c r="WEB66" s="240"/>
      <c r="WEC66" s="240"/>
      <c r="WED66" s="240"/>
      <c r="WEE66" s="239"/>
      <c r="WEF66" s="239"/>
      <c r="WEG66" s="240"/>
      <c r="WEH66" s="239"/>
      <c r="WEI66" s="239"/>
      <c r="WEJ66" s="240"/>
      <c r="WEK66" s="240"/>
      <c r="WEL66" s="240"/>
      <c r="WEM66" s="239"/>
      <c r="WEN66" s="239"/>
      <c r="WEO66" s="240"/>
      <c r="WEP66" s="239"/>
      <c r="WEQ66" s="239"/>
      <c r="WER66" s="240"/>
      <c r="WES66" s="240"/>
      <c r="WET66" s="240"/>
      <c r="WEU66" s="239"/>
      <c r="WEV66" s="239"/>
      <c r="WEW66" s="240"/>
      <c r="WEX66" s="239"/>
      <c r="WEY66" s="239"/>
      <c r="WEZ66" s="240"/>
      <c r="WFA66" s="240"/>
      <c r="WFB66" s="240"/>
      <c r="WFC66" s="239"/>
      <c r="WFD66" s="239"/>
      <c r="WFE66" s="240"/>
      <c r="WFF66" s="239"/>
      <c r="WFG66" s="239"/>
      <c r="WFH66" s="240"/>
      <c r="WFI66" s="240"/>
      <c r="WFJ66" s="240"/>
      <c r="WFK66" s="239"/>
      <c r="WFL66" s="239"/>
      <c r="WFM66" s="240"/>
      <c r="WFN66" s="239"/>
      <c r="WFO66" s="239"/>
      <c r="WFP66" s="240"/>
      <c r="WFQ66" s="240"/>
      <c r="WFR66" s="240"/>
      <c r="WFS66" s="239"/>
      <c r="WFT66" s="239"/>
      <c r="WFU66" s="240"/>
      <c r="WFV66" s="239"/>
      <c r="WFW66" s="239"/>
      <c r="WFX66" s="240"/>
      <c r="WFY66" s="240"/>
      <c r="WFZ66" s="240"/>
      <c r="WGA66" s="239"/>
      <c r="WGB66" s="239"/>
      <c r="WGC66" s="240"/>
      <c r="WGD66" s="239"/>
      <c r="WGE66" s="239"/>
      <c r="WGF66" s="240"/>
      <c r="WGG66" s="240"/>
      <c r="WGH66" s="240"/>
      <c r="WGI66" s="239"/>
      <c r="WGJ66" s="239"/>
      <c r="WGK66" s="240"/>
      <c r="WGL66" s="239"/>
      <c r="WGM66" s="239"/>
      <c r="WGN66" s="240"/>
      <c r="WGO66" s="240"/>
      <c r="WGP66" s="240"/>
      <c r="WGQ66" s="239"/>
      <c r="WGR66" s="239"/>
      <c r="WGS66" s="240"/>
      <c r="WGT66" s="239"/>
      <c r="WGU66" s="239"/>
      <c r="WGV66" s="240"/>
      <c r="WGW66" s="240"/>
      <c r="WGX66" s="240"/>
      <c r="WGY66" s="239"/>
      <c r="WGZ66" s="239"/>
      <c r="WHA66" s="240"/>
      <c r="WHB66" s="239"/>
      <c r="WHC66" s="239"/>
      <c r="WHD66" s="240"/>
      <c r="WHE66" s="240"/>
      <c r="WHF66" s="240"/>
      <c r="WHG66" s="239"/>
      <c r="WHH66" s="239"/>
      <c r="WHI66" s="240"/>
      <c r="WHJ66" s="239"/>
      <c r="WHK66" s="239"/>
      <c r="WHL66" s="240"/>
      <c r="WHM66" s="240"/>
      <c r="WHN66" s="240"/>
      <c r="WHO66" s="239"/>
      <c r="WHP66" s="239"/>
      <c r="WHQ66" s="240"/>
      <c r="WHR66" s="239"/>
      <c r="WHS66" s="239"/>
      <c r="WHT66" s="240"/>
      <c r="WHU66" s="240"/>
      <c r="WHV66" s="240"/>
      <c r="WHW66" s="239"/>
      <c r="WHX66" s="239"/>
      <c r="WHY66" s="240"/>
      <c r="WHZ66" s="239"/>
      <c r="WIA66" s="239"/>
      <c r="WIB66" s="240"/>
      <c r="WIC66" s="240"/>
      <c r="WID66" s="240"/>
      <c r="WIE66" s="239"/>
      <c r="WIF66" s="239"/>
      <c r="WIG66" s="240"/>
      <c r="WIH66" s="239"/>
      <c r="WII66" s="239"/>
      <c r="WIJ66" s="240"/>
      <c r="WIK66" s="240"/>
      <c r="WIL66" s="240"/>
      <c r="WIM66" s="239"/>
      <c r="WIN66" s="239"/>
      <c r="WIO66" s="240"/>
      <c r="WIP66" s="239"/>
      <c r="WIQ66" s="239"/>
      <c r="WIR66" s="240"/>
      <c r="WIS66" s="240"/>
      <c r="WIT66" s="240"/>
      <c r="WIU66" s="239"/>
      <c r="WIV66" s="239"/>
      <c r="WIW66" s="240"/>
      <c r="WIX66" s="239"/>
      <c r="WIY66" s="239"/>
      <c r="WIZ66" s="240"/>
      <c r="WJA66" s="240"/>
      <c r="WJB66" s="240"/>
      <c r="WJC66" s="239"/>
      <c r="WJD66" s="239"/>
      <c r="WJE66" s="240"/>
      <c r="WJF66" s="239"/>
      <c r="WJG66" s="239"/>
      <c r="WJH66" s="240"/>
      <c r="WJI66" s="240"/>
      <c r="WJJ66" s="240"/>
      <c r="WJK66" s="239"/>
      <c r="WJL66" s="239"/>
      <c r="WJM66" s="240"/>
      <c r="WJN66" s="239"/>
      <c r="WJO66" s="239"/>
      <c r="WJP66" s="240"/>
      <c r="WJQ66" s="240"/>
      <c r="WJR66" s="240"/>
      <c r="WJS66" s="239"/>
      <c r="WJT66" s="239"/>
      <c r="WJU66" s="240"/>
      <c r="WJV66" s="239"/>
      <c r="WJW66" s="239"/>
      <c r="WJX66" s="240"/>
      <c r="WJY66" s="240"/>
      <c r="WJZ66" s="240"/>
      <c r="WKA66" s="239"/>
      <c r="WKB66" s="239"/>
      <c r="WKC66" s="240"/>
      <c r="WKD66" s="239"/>
      <c r="WKE66" s="239"/>
      <c r="WKF66" s="240"/>
      <c r="WKG66" s="240"/>
      <c r="WKH66" s="240"/>
      <c r="WKI66" s="239"/>
      <c r="WKJ66" s="239"/>
      <c r="WKK66" s="240"/>
      <c r="WKL66" s="239"/>
      <c r="WKM66" s="239"/>
      <c r="WKN66" s="240"/>
      <c r="WKO66" s="240"/>
      <c r="WKP66" s="240"/>
      <c r="WKQ66" s="239"/>
      <c r="WKR66" s="239"/>
      <c r="WKS66" s="240"/>
      <c r="WKT66" s="239"/>
      <c r="WKU66" s="239"/>
      <c r="WKV66" s="240"/>
      <c r="WKW66" s="240"/>
      <c r="WKX66" s="240"/>
      <c r="WKY66" s="239"/>
      <c r="WKZ66" s="239"/>
      <c r="WLA66" s="240"/>
      <c r="WLB66" s="239"/>
      <c r="WLC66" s="239"/>
      <c r="WLD66" s="240"/>
      <c r="WLE66" s="240"/>
      <c r="WLF66" s="240"/>
      <c r="WLG66" s="239"/>
      <c r="WLH66" s="239"/>
      <c r="WLI66" s="240"/>
      <c r="WLJ66" s="239"/>
      <c r="WLK66" s="239"/>
      <c r="WLL66" s="240"/>
      <c r="WLM66" s="240"/>
      <c r="WLN66" s="240"/>
      <c r="WLO66" s="239"/>
      <c r="WLP66" s="239"/>
      <c r="WLQ66" s="240"/>
      <c r="WLR66" s="239"/>
      <c r="WLS66" s="239"/>
      <c r="WLT66" s="240"/>
      <c r="WLU66" s="240"/>
      <c r="WLV66" s="240"/>
      <c r="WLW66" s="239"/>
      <c r="WLX66" s="239"/>
      <c r="WLY66" s="240"/>
      <c r="WLZ66" s="239"/>
      <c r="WMA66" s="239"/>
      <c r="WMB66" s="240"/>
      <c r="WMC66" s="240"/>
      <c r="WMD66" s="240"/>
      <c r="WME66" s="239"/>
      <c r="WMF66" s="239"/>
      <c r="WMG66" s="240"/>
      <c r="WMH66" s="239"/>
      <c r="WMI66" s="239"/>
      <c r="WMJ66" s="240"/>
      <c r="WMK66" s="240"/>
      <c r="WML66" s="240"/>
      <c r="WMM66" s="239"/>
      <c r="WMN66" s="239"/>
      <c r="WMO66" s="240"/>
      <c r="WMP66" s="239"/>
      <c r="WMQ66" s="239"/>
      <c r="WMR66" s="240"/>
      <c r="WMS66" s="240"/>
      <c r="WMT66" s="240"/>
      <c r="WMU66" s="239"/>
      <c r="WMV66" s="239"/>
      <c r="WMW66" s="240"/>
      <c r="WMX66" s="239"/>
      <c r="WMY66" s="239"/>
      <c r="WMZ66" s="240"/>
      <c r="WNA66" s="240"/>
      <c r="WNB66" s="240"/>
      <c r="WNC66" s="239"/>
      <c r="WND66" s="239"/>
      <c r="WNE66" s="240"/>
      <c r="WNF66" s="239"/>
      <c r="WNG66" s="239"/>
      <c r="WNH66" s="240"/>
      <c r="WNI66" s="240"/>
      <c r="WNJ66" s="240"/>
      <c r="WNK66" s="239"/>
      <c r="WNL66" s="239"/>
      <c r="WNM66" s="240"/>
      <c r="WNN66" s="239"/>
      <c r="WNO66" s="239"/>
      <c r="WNP66" s="240"/>
      <c r="WNQ66" s="240"/>
      <c r="WNR66" s="240"/>
      <c r="WNS66" s="239"/>
      <c r="WNT66" s="239"/>
      <c r="WNU66" s="240"/>
      <c r="WNV66" s="239"/>
      <c r="WNW66" s="239"/>
      <c r="WNX66" s="240"/>
      <c r="WNY66" s="240"/>
      <c r="WNZ66" s="240"/>
      <c r="WOA66" s="239"/>
      <c r="WOB66" s="239"/>
      <c r="WOC66" s="240"/>
      <c r="WOD66" s="239"/>
      <c r="WOE66" s="239"/>
      <c r="WOF66" s="240"/>
      <c r="WOG66" s="240"/>
      <c r="WOH66" s="240"/>
      <c r="WOI66" s="239"/>
      <c r="WOJ66" s="239"/>
      <c r="WOK66" s="240"/>
      <c r="WOL66" s="239"/>
      <c r="WOM66" s="239"/>
      <c r="WON66" s="240"/>
      <c r="WOO66" s="240"/>
      <c r="WOP66" s="240"/>
      <c r="WOQ66" s="239"/>
      <c r="WOR66" s="239"/>
      <c r="WOS66" s="240"/>
      <c r="WOT66" s="239"/>
      <c r="WOU66" s="239"/>
      <c r="WOV66" s="240"/>
      <c r="WOW66" s="240"/>
      <c r="WOX66" s="240"/>
      <c r="WOY66" s="239"/>
      <c r="WOZ66" s="239"/>
      <c r="WPA66" s="240"/>
      <c r="WPB66" s="239"/>
      <c r="WPC66" s="239"/>
      <c r="WPD66" s="240"/>
      <c r="WPE66" s="240"/>
      <c r="WPF66" s="240"/>
      <c r="WPG66" s="239"/>
      <c r="WPH66" s="239"/>
      <c r="WPI66" s="240"/>
      <c r="WPJ66" s="239"/>
      <c r="WPK66" s="239"/>
      <c r="WPL66" s="240"/>
      <c r="WPM66" s="240"/>
      <c r="WPN66" s="240"/>
      <c r="WPO66" s="239"/>
      <c r="WPP66" s="239"/>
      <c r="WPQ66" s="240"/>
      <c r="WPR66" s="239"/>
      <c r="WPS66" s="239"/>
      <c r="WPT66" s="240"/>
      <c r="WPU66" s="240"/>
      <c r="WPV66" s="240"/>
      <c r="WPW66" s="239"/>
      <c r="WPX66" s="239"/>
      <c r="WPY66" s="240"/>
      <c r="WPZ66" s="239"/>
      <c r="WQA66" s="239"/>
      <c r="WQB66" s="240"/>
      <c r="WQC66" s="240"/>
      <c r="WQD66" s="240"/>
      <c r="WQE66" s="239"/>
      <c r="WQF66" s="239"/>
      <c r="WQG66" s="240"/>
      <c r="WQH66" s="239"/>
      <c r="WQI66" s="239"/>
      <c r="WQJ66" s="240"/>
      <c r="WQK66" s="240"/>
      <c r="WQL66" s="240"/>
      <c r="WQM66" s="239"/>
      <c r="WQN66" s="239"/>
      <c r="WQO66" s="240"/>
      <c r="WQP66" s="239"/>
      <c r="WQQ66" s="239"/>
      <c r="WQR66" s="240"/>
      <c r="WQS66" s="240"/>
      <c r="WQT66" s="240"/>
      <c r="WQU66" s="239"/>
      <c r="WQV66" s="239"/>
      <c r="WQW66" s="240"/>
      <c r="WQX66" s="239"/>
      <c r="WQY66" s="239"/>
      <c r="WQZ66" s="240"/>
      <c r="WRA66" s="240"/>
      <c r="WRB66" s="240"/>
      <c r="WRC66" s="239"/>
      <c r="WRD66" s="239"/>
      <c r="WRE66" s="240"/>
      <c r="WRF66" s="239"/>
      <c r="WRG66" s="239"/>
      <c r="WRH66" s="240"/>
      <c r="WRI66" s="240"/>
      <c r="WRJ66" s="240"/>
      <c r="WRK66" s="239"/>
      <c r="WRL66" s="239"/>
      <c r="WRM66" s="240"/>
      <c r="WRN66" s="239"/>
      <c r="WRO66" s="239"/>
      <c r="WRP66" s="240"/>
      <c r="WRQ66" s="240"/>
      <c r="WRR66" s="240"/>
      <c r="WRS66" s="239"/>
      <c r="WRT66" s="239"/>
      <c r="WRU66" s="240"/>
      <c r="WRV66" s="239"/>
      <c r="WRW66" s="239"/>
      <c r="WRX66" s="240"/>
      <c r="WRY66" s="240"/>
      <c r="WRZ66" s="240"/>
      <c r="WSA66" s="239"/>
      <c r="WSB66" s="239"/>
      <c r="WSC66" s="240"/>
      <c r="WSD66" s="239"/>
      <c r="WSE66" s="239"/>
      <c r="WSF66" s="240"/>
      <c r="WSG66" s="240"/>
      <c r="WSH66" s="240"/>
      <c r="WSI66" s="239"/>
      <c r="WSJ66" s="239"/>
      <c r="WSK66" s="240"/>
      <c r="WSL66" s="239"/>
      <c r="WSM66" s="239"/>
      <c r="WSN66" s="240"/>
      <c r="WSO66" s="240"/>
      <c r="WSP66" s="240"/>
      <c r="WSQ66" s="239"/>
      <c r="WSR66" s="239"/>
      <c r="WSS66" s="240"/>
      <c r="WST66" s="239"/>
      <c r="WSU66" s="239"/>
      <c r="WSV66" s="240"/>
      <c r="WSW66" s="240"/>
      <c r="WSX66" s="240"/>
      <c r="WSY66" s="239"/>
      <c r="WSZ66" s="239"/>
      <c r="WTA66" s="240"/>
      <c r="WTB66" s="239"/>
      <c r="WTC66" s="239"/>
      <c r="WTD66" s="240"/>
      <c r="WTE66" s="240"/>
      <c r="WTF66" s="240"/>
      <c r="WTG66" s="239"/>
      <c r="WTH66" s="239"/>
      <c r="WTI66" s="240"/>
      <c r="WTJ66" s="239"/>
      <c r="WTK66" s="239"/>
      <c r="WTL66" s="240"/>
      <c r="WTM66" s="240"/>
      <c r="WTN66" s="240"/>
      <c r="WTO66" s="239"/>
      <c r="WTP66" s="239"/>
      <c r="WTQ66" s="240"/>
      <c r="WTR66" s="239"/>
      <c r="WTS66" s="239"/>
      <c r="WTT66" s="240"/>
      <c r="WTU66" s="240"/>
      <c r="WTV66" s="240"/>
      <c r="WTW66" s="239"/>
      <c r="WTX66" s="239"/>
      <c r="WTY66" s="240"/>
      <c r="WTZ66" s="239"/>
      <c r="WUA66" s="239"/>
      <c r="WUB66" s="240"/>
      <c r="WUC66" s="240"/>
      <c r="WUD66" s="240"/>
      <c r="WUE66" s="239"/>
      <c r="WUF66" s="239"/>
      <c r="WUG66" s="240"/>
      <c r="WUH66" s="239"/>
      <c r="WUI66" s="239"/>
      <c r="WUJ66" s="240"/>
      <c r="WUK66" s="240"/>
      <c r="WUL66" s="240"/>
      <c r="WUM66" s="239"/>
      <c r="WUN66" s="239"/>
      <c r="WUO66" s="240"/>
      <c r="WUP66" s="239"/>
      <c r="WUQ66" s="239"/>
      <c r="WUR66" s="240"/>
      <c r="WUS66" s="240"/>
      <c r="WUT66" s="240"/>
      <c r="WUU66" s="239"/>
      <c r="WUV66" s="239"/>
      <c r="WUW66" s="240"/>
      <c r="WUX66" s="239"/>
      <c r="WUY66" s="239"/>
      <c r="WUZ66" s="240"/>
      <c r="WVA66" s="240"/>
      <c r="WVB66" s="240"/>
      <c r="WVC66" s="239"/>
      <c r="WVD66" s="239"/>
      <c r="WVE66" s="240"/>
      <c r="WVF66" s="239"/>
      <c r="WVG66" s="239"/>
      <c r="WVH66" s="240"/>
      <c r="WVI66" s="240"/>
      <c r="WVJ66" s="240"/>
      <c r="WVK66" s="239"/>
      <c r="WVL66" s="239"/>
      <c r="WVM66" s="240"/>
      <c r="WVN66" s="239"/>
      <c r="WVO66" s="239"/>
      <c r="WVP66" s="240"/>
      <c r="WVQ66" s="240"/>
      <c r="WVR66" s="240"/>
      <c r="WVS66" s="239"/>
      <c r="WVT66" s="239"/>
      <c r="WVU66" s="240"/>
      <c r="WVV66" s="239"/>
      <c r="WVW66" s="239"/>
      <c r="WVX66" s="240"/>
      <c r="WVY66" s="240"/>
      <c r="WVZ66" s="240"/>
      <c r="WWA66" s="239"/>
      <c r="WWB66" s="239"/>
      <c r="WWC66" s="240"/>
      <c r="WWD66" s="239"/>
      <c r="WWE66" s="239"/>
      <c r="WWF66" s="240"/>
      <c r="WWG66" s="240"/>
      <c r="WWH66" s="240"/>
      <c r="WWI66" s="239"/>
      <c r="WWJ66" s="239"/>
      <c r="WWK66" s="240"/>
      <c r="WWL66" s="239"/>
      <c r="WWM66" s="239"/>
      <c r="WWN66" s="240"/>
      <c r="WWO66" s="240"/>
      <c r="WWP66" s="240"/>
      <c r="WWQ66" s="239"/>
      <c r="WWR66" s="239"/>
      <c r="WWS66" s="240"/>
      <c r="WWT66" s="239"/>
      <c r="WWU66" s="239"/>
      <c r="WWV66" s="240"/>
      <c r="WWW66" s="240"/>
      <c r="WWX66" s="240"/>
      <c r="WWY66" s="239"/>
      <c r="WWZ66" s="239"/>
      <c r="WXA66" s="240"/>
      <c r="WXB66" s="239"/>
      <c r="WXC66" s="239"/>
      <c r="WXD66" s="240"/>
      <c r="WXE66" s="240"/>
      <c r="WXF66" s="240"/>
      <c r="WXG66" s="239"/>
      <c r="WXH66" s="239"/>
      <c r="WXI66" s="240"/>
      <c r="WXJ66" s="239"/>
      <c r="WXK66" s="239"/>
      <c r="WXL66" s="240"/>
      <c r="WXM66" s="240"/>
      <c r="WXN66" s="240"/>
      <c r="WXO66" s="239"/>
      <c r="WXP66" s="239"/>
      <c r="WXQ66" s="240"/>
      <c r="WXR66" s="239"/>
      <c r="WXS66" s="239"/>
      <c r="WXT66" s="240"/>
      <c r="WXU66" s="240"/>
      <c r="WXV66" s="240"/>
      <c r="WXW66" s="239"/>
      <c r="WXX66" s="239"/>
      <c r="WXY66" s="240"/>
      <c r="WXZ66" s="239"/>
      <c r="WYA66" s="239"/>
      <c r="WYB66" s="240"/>
      <c r="WYC66" s="240"/>
      <c r="WYD66" s="240"/>
      <c r="WYE66" s="239"/>
      <c r="WYF66" s="239"/>
      <c r="WYG66" s="240"/>
      <c r="WYH66" s="239"/>
      <c r="WYI66" s="239"/>
      <c r="WYJ66" s="240"/>
      <c r="WYK66" s="240"/>
      <c r="WYL66" s="240"/>
      <c r="WYM66" s="239"/>
      <c r="WYN66" s="239"/>
      <c r="WYO66" s="240"/>
      <c r="WYP66" s="239"/>
      <c r="WYQ66" s="239"/>
      <c r="WYR66" s="240"/>
      <c r="WYS66" s="240"/>
      <c r="WYT66" s="240"/>
      <c r="WYU66" s="239"/>
      <c r="WYV66" s="239"/>
      <c r="WYW66" s="240"/>
      <c r="WYX66" s="239"/>
      <c r="WYY66" s="239"/>
      <c r="WYZ66" s="240"/>
      <c r="WZA66" s="240"/>
      <c r="WZB66" s="240"/>
      <c r="WZC66" s="239"/>
      <c r="WZD66" s="239"/>
      <c r="WZE66" s="240"/>
      <c r="WZF66" s="239"/>
      <c r="WZG66" s="239"/>
      <c r="WZH66" s="240"/>
      <c r="WZI66" s="240"/>
      <c r="WZJ66" s="240"/>
      <c r="WZK66" s="239"/>
      <c r="WZL66" s="239"/>
      <c r="WZM66" s="240"/>
      <c r="WZN66" s="239"/>
      <c r="WZO66" s="239"/>
      <c r="WZP66" s="240"/>
      <c r="WZQ66" s="240"/>
      <c r="WZR66" s="240"/>
      <c r="WZS66" s="239"/>
      <c r="WZT66" s="239"/>
      <c r="WZU66" s="240"/>
      <c r="WZV66" s="239"/>
      <c r="WZW66" s="239"/>
      <c r="WZX66" s="240"/>
      <c r="WZY66" s="240"/>
      <c r="WZZ66" s="240"/>
      <c r="XAA66" s="239"/>
      <c r="XAB66" s="239"/>
      <c r="XAC66" s="240"/>
      <c r="XAD66" s="239"/>
      <c r="XAE66" s="239"/>
      <c r="XAF66" s="240"/>
      <c r="XAG66" s="240"/>
      <c r="XAH66" s="240"/>
      <c r="XAI66" s="239"/>
      <c r="XAJ66" s="239"/>
      <c r="XAK66" s="240"/>
      <c r="XAL66" s="239"/>
      <c r="XAM66" s="239"/>
      <c r="XAN66" s="240"/>
      <c r="XAO66" s="240"/>
      <c r="XAP66" s="240"/>
      <c r="XAQ66" s="239"/>
      <c r="XAR66" s="239"/>
      <c r="XAS66" s="240"/>
      <c r="XAT66" s="239"/>
      <c r="XAU66" s="239"/>
      <c r="XAV66" s="240"/>
      <c r="XAW66" s="240"/>
      <c r="XAX66" s="240"/>
      <c r="XAY66" s="239"/>
      <c r="XAZ66" s="239"/>
      <c r="XBA66" s="240"/>
      <c r="XBB66" s="239"/>
      <c r="XBC66" s="239"/>
      <c r="XBD66" s="240"/>
      <c r="XBE66" s="240"/>
      <c r="XBF66" s="240"/>
      <c r="XBG66" s="239"/>
      <c r="XBH66" s="239"/>
      <c r="XBI66" s="240"/>
      <c r="XBJ66" s="239"/>
      <c r="XBK66" s="239"/>
      <c r="XBL66" s="240"/>
      <c r="XBM66" s="240"/>
      <c r="XBN66" s="240"/>
      <c r="XBO66" s="239"/>
      <c r="XBP66" s="239"/>
      <c r="XBQ66" s="240"/>
      <c r="XBR66" s="239"/>
      <c r="XBS66" s="239"/>
      <c r="XBT66" s="240"/>
      <c r="XBU66" s="240"/>
      <c r="XBV66" s="240"/>
      <c r="XBW66" s="239"/>
      <c r="XBX66" s="239"/>
      <c r="XBY66" s="240"/>
      <c r="XBZ66" s="239"/>
      <c r="XCA66" s="239"/>
      <c r="XCB66" s="240"/>
      <c r="XCC66" s="240"/>
      <c r="XCD66" s="240"/>
      <c r="XCE66" s="239"/>
      <c r="XCF66" s="239"/>
      <c r="XCG66" s="240"/>
      <c r="XCH66" s="239"/>
      <c r="XCI66" s="239"/>
      <c r="XCJ66" s="240"/>
      <c r="XCK66" s="240"/>
      <c r="XCL66" s="240"/>
      <c r="XCM66" s="239"/>
      <c r="XCN66" s="239"/>
      <c r="XCO66" s="240"/>
      <c r="XCP66" s="239"/>
      <c r="XCQ66" s="239"/>
      <c r="XCR66" s="240"/>
      <c r="XCS66" s="240"/>
      <c r="XCT66" s="240"/>
      <c r="XCU66" s="239"/>
      <c r="XCV66" s="239"/>
      <c r="XCW66" s="240"/>
      <c r="XCX66" s="239"/>
      <c r="XCY66" s="239"/>
      <c r="XCZ66" s="240"/>
      <c r="XDA66" s="240"/>
      <c r="XDB66" s="240"/>
      <c r="XDC66" s="239"/>
      <c r="XDD66" s="239"/>
      <c r="XDE66" s="240"/>
      <c r="XDF66" s="239"/>
      <c r="XDG66" s="239"/>
      <c r="XDH66" s="240"/>
      <c r="XDI66" s="240"/>
      <c r="XDJ66" s="240"/>
      <c r="XDK66" s="239"/>
      <c r="XDL66" s="239"/>
      <c r="XDM66" s="240"/>
      <c r="XDN66" s="239"/>
      <c r="XDO66" s="239"/>
      <c r="XDP66" s="240"/>
      <c r="XDQ66" s="240"/>
      <c r="XDR66" s="240"/>
      <c r="XDS66" s="239"/>
      <c r="XDT66" s="239"/>
      <c r="XDU66" s="240"/>
      <c r="XDV66" s="239"/>
      <c r="XDW66" s="239"/>
      <c r="XDX66" s="240"/>
      <c r="XDY66" s="240"/>
      <c r="XDZ66" s="240"/>
      <c r="XEA66" s="239"/>
      <c r="XEB66" s="239"/>
      <c r="XEC66" s="240"/>
      <c r="XED66" s="239"/>
      <c r="XEE66" s="239"/>
      <c r="XEF66" s="240"/>
      <c r="XEG66" s="240"/>
      <c r="XEH66" s="240"/>
      <c r="XEI66" s="239"/>
      <c r="XEJ66" s="239"/>
      <c r="XEK66" s="240"/>
      <c r="XEL66" s="239"/>
      <c r="XEM66" s="239"/>
      <c r="XEN66" s="240"/>
      <c r="XEO66" s="240"/>
      <c r="XEP66" s="240"/>
      <c r="XEQ66" s="239"/>
      <c r="XER66" s="239"/>
      <c r="XES66" s="240"/>
      <c r="XET66" s="239"/>
      <c r="XEU66" s="239"/>
      <c r="XEV66" s="240"/>
      <c r="XEW66" s="240"/>
      <c r="XEX66" s="240"/>
      <c r="XEY66" s="239"/>
      <c r="XEZ66" s="239"/>
      <c r="XFA66" s="240"/>
      <c r="XFB66" s="239"/>
      <c r="XFC66" s="239"/>
    </row>
    <row r="67" spans="1:16383" s="182" customFormat="1" ht="79.2">
      <c r="A67" s="263">
        <v>47</v>
      </c>
      <c r="B67" s="255" t="s">
        <v>4081</v>
      </c>
      <c r="C67" s="255" t="s">
        <v>58</v>
      </c>
      <c r="D67" s="263">
        <v>166</v>
      </c>
      <c r="E67" s="1271" t="s">
        <v>4082</v>
      </c>
      <c r="F67" s="255" t="s">
        <v>4079</v>
      </c>
      <c r="G67" s="255" t="s">
        <v>4076</v>
      </c>
      <c r="H67" s="238"/>
      <c r="I67" s="232"/>
      <c r="J67" s="236"/>
      <c r="K67" s="239"/>
      <c r="L67" s="239"/>
      <c r="M67" s="240"/>
      <c r="N67" s="239"/>
      <c r="O67" s="239"/>
      <c r="P67" s="240"/>
      <c r="Q67" s="240"/>
      <c r="R67" s="240"/>
      <c r="S67" s="239"/>
      <c r="T67" s="239"/>
      <c r="U67" s="240"/>
      <c r="V67" s="239"/>
      <c r="W67" s="239"/>
      <c r="X67" s="240"/>
      <c r="Y67" s="240"/>
      <c r="Z67" s="240"/>
      <c r="AA67" s="239"/>
      <c r="AB67" s="239"/>
      <c r="AC67" s="240"/>
      <c r="AD67" s="239"/>
      <c r="AE67" s="239"/>
      <c r="AF67" s="240"/>
      <c r="AG67" s="240"/>
      <c r="AH67" s="240"/>
      <c r="AI67" s="239"/>
      <c r="AJ67" s="239"/>
      <c r="AK67" s="240"/>
      <c r="AL67" s="239"/>
      <c r="AM67" s="239"/>
      <c r="AN67" s="240"/>
      <c r="AO67" s="240"/>
      <c r="AP67" s="240"/>
      <c r="AQ67" s="239"/>
      <c r="AR67" s="239"/>
      <c r="AS67" s="240"/>
      <c r="AT67" s="239"/>
      <c r="AU67" s="239"/>
      <c r="AV67" s="240"/>
      <c r="AW67" s="240"/>
      <c r="AX67" s="240"/>
      <c r="AY67" s="239"/>
      <c r="AZ67" s="239"/>
      <c r="BA67" s="240"/>
      <c r="BB67" s="239"/>
      <c r="BC67" s="239"/>
      <c r="BD67" s="240"/>
      <c r="BE67" s="240"/>
      <c r="BF67" s="240"/>
      <c r="BG67" s="239"/>
      <c r="BH67" s="239"/>
      <c r="BI67" s="240"/>
      <c r="BJ67" s="239"/>
      <c r="BK67" s="239"/>
      <c r="BL67" s="240"/>
      <c r="BM67" s="240"/>
      <c r="BN67" s="240"/>
      <c r="BO67" s="239"/>
      <c r="BP67" s="239"/>
      <c r="BQ67" s="240"/>
      <c r="BR67" s="239"/>
      <c r="BS67" s="239"/>
      <c r="BT67" s="240"/>
      <c r="BU67" s="240"/>
      <c r="BV67" s="240"/>
      <c r="BW67" s="239"/>
      <c r="BX67" s="239"/>
      <c r="BY67" s="240"/>
      <c r="BZ67" s="239"/>
      <c r="CA67" s="239"/>
      <c r="CB67" s="240"/>
      <c r="CC67" s="240"/>
      <c r="CD67" s="240"/>
      <c r="CE67" s="239"/>
      <c r="CF67" s="239"/>
      <c r="CG67" s="240"/>
      <c r="CH67" s="239"/>
      <c r="CI67" s="239"/>
      <c r="CJ67" s="240"/>
      <c r="CK67" s="240"/>
      <c r="CL67" s="240"/>
      <c r="CM67" s="239"/>
      <c r="CN67" s="239"/>
      <c r="CO67" s="240"/>
      <c r="CP67" s="239"/>
      <c r="CQ67" s="239"/>
      <c r="CR67" s="240"/>
      <c r="CS67" s="240"/>
      <c r="CT67" s="240"/>
      <c r="CU67" s="239"/>
      <c r="CV67" s="239"/>
      <c r="CW67" s="240"/>
      <c r="CX67" s="239"/>
      <c r="CY67" s="239"/>
      <c r="CZ67" s="240"/>
      <c r="DA67" s="240"/>
      <c r="DB67" s="240"/>
      <c r="DC67" s="239"/>
      <c r="DD67" s="239"/>
      <c r="DE67" s="240"/>
      <c r="DF67" s="239"/>
      <c r="DG67" s="239"/>
      <c r="DH67" s="240"/>
      <c r="DI67" s="240"/>
      <c r="DJ67" s="240"/>
      <c r="DK67" s="239"/>
      <c r="DL67" s="239"/>
      <c r="DM67" s="240"/>
      <c r="DN67" s="239"/>
      <c r="DO67" s="239"/>
      <c r="DP67" s="240"/>
      <c r="DQ67" s="240"/>
      <c r="DR67" s="240"/>
      <c r="DS67" s="239"/>
      <c r="DT67" s="239"/>
      <c r="DU67" s="240"/>
      <c r="DV67" s="239"/>
      <c r="DW67" s="239"/>
      <c r="DX67" s="240"/>
      <c r="DY67" s="240"/>
      <c r="DZ67" s="240"/>
      <c r="EA67" s="239"/>
      <c r="EB67" s="239"/>
      <c r="EC67" s="240"/>
      <c r="ED67" s="239"/>
      <c r="EE67" s="239"/>
      <c r="EF67" s="240"/>
      <c r="EG67" s="240"/>
      <c r="EH67" s="240"/>
      <c r="EI67" s="239"/>
      <c r="EJ67" s="239"/>
      <c r="EK67" s="240"/>
      <c r="EL67" s="239"/>
      <c r="EM67" s="239"/>
      <c r="EN67" s="240"/>
      <c r="EO67" s="240"/>
      <c r="EP67" s="240"/>
      <c r="EQ67" s="239"/>
      <c r="ER67" s="239"/>
      <c r="ES67" s="240"/>
      <c r="ET67" s="239"/>
      <c r="EU67" s="239"/>
      <c r="EV67" s="240"/>
      <c r="EW67" s="240"/>
      <c r="EX67" s="240"/>
      <c r="EY67" s="239"/>
      <c r="EZ67" s="239"/>
      <c r="FA67" s="240"/>
      <c r="FB67" s="239"/>
      <c r="FC67" s="239"/>
      <c r="FD67" s="240"/>
      <c r="FE67" s="240"/>
      <c r="FF67" s="240"/>
      <c r="FG67" s="239"/>
      <c r="FH67" s="239"/>
      <c r="FI67" s="240"/>
      <c r="FJ67" s="239"/>
      <c r="FK67" s="239"/>
      <c r="FL67" s="240"/>
      <c r="FM67" s="240"/>
      <c r="FN67" s="240"/>
      <c r="FO67" s="239"/>
      <c r="FP67" s="239"/>
      <c r="FQ67" s="240"/>
      <c r="FR67" s="239"/>
      <c r="FS67" s="239"/>
      <c r="FT67" s="240"/>
      <c r="FU67" s="240"/>
      <c r="FV67" s="240"/>
      <c r="FW67" s="239"/>
      <c r="FX67" s="239"/>
      <c r="FY67" s="240"/>
      <c r="FZ67" s="239"/>
      <c r="GA67" s="239"/>
      <c r="GB67" s="240"/>
      <c r="GC67" s="240"/>
      <c r="GD67" s="240"/>
      <c r="GE67" s="239"/>
      <c r="GF67" s="239"/>
      <c r="GG67" s="240"/>
      <c r="GH67" s="239"/>
      <c r="GI67" s="239"/>
      <c r="GJ67" s="240"/>
      <c r="GK67" s="240"/>
      <c r="GL67" s="240"/>
      <c r="GM67" s="239"/>
      <c r="GN67" s="239"/>
      <c r="GO67" s="240"/>
      <c r="GP67" s="239"/>
      <c r="GQ67" s="239"/>
      <c r="GR67" s="240"/>
      <c r="GS67" s="240"/>
      <c r="GT67" s="240"/>
      <c r="GU67" s="239"/>
      <c r="GV67" s="239"/>
      <c r="GW67" s="240"/>
      <c r="GX67" s="239"/>
      <c r="GY67" s="239"/>
      <c r="GZ67" s="240"/>
      <c r="HA67" s="240"/>
      <c r="HB67" s="240"/>
      <c r="HC67" s="239"/>
      <c r="HD67" s="239"/>
      <c r="HE67" s="240"/>
      <c r="HF67" s="239"/>
      <c r="HG67" s="239"/>
      <c r="HH67" s="240"/>
      <c r="HI67" s="240"/>
      <c r="HJ67" s="240"/>
      <c r="HK67" s="239"/>
      <c r="HL67" s="239"/>
      <c r="HM67" s="240"/>
      <c r="HN67" s="239"/>
      <c r="HO67" s="239"/>
      <c r="HP67" s="240"/>
      <c r="HQ67" s="240"/>
      <c r="HR67" s="240"/>
      <c r="HS67" s="239"/>
      <c r="HT67" s="239"/>
      <c r="HU67" s="240"/>
      <c r="HV67" s="239"/>
      <c r="HW67" s="239"/>
      <c r="HX67" s="240"/>
      <c r="HY67" s="240"/>
      <c r="HZ67" s="240"/>
      <c r="IA67" s="239"/>
      <c r="IB67" s="239"/>
      <c r="IC67" s="240"/>
      <c r="ID67" s="239"/>
      <c r="IE67" s="239"/>
      <c r="IF67" s="240"/>
      <c r="IG67" s="240"/>
      <c r="IH67" s="240"/>
      <c r="II67" s="239"/>
      <c r="IJ67" s="239"/>
      <c r="IK67" s="240"/>
      <c r="IL67" s="239"/>
      <c r="IM67" s="239"/>
      <c r="IN67" s="240"/>
      <c r="IO67" s="240"/>
      <c r="IP67" s="240"/>
      <c r="IQ67" s="239"/>
      <c r="IR67" s="239"/>
      <c r="IS67" s="240"/>
      <c r="IT67" s="239"/>
      <c r="IU67" s="239"/>
      <c r="IV67" s="240"/>
      <c r="IW67" s="240"/>
      <c r="IX67" s="240"/>
      <c r="IY67" s="239"/>
      <c r="IZ67" s="239"/>
      <c r="JA67" s="240"/>
      <c r="JB67" s="239"/>
      <c r="JC67" s="239"/>
      <c r="JD67" s="240"/>
      <c r="JE67" s="240"/>
      <c r="JF67" s="240"/>
      <c r="JG67" s="239"/>
      <c r="JH67" s="239"/>
      <c r="JI67" s="240"/>
      <c r="JJ67" s="239"/>
      <c r="JK67" s="239"/>
      <c r="JL67" s="240"/>
      <c r="JM67" s="240"/>
      <c r="JN67" s="240"/>
      <c r="JO67" s="239"/>
      <c r="JP67" s="239"/>
      <c r="JQ67" s="240"/>
      <c r="JR67" s="239"/>
      <c r="JS67" s="239"/>
      <c r="JT67" s="240"/>
      <c r="JU67" s="240"/>
      <c r="JV67" s="240"/>
      <c r="JW67" s="239"/>
      <c r="JX67" s="239"/>
      <c r="JY67" s="240"/>
      <c r="JZ67" s="239"/>
      <c r="KA67" s="239"/>
      <c r="KB67" s="240"/>
      <c r="KC67" s="240"/>
      <c r="KD67" s="240"/>
      <c r="KE67" s="239"/>
      <c r="KF67" s="239"/>
      <c r="KG67" s="240"/>
      <c r="KH67" s="239"/>
      <c r="KI67" s="239"/>
      <c r="KJ67" s="240"/>
      <c r="KK67" s="240"/>
      <c r="KL67" s="240"/>
      <c r="KM67" s="239"/>
      <c r="KN67" s="239"/>
      <c r="KO67" s="240"/>
      <c r="KP67" s="239"/>
      <c r="KQ67" s="239"/>
      <c r="KR67" s="240"/>
      <c r="KS67" s="240"/>
      <c r="KT67" s="240"/>
      <c r="KU67" s="239"/>
      <c r="KV67" s="239"/>
      <c r="KW67" s="240"/>
      <c r="KX67" s="239"/>
      <c r="KY67" s="239"/>
      <c r="KZ67" s="240"/>
      <c r="LA67" s="240"/>
      <c r="LB67" s="240"/>
      <c r="LC67" s="239"/>
      <c r="LD67" s="239"/>
      <c r="LE67" s="240"/>
      <c r="LF67" s="239"/>
      <c r="LG67" s="239"/>
      <c r="LH67" s="240"/>
      <c r="LI67" s="240"/>
      <c r="LJ67" s="240"/>
      <c r="LK67" s="239"/>
      <c r="LL67" s="239"/>
      <c r="LM67" s="240"/>
      <c r="LN67" s="239"/>
      <c r="LO67" s="239"/>
      <c r="LP67" s="240"/>
      <c r="LQ67" s="240"/>
      <c r="LR67" s="240"/>
      <c r="LS67" s="239"/>
      <c r="LT67" s="239"/>
      <c r="LU67" s="240"/>
      <c r="LV67" s="239"/>
      <c r="LW67" s="239"/>
      <c r="LX67" s="240"/>
      <c r="LY67" s="240"/>
      <c r="LZ67" s="240"/>
      <c r="MA67" s="239"/>
      <c r="MB67" s="239"/>
      <c r="MC67" s="240"/>
      <c r="MD67" s="239"/>
      <c r="ME67" s="239"/>
      <c r="MF67" s="240"/>
      <c r="MG67" s="240"/>
      <c r="MH67" s="240"/>
      <c r="MI67" s="239"/>
      <c r="MJ67" s="239"/>
      <c r="MK67" s="240"/>
      <c r="ML67" s="239"/>
      <c r="MM67" s="239"/>
      <c r="MN67" s="240"/>
      <c r="MO67" s="240"/>
      <c r="MP67" s="240"/>
      <c r="MQ67" s="239"/>
      <c r="MR67" s="239"/>
      <c r="MS67" s="240"/>
      <c r="MT67" s="239"/>
      <c r="MU67" s="239"/>
      <c r="MV67" s="240"/>
      <c r="MW67" s="240"/>
      <c r="MX67" s="240"/>
      <c r="MY67" s="239"/>
      <c r="MZ67" s="239"/>
      <c r="NA67" s="240"/>
      <c r="NB67" s="239"/>
      <c r="NC67" s="239"/>
      <c r="ND67" s="240"/>
      <c r="NE67" s="240"/>
      <c r="NF67" s="240"/>
      <c r="NG67" s="239"/>
      <c r="NH67" s="239"/>
      <c r="NI67" s="240"/>
      <c r="NJ67" s="239"/>
      <c r="NK67" s="239"/>
      <c r="NL67" s="240"/>
      <c r="NM67" s="240"/>
      <c r="NN67" s="240"/>
      <c r="NO67" s="239"/>
      <c r="NP67" s="239"/>
      <c r="NQ67" s="240"/>
      <c r="NR67" s="239"/>
      <c r="NS67" s="239"/>
      <c r="NT67" s="240"/>
      <c r="NU67" s="240"/>
      <c r="NV67" s="240"/>
      <c r="NW67" s="239"/>
      <c r="NX67" s="239"/>
      <c r="NY67" s="240"/>
      <c r="NZ67" s="239"/>
      <c r="OA67" s="239"/>
      <c r="OB67" s="240"/>
      <c r="OC67" s="240"/>
      <c r="OD67" s="240"/>
      <c r="OE67" s="239"/>
      <c r="OF67" s="239"/>
      <c r="OG67" s="240"/>
      <c r="OH67" s="239"/>
      <c r="OI67" s="239"/>
      <c r="OJ67" s="240"/>
      <c r="OK67" s="240"/>
      <c r="OL67" s="240"/>
      <c r="OM67" s="239"/>
      <c r="ON67" s="239"/>
      <c r="OO67" s="240"/>
      <c r="OP67" s="239"/>
      <c r="OQ67" s="239"/>
      <c r="OR67" s="240"/>
      <c r="OS67" s="240"/>
      <c r="OT67" s="240"/>
      <c r="OU67" s="239"/>
      <c r="OV67" s="239"/>
      <c r="OW67" s="240"/>
      <c r="OX67" s="239"/>
      <c r="OY67" s="239"/>
      <c r="OZ67" s="240"/>
      <c r="PA67" s="240"/>
      <c r="PB67" s="240"/>
      <c r="PC67" s="239"/>
      <c r="PD67" s="239"/>
      <c r="PE67" s="240"/>
      <c r="PF67" s="239"/>
      <c r="PG67" s="239"/>
      <c r="PH67" s="240"/>
      <c r="PI67" s="240"/>
      <c r="PJ67" s="240"/>
      <c r="PK67" s="239"/>
      <c r="PL67" s="239"/>
      <c r="PM67" s="240"/>
      <c r="PN67" s="239"/>
      <c r="PO67" s="239"/>
      <c r="PP67" s="240"/>
      <c r="PQ67" s="240"/>
      <c r="PR67" s="240"/>
      <c r="PS67" s="239"/>
      <c r="PT67" s="239"/>
      <c r="PU67" s="240"/>
      <c r="PV67" s="239"/>
      <c r="PW67" s="239"/>
      <c r="PX67" s="240"/>
      <c r="PY67" s="240"/>
      <c r="PZ67" s="240"/>
      <c r="QA67" s="239"/>
      <c r="QB67" s="239"/>
      <c r="QC67" s="240"/>
      <c r="QD67" s="239"/>
      <c r="QE67" s="239"/>
      <c r="QF67" s="240"/>
      <c r="QG67" s="240"/>
      <c r="QH67" s="240"/>
      <c r="QI67" s="239"/>
      <c r="QJ67" s="239"/>
      <c r="QK67" s="240"/>
      <c r="QL67" s="239"/>
      <c r="QM67" s="239"/>
      <c r="QN67" s="240"/>
      <c r="QO67" s="240"/>
      <c r="QP67" s="240"/>
      <c r="QQ67" s="239"/>
      <c r="QR67" s="239"/>
      <c r="QS67" s="240"/>
      <c r="QT67" s="239"/>
      <c r="QU67" s="239"/>
      <c r="QV67" s="240"/>
      <c r="QW67" s="240"/>
      <c r="QX67" s="240"/>
      <c r="QY67" s="239"/>
      <c r="QZ67" s="239"/>
      <c r="RA67" s="240"/>
      <c r="RB67" s="239"/>
      <c r="RC67" s="239"/>
      <c r="RD67" s="240"/>
      <c r="RE67" s="240"/>
      <c r="RF67" s="240"/>
      <c r="RG67" s="239"/>
      <c r="RH67" s="239"/>
      <c r="RI67" s="240"/>
      <c r="RJ67" s="239"/>
      <c r="RK67" s="239"/>
      <c r="RL67" s="240"/>
      <c r="RM67" s="240"/>
      <c r="RN67" s="240"/>
      <c r="RO67" s="239"/>
      <c r="RP67" s="239"/>
      <c r="RQ67" s="240"/>
      <c r="RR67" s="239"/>
      <c r="RS67" s="239"/>
      <c r="RT67" s="240"/>
      <c r="RU67" s="240"/>
      <c r="RV67" s="240"/>
      <c r="RW67" s="239"/>
      <c r="RX67" s="239"/>
      <c r="RY67" s="240"/>
      <c r="RZ67" s="239"/>
      <c r="SA67" s="239"/>
      <c r="SB67" s="240"/>
      <c r="SC67" s="240"/>
      <c r="SD67" s="240"/>
      <c r="SE67" s="239"/>
      <c r="SF67" s="239"/>
      <c r="SG67" s="240"/>
      <c r="SH67" s="239"/>
      <c r="SI67" s="239"/>
      <c r="SJ67" s="240"/>
      <c r="SK67" s="240"/>
      <c r="SL67" s="240"/>
      <c r="SM67" s="239"/>
      <c r="SN67" s="239"/>
      <c r="SO67" s="240"/>
      <c r="SP67" s="239"/>
      <c r="SQ67" s="239"/>
      <c r="SR67" s="240"/>
      <c r="SS67" s="240"/>
      <c r="ST67" s="240"/>
      <c r="SU67" s="239"/>
      <c r="SV67" s="239"/>
      <c r="SW67" s="240"/>
      <c r="SX67" s="239"/>
      <c r="SY67" s="239"/>
      <c r="SZ67" s="240"/>
      <c r="TA67" s="240"/>
      <c r="TB67" s="240"/>
      <c r="TC67" s="239"/>
      <c r="TD67" s="239"/>
      <c r="TE67" s="240"/>
      <c r="TF67" s="239"/>
      <c r="TG67" s="239"/>
      <c r="TH67" s="240"/>
      <c r="TI67" s="240"/>
      <c r="TJ67" s="240"/>
      <c r="TK67" s="239"/>
      <c r="TL67" s="239"/>
      <c r="TM67" s="240"/>
      <c r="TN67" s="239"/>
      <c r="TO67" s="239"/>
      <c r="TP67" s="240"/>
      <c r="TQ67" s="240"/>
      <c r="TR67" s="240"/>
      <c r="TS67" s="239"/>
      <c r="TT67" s="239"/>
      <c r="TU67" s="240"/>
      <c r="TV67" s="239"/>
      <c r="TW67" s="239"/>
      <c r="TX67" s="240"/>
      <c r="TY67" s="240"/>
      <c r="TZ67" s="240"/>
      <c r="UA67" s="239"/>
      <c r="UB67" s="239"/>
      <c r="UC67" s="240"/>
      <c r="UD67" s="239"/>
      <c r="UE67" s="239"/>
      <c r="UF67" s="240"/>
      <c r="UG67" s="240"/>
      <c r="UH67" s="240"/>
      <c r="UI67" s="239"/>
      <c r="UJ67" s="239"/>
      <c r="UK67" s="240"/>
      <c r="UL67" s="239"/>
      <c r="UM67" s="239"/>
      <c r="UN67" s="240"/>
      <c r="UO67" s="240"/>
      <c r="UP67" s="240"/>
      <c r="UQ67" s="239"/>
      <c r="UR67" s="239"/>
      <c r="US67" s="240"/>
      <c r="UT67" s="239"/>
      <c r="UU67" s="239"/>
      <c r="UV67" s="240"/>
      <c r="UW67" s="240"/>
      <c r="UX67" s="240"/>
      <c r="UY67" s="239"/>
      <c r="UZ67" s="239"/>
      <c r="VA67" s="240"/>
      <c r="VB67" s="239"/>
      <c r="VC67" s="239"/>
      <c r="VD67" s="240"/>
      <c r="VE67" s="240"/>
      <c r="VF67" s="240"/>
      <c r="VG67" s="239"/>
      <c r="VH67" s="239"/>
      <c r="VI67" s="240"/>
      <c r="VJ67" s="239"/>
      <c r="VK67" s="239"/>
      <c r="VL67" s="240"/>
      <c r="VM67" s="240"/>
      <c r="VN67" s="240"/>
      <c r="VO67" s="239"/>
      <c r="VP67" s="239"/>
      <c r="VQ67" s="240"/>
      <c r="VR67" s="239"/>
      <c r="VS67" s="239"/>
      <c r="VT67" s="240"/>
      <c r="VU67" s="240"/>
      <c r="VV67" s="240"/>
      <c r="VW67" s="239"/>
      <c r="VX67" s="239"/>
      <c r="VY67" s="240"/>
      <c r="VZ67" s="239"/>
      <c r="WA67" s="239"/>
      <c r="WB67" s="240"/>
      <c r="WC67" s="240"/>
      <c r="WD67" s="240"/>
      <c r="WE67" s="239"/>
      <c r="WF67" s="239"/>
      <c r="WG67" s="240"/>
      <c r="WH67" s="239"/>
      <c r="WI67" s="239"/>
      <c r="WJ67" s="240"/>
      <c r="WK67" s="240"/>
      <c r="WL67" s="240"/>
      <c r="WM67" s="239"/>
      <c r="WN67" s="239"/>
      <c r="WO67" s="240"/>
      <c r="WP67" s="239"/>
      <c r="WQ67" s="239"/>
      <c r="WR67" s="240"/>
      <c r="WS67" s="240"/>
      <c r="WT67" s="240"/>
      <c r="WU67" s="239"/>
      <c r="WV67" s="239"/>
      <c r="WW67" s="240"/>
      <c r="WX67" s="239"/>
      <c r="WY67" s="239"/>
      <c r="WZ67" s="240"/>
      <c r="XA67" s="240"/>
      <c r="XB67" s="240"/>
      <c r="XC67" s="239"/>
      <c r="XD67" s="239"/>
      <c r="XE67" s="240"/>
      <c r="XF67" s="239"/>
      <c r="XG67" s="239"/>
      <c r="XH67" s="240"/>
      <c r="XI67" s="240"/>
      <c r="XJ67" s="240"/>
      <c r="XK67" s="239"/>
      <c r="XL67" s="239"/>
      <c r="XM67" s="240"/>
      <c r="XN67" s="239"/>
      <c r="XO67" s="239"/>
      <c r="XP67" s="240"/>
      <c r="XQ67" s="240"/>
      <c r="XR67" s="240"/>
      <c r="XS67" s="239"/>
      <c r="XT67" s="239"/>
      <c r="XU67" s="240"/>
      <c r="XV67" s="239"/>
      <c r="XW67" s="239"/>
      <c r="XX67" s="240"/>
      <c r="XY67" s="240"/>
      <c r="XZ67" s="240"/>
      <c r="YA67" s="239"/>
      <c r="YB67" s="239"/>
      <c r="YC67" s="240"/>
      <c r="YD67" s="239"/>
      <c r="YE67" s="239"/>
      <c r="YF67" s="240"/>
      <c r="YG67" s="240"/>
      <c r="YH67" s="240"/>
      <c r="YI67" s="239"/>
      <c r="YJ67" s="239"/>
      <c r="YK67" s="240"/>
      <c r="YL67" s="239"/>
      <c r="YM67" s="239"/>
      <c r="YN67" s="240"/>
      <c r="YO67" s="240"/>
      <c r="YP67" s="240"/>
      <c r="YQ67" s="239"/>
      <c r="YR67" s="239"/>
      <c r="YS67" s="240"/>
      <c r="YT67" s="239"/>
      <c r="YU67" s="239"/>
      <c r="YV67" s="240"/>
      <c r="YW67" s="240"/>
      <c r="YX67" s="240"/>
      <c r="YY67" s="239"/>
      <c r="YZ67" s="239"/>
      <c r="ZA67" s="240"/>
      <c r="ZB67" s="239"/>
      <c r="ZC67" s="239"/>
      <c r="ZD67" s="240"/>
      <c r="ZE67" s="240"/>
      <c r="ZF67" s="240"/>
      <c r="ZG67" s="239"/>
      <c r="ZH67" s="239"/>
      <c r="ZI67" s="240"/>
      <c r="ZJ67" s="239"/>
      <c r="ZK67" s="239"/>
      <c r="ZL67" s="240"/>
      <c r="ZM67" s="240"/>
      <c r="ZN67" s="240"/>
      <c r="ZO67" s="239"/>
      <c r="ZP67" s="239"/>
      <c r="ZQ67" s="240"/>
      <c r="ZR67" s="239"/>
      <c r="ZS67" s="239"/>
      <c r="ZT67" s="240"/>
      <c r="ZU67" s="240"/>
      <c r="ZV67" s="240"/>
      <c r="ZW67" s="239"/>
      <c r="ZX67" s="239"/>
      <c r="ZY67" s="240"/>
      <c r="ZZ67" s="239"/>
      <c r="AAA67" s="239"/>
      <c r="AAB67" s="240"/>
      <c r="AAC67" s="240"/>
      <c r="AAD67" s="240"/>
      <c r="AAE67" s="239"/>
      <c r="AAF67" s="239"/>
      <c r="AAG67" s="240"/>
      <c r="AAH67" s="239"/>
      <c r="AAI67" s="239"/>
      <c r="AAJ67" s="240"/>
      <c r="AAK67" s="240"/>
      <c r="AAL67" s="240"/>
      <c r="AAM67" s="239"/>
      <c r="AAN67" s="239"/>
      <c r="AAO67" s="240"/>
      <c r="AAP67" s="239"/>
      <c r="AAQ67" s="239"/>
      <c r="AAR67" s="240"/>
      <c r="AAS67" s="240"/>
      <c r="AAT67" s="240"/>
      <c r="AAU67" s="239"/>
      <c r="AAV67" s="239"/>
      <c r="AAW67" s="240"/>
      <c r="AAX67" s="239"/>
      <c r="AAY67" s="239"/>
      <c r="AAZ67" s="240"/>
      <c r="ABA67" s="240"/>
      <c r="ABB67" s="240"/>
      <c r="ABC67" s="239"/>
      <c r="ABD67" s="239"/>
      <c r="ABE67" s="240"/>
      <c r="ABF67" s="239"/>
      <c r="ABG67" s="239"/>
      <c r="ABH67" s="240"/>
      <c r="ABI67" s="240"/>
      <c r="ABJ67" s="240"/>
      <c r="ABK67" s="239"/>
      <c r="ABL67" s="239"/>
      <c r="ABM67" s="240"/>
      <c r="ABN67" s="239"/>
      <c r="ABO67" s="239"/>
      <c r="ABP67" s="240"/>
      <c r="ABQ67" s="240"/>
      <c r="ABR67" s="240"/>
      <c r="ABS67" s="239"/>
      <c r="ABT67" s="239"/>
      <c r="ABU67" s="240"/>
      <c r="ABV67" s="239"/>
      <c r="ABW67" s="239"/>
      <c r="ABX67" s="240"/>
      <c r="ABY67" s="240"/>
      <c r="ABZ67" s="240"/>
      <c r="ACA67" s="239"/>
      <c r="ACB67" s="239"/>
      <c r="ACC67" s="240"/>
      <c r="ACD67" s="239"/>
      <c r="ACE67" s="239"/>
      <c r="ACF67" s="240"/>
      <c r="ACG67" s="240"/>
      <c r="ACH67" s="240"/>
      <c r="ACI67" s="239"/>
      <c r="ACJ67" s="239"/>
      <c r="ACK67" s="240"/>
      <c r="ACL67" s="239"/>
      <c r="ACM67" s="239"/>
      <c r="ACN67" s="240"/>
      <c r="ACO67" s="240"/>
      <c r="ACP67" s="240"/>
      <c r="ACQ67" s="239"/>
      <c r="ACR67" s="239"/>
      <c r="ACS67" s="240"/>
      <c r="ACT67" s="239"/>
      <c r="ACU67" s="239"/>
      <c r="ACV67" s="240"/>
      <c r="ACW67" s="240"/>
      <c r="ACX67" s="240"/>
      <c r="ACY67" s="239"/>
      <c r="ACZ67" s="239"/>
      <c r="ADA67" s="240"/>
      <c r="ADB67" s="239"/>
      <c r="ADC67" s="239"/>
      <c r="ADD67" s="240"/>
      <c r="ADE67" s="240"/>
      <c r="ADF67" s="240"/>
      <c r="ADG67" s="239"/>
      <c r="ADH67" s="239"/>
      <c r="ADI67" s="240"/>
      <c r="ADJ67" s="239"/>
      <c r="ADK67" s="239"/>
      <c r="ADL67" s="240"/>
      <c r="ADM67" s="240"/>
      <c r="ADN67" s="240"/>
      <c r="ADO67" s="239"/>
      <c r="ADP67" s="239"/>
      <c r="ADQ67" s="240"/>
      <c r="ADR67" s="239"/>
      <c r="ADS67" s="239"/>
      <c r="ADT67" s="240"/>
      <c r="ADU67" s="240"/>
      <c r="ADV67" s="240"/>
      <c r="ADW67" s="239"/>
      <c r="ADX67" s="239"/>
      <c r="ADY67" s="240"/>
      <c r="ADZ67" s="239"/>
      <c r="AEA67" s="239"/>
      <c r="AEB67" s="240"/>
      <c r="AEC67" s="240"/>
      <c r="AED67" s="240"/>
      <c r="AEE67" s="239"/>
      <c r="AEF67" s="239"/>
      <c r="AEG67" s="240"/>
      <c r="AEH67" s="239"/>
      <c r="AEI67" s="239"/>
      <c r="AEJ67" s="240"/>
      <c r="AEK67" s="240"/>
      <c r="AEL67" s="240"/>
      <c r="AEM67" s="239"/>
      <c r="AEN67" s="239"/>
      <c r="AEO67" s="240"/>
      <c r="AEP67" s="239"/>
      <c r="AEQ67" s="239"/>
      <c r="AER67" s="240"/>
      <c r="AES67" s="240"/>
      <c r="AET67" s="240"/>
      <c r="AEU67" s="239"/>
      <c r="AEV67" s="239"/>
      <c r="AEW67" s="240"/>
      <c r="AEX67" s="239"/>
      <c r="AEY67" s="239"/>
      <c r="AEZ67" s="240"/>
      <c r="AFA67" s="240"/>
      <c r="AFB67" s="240"/>
      <c r="AFC67" s="239"/>
      <c r="AFD67" s="239"/>
      <c r="AFE67" s="240"/>
      <c r="AFF67" s="239"/>
      <c r="AFG67" s="239"/>
      <c r="AFH67" s="240"/>
      <c r="AFI67" s="240"/>
      <c r="AFJ67" s="240"/>
      <c r="AFK67" s="239"/>
      <c r="AFL67" s="239"/>
      <c r="AFM67" s="240"/>
      <c r="AFN67" s="239"/>
      <c r="AFO67" s="239"/>
      <c r="AFP67" s="240"/>
      <c r="AFQ67" s="240"/>
      <c r="AFR67" s="240"/>
      <c r="AFS67" s="239"/>
      <c r="AFT67" s="239"/>
      <c r="AFU67" s="240"/>
      <c r="AFV67" s="239"/>
      <c r="AFW67" s="239"/>
      <c r="AFX67" s="240"/>
      <c r="AFY67" s="240"/>
      <c r="AFZ67" s="240"/>
      <c r="AGA67" s="239"/>
      <c r="AGB67" s="239"/>
      <c r="AGC67" s="240"/>
      <c r="AGD67" s="239"/>
      <c r="AGE67" s="239"/>
      <c r="AGF67" s="240"/>
      <c r="AGG67" s="240"/>
      <c r="AGH67" s="240"/>
      <c r="AGI67" s="239"/>
      <c r="AGJ67" s="239"/>
      <c r="AGK67" s="240"/>
      <c r="AGL67" s="239"/>
      <c r="AGM67" s="239"/>
      <c r="AGN67" s="240"/>
      <c r="AGO67" s="240"/>
      <c r="AGP67" s="240"/>
      <c r="AGQ67" s="239"/>
      <c r="AGR67" s="239"/>
      <c r="AGS67" s="240"/>
      <c r="AGT67" s="239"/>
      <c r="AGU67" s="239"/>
      <c r="AGV67" s="240"/>
      <c r="AGW67" s="240"/>
      <c r="AGX67" s="240"/>
      <c r="AGY67" s="239"/>
      <c r="AGZ67" s="239"/>
      <c r="AHA67" s="240"/>
      <c r="AHB67" s="239"/>
      <c r="AHC67" s="239"/>
      <c r="AHD67" s="240"/>
      <c r="AHE67" s="240"/>
      <c r="AHF67" s="240"/>
      <c r="AHG67" s="239"/>
      <c r="AHH67" s="239"/>
      <c r="AHI67" s="240"/>
      <c r="AHJ67" s="239"/>
      <c r="AHK67" s="239"/>
      <c r="AHL67" s="240"/>
      <c r="AHM67" s="240"/>
      <c r="AHN67" s="240"/>
      <c r="AHO67" s="239"/>
      <c r="AHP67" s="239"/>
      <c r="AHQ67" s="240"/>
      <c r="AHR67" s="239"/>
      <c r="AHS67" s="239"/>
      <c r="AHT67" s="240"/>
      <c r="AHU67" s="240"/>
      <c r="AHV67" s="240"/>
      <c r="AHW67" s="239"/>
      <c r="AHX67" s="239"/>
      <c r="AHY67" s="240"/>
      <c r="AHZ67" s="239"/>
      <c r="AIA67" s="239"/>
      <c r="AIB67" s="240"/>
      <c r="AIC67" s="240"/>
      <c r="AID67" s="240"/>
      <c r="AIE67" s="239"/>
      <c r="AIF67" s="239"/>
      <c r="AIG67" s="240"/>
      <c r="AIH67" s="239"/>
      <c r="AII67" s="239"/>
      <c r="AIJ67" s="240"/>
      <c r="AIK67" s="240"/>
      <c r="AIL67" s="240"/>
      <c r="AIM67" s="239"/>
      <c r="AIN67" s="239"/>
      <c r="AIO67" s="240"/>
      <c r="AIP67" s="239"/>
      <c r="AIQ67" s="239"/>
      <c r="AIR67" s="240"/>
      <c r="AIS67" s="240"/>
      <c r="AIT67" s="240"/>
      <c r="AIU67" s="239"/>
      <c r="AIV67" s="239"/>
      <c r="AIW67" s="240"/>
      <c r="AIX67" s="239"/>
      <c r="AIY67" s="239"/>
      <c r="AIZ67" s="240"/>
      <c r="AJA67" s="240"/>
      <c r="AJB67" s="240"/>
      <c r="AJC67" s="239"/>
      <c r="AJD67" s="239"/>
      <c r="AJE67" s="240"/>
      <c r="AJF67" s="239"/>
      <c r="AJG67" s="239"/>
      <c r="AJH67" s="240"/>
      <c r="AJI67" s="240"/>
      <c r="AJJ67" s="240"/>
      <c r="AJK67" s="239"/>
      <c r="AJL67" s="239"/>
      <c r="AJM67" s="240"/>
      <c r="AJN67" s="239"/>
      <c r="AJO67" s="239"/>
      <c r="AJP67" s="240"/>
      <c r="AJQ67" s="240"/>
      <c r="AJR67" s="240"/>
      <c r="AJS67" s="239"/>
      <c r="AJT67" s="239"/>
      <c r="AJU67" s="240"/>
      <c r="AJV67" s="239"/>
      <c r="AJW67" s="239"/>
      <c r="AJX67" s="240"/>
      <c r="AJY67" s="240"/>
      <c r="AJZ67" s="240"/>
      <c r="AKA67" s="239"/>
      <c r="AKB67" s="239"/>
      <c r="AKC67" s="240"/>
      <c r="AKD67" s="239"/>
      <c r="AKE67" s="239"/>
      <c r="AKF67" s="240"/>
      <c r="AKG67" s="240"/>
      <c r="AKH67" s="240"/>
      <c r="AKI67" s="239"/>
      <c r="AKJ67" s="239"/>
      <c r="AKK67" s="240"/>
      <c r="AKL67" s="239"/>
      <c r="AKM67" s="239"/>
      <c r="AKN67" s="240"/>
      <c r="AKO67" s="240"/>
      <c r="AKP67" s="240"/>
      <c r="AKQ67" s="239"/>
      <c r="AKR67" s="239"/>
      <c r="AKS67" s="240"/>
      <c r="AKT67" s="239"/>
      <c r="AKU67" s="239"/>
      <c r="AKV67" s="240"/>
      <c r="AKW67" s="240"/>
      <c r="AKX67" s="240"/>
      <c r="AKY67" s="239"/>
      <c r="AKZ67" s="239"/>
      <c r="ALA67" s="240"/>
      <c r="ALB67" s="239"/>
      <c r="ALC67" s="239"/>
      <c r="ALD67" s="240"/>
      <c r="ALE67" s="240"/>
      <c r="ALF67" s="240"/>
      <c r="ALG67" s="239"/>
      <c r="ALH67" s="239"/>
      <c r="ALI67" s="240"/>
      <c r="ALJ67" s="239"/>
      <c r="ALK67" s="239"/>
      <c r="ALL67" s="240"/>
      <c r="ALM67" s="240"/>
      <c r="ALN67" s="240"/>
      <c r="ALO67" s="239"/>
      <c r="ALP67" s="239"/>
      <c r="ALQ67" s="240"/>
      <c r="ALR67" s="239"/>
      <c r="ALS67" s="239"/>
      <c r="ALT67" s="240"/>
      <c r="ALU67" s="240"/>
      <c r="ALV67" s="240"/>
      <c r="ALW67" s="239"/>
      <c r="ALX67" s="239"/>
      <c r="ALY67" s="240"/>
      <c r="ALZ67" s="239"/>
      <c r="AMA67" s="239"/>
      <c r="AMB67" s="240"/>
      <c r="AMC67" s="240"/>
      <c r="AMD67" s="240"/>
      <c r="AME67" s="239"/>
      <c r="AMF67" s="239"/>
      <c r="AMG67" s="240"/>
      <c r="AMH67" s="239"/>
      <c r="AMI67" s="239"/>
      <c r="AMJ67" s="240"/>
      <c r="AMK67" s="240"/>
      <c r="AML67" s="240"/>
      <c r="AMM67" s="239"/>
      <c r="AMN67" s="239"/>
      <c r="AMO67" s="240"/>
      <c r="AMP67" s="239"/>
      <c r="AMQ67" s="239"/>
      <c r="AMR67" s="240"/>
      <c r="AMS67" s="240"/>
      <c r="AMT67" s="240"/>
      <c r="AMU67" s="239"/>
      <c r="AMV67" s="239"/>
      <c r="AMW67" s="240"/>
      <c r="AMX67" s="239"/>
      <c r="AMY67" s="239"/>
      <c r="AMZ67" s="240"/>
      <c r="ANA67" s="240"/>
      <c r="ANB67" s="240"/>
      <c r="ANC67" s="239"/>
      <c r="AND67" s="239"/>
      <c r="ANE67" s="240"/>
      <c r="ANF67" s="239"/>
      <c r="ANG67" s="239"/>
      <c r="ANH67" s="240"/>
      <c r="ANI67" s="240"/>
      <c r="ANJ67" s="240"/>
      <c r="ANK67" s="239"/>
      <c r="ANL67" s="239"/>
      <c r="ANM67" s="240"/>
      <c r="ANN67" s="239"/>
      <c r="ANO67" s="239"/>
      <c r="ANP67" s="240"/>
      <c r="ANQ67" s="240"/>
      <c r="ANR67" s="240"/>
      <c r="ANS67" s="239"/>
      <c r="ANT67" s="239"/>
      <c r="ANU67" s="240"/>
      <c r="ANV67" s="239"/>
      <c r="ANW67" s="239"/>
      <c r="ANX67" s="240"/>
      <c r="ANY67" s="240"/>
      <c r="ANZ67" s="240"/>
      <c r="AOA67" s="239"/>
      <c r="AOB67" s="239"/>
      <c r="AOC67" s="240"/>
      <c r="AOD67" s="239"/>
      <c r="AOE67" s="239"/>
      <c r="AOF67" s="240"/>
      <c r="AOG67" s="240"/>
      <c r="AOH67" s="240"/>
      <c r="AOI67" s="239"/>
      <c r="AOJ67" s="239"/>
      <c r="AOK67" s="240"/>
      <c r="AOL67" s="239"/>
      <c r="AOM67" s="239"/>
      <c r="AON67" s="240"/>
      <c r="AOO67" s="240"/>
      <c r="AOP67" s="240"/>
      <c r="AOQ67" s="239"/>
      <c r="AOR67" s="239"/>
      <c r="AOS67" s="240"/>
      <c r="AOT67" s="239"/>
      <c r="AOU67" s="239"/>
      <c r="AOV67" s="240"/>
      <c r="AOW67" s="240"/>
      <c r="AOX67" s="240"/>
      <c r="AOY67" s="239"/>
      <c r="AOZ67" s="239"/>
      <c r="APA67" s="240"/>
      <c r="APB67" s="239"/>
      <c r="APC67" s="239"/>
      <c r="APD67" s="240"/>
      <c r="APE67" s="240"/>
      <c r="APF67" s="240"/>
      <c r="APG67" s="239"/>
      <c r="APH67" s="239"/>
      <c r="API67" s="240"/>
      <c r="APJ67" s="239"/>
      <c r="APK67" s="239"/>
      <c r="APL67" s="240"/>
      <c r="APM67" s="240"/>
      <c r="APN67" s="240"/>
      <c r="APO67" s="239"/>
      <c r="APP67" s="239"/>
      <c r="APQ67" s="240"/>
      <c r="APR67" s="239"/>
      <c r="APS67" s="239"/>
      <c r="APT67" s="240"/>
      <c r="APU67" s="240"/>
      <c r="APV67" s="240"/>
      <c r="APW67" s="239"/>
      <c r="APX67" s="239"/>
      <c r="APY67" s="240"/>
      <c r="APZ67" s="239"/>
      <c r="AQA67" s="239"/>
      <c r="AQB67" s="240"/>
      <c r="AQC67" s="240"/>
      <c r="AQD67" s="240"/>
      <c r="AQE67" s="239"/>
      <c r="AQF67" s="239"/>
      <c r="AQG67" s="240"/>
      <c r="AQH67" s="239"/>
      <c r="AQI67" s="239"/>
      <c r="AQJ67" s="240"/>
      <c r="AQK67" s="240"/>
      <c r="AQL67" s="240"/>
      <c r="AQM67" s="239"/>
      <c r="AQN67" s="239"/>
      <c r="AQO67" s="240"/>
      <c r="AQP67" s="239"/>
      <c r="AQQ67" s="239"/>
      <c r="AQR67" s="240"/>
      <c r="AQS67" s="240"/>
      <c r="AQT67" s="240"/>
      <c r="AQU67" s="239"/>
      <c r="AQV67" s="239"/>
      <c r="AQW67" s="240"/>
      <c r="AQX67" s="239"/>
      <c r="AQY67" s="239"/>
      <c r="AQZ67" s="240"/>
      <c r="ARA67" s="240"/>
      <c r="ARB67" s="240"/>
      <c r="ARC67" s="239"/>
      <c r="ARD67" s="239"/>
      <c r="ARE67" s="240"/>
      <c r="ARF67" s="239"/>
      <c r="ARG67" s="239"/>
      <c r="ARH67" s="240"/>
      <c r="ARI67" s="240"/>
      <c r="ARJ67" s="240"/>
      <c r="ARK67" s="239"/>
      <c r="ARL67" s="239"/>
      <c r="ARM67" s="240"/>
      <c r="ARN67" s="239"/>
      <c r="ARO67" s="239"/>
      <c r="ARP67" s="240"/>
      <c r="ARQ67" s="240"/>
      <c r="ARR67" s="240"/>
      <c r="ARS67" s="239"/>
      <c r="ART67" s="239"/>
      <c r="ARU67" s="240"/>
      <c r="ARV67" s="239"/>
      <c r="ARW67" s="239"/>
      <c r="ARX67" s="240"/>
      <c r="ARY67" s="240"/>
      <c r="ARZ67" s="240"/>
      <c r="ASA67" s="239"/>
      <c r="ASB67" s="239"/>
      <c r="ASC67" s="240"/>
      <c r="ASD67" s="239"/>
      <c r="ASE67" s="239"/>
      <c r="ASF67" s="240"/>
      <c r="ASG67" s="240"/>
      <c r="ASH67" s="240"/>
      <c r="ASI67" s="239"/>
      <c r="ASJ67" s="239"/>
      <c r="ASK67" s="240"/>
      <c r="ASL67" s="239"/>
      <c r="ASM67" s="239"/>
      <c r="ASN67" s="240"/>
      <c r="ASO67" s="240"/>
      <c r="ASP67" s="240"/>
      <c r="ASQ67" s="239"/>
      <c r="ASR67" s="239"/>
      <c r="ASS67" s="240"/>
      <c r="AST67" s="239"/>
      <c r="ASU67" s="239"/>
      <c r="ASV67" s="240"/>
      <c r="ASW67" s="240"/>
      <c r="ASX67" s="240"/>
      <c r="ASY67" s="239"/>
      <c r="ASZ67" s="239"/>
      <c r="ATA67" s="240"/>
      <c r="ATB67" s="239"/>
      <c r="ATC67" s="239"/>
      <c r="ATD67" s="240"/>
      <c r="ATE67" s="240"/>
      <c r="ATF67" s="240"/>
      <c r="ATG67" s="239"/>
      <c r="ATH67" s="239"/>
      <c r="ATI67" s="240"/>
      <c r="ATJ67" s="239"/>
      <c r="ATK67" s="239"/>
      <c r="ATL67" s="240"/>
      <c r="ATM67" s="240"/>
      <c r="ATN67" s="240"/>
      <c r="ATO67" s="239"/>
      <c r="ATP67" s="239"/>
      <c r="ATQ67" s="240"/>
      <c r="ATR67" s="239"/>
      <c r="ATS67" s="239"/>
      <c r="ATT67" s="240"/>
      <c r="ATU67" s="240"/>
      <c r="ATV67" s="240"/>
      <c r="ATW67" s="239"/>
      <c r="ATX67" s="239"/>
      <c r="ATY67" s="240"/>
      <c r="ATZ67" s="239"/>
      <c r="AUA67" s="239"/>
      <c r="AUB67" s="240"/>
      <c r="AUC67" s="240"/>
      <c r="AUD67" s="240"/>
      <c r="AUE67" s="239"/>
      <c r="AUF67" s="239"/>
      <c r="AUG67" s="240"/>
      <c r="AUH67" s="239"/>
      <c r="AUI67" s="239"/>
      <c r="AUJ67" s="240"/>
      <c r="AUK67" s="240"/>
      <c r="AUL67" s="240"/>
      <c r="AUM67" s="239"/>
      <c r="AUN67" s="239"/>
      <c r="AUO67" s="240"/>
      <c r="AUP67" s="239"/>
      <c r="AUQ67" s="239"/>
      <c r="AUR67" s="240"/>
      <c r="AUS67" s="240"/>
      <c r="AUT67" s="240"/>
      <c r="AUU67" s="239"/>
      <c r="AUV67" s="239"/>
      <c r="AUW67" s="240"/>
      <c r="AUX67" s="239"/>
      <c r="AUY67" s="239"/>
      <c r="AUZ67" s="240"/>
      <c r="AVA67" s="240"/>
      <c r="AVB67" s="240"/>
      <c r="AVC67" s="239"/>
      <c r="AVD67" s="239"/>
      <c r="AVE67" s="240"/>
      <c r="AVF67" s="239"/>
      <c r="AVG67" s="239"/>
      <c r="AVH67" s="240"/>
      <c r="AVI67" s="240"/>
      <c r="AVJ67" s="240"/>
      <c r="AVK67" s="239"/>
      <c r="AVL67" s="239"/>
      <c r="AVM67" s="240"/>
      <c r="AVN67" s="239"/>
      <c r="AVO67" s="239"/>
      <c r="AVP67" s="240"/>
      <c r="AVQ67" s="240"/>
      <c r="AVR67" s="240"/>
      <c r="AVS67" s="239"/>
      <c r="AVT67" s="239"/>
      <c r="AVU67" s="240"/>
      <c r="AVV67" s="239"/>
      <c r="AVW67" s="239"/>
      <c r="AVX67" s="240"/>
      <c r="AVY67" s="240"/>
      <c r="AVZ67" s="240"/>
      <c r="AWA67" s="239"/>
      <c r="AWB67" s="239"/>
      <c r="AWC67" s="240"/>
      <c r="AWD67" s="239"/>
      <c r="AWE67" s="239"/>
      <c r="AWF67" s="240"/>
      <c r="AWG67" s="240"/>
      <c r="AWH67" s="240"/>
      <c r="AWI67" s="239"/>
      <c r="AWJ67" s="239"/>
      <c r="AWK67" s="240"/>
      <c r="AWL67" s="239"/>
      <c r="AWM67" s="239"/>
      <c r="AWN67" s="240"/>
      <c r="AWO67" s="240"/>
      <c r="AWP67" s="240"/>
      <c r="AWQ67" s="239"/>
      <c r="AWR67" s="239"/>
      <c r="AWS67" s="240"/>
      <c r="AWT67" s="239"/>
      <c r="AWU67" s="239"/>
      <c r="AWV67" s="240"/>
      <c r="AWW67" s="240"/>
      <c r="AWX67" s="240"/>
      <c r="AWY67" s="239"/>
      <c r="AWZ67" s="239"/>
      <c r="AXA67" s="240"/>
      <c r="AXB67" s="239"/>
      <c r="AXC67" s="239"/>
      <c r="AXD67" s="240"/>
      <c r="AXE67" s="240"/>
      <c r="AXF67" s="240"/>
      <c r="AXG67" s="239"/>
      <c r="AXH67" s="239"/>
      <c r="AXI67" s="240"/>
      <c r="AXJ67" s="239"/>
      <c r="AXK67" s="239"/>
      <c r="AXL67" s="240"/>
      <c r="AXM67" s="240"/>
      <c r="AXN67" s="240"/>
      <c r="AXO67" s="239"/>
      <c r="AXP67" s="239"/>
      <c r="AXQ67" s="240"/>
      <c r="AXR67" s="239"/>
      <c r="AXS67" s="239"/>
      <c r="AXT67" s="240"/>
      <c r="AXU67" s="240"/>
      <c r="AXV67" s="240"/>
      <c r="AXW67" s="239"/>
      <c r="AXX67" s="239"/>
      <c r="AXY67" s="240"/>
      <c r="AXZ67" s="239"/>
      <c r="AYA67" s="239"/>
      <c r="AYB67" s="240"/>
      <c r="AYC67" s="240"/>
      <c r="AYD67" s="240"/>
      <c r="AYE67" s="239"/>
      <c r="AYF67" s="239"/>
      <c r="AYG67" s="240"/>
      <c r="AYH67" s="239"/>
      <c r="AYI67" s="239"/>
      <c r="AYJ67" s="240"/>
      <c r="AYK67" s="240"/>
      <c r="AYL67" s="240"/>
      <c r="AYM67" s="239"/>
      <c r="AYN67" s="239"/>
      <c r="AYO67" s="240"/>
      <c r="AYP67" s="239"/>
      <c r="AYQ67" s="239"/>
      <c r="AYR67" s="240"/>
      <c r="AYS67" s="240"/>
      <c r="AYT67" s="240"/>
      <c r="AYU67" s="239"/>
      <c r="AYV67" s="239"/>
      <c r="AYW67" s="240"/>
      <c r="AYX67" s="239"/>
      <c r="AYY67" s="239"/>
      <c r="AYZ67" s="240"/>
      <c r="AZA67" s="240"/>
      <c r="AZB67" s="240"/>
      <c r="AZC67" s="239"/>
      <c r="AZD67" s="239"/>
      <c r="AZE67" s="240"/>
      <c r="AZF67" s="239"/>
      <c r="AZG67" s="239"/>
      <c r="AZH67" s="240"/>
      <c r="AZI67" s="240"/>
      <c r="AZJ67" s="240"/>
      <c r="AZK67" s="239"/>
      <c r="AZL67" s="239"/>
      <c r="AZM67" s="240"/>
      <c r="AZN67" s="239"/>
      <c r="AZO67" s="239"/>
      <c r="AZP67" s="240"/>
      <c r="AZQ67" s="240"/>
      <c r="AZR67" s="240"/>
      <c r="AZS67" s="239"/>
      <c r="AZT67" s="239"/>
      <c r="AZU67" s="240"/>
      <c r="AZV67" s="239"/>
      <c r="AZW67" s="239"/>
      <c r="AZX67" s="240"/>
      <c r="AZY67" s="240"/>
      <c r="AZZ67" s="240"/>
      <c r="BAA67" s="239"/>
      <c r="BAB67" s="239"/>
      <c r="BAC67" s="240"/>
      <c r="BAD67" s="239"/>
      <c r="BAE67" s="239"/>
      <c r="BAF67" s="240"/>
      <c r="BAG67" s="240"/>
      <c r="BAH67" s="240"/>
      <c r="BAI67" s="239"/>
      <c r="BAJ67" s="239"/>
      <c r="BAK67" s="240"/>
      <c r="BAL67" s="239"/>
      <c r="BAM67" s="239"/>
      <c r="BAN67" s="240"/>
      <c r="BAO67" s="240"/>
      <c r="BAP67" s="240"/>
      <c r="BAQ67" s="239"/>
      <c r="BAR67" s="239"/>
      <c r="BAS67" s="240"/>
      <c r="BAT67" s="239"/>
      <c r="BAU67" s="239"/>
      <c r="BAV67" s="240"/>
      <c r="BAW67" s="240"/>
      <c r="BAX67" s="240"/>
      <c r="BAY67" s="239"/>
      <c r="BAZ67" s="239"/>
      <c r="BBA67" s="240"/>
      <c r="BBB67" s="239"/>
      <c r="BBC67" s="239"/>
      <c r="BBD67" s="240"/>
      <c r="BBE67" s="240"/>
      <c r="BBF67" s="240"/>
      <c r="BBG67" s="239"/>
      <c r="BBH67" s="239"/>
      <c r="BBI67" s="240"/>
      <c r="BBJ67" s="239"/>
      <c r="BBK67" s="239"/>
      <c r="BBL67" s="240"/>
      <c r="BBM67" s="240"/>
      <c r="BBN67" s="240"/>
      <c r="BBO67" s="239"/>
      <c r="BBP67" s="239"/>
      <c r="BBQ67" s="240"/>
      <c r="BBR67" s="239"/>
      <c r="BBS67" s="239"/>
      <c r="BBT67" s="240"/>
      <c r="BBU67" s="240"/>
      <c r="BBV67" s="240"/>
      <c r="BBW67" s="239"/>
      <c r="BBX67" s="239"/>
      <c r="BBY67" s="240"/>
      <c r="BBZ67" s="239"/>
      <c r="BCA67" s="239"/>
      <c r="BCB67" s="240"/>
      <c r="BCC67" s="240"/>
      <c r="BCD67" s="240"/>
      <c r="BCE67" s="239"/>
      <c r="BCF67" s="239"/>
      <c r="BCG67" s="240"/>
      <c r="BCH67" s="239"/>
      <c r="BCI67" s="239"/>
      <c r="BCJ67" s="240"/>
      <c r="BCK67" s="240"/>
      <c r="BCL67" s="240"/>
      <c r="BCM67" s="239"/>
      <c r="BCN67" s="239"/>
      <c r="BCO67" s="240"/>
      <c r="BCP67" s="239"/>
      <c r="BCQ67" s="239"/>
      <c r="BCR67" s="240"/>
      <c r="BCS67" s="240"/>
      <c r="BCT67" s="240"/>
      <c r="BCU67" s="239"/>
      <c r="BCV67" s="239"/>
      <c r="BCW67" s="240"/>
      <c r="BCX67" s="239"/>
      <c r="BCY67" s="239"/>
      <c r="BCZ67" s="240"/>
      <c r="BDA67" s="240"/>
      <c r="BDB67" s="240"/>
      <c r="BDC67" s="239"/>
      <c r="BDD67" s="239"/>
      <c r="BDE67" s="240"/>
      <c r="BDF67" s="239"/>
      <c r="BDG67" s="239"/>
      <c r="BDH67" s="240"/>
      <c r="BDI67" s="240"/>
      <c r="BDJ67" s="240"/>
      <c r="BDK67" s="239"/>
      <c r="BDL67" s="239"/>
      <c r="BDM67" s="240"/>
      <c r="BDN67" s="239"/>
      <c r="BDO67" s="239"/>
      <c r="BDP67" s="240"/>
      <c r="BDQ67" s="240"/>
      <c r="BDR67" s="240"/>
      <c r="BDS67" s="239"/>
      <c r="BDT67" s="239"/>
      <c r="BDU67" s="240"/>
      <c r="BDV67" s="239"/>
      <c r="BDW67" s="239"/>
      <c r="BDX67" s="240"/>
      <c r="BDY67" s="240"/>
      <c r="BDZ67" s="240"/>
      <c r="BEA67" s="239"/>
      <c r="BEB67" s="239"/>
      <c r="BEC67" s="240"/>
      <c r="BED67" s="239"/>
      <c r="BEE67" s="239"/>
      <c r="BEF67" s="240"/>
      <c r="BEG67" s="240"/>
      <c r="BEH67" s="240"/>
      <c r="BEI67" s="239"/>
      <c r="BEJ67" s="239"/>
      <c r="BEK67" s="240"/>
      <c r="BEL67" s="239"/>
      <c r="BEM67" s="239"/>
      <c r="BEN67" s="240"/>
      <c r="BEO67" s="240"/>
      <c r="BEP67" s="240"/>
      <c r="BEQ67" s="239"/>
      <c r="BER67" s="239"/>
      <c r="BES67" s="240"/>
      <c r="BET67" s="239"/>
      <c r="BEU67" s="239"/>
      <c r="BEV67" s="240"/>
      <c r="BEW67" s="240"/>
      <c r="BEX67" s="240"/>
      <c r="BEY67" s="239"/>
      <c r="BEZ67" s="239"/>
      <c r="BFA67" s="240"/>
      <c r="BFB67" s="239"/>
      <c r="BFC67" s="239"/>
      <c r="BFD67" s="240"/>
      <c r="BFE67" s="240"/>
      <c r="BFF67" s="240"/>
      <c r="BFG67" s="239"/>
      <c r="BFH67" s="239"/>
      <c r="BFI67" s="240"/>
      <c r="BFJ67" s="239"/>
      <c r="BFK67" s="239"/>
      <c r="BFL67" s="240"/>
      <c r="BFM67" s="240"/>
      <c r="BFN67" s="240"/>
      <c r="BFO67" s="239"/>
      <c r="BFP67" s="239"/>
      <c r="BFQ67" s="240"/>
      <c r="BFR67" s="239"/>
      <c r="BFS67" s="239"/>
      <c r="BFT67" s="240"/>
      <c r="BFU67" s="240"/>
      <c r="BFV67" s="240"/>
      <c r="BFW67" s="239"/>
      <c r="BFX67" s="239"/>
      <c r="BFY67" s="240"/>
      <c r="BFZ67" s="239"/>
      <c r="BGA67" s="239"/>
      <c r="BGB67" s="240"/>
      <c r="BGC67" s="240"/>
      <c r="BGD67" s="240"/>
      <c r="BGE67" s="239"/>
      <c r="BGF67" s="239"/>
      <c r="BGG67" s="240"/>
      <c r="BGH67" s="239"/>
      <c r="BGI67" s="239"/>
      <c r="BGJ67" s="240"/>
      <c r="BGK67" s="240"/>
      <c r="BGL67" s="240"/>
      <c r="BGM67" s="239"/>
      <c r="BGN67" s="239"/>
      <c r="BGO67" s="240"/>
      <c r="BGP67" s="239"/>
      <c r="BGQ67" s="239"/>
      <c r="BGR67" s="240"/>
      <c r="BGS67" s="240"/>
      <c r="BGT67" s="240"/>
      <c r="BGU67" s="239"/>
      <c r="BGV67" s="239"/>
      <c r="BGW67" s="240"/>
      <c r="BGX67" s="239"/>
      <c r="BGY67" s="239"/>
      <c r="BGZ67" s="240"/>
      <c r="BHA67" s="240"/>
      <c r="BHB67" s="240"/>
      <c r="BHC67" s="239"/>
      <c r="BHD67" s="239"/>
      <c r="BHE67" s="240"/>
      <c r="BHF67" s="239"/>
      <c r="BHG67" s="239"/>
      <c r="BHH67" s="240"/>
      <c r="BHI67" s="240"/>
      <c r="BHJ67" s="240"/>
      <c r="BHK67" s="239"/>
      <c r="BHL67" s="239"/>
      <c r="BHM67" s="240"/>
      <c r="BHN67" s="239"/>
      <c r="BHO67" s="239"/>
      <c r="BHP67" s="240"/>
      <c r="BHQ67" s="240"/>
      <c r="BHR67" s="240"/>
      <c r="BHS67" s="239"/>
      <c r="BHT67" s="239"/>
      <c r="BHU67" s="240"/>
      <c r="BHV67" s="239"/>
      <c r="BHW67" s="239"/>
      <c r="BHX67" s="240"/>
      <c r="BHY67" s="240"/>
      <c r="BHZ67" s="240"/>
      <c r="BIA67" s="239"/>
      <c r="BIB67" s="239"/>
      <c r="BIC67" s="240"/>
      <c r="BID67" s="239"/>
      <c r="BIE67" s="239"/>
      <c r="BIF67" s="240"/>
      <c r="BIG67" s="240"/>
      <c r="BIH67" s="240"/>
      <c r="BII67" s="239"/>
      <c r="BIJ67" s="239"/>
      <c r="BIK67" s="240"/>
      <c r="BIL67" s="239"/>
      <c r="BIM67" s="239"/>
      <c r="BIN67" s="240"/>
      <c r="BIO67" s="240"/>
      <c r="BIP67" s="240"/>
      <c r="BIQ67" s="239"/>
      <c r="BIR67" s="239"/>
      <c r="BIS67" s="240"/>
      <c r="BIT67" s="239"/>
      <c r="BIU67" s="239"/>
      <c r="BIV67" s="240"/>
      <c r="BIW67" s="240"/>
      <c r="BIX67" s="240"/>
      <c r="BIY67" s="239"/>
      <c r="BIZ67" s="239"/>
      <c r="BJA67" s="240"/>
      <c r="BJB67" s="239"/>
      <c r="BJC67" s="239"/>
      <c r="BJD67" s="240"/>
      <c r="BJE67" s="240"/>
      <c r="BJF67" s="240"/>
      <c r="BJG67" s="239"/>
      <c r="BJH67" s="239"/>
      <c r="BJI67" s="240"/>
      <c r="BJJ67" s="239"/>
      <c r="BJK67" s="239"/>
      <c r="BJL67" s="240"/>
      <c r="BJM67" s="240"/>
      <c r="BJN67" s="240"/>
      <c r="BJO67" s="239"/>
      <c r="BJP67" s="239"/>
      <c r="BJQ67" s="240"/>
      <c r="BJR67" s="239"/>
      <c r="BJS67" s="239"/>
      <c r="BJT67" s="240"/>
      <c r="BJU67" s="240"/>
      <c r="BJV67" s="240"/>
      <c r="BJW67" s="239"/>
      <c r="BJX67" s="239"/>
      <c r="BJY67" s="240"/>
      <c r="BJZ67" s="239"/>
      <c r="BKA67" s="239"/>
      <c r="BKB67" s="240"/>
      <c r="BKC67" s="240"/>
      <c r="BKD67" s="240"/>
      <c r="BKE67" s="239"/>
      <c r="BKF67" s="239"/>
      <c r="BKG67" s="240"/>
      <c r="BKH67" s="239"/>
      <c r="BKI67" s="239"/>
      <c r="BKJ67" s="240"/>
      <c r="BKK67" s="240"/>
      <c r="BKL67" s="240"/>
      <c r="BKM67" s="239"/>
      <c r="BKN67" s="239"/>
      <c r="BKO67" s="240"/>
      <c r="BKP67" s="239"/>
      <c r="BKQ67" s="239"/>
      <c r="BKR67" s="240"/>
      <c r="BKS67" s="240"/>
      <c r="BKT67" s="240"/>
      <c r="BKU67" s="239"/>
      <c r="BKV67" s="239"/>
      <c r="BKW67" s="240"/>
      <c r="BKX67" s="239"/>
      <c r="BKY67" s="239"/>
      <c r="BKZ67" s="240"/>
      <c r="BLA67" s="240"/>
      <c r="BLB67" s="240"/>
      <c r="BLC67" s="239"/>
      <c r="BLD67" s="239"/>
      <c r="BLE67" s="240"/>
      <c r="BLF67" s="239"/>
      <c r="BLG67" s="239"/>
      <c r="BLH67" s="240"/>
      <c r="BLI67" s="240"/>
      <c r="BLJ67" s="240"/>
      <c r="BLK67" s="239"/>
      <c r="BLL67" s="239"/>
      <c r="BLM67" s="240"/>
      <c r="BLN67" s="239"/>
      <c r="BLO67" s="239"/>
      <c r="BLP67" s="240"/>
      <c r="BLQ67" s="240"/>
      <c r="BLR67" s="240"/>
      <c r="BLS67" s="239"/>
      <c r="BLT67" s="239"/>
      <c r="BLU67" s="240"/>
      <c r="BLV67" s="239"/>
      <c r="BLW67" s="239"/>
      <c r="BLX67" s="240"/>
      <c r="BLY67" s="240"/>
      <c r="BLZ67" s="240"/>
      <c r="BMA67" s="239"/>
      <c r="BMB67" s="239"/>
      <c r="BMC67" s="240"/>
      <c r="BMD67" s="239"/>
      <c r="BME67" s="239"/>
      <c r="BMF67" s="240"/>
      <c r="BMG67" s="240"/>
      <c r="BMH67" s="240"/>
      <c r="BMI67" s="239"/>
      <c r="BMJ67" s="239"/>
      <c r="BMK67" s="240"/>
      <c r="BML67" s="239"/>
      <c r="BMM67" s="239"/>
      <c r="BMN67" s="240"/>
      <c r="BMO67" s="240"/>
      <c r="BMP67" s="240"/>
      <c r="BMQ67" s="239"/>
      <c r="BMR67" s="239"/>
      <c r="BMS67" s="240"/>
      <c r="BMT67" s="239"/>
      <c r="BMU67" s="239"/>
      <c r="BMV67" s="240"/>
      <c r="BMW67" s="240"/>
      <c r="BMX67" s="240"/>
      <c r="BMY67" s="239"/>
      <c r="BMZ67" s="239"/>
      <c r="BNA67" s="240"/>
      <c r="BNB67" s="239"/>
      <c r="BNC67" s="239"/>
      <c r="BND67" s="240"/>
      <c r="BNE67" s="240"/>
      <c r="BNF67" s="240"/>
      <c r="BNG67" s="239"/>
      <c r="BNH67" s="239"/>
      <c r="BNI67" s="240"/>
      <c r="BNJ67" s="239"/>
      <c r="BNK67" s="239"/>
      <c r="BNL67" s="240"/>
      <c r="BNM67" s="240"/>
      <c r="BNN67" s="240"/>
      <c r="BNO67" s="239"/>
      <c r="BNP67" s="239"/>
      <c r="BNQ67" s="240"/>
      <c r="BNR67" s="239"/>
      <c r="BNS67" s="239"/>
      <c r="BNT67" s="240"/>
      <c r="BNU67" s="240"/>
      <c r="BNV67" s="240"/>
      <c r="BNW67" s="239"/>
      <c r="BNX67" s="239"/>
      <c r="BNY67" s="240"/>
      <c r="BNZ67" s="239"/>
      <c r="BOA67" s="239"/>
      <c r="BOB67" s="240"/>
      <c r="BOC67" s="240"/>
      <c r="BOD67" s="240"/>
      <c r="BOE67" s="239"/>
      <c r="BOF67" s="239"/>
      <c r="BOG67" s="240"/>
      <c r="BOH67" s="239"/>
      <c r="BOI67" s="239"/>
      <c r="BOJ67" s="240"/>
      <c r="BOK67" s="240"/>
      <c r="BOL67" s="240"/>
      <c r="BOM67" s="239"/>
      <c r="BON67" s="239"/>
      <c r="BOO67" s="240"/>
      <c r="BOP67" s="239"/>
      <c r="BOQ67" s="239"/>
      <c r="BOR67" s="240"/>
      <c r="BOS67" s="240"/>
      <c r="BOT67" s="240"/>
      <c r="BOU67" s="239"/>
      <c r="BOV67" s="239"/>
      <c r="BOW67" s="240"/>
      <c r="BOX67" s="239"/>
      <c r="BOY67" s="239"/>
      <c r="BOZ67" s="240"/>
      <c r="BPA67" s="240"/>
      <c r="BPB67" s="240"/>
      <c r="BPC67" s="239"/>
      <c r="BPD67" s="239"/>
      <c r="BPE67" s="240"/>
      <c r="BPF67" s="239"/>
      <c r="BPG67" s="239"/>
      <c r="BPH67" s="240"/>
      <c r="BPI67" s="240"/>
      <c r="BPJ67" s="240"/>
      <c r="BPK67" s="239"/>
      <c r="BPL67" s="239"/>
      <c r="BPM67" s="240"/>
      <c r="BPN67" s="239"/>
      <c r="BPO67" s="239"/>
      <c r="BPP67" s="240"/>
      <c r="BPQ67" s="240"/>
      <c r="BPR67" s="240"/>
      <c r="BPS67" s="239"/>
      <c r="BPT67" s="239"/>
      <c r="BPU67" s="240"/>
      <c r="BPV67" s="239"/>
      <c r="BPW67" s="239"/>
      <c r="BPX67" s="240"/>
      <c r="BPY67" s="240"/>
      <c r="BPZ67" s="240"/>
      <c r="BQA67" s="239"/>
      <c r="BQB67" s="239"/>
      <c r="BQC67" s="240"/>
      <c r="BQD67" s="239"/>
      <c r="BQE67" s="239"/>
      <c r="BQF67" s="240"/>
      <c r="BQG67" s="240"/>
      <c r="BQH67" s="240"/>
      <c r="BQI67" s="239"/>
      <c r="BQJ67" s="239"/>
      <c r="BQK67" s="240"/>
      <c r="BQL67" s="239"/>
      <c r="BQM67" s="239"/>
      <c r="BQN67" s="240"/>
      <c r="BQO67" s="240"/>
      <c r="BQP67" s="240"/>
      <c r="BQQ67" s="239"/>
      <c r="BQR67" s="239"/>
      <c r="BQS67" s="240"/>
      <c r="BQT67" s="239"/>
      <c r="BQU67" s="239"/>
      <c r="BQV67" s="240"/>
      <c r="BQW67" s="240"/>
      <c r="BQX67" s="240"/>
      <c r="BQY67" s="239"/>
      <c r="BQZ67" s="239"/>
      <c r="BRA67" s="240"/>
      <c r="BRB67" s="239"/>
      <c r="BRC67" s="239"/>
      <c r="BRD67" s="240"/>
      <c r="BRE67" s="240"/>
      <c r="BRF67" s="240"/>
      <c r="BRG67" s="239"/>
      <c r="BRH67" s="239"/>
      <c r="BRI67" s="240"/>
      <c r="BRJ67" s="239"/>
      <c r="BRK67" s="239"/>
      <c r="BRL67" s="240"/>
      <c r="BRM67" s="240"/>
      <c r="BRN67" s="240"/>
      <c r="BRO67" s="239"/>
      <c r="BRP67" s="239"/>
      <c r="BRQ67" s="240"/>
      <c r="BRR67" s="239"/>
      <c r="BRS67" s="239"/>
      <c r="BRT67" s="240"/>
      <c r="BRU67" s="240"/>
      <c r="BRV67" s="240"/>
      <c r="BRW67" s="239"/>
      <c r="BRX67" s="239"/>
      <c r="BRY67" s="240"/>
      <c r="BRZ67" s="239"/>
      <c r="BSA67" s="239"/>
      <c r="BSB67" s="240"/>
      <c r="BSC67" s="240"/>
      <c r="BSD67" s="240"/>
      <c r="BSE67" s="239"/>
      <c r="BSF67" s="239"/>
      <c r="BSG67" s="240"/>
      <c r="BSH67" s="239"/>
      <c r="BSI67" s="239"/>
      <c r="BSJ67" s="240"/>
      <c r="BSK67" s="240"/>
      <c r="BSL67" s="240"/>
      <c r="BSM67" s="239"/>
      <c r="BSN67" s="239"/>
      <c r="BSO67" s="240"/>
      <c r="BSP67" s="239"/>
      <c r="BSQ67" s="239"/>
      <c r="BSR67" s="240"/>
      <c r="BSS67" s="240"/>
      <c r="BST67" s="240"/>
      <c r="BSU67" s="239"/>
      <c r="BSV67" s="239"/>
      <c r="BSW67" s="240"/>
      <c r="BSX67" s="239"/>
      <c r="BSY67" s="239"/>
      <c r="BSZ67" s="240"/>
      <c r="BTA67" s="240"/>
      <c r="BTB67" s="240"/>
      <c r="BTC67" s="239"/>
      <c r="BTD67" s="239"/>
      <c r="BTE67" s="240"/>
      <c r="BTF67" s="239"/>
      <c r="BTG67" s="239"/>
      <c r="BTH67" s="240"/>
      <c r="BTI67" s="240"/>
      <c r="BTJ67" s="240"/>
      <c r="BTK67" s="239"/>
      <c r="BTL67" s="239"/>
      <c r="BTM67" s="240"/>
      <c r="BTN67" s="239"/>
      <c r="BTO67" s="239"/>
      <c r="BTP67" s="240"/>
      <c r="BTQ67" s="240"/>
      <c r="BTR67" s="240"/>
      <c r="BTS67" s="239"/>
      <c r="BTT67" s="239"/>
      <c r="BTU67" s="240"/>
      <c r="BTV67" s="239"/>
      <c r="BTW67" s="239"/>
      <c r="BTX67" s="240"/>
      <c r="BTY67" s="240"/>
      <c r="BTZ67" s="240"/>
      <c r="BUA67" s="239"/>
      <c r="BUB67" s="239"/>
      <c r="BUC67" s="240"/>
      <c r="BUD67" s="239"/>
      <c r="BUE67" s="239"/>
      <c r="BUF67" s="240"/>
      <c r="BUG67" s="240"/>
      <c r="BUH67" s="240"/>
      <c r="BUI67" s="239"/>
      <c r="BUJ67" s="239"/>
      <c r="BUK67" s="240"/>
      <c r="BUL67" s="239"/>
      <c r="BUM67" s="239"/>
      <c r="BUN67" s="240"/>
      <c r="BUO67" s="240"/>
      <c r="BUP67" s="240"/>
      <c r="BUQ67" s="239"/>
      <c r="BUR67" s="239"/>
      <c r="BUS67" s="240"/>
      <c r="BUT67" s="239"/>
      <c r="BUU67" s="239"/>
      <c r="BUV67" s="240"/>
      <c r="BUW67" s="240"/>
      <c r="BUX67" s="240"/>
      <c r="BUY67" s="239"/>
      <c r="BUZ67" s="239"/>
      <c r="BVA67" s="240"/>
      <c r="BVB67" s="239"/>
      <c r="BVC67" s="239"/>
      <c r="BVD67" s="240"/>
      <c r="BVE67" s="240"/>
      <c r="BVF67" s="240"/>
      <c r="BVG67" s="239"/>
      <c r="BVH67" s="239"/>
      <c r="BVI67" s="240"/>
      <c r="BVJ67" s="239"/>
      <c r="BVK67" s="239"/>
      <c r="BVL67" s="240"/>
      <c r="BVM67" s="240"/>
      <c r="BVN67" s="240"/>
      <c r="BVO67" s="239"/>
      <c r="BVP67" s="239"/>
      <c r="BVQ67" s="240"/>
      <c r="BVR67" s="239"/>
      <c r="BVS67" s="239"/>
      <c r="BVT67" s="240"/>
      <c r="BVU67" s="240"/>
      <c r="BVV67" s="240"/>
      <c r="BVW67" s="239"/>
      <c r="BVX67" s="239"/>
      <c r="BVY67" s="240"/>
      <c r="BVZ67" s="239"/>
      <c r="BWA67" s="239"/>
      <c r="BWB67" s="240"/>
      <c r="BWC67" s="240"/>
      <c r="BWD67" s="240"/>
      <c r="BWE67" s="239"/>
      <c r="BWF67" s="239"/>
      <c r="BWG67" s="240"/>
      <c r="BWH67" s="239"/>
      <c r="BWI67" s="239"/>
      <c r="BWJ67" s="240"/>
      <c r="BWK67" s="240"/>
      <c r="BWL67" s="240"/>
      <c r="BWM67" s="239"/>
      <c r="BWN67" s="239"/>
      <c r="BWO67" s="240"/>
      <c r="BWP67" s="239"/>
      <c r="BWQ67" s="239"/>
      <c r="BWR67" s="240"/>
      <c r="BWS67" s="240"/>
      <c r="BWT67" s="240"/>
      <c r="BWU67" s="239"/>
      <c r="BWV67" s="239"/>
      <c r="BWW67" s="240"/>
      <c r="BWX67" s="239"/>
      <c r="BWY67" s="239"/>
      <c r="BWZ67" s="240"/>
      <c r="BXA67" s="240"/>
      <c r="BXB67" s="240"/>
      <c r="BXC67" s="239"/>
      <c r="BXD67" s="239"/>
      <c r="BXE67" s="240"/>
      <c r="BXF67" s="239"/>
      <c r="BXG67" s="239"/>
      <c r="BXH67" s="240"/>
      <c r="BXI67" s="240"/>
      <c r="BXJ67" s="240"/>
      <c r="BXK67" s="239"/>
      <c r="BXL67" s="239"/>
      <c r="BXM67" s="240"/>
      <c r="BXN67" s="239"/>
      <c r="BXO67" s="239"/>
      <c r="BXP67" s="240"/>
      <c r="BXQ67" s="240"/>
      <c r="BXR67" s="240"/>
      <c r="BXS67" s="239"/>
      <c r="BXT67" s="239"/>
      <c r="BXU67" s="240"/>
      <c r="BXV67" s="239"/>
      <c r="BXW67" s="239"/>
      <c r="BXX67" s="240"/>
      <c r="BXY67" s="240"/>
      <c r="BXZ67" s="240"/>
      <c r="BYA67" s="239"/>
      <c r="BYB67" s="239"/>
      <c r="BYC67" s="240"/>
      <c r="BYD67" s="239"/>
      <c r="BYE67" s="239"/>
      <c r="BYF67" s="240"/>
      <c r="BYG67" s="240"/>
      <c r="BYH67" s="240"/>
      <c r="BYI67" s="239"/>
      <c r="BYJ67" s="239"/>
      <c r="BYK67" s="240"/>
      <c r="BYL67" s="239"/>
      <c r="BYM67" s="239"/>
      <c r="BYN67" s="240"/>
      <c r="BYO67" s="240"/>
      <c r="BYP67" s="240"/>
      <c r="BYQ67" s="239"/>
      <c r="BYR67" s="239"/>
      <c r="BYS67" s="240"/>
      <c r="BYT67" s="239"/>
      <c r="BYU67" s="239"/>
      <c r="BYV67" s="240"/>
      <c r="BYW67" s="240"/>
      <c r="BYX67" s="240"/>
      <c r="BYY67" s="239"/>
      <c r="BYZ67" s="239"/>
      <c r="BZA67" s="240"/>
      <c r="BZB67" s="239"/>
      <c r="BZC67" s="239"/>
      <c r="BZD67" s="240"/>
      <c r="BZE67" s="240"/>
      <c r="BZF67" s="240"/>
      <c r="BZG67" s="239"/>
      <c r="BZH67" s="239"/>
      <c r="BZI67" s="240"/>
      <c r="BZJ67" s="239"/>
      <c r="BZK67" s="239"/>
      <c r="BZL67" s="240"/>
      <c r="BZM67" s="240"/>
      <c r="BZN67" s="240"/>
      <c r="BZO67" s="239"/>
      <c r="BZP67" s="239"/>
      <c r="BZQ67" s="240"/>
      <c r="BZR67" s="239"/>
      <c r="BZS67" s="239"/>
      <c r="BZT67" s="240"/>
      <c r="BZU67" s="240"/>
      <c r="BZV67" s="240"/>
      <c r="BZW67" s="239"/>
      <c r="BZX67" s="239"/>
      <c r="BZY67" s="240"/>
      <c r="BZZ67" s="239"/>
      <c r="CAA67" s="239"/>
      <c r="CAB67" s="240"/>
      <c r="CAC67" s="240"/>
      <c r="CAD67" s="240"/>
      <c r="CAE67" s="239"/>
      <c r="CAF67" s="239"/>
      <c r="CAG67" s="240"/>
      <c r="CAH67" s="239"/>
      <c r="CAI67" s="239"/>
      <c r="CAJ67" s="240"/>
      <c r="CAK67" s="240"/>
      <c r="CAL67" s="240"/>
      <c r="CAM67" s="239"/>
      <c r="CAN67" s="239"/>
      <c r="CAO67" s="240"/>
      <c r="CAP67" s="239"/>
      <c r="CAQ67" s="239"/>
      <c r="CAR67" s="240"/>
      <c r="CAS67" s="240"/>
      <c r="CAT67" s="240"/>
      <c r="CAU67" s="239"/>
      <c r="CAV67" s="239"/>
      <c r="CAW67" s="240"/>
      <c r="CAX67" s="239"/>
      <c r="CAY67" s="239"/>
      <c r="CAZ67" s="240"/>
      <c r="CBA67" s="240"/>
      <c r="CBB67" s="240"/>
      <c r="CBC67" s="239"/>
      <c r="CBD67" s="239"/>
      <c r="CBE67" s="240"/>
      <c r="CBF67" s="239"/>
      <c r="CBG67" s="239"/>
      <c r="CBH67" s="240"/>
      <c r="CBI67" s="240"/>
      <c r="CBJ67" s="240"/>
      <c r="CBK67" s="239"/>
      <c r="CBL67" s="239"/>
      <c r="CBM67" s="240"/>
      <c r="CBN67" s="239"/>
      <c r="CBO67" s="239"/>
      <c r="CBP67" s="240"/>
      <c r="CBQ67" s="240"/>
      <c r="CBR67" s="240"/>
      <c r="CBS67" s="239"/>
      <c r="CBT67" s="239"/>
      <c r="CBU67" s="240"/>
      <c r="CBV67" s="239"/>
      <c r="CBW67" s="239"/>
      <c r="CBX67" s="240"/>
      <c r="CBY67" s="240"/>
      <c r="CBZ67" s="240"/>
      <c r="CCA67" s="239"/>
      <c r="CCB67" s="239"/>
      <c r="CCC67" s="240"/>
      <c r="CCD67" s="239"/>
      <c r="CCE67" s="239"/>
      <c r="CCF67" s="240"/>
      <c r="CCG67" s="240"/>
      <c r="CCH67" s="240"/>
      <c r="CCI67" s="239"/>
      <c r="CCJ67" s="239"/>
      <c r="CCK67" s="240"/>
      <c r="CCL67" s="239"/>
      <c r="CCM67" s="239"/>
      <c r="CCN67" s="240"/>
      <c r="CCO67" s="240"/>
      <c r="CCP67" s="240"/>
      <c r="CCQ67" s="239"/>
      <c r="CCR67" s="239"/>
      <c r="CCS67" s="240"/>
      <c r="CCT67" s="239"/>
      <c r="CCU67" s="239"/>
      <c r="CCV67" s="240"/>
      <c r="CCW67" s="240"/>
      <c r="CCX67" s="240"/>
      <c r="CCY67" s="239"/>
      <c r="CCZ67" s="239"/>
      <c r="CDA67" s="240"/>
      <c r="CDB67" s="239"/>
      <c r="CDC67" s="239"/>
      <c r="CDD67" s="240"/>
      <c r="CDE67" s="240"/>
      <c r="CDF67" s="240"/>
      <c r="CDG67" s="239"/>
      <c r="CDH67" s="239"/>
      <c r="CDI67" s="240"/>
      <c r="CDJ67" s="239"/>
      <c r="CDK67" s="239"/>
      <c r="CDL67" s="240"/>
      <c r="CDM67" s="240"/>
      <c r="CDN67" s="240"/>
      <c r="CDO67" s="239"/>
      <c r="CDP67" s="239"/>
      <c r="CDQ67" s="240"/>
      <c r="CDR67" s="239"/>
      <c r="CDS67" s="239"/>
      <c r="CDT67" s="240"/>
      <c r="CDU67" s="240"/>
      <c r="CDV67" s="240"/>
      <c r="CDW67" s="239"/>
      <c r="CDX67" s="239"/>
      <c r="CDY67" s="240"/>
      <c r="CDZ67" s="239"/>
      <c r="CEA67" s="239"/>
      <c r="CEB67" s="240"/>
      <c r="CEC67" s="240"/>
      <c r="CED67" s="240"/>
      <c r="CEE67" s="239"/>
      <c r="CEF67" s="239"/>
      <c r="CEG67" s="240"/>
      <c r="CEH67" s="239"/>
      <c r="CEI67" s="239"/>
      <c r="CEJ67" s="240"/>
      <c r="CEK67" s="240"/>
      <c r="CEL67" s="240"/>
      <c r="CEM67" s="239"/>
      <c r="CEN67" s="239"/>
      <c r="CEO67" s="240"/>
      <c r="CEP67" s="239"/>
      <c r="CEQ67" s="239"/>
      <c r="CER67" s="240"/>
      <c r="CES67" s="240"/>
      <c r="CET67" s="240"/>
      <c r="CEU67" s="239"/>
      <c r="CEV67" s="239"/>
      <c r="CEW67" s="240"/>
      <c r="CEX67" s="239"/>
      <c r="CEY67" s="239"/>
      <c r="CEZ67" s="240"/>
      <c r="CFA67" s="240"/>
      <c r="CFB67" s="240"/>
      <c r="CFC67" s="239"/>
      <c r="CFD67" s="239"/>
      <c r="CFE67" s="240"/>
      <c r="CFF67" s="239"/>
      <c r="CFG67" s="239"/>
      <c r="CFH67" s="240"/>
      <c r="CFI67" s="240"/>
      <c r="CFJ67" s="240"/>
      <c r="CFK67" s="239"/>
      <c r="CFL67" s="239"/>
      <c r="CFM67" s="240"/>
      <c r="CFN67" s="239"/>
      <c r="CFO67" s="239"/>
      <c r="CFP67" s="240"/>
      <c r="CFQ67" s="240"/>
      <c r="CFR67" s="240"/>
      <c r="CFS67" s="239"/>
      <c r="CFT67" s="239"/>
      <c r="CFU67" s="240"/>
      <c r="CFV67" s="239"/>
      <c r="CFW67" s="239"/>
      <c r="CFX67" s="240"/>
      <c r="CFY67" s="240"/>
      <c r="CFZ67" s="240"/>
      <c r="CGA67" s="239"/>
      <c r="CGB67" s="239"/>
      <c r="CGC67" s="240"/>
      <c r="CGD67" s="239"/>
      <c r="CGE67" s="239"/>
      <c r="CGF67" s="240"/>
      <c r="CGG67" s="240"/>
      <c r="CGH67" s="240"/>
      <c r="CGI67" s="239"/>
      <c r="CGJ67" s="239"/>
      <c r="CGK67" s="240"/>
      <c r="CGL67" s="239"/>
      <c r="CGM67" s="239"/>
      <c r="CGN67" s="240"/>
      <c r="CGO67" s="240"/>
      <c r="CGP67" s="240"/>
      <c r="CGQ67" s="239"/>
      <c r="CGR67" s="239"/>
      <c r="CGS67" s="240"/>
      <c r="CGT67" s="239"/>
      <c r="CGU67" s="239"/>
      <c r="CGV67" s="240"/>
      <c r="CGW67" s="240"/>
      <c r="CGX67" s="240"/>
      <c r="CGY67" s="239"/>
      <c r="CGZ67" s="239"/>
      <c r="CHA67" s="240"/>
      <c r="CHB67" s="239"/>
      <c r="CHC67" s="239"/>
      <c r="CHD67" s="240"/>
      <c r="CHE67" s="240"/>
      <c r="CHF67" s="240"/>
      <c r="CHG67" s="239"/>
      <c r="CHH67" s="239"/>
      <c r="CHI67" s="240"/>
      <c r="CHJ67" s="239"/>
      <c r="CHK67" s="239"/>
      <c r="CHL67" s="240"/>
      <c r="CHM67" s="240"/>
      <c r="CHN67" s="240"/>
      <c r="CHO67" s="239"/>
      <c r="CHP67" s="239"/>
      <c r="CHQ67" s="240"/>
      <c r="CHR67" s="239"/>
      <c r="CHS67" s="239"/>
      <c r="CHT67" s="240"/>
      <c r="CHU67" s="240"/>
      <c r="CHV67" s="240"/>
      <c r="CHW67" s="239"/>
      <c r="CHX67" s="239"/>
      <c r="CHY67" s="240"/>
      <c r="CHZ67" s="239"/>
      <c r="CIA67" s="239"/>
      <c r="CIB67" s="240"/>
      <c r="CIC67" s="240"/>
      <c r="CID67" s="240"/>
      <c r="CIE67" s="239"/>
      <c r="CIF67" s="239"/>
      <c r="CIG67" s="240"/>
      <c r="CIH67" s="239"/>
      <c r="CII67" s="239"/>
      <c r="CIJ67" s="240"/>
      <c r="CIK67" s="240"/>
      <c r="CIL67" s="240"/>
      <c r="CIM67" s="239"/>
      <c r="CIN67" s="239"/>
      <c r="CIO67" s="240"/>
      <c r="CIP67" s="239"/>
      <c r="CIQ67" s="239"/>
      <c r="CIR67" s="240"/>
      <c r="CIS67" s="240"/>
      <c r="CIT67" s="240"/>
      <c r="CIU67" s="239"/>
      <c r="CIV67" s="239"/>
      <c r="CIW67" s="240"/>
      <c r="CIX67" s="239"/>
      <c r="CIY67" s="239"/>
      <c r="CIZ67" s="240"/>
      <c r="CJA67" s="240"/>
      <c r="CJB67" s="240"/>
      <c r="CJC67" s="239"/>
      <c r="CJD67" s="239"/>
      <c r="CJE67" s="240"/>
      <c r="CJF67" s="239"/>
      <c r="CJG67" s="239"/>
      <c r="CJH67" s="240"/>
      <c r="CJI67" s="240"/>
      <c r="CJJ67" s="240"/>
      <c r="CJK67" s="239"/>
      <c r="CJL67" s="239"/>
      <c r="CJM67" s="240"/>
      <c r="CJN67" s="239"/>
      <c r="CJO67" s="239"/>
      <c r="CJP67" s="240"/>
      <c r="CJQ67" s="240"/>
      <c r="CJR67" s="240"/>
      <c r="CJS67" s="239"/>
      <c r="CJT67" s="239"/>
      <c r="CJU67" s="240"/>
      <c r="CJV67" s="239"/>
      <c r="CJW67" s="239"/>
      <c r="CJX67" s="240"/>
      <c r="CJY67" s="240"/>
      <c r="CJZ67" s="240"/>
      <c r="CKA67" s="239"/>
      <c r="CKB67" s="239"/>
      <c r="CKC67" s="240"/>
      <c r="CKD67" s="239"/>
      <c r="CKE67" s="239"/>
      <c r="CKF67" s="240"/>
      <c r="CKG67" s="240"/>
      <c r="CKH67" s="240"/>
      <c r="CKI67" s="239"/>
      <c r="CKJ67" s="239"/>
      <c r="CKK67" s="240"/>
      <c r="CKL67" s="239"/>
      <c r="CKM67" s="239"/>
      <c r="CKN67" s="240"/>
      <c r="CKO67" s="240"/>
      <c r="CKP67" s="240"/>
      <c r="CKQ67" s="239"/>
      <c r="CKR67" s="239"/>
      <c r="CKS67" s="240"/>
      <c r="CKT67" s="239"/>
      <c r="CKU67" s="239"/>
      <c r="CKV67" s="240"/>
      <c r="CKW67" s="240"/>
      <c r="CKX67" s="240"/>
      <c r="CKY67" s="239"/>
      <c r="CKZ67" s="239"/>
      <c r="CLA67" s="240"/>
      <c r="CLB67" s="239"/>
      <c r="CLC67" s="239"/>
      <c r="CLD67" s="240"/>
      <c r="CLE67" s="240"/>
      <c r="CLF67" s="240"/>
      <c r="CLG67" s="239"/>
      <c r="CLH67" s="239"/>
      <c r="CLI67" s="240"/>
      <c r="CLJ67" s="239"/>
      <c r="CLK67" s="239"/>
      <c r="CLL67" s="240"/>
      <c r="CLM67" s="240"/>
      <c r="CLN67" s="240"/>
      <c r="CLO67" s="239"/>
      <c r="CLP67" s="239"/>
      <c r="CLQ67" s="240"/>
      <c r="CLR67" s="239"/>
      <c r="CLS67" s="239"/>
      <c r="CLT67" s="240"/>
      <c r="CLU67" s="240"/>
      <c r="CLV67" s="240"/>
      <c r="CLW67" s="239"/>
      <c r="CLX67" s="239"/>
      <c r="CLY67" s="240"/>
      <c r="CLZ67" s="239"/>
      <c r="CMA67" s="239"/>
      <c r="CMB67" s="240"/>
      <c r="CMC67" s="240"/>
      <c r="CMD67" s="240"/>
      <c r="CME67" s="239"/>
      <c r="CMF67" s="239"/>
      <c r="CMG67" s="240"/>
      <c r="CMH67" s="239"/>
      <c r="CMI67" s="239"/>
      <c r="CMJ67" s="240"/>
      <c r="CMK67" s="240"/>
      <c r="CML67" s="240"/>
      <c r="CMM67" s="239"/>
      <c r="CMN67" s="239"/>
      <c r="CMO67" s="240"/>
      <c r="CMP67" s="239"/>
      <c r="CMQ67" s="239"/>
      <c r="CMR67" s="240"/>
      <c r="CMS67" s="240"/>
      <c r="CMT67" s="240"/>
      <c r="CMU67" s="239"/>
      <c r="CMV67" s="239"/>
      <c r="CMW67" s="240"/>
      <c r="CMX67" s="239"/>
      <c r="CMY67" s="239"/>
      <c r="CMZ67" s="240"/>
      <c r="CNA67" s="240"/>
      <c r="CNB67" s="240"/>
      <c r="CNC67" s="239"/>
      <c r="CND67" s="239"/>
      <c r="CNE67" s="240"/>
      <c r="CNF67" s="239"/>
      <c r="CNG67" s="239"/>
      <c r="CNH67" s="240"/>
      <c r="CNI67" s="240"/>
      <c r="CNJ67" s="240"/>
      <c r="CNK67" s="239"/>
      <c r="CNL67" s="239"/>
      <c r="CNM67" s="240"/>
      <c r="CNN67" s="239"/>
      <c r="CNO67" s="239"/>
      <c r="CNP67" s="240"/>
      <c r="CNQ67" s="240"/>
      <c r="CNR67" s="240"/>
      <c r="CNS67" s="239"/>
      <c r="CNT67" s="239"/>
      <c r="CNU67" s="240"/>
      <c r="CNV67" s="239"/>
      <c r="CNW67" s="239"/>
      <c r="CNX67" s="240"/>
      <c r="CNY67" s="240"/>
      <c r="CNZ67" s="240"/>
      <c r="COA67" s="239"/>
      <c r="COB67" s="239"/>
      <c r="COC67" s="240"/>
      <c r="COD67" s="239"/>
      <c r="COE67" s="239"/>
      <c r="COF67" s="240"/>
      <c r="COG67" s="240"/>
      <c r="COH67" s="240"/>
      <c r="COI67" s="239"/>
      <c r="COJ67" s="239"/>
      <c r="COK67" s="240"/>
      <c r="COL67" s="239"/>
      <c r="COM67" s="239"/>
      <c r="CON67" s="240"/>
      <c r="COO67" s="240"/>
      <c r="COP67" s="240"/>
      <c r="COQ67" s="239"/>
      <c r="COR67" s="239"/>
      <c r="COS67" s="240"/>
      <c r="COT67" s="239"/>
      <c r="COU67" s="239"/>
      <c r="COV67" s="240"/>
      <c r="COW67" s="240"/>
      <c r="COX67" s="240"/>
      <c r="COY67" s="239"/>
      <c r="COZ67" s="239"/>
      <c r="CPA67" s="240"/>
      <c r="CPB67" s="239"/>
      <c r="CPC67" s="239"/>
      <c r="CPD67" s="240"/>
      <c r="CPE67" s="240"/>
      <c r="CPF67" s="240"/>
      <c r="CPG67" s="239"/>
      <c r="CPH67" s="239"/>
      <c r="CPI67" s="240"/>
      <c r="CPJ67" s="239"/>
      <c r="CPK67" s="239"/>
      <c r="CPL67" s="240"/>
      <c r="CPM67" s="240"/>
      <c r="CPN67" s="240"/>
      <c r="CPO67" s="239"/>
      <c r="CPP67" s="239"/>
      <c r="CPQ67" s="240"/>
      <c r="CPR67" s="239"/>
      <c r="CPS67" s="239"/>
      <c r="CPT67" s="240"/>
      <c r="CPU67" s="240"/>
      <c r="CPV67" s="240"/>
      <c r="CPW67" s="239"/>
      <c r="CPX67" s="239"/>
      <c r="CPY67" s="240"/>
      <c r="CPZ67" s="239"/>
      <c r="CQA67" s="239"/>
      <c r="CQB67" s="240"/>
      <c r="CQC67" s="240"/>
      <c r="CQD67" s="240"/>
      <c r="CQE67" s="239"/>
      <c r="CQF67" s="239"/>
      <c r="CQG67" s="240"/>
      <c r="CQH67" s="239"/>
      <c r="CQI67" s="239"/>
      <c r="CQJ67" s="240"/>
      <c r="CQK67" s="240"/>
      <c r="CQL67" s="240"/>
      <c r="CQM67" s="239"/>
      <c r="CQN67" s="239"/>
      <c r="CQO67" s="240"/>
      <c r="CQP67" s="239"/>
      <c r="CQQ67" s="239"/>
      <c r="CQR67" s="240"/>
      <c r="CQS67" s="240"/>
      <c r="CQT67" s="240"/>
      <c r="CQU67" s="239"/>
      <c r="CQV67" s="239"/>
      <c r="CQW67" s="240"/>
      <c r="CQX67" s="239"/>
      <c r="CQY67" s="239"/>
      <c r="CQZ67" s="240"/>
      <c r="CRA67" s="240"/>
      <c r="CRB67" s="240"/>
      <c r="CRC67" s="239"/>
      <c r="CRD67" s="239"/>
      <c r="CRE67" s="240"/>
      <c r="CRF67" s="239"/>
      <c r="CRG67" s="239"/>
      <c r="CRH67" s="240"/>
      <c r="CRI67" s="240"/>
      <c r="CRJ67" s="240"/>
      <c r="CRK67" s="239"/>
      <c r="CRL67" s="239"/>
      <c r="CRM67" s="240"/>
      <c r="CRN67" s="239"/>
      <c r="CRO67" s="239"/>
      <c r="CRP67" s="240"/>
      <c r="CRQ67" s="240"/>
      <c r="CRR67" s="240"/>
      <c r="CRS67" s="239"/>
      <c r="CRT67" s="239"/>
      <c r="CRU67" s="240"/>
      <c r="CRV67" s="239"/>
      <c r="CRW67" s="239"/>
      <c r="CRX67" s="240"/>
      <c r="CRY67" s="240"/>
      <c r="CRZ67" s="240"/>
      <c r="CSA67" s="239"/>
      <c r="CSB67" s="239"/>
      <c r="CSC67" s="240"/>
      <c r="CSD67" s="239"/>
      <c r="CSE67" s="239"/>
      <c r="CSF67" s="240"/>
      <c r="CSG67" s="240"/>
      <c r="CSH67" s="240"/>
      <c r="CSI67" s="239"/>
      <c r="CSJ67" s="239"/>
      <c r="CSK67" s="240"/>
      <c r="CSL67" s="239"/>
      <c r="CSM67" s="239"/>
      <c r="CSN67" s="240"/>
      <c r="CSO67" s="240"/>
      <c r="CSP67" s="240"/>
      <c r="CSQ67" s="239"/>
      <c r="CSR67" s="239"/>
      <c r="CSS67" s="240"/>
      <c r="CST67" s="239"/>
      <c r="CSU67" s="239"/>
      <c r="CSV67" s="240"/>
      <c r="CSW67" s="240"/>
      <c r="CSX67" s="240"/>
      <c r="CSY67" s="239"/>
      <c r="CSZ67" s="239"/>
      <c r="CTA67" s="240"/>
      <c r="CTB67" s="239"/>
      <c r="CTC67" s="239"/>
      <c r="CTD67" s="240"/>
      <c r="CTE67" s="240"/>
      <c r="CTF67" s="240"/>
      <c r="CTG67" s="239"/>
      <c r="CTH67" s="239"/>
      <c r="CTI67" s="240"/>
      <c r="CTJ67" s="239"/>
      <c r="CTK67" s="239"/>
      <c r="CTL67" s="240"/>
      <c r="CTM67" s="240"/>
      <c r="CTN67" s="240"/>
      <c r="CTO67" s="239"/>
      <c r="CTP67" s="239"/>
      <c r="CTQ67" s="240"/>
      <c r="CTR67" s="239"/>
      <c r="CTS67" s="239"/>
      <c r="CTT67" s="240"/>
      <c r="CTU67" s="240"/>
      <c r="CTV67" s="240"/>
      <c r="CTW67" s="239"/>
      <c r="CTX67" s="239"/>
      <c r="CTY67" s="240"/>
      <c r="CTZ67" s="239"/>
      <c r="CUA67" s="239"/>
      <c r="CUB67" s="240"/>
      <c r="CUC67" s="240"/>
      <c r="CUD67" s="240"/>
      <c r="CUE67" s="239"/>
      <c r="CUF67" s="239"/>
      <c r="CUG67" s="240"/>
      <c r="CUH67" s="239"/>
      <c r="CUI67" s="239"/>
      <c r="CUJ67" s="240"/>
      <c r="CUK67" s="240"/>
      <c r="CUL67" s="240"/>
      <c r="CUM67" s="239"/>
      <c r="CUN67" s="239"/>
      <c r="CUO67" s="240"/>
      <c r="CUP67" s="239"/>
      <c r="CUQ67" s="239"/>
      <c r="CUR67" s="240"/>
      <c r="CUS67" s="240"/>
      <c r="CUT67" s="240"/>
      <c r="CUU67" s="239"/>
      <c r="CUV67" s="239"/>
      <c r="CUW67" s="240"/>
      <c r="CUX67" s="239"/>
      <c r="CUY67" s="239"/>
      <c r="CUZ67" s="240"/>
      <c r="CVA67" s="240"/>
      <c r="CVB67" s="240"/>
      <c r="CVC67" s="239"/>
      <c r="CVD67" s="239"/>
      <c r="CVE67" s="240"/>
      <c r="CVF67" s="239"/>
      <c r="CVG67" s="239"/>
      <c r="CVH67" s="240"/>
      <c r="CVI67" s="240"/>
      <c r="CVJ67" s="240"/>
      <c r="CVK67" s="239"/>
      <c r="CVL67" s="239"/>
      <c r="CVM67" s="240"/>
      <c r="CVN67" s="239"/>
      <c r="CVO67" s="239"/>
      <c r="CVP67" s="240"/>
      <c r="CVQ67" s="240"/>
      <c r="CVR67" s="240"/>
      <c r="CVS67" s="239"/>
      <c r="CVT67" s="239"/>
      <c r="CVU67" s="240"/>
      <c r="CVV67" s="239"/>
      <c r="CVW67" s="239"/>
      <c r="CVX67" s="240"/>
      <c r="CVY67" s="240"/>
      <c r="CVZ67" s="240"/>
      <c r="CWA67" s="239"/>
      <c r="CWB67" s="239"/>
      <c r="CWC67" s="240"/>
      <c r="CWD67" s="239"/>
      <c r="CWE67" s="239"/>
      <c r="CWF67" s="240"/>
      <c r="CWG67" s="240"/>
      <c r="CWH67" s="240"/>
      <c r="CWI67" s="239"/>
      <c r="CWJ67" s="239"/>
      <c r="CWK67" s="240"/>
      <c r="CWL67" s="239"/>
      <c r="CWM67" s="239"/>
      <c r="CWN67" s="240"/>
      <c r="CWO67" s="240"/>
      <c r="CWP67" s="240"/>
      <c r="CWQ67" s="239"/>
      <c r="CWR67" s="239"/>
      <c r="CWS67" s="240"/>
      <c r="CWT67" s="239"/>
      <c r="CWU67" s="239"/>
      <c r="CWV67" s="240"/>
      <c r="CWW67" s="240"/>
      <c r="CWX67" s="240"/>
      <c r="CWY67" s="239"/>
      <c r="CWZ67" s="239"/>
      <c r="CXA67" s="240"/>
      <c r="CXB67" s="239"/>
      <c r="CXC67" s="239"/>
      <c r="CXD67" s="240"/>
      <c r="CXE67" s="240"/>
      <c r="CXF67" s="240"/>
      <c r="CXG67" s="239"/>
      <c r="CXH67" s="239"/>
      <c r="CXI67" s="240"/>
      <c r="CXJ67" s="239"/>
      <c r="CXK67" s="239"/>
      <c r="CXL67" s="240"/>
      <c r="CXM67" s="240"/>
      <c r="CXN67" s="240"/>
      <c r="CXO67" s="239"/>
      <c r="CXP67" s="239"/>
      <c r="CXQ67" s="240"/>
      <c r="CXR67" s="239"/>
      <c r="CXS67" s="239"/>
      <c r="CXT67" s="240"/>
      <c r="CXU67" s="240"/>
      <c r="CXV67" s="240"/>
      <c r="CXW67" s="239"/>
      <c r="CXX67" s="239"/>
      <c r="CXY67" s="240"/>
      <c r="CXZ67" s="239"/>
      <c r="CYA67" s="239"/>
      <c r="CYB67" s="240"/>
      <c r="CYC67" s="240"/>
      <c r="CYD67" s="240"/>
      <c r="CYE67" s="239"/>
      <c r="CYF67" s="239"/>
      <c r="CYG67" s="240"/>
      <c r="CYH67" s="239"/>
      <c r="CYI67" s="239"/>
      <c r="CYJ67" s="240"/>
      <c r="CYK67" s="240"/>
      <c r="CYL67" s="240"/>
      <c r="CYM67" s="239"/>
      <c r="CYN67" s="239"/>
      <c r="CYO67" s="240"/>
      <c r="CYP67" s="239"/>
      <c r="CYQ67" s="239"/>
      <c r="CYR67" s="240"/>
      <c r="CYS67" s="240"/>
      <c r="CYT67" s="240"/>
      <c r="CYU67" s="239"/>
      <c r="CYV67" s="239"/>
      <c r="CYW67" s="240"/>
      <c r="CYX67" s="239"/>
      <c r="CYY67" s="239"/>
      <c r="CYZ67" s="240"/>
      <c r="CZA67" s="240"/>
      <c r="CZB67" s="240"/>
      <c r="CZC67" s="239"/>
      <c r="CZD67" s="239"/>
      <c r="CZE67" s="240"/>
      <c r="CZF67" s="239"/>
      <c r="CZG67" s="239"/>
      <c r="CZH67" s="240"/>
      <c r="CZI67" s="240"/>
      <c r="CZJ67" s="240"/>
      <c r="CZK67" s="239"/>
      <c r="CZL67" s="239"/>
      <c r="CZM67" s="240"/>
      <c r="CZN67" s="239"/>
      <c r="CZO67" s="239"/>
      <c r="CZP67" s="240"/>
      <c r="CZQ67" s="240"/>
      <c r="CZR67" s="240"/>
      <c r="CZS67" s="239"/>
      <c r="CZT67" s="239"/>
      <c r="CZU67" s="240"/>
      <c r="CZV67" s="239"/>
      <c r="CZW67" s="239"/>
      <c r="CZX67" s="240"/>
      <c r="CZY67" s="240"/>
      <c r="CZZ67" s="240"/>
      <c r="DAA67" s="239"/>
      <c r="DAB67" s="239"/>
      <c r="DAC67" s="240"/>
      <c r="DAD67" s="239"/>
      <c r="DAE67" s="239"/>
      <c r="DAF67" s="240"/>
      <c r="DAG67" s="240"/>
      <c r="DAH67" s="240"/>
      <c r="DAI67" s="239"/>
      <c r="DAJ67" s="239"/>
      <c r="DAK67" s="240"/>
      <c r="DAL67" s="239"/>
      <c r="DAM67" s="239"/>
      <c r="DAN67" s="240"/>
      <c r="DAO67" s="240"/>
      <c r="DAP67" s="240"/>
      <c r="DAQ67" s="239"/>
      <c r="DAR67" s="239"/>
      <c r="DAS67" s="240"/>
      <c r="DAT67" s="239"/>
      <c r="DAU67" s="239"/>
      <c r="DAV67" s="240"/>
      <c r="DAW67" s="240"/>
      <c r="DAX67" s="240"/>
      <c r="DAY67" s="239"/>
      <c r="DAZ67" s="239"/>
      <c r="DBA67" s="240"/>
      <c r="DBB67" s="239"/>
      <c r="DBC67" s="239"/>
      <c r="DBD67" s="240"/>
      <c r="DBE67" s="240"/>
      <c r="DBF67" s="240"/>
      <c r="DBG67" s="239"/>
      <c r="DBH67" s="239"/>
      <c r="DBI67" s="240"/>
      <c r="DBJ67" s="239"/>
      <c r="DBK67" s="239"/>
      <c r="DBL67" s="240"/>
      <c r="DBM67" s="240"/>
      <c r="DBN67" s="240"/>
      <c r="DBO67" s="239"/>
      <c r="DBP67" s="239"/>
      <c r="DBQ67" s="240"/>
      <c r="DBR67" s="239"/>
      <c r="DBS67" s="239"/>
      <c r="DBT67" s="240"/>
      <c r="DBU67" s="240"/>
      <c r="DBV67" s="240"/>
      <c r="DBW67" s="239"/>
      <c r="DBX67" s="239"/>
      <c r="DBY67" s="240"/>
      <c r="DBZ67" s="239"/>
      <c r="DCA67" s="239"/>
      <c r="DCB67" s="240"/>
      <c r="DCC67" s="240"/>
      <c r="DCD67" s="240"/>
      <c r="DCE67" s="239"/>
      <c r="DCF67" s="239"/>
      <c r="DCG67" s="240"/>
      <c r="DCH67" s="239"/>
      <c r="DCI67" s="239"/>
      <c r="DCJ67" s="240"/>
      <c r="DCK67" s="240"/>
      <c r="DCL67" s="240"/>
      <c r="DCM67" s="239"/>
      <c r="DCN67" s="239"/>
      <c r="DCO67" s="240"/>
      <c r="DCP67" s="239"/>
      <c r="DCQ67" s="239"/>
      <c r="DCR67" s="240"/>
      <c r="DCS67" s="240"/>
      <c r="DCT67" s="240"/>
      <c r="DCU67" s="239"/>
      <c r="DCV67" s="239"/>
      <c r="DCW67" s="240"/>
      <c r="DCX67" s="239"/>
      <c r="DCY67" s="239"/>
      <c r="DCZ67" s="240"/>
      <c r="DDA67" s="240"/>
      <c r="DDB67" s="240"/>
      <c r="DDC67" s="239"/>
      <c r="DDD67" s="239"/>
      <c r="DDE67" s="240"/>
      <c r="DDF67" s="239"/>
      <c r="DDG67" s="239"/>
      <c r="DDH67" s="240"/>
      <c r="DDI67" s="240"/>
      <c r="DDJ67" s="240"/>
      <c r="DDK67" s="239"/>
      <c r="DDL67" s="239"/>
      <c r="DDM67" s="240"/>
      <c r="DDN67" s="239"/>
      <c r="DDO67" s="239"/>
      <c r="DDP67" s="240"/>
      <c r="DDQ67" s="240"/>
      <c r="DDR67" s="240"/>
      <c r="DDS67" s="239"/>
      <c r="DDT67" s="239"/>
      <c r="DDU67" s="240"/>
      <c r="DDV67" s="239"/>
      <c r="DDW67" s="239"/>
      <c r="DDX67" s="240"/>
      <c r="DDY67" s="240"/>
      <c r="DDZ67" s="240"/>
      <c r="DEA67" s="239"/>
      <c r="DEB67" s="239"/>
      <c r="DEC67" s="240"/>
      <c r="DED67" s="239"/>
      <c r="DEE67" s="239"/>
      <c r="DEF67" s="240"/>
      <c r="DEG67" s="240"/>
      <c r="DEH67" s="240"/>
      <c r="DEI67" s="239"/>
      <c r="DEJ67" s="239"/>
      <c r="DEK67" s="240"/>
      <c r="DEL67" s="239"/>
      <c r="DEM67" s="239"/>
      <c r="DEN67" s="240"/>
      <c r="DEO67" s="240"/>
      <c r="DEP67" s="240"/>
      <c r="DEQ67" s="239"/>
      <c r="DER67" s="239"/>
      <c r="DES67" s="240"/>
      <c r="DET67" s="239"/>
      <c r="DEU67" s="239"/>
      <c r="DEV67" s="240"/>
      <c r="DEW67" s="240"/>
      <c r="DEX67" s="240"/>
      <c r="DEY67" s="239"/>
      <c r="DEZ67" s="239"/>
      <c r="DFA67" s="240"/>
      <c r="DFB67" s="239"/>
      <c r="DFC67" s="239"/>
      <c r="DFD67" s="240"/>
      <c r="DFE67" s="240"/>
      <c r="DFF67" s="240"/>
      <c r="DFG67" s="239"/>
      <c r="DFH67" s="239"/>
      <c r="DFI67" s="240"/>
      <c r="DFJ67" s="239"/>
      <c r="DFK67" s="239"/>
      <c r="DFL67" s="240"/>
      <c r="DFM67" s="240"/>
      <c r="DFN67" s="240"/>
      <c r="DFO67" s="239"/>
      <c r="DFP67" s="239"/>
      <c r="DFQ67" s="240"/>
      <c r="DFR67" s="239"/>
      <c r="DFS67" s="239"/>
      <c r="DFT67" s="240"/>
      <c r="DFU67" s="240"/>
      <c r="DFV67" s="240"/>
      <c r="DFW67" s="239"/>
      <c r="DFX67" s="239"/>
      <c r="DFY67" s="240"/>
      <c r="DFZ67" s="239"/>
      <c r="DGA67" s="239"/>
      <c r="DGB67" s="240"/>
      <c r="DGC67" s="240"/>
      <c r="DGD67" s="240"/>
      <c r="DGE67" s="239"/>
      <c r="DGF67" s="239"/>
      <c r="DGG67" s="240"/>
      <c r="DGH67" s="239"/>
      <c r="DGI67" s="239"/>
      <c r="DGJ67" s="240"/>
      <c r="DGK67" s="240"/>
      <c r="DGL67" s="240"/>
      <c r="DGM67" s="239"/>
      <c r="DGN67" s="239"/>
      <c r="DGO67" s="240"/>
      <c r="DGP67" s="239"/>
      <c r="DGQ67" s="239"/>
      <c r="DGR67" s="240"/>
      <c r="DGS67" s="240"/>
      <c r="DGT67" s="240"/>
      <c r="DGU67" s="239"/>
      <c r="DGV67" s="239"/>
      <c r="DGW67" s="240"/>
      <c r="DGX67" s="239"/>
      <c r="DGY67" s="239"/>
      <c r="DGZ67" s="240"/>
      <c r="DHA67" s="240"/>
      <c r="DHB67" s="240"/>
      <c r="DHC67" s="239"/>
      <c r="DHD67" s="239"/>
      <c r="DHE67" s="240"/>
      <c r="DHF67" s="239"/>
      <c r="DHG67" s="239"/>
      <c r="DHH67" s="240"/>
      <c r="DHI67" s="240"/>
      <c r="DHJ67" s="240"/>
      <c r="DHK67" s="239"/>
      <c r="DHL67" s="239"/>
      <c r="DHM67" s="240"/>
      <c r="DHN67" s="239"/>
      <c r="DHO67" s="239"/>
      <c r="DHP67" s="240"/>
      <c r="DHQ67" s="240"/>
      <c r="DHR67" s="240"/>
      <c r="DHS67" s="239"/>
      <c r="DHT67" s="239"/>
      <c r="DHU67" s="240"/>
      <c r="DHV67" s="239"/>
      <c r="DHW67" s="239"/>
      <c r="DHX67" s="240"/>
      <c r="DHY67" s="240"/>
      <c r="DHZ67" s="240"/>
      <c r="DIA67" s="239"/>
      <c r="DIB67" s="239"/>
      <c r="DIC67" s="240"/>
      <c r="DID67" s="239"/>
      <c r="DIE67" s="239"/>
      <c r="DIF67" s="240"/>
      <c r="DIG67" s="240"/>
      <c r="DIH67" s="240"/>
      <c r="DII67" s="239"/>
      <c r="DIJ67" s="239"/>
      <c r="DIK67" s="240"/>
      <c r="DIL67" s="239"/>
      <c r="DIM67" s="239"/>
      <c r="DIN67" s="240"/>
      <c r="DIO67" s="240"/>
      <c r="DIP67" s="240"/>
      <c r="DIQ67" s="239"/>
      <c r="DIR67" s="239"/>
      <c r="DIS67" s="240"/>
      <c r="DIT67" s="239"/>
      <c r="DIU67" s="239"/>
      <c r="DIV67" s="240"/>
      <c r="DIW67" s="240"/>
      <c r="DIX67" s="240"/>
      <c r="DIY67" s="239"/>
      <c r="DIZ67" s="239"/>
      <c r="DJA67" s="240"/>
      <c r="DJB67" s="239"/>
      <c r="DJC67" s="239"/>
      <c r="DJD67" s="240"/>
      <c r="DJE67" s="240"/>
      <c r="DJF67" s="240"/>
      <c r="DJG67" s="239"/>
      <c r="DJH67" s="239"/>
      <c r="DJI67" s="240"/>
      <c r="DJJ67" s="239"/>
      <c r="DJK67" s="239"/>
      <c r="DJL67" s="240"/>
      <c r="DJM67" s="240"/>
      <c r="DJN67" s="240"/>
      <c r="DJO67" s="239"/>
      <c r="DJP67" s="239"/>
      <c r="DJQ67" s="240"/>
      <c r="DJR67" s="239"/>
      <c r="DJS67" s="239"/>
      <c r="DJT67" s="240"/>
      <c r="DJU67" s="240"/>
      <c r="DJV67" s="240"/>
      <c r="DJW67" s="239"/>
      <c r="DJX67" s="239"/>
      <c r="DJY67" s="240"/>
      <c r="DJZ67" s="239"/>
      <c r="DKA67" s="239"/>
      <c r="DKB67" s="240"/>
      <c r="DKC67" s="240"/>
      <c r="DKD67" s="240"/>
      <c r="DKE67" s="239"/>
      <c r="DKF67" s="239"/>
      <c r="DKG67" s="240"/>
      <c r="DKH67" s="239"/>
      <c r="DKI67" s="239"/>
      <c r="DKJ67" s="240"/>
      <c r="DKK67" s="240"/>
      <c r="DKL67" s="240"/>
      <c r="DKM67" s="239"/>
      <c r="DKN67" s="239"/>
      <c r="DKO67" s="240"/>
      <c r="DKP67" s="239"/>
      <c r="DKQ67" s="239"/>
      <c r="DKR67" s="240"/>
      <c r="DKS67" s="240"/>
      <c r="DKT67" s="240"/>
      <c r="DKU67" s="239"/>
      <c r="DKV67" s="239"/>
      <c r="DKW67" s="240"/>
      <c r="DKX67" s="239"/>
      <c r="DKY67" s="239"/>
      <c r="DKZ67" s="240"/>
      <c r="DLA67" s="240"/>
      <c r="DLB67" s="240"/>
      <c r="DLC67" s="239"/>
      <c r="DLD67" s="239"/>
      <c r="DLE67" s="240"/>
      <c r="DLF67" s="239"/>
      <c r="DLG67" s="239"/>
      <c r="DLH67" s="240"/>
      <c r="DLI67" s="240"/>
      <c r="DLJ67" s="240"/>
      <c r="DLK67" s="239"/>
      <c r="DLL67" s="239"/>
      <c r="DLM67" s="240"/>
      <c r="DLN67" s="239"/>
      <c r="DLO67" s="239"/>
      <c r="DLP67" s="240"/>
      <c r="DLQ67" s="240"/>
      <c r="DLR67" s="240"/>
      <c r="DLS67" s="239"/>
      <c r="DLT67" s="239"/>
      <c r="DLU67" s="240"/>
      <c r="DLV67" s="239"/>
      <c r="DLW67" s="239"/>
      <c r="DLX67" s="240"/>
      <c r="DLY67" s="240"/>
      <c r="DLZ67" s="240"/>
      <c r="DMA67" s="239"/>
      <c r="DMB67" s="239"/>
      <c r="DMC67" s="240"/>
      <c r="DMD67" s="239"/>
      <c r="DME67" s="239"/>
      <c r="DMF67" s="240"/>
      <c r="DMG67" s="240"/>
      <c r="DMH67" s="240"/>
      <c r="DMI67" s="239"/>
      <c r="DMJ67" s="239"/>
      <c r="DMK67" s="240"/>
      <c r="DML67" s="239"/>
      <c r="DMM67" s="239"/>
      <c r="DMN67" s="240"/>
      <c r="DMO67" s="240"/>
      <c r="DMP67" s="240"/>
      <c r="DMQ67" s="239"/>
      <c r="DMR67" s="239"/>
      <c r="DMS67" s="240"/>
      <c r="DMT67" s="239"/>
      <c r="DMU67" s="239"/>
      <c r="DMV67" s="240"/>
      <c r="DMW67" s="240"/>
      <c r="DMX67" s="240"/>
      <c r="DMY67" s="239"/>
      <c r="DMZ67" s="239"/>
      <c r="DNA67" s="240"/>
      <c r="DNB67" s="239"/>
      <c r="DNC67" s="239"/>
      <c r="DND67" s="240"/>
      <c r="DNE67" s="240"/>
      <c r="DNF67" s="240"/>
      <c r="DNG67" s="239"/>
      <c r="DNH67" s="239"/>
      <c r="DNI67" s="240"/>
      <c r="DNJ67" s="239"/>
      <c r="DNK67" s="239"/>
      <c r="DNL67" s="240"/>
      <c r="DNM67" s="240"/>
      <c r="DNN67" s="240"/>
      <c r="DNO67" s="239"/>
      <c r="DNP67" s="239"/>
      <c r="DNQ67" s="240"/>
      <c r="DNR67" s="239"/>
      <c r="DNS67" s="239"/>
      <c r="DNT67" s="240"/>
      <c r="DNU67" s="240"/>
      <c r="DNV67" s="240"/>
      <c r="DNW67" s="239"/>
      <c r="DNX67" s="239"/>
      <c r="DNY67" s="240"/>
      <c r="DNZ67" s="239"/>
      <c r="DOA67" s="239"/>
      <c r="DOB67" s="240"/>
      <c r="DOC67" s="240"/>
      <c r="DOD67" s="240"/>
      <c r="DOE67" s="239"/>
      <c r="DOF67" s="239"/>
      <c r="DOG67" s="240"/>
      <c r="DOH67" s="239"/>
      <c r="DOI67" s="239"/>
      <c r="DOJ67" s="240"/>
      <c r="DOK67" s="240"/>
      <c r="DOL67" s="240"/>
      <c r="DOM67" s="239"/>
      <c r="DON67" s="239"/>
      <c r="DOO67" s="240"/>
      <c r="DOP67" s="239"/>
      <c r="DOQ67" s="239"/>
      <c r="DOR67" s="240"/>
      <c r="DOS67" s="240"/>
      <c r="DOT67" s="240"/>
      <c r="DOU67" s="239"/>
      <c r="DOV67" s="239"/>
      <c r="DOW67" s="240"/>
      <c r="DOX67" s="239"/>
      <c r="DOY67" s="239"/>
      <c r="DOZ67" s="240"/>
      <c r="DPA67" s="240"/>
      <c r="DPB67" s="240"/>
      <c r="DPC67" s="239"/>
      <c r="DPD67" s="239"/>
      <c r="DPE67" s="240"/>
      <c r="DPF67" s="239"/>
      <c r="DPG67" s="239"/>
      <c r="DPH67" s="240"/>
      <c r="DPI67" s="240"/>
      <c r="DPJ67" s="240"/>
      <c r="DPK67" s="239"/>
      <c r="DPL67" s="239"/>
      <c r="DPM67" s="240"/>
      <c r="DPN67" s="239"/>
      <c r="DPO67" s="239"/>
      <c r="DPP67" s="240"/>
      <c r="DPQ67" s="240"/>
      <c r="DPR67" s="240"/>
      <c r="DPS67" s="239"/>
      <c r="DPT67" s="239"/>
      <c r="DPU67" s="240"/>
      <c r="DPV67" s="239"/>
      <c r="DPW67" s="239"/>
      <c r="DPX67" s="240"/>
      <c r="DPY67" s="240"/>
      <c r="DPZ67" s="240"/>
      <c r="DQA67" s="239"/>
      <c r="DQB67" s="239"/>
      <c r="DQC67" s="240"/>
      <c r="DQD67" s="239"/>
      <c r="DQE67" s="239"/>
      <c r="DQF67" s="240"/>
      <c r="DQG67" s="240"/>
      <c r="DQH67" s="240"/>
      <c r="DQI67" s="239"/>
      <c r="DQJ67" s="239"/>
      <c r="DQK67" s="240"/>
      <c r="DQL67" s="239"/>
      <c r="DQM67" s="239"/>
      <c r="DQN67" s="240"/>
      <c r="DQO67" s="240"/>
      <c r="DQP67" s="240"/>
      <c r="DQQ67" s="239"/>
      <c r="DQR67" s="239"/>
      <c r="DQS67" s="240"/>
      <c r="DQT67" s="239"/>
      <c r="DQU67" s="239"/>
      <c r="DQV67" s="240"/>
      <c r="DQW67" s="240"/>
      <c r="DQX67" s="240"/>
      <c r="DQY67" s="239"/>
      <c r="DQZ67" s="239"/>
      <c r="DRA67" s="240"/>
      <c r="DRB67" s="239"/>
      <c r="DRC67" s="239"/>
      <c r="DRD67" s="240"/>
      <c r="DRE67" s="240"/>
      <c r="DRF67" s="240"/>
      <c r="DRG67" s="239"/>
      <c r="DRH67" s="239"/>
      <c r="DRI67" s="240"/>
      <c r="DRJ67" s="239"/>
      <c r="DRK67" s="239"/>
      <c r="DRL67" s="240"/>
      <c r="DRM67" s="240"/>
      <c r="DRN67" s="240"/>
      <c r="DRO67" s="239"/>
      <c r="DRP67" s="239"/>
      <c r="DRQ67" s="240"/>
      <c r="DRR67" s="239"/>
      <c r="DRS67" s="239"/>
      <c r="DRT67" s="240"/>
      <c r="DRU67" s="240"/>
      <c r="DRV67" s="240"/>
      <c r="DRW67" s="239"/>
      <c r="DRX67" s="239"/>
      <c r="DRY67" s="240"/>
      <c r="DRZ67" s="239"/>
      <c r="DSA67" s="239"/>
      <c r="DSB67" s="240"/>
      <c r="DSC67" s="240"/>
      <c r="DSD67" s="240"/>
      <c r="DSE67" s="239"/>
      <c r="DSF67" s="239"/>
      <c r="DSG67" s="240"/>
      <c r="DSH67" s="239"/>
      <c r="DSI67" s="239"/>
      <c r="DSJ67" s="240"/>
      <c r="DSK67" s="240"/>
      <c r="DSL67" s="240"/>
      <c r="DSM67" s="239"/>
      <c r="DSN67" s="239"/>
      <c r="DSO67" s="240"/>
      <c r="DSP67" s="239"/>
      <c r="DSQ67" s="239"/>
      <c r="DSR67" s="240"/>
      <c r="DSS67" s="240"/>
      <c r="DST67" s="240"/>
      <c r="DSU67" s="239"/>
      <c r="DSV67" s="239"/>
      <c r="DSW67" s="240"/>
      <c r="DSX67" s="239"/>
      <c r="DSY67" s="239"/>
      <c r="DSZ67" s="240"/>
      <c r="DTA67" s="240"/>
      <c r="DTB67" s="240"/>
      <c r="DTC67" s="239"/>
      <c r="DTD67" s="239"/>
      <c r="DTE67" s="240"/>
      <c r="DTF67" s="239"/>
      <c r="DTG67" s="239"/>
      <c r="DTH67" s="240"/>
      <c r="DTI67" s="240"/>
      <c r="DTJ67" s="240"/>
      <c r="DTK67" s="239"/>
      <c r="DTL67" s="239"/>
      <c r="DTM67" s="240"/>
      <c r="DTN67" s="239"/>
      <c r="DTO67" s="239"/>
      <c r="DTP67" s="240"/>
      <c r="DTQ67" s="240"/>
      <c r="DTR67" s="240"/>
      <c r="DTS67" s="239"/>
      <c r="DTT67" s="239"/>
      <c r="DTU67" s="240"/>
      <c r="DTV67" s="239"/>
      <c r="DTW67" s="239"/>
      <c r="DTX67" s="240"/>
      <c r="DTY67" s="240"/>
      <c r="DTZ67" s="240"/>
      <c r="DUA67" s="239"/>
      <c r="DUB67" s="239"/>
      <c r="DUC67" s="240"/>
      <c r="DUD67" s="239"/>
      <c r="DUE67" s="239"/>
      <c r="DUF67" s="240"/>
      <c r="DUG67" s="240"/>
      <c r="DUH67" s="240"/>
      <c r="DUI67" s="239"/>
      <c r="DUJ67" s="239"/>
      <c r="DUK67" s="240"/>
      <c r="DUL67" s="239"/>
      <c r="DUM67" s="239"/>
      <c r="DUN67" s="240"/>
      <c r="DUO67" s="240"/>
      <c r="DUP67" s="240"/>
      <c r="DUQ67" s="239"/>
      <c r="DUR67" s="239"/>
      <c r="DUS67" s="240"/>
      <c r="DUT67" s="239"/>
      <c r="DUU67" s="239"/>
      <c r="DUV67" s="240"/>
      <c r="DUW67" s="240"/>
      <c r="DUX67" s="240"/>
      <c r="DUY67" s="239"/>
      <c r="DUZ67" s="239"/>
      <c r="DVA67" s="240"/>
      <c r="DVB67" s="239"/>
      <c r="DVC67" s="239"/>
      <c r="DVD67" s="240"/>
      <c r="DVE67" s="240"/>
      <c r="DVF67" s="240"/>
      <c r="DVG67" s="239"/>
      <c r="DVH67" s="239"/>
      <c r="DVI67" s="240"/>
      <c r="DVJ67" s="239"/>
      <c r="DVK67" s="239"/>
      <c r="DVL67" s="240"/>
      <c r="DVM67" s="240"/>
      <c r="DVN67" s="240"/>
      <c r="DVO67" s="239"/>
      <c r="DVP67" s="239"/>
      <c r="DVQ67" s="240"/>
      <c r="DVR67" s="239"/>
      <c r="DVS67" s="239"/>
      <c r="DVT67" s="240"/>
      <c r="DVU67" s="240"/>
      <c r="DVV67" s="240"/>
      <c r="DVW67" s="239"/>
      <c r="DVX67" s="239"/>
      <c r="DVY67" s="240"/>
      <c r="DVZ67" s="239"/>
      <c r="DWA67" s="239"/>
      <c r="DWB67" s="240"/>
      <c r="DWC67" s="240"/>
      <c r="DWD67" s="240"/>
      <c r="DWE67" s="239"/>
      <c r="DWF67" s="239"/>
      <c r="DWG67" s="240"/>
      <c r="DWH67" s="239"/>
      <c r="DWI67" s="239"/>
      <c r="DWJ67" s="240"/>
      <c r="DWK67" s="240"/>
      <c r="DWL67" s="240"/>
      <c r="DWM67" s="239"/>
      <c r="DWN67" s="239"/>
      <c r="DWO67" s="240"/>
      <c r="DWP67" s="239"/>
      <c r="DWQ67" s="239"/>
      <c r="DWR67" s="240"/>
      <c r="DWS67" s="240"/>
      <c r="DWT67" s="240"/>
      <c r="DWU67" s="239"/>
      <c r="DWV67" s="239"/>
      <c r="DWW67" s="240"/>
      <c r="DWX67" s="239"/>
      <c r="DWY67" s="239"/>
      <c r="DWZ67" s="240"/>
      <c r="DXA67" s="240"/>
      <c r="DXB67" s="240"/>
      <c r="DXC67" s="239"/>
      <c r="DXD67" s="239"/>
      <c r="DXE67" s="240"/>
      <c r="DXF67" s="239"/>
      <c r="DXG67" s="239"/>
      <c r="DXH67" s="240"/>
      <c r="DXI67" s="240"/>
      <c r="DXJ67" s="240"/>
      <c r="DXK67" s="239"/>
      <c r="DXL67" s="239"/>
      <c r="DXM67" s="240"/>
      <c r="DXN67" s="239"/>
      <c r="DXO67" s="239"/>
      <c r="DXP67" s="240"/>
      <c r="DXQ67" s="240"/>
      <c r="DXR67" s="240"/>
      <c r="DXS67" s="239"/>
      <c r="DXT67" s="239"/>
      <c r="DXU67" s="240"/>
      <c r="DXV67" s="239"/>
      <c r="DXW67" s="239"/>
      <c r="DXX67" s="240"/>
      <c r="DXY67" s="240"/>
      <c r="DXZ67" s="240"/>
      <c r="DYA67" s="239"/>
      <c r="DYB67" s="239"/>
      <c r="DYC67" s="240"/>
      <c r="DYD67" s="239"/>
      <c r="DYE67" s="239"/>
      <c r="DYF67" s="240"/>
      <c r="DYG67" s="240"/>
      <c r="DYH67" s="240"/>
      <c r="DYI67" s="239"/>
      <c r="DYJ67" s="239"/>
      <c r="DYK67" s="240"/>
      <c r="DYL67" s="239"/>
      <c r="DYM67" s="239"/>
      <c r="DYN67" s="240"/>
      <c r="DYO67" s="240"/>
      <c r="DYP67" s="240"/>
      <c r="DYQ67" s="239"/>
      <c r="DYR67" s="239"/>
      <c r="DYS67" s="240"/>
      <c r="DYT67" s="239"/>
      <c r="DYU67" s="239"/>
      <c r="DYV67" s="240"/>
      <c r="DYW67" s="240"/>
      <c r="DYX67" s="240"/>
      <c r="DYY67" s="239"/>
      <c r="DYZ67" s="239"/>
      <c r="DZA67" s="240"/>
      <c r="DZB67" s="239"/>
      <c r="DZC67" s="239"/>
      <c r="DZD67" s="240"/>
      <c r="DZE67" s="240"/>
      <c r="DZF67" s="240"/>
      <c r="DZG67" s="239"/>
      <c r="DZH67" s="239"/>
      <c r="DZI67" s="240"/>
      <c r="DZJ67" s="239"/>
      <c r="DZK67" s="239"/>
      <c r="DZL67" s="240"/>
      <c r="DZM67" s="240"/>
      <c r="DZN67" s="240"/>
      <c r="DZO67" s="239"/>
      <c r="DZP67" s="239"/>
      <c r="DZQ67" s="240"/>
      <c r="DZR67" s="239"/>
      <c r="DZS67" s="239"/>
      <c r="DZT67" s="240"/>
      <c r="DZU67" s="240"/>
      <c r="DZV67" s="240"/>
      <c r="DZW67" s="239"/>
      <c r="DZX67" s="239"/>
      <c r="DZY67" s="240"/>
      <c r="DZZ67" s="239"/>
      <c r="EAA67" s="239"/>
      <c r="EAB67" s="240"/>
      <c r="EAC67" s="240"/>
      <c r="EAD67" s="240"/>
      <c r="EAE67" s="239"/>
      <c r="EAF67" s="239"/>
      <c r="EAG67" s="240"/>
      <c r="EAH67" s="239"/>
      <c r="EAI67" s="239"/>
      <c r="EAJ67" s="240"/>
      <c r="EAK67" s="240"/>
      <c r="EAL67" s="240"/>
      <c r="EAM67" s="239"/>
      <c r="EAN67" s="239"/>
      <c r="EAO67" s="240"/>
      <c r="EAP67" s="239"/>
      <c r="EAQ67" s="239"/>
      <c r="EAR67" s="240"/>
      <c r="EAS67" s="240"/>
      <c r="EAT67" s="240"/>
      <c r="EAU67" s="239"/>
      <c r="EAV67" s="239"/>
      <c r="EAW67" s="240"/>
      <c r="EAX67" s="239"/>
      <c r="EAY67" s="239"/>
      <c r="EAZ67" s="240"/>
      <c r="EBA67" s="240"/>
      <c r="EBB67" s="240"/>
      <c r="EBC67" s="239"/>
      <c r="EBD67" s="239"/>
      <c r="EBE67" s="240"/>
      <c r="EBF67" s="239"/>
      <c r="EBG67" s="239"/>
      <c r="EBH67" s="240"/>
      <c r="EBI67" s="240"/>
      <c r="EBJ67" s="240"/>
      <c r="EBK67" s="239"/>
      <c r="EBL67" s="239"/>
      <c r="EBM67" s="240"/>
      <c r="EBN67" s="239"/>
      <c r="EBO67" s="239"/>
      <c r="EBP67" s="240"/>
      <c r="EBQ67" s="240"/>
      <c r="EBR67" s="240"/>
      <c r="EBS67" s="239"/>
      <c r="EBT67" s="239"/>
      <c r="EBU67" s="240"/>
      <c r="EBV67" s="239"/>
      <c r="EBW67" s="239"/>
      <c r="EBX67" s="240"/>
      <c r="EBY67" s="240"/>
      <c r="EBZ67" s="240"/>
      <c r="ECA67" s="239"/>
      <c r="ECB67" s="239"/>
      <c r="ECC67" s="240"/>
      <c r="ECD67" s="239"/>
      <c r="ECE67" s="239"/>
      <c r="ECF67" s="240"/>
      <c r="ECG67" s="240"/>
      <c r="ECH67" s="240"/>
      <c r="ECI67" s="239"/>
      <c r="ECJ67" s="239"/>
      <c r="ECK67" s="240"/>
      <c r="ECL67" s="239"/>
      <c r="ECM67" s="239"/>
      <c r="ECN67" s="240"/>
      <c r="ECO67" s="240"/>
      <c r="ECP67" s="240"/>
      <c r="ECQ67" s="239"/>
      <c r="ECR67" s="239"/>
      <c r="ECS67" s="240"/>
      <c r="ECT67" s="239"/>
      <c r="ECU67" s="239"/>
      <c r="ECV67" s="240"/>
      <c r="ECW67" s="240"/>
      <c r="ECX67" s="240"/>
      <c r="ECY67" s="239"/>
      <c r="ECZ67" s="239"/>
      <c r="EDA67" s="240"/>
      <c r="EDB67" s="239"/>
      <c r="EDC67" s="239"/>
      <c r="EDD67" s="240"/>
      <c r="EDE67" s="240"/>
      <c r="EDF67" s="240"/>
      <c r="EDG67" s="239"/>
      <c r="EDH67" s="239"/>
      <c r="EDI67" s="240"/>
      <c r="EDJ67" s="239"/>
      <c r="EDK67" s="239"/>
      <c r="EDL67" s="240"/>
      <c r="EDM67" s="240"/>
      <c r="EDN67" s="240"/>
      <c r="EDO67" s="239"/>
      <c r="EDP67" s="239"/>
      <c r="EDQ67" s="240"/>
      <c r="EDR67" s="239"/>
      <c r="EDS67" s="239"/>
      <c r="EDT67" s="240"/>
      <c r="EDU67" s="240"/>
      <c r="EDV67" s="240"/>
      <c r="EDW67" s="239"/>
      <c r="EDX67" s="239"/>
      <c r="EDY67" s="240"/>
      <c r="EDZ67" s="239"/>
      <c r="EEA67" s="239"/>
      <c r="EEB67" s="240"/>
      <c r="EEC67" s="240"/>
      <c r="EED67" s="240"/>
      <c r="EEE67" s="239"/>
      <c r="EEF67" s="239"/>
      <c r="EEG67" s="240"/>
      <c r="EEH67" s="239"/>
      <c r="EEI67" s="239"/>
      <c r="EEJ67" s="240"/>
      <c r="EEK67" s="240"/>
      <c r="EEL67" s="240"/>
      <c r="EEM67" s="239"/>
      <c r="EEN67" s="239"/>
      <c r="EEO67" s="240"/>
      <c r="EEP67" s="239"/>
      <c r="EEQ67" s="239"/>
      <c r="EER67" s="240"/>
      <c r="EES67" s="240"/>
      <c r="EET67" s="240"/>
      <c r="EEU67" s="239"/>
      <c r="EEV67" s="239"/>
      <c r="EEW67" s="240"/>
      <c r="EEX67" s="239"/>
      <c r="EEY67" s="239"/>
      <c r="EEZ67" s="240"/>
      <c r="EFA67" s="240"/>
      <c r="EFB67" s="240"/>
      <c r="EFC67" s="239"/>
      <c r="EFD67" s="239"/>
      <c r="EFE67" s="240"/>
      <c r="EFF67" s="239"/>
      <c r="EFG67" s="239"/>
      <c r="EFH67" s="240"/>
      <c r="EFI67" s="240"/>
      <c r="EFJ67" s="240"/>
      <c r="EFK67" s="239"/>
      <c r="EFL67" s="239"/>
      <c r="EFM67" s="240"/>
      <c r="EFN67" s="239"/>
      <c r="EFO67" s="239"/>
      <c r="EFP67" s="240"/>
      <c r="EFQ67" s="240"/>
      <c r="EFR67" s="240"/>
      <c r="EFS67" s="239"/>
      <c r="EFT67" s="239"/>
      <c r="EFU67" s="240"/>
      <c r="EFV67" s="239"/>
      <c r="EFW67" s="239"/>
      <c r="EFX67" s="240"/>
      <c r="EFY67" s="240"/>
      <c r="EFZ67" s="240"/>
      <c r="EGA67" s="239"/>
      <c r="EGB67" s="239"/>
      <c r="EGC67" s="240"/>
      <c r="EGD67" s="239"/>
      <c r="EGE67" s="239"/>
      <c r="EGF67" s="240"/>
      <c r="EGG67" s="240"/>
      <c r="EGH67" s="240"/>
      <c r="EGI67" s="239"/>
      <c r="EGJ67" s="239"/>
      <c r="EGK67" s="240"/>
      <c r="EGL67" s="239"/>
      <c r="EGM67" s="239"/>
      <c r="EGN67" s="240"/>
      <c r="EGO67" s="240"/>
      <c r="EGP67" s="240"/>
      <c r="EGQ67" s="239"/>
      <c r="EGR67" s="239"/>
      <c r="EGS67" s="240"/>
      <c r="EGT67" s="239"/>
      <c r="EGU67" s="239"/>
      <c r="EGV67" s="240"/>
      <c r="EGW67" s="240"/>
      <c r="EGX67" s="240"/>
      <c r="EGY67" s="239"/>
      <c r="EGZ67" s="239"/>
      <c r="EHA67" s="240"/>
      <c r="EHB67" s="239"/>
      <c r="EHC67" s="239"/>
      <c r="EHD67" s="240"/>
      <c r="EHE67" s="240"/>
      <c r="EHF67" s="240"/>
      <c r="EHG67" s="239"/>
      <c r="EHH67" s="239"/>
      <c r="EHI67" s="240"/>
      <c r="EHJ67" s="239"/>
      <c r="EHK67" s="239"/>
      <c r="EHL67" s="240"/>
      <c r="EHM67" s="240"/>
      <c r="EHN67" s="240"/>
      <c r="EHO67" s="239"/>
      <c r="EHP67" s="239"/>
      <c r="EHQ67" s="240"/>
      <c r="EHR67" s="239"/>
      <c r="EHS67" s="239"/>
      <c r="EHT67" s="240"/>
      <c r="EHU67" s="240"/>
      <c r="EHV67" s="240"/>
      <c r="EHW67" s="239"/>
      <c r="EHX67" s="239"/>
      <c r="EHY67" s="240"/>
      <c r="EHZ67" s="239"/>
      <c r="EIA67" s="239"/>
      <c r="EIB67" s="240"/>
      <c r="EIC67" s="240"/>
      <c r="EID67" s="240"/>
      <c r="EIE67" s="239"/>
      <c r="EIF67" s="239"/>
      <c r="EIG67" s="240"/>
      <c r="EIH67" s="239"/>
      <c r="EII67" s="239"/>
      <c r="EIJ67" s="240"/>
      <c r="EIK67" s="240"/>
      <c r="EIL67" s="240"/>
      <c r="EIM67" s="239"/>
      <c r="EIN67" s="239"/>
      <c r="EIO67" s="240"/>
      <c r="EIP67" s="239"/>
      <c r="EIQ67" s="239"/>
      <c r="EIR67" s="240"/>
      <c r="EIS67" s="240"/>
      <c r="EIT67" s="240"/>
      <c r="EIU67" s="239"/>
      <c r="EIV67" s="239"/>
      <c r="EIW67" s="240"/>
      <c r="EIX67" s="239"/>
      <c r="EIY67" s="239"/>
      <c r="EIZ67" s="240"/>
      <c r="EJA67" s="240"/>
      <c r="EJB67" s="240"/>
      <c r="EJC67" s="239"/>
      <c r="EJD67" s="239"/>
      <c r="EJE67" s="240"/>
      <c r="EJF67" s="239"/>
      <c r="EJG67" s="239"/>
      <c r="EJH67" s="240"/>
      <c r="EJI67" s="240"/>
      <c r="EJJ67" s="240"/>
      <c r="EJK67" s="239"/>
      <c r="EJL67" s="239"/>
      <c r="EJM67" s="240"/>
      <c r="EJN67" s="239"/>
      <c r="EJO67" s="239"/>
      <c r="EJP67" s="240"/>
      <c r="EJQ67" s="240"/>
      <c r="EJR67" s="240"/>
      <c r="EJS67" s="239"/>
      <c r="EJT67" s="239"/>
      <c r="EJU67" s="240"/>
      <c r="EJV67" s="239"/>
      <c r="EJW67" s="239"/>
      <c r="EJX67" s="240"/>
      <c r="EJY67" s="240"/>
      <c r="EJZ67" s="240"/>
      <c r="EKA67" s="239"/>
      <c r="EKB67" s="239"/>
      <c r="EKC67" s="240"/>
      <c r="EKD67" s="239"/>
      <c r="EKE67" s="239"/>
      <c r="EKF67" s="240"/>
      <c r="EKG67" s="240"/>
      <c r="EKH67" s="240"/>
      <c r="EKI67" s="239"/>
      <c r="EKJ67" s="239"/>
      <c r="EKK67" s="240"/>
      <c r="EKL67" s="239"/>
      <c r="EKM67" s="239"/>
      <c r="EKN67" s="240"/>
      <c r="EKO67" s="240"/>
      <c r="EKP67" s="240"/>
      <c r="EKQ67" s="239"/>
      <c r="EKR67" s="239"/>
      <c r="EKS67" s="240"/>
      <c r="EKT67" s="239"/>
      <c r="EKU67" s="239"/>
      <c r="EKV67" s="240"/>
      <c r="EKW67" s="240"/>
      <c r="EKX67" s="240"/>
      <c r="EKY67" s="239"/>
      <c r="EKZ67" s="239"/>
      <c r="ELA67" s="240"/>
      <c r="ELB67" s="239"/>
      <c r="ELC67" s="239"/>
      <c r="ELD67" s="240"/>
      <c r="ELE67" s="240"/>
      <c r="ELF67" s="240"/>
      <c r="ELG67" s="239"/>
      <c r="ELH67" s="239"/>
      <c r="ELI67" s="240"/>
      <c r="ELJ67" s="239"/>
      <c r="ELK67" s="239"/>
      <c r="ELL67" s="240"/>
      <c r="ELM67" s="240"/>
      <c r="ELN67" s="240"/>
      <c r="ELO67" s="239"/>
      <c r="ELP67" s="239"/>
      <c r="ELQ67" s="240"/>
      <c r="ELR67" s="239"/>
      <c r="ELS67" s="239"/>
      <c r="ELT67" s="240"/>
      <c r="ELU67" s="240"/>
      <c r="ELV67" s="240"/>
      <c r="ELW67" s="239"/>
      <c r="ELX67" s="239"/>
      <c r="ELY67" s="240"/>
      <c r="ELZ67" s="239"/>
      <c r="EMA67" s="239"/>
      <c r="EMB67" s="240"/>
      <c r="EMC67" s="240"/>
      <c r="EMD67" s="240"/>
      <c r="EME67" s="239"/>
      <c r="EMF67" s="239"/>
      <c r="EMG67" s="240"/>
      <c r="EMH67" s="239"/>
      <c r="EMI67" s="239"/>
      <c r="EMJ67" s="240"/>
      <c r="EMK67" s="240"/>
      <c r="EML67" s="240"/>
      <c r="EMM67" s="239"/>
      <c r="EMN67" s="239"/>
      <c r="EMO67" s="240"/>
      <c r="EMP67" s="239"/>
      <c r="EMQ67" s="239"/>
      <c r="EMR67" s="240"/>
      <c r="EMS67" s="240"/>
      <c r="EMT67" s="240"/>
      <c r="EMU67" s="239"/>
      <c r="EMV67" s="239"/>
      <c r="EMW67" s="240"/>
      <c r="EMX67" s="239"/>
      <c r="EMY67" s="239"/>
      <c r="EMZ67" s="240"/>
      <c r="ENA67" s="240"/>
      <c r="ENB67" s="240"/>
      <c r="ENC67" s="239"/>
      <c r="END67" s="239"/>
      <c r="ENE67" s="240"/>
      <c r="ENF67" s="239"/>
      <c r="ENG67" s="239"/>
      <c r="ENH67" s="240"/>
      <c r="ENI67" s="240"/>
      <c r="ENJ67" s="240"/>
      <c r="ENK67" s="239"/>
      <c r="ENL67" s="239"/>
      <c r="ENM67" s="240"/>
      <c r="ENN67" s="239"/>
      <c r="ENO67" s="239"/>
      <c r="ENP67" s="240"/>
      <c r="ENQ67" s="240"/>
      <c r="ENR67" s="240"/>
      <c r="ENS67" s="239"/>
      <c r="ENT67" s="239"/>
      <c r="ENU67" s="240"/>
      <c r="ENV67" s="239"/>
      <c r="ENW67" s="239"/>
      <c r="ENX67" s="240"/>
      <c r="ENY67" s="240"/>
      <c r="ENZ67" s="240"/>
      <c r="EOA67" s="239"/>
      <c r="EOB67" s="239"/>
      <c r="EOC67" s="240"/>
      <c r="EOD67" s="239"/>
      <c r="EOE67" s="239"/>
      <c r="EOF67" s="240"/>
      <c r="EOG67" s="240"/>
      <c r="EOH67" s="240"/>
      <c r="EOI67" s="239"/>
      <c r="EOJ67" s="239"/>
      <c r="EOK67" s="240"/>
      <c r="EOL67" s="239"/>
      <c r="EOM67" s="239"/>
      <c r="EON67" s="240"/>
      <c r="EOO67" s="240"/>
      <c r="EOP67" s="240"/>
      <c r="EOQ67" s="239"/>
      <c r="EOR67" s="239"/>
      <c r="EOS67" s="240"/>
      <c r="EOT67" s="239"/>
      <c r="EOU67" s="239"/>
      <c r="EOV67" s="240"/>
      <c r="EOW67" s="240"/>
      <c r="EOX67" s="240"/>
      <c r="EOY67" s="239"/>
      <c r="EOZ67" s="239"/>
      <c r="EPA67" s="240"/>
      <c r="EPB67" s="239"/>
      <c r="EPC67" s="239"/>
      <c r="EPD67" s="240"/>
      <c r="EPE67" s="240"/>
      <c r="EPF67" s="240"/>
      <c r="EPG67" s="239"/>
      <c r="EPH67" s="239"/>
      <c r="EPI67" s="240"/>
      <c r="EPJ67" s="239"/>
      <c r="EPK67" s="239"/>
      <c r="EPL67" s="240"/>
      <c r="EPM67" s="240"/>
      <c r="EPN67" s="240"/>
      <c r="EPO67" s="239"/>
      <c r="EPP67" s="239"/>
      <c r="EPQ67" s="240"/>
      <c r="EPR67" s="239"/>
      <c r="EPS67" s="239"/>
      <c r="EPT67" s="240"/>
      <c r="EPU67" s="240"/>
      <c r="EPV67" s="240"/>
      <c r="EPW67" s="239"/>
      <c r="EPX67" s="239"/>
      <c r="EPY67" s="240"/>
      <c r="EPZ67" s="239"/>
      <c r="EQA67" s="239"/>
      <c r="EQB67" s="240"/>
      <c r="EQC67" s="240"/>
      <c r="EQD67" s="240"/>
      <c r="EQE67" s="239"/>
      <c r="EQF67" s="239"/>
      <c r="EQG67" s="240"/>
      <c r="EQH67" s="239"/>
      <c r="EQI67" s="239"/>
      <c r="EQJ67" s="240"/>
      <c r="EQK67" s="240"/>
      <c r="EQL67" s="240"/>
      <c r="EQM67" s="239"/>
      <c r="EQN67" s="239"/>
      <c r="EQO67" s="240"/>
      <c r="EQP67" s="239"/>
      <c r="EQQ67" s="239"/>
      <c r="EQR67" s="240"/>
      <c r="EQS67" s="240"/>
      <c r="EQT67" s="240"/>
      <c r="EQU67" s="239"/>
      <c r="EQV67" s="239"/>
      <c r="EQW67" s="240"/>
      <c r="EQX67" s="239"/>
      <c r="EQY67" s="239"/>
      <c r="EQZ67" s="240"/>
      <c r="ERA67" s="240"/>
      <c r="ERB67" s="240"/>
      <c r="ERC67" s="239"/>
      <c r="ERD67" s="239"/>
      <c r="ERE67" s="240"/>
      <c r="ERF67" s="239"/>
      <c r="ERG67" s="239"/>
      <c r="ERH67" s="240"/>
      <c r="ERI67" s="240"/>
      <c r="ERJ67" s="240"/>
      <c r="ERK67" s="239"/>
      <c r="ERL67" s="239"/>
      <c r="ERM67" s="240"/>
      <c r="ERN67" s="239"/>
      <c r="ERO67" s="239"/>
      <c r="ERP67" s="240"/>
      <c r="ERQ67" s="240"/>
      <c r="ERR67" s="240"/>
      <c r="ERS67" s="239"/>
      <c r="ERT67" s="239"/>
      <c r="ERU67" s="240"/>
      <c r="ERV67" s="239"/>
      <c r="ERW67" s="239"/>
      <c r="ERX67" s="240"/>
      <c r="ERY67" s="240"/>
      <c r="ERZ67" s="240"/>
      <c r="ESA67" s="239"/>
      <c r="ESB67" s="239"/>
      <c r="ESC67" s="240"/>
      <c r="ESD67" s="239"/>
      <c r="ESE67" s="239"/>
      <c r="ESF67" s="240"/>
      <c r="ESG67" s="240"/>
      <c r="ESH67" s="240"/>
      <c r="ESI67" s="239"/>
      <c r="ESJ67" s="239"/>
      <c r="ESK67" s="240"/>
      <c r="ESL67" s="239"/>
      <c r="ESM67" s="239"/>
      <c r="ESN67" s="240"/>
      <c r="ESO67" s="240"/>
      <c r="ESP67" s="240"/>
      <c r="ESQ67" s="239"/>
      <c r="ESR67" s="239"/>
      <c r="ESS67" s="240"/>
      <c r="EST67" s="239"/>
      <c r="ESU67" s="239"/>
      <c r="ESV67" s="240"/>
      <c r="ESW67" s="240"/>
      <c r="ESX67" s="240"/>
      <c r="ESY67" s="239"/>
      <c r="ESZ67" s="239"/>
      <c r="ETA67" s="240"/>
      <c r="ETB67" s="239"/>
      <c r="ETC67" s="239"/>
      <c r="ETD67" s="240"/>
      <c r="ETE67" s="240"/>
      <c r="ETF67" s="240"/>
      <c r="ETG67" s="239"/>
      <c r="ETH67" s="239"/>
      <c r="ETI67" s="240"/>
      <c r="ETJ67" s="239"/>
      <c r="ETK67" s="239"/>
      <c r="ETL67" s="240"/>
      <c r="ETM67" s="240"/>
      <c r="ETN67" s="240"/>
      <c r="ETO67" s="239"/>
      <c r="ETP67" s="239"/>
      <c r="ETQ67" s="240"/>
      <c r="ETR67" s="239"/>
      <c r="ETS67" s="239"/>
      <c r="ETT67" s="240"/>
      <c r="ETU67" s="240"/>
      <c r="ETV67" s="240"/>
      <c r="ETW67" s="239"/>
      <c r="ETX67" s="239"/>
      <c r="ETY67" s="240"/>
      <c r="ETZ67" s="239"/>
      <c r="EUA67" s="239"/>
      <c r="EUB67" s="240"/>
      <c r="EUC67" s="240"/>
      <c r="EUD67" s="240"/>
      <c r="EUE67" s="239"/>
      <c r="EUF67" s="239"/>
      <c r="EUG67" s="240"/>
      <c r="EUH67" s="239"/>
      <c r="EUI67" s="239"/>
      <c r="EUJ67" s="240"/>
      <c r="EUK67" s="240"/>
      <c r="EUL67" s="240"/>
      <c r="EUM67" s="239"/>
      <c r="EUN67" s="239"/>
      <c r="EUO67" s="240"/>
      <c r="EUP67" s="239"/>
      <c r="EUQ67" s="239"/>
      <c r="EUR67" s="240"/>
      <c r="EUS67" s="240"/>
      <c r="EUT67" s="240"/>
      <c r="EUU67" s="239"/>
      <c r="EUV67" s="239"/>
      <c r="EUW67" s="240"/>
      <c r="EUX67" s="239"/>
      <c r="EUY67" s="239"/>
      <c r="EUZ67" s="240"/>
      <c r="EVA67" s="240"/>
      <c r="EVB67" s="240"/>
      <c r="EVC67" s="239"/>
      <c r="EVD67" s="239"/>
      <c r="EVE67" s="240"/>
      <c r="EVF67" s="239"/>
      <c r="EVG67" s="239"/>
      <c r="EVH67" s="240"/>
      <c r="EVI67" s="240"/>
      <c r="EVJ67" s="240"/>
      <c r="EVK67" s="239"/>
      <c r="EVL67" s="239"/>
      <c r="EVM67" s="240"/>
      <c r="EVN67" s="239"/>
      <c r="EVO67" s="239"/>
      <c r="EVP67" s="240"/>
      <c r="EVQ67" s="240"/>
      <c r="EVR67" s="240"/>
      <c r="EVS67" s="239"/>
      <c r="EVT67" s="239"/>
      <c r="EVU67" s="240"/>
      <c r="EVV67" s="239"/>
      <c r="EVW67" s="239"/>
      <c r="EVX67" s="240"/>
      <c r="EVY67" s="240"/>
      <c r="EVZ67" s="240"/>
      <c r="EWA67" s="239"/>
      <c r="EWB67" s="239"/>
      <c r="EWC67" s="240"/>
      <c r="EWD67" s="239"/>
      <c r="EWE67" s="239"/>
      <c r="EWF67" s="240"/>
      <c r="EWG67" s="240"/>
      <c r="EWH67" s="240"/>
      <c r="EWI67" s="239"/>
      <c r="EWJ67" s="239"/>
      <c r="EWK67" s="240"/>
      <c r="EWL67" s="239"/>
      <c r="EWM67" s="239"/>
      <c r="EWN67" s="240"/>
      <c r="EWO67" s="240"/>
      <c r="EWP67" s="240"/>
      <c r="EWQ67" s="239"/>
      <c r="EWR67" s="239"/>
      <c r="EWS67" s="240"/>
      <c r="EWT67" s="239"/>
      <c r="EWU67" s="239"/>
      <c r="EWV67" s="240"/>
      <c r="EWW67" s="240"/>
      <c r="EWX67" s="240"/>
      <c r="EWY67" s="239"/>
      <c r="EWZ67" s="239"/>
      <c r="EXA67" s="240"/>
      <c r="EXB67" s="239"/>
      <c r="EXC67" s="239"/>
      <c r="EXD67" s="240"/>
      <c r="EXE67" s="240"/>
      <c r="EXF67" s="240"/>
      <c r="EXG67" s="239"/>
      <c r="EXH67" s="239"/>
      <c r="EXI67" s="240"/>
      <c r="EXJ67" s="239"/>
      <c r="EXK67" s="239"/>
      <c r="EXL67" s="240"/>
      <c r="EXM67" s="240"/>
      <c r="EXN67" s="240"/>
      <c r="EXO67" s="239"/>
      <c r="EXP67" s="239"/>
      <c r="EXQ67" s="240"/>
      <c r="EXR67" s="239"/>
      <c r="EXS67" s="239"/>
      <c r="EXT67" s="240"/>
      <c r="EXU67" s="240"/>
      <c r="EXV67" s="240"/>
      <c r="EXW67" s="239"/>
      <c r="EXX67" s="239"/>
      <c r="EXY67" s="240"/>
      <c r="EXZ67" s="239"/>
      <c r="EYA67" s="239"/>
      <c r="EYB67" s="240"/>
      <c r="EYC67" s="240"/>
      <c r="EYD67" s="240"/>
      <c r="EYE67" s="239"/>
      <c r="EYF67" s="239"/>
      <c r="EYG67" s="240"/>
      <c r="EYH67" s="239"/>
      <c r="EYI67" s="239"/>
      <c r="EYJ67" s="240"/>
      <c r="EYK67" s="240"/>
      <c r="EYL67" s="240"/>
      <c r="EYM67" s="239"/>
      <c r="EYN67" s="239"/>
      <c r="EYO67" s="240"/>
      <c r="EYP67" s="239"/>
      <c r="EYQ67" s="239"/>
      <c r="EYR67" s="240"/>
      <c r="EYS67" s="240"/>
      <c r="EYT67" s="240"/>
      <c r="EYU67" s="239"/>
      <c r="EYV67" s="239"/>
      <c r="EYW67" s="240"/>
      <c r="EYX67" s="239"/>
      <c r="EYY67" s="239"/>
      <c r="EYZ67" s="240"/>
      <c r="EZA67" s="240"/>
      <c r="EZB67" s="240"/>
      <c r="EZC67" s="239"/>
      <c r="EZD67" s="239"/>
      <c r="EZE67" s="240"/>
      <c r="EZF67" s="239"/>
      <c r="EZG67" s="239"/>
      <c r="EZH67" s="240"/>
      <c r="EZI67" s="240"/>
      <c r="EZJ67" s="240"/>
      <c r="EZK67" s="239"/>
      <c r="EZL67" s="239"/>
      <c r="EZM67" s="240"/>
      <c r="EZN67" s="239"/>
      <c r="EZO67" s="239"/>
      <c r="EZP67" s="240"/>
      <c r="EZQ67" s="240"/>
      <c r="EZR67" s="240"/>
      <c r="EZS67" s="239"/>
      <c r="EZT67" s="239"/>
      <c r="EZU67" s="240"/>
      <c r="EZV67" s="239"/>
      <c r="EZW67" s="239"/>
      <c r="EZX67" s="240"/>
      <c r="EZY67" s="240"/>
      <c r="EZZ67" s="240"/>
      <c r="FAA67" s="239"/>
      <c r="FAB67" s="239"/>
      <c r="FAC67" s="240"/>
      <c r="FAD67" s="239"/>
      <c r="FAE67" s="239"/>
      <c r="FAF67" s="240"/>
      <c r="FAG67" s="240"/>
      <c r="FAH67" s="240"/>
      <c r="FAI67" s="239"/>
      <c r="FAJ67" s="239"/>
      <c r="FAK67" s="240"/>
      <c r="FAL67" s="239"/>
      <c r="FAM67" s="239"/>
      <c r="FAN67" s="240"/>
      <c r="FAO67" s="240"/>
      <c r="FAP67" s="240"/>
      <c r="FAQ67" s="239"/>
      <c r="FAR67" s="239"/>
      <c r="FAS67" s="240"/>
      <c r="FAT67" s="239"/>
      <c r="FAU67" s="239"/>
      <c r="FAV67" s="240"/>
      <c r="FAW67" s="240"/>
      <c r="FAX67" s="240"/>
      <c r="FAY67" s="239"/>
      <c r="FAZ67" s="239"/>
      <c r="FBA67" s="240"/>
      <c r="FBB67" s="239"/>
      <c r="FBC67" s="239"/>
      <c r="FBD67" s="240"/>
      <c r="FBE67" s="240"/>
      <c r="FBF67" s="240"/>
      <c r="FBG67" s="239"/>
      <c r="FBH67" s="239"/>
      <c r="FBI67" s="240"/>
      <c r="FBJ67" s="239"/>
      <c r="FBK67" s="239"/>
      <c r="FBL67" s="240"/>
      <c r="FBM67" s="240"/>
      <c r="FBN67" s="240"/>
      <c r="FBO67" s="239"/>
      <c r="FBP67" s="239"/>
      <c r="FBQ67" s="240"/>
      <c r="FBR67" s="239"/>
      <c r="FBS67" s="239"/>
      <c r="FBT67" s="240"/>
      <c r="FBU67" s="240"/>
      <c r="FBV67" s="240"/>
      <c r="FBW67" s="239"/>
      <c r="FBX67" s="239"/>
      <c r="FBY67" s="240"/>
      <c r="FBZ67" s="239"/>
      <c r="FCA67" s="239"/>
      <c r="FCB67" s="240"/>
      <c r="FCC67" s="240"/>
      <c r="FCD67" s="240"/>
      <c r="FCE67" s="239"/>
      <c r="FCF67" s="239"/>
      <c r="FCG67" s="240"/>
      <c r="FCH67" s="239"/>
      <c r="FCI67" s="239"/>
      <c r="FCJ67" s="240"/>
      <c r="FCK67" s="240"/>
      <c r="FCL67" s="240"/>
      <c r="FCM67" s="239"/>
      <c r="FCN67" s="239"/>
      <c r="FCO67" s="240"/>
      <c r="FCP67" s="239"/>
      <c r="FCQ67" s="239"/>
      <c r="FCR67" s="240"/>
      <c r="FCS67" s="240"/>
      <c r="FCT67" s="240"/>
      <c r="FCU67" s="239"/>
      <c r="FCV67" s="239"/>
      <c r="FCW67" s="240"/>
      <c r="FCX67" s="239"/>
      <c r="FCY67" s="239"/>
      <c r="FCZ67" s="240"/>
      <c r="FDA67" s="240"/>
      <c r="FDB67" s="240"/>
      <c r="FDC67" s="239"/>
      <c r="FDD67" s="239"/>
      <c r="FDE67" s="240"/>
      <c r="FDF67" s="239"/>
      <c r="FDG67" s="239"/>
      <c r="FDH67" s="240"/>
      <c r="FDI67" s="240"/>
      <c r="FDJ67" s="240"/>
      <c r="FDK67" s="239"/>
      <c r="FDL67" s="239"/>
      <c r="FDM67" s="240"/>
      <c r="FDN67" s="239"/>
      <c r="FDO67" s="239"/>
      <c r="FDP67" s="240"/>
      <c r="FDQ67" s="240"/>
      <c r="FDR67" s="240"/>
      <c r="FDS67" s="239"/>
      <c r="FDT67" s="239"/>
      <c r="FDU67" s="240"/>
      <c r="FDV67" s="239"/>
      <c r="FDW67" s="239"/>
      <c r="FDX67" s="240"/>
      <c r="FDY67" s="240"/>
      <c r="FDZ67" s="240"/>
      <c r="FEA67" s="239"/>
      <c r="FEB67" s="239"/>
      <c r="FEC67" s="240"/>
      <c r="FED67" s="239"/>
      <c r="FEE67" s="239"/>
      <c r="FEF67" s="240"/>
      <c r="FEG67" s="240"/>
      <c r="FEH67" s="240"/>
      <c r="FEI67" s="239"/>
      <c r="FEJ67" s="239"/>
      <c r="FEK67" s="240"/>
      <c r="FEL67" s="239"/>
      <c r="FEM67" s="239"/>
      <c r="FEN67" s="240"/>
      <c r="FEO67" s="240"/>
      <c r="FEP67" s="240"/>
      <c r="FEQ67" s="239"/>
      <c r="FER67" s="239"/>
      <c r="FES67" s="240"/>
      <c r="FET67" s="239"/>
      <c r="FEU67" s="239"/>
      <c r="FEV67" s="240"/>
      <c r="FEW67" s="240"/>
      <c r="FEX67" s="240"/>
      <c r="FEY67" s="239"/>
      <c r="FEZ67" s="239"/>
      <c r="FFA67" s="240"/>
      <c r="FFB67" s="239"/>
      <c r="FFC67" s="239"/>
      <c r="FFD67" s="240"/>
      <c r="FFE67" s="240"/>
      <c r="FFF67" s="240"/>
      <c r="FFG67" s="239"/>
      <c r="FFH67" s="239"/>
      <c r="FFI67" s="240"/>
      <c r="FFJ67" s="239"/>
      <c r="FFK67" s="239"/>
      <c r="FFL67" s="240"/>
      <c r="FFM67" s="240"/>
      <c r="FFN67" s="240"/>
      <c r="FFO67" s="239"/>
      <c r="FFP67" s="239"/>
      <c r="FFQ67" s="240"/>
      <c r="FFR67" s="239"/>
      <c r="FFS67" s="239"/>
      <c r="FFT67" s="240"/>
      <c r="FFU67" s="240"/>
      <c r="FFV67" s="240"/>
      <c r="FFW67" s="239"/>
      <c r="FFX67" s="239"/>
      <c r="FFY67" s="240"/>
      <c r="FFZ67" s="239"/>
      <c r="FGA67" s="239"/>
      <c r="FGB67" s="240"/>
      <c r="FGC67" s="240"/>
      <c r="FGD67" s="240"/>
      <c r="FGE67" s="239"/>
      <c r="FGF67" s="239"/>
      <c r="FGG67" s="240"/>
      <c r="FGH67" s="239"/>
      <c r="FGI67" s="239"/>
      <c r="FGJ67" s="240"/>
      <c r="FGK67" s="240"/>
      <c r="FGL67" s="240"/>
      <c r="FGM67" s="239"/>
      <c r="FGN67" s="239"/>
      <c r="FGO67" s="240"/>
      <c r="FGP67" s="239"/>
      <c r="FGQ67" s="239"/>
      <c r="FGR67" s="240"/>
      <c r="FGS67" s="240"/>
      <c r="FGT67" s="240"/>
      <c r="FGU67" s="239"/>
      <c r="FGV67" s="239"/>
      <c r="FGW67" s="240"/>
      <c r="FGX67" s="239"/>
      <c r="FGY67" s="239"/>
      <c r="FGZ67" s="240"/>
      <c r="FHA67" s="240"/>
      <c r="FHB67" s="240"/>
      <c r="FHC67" s="239"/>
      <c r="FHD67" s="239"/>
      <c r="FHE67" s="240"/>
      <c r="FHF67" s="239"/>
      <c r="FHG67" s="239"/>
      <c r="FHH67" s="240"/>
      <c r="FHI67" s="240"/>
      <c r="FHJ67" s="240"/>
      <c r="FHK67" s="239"/>
      <c r="FHL67" s="239"/>
      <c r="FHM67" s="240"/>
      <c r="FHN67" s="239"/>
      <c r="FHO67" s="239"/>
      <c r="FHP67" s="240"/>
      <c r="FHQ67" s="240"/>
      <c r="FHR67" s="240"/>
      <c r="FHS67" s="239"/>
      <c r="FHT67" s="239"/>
      <c r="FHU67" s="240"/>
      <c r="FHV67" s="239"/>
      <c r="FHW67" s="239"/>
      <c r="FHX67" s="240"/>
      <c r="FHY67" s="240"/>
      <c r="FHZ67" s="240"/>
      <c r="FIA67" s="239"/>
      <c r="FIB67" s="239"/>
      <c r="FIC67" s="240"/>
      <c r="FID67" s="239"/>
      <c r="FIE67" s="239"/>
      <c r="FIF67" s="240"/>
      <c r="FIG67" s="240"/>
      <c r="FIH67" s="240"/>
      <c r="FII67" s="239"/>
      <c r="FIJ67" s="239"/>
      <c r="FIK67" s="240"/>
      <c r="FIL67" s="239"/>
      <c r="FIM67" s="239"/>
      <c r="FIN67" s="240"/>
      <c r="FIO67" s="240"/>
      <c r="FIP67" s="240"/>
      <c r="FIQ67" s="239"/>
      <c r="FIR67" s="239"/>
      <c r="FIS67" s="240"/>
      <c r="FIT67" s="239"/>
      <c r="FIU67" s="239"/>
      <c r="FIV67" s="240"/>
      <c r="FIW67" s="240"/>
      <c r="FIX67" s="240"/>
      <c r="FIY67" s="239"/>
      <c r="FIZ67" s="239"/>
      <c r="FJA67" s="240"/>
      <c r="FJB67" s="239"/>
      <c r="FJC67" s="239"/>
      <c r="FJD67" s="240"/>
      <c r="FJE67" s="240"/>
      <c r="FJF67" s="240"/>
      <c r="FJG67" s="239"/>
      <c r="FJH67" s="239"/>
      <c r="FJI67" s="240"/>
      <c r="FJJ67" s="239"/>
      <c r="FJK67" s="239"/>
      <c r="FJL67" s="240"/>
      <c r="FJM67" s="240"/>
      <c r="FJN67" s="240"/>
      <c r="FJO67" s="239"/>
      <c r="FJP67" s="239"/>
      <c r="FJQ67" s="240"/>
      <c r="FJR67" s="239"/>
      <c r="FJS67" s="239"/>
      <c r="FJT67" s="240"/>
      <c r="FJU67" s="240"/>
      <c r="FJV67" s="240"/>
      <c r="FJW67" s="239"/>
      <c r="FJX67" s="239"/>
      <c r="FJY67" s="240"/>
      <c r="FJZ67" s="239"/>
      <c r="FKA67" s="239"/>
      <c r="FKB67" s="240"/>
      <c r="FKC67" s="240"/>
      <c r="FKD67" s="240"/>
      <c r="FKE67" s="239"/>
      <c r="FKF67" s="239"/>
      <c r="FKG67" s="240"/>
      <c r="FKH67" s="239"/>
      <c r="FKI67" s="239"/>
      <c r="FKJ67" s="240"/>
      <c r="FKK67" s="240"/>
      <c r="FKL67" s="240"/>
      <c r="FKM67" s="239"/>
      <c r="FKN67" s="239"/>
      <c r="FKO67" s="240"/>
      <c r="FKP67" s="239"/>
      <c r="FKQ67" s="239"/>
      <c r="FKR67" s="240"/>
      <c r="FKS67" s="240"/>
      <c r="FKT67" s="240"/>
      <c r="FKU67" s="239"/>
      <c r="FKV67" s="239"/>
      <c r="FKW67" s="240"/>
      <c r="FKX67" s="239"/>
      <c r="FKY67" s="239"/>
      <c r="FKZ67" s="240"/>
      <c r="FLA67" s="240"/>
      <c r="FLB67" s="240"/>
      <c r="FLC67" s="239"/>
      <c r="FLD67" s="239"/>
      <c r="FLE67" s="240"/>
      <c r="FLF67" s="239"/>
      <c r="FLG67" s="239"/>
      <c r="FLH67" s="240"/>
      <c r="FLI67" s="240"/>
      <c r="FLJ67" s="240"/>
      <c r="FLK67" s="239"/>
      <c r="FLL67" s="239"/>
      <c r="FLM67" s="240"/>
      <c r="FLN67" s="239"/>
      <c r="FLO67" s="239"/>
      <c r="FLP67" s="240"/>
      <c r="FLQ67" s="240"/>
      <c r="FLR67" s="240"/>
      <c r="FLS67" s="239"/>
      <c r="FLT67" s="239"/>
      <c r="FLU67" s="240"/>
      <c r="FLV67" s="239"/>
      <c r="FLW67" s="239"/>
      <c r="FLX67" s="240"/>
      <c r="FLY67" s="240"/>
      <c r="FLZ67" s="240"/>
      <c r="FMA67" s="239"/>
      <c r="FMB67" s="239"/>
      <c r="FMC67" s="240"/>
      <c r="FMD67" s="239"/>
      <c r="FME67" s="239"/>
      <c r="FMF67" s="240"/>
      <c r="FMG67" s="240"/>
      <c r="FMH67" s="240"/>
      <c r="FMI67" s="239"/>
      <c r="FMJ67" s="239"/>
      <c r="FMK67" s="240"/>
      <c r="FML67" s="239"/>
      <c r="FMM67" s="239"/>
      <c r="FMN67" s="240"/>
      <c r="FMO67" s="240"/>
      <c r="FMP67" s="240"/>
      <c r="FMQ67" s="239"/>
      <c r="FMR67" s="239"/>
      <c r="FMS67" s="240"/>
      <c r="FMT67" s="239"/>
      <c r="FMU67" s="239"/>
      <c r="FMV67" s="240"/>
      <c r="FMW67" s="240"/>
      <c r="FMX67" s="240"/>
      <c r="FMY67" s="239"/>
      <c r="FMZ67" s="239"/>
      <c r="FNA67" s="240"/>
      <c r="FNB67" s="239"/>
      <c r="FNC67" s="239"/>
      <c r="FND67" s="240"/>
      <c r="FNE67" s="240"/>
      <c r="FNF67" s="240"/>
      <c r="FNG67" s="239"/>
      <c r="FNH67" s="239"/>
      <c r="FNI67" s="240"/>
      <c r="FNJ67" s="239"/>
      <c r="FNK67" s="239"/>
      <c r="FNL67" s="240"/>
      <c r="FNM67" s="240"/>
      <c r="FNN67" s="240"/>
      <c r="FNO67" s="239"/>
      <c r="FNP67" s="239"/>
      <c r="FNQ67" s="240"/>
      <c r="FNR67" s="239"/>
      <c r="FNS67" s="239"/>
      <c r="FNT67" s="240"/>
      <c r="FNU67" s="240"/>
      <c r="FNV67" s="240"/>
      <c r="FNW67" s="239"/>
      <c r="FNX67" s="239"/>
      <c r="FNY67" s="240"/>
      <c r="FNZ67" s="239"/>
      <c r="FOA67" s="239"/>
      <c r="FOB67" s="240"/>
      <c r="FOC67" s="240"/>
      <c r="FOD67" s="240"/>
      <c r="FOE67" s="239"/>
      <c r="FOF67" s="239"/>
      <c r="FOG67" s="240"/>
      <c r="FOH67" s="239"/>
      <c r="FOI67" s="239"/>
      <c r="FOJ67" s="240"/>
      <c r="FOK67" s="240"/>
      <c r="FOL67" s="240"/>
      <c r="FOM67" s="239"/>
      <c r="FON67" s="239"/>
      <c r="FOO67" s="240"/>
      <c r="FOP67" s="239"/>
      <c r="FOQ67" s="239"/>
      <c r="FOR67" s="240"/>
      <c r="FOS67" s="240"/>
      <c r="FOT67" s="240"/>
      <c r="FOU67" s="239"/>
      <c r="FOV67" s="239"/>
      <c r="FOW67" s="240"/>
      <c r="FOX67" s="239"/>
      <c r="FOY67" s="239"/>
      <c r="FOZ67" s="240"/>
      <c r="FPA67" s="240"/>
      <c r="FPB67" s="240"/>
      <c r="FPC67" s="239"/>
      <c r="FPD67" s="239"/>
      <c r="FPE67" s="240"/>
      <c r="FPF67" s="239"/>
      <c r="FPG67" s="239"/>
      <c r="FPH67" s="240"/>
      <c r="FPI67" s="240"/>
      <c r="FPJ67" s="240"/>
      <c r="FPK67" s="239"/>
      <c r="FPL67" s="239"/>
      <c r="FPM67" s="240"/>
      <c r="FPN67" s="239"/>
      <c r="FPO67" s="239"/>
      <c r="FPP67" s="240"/>
      <c r="FPQ67" s="240"/>
      <c r="FPR67" s="240"/>
      <c r="FPS67" s="239"/>
      <c r="FPT67" s="239"/>
      <c r="FPU67" s="240"/>
      <c r="FPV67" s="239"/>
      <c r="FPW67" s="239"/>
      <c r="FPX67" s="240"/>
      <c r="FPY67" s="240"/>
      <c r="FPZ67" s="240"/>
      <c r="FQA67" s="239"/>
      <c r="FQB67" s="239"/>
      <c r="FQC67" s="240"/>
      <c r="FQD67" s="239"/>
      <c r="FQE67" s="239"/>
      <c r="FQF67" s="240"/>
      <c r="FQG67" s="240"/>
      <c r="FQH67" s="240"/>
      <c r="FQI67" s="239"/>
      <c r="FQJ67" s="239"/>
      <c r="FQK67" s="240"/>
      <c r="FQL67" s="239"/>
      <c r="FQM67" s="239"/>
      <c r="FQN67" s="240"/>
      <c r="FQO67" s="240"/>
      <c r="FQP67" s="240"/>
      <c r="FQQ67" s="239"/>
      <c r="FQR67" s="239"/>
      <c r="FQS67" s="240"/>
      <c r="FQT67" s="239"/>
      <c r="FQU67" s="239"/>
      <c r="FQV67" s="240"/>
      <c r="FQW67" s="240"/>
      <c r="FQX67" s="240"/>
      <c r="FQY67" s="239"/>
      <c r="FQZ67" s="239"/>
      <c r="FRA67" s="240"/>
      <c r="FRB67" s="239"/>
      <c r="FRC67" s="239"/>
      <c r="FRD67" s="240"/>
      <c r="FRE67" s="240"/>
      <c r="FRF67" s="240"/>
      <c r="FRG67" s="239"/>
      <c r="FRH67" s="239"/>
      <c r="FRI67" s="240"/>
      <c r="FRJ67" s="239"/>
      <c r="FRK67" s="239"/>
      <c r="FRL67" s="240"/>
      <c r="FRM67" s="240"/>
      <c r="FRN67" s="240"/>
      <c r="FRO67" s="239"/>
      <c r="FRP67" s="239"/>
      <c r="FRQ67" s="240"/>
      <c r="FRR67" s="239"/>
      <c r="FRS67" s="239"/>
      <c r="FRT67" s="240"/>
      <c r="FRU67" s="240"/>
      <c r="FRV67" s="240"/>
      <c r="FRW67" s="239"/>
      <c r="FRX67" s="239"/>
      <c r="FRY67" s="240"/>
      <c r="FRZ67" s="239"/>
      <c r="FSA67" s="239"/>
      <c r="FSB67" s="240"/>
      <c r="FSC67" s="240"/>
      <c r="FSD67" s="240"/>
      <c r="FSE67" s="239"/>
      <c r="FSF67" s="239"/>
      <c r="FSG67" s="240"/>
      <c r="FSH67" s="239"/>
      <c r="FSI67" s="239"/>
      <c r="FSJ67" s="240"/>
      <c r="FSK67" s="240"/>
      <c r="FSL67" s="240"/>
      <c r="FSM67" s="239"/>
      <c r="FSN67" s="239"/>
      <c r="FSO67" s="240"/>
      <c r="FSP67" s="239"/>
      <c r="FSQ67" s="239"/>
      <c r="FSR67" s="240"/>
      <c r="FSS67" s="240"/>
      <c r="FST67" s="240"/>
      <c r="FSU67" s="239"/>
      <c r="FSV67" s="239"/>
      <c r="FSW67" s="240"/>
      <c r="FSX67" s="239"/>
      <c r="FSY67" s="239"/>
      <c r="FSZ67" s="240"/>
      <c r="FTA67" s="240"/>
      <c r="FTB67" s="240"/>
      <c r="FTC67" s="239"/>
      <c r="FTD67" s="239"/>
      <c r="FTE67" s="240"/>
      <c r="FTF67" s="239"/>
      <c r="FTG67" s="239"/>
      <c r="FTH67" s="240"/>
      <c r="FTI67" s="240"/>
      <c r="FTJ67" s="240"/>
      <c r="FTK67" s="239"/>
      <c r="FTL67" s="239"/>
      <c r="FTM67" s="240"/>
      <c r="FTN67" s="239"/>
      <c r="FTO67" s="239"/>
      <c r="FTP67" s="240"/>
      <c r="FTQ67" s="240"/>
      <c r="FTR67" s="240"/>
      <c r="FTS67" s="239"/>
      <c r="FTT67" s="239"/>
      <c r="FTU67" s="240"/>
      <c r="FTV67" s="239"/>
      <c r="FTW67" s="239"/>
      <c r="FTX67" s="240"/>
      <c r="FTY67" s="240"/>
      <c r="FTZ67" s="240"/>
      <c r="FUA67" s="239"/>
      <c r="FUB67" s="239"/>
      <c r="FUC67" s="240"/>
      <c r="FUD67" s="239"/>
      <c r="FUE67" s="239"/>
      <c r="FUF67" s="240"/>
      <c r="FUG67" s="240"/>
      <c r="FUH67" s="240"/>
      <c r="FUI67" s="239"/>
      <c r="FUJ67" s="239"/>
      <c r="FUK67" s="240"/>
      <c r="FUL67" s="239"/>
      <c r="FUM67" s="239"/>
      <c r="FUN67" s="240"/>
      <c r="FUO67" s="240"/>
      <c r="FUP67" s="240"/>
      <c r="FUQ67" s="239"/>
      <c r="FUR67" s="239"/>
      <c r="FUS67" s="240"/>
      <c r="FUT67" s="239"/>
      <c r="FUU67" s="239"/>
      <c r="FUV67" s="240"/>
      <c r="FUW67" s="240"/>
      <c r="FUX67" s="240"/>
      <c r="FUY67" s="239"/>
      <c r="FUZ67" s="239"/>
      <c r="FVA67" s="240"/>
      <c r="FVB67" s="239"/>
      <c r="FVC67" s="239"/>
      <c r="FVD67" s="240"/>
      <c r="FVE67" s="240"/>
      <c r="FVF67" s="240"/>
      <c r="FVG67" s="239"/>
      <c r="FVH67" s="239"/>
      <c r="FVI67" s="240"/>
      <c r="FVJ67" s="239"/>
      <c r="FVK67" s="239"/>
      <c r="FVL67" s="240"/>
      <c r="FVM67" s="240"/>
      <c r="FVN67" s="240"/>
      <c r="FVO67" s="239"/>
      <c r="FVP67" s="239"/>
      <c r="FVQ67" s="240"/>
      <c r="FVR67" s="239"/>
      <c r="FVS67" s="239"/>
      <c r="FVT67" s="240"/>
      <c r="FVU67" s="240"/>
      <c r="FVV67" s="240"/>
      <c r="FVW67" s="239"/>
      <c r="FVX67" s="239"/>
      <c r="FVY67" s="240"/>
      <c r="FVZ67" s="239"/>
      <c r="FWA67" s="239"/>
      <c r="FWB67" s="240"/>
      <c r="FWC67" s="240"/>
      <c r="FWD67" s="240"/>
      <c r="FWE67" s="239"/>
      <c r="FWF67" s="239"/>
      <c r="FWG67" s="240"/>
      <c r="FWH67" s="239"/>
      <c r="FWI67" s="239"/>
      <c r="FWJ67" s="240"/>
      <c r="FWK67" s="240"/>
      <c r="FWL67" s="240"/>
      <c r="FWM67" s="239"/>
      <c r="FWN67" s="239"/>
      <c r="FWO67" s="240"/>
      <c r="FWP67" s="239"/>
      <c r="FWQ67" s="239"/>
      <c r="FWR67" s="240"/>
      <c r="FWS67" s="240"/>
      <c r="FWT67" s="240"/>
      <c r="FWU67" s="239"/>
      <c r="FWV67" s="239"/>
      <c r="FWW67" s="240"/>
      <c r="FWX67" s="239"/>
      <c r="FWY67" s="239"/>
      <c r="FWZ67" s="240"/>
      <c r="FXA67" s="240"/>
      <c r="FXB67" s="240"/>
      <c r="FXC67" s="239"/>
      <c r="FXD67" s="239"/>
      <c r="FXE67" s="240"/>
      <c r="FXF67" s="239"/>
      <c r="FXG67" s="239"/>
      <c r="FXH67" s="240"/>
      <c r="FXI67" s="240"/>
      <c r="FXJ67" s="240"/>
      <c r="FXK67" s="239"/>
      <c r="FXL67" s="239"/>
      <c r="FXM67" s="240"/>
      <c r="FXN67" s="239"/>
      <c r="FXO67" s="239"/>
      <c r="FXP67" s="240"/>
      <c r="FXQ67" s="240"/>
      <c r="FXR67" s="240"/>
      <c r="FXS67" s="239"/>
      <c r="FXT67" s="239"/>
      <c r="FXU67" s="240"/>
      <c r="FXV67" s="239"/>
      <c r="FXW67" s="239"/>
      <c r="FXX67" s="240"/>
      <c r="FXY67" s="240"/>
      <c r="FXZ67" s="240"/>
      <c r="FYA67" s="239"/>
      <c r="FYB67" s="239"/>
      <c r="FYC67" s="240"/>
      <c r="FYD67" s="239"/>
      <c r="FYE67" s="239"/>
      <c r="FYF67" s="240"/>
      <c r="FYG67" s="240"/>
      <c r="FYH67" s="240"/>
      <c r="FYI67" s="239"/>
      <c r="FYJ67" s="239"/>
      <c r="FYK67" s="240"/>
      <c r="FYL67" s="239"/>
      <c r="FYM67" s="239"/>
      <c r="FYN67" s="240"/>
      <c r="FYO67" s="240"/>
      <c r="FYP67" s="240"/>
      <c r="FYQ67" s="239"/>
      <c r="FYR67" s="239"/>
      <c r="FYS67" s="240"/>
      <c r="FYT67" s="239"/>
      <c r="FYU67" s="239"/>
      <c r="FYV67" s="240"/>
      <c r="FYW67" s="240"/>
      <c r="FYX67" s="240"/>
      <c r="FYY67" s="239"/>
      <c r="FYZ67" s="239"/>
      <c r="FZA67" s="240"/>
      <c r="FZB67" s="239"/>
      <c r="FZC67" s="239"/>
      <c r="FZD67" s="240"/>
      <c r="FZE67" s="240"/>
      <c r="FZF67" s="240"/>
      <c r="FZG67" s="239"/>
      <c r="FZH67" s="239"/>
      <c r="FZI67" s="240"/>
      <c r="FZJ67" s="239"/>
      <c r="FZK67" s="239"/>
      <c r="FZL67" s="240"/>
      <c r="FZM67" s="240"/>
      <c r="FZN67" s="240"/>
      <c r="FZO67" s="239"/>
      <c r="FZP67" s="239"/>
      <c r="FZQ67" s="240"/>
      <c r="FZR67" s="239"/>
      <c r="FZS67" s="239"/>
      <c r="FZT67" s="240"/>
      <c r="FZU67" s="240"/>
      <c r="FZV67" s="240"/>
      <c r="FZW67" s="239"/>
      <c r="FZX67" s="239"/>
      <c r="FZY67" s="240"/>
      <c r="FZZ67" s="239"/>
      <c r="GAA67" s="239"/>
      <c r="GAB67" s="240"/>
      <c r="GAC67" s="240"/>
      <c r="GAD67" s="240"/>
      <c r="GAE67" s="239"/>
      <c r="GAF67" s="239"/>
      <c r="GAG67" s="240"/>
      <c r="GAH67" s="239"/>
      <c r="GAI67" s="239"/>
      <c r="GAJ67" s="240"/>
      <c r="GAK67" s="240"/>
      <c r="GAL67" s="240"/>
      <c r="GAM67" s="239"/>
      <c r="GAN67" s="239"/>
      <c r="GAO67" s="240"/>
      <c r="GAP67" s="239"/>
      <c r="GAQ67" s="239"/>
      <c r="GAR67" s="240"/>
      <c r="GAS67" s="240"/>
      <c r="GAT67" s="240"/>
      <c r="GAU67" s="239"/>
      <c r="GAV67" s="239"/>
      <c r="GAW67" s="240"/>
      <c r="GAX67" s="239"/>
      <c r="GAY67" s="239"/>
      <c r="GAZ67" s="240"/>
      <c r="GBA67" s="240"/>
      <c r="GBB67" s="240"/>
      <c r="GBC67" s="239"/>
      <c r="GBD67" s="239"/>
      <c r="GBE67" s="240"/>
      <c r="GBF67" s="239"/>
      <c r="GBG67" s="239"/>
      <c r="GBH67" s="240"/>
      <c r="GBI67" s="240"/>
      <c r="GBJ67" s="240"/>
      <c r="GBK67" s="239"/>
      <c r="GBL67" s="239"/>
      <c r="GBM67" s="240"/>
      <c r="GBN67" s="239"/>
      <c r="GBO67" s="239"/>
      <c r="GBP67" s="240"/>
      <c r="GBQ67" s="240"/>
      <c r="GBR67" s="240"/>
      <c r="GBS67" s="239"/>
      <c r="GBT67" s="239"/>
      <c r="GBU67" s="240"/>
      <c r="GBV67" s="239"/>
      <c r="GBW67" s="239"/>
      <c r="GBX67" s="240"/>
      <c r="GBY67" s="240"/>
      <c r="GBZ67" s="240"/>
      <c r="GCA67" s="239"/>
      <c r="GCB67" s="239"/>
      <c r="GCC67" s="240"/>
      <c r="GCD67" s="239"/>
      <c r="GCE67" s="239"/>
      <c r="GCF67" s="240"/>
      <c r="GCG67" s="240"/>
      <c r="GCH67" s="240"/>
      <c r="GCI67" s="239"/>
      <c r="GCJ67" s="239"/>
      <c r="GCK67" s="240"/>
      <c r="GCL67" s="239"/>
      <c r="GCM67" s="239"/>
      <c r="GCN67" s="240"/>
      <c r="GCO67" s="240"/>
      <c r="GCP67" s="240"/>
      <c r="GCQ67" s="239"/>
      <c r="GCR67" s="239"/>
      <c r="GCS67" s="240"/>
      <c r="GCT67" s="239"/>
      <c r="GCU67" s="239"/>
      <c r="GCV67" s="240"/>
      <c r="GCW67" s="240"/>
      <c r="GCX67" s="240"/>
      <c r="GCY67" s="239"/>
      <c r="GCZ67" s="239"/>
      <c r="GDA67" s="240"/>
      <c r="GDB67" s="239"/>
      <c r="GDC67" s="239"/>
      <c r="GDD67" s="240"/>
      <c r="GDE67" s="240"/>
      <c r="GDF67" s="240"/>
      <c r="GDG67" s="239"/>
      <c r="GDH67" s="239"/>
      <c r="GDI67" s="240"/>
      <c r="GDJ67" s="239"/>
      <c r="GDK67" s="239"/>
      <c r="GDL67" s="240"/>
      <c r="GDM67" s="240"/>
      <c r="GDN67" s="240"/>
      <c r="GDO67" s="239"/>
      <c r="GDP67" s="239"/>
      <c r="GDQ67" s="240"/>
      <c r="GDR67" s="239"/>
      <c r="GDS67" s="239"/>
      <c r="GDT67" s="240"/>
      <c r="GDU67" s="240"/>
      <c r="GDV67" s="240"/>
      <c r="GDW67" s="239"/>
      <c r="GDX67" s="239"/>
      <c r="GDY67" s="240"/>
      <c r="GDZ67" s="239"/>
      <c r="GEA67" s="239"/>
      <c r="GEB67" s="240"/>
      <c r="GEC67" s="240"/>
      <c r="GED67" s="240"/>
      <c r="GEE67" s="239"/>
      <c r="GEF67" s="239"/>
      <c r="GEG67" s="240"/>
      <c r="GEH67" s="239"/>
      <c r="GEI67" s="239"/>
      <c r="GEJ67" s="240"/>
      <c r="GEK67" s="240"/>
      <c r="GEL67" s="240"/>
      <c r="GEM67" s="239"/>
      <c r="GEN67" s="239"/>
      <c r="GEO67" s="240"/>
      <c r="GEP67" s="239"/>
      <c r="GEQ67" s="239"/>
      <c r="GER67" s="240"/>
      <c r="GES67" s="240"/>
      <c r="GET67" s="240"/>
      <c r="GEU67" s="239"/>
      <c r="GEV67" s="239"/>
      <c r="GEW67" s="240"/>
      <c r="GEX67" s="239"/>
      <c r="GEY67" s="239"/>
      <c r="GEZ67" s="240"/>
      <c r="GFA67" s="240"/>
      <c r="GFB67" s="240"/>
      <c r="GFC67" s="239"/>
      <c r="GFD67" s="239"/>
      <c r="GFE67" s="240"/>
      <c r="GFF67" s="239"/>
      <c r="GFG67" s="239"/>
      <c r="GFH67" s="240"/>
      <c r="GFI67" s="240"/>
      <c r="GFJ67" s="240"/>
      <c r="GFK67" s="239"/>
      <c r="GFL67" s="239"/>
      <c r="GFM67" s="240"/>
      <c r="GFN67" s="239"/>
      <c r="GFO67" s="239"/>
      <c r="GFP67" s="240"/>
      <c r="GFQ67" s="240"/>
      <c r="GFR67" s="240"/>
      <c r="GFS67" s="239"/>
      <c r="GFT67" s="239"/>
      <c r="GFU67" s="240"/>
      <c r="GFV67" s="239"/>
      <c r="GFW67" s="239"/>
      <c r="GFX67" s="240"/>
      <c r="GFY67" s="240"/>
      <c r="GFZ67" s="240"/>
      <c r="GGA67" s="239"/>
      <c r="GGB67" s="239"/>
      <c r="GGC67" s="240"/>
      <c r="GGD67" s="239"/>
      <c r="GGE67" s="239"/>
      <c r="GGF67" s="240"/>
      <c r="GGG67" s="240"/>
      <c r="GGH67" s="240"/>
      <c r="GGI67" s="239"/>
      <c r="GGJ67" s="239"/>
      <c r="GGK67" s="240"/>
      <c r="GGL67" s="239"/>
      <c r="GGM67" s="239"/>
      <c r="GGN67" s="240"/>
      <c r="GGO67" s="240"/>
      <c r="GGP67" s="240"/>
      <c r="GGQ67" s="239"/>
      <c r="GGR67" s="239"/>
      <c r="GGS67" s="240"/>
      <c r="GGT67" s="239"/>
      <c r="GGU67" s="239"/>
      <c r="GGV67" s="240"/>
      <c r="GGW67" s="240"/>
      <c r="GGX67" s="240"/>
      <c r="GGY67" s="239"/>
      <c r="GGZ67" s="239"/>
      <c r="GHA67" s="240"/>
      <c r="GHB67" s="239"/>
      <c r="GHC67" s="239"/>
      <c r="GHD67" s="240"/>
      <c r="GHE67" s="240"/>
      <c r="GHF67" s="240"/>
      <c r="GHG67" s="239"/>
      <c r="GHH67" s="239"/>
      <c r="GHI67" s="240"/>
      <c r="GHJ67" s="239"/>
      <c r="GHK67" s="239"/>
      <c r="GHL67" s="240"/>
      <c r="GHM67" s="240"/>
      <c r="GHN67" s="240"/>
      <c r="GHO67" s="239"/>
      <c r="GHP67" s="239"/>
      <c r="GHQ67" s="240"/>
      <c r="GHR67" s="239"/>
      <c r="GHS67" s="239"/>
      <c r="GHT67" s="240"/>
      <c r="GHU67" s="240"/>
      <c r="GHV67" s="240"/>
      <c r="GHW67" s="239"/>
      <c r="GHX67" s="239"/>
      <c r="GHY67" s="240"/>
      <c r="GHZ67" s="239"/>
      <c r="GIA67" s="239"/>
      <c r="GIB67" s="240"/>
      <c r="GIC67" s="240"/>
      <c r="GID67" s="240"/>
      <c r="GIE67" s="239"/>
      <c r="GIF67" s="239"/>
      <c r="GIG67" s="240"/>
      <c r="GIH67" s="239"/>
      <c r="GII67" s="239"/>
      <c r="GIJ67" s="240"/>
      <c r="GIK67" s="240"/>
      <c r="GIL67" s="240"/>
      <c r="GIM67" s="239"/>
      <c r="GIN67" s="239"/>
      <c r="GIO67" s="240"/>
      <c r="GIP67" s="239"/>
      <c r="GIQ67" s="239"/>
      <c r="GIR67" s="240"/>
      <c r="GIS67" s="240"/>
      <c r="GIT67" s="240"/>
      <c r="GIU67" s="239"/>
      <c r="GIV67" s="239"/>
      <c r="GIW67" s="240"/>
      <c r="GIX67" s="239"/>
      <c r="GIY67" s="239"/>
      <c r="GIZ67" s="240"/>
      <c r="GJA67" s="240"/>
      <c r="GJB67" s="240"/>
      <c r="GJC67" s="239"/>
      <c r="GJD67" s="239"/>
      <c r="GJE67" s="240"/>
      <c r="GJF67" s="239"/>
      <c r="GJG67" s="239"/>
      <c r="GJH67" s="240"/>
      <c r="GJI67" s="240"/>
      <c r="GJJ67" s="240"/>
      <c r="GJK67" s="239"/>
      <c r="GJL67" s="239"/>
      <c r="GJM67" s="240"/>
      <c r="GJN67" s="239"/>
      <c r="GJO67" s="239"/>
      <c r="GJP67" s="240"/>
      <c r="GJQ67" s="240"/>
      <c r="GJR67" s="240"/>
      <c r="GJS67" s="239"/>
      <c r="GJT67" s="239"/>
      <c r="GJU67" s="240"/>
      <c r="GJV67" s="239"/>
      <c r="GJW67" s="239"/>
      <c r="GJX67" s="240"/>
      <c r="GJY67" s="240"/>
      <c r="GJZ67" s="240"/>
      <c r="GKA67" s="239"/>
      <c r="GKB67" s="239"/>
      <c r="GKC67" s="240"/>
      <c r="GKD67" s="239"/>
      <c r="GKE67" s="239"/>
      <c r="GKF67" s="240"/>
      <c r="GKG67" s="240"/>
      <c r="GKH67" s="240"/>
      <c r="GKI67" s="239"/>
      <c r="GKJ67" s="239"/>
      <c r="GKK67" s="240"/>
      <c r="GKL67" s="239"/>
      <c r="GKM67" s="239"/>
      <c r="GKN67" s="240"/>
      <c r="GKO67" s="240"/>
      <c r="GKP67" s="240"/>
      <c r="GKQ67" s="239"/>
      <c r="GKR67" s="239"/>
      <c r="GKS67" s="240"/>
      <c r="GKT67" s="239"/>
      <c r="GKU67" s="239"/>
      <c r="GKV67" s="240"/>
      <c r="GKW67" s="240"/>
      <c r="GKX67" s="240"/>
      <c r="GKY67" s="239"/>
      <c r="GKZ67" s="239"/>
      <c r="GLA67" s="240"/>
      <c r="GLB67" s="239"/>
      <c r="GLC67" s="239"/>
      <c r="GLD67" s="240"/>
      <c r="GLE67" s="240"/>
      <c r="GLF67" s="240"/>
      <c r="GLG67" s="239"/>
      <c r="GLH67" s="239"/>
      <c r="GLI67" s="240"/>
      <c r="GLJ67" s="239"/>
      <c r="GLK67" s="239"/>
      <c r="GLL67" s="240"/>
      <c r="GLM67" s="240"/>
      <c r="GLN67" s="240"/>
      <c r="GLO67" s="239"/>
      <c r="GLP67" s="239"/>
      <c r="GLQ67" s="240"/>
      <c r="GLR67" s="239"/>
      <c r="GLS67" s="239"/>
      <c r="GLT67" s="240"/>
      <c r="GLU67" s="240"/>
      <c r="GLV67" s="240"/>
      <c r="GLW67" s="239"/>
      <c r="GLX67" s="239"/>
      <c r="GLY67" s="240"/>
      <c r="GLZ67" s="239"/>
      <c r="GMA67" s="239"/>
      <c r="GMB67" s="240"/>
      <c r="GMC67" s="240"/>
      <c r="GMD67" s="240"/>
      <c r="GME67" s="239"/>
      <c r="GMF67" s="239"/>
      <c r="GMG67" s="240"/>
      <c r="GMH67" s="239"/>
      <c r="GMI67" s="239"/>
      <c r="GMJ67" s="240"/>
      <c r="GMK67" s="240"/>
      <c r="GML67" s="240"/>
      <c r="GMM67" s="239"/>
      <c r="GMN67" s="239"/>
      <c r="GMO67" s="240"/>
      <c r="GMP67" s="239"/>
      <c r="GMQ67" s="239"/>
      <c r="GMR67" s="240"/>
      <c r="GMS67" s="240"/>
      <c r="GMT67" s="240"/>
      <c r="GMU67" s="239"/>
      <c r="GMV67" s="239"/>
      <c r="GMW67" s="240"/>
      <c r="GMX67" s="239"/>
      <c r="GMY67" s="239"/>
      <c r="GMZ67" s="240"/>
      <c r="GNA67" s="240"/>
      <c r="GNB67" s="240"/>
      <c r="GNC67" s="239"/>
      <c r="GND67" s="239"/>
      <c r="GNE67" s="240"/>
      <c r="GNF67" s="239"/>
      <c r="GNG67" s="239"/>
      <c r="GNH67" s="240"/>
      <c r="GNI67" s="240"/>
      <c r="GNJ67" s="240"/>
      <c r="GNK67" s="239"/>
      <c r="GNL67" s="239"/>
      <c r="GNM67" s="240"/>
      <c r="GNN67" s="239"/>
      <c r="GNO67" s="239"/>
      <c r="GNP67" s="240"/>
      <c r="GNQ67" s="240"/>
      <c r="GNR67" s="240"/>
      <c r="GNS67" s="239"/>
      <c r="GNT67" s="239"/>
      <c r="GNU67" s="240"/>
      <c r="GNV67" s="239"/>
      <c r="GNW67" s="239"/>
      <c r="GNX67" s="240"/>
      <c r="GNY67" s="240"/>
      <c r="GNZ67" s="240"/>
      <c r="GOA67" s="239"/>
      <c r="GOB67" s="239"/>
      <c r="GOC67" s="240"/>
      <c r="GOD67" s="239"/>
      <c r="GOE67" s="239"/>
      <c r="GOF67" s="240"/>
      <c r="GOG67" s="240"/>
      <c r="GOH67" s="240"/>
      <c r="GOI67" s="239"/>
      <c r="GOJ67" s="239"/>
      <c r="GOK67" s="240"/>
      <c r="GOL67" s="239"/>
      <c r="GOM67" s="239"/>
      <c r="GON67" s="240"/>
      <c r="GOO67" s="240"/>
      <c r="GOP67" s="240"/>
      <c r="GOQ67" s="239"/>
      <c r="GOR67" s="239"/>
      <c r="GOS67" s="240"/>
      <c r="GOT67" s="239"/>
      <c r="GOU67" s="239"/>
      <c r="GOV67" s="240"/>
      <c r="GOW67" s="240"/>
      <c r="GOX67" s="240"/>
      <c r="GOY67" s="239"/>
      <c r="GOZ67" s="239"/>
      <c r="GPA67" s="240"/>
      <c r="GPB67" s="239"/>
      <c r="GPC67" s="239"/>
      <c r="GPD67" s="240"/>
      <c r="GPE67" s="240"/>
      <c r="GPF67" s="240"/>
      <c r="GPG67" s="239"/>
      <c r="GPH67" s="239"/>
      <c r="GPI67" s="240"/>
      <c r="GPJ67" s="239"/>
      <c r="GPK67" s="239"/>
      <c r="GPL67" s="240"/>
      <c r="GPM67" s="240"/>
      <c r="GPN67" s="240"/>
      <c r="GPO67" s="239"/>
      <c r="GPP67" s="239"/>
      <c r="GPQ67" s="240"/>
      <c r="GPR67" s="239"/>
      <c r="GPS67" s="239"/>
      <c r="GPT67" s="240"/>
      <c r="GPU67" s="240"/>
      <c r="GPV67" s="240"/>
      <c r="GPW67" s="239"/>
      <c r="GPX67" s="239"/>
      <c r="GPY67" s="240"/>
      <c r="GPZ67" s="239"/>
      <c r="GQA67" s="239"/>
      <c r="GQB67" s="240"/>
      <c r="GQC67" s="240"/>
      <c r="GQD67" s="240"/>
      <c r="GQE67" s="239"/>
      <c r="GQF67" s="239"/>
      <c r="GQG67" s="240"/>
      <c r="GQH67" s="239"/>
      <c r="GQI67" s="239"/>
      <c r="GQJ67" s="240"/>
      <c r="GQK67" s="240"/>
      <c r="GQL67" s="240"/>
      <c r="GQM67" s="239"/>
      <c r="GQN67" s="239"/>
      <c r="GQO67" s="240"/>
      <c r="GQP67" s="239"/>
      <c r="GQQ67" s="239"/>
      <c r="GQR67" s="240"/>
      <c r="GQS67" s="240"/>
      <c r="GQT67" s="240"/>
      <c r="GQU67" s="239"/>
      <c r="GQV67" s="239"/>
      <c r="GQW67" s="240"/>
      <c r="GQX67" s="239"/>
      <c r="GQY67" s="239"/>
      <c r="GQZ67" s="240"/>
      <c r="GRA67" s="240"/>
      <c r="GRB67" s="240"/>
      <c r="GRC67" s="239"/>
      <c r="GRD67" s="239"/>
      <c r="GRE67" s="240"/>
      <c r="GRF67" s="239"/>
      <c r="GRG67" s="239"/>
      <c r="GRH67" s="240"/>
      <c r="GRI67" s="240"/>
      <c r="GRJ67" s="240"/>
      <c r="GRK67" s="239"/>
      <c r="GRL67" s="239"/>
      <c r="GRM67" s="240"/>
      <c r="GRN67" s="239"/>
      <c r="GRO67" s="239"/>
      <c r="GRP67" s="240"/>
      <c r="GRQ67" s="240"/>
      <c r="GRR67" s="240"/>
      <c r="GRS67" s="239"/>
      <c r="GRT67" s="239"/>
      <c r="GRU67" s="240"/>
      <c r="GRV67" s="239"/>
      <c r="GRW67" s="239"/>
      <c r="GRX67" s="240"/>
      <c r="GRY67" s="240"/>
      <c r="GRZ67" s="240"/>
      <c r="GSA67" s="239"/>
      <c r="GSB67" s="239"/>
      <c r="GSC67" s="240"/>
      <c r="GSD67" s="239"/>
      <c r="GSE67" s="239"/>
      <c r="GSF67" s="240"/>
      <c r="GSG67" s="240"/>
      <c r="GSH67" s="240"/>
      <c r="GSI67" s="239"/>
      <c r="GSJ67" s="239"/>
      <c r="GSK67" s="240"/>
      <c r="GSL67" s="239"/>
      <c r="GSM67" s="239"/>
      <c r="GSN67" s="240"/>
      <c r="GSO67" s="240"/>
      <c r="GSP67" s="240"/>
      <c r="GSQ67" s="239"/>
      <c r="GSR67" s="239"/>
      <c r="GSS67" s="240"/>
      <c r="GST67" s="239"/>
      <c r="GSU67" s="239"/>
      <c r="GSV67" s="240"/>
      <c r="GSW67" s="240"/>
      <c r="GSX67" s="240"/>
      <c r="GSY67" s="239"/>
      <c r="GSZ67" s="239"/>
      <c r="GTA67" s="240"/>
      <c r="GTB67" s="239"/>
      <c r="GTC67" s="239"/>
      <c r="GTD67" s="240"/>
      <c r="GTE67" s="240"/>
      <c r="GTF67" s="240"/>
      <c r="GTG67" s="239"/>
      <c r="GTH67" s="239"/>
      <c r="GTI67" s="240"/>
      <c r="GTJ67" s="239"/>
      <c r="GTK67" s="239"/>
      <c r="GTL67" s="240"/>
      <c r="GTM67" s="240"/>
      <c r="GTN67" s="240"/>
      <c r="GTO67" s="239"/>
      <c r="GTP67" s="239"/>
      <c r="GTQ67" s="240"/>
      <c r="GTR67" s="239"/>
      <c r="GTS67" s="239"/>
      <c r="GTT67" s="240"/>
      <c r="GTU67" s="240"/>
      <c r="GTV67" s="240"/>
      <c r="GTW67" s="239"/>
      <c r="GTX67" s="239"/>
      <c r="GTY67" s="240"/>
      <c r="GTZ67" s="239"/>
      <c r="GUA67" s="239"/>
      <c r="GUB67" s="240"/>
      <c r="GUC67" s="240"/>
      <c r="GUD67" s="240"/>
      <c r="GUE67" s="239"/>
      <c r="GUF67" s="239"/>
      <c r="GUG67" s="240"/>
      <c r="GUH67" s="239"/>
      <c r="GUI67" s="239"/>
      <c r="GUJ67" s="240"/>
      <c r="GUK67" s="240"/>
      <c r="GUL67" s="240"/>
      <c r="GUM67" s="239"/>
      <c r="GUN67" s="239"/>
      <c r="GUO67" s="240"/>
      <c r="GUP67" s="239"/>
      <c r="GUQ67" s="239"/>
      <c r="GUR67" s="240"/>
      <c r="GUS67" s="240"/>
      <c r="GUT67" s="240"/>
      <c r="GUU67" s="239"/>
      <c r="GUV67" s="239"/>
      <c r="GUW67" s="240"/>
      <c r="GUX67" s="239"/>
      <c r="GUY67" s="239"/>
      <c r="GUZ67" s="240"/>
      <c r="GVA67" s="240"/>
      <c r="GVB67" s="240"/>
      <c r="GVC67" s="239"/>
      <c r="GVD67" s="239"/>
      <c r="GVE67" s="240"/>
      <c r="GVF67" s="239"/>
      <c r="GVG67" s="239"/>
      <c r="GVH67" s="240"/>
      <c r="GVI67" s="240"/>
      <c r="GVJ67" s="240"/>
      <c r="GVK67" s="239"/>
      <c r="GVL67" s="239"/>
      <c r="GVM67" s="240"/>
      <c r="GVN67" s="239"/>
      <c r="GVO67" s="239"/>
      <c r="GVP67" s="240"/>
      <c r="GVQ67" s="240"/>
      <c r="GVR67" s="240"/>
      <c r="GVS67" s="239"/>
      <c r="GVT67" s="239"/>
      <c r="GVU67" s="240"/>
      <c r="GVV67" s="239"/>
      <c r="GVW67" s="239"/>
      <c r="GVX67" s="240"/>
      <c r="GVY67" s="240"/>
      <c r="GVZ67" s="240"/>
      <c r="GWA67" s="239"/>
      <c r="GWB67" s="239"/>
      <c r="GWC67" s="240"/>
      <c r="GWD67" s="239"/>
      <c r="GWE67" s="239"/>
      <c r="GWF67" s="240"/>
      <c r="GWG67" s="240"/>
      <c r="GWH67" s="240"/>
      <c r="GWI67" s="239"/>
      <c r="GWJ67" s="239"/>
      <c r="GWK67" s="240"/>
      <c r="GWL67" s="239"/>
      <c r="GWM67" s="239"/>
      <c r="GWN67" s="240"/>
      <c r="GWO67" s="240"/>
      <c r="GWP67" s="240"/>
      <c r="GWQ67" s="239"/>
      <c r="GWR67" s="239"/>
      <c r="GWS67" s="240"/>
      <c r="GWT67" s="239"/>
      <c r="GWU67" s="239"/>
      <c r="GWV67" s="240"/>
      <c r="GWW67" s="240"/>
      <c r="GWX67" s="240"/>
      <c r="GWY67" s="239"/>
      <c r="GWZ67" s="239"/>
      <c r="GXA67" s="240"/>
      <c r="GXB67" s="239"/>
      <c r="GXC67" s="239"/>
      <c r="GXD67" s="240"/>
      <c r="GXE67" s="240"/>
      <c r="GXF67" s="240"/>
      <c r="GXG67" s="239"/>
      <c r="GXH67" s="239"/>
      <c r="GXI67" s="240"/>
      <c r="GXJ67" s="239"/>
      <c r="GXK67" s="239"/>
      <c r="GXL67" s="240"/>
      <c r="GXM67" s="240"/>
      <c r="GXN67" s="240"/>
      <c r="GXO67" s="239"/>
      <c r="GXP67" s="239"/>
      <c r="GXQ67" s="240"/>
      <c r="GXR67" s="239"/>
      <c r="GXS67" s="239"/>
      <c r="GXT67" s="240"/>
      <c r="GXU67" s="240"/>
      <c r="GXV67" s="240"/>
      <c r="GXW67" s="239"/>
      <c r="GXX67" s="239"/>
      <c r="GXY67" s="240"/>
      <c r="GXZ67" s="239"/>
      <c r="GYA67" s="239"/>
      <c r="GYB67" s="240"/>
      <c r="GYC67" s="240"/>
      <c r="GYD67" s="240"/>
      <c r="GYE67" s="239"/>
      <c r="GYF67" s="239"/>
      <c r="GYG67" s="240"/>
      <c r="GYH67" s="239"/>
      <c r="GYI67" s="239"/>
      <c r="GYJ67" s="240"/>
      <c r="GYK67" s="240"/>
      <c r="GYL67" s="240"/>
      <c r="GYM67" s="239"/>
      <c r="GYN67" s="239"/>
      <c r="GYO67" s="240"/>
      <c r="GYP67" s="239"/>
      <c r="GYQ67" s="239"/>
      <c r="GYR67" s="240"/>
      <c r="GYS67" s="240"/>
      <c r="GYT67" s="240"/>
      <c r="GYU67" s="239"/>
      <c r="GYV67" s="239"/>
      <c r="GYW67" s="240"/>
      <c r="GYX67" s="239"/>
      <c r="GYY67" s="239"/>
      <c r="GYZ67" s="240"/>
      <c r="GZA67" s="240"/>
      <c r="GZB67" s="240"/>
      <c r="GZC67" s="239"/>
      <c r="GZD67" s="239"/>
      <c r="GZE67" s="240"/>
      <c r="GZF67" s="239"/>
      <c r="GZG67" s="239"/>
      <c r="GZH67" s="240"/>
      <c r="GZI67" s="240"/>
      <c r="GZJ67" s="240"/>
      <c r="GZK67" s="239"/>
      <c r="GZL67" s="239"/>
      <c r="GZM67" s="240"/>
      <c r="GZN67" s="239"/>
      <c r="GZO67" s="239"/>
      <c r="GZP67" s="240"/>
      <c r="GZQ67" s="240"/>
      <c r="GZR67" s="240"/>
      <c r="GZS67" s="239"/>
      <c r="GZT67" s="239"/>
      <c r="GZU67" s="240"/>
      <c r="GZV67" s="239"/>
      <c r="GZW67" s="239"/>
      <c r="GZX67" s="240"/>
      <c r="GZY67" s="240"/>
      <c r="GZZ67" s="240"/>
      <c r="HAA67" s="239"/>
      <c r="HAB67" s="239"/>
      <c r="HAC67" s="240"/>
      <c r="HAD67" s="239"/>
      <c r="HAE67" s="239"/>
      <c r="HAF67" s="240"/>
      <c r="HAG67" s="240"/>
      <c r="HAH67" s="240"/>
      <c r="HAI67" s="239"/>
      <c r="HAJ67" s="239"/>
      <c r="HAK67" s="240"/>
      <c r="HAL67" s="239"/>
      <c r="HAM67" s="239"/>
      <c r="HAN67" s="240"/>
      <c r="HAO67" s="240"/>
      <c r="HAP67" s="240"/>
      <c r="HAQ67" s="239"/>
      <c r="HAR67" s="239"/>
      <c r="HAS67" s="240"/>
      <c r="HAT67" s="239"/>
      <c r="HAU67" s="239"/>
      <c r="HAV67" s="240"/>
      <c r="HAW67" s="240"/>
      <c r="HAX67" s="240"/>
      <c r="HAY67" s="239"/>
      <c r="HAZ67" s="239"/>
      <c r="HBA67" s="240"/>
      <c r="HBB67" s="239"/>
      <c r="HBC67" s="239"/>
      <c r="HBD67" s="240"/>
      <c r="HBE67" s="240"/>
      <c r="HBF67" s="240"/>
      <c r="HBG67" s="239"/>
      <c r="HBH67" s="239"/>
      <c r="HBI67" s="240"/>
      <c r="HBJ67" s="239"/>
      <c r="HBK67" s="239"/>
      <c r="HBL67" s="240"/>
      <c r="HBM67" s="240"/>
      <c r="HBN67" s="240"/>
      <c r="HBO67" s="239"/>
      <c r="HBP67" s="239"/>
      <c r="HBQ67" s="240"/>
      <c r="HBR67" s="239"/>
      <c r="HBS67" s="239"/>
      <c r="HBT67" s="240"/>
      <c r="HBU67" s="240"/>
      <c r="HBV67" s="240"/>
      <c r="HBW67" s="239"/>
      <c r="HBX67" s="239"/>
      <c r="HBY67" s="240"/>
      <c r="HBZ67" s="239"/>
      <c r="HCA67" s="239"/>
      <c r="HCB67" s="240"/>
      <c r="HCC67" s="240"/>
      <c r="HCD67" s="240"/>
      <c r="HCE67" s="239"/>
      <c r="HCF67" s="239"/>
      <c r="HCG67" s="240"/>
      <c r="HCH67" s="239"/>
      <c r="HCI67" s="239"/>
      <c r="HCJ67" s="240"/>
      <c r="HCK67" s="240"/>
      <c r="HCL67" s="240"/>
      <c r="HCM67" s="239"/>
      <c r="HCN67" s="239"/>
      <c r="HCO67" s="240"/>
      <c r="HCP67" s="239"/>
      <c r="HCQ67" s="239"/>
      <c r="HCR67" s="240"/>
      <c r="HCS67" s="240"/>
      <c r="HCT67" s="240"/>
      <c r="HCU67" s="239"/>
      <c r="HCV67" s="239"/>
      <c r="HCW67" s="240"/>
      <c r="HCX67" s="239"/>
      <c r="HCY67" s="239"/>
      <c r="HCZ67" s="240"/>
      <c r="HDA67" s="240"/>
      <c r="HDB67" s="240"/>
      <c r="HDC67" s="239"/>
      <c r="HDD67" s="239"/>
      <c r="HDE67" s="240"/>
      <c r="HDF67" s="239"/>
      <c r="HDG67" s="239"/>
      <c r="HDH67" s="240"/>
      <c r="HDI67" s="240"/>
      <c r="HDJ67" s="240"/>
      <c r="HDK67" s="239"/>
      <c r="HDL67" s="239"/>
      <c r="HDM67" s="240"/>
      <c r="HDN67" s="239"/>
      <c r="HDO67" s="239"/>
      <c r="HDP67" s="240"/>
      <c r="HDQ67" s="240"/>
      <c r="HDR67" s="240"/>
      <c r="HDS67" s="239"/>
      <c r="HDT67" s="239"/>
      <c r="HDU67" s="240"/>
      <c r="HDV67" s="239"/>
      <c r="HDW67" s="239"/>
      <c r="HDX67" s="240"/>
      <c r="HDY67" s="240"/>
      <c r="HDZ67" s="240"/>
      <c r="HEA67" s="239"/>
      <c r="HEB67" s="239"/>
      <c r="HEC67" s="240"/>
      <c r="HED67" s="239"/>
      <c r="HEE67" s="239"/>
      <c r="HEF67" s="240"/>
      <c r="HEG67" s="240"/>
      <c r="HEH67" s="240"/>
      <c r="HEI67" s="239"/>
      <c r="HEJ67" s="239"/>
      <c r="HEK67" s="240"/>
      <c r="HEL67" s="239"/>
      <c r="HEM67" s="239"/>
      <c r="HEN67" s="240"/>
      <c r="HEO67" s="240"/>
      <c r="HEP67" s="240"/>
      <c r="HEQ67" s="239"/>
      <c r="HER67" s="239"/>
      <c r="HES67" s="240"/>
      <c r="HET67" s="239"/>
      <c r="HEU67" s="239"/>
      <c r="HEV67" s="240"/>
      <c r="HEW67" s="240"/>
      <c r="HEX67" s="240"/>
      <c r="HEY67" s="239"/>
      <c r="HEZ67" s="239"/>
      <c r="HFA67" s="240"/>
      <c r="HFB67" s="239"/>
      <c r="HFC67" s="239"/>
      <c r="HFD67" s="240"/>
      <c r="HFE67" s="240"/>
      <c r="HFF67" s="240"/>
      <c r="HFG67" s="239"/>
      <c r="HFH67" s="239"/>
      <c r="HFI67" s="240"/>
      <c r="HFJ67" s="239"/>
      <c r="HFK67" s="239"/>
      <c r="HFL67" s="240"/>
      <c r="HFM67" s="240"/>
      <c r="HFN67" s="240"/>
      <c r="HFO67" s="239"/>
      <c r="HFP67" s="239"/>
      <c r="HFQ67" s="240"/>
      <c r="HFR67" s="239"/>
      <c r="HFS67" s="239"/>
      <c r="HFT67" s="240"/>
      <c r="HFU67" s="240"/>
      <c r="HFV67" s="240"/>
      <c r="HFW67" s="239"/>
      <c r="HFX67" s="239"/>
      <c r="HFY67" s="240"/>
      <c r="HFZ67" s="239"/>
      <c r="HGA67" s="239"/>
      <c r="HGB67" s="240"/>
      <c r="HGC67" s="240"/>
      <c r="HGD67" s="240"/>
      <c r="HGE67" s="239"/>
      <c r="HGF67" s="239"/>
      <c r="HGG67" s="240"/>
      <c r="HGH67" s="239"/>
      <c r="HGI67" s="239"/>
      <c r="HGJ67" s="240"/>
      <c r="HGK67" s="240"/>
      <c r="HGL67" s="240"/>
      <c r="HGM67" s="239"/>
      <c r="HGN67" s="239"/>
      <c r="HGO67" s="240"/>
      <c r="HGP67" s="239"/>
      <c r="HGQ67" s="239"/>
      <c r="HGR67" s="240"/>
      <c r="HGS67" s="240"/>
      <c r="HGT67" s="240"/>
      <c r="HGU67" s="239"/>
      <c r="HGV67" s="239"/>
      <c r="HGW67" s="240"/>
      <c r="HGX67" s="239"/>
      <c r="HGY67" s="239"/>
      <c r="HGZ67" s="240"/>
      <c r="HHA67" s="240"/>
      <c r="HHB67" s="240"/>
      <c r="HHC67" s="239"/>
      <c r="HHD67" s="239"/>
      <c r="HHE67" s="240"/>
      <c r="HHF67" s="239"/>
      <c r="HHG67" s="239"/>
      <c r="HHH67" s="240"/>
      <c r="HHI67" s="240"/>
      <c r="HHJ67" s="240"/>
      <c r="HHK67" s="239"/>
      <c r="HHL67" s="239"/>
      <c r="HHM67" s="240"/>
      <c r="HHN67" s="239"/>
      <c r="HHO67" s="239"/>
      <c r="HHP67" s="240"/>
      <c r="HHQ67" s="240"/>
      <c r="HHR67" s="240"/>
      <c r="HHS67" s="239"/>
      <c r="HHT67" s="239"/>
      <c r="HHU67" s="240"/>
      <c r="HHV67" s="239"/>
      <c r="HHW67" s="239"/>
      <c r="HHX67" s="240"/>
      <c r="HHY67" s="240"/>
      <c r="HHZ67" s="240"/>
      <c r="HIA67" s="239"/>
      <c r="HIB67" s="239"/>
      <c r="HIC67" s="240"/>
      <c r="HID67" s="239"/>
      <c r="HIE67" s="239"/>
      <c r="HIF67" s="240"/>
      <c r="HIG67" s="240"/>
      <c r="HIH67" s="240"/>
      <c r="HII67" s="239"/>
      <c r="HIJ67" s="239"/>
      <c r="HIK67" s="240"/>
      <c r="HIL67" s="239"/>
      <c r="HIM67" s="239"/>
      <c r="HIN67" s="240"/>
      <c r="HIO67" s="240"/>
      <c r="HIP67" s="240"/>
      <c r="HIQ67" s="239"/>
      <c r="HIR67" s="239"/>
      <c r="HIS67" s="240"/>
      <c r="HIT67" s="239"/>
      <c r="HIU67" s="239"/>
      <c r="HIV67" s="240"/>
      <c r="HIW67" s="240"/>
      <c r="HIX67" s="240"/>
      <c r="HIY67" s="239"/>
      <c r="HIZ67" s="239"/>
      <c r="HJA67" s="240"/>
      <c r="HJB67" s="239"/>
      <c r="HJC67" s="239"/>
      <c r="HJD67" s="240"/>
      <c r="HJE67" s="240"/>
      <c r="HJF67" s="240"/>
      <c r="HJG67" s="239"/>
      <c r="HJH67" s="239"/>
      <c r="HJI67" s="240"/>
      <c r="HJJ67" s="239"/>
      <c r="HJK67" s="239"/>
      <c r="HJL67" s="240"/>
      <c r="HJM67" s="240"/>
      <c r="HJN67" s="240"/>
      <c r="HJO67" s="239"/>
      <c r="HJP67" s="239"/>
      <c r="HJQ67" s="240"/>
      <c r="HJR67" s="239"/>
      <c r="HJS67" s="239"/>
      <c r="HJT67" s="240"/>
      <c r="HJU67" s="240"/>
      <c r="HJV67" s="240"/>
      <c r="HJW67" s="239"/>
      <c r="HJX67" s="239"/>
      <c r="HJY67" s="240"/>
      <c r="HJZ67" s="239"/>
      <c r="HKA67" s="239"/>
      <c r="HKB67" s="240"/>
      <c r="HKC67" s="240"/>
      <c r="HKD67" s="240"/>
      <c r="HKE67" s="239"/>
      <c r="HKF67" s="239"/>
      <c r="HKG67" s="240"/>
      <c r="HKH67" s="239"/>
      <c r="HKI67" s="239"/>
      <c r="HKJ67" s="240"/>
      <c r="HKK67" s="240"/>
      <c r="HKL67" s="240"/>
      <c r="HKM67" s="239"/>
      <c r="HKN67" s="239"/>
      <c r="HKO67" s="240"/>
      <c r="HKP67" s="239"/>
      <c r="HKQ67" s="239"/>
      <c r="HKR67" s="240"/>
      <c r="HKS67" s="240"/>
      <c r="HKT67" s="240"/>
      <c r="HKU67" s="239"/>
      <c r="HKV67" s="239"/>
      <c r="HKW67" s="240"/>
      <c r="HKX67" s="239"/>
      <c r="HKY67" s="239"/>
      <c r="HKZ67" s="240"/>
      <c r="HLA67" s="240"/>
      <c r="HLB67" s="240"/>
      <c r="HLC67" s="239"/>
      <c r="HLD67" s="239"/>
      <c r="HLE67" s="240"/>
      <c r="HLF67" s="239"/>
      <c r="HLG67" s="239"/>
      <c r="HLH67" s="240"/>
      <c r="HLI67" s="240"/>
      <c r="HLJ67" s="240"/>
      <c r="HLK67" s="239"/>
      <c r="HLL67" s="239"/>
      <c r="HLM67" s="240"/>
      <c r="HLN67" s="239"/>
      <c r="HLO67" s="239"/>
      <c r="HLP67" s="240"/>
      <c r="HLQ67" s="240"/>
      <c r="HLR67" s="240"/>
      <c r="HLS67" s="239"/>
      <c r="HLT67" s="239"/>
      <c r="HLU67" s="240"/>
      <c r="HLV67" s="239"/>
      <c r="HLW67" s="239"/>
      <c r="HLX67" s="240"/>
      <c r="HLY67" s="240"/>
      <c r="HLZ67" s="240"/>
      <c r="HMA67" s="239"/>
      <c r="HMB67" s="239"/>
      <c r="HMC67" s="240"/>
      <c r="HMD67" s="239"/>
      <c r="HME67" s="239"/>
      <c r="HMF67" s="240"/>
      <c r="HMG67" s="240"/>
      <c r="HMH67" s="240"/>
      <c r="HMI67" s="239"/>
      <c r="HMJ67" s="239"/>
      <c r="HMK67" s="240"/>
      <c r="HML67" s="239"/>
      <c r="HMM67" s="239"/>
      <c r="HMN67" s="240"/>
      <c r="HMO67" s="240"/>
      <c r="HMP67" s="240"/>
      <c r="HMQ67" s="239"/>
      <c r="HMR67" s="239"/>
      <c r="HMS67" s="240"/>
      <c r="HMT67" s="239"/>
      <c r="HMU67" s="239"/>
      <c r="HMV67" s="240"/>
      <c r="HMW67" s="240"/>
      <c r="HMX67" s="240"/>
      <c r="HMY67" s="239"/>
      <c r="HMZ67" s="239"/>
      <c r="HNA67" s="240"/>
      <c r="HNB67" s="239"/>
      <c r="HNC67" s="239"/>
      <c r="HND67" s="240"/>
      <c r="HNE67" s="240"/>
      <c r="HNF67" s="240"/>
      <c r="HNG67" s="239"/>
      <c r="HNH67" s="239"/>
      <c r="HNI67" s="240"/>
      <c r="HNJ67" s="239"/>
      <c r="HNK67" s="239"/>
      <c r="HNL67" s="240"/>
      <c r="HNM67" s="240"/>
      <c r="HNN67" s="240"/>
      <c r="HNO67" s="239"/>
      <c r="HNP67" s="239"/>
      <c r="HNQ67" s="240"/>
      <c r="HNR67" s="239"/>
      <c r="HNS67" s="239"/>
      <c r="HNT67" s="240"/>
      <c r="HNU67" s="240"/>
      <c r="HNV67" s="240"/>
      <c r="HNW67" s="239"/>
      <c r="HNX67" s="239"/>
      <c r="HNY67" s="240"/>
      <c r="HNZ67" s="239"/>
      <c r="HOA67" s="239"/>
      <c r="HOB67" s="240"/>
      <c r="HOC67" s="240"/>
      <c r="HOD67" s="240"/>
      <c r="HOE67" s="239"/>
      <c r="HOF67" s="239"/>
      <c r="HOG67" s="240"/>
      <c r="HOH67" s="239"/>
      <c r="HOI67" s="239"/>
      <c r="HOJ67" s="240"/>
      <c r="HOK67" s="240"/>
      <c r="HOL67" s="240"/>
      <c r="HOM67" s="239"/>
      <c r="HON67" s="239"/>
      <c r="HOO67" s="240"/>
      <c r="HOP67" s="239"/>
      <c r="HOQ67" s="239"/>
      <c r="HOR67" s="240"/>
      <c r="HOS67" s="240"/>
      <c r="HOT67" s="240"/>
      <c r="HOU67" s="239"/>
      <c r="HOV67" s="239"/>
      <c r="HOW67" s="240"/>
      <c r="HOX67" s="239"/>
      <c r="HOY67" s="239"/>
      <c r="HOZ67" s="240"/>
      <c r="HPA67" s="240"/>
      <c r="HPB67" s="240"/>
      <c r="HPC67" s="239"/>
      <c r="HPD67" s="239"/>
      <c r="HPE67" s="240"/>
      <c r="HPF67" s="239"/>
      <c r="HPG67" s="239"/>
      <c r="HPH67" s="240"/>
      <c r="HPI67" s="240"/>
      <c r="HPJ67" s="240"/>
      <c r="HPK67" s="239"/>
      <c r="HPL67" s="239"/>
      <c r="HPM67" s="240"/>
      <c r="HPN67" s="239"/>
      <c r="HPO67" s="239"/>
      <c r="HPP67" s="240"/>
      <c r="HPQ67" s="240"/>
      <c r="HPR67" s="240"/>
      <c r="HPS67" s="239"/>
      <c r="HPT67" s="239"/>
      <c r="HPU67" s="240"/>
      <c r="HPV67" s="239"/>
      <c r="HPW67" s="239"/>
      <c r="HPX67" s="240"/>
      <c r="HPY67" s="240"/>
      <c r="HPZ67" s="240"/>
      <c r="HQA67" s="239"/>
      <c r="HQB67" s="239"/>
      <c r="HQC67" s="240"/>
      <c r="HQD67" s="239"/>
      <c r="HQE67" s="239"/>
      <c r="HQF67" s="240"/>
      <c r="HQG67" s="240"/>
      <c r="HQH67" s="240"/>
      <c r="HQI67" s="239"/>
      <c r="HQJ67" s="239"/>
      <c r="HQK67" s="240"/>
      <c r="HQL67" s="239"/>
      <c r="HQM67" s="239"/>
      <c r="HQN67" s="240"/>
      <c r="HQO67" s="240"/>
      <c r="HQP67" s="240"/>
      <c r="HQQ67" s="239"/>
      <c r="HQR67" s="239"/>
      <c r="HQS67" s="240"/>
      <c r="HQT67" s="239"/>
      <c r="HQU67" s="239"/>
      <c r="HQV67" s="240"/>
      <c r="HQW67" s="240"/>
      <c r="HQX67" s="240"/>
      <c r="HQY67" s="239"/>
      <c r="HQZ67" s="239"/>
      <c r="HRA67" s="240"/>
      <c r="HRB67" s="239"/>
      <c r="HRC67" s="239"/>
      <c r="HRD67" s="240"/>
      <c r="HRE67" s="240"/>
      <c r="HRF67" s="240"/>
      <c r="HRG67" s="239"/>
      <c r="HRH67" s="239"/>
      <c r="HRI67" s="240"/>
      <c r="HRJ67" s="239"/>
      <c r="HRK67" s="239"/>
      <c r="HRL67" s="240"/>
      <c r="HRM67" s="240"/>
      <c r="HRN67" s="240"/>
      <c r="HRO67" s="239"/>
      <c r="HRP67" s="239"/>
      <c r="HRQ67" s="240"/>
      <c r="HRR67" s="239"/>
      <c r="HRS67" s="239"/>
      <c r="HRT67" s="240"/>
      <c r="HRU67" s="240"/>
      <c r="HRV67" s="240"/>
      <c r="HRW67" s="239"/>
      <c r="HRX67" s="239"/>
      <c r="HRY67" s="240"/>
      <c r="HRZ67" s="239"/>
      <c r="HSA67" s="239"/>
      <c r="HSB67" s="240"/>
      <c r="HSC67" s="240"/>
      <c r="HSD67" s="240"/>
      <c r="HSE67" s="239"/>
      <c r="HSF67" s="239"/>
      <c r="HSG67" s="240"/>
      <c r="HSH67" s="239"/>
      <c r="HSI67" s="239"/>
      <c r="HSJ67" s="240"/>
      <c r="HSK67" s="240"/>
      <c r="HSL67" s="240"/>
      <c r="HSM67" s="239"/>
      <c r="HSN67" s="239"/>
      <c r="HSO67" s="240"/>
      <c r="HSP67" s="239"/>
      <c r="HSQ67" s="239"/>
      <c r="HSR67" s="240"/>
      <c r="HSS67" s="240"/>
      <c r="HST67" s="240"/>
      <c r="HSU67" s="239"/>
      <c r="HSV67" s="239"/>
      <c r="HSW67" s="240"/>
      <c r="HSX67" s="239"/>
      <c r="HSY67" s="239"/>
      <c r="HSZ67" s="240"/>
      <c r="HTA67" s="240"/>
      <c r="HTB67" s="240"/>
      <c r="HTC67" s="239"/>
      <c r="HTD67" s="239"/>
      <c r="HTE67" s="240"/>
      <c r="HTF67" s="239"/>
      <c r="HTG67" s="239"/>
      <c r="HTH67" s="240"/>
      <c r="HTI67" s="240"/>
      <c r="HTJ67" s="240"/>
      <c r="HTK67" s="239"/>
      <c r="HTL67" s="239"/>
      <c r="HTM67" s="240"/>
      <c r="HTN67" s="239"/>
      <c r="HTO67" s="239"/>
      <c r="HTP67" s="240"/>
      <c r="HTQ67" s="240"/>
      <c r="HTR67" s="240"/>
      <c r="HTS67" s="239"/>
      <c r="HTT67" s="239"/>
      <c r="HTU67" s="240"/>
      <c r="HTV67" s="239"/>
      <c r="HTW67" s="239"/>
      <c r="HTX67" s="240"/>
      <c r="HTY67" s="240"/>
      <c r="HTZ67" s="240"/>
      <c r="HUA67" s="239"/>
      <c r="HUB67" s="239"/>
      <c r="HUC67" s="240"/>
      <c r="HUD67" s="239"/>
      <c r="HUE67" s="239"/>
      <c r="HUF67" s="240"/>
      <c r="HUG67" s="240"/>
      <c r="HUH67" s="240"/>
      <c r="HUI67" s="239"/>
      <c r="HUJ67" s="239"/>
      <c r="HUK67" s="240"/>
      <c r="HUL67" s="239"/>
      <c r="HUM67" s="239"/>
      <c r="HUN67" s="240"/>
      <c r="HUO67" s="240"/>
      <c r="HUP67" s="240"/>
      <c r="HUQ67" s="239"/>
      <c r="HUR67" s="239"/>
      <c r="HUS67" s="240"/>
      <c r="HUT67" s="239"/>
      <c r="HUU67" s="239"/>
      <c r="HUV67" s="240"/>
      <c r="HUW67" s="240"/>
      <c r="HUX67" s="240"/>
      <c r="HUY67" s="239"/>
      <c r="HUZ67" s="239"/>
      <c r="HVA67" s="240"/>
      <c r="HVB67" s="239"/>
      <c r="HVC67" s="239"/>
      <c r="HVD67" s="240"/>
      <c r="HVE67" s="240"/>
      <c r="HVF67" s="240"/>
      <c r="HVG67" s="239"/>
      <c r="HVH67" s="239"/>
      <c r="HVI67" s="240"/>
      <c r="HVJ67" s="239"/>
      <c r="HVK67" s="239"/>
      <c r="HVL67" s="240"/>
      <c r="HVM67" s="240"/>
      <c r="HVN67" s="240"/>
      <c r="HVO67" s="239"/>
      <c r="HVP67" s="239"/>
      <c r="HVQ67" s="240"/>
      <c r="HVR67" s="239"/>
      <c r="HVS67" s="239"/>
      <c r="HVT67" s="240"/>
      <c r="HVU67" s="240"/>
      <c r="HVV67" s="240"/>
      <c r="HVW67" s="239"/>
      <c r="HVX67" s="239"/>
      <c r="HVY67" s="240"/>
      <c r="HVZ67" s="239"/>
      <c r="HWA67" s="239"/>
      <c r="HWB67" s="240"/>
      <c r="HWC67" s="240"/>
      <c r="HWD67" s="240"/>
      <c r="HWE67" s="239"/>
      <c r="HWF67" s="239"/>
      <c r="HWG67" s="240"/>
      <c r="HWH67" s="239"/>
      <c r="HWI67" s="239"/>
      <c r="HWJ67" s="240"/>
      <c r="HWK67" s="240"/>
      <c r="HWL67" s="240"/>
      <c r="HWM67" s="239"/>
      <c r="HWN67" s="239"/>
      <c r="HWO67" s="240"/>
      <c r="HWP67" s="239"/>
      <c r="HWQ67" s="239"/>
      <c r="HWR67" s="240"/>
      <c r="HWS67" s="240"/>
      <c r="HWT67" s="240"/>
      <c r="HWU67" s="239"/>
      <c r="HWV67" s="239"/>
      <c r="HWW67" s="240"/>
      <c r="HWX67" s="239"/>
      <c r="HWY67" s="239"/>
      <c r="HWZ67" s="240"/>
      <c r="HXA67" s="240"/>
      <c r="HXB67" s="240"/>
      <c r="HXC67" s="239"/>
      <c r="HXD67" s="239"/>
      <c r="HXE67" s="240"/>
      <c r="HXF67" s="239"/>
      <c r="HXG67" s="239"/>
      <c r="HXH67" s="240"/>
      <c r="HXI67" s="240"/>
      <c r="HXJ67" s="240"/>
      <c r="HXK67" s="239"/>
      <c r="HXL67" s="239"/>
      <c r="HXM67" s="240"/>
      <c r="HXN67" s="239"/>
      <c r="HXO67" s="239"/>
      <c r="HXP67" s="240"/>
      <c r="HXQ67" s="240"/>
      <c r="HXR67" s="240"/>
      <c r="HXS67" s="239"/>
      <c r="HXT67" s="239"/>
      <c r="HXU67" s="240"/>
      <c r="HXV67" s="239"/>
      <c r="HXW67" s="239"/>
      <c r="HXX67" s="240"/>
      <c r="HXY67" s="240"/>
      <c r="HXZ67" s="240"/>
      <c r="HYA67" s="239"/>
      <c r="HYB67" s="239"/>
      <c r="HYC67" s="240"/>
      <c r="HYD67" s="239"/>
      <c r="HYE67" s="239"/>
      <c r="HYF67" s="240"/>
      <c r="HYG67" s="240"/>
      <c r="HYH67" s="240"/>
      <c r="HYI67" s="239"/>
      <c r="HYJ67" s="239"/>
      <c r="HYK67" s="240"/>
      <c r="HYL67" s="239"/>
      <c r="HYM67" s="239"/>
      <c r="HYN67" s="240"/>
      <c r="HYO67" s="240"/>
      <c r="HYP67" s="240"/>
      <c r="HYQ67" s="239"/>
      <c r="HYR67" s="239"/>
      <c r="HYS67" s="240"/>
      <c r="HYT67" s="239"/>
      <c r="HYU67" s="239"/>
      <c r="HYV67" s="240"/>
      <c r="HYW67" s="240"/>
      <c r="HYX67" s="240"/>
      <c r="HYY67" s="239"/>
      <c r="HYZ67" s="239"/>
      <c r="HZA67" s="240"/>
      <c r="HZB67" s="239"/>
      <c r="HZC67" s="239"/>
      <c r="HZD67" s="240"/>
      <c r="HZE67" s="240"/>
      <c r="HZF67" s="240"/>
      <c r="HZG67" s="239"/>
      <c r="HZH67" s="239"/>
      <c r="HZI67" s="240"/>
      <c r="HZJ67" s="239"/>
      <c r="HZK67" s="239"/>
      <c r="HZL67" s="240"/>
      <c r="HZM67" s="240"/>
      <c r="HZN67" s="240"/>
      <c r="HZO67" s="239"/>
      <c r="HZP67" s="239"/>
      <c r="HZQ67" s="240"/>
      <c r="HZR67" s="239"/>
      <c r="HZS67" s="239"/>
      <c r="HZT67" s="240"/>
      <c r="HZU67" s="240"/>
      <c r="HZV67" s="240"/>
      <c r="HZW67" s="239"/>
      <c r="HZX67" s="239"/>
      <c r="HZY67" s="240"/>
      <c r="HZZ67" s="239"/>
      <c r="IAA67" s="239"/>
      <c r="IAB67" s="240"/>
      <c r="IAC67" s="240"/>
      <c r="IAD67" s="240"/>
      <c r="IAE67" s="239"/>
      <c r="IAF67" s="239"/>
      <c r="IAG67" s="240"/>
      <c r="IAH67" s="239"/>
      <c r="IAI67" s="239"/>
      <c r="IAJ67" s="240"/>
      <c r="IAK67" s="240"/>
      <c r="IAL67" s="240"/>
      <c r="IAM67" s="239"/>
      <c r="IAN67" s="239"/>
      <c r="IAO67" s="240"/>
      <c r="IAP67" s="239"/>
      <c r="IAQ67" s="239"/>
      <c r="IAR67" s="240"/>
      <c r="IAS67" s="240"/>
      <c r="IAT67" s="240"/>
      <c r="IAU67" s="239"/>
      <c r="IAV67" s="239"/>
      <c r="IAW67" s="240"/>
      <c r="IAX67" s="239"/>
      <c r="IAY67" s="239"/>
      <c r="IAZ67" s="240"/>
      <c r="IBA67" s="240"/>
      <c r="IBB67" s="240"/>
      <c r="IBC67" s="239"/>
      <c r="IBD67" s="239"/>
      <c r="IBE67" s="240"/>
      <c r="IBF67" s="239"/>
      <c r="IBG67" s="239"/>
      <c r="IBH67" s="240"/>
      <c r="IBI67" s="240"/>
      <c r="IBJ67" s="240"/>
      <c r="IBK67" s="239"/>
      <c r="IBL67" s="239"/>
      <c r="IBM67" s="240"/>
      <c r="IBN67" s="239"/>
      <c r="IBO67" s="239"/>
      <c r="IBP67" s="240"/>
      <c r="IBQ67" s="240"/>
      <c r="IBR67" s="240"/>
      <c r="IBS67" s="239"/>
      <c r="IBT67" s="239"/>
      <c r="IBU67" s="240"/>
      <c r="IBV67" s="239"/>
      <c r="IBW67" s="239"/>
      <c r="IBX67" s="240"/>
      <c r="IBY67" s="240"/>
      <c r="IBZ67" s="240"/>
      <c r="ICA67" s="239"/>
      <c r="ICB67" s="239"/>
      <c r="ICC67" s="240"/>
      <c r="ICD67" s="239"/>
      <c r="ICE67" s="239"/>
      <c r="ICF67" s="240"/>
      <c r="ICG67" s="240"/>
      <c r="ICH67" s="240"/>
      <c r="ICI67" s="239"/>
      <c r="ICJ67" s="239"/>
      <c r="ICK67" s="240"/>
      <c r="ICL67" s="239"/>
      <c r="ICM67" s="239"/>
      <c r="ICN67" s="240"/>
      <c r="ICO67" s="240"/>
      <c r="ICP67" s="240"/>
      <c r="ICQ67" s="239"/>
      <c r="ICR67" s="239"/>
      <c r="ICS67" s="240"/>
      <c r="ICT67" s="239"/>
      <c r="ICU67" s="239"/>
      <c r="ICV67" s="240"/>
      <c r="ICW67" s="240"/>
      <c r="ICX67" s="240"/>
      <c r="ICY67" s="239"/>
      <c r="ICZ67" s="239"/>
      <c r="IDA67" s="240"/>
      <c r="IDB67" s="239"/>
      <c r="IDC67" s="239"/>
      <c r="IDD67" s="240"/>
      <c r="IDE67" s="240"/>
      <c r="IDF67" s="240"/>
      <c r="IDG67" s="239"/>
      <c r="IDH67" s="239"/>
      <c r="IDI67" s="240"/>
      <c r="IDJ67" s="239"/>
      <c r="IDK67" s="239"/>
      <c r="IDL67" s="240"/>
      <c r="IDM67" s="240"/>
      <c r="IDN67" s="240"/>
      <c r="IDO67" s="239"/>
      <c r="IDP67" s="239"/>
      <c r="IDQ67" s="240"/>
      <c r="IDR67" s="239"/>
      <c r="IDS67" s="239"/>
      <c r="IDT67" s="240"/>
      <c r="IDU67" s="240"/>
      <c r="IDV67" s="240"/>
      <c r="IDW67" s="239"/>
      <c r="IDX67" s="239"/>
      <c r="IDY67" s="240"/>
      <c r="IDZ67" s="239"/>
      <c r="IEA67" s="239"/>
      <c r="IEB67" s="240"/>
      <c r="IEC67" s="240"/>
      <c r="IED67" s="240"/>
      <c r="IEE67" s="239"/>
      <c r="IEF67" s="239"/>
      <c r="IEG67" s="240"/>
      <c r="IEH67" s="239"/>
      <c r="IEI67" s="239"/>
      <c r="IEJ67" s="240"/>
      <c r="IEK67" s="240"/>
      <c r="IEL67" s="240"/>
      <c r="IEM67" s="239"/>
      <c r="IEN67" s="239"/>
      <c r="IEO67" s="240"/>
      <c r="IEP67" s="239"/>
      <c r="IEQ67" s="239"/>
      <c r="IER67" s="240"/>
      <c r="IES67" s="240"/>
      <c r="IET67" s="240"/>
      <c r="IEU67" s="239"/>
      <c r="IEV67" s="239"/>
      <c r="IEW67" s="240"/>
      <c r="IEX67" s="239"/>
      <c r="IEY67" s="239"/>
      <c r="IEZ67" s="240"/>
      <c r="IFA67" s="240"/>
      <c r="IFB67" s="240"/>
      <c r="IFC67" s="239"/>
      <c r="IFD67" s="239"/>
      <c r="IFE67" s="240"/>
      <c r="IFF67" s="239"/>
      <c r="IFG67" s="239"/>
      <c r="IFH67" s="240"/>
      <c r="IFI67" s="240"/>
      <c r="IFJ67" s="240"/>
      <c r="IFK67" s="239"/>
      <c r="IFL67" s="239"/>
      <c r="IFM67" s="240"/>
      <c r="IFN67" s="239"/>
      <c r="IFO67" s="239"/>
      <c r="IFP67" s="240"/>
      <c r="IFQ67" s="240"/>
      <c r="IFR67" s="240"/>
      <c r="IFS67" s="239"/>
      <c r="IFT67" s="239"/>
      <c r="IFU67" s="240"/>
      <c r="IFV67" s="239"/>
      <c r="IFW67" s="239"/>
      <c r="IFX67" s="240"/>
      <c r="IFY67" s="240"/>
      <c r="IFZ67" s="240"/>
      <c r="IGA67" s="239"/>
      <c r="IGB67" s="239"/>
      <c r="IGC67" s="240"/>
      <c r="IGD67" s="239"/>
      <c r="IGE67" s="239"/>
      <c r="IGF67" s="240"/>
      <c r="IGG67" s="240"/>
      <c r="IGH67" s="240"/>
      <c r="IGI67" s="239"/>
      <c r="IGJ67" s="239"/>
      <c r="IGK67" s="240"/>
      <c r="IGL67" s="239"/>
      <c r="IGM67" s="239"/>
      <c r="IGN67" s="240"/>
      <c r="IGO67" s="240"/>
      <c r="IGP67" s="240"/>
      <c r="IGQ67" s="239"/>
      <c r="IGR67" s="239"/>
      <c r="IGS67" s="240"/>
      <c r="IGT67" s="239"/>
      <c r="IGU67" s="239"/>
      <c r="IGV67" s="240"/>
      <c r="IGW67" s="240"/>
      <c r="IGX67" s="240"/>
      <c r="IGY67" s="239"/>
      <c r="IGZ67" s="239"/>
      <c r="IHA67" s="240"/>
      <c r="IHB67" s="239"/>
      <c r="IHC67" s="239"/>
      <c r="IHD67" s="240"/>
      <c r="IHE67" s="240"/>
      <c r="IHF67" s="240"/>
      <c r="IHG67" s="239"/>
      <c r="IHH67" s="239"/>
      <c r="IHI67" s="240"/>
      <c r="IHJ67" s="239"/>
      <c r="IHK67" s="239"/>
      <c r="IHL67" s="240"/>
      <c r="IHM67" s="240"/>
      <c r="IHN67" s="240"/>
      <c r="IHO67" s="239"/>
      <c r="IHP67" s="239"/>
      <c r="IHQ67" s="240"/>
      <c r="IHR67" s="239"/>
      <c r="IHS67" s="239"/>
      <c r="IHT67" s="240"/>
      <c r="IHU67" s="240"/>
      <c r="IHV67" s="240"/>
      <c r="IHW67" s="239"/>
      <c r="IHX67" s="239"/>
      <c r="IHY67" s="240"/>
      <c r="IHZ67" s="239"/>
      <c r="IIA67" s="239"/>
      <c r="IIB67" s="240"/>
      <c r="IIC67" s="240"/>
      <c r="IID67" s="240"/>
      <c r="IIE67" s="239"/>
      <c r="IIF67" s="239"/>
      <c r="IIG67" s="240"/>
      <c r="IIH67" s="239"/>
      <c r="III67" s="239"/>
      <c r="IIJ67" s="240"/>
      <c r="IIK67" s="240"/>
      <c r="IIL67" s="240"/>
      <c r="IIM67" s="239"/>
      <c r="IIN67" s="239"/>
      <c r="IIO67" s="240"/>
      <c r="IIP67" s="239"/>
      <c r="IIQ67" s="239"/>
      <c r="IIR67" s="240"/>
      <c r="IIS67" s="240"/>
      <c r="IIT67" s="240"/>
      <c r="IIU67" s="239"/>
      <c r="IIV67" s="239"/>
      <c r="IIW67" s="240"/>
      <c r="IIX67" s="239"/>
      <c r="IIY67" s="239"/>
      <c r="IIZ67" s="240"/>
      <c r="IJA67" s="240"/>
      <c r="IJB67" s="240"/>
      <c r="IJC67" s="239"/>
      <c r="IJD67" s="239"/>
      <c r="IJE67" s="240"/>
      <c r="IJF67" s="239"/>
      <c r="IJG67" s="239"/>
      <c r="IJH67" s="240"/>
      <c r="IJI67" s="240"/>
      <c r="IJJ67" s="240"/>
      <c r="IJK67" s="239"/>
      <c r="IJL67" s="239"/>
      <c r="IJM67" s="240"/>
      <c r="IJN67" s="239"/>
      <c r="IJO67" s="239"/>
      <c r="IJP67" s="240"/>
      <c r="IJQ67" s="240"/>
      <c r="IJR67" s="240"/>
      <c r="IJS67" s="239"/>
      <c r="IJT67" s="239"/>
      <c r="IJU67" s="240"/>
      <c r="IJV67" s="239"/>
      <c r="IJW67" s="239"/>
      <c r="IJX67" s="240"/>
      <c r="IJY67" s="240"/>
      <c r="IJZ67" s="240"/>
      <c r="IKA67" s="239"/>
      <c r="IKB67" s="239"/>
      <c r="IKC67" s="240"/>
      <c r="IKD67" s="239"/>
      <c r="IKE67" s="239"/>
      <c r="IKF67" s="240"/>
      <c r="IKG67" s="240"/>
      <c r="IKH67" s="240"/>
      <c r="IKI67" s="239"/>
      <c r="IKJ67" s="239"/>
      <c r="IKK67" s="240"/>
      <c r="IKL67" s="239"/>
      <c r="IKM67" s="239"/>
      <c r="IKN67" s="240"/>
      <c r="IKO67" s="240"/>
      <c r="IKP67" s="240"/>
      <c r="IKQ67" s="239"/>
      <c r="IKR67" s="239"/>
      <c r="IKS67" s="240"/>
      <c r="IKT67" s="239"/>
      <c r="IKU67" s="239"/>
      <c r="IKV67" s="240"/>
      <c r="IKW67" s="240"/>
      <c r="IKX67" s="240"/>
      <c r="IKY67" s="239"/>
      <c r="IKZ67" s="239"/>
      <c r="ILA67" s="240"/>
      <c r="ILB67" s="239"/>
      <c r="ILC67" s="239"/>
      <c r="ILD67" s="240"/>
      <c r="ILE67" s="240"/>
      <c r="ILF67" s="240"/>
      <c r="ILG67" s="239"/>
      <c r="ILH67" s="239"/>
      <c r="ILI67" s="240"/>
      <c r="ILJ67" s="239"/>
      <c r="ILK67" s="239"/>
      <c r="ILL67" s="240"/>
      <c r="ILM67" s="240"/>
      <c r="ILN67" s="240"/>
      <c r="ILO67" s="239"/>
      <c r="ILP67" s="239"/>
      <c r="ILQ67" s="240"/>
      <c r="ILR67" s="239"/>
      <c r="ILS67" s="239"/>
      <c r="ILT67" s="240"/>
      <c r="ILU67" s="240"/>
      <c r="ILV67" s="240"/>
      <c r="ILW67" s="239"/>
      <c r="ILX67" s="239"/>
      <c r="ILY67" s="240"/>
      <c r="ILZ67" s="239"/>
      <c r="IMA67" s="239"/>
      <c r="IMB67" s="240"/>
      <c r="IMC67" s="240"/>
      <c r="IMD67" s="240"/>
      <c r="IME67" s="239"/>
      <c r="IMF67" s="239"/>
      <c r="IMG67" s="240"/>
      <c r="IMH67" s="239"/>
      <c r="IMI67" s="239"/>
      <c r="IMJ67" s="240"/>
      <c r="IMK67" s="240"/>
      <c r="IML67" s="240"/>
      <c r="IMM67" s="239"/>
      <c r="IMN67" s="239"/>
      <c r="IMO67" s="240"/>
      <c r="IMP67" s="239"/>
      <c r="IMQ67" s="239"/>
      <c r="IMR67" s="240"/>
      <c r="IMS67" s="240"/>
      <c r="IMT67" s="240"/>
      <c r="IMU67" s="239"/>
      <c r="IMV67" s="239"/>
      <c r="IMW67" s="240"/>
      <c r="IMX67" s="239"/>
      <c r="IMY67" s="239"/>
      <c r="IMZ67" s="240"/>
      <c r="INA67" s="240"/>
      <c r="INB67" s="240"/>
      <c r="INC67" s="239"/>
      <c r="IND67" s="239"/>
      <c r="INE67" s="240"/>
      <c r="INF67" s="239"/>
      <c r="ING67" s="239"/>
      <c r="INH67" s="240"/>
      <c r="INI67" s="240"/>
      <c r="INJ67" s="240"/>
      <c r="INK67" s="239"/>
      <c r="INL67" s="239"/>
      <c r="INM67" s="240"/>
      <c r="INN67" s="239"/>
      <c r="INO67" s="239"/>
      <c r="INP67" s="240"/>
      <c r="INQ67" s="240"/>
      <c r="INR67" s="240"/>
      <c r="INS67" s="239"/>
      <c r="INT67" s="239"/>
      <c r="INU67" s="240"/>
      <c r="INV67" s="239"/>
      <c r="INW67" s="239"/>
      <c r="INX67" s="240"/>
      <c r="INY67" s="240"/>
      <c r="INZ67" s="240"/>
      <c r="IOA67" s="239"/>
      <c r="IOB67" s="239"/>
      <c r="IOC67" s="240"/>
      <c r="IOD67" s="239"/>
      <c r="IOE67" s="239"/>
      <c r="IOF67" s="240"/>
      <c r="IOG67" s="240"/>
      <c r="IOH67" s="240"/>
      <c r="IOI67" s="239"/>
      <c r="IOJ67" s="239"/>
      <c r="IOK67" s="240"/>
      <c r="IOL67" s="239"/>
      <c r="IOM67" s="239"/>
      <c r="ION67" s="240"/>
      <c r="IOO67" s="240"/>
      <c r="IOP67" s="240"/>
      <c r="IOQ67" s="239"/>
      <c r="IOR67" s="239"/>
      <c r="IOS67" s="240"/>
      <c r="IOT67" s="239"/>
      <c r="IOU67" s="239"/>
      <c r="IOV67" s="240"/>
      <c r="IOW67" s="240"/>
      <c r="IOX67" s="240"/>
      <c r="IOY67" s="239"/>
      <c r="IOZ67" s="239"/>
      <c r="IPA67" s="240"/>
      <c r="IPB67" s="239"/>
      <c r="IPC67" s="239"/>
      <c r="IPD67" s="240"/>
      <c r="IPE67" s="240"/>
      <c r="IPF67" s="240"/>
      <c r="IPG67" s="239"/>
      <c r="IPH67" s="239"/>
      <c r="IPI67" s="240"/>
      <c r="IPJ67" s="239"/>
      <c r="IPK67" s="239"/>
      <c r="IPL67" s="240"/>
      <c r="IPM67" s="240"/>
      <c r="IPN67" s="240"/>
      <c r="IPO67" s="239"/>
      <c r="IPP67" s="239"/>
      <c r="IPQ67" s="240"/>
      <c r="IPR67" s="239"/>
      <c r="IPS67" s="239"/>
      <c r="IPT67" s="240"/>
      <c r="IPU67" s="240"/>
      <c r="IPV67" s="240"/>
      <c r="IPW67" s="239"/>
      <c r="IPX67" s="239"/>
      <c r="IPY67" s="240"/>
      <c r="IPZ67" s="239"/>
      <c r="IQA67" s="239"/>
      <c r="IQB67" s="240"/>
      <c r="IQC67" s="240"/>
      <c r="IQD67" s="240"/>
      <c r="IQE67" s="239"/>
      <c r="IQF67" s="239"/>
      <c r="IQG67" s="240"/>
      <c r="IQH67" s="239"/>
      <c r="IQI67" s="239"/>
      <c r="IQJ67" s="240"/>
      <c r="IQK67" s="240"/>
      <c r="IQL67" s="240"/>
      <c r="IQM67" s="239"/>
      <c r="IQN67" s="239"/>
      <c r="IQO67" s="240"/>
      <c r="IQP67" s="239"/>
      <c r="IQQ67" s="239"/>
      <c r="IQR67" s="240"/>
      <c r="IQS67" s="240"/>
      <c r="IQT67" s="240"/>
      <c r="IQU67" s="239"/>
      <c r="IQV67" s="239"/>
      <c r="IQW67" s="240"/>
      <c r="IQX67" s="239"/>
      <c r="IQY67" s="239"/>
      <c r="IQZ67" s="240"/>
      <c r="IRA67" s="240"/>
      <c r="IRB67" s="240"/>
      <c r="IRC67" s="239"/>
      <c r="IRD67" s="239"/>
      <c r="IRE67" s="240"/>
      <c r="IRF67" s="239"/>
      <c r="IRG67" s="239"/>
      <c r="IRH67" s="240"/>
      <c r="IRI67" s="240"/>
      <c r="IRJ67" s="240"/>
      <c r="IRK67" s="239"/>
      <c r="IRL67" s="239"/>
      <c r="IRM67" s="240"/>
      <c r="IRN67" s="239"/>
      <c r="IRO67" s="239"/>
      <c r="IRP67" s="240"/>
      <c r="IRQ67" s="240"/>
      <c r="IRR67" s="240"/>
      <c r="IRS67" s="239"/>
      <c r="IRT67" s="239"/>
      <c r="IRU67" s="240"/>
      <c r="IRV67" s="239"/>
      <c r="IRW67" s="239"/>
      <c r="IRX67" s="240"/>
      <c r="IRY67" s="240"/>
      <c r="IRZ67" s="240"/>
      <c r="ISA67" s="239"/>
      <c r="ISB67" s="239"/>
      <c r="ISC67" s="240"/>
      <c r="ISD67" s="239"/>
      <c r="ISE67" s="239"/>
      <c r="ISF67" s="240"/>
      <c r="ISG67" s="240"/>
      <c r="ISH67" s="240"/>
      <c r="ISI67" s="239"/>
      <c r="ISJ67" s="239"/>
      <c r="ISK67" s="240"/>
      <c r="ISL67" s="239"/>
      <c r="ISM67" s="239"/>
      <c r="ISN67" s="240"/>
      <c r="ISO67" s="240"/>
      <c r="ISP67" s="240"/>
      <c r="ISQ67" s="239"/>
      <c r="ISR67" s="239"/>
      <c r="ISS67" s="240"/>
      <c r="IST67" s="239"/>
      <c r="ISU67" s="239"/>
      <c r="ISV67" s="240"/>
      <c r="ISW67" s="240"/>
      <c r="ISX67" s="240"/>
      <c r="ISY67" s="239"/>
      <c r="ISZ67" s="239"/>
      <c r="ITA67" s="240"/>
      <c r="ITB67" s="239"/>
      <c r="ITC67" s="239"/>
      <c r="ITD67" s="240"/>
      <c r="ITE67" s="240"/>
      <c r="ITF67" s="240"/>
      <c r="ITG67" s="239"/>
      <c r="ITH67" s="239"/>
      <c r="ITI67" s="240"/>
      <c r="ITJ67" s="239"/>
      <c r="ITK67" s="239"/>
      <c r="ITL67" s="240"/>
      <c r="ITM67" s="240"/>
      <c r="ITN67" s="240"/>
      <c r="ITO67" s="239"/>
      <c r="ITP67" s="239"/>
      <c r="ITQ67" s="240"/>
      <c r="ITR67" s="239"/>
      <c r="ITS67" s="239"/>
      <c r="ITT67" s="240"/>
      <c r="ITU67" s="240"/>
      <c r="ITV67" s="240"/>
      <c r="ITW67" s="239"/>
      <c r="ITX67" s="239"/>
      <c r="ITY67" s="240"/>
      <c r="ITZ67" s="239"/>
      <c r="IUA67" s="239"/>
      <c r="IUB67" s="240"/>
      <c r="IUC67" s="240"/>
      <c r="IUD67" s="240"/>
      <c r="IUE67" s="239"/>
      <c r="IUF67" s="239"/>
      <c r="IUG67" s="240"/>
      <c r="IUH67" s="239"/>
      <c r="IUI67" s="239"/>
      <c r="IUJ67" s="240"/>
      <c r="IUK67" s="240"/>
      <c r="IUL67" s="240"/>
      <c r="IUM67" s="239"/>
      <c r="IUN67" s="239"/>
      <c r="IUO67" s="240"/>
      <c r="IUP67" s="239"/>
      <c r="IUQ67" s="239"/>
      <c r="IUR67" s="240"/>
      <c r="IUS67" s="240"/>
      <c r="IUT67" s="240"/>
      <c r="IUU67" s="239"/>
      <c r="IUV67" s="239"/>
      <c r="IUW67" s="240"/>
      <c r="IUX67" s="239"/>
      <c r="IUY67" s="239"/>
      <c r="IUZ67" s="240"/>
      <c r="IVA67" s="240"/>
      <c r="IVB67" s="240"/>
      <c r="IVC67" s="239"/>
      <c r="IVD67" s="239"/>
      <c r="IVE67" s="240"/>
      <c r="IVF67" s="239"/>
      <c r="IVG67" s="239"/>
      <c r="IVH67" s="240"/>
      <c r="IVI67" s="240"/>
      <c r="IVJ67" s="240"/>
      <c r="IVK67" s="239"/>
      <c r="IVL67" s="239"/>
      <c r="IVM67" s="240"/>
      <c r="IVN67" s="239"/>
      <c r="IVO67" s="239"/>
      <c r="IVP67" s="240"/>
      <c r="IVQ67" s="240"/>
      <c r="IVR67" s="240"/>
      <c r="IVS67" s="239"/>
      <c r="IVT67" s="239"/>
      <c r="IVU67" s="240"/>
      <c r="IVV67" s="239"/>
      <c r="IVW67" s="239"/>
      <c r="IVX67" s="240"/>
      <c r="IVY67" s="240"/>
      <c r="IVZ67" s="240"/>
      <c r="IWA67" s="239"/>
      <c r="IWB67" s="239"/>
      <c r="IWC67" s="240"/>
      <c r="IWD67" s="239"/>
      <c r="IWE67" s="239"/>
      <c r="IWF67" s="240"/>
      <c r="IWG67" s="240"/>
      <c r="IWH67" s="240"/>
      <c r="IWI67" s="239"/>
      <c r="IWJ67" s="239"/>
      <c r="IWK67" s="240"/>
      <c r="IWL67" s="239"/>
      <c r="IWM67" s="239"/>
      <c r="IWN67" s="240"/>
      <c r="IWO67" s="240"/>
      <c r="IWP67" s="240"/>
      <c r="IWQ67" s="239"/>
      <c r="IWR67" s="239"/>
      <c r="IWS67" s="240"/>
      <c r="IWT67" s="239"/>
      <c r="IWU67" s="239"/>
      <c r="IWV67" s="240"/>
      <c r="IWW67" s="240"/>
      <c r="IWX67" s="240"/>
      <c r="IWY67" s="239"/>
      <c r="IWZ67" s="239"/>
      <c r="IXA67" s="240"/>
      <c r="IXB67" s="239"/>
      <c r="IXC67" s="239"/>
      <c r="IXD67" s="240"/>
      <c r="IXE67" s="240"/>
      <c r="IXF67" s="240"/>
      <c r="IXG67" s="239"/>
      <c r="IXH67" s="239"/>
      <c r="IXI67" s="240"/>
      <c r="IXJ67" s="239"/>
      <c r="IXK67" s="239"/>
      <c r="IXL67" s="240"/>
      <c r="IXM67" s="240"/>
      <c r="IXN67" s="240"/>
      <c r="IXO67" s="239"/>
      <c r="IXP67" s="239"/>
      <c r="IXQ67" s="240"/>
      <c r="IXR67" s="239"/>
      <c r="IXS67" s="239"/>
      <c r="IXT67" s="240"/>
      <c r="IXU67" s="240"/>
      <c r="IXV67" s="240"/>
      <c r="IXW67" s="239"/>
      <c r="IXX67" s="239"/>
      <c r="IXY67" s="240"/>
      <c r="IXZ67" s="239"/>
      <c r="IYA67" s="239"/>
      <c r="IYB67" s="240"/>
      <c r="IYC67" s="240"/>
      <c r="IYD67" s="240"/>
      <c r="IYE67" s="239"/>
      <c r="IYF67" s="239"/>
      <c r="IYG67" s="240"/>
      <c r="IYH67" s="239"/>
      <c r="IYI67" s="239"/>
      <c r="IYJ67" s="240"/>
      <c r="IYK67" s="240"/>
      <c r="IYL67" s="240"/>
      <c r="IYM67" s="239"/>
      <c r="IYN67" s="239"/>
      <c r="IYO67" s="240"/>
      <c r="IYP67" s="239"/>
      <c r="IYQ67" s="239"/>
      <c r="IYR67" s="240"/>
      <c r="IYS67" s="240"/>
      <c r="IYT67" s="240"/>
      <c r="IYU67" s="239"/>
      <c r="IYV67" s="239"/>
      <c r="IYW67" s="240"/>
      <c r="IYX67" s="239"/>
      <c r="IYY67" s="239"/>
      <c r="IYZ67" s="240"/>
      <c r="IZA67" s="240"/>
      <c r="IZB67" s="240"/>
      <c r="IZC67" s="239"/>
      <c r="IZD67" s="239"/>
      <c r="IZE67" s="240"/>
      <c r="IZF67" s="239"/>
      <c r="IZG67" s="239"/>
      <c r="IZH67" s="240"/>
      <c r="IZI67" s="240"/>
      <c r="IZJ67" s="240"/>
      <c r="IZK67" s="239"/>
      <c r="IZL67" s="239"/>
      <c r="IZM67" s="240"/>
      <c r="IZN67" s="239"/>
      <c r="IZO67" s="239"/>
      <c r="IZP67" s="240"/>
      <c r="IZQ67" s="240"/>
      <c r="IZR67" s="240"/>
      <c r="IZS67" s="239"/>
      <c r="IZT67" s="239"/>
      <c r="IZU67" s="240"/>
      <c r="IZV67" s="239"/>
      <c r="IZW67" s="239"/>
      <c r="IZX67" s="240"/>
      <c r="IZY67" s="240"/>
      <c r="IZZ67" s="240"/>
      <c r="JAA67" s="239"/>
      <c r="JAB67" s="239"/>
      <c r="JAC67" s="240"/>
      <c r="JAD67" s="239"/>
      <c r="JAE67" s="239"/>
      <c r="JAF67" s="240"/>
      <c r="JAG67" s="240"/>
      <c r="JAH67" s="240"/>
      <c r="JAI67" s="239"/>
      <c r="JAJ67" s="239"/>
      <c r="JAK67" s="240"/>
      <c r="JAL67" s="239"/>
      <c r="JAM67" s="239"/>
      <c r="JAN67" s="240"/>
      <c r="JAO67" s="240"/>
      <c r="JAP67" s="240"/>
      <c r="JAQ67" s="239"/>
      <c r="JAR67" s="239"/>
      <c r="JAS67" s="240"/>
      <c r="JAT67" s="239"/>
      <c r="JAU67" s="239"/>
      <c r="JAV67" s="240"/>
      <c r="JAW67" s="240"/>
      <c r="JAX67" s="240"/>
      <c r="JAY67" s="239"/>
      <c r="JAZ67" s="239"/>
      <c r="JBA67" s="240"/>
      <c r="JBB67" s="239"/>
      <c r="JBC67" s="239"/>
      <c r="JBD67" s="240"/>
      <c r="JBE67" s="240"/>
      <c r="JBF67" s="240"/>
      <c r="JBG67" s="239"/>
      <c r="JBH67" s="239"/>
      <c r="JBI67" s="240"/>
      <c r="JBJ67" s="239"/>
      <c r="JBK67" s="239"/>
      <c r="JBL67" s="240"/>
      <c r="JBM67" s="240"/>
      <c r="JBN67" s="240"/>
      <c r="JBO67" s="239"/>
      <c r="JBP67" s="239"/>
      <c r="JBQ67" s="240"/>
      <c r="JBR67" s="239"/>
      <c r="JBS67" s="239"/>
      <c r="JBT67" s="240"/>
      <c r="JBU67" s="240"/>
      <c r="JBV67" s="240"/>
      <c r="JBW67" s="239"/>
      <c r="JBX67" s="239"/>
      <c r="JBY67" s="240"/>
      <c r="JBZ67" s="239"/>
      <c r="JCA67" s="239"/>
      <c r="JCB67" s="240"/>
      <c r="JCC67" s="240"/>
      <c r="JCD67" s="240"/>
      <c r="JCE67" s="239"/>
      <c r="JCF67" s="239"/>
      <c r="JCG67" s="240"/>
      <c r="JCH67" s="239"/>
      <c r="JCI67" s="239"/>
      <c r="JCJ67" s="240"/>
      <c r="JCK67" s="240"/>
      <c r="JCL67" s="240"/>
      <c r="JCM67" s="239"/>
      <c r="JCN67" s="239"/>
      <c r="JCO67" s="240"/>
      <c r="JCP67" s="239"/>
      <c r="JCQ67" s="239"/>
      <c r="JCR67" s="240"/>
      <c r="JCS67" s="240"/>
      <c r="JCT67" s="240"/>
      <c r="JCU67" s="239"/>
      <c r="JCV67" s="239"/>
      <c r="JCW67" s="240"/>
      <c r="JCX67" s="239"/>
      <c r="JCY67" s="239"/>
      <c r="JCZ67" s="240"/>
      <c r="JDA67" s="240"/>
      <c r="JDB67" s="240"/>
      <c r="JDC67" s="239"/>
      <c r="JDD67" s="239"/>
      <c r="JDE67" s="240"/>
      <c r="JDF67" s="239"/>
      <c r="JDG67" s="239"/>
      <c r="JDH67" s="240"/>
      <c r="JDI67" s="240"/>
      <c r="JDJ67" s="240"/>
      <c r="JDK67" s="239"/>
      <c r="JDL67" s="239"/>
      <c r="JDM67" s="240"/>
      <c r="JDN67" s="239"/>
      <c r="JDO67" s="239"/>
      <c r="JDP67" s="240"/>
      <c r="JDQ67" s="240"/>
      <c r="JDR67" s="240"/>
      <c r="JDS67" s="239"/>
      <c r="JDT67" s="239"/>
      <c r="JDU67" s="240"/>
      <c r="JDV67" s="239"/>
      <c r="JDW67" s="239"/>
      <c r="JDX67" s="240"/>
      <c r="JDY67" s="240"/>
      <c r="JDZ67" s="240"/>
      <c r="JEA67" s="239"/>
      <c r="JEB67" s="239"/>
      <c r="JEC67" s="240"/>
      <c r="JED67" s="239"/>
      <c r="JEE67" s="239"/>
      <c r="JEF67" s="240"/>
      <c r="JEG67" s="240"/>
      <c r="JEH67" s="240"/>
      <c r="JEI67" s="239"/>
      <c r="JEJ67" s="239"/>
      <c r="JEK67" s="240"/>
      <c r="JEL67" s="239"/>
      <c r="JEM67" s="239"/>
      <c r="JEN67" s="240"/>
      <c r="JEO67" s="240"/>
      <c r="JEP67" s="240"/>
      <c r="JEQ67" s="239"/>
      <c r="JER67" s="239"/>
      <c r="JES67" s="240"/>
      <c r="JET67" s="239"/>
      <c r="JEU67" s="239"/>
      <c r="JEV67" s="240"/>
      <c r="JEW67" s="240"/>
      <c r="JEX67" s="240"/>
      <c r="JEY67" s="239"/>
      <c r="JEZ67" s="239"/>
      <c r="JFA67" s="240"/>
      <c r="JFB67" s="239"/>
      <c r="JFC67" s="239"/>
      <c r="JFD67" s="240"/>
      <c r="JFE67" s="240"/>
      <c r="JFF67" s="240"/>
      <c r="JFG67" s="239"/>
      <c r="JFH67" s="239"/>
      <c r="JFI67" s="240"/>
      <c r="JFJ67" s="239"/>
      <c r="JFK67" s="239"/>
      <c r="JFL67" s="240"/>
      <c r="JFM67" s="240"/>
      <c r="JFN67" s="240"/>
      <c r="JFO67" s="239"/>
      <c r="JFP67" s="239"/>
      <c r="JFQ67" s="240"/>
      <c r="JFR67" s="239"/>
      <c r="JFS67" s="239"/>
      <c r="JFT67" s="240"/>
      <c r="JFU67" s="240"/>
      <c r="JFV67" s="240"/>
      <c r="JFW67" s="239"/>
      <c r="JFX67" s="239"/>
      <c r="JFY67" s="240"/>
      <c r="JFZ67" s="239"/>
      <c r="JGA67" s="239"/>
      <c r="JGB67" s="240"/>
      <c r="JGC67" s="240"/>
      <c r="JGD67" s="240"/>
      <c r="JGE67" s="239"/>
      <c r="JGF67" s="239"/>
      <c r="JGG67" s="240"/>
      <c r="JGH67" s="239"/>
      <c r="JGI67" s="239"/>
      <c r="JGJ67" s="240"/>
      <c r="JGK67" s="240"/>
      <c r="JGL67" s="240"/>
      <c r="JGM67" s="239"/>
      <c r="JGN67" s="239"/>
      <c r="JGO67" s="240"/>
      <c r="JGP67" s="239"/>
      <c r="JGQ67" s="239"/>
      <c r="JGR67" s="240"/>
      <c r="JGS67" s="240"/>
      <c r="JGT67" s="240"/>
      <c r="JGU67" s="239"/>
      <c r="JGV67" s="239"/>
      <c r="JGW67" s="240"/>
      <c r="JGX67" s="239"/>
      <c r="JGY67" s="239"/>
      <c r="JGZ67" s="240"/>
      <c r="JHA67" s="240"/>
      <c r="JHB67" s="240"/>
      <c r="JHC67" s="239"/>
      <c r="JHD67" s="239"/>
      <c r="JHE67" s="240"/>
      <c r="JHF67" s="239"/>
      <c r="JHG67" s="239"/>
      <c r="JHH67" s="240"/>
      <c r="JHI67" s="240"/>
      <c r="JHJ67" s="240"/>
      <c r="JHK67" s="239"/>
      <c r="JHL67" s="239"/>
      <c r="JHM67" s="240"/>
      <c r="JHN67" s="239"/>
      <c r="JHO67" s="239"/>
      <c r="JHP67" s="240"/>
      <c r="JHQ67" s="240"/>
      <c r="JHR67" s="240"/>
      <c r="JHS67" s="239"/>
      <c r="JHT67" s="239"/>
      <c r="JHU67" s="240"/>
      <c r="JHV67" s="239"/>
      <c r="JHW67" s="239"/>
      <c r="JHX67" s="240"/>
      <c r="JHY67" s="240"/>
      <c r="JHZ67" s="240"/>
      <c r="JIA67" s="239"/>
      <c r="JIB67" s="239"/>
      <c r="JIC67" s="240"/>
      <c r="JID67" s="239"/>
      <c r="JIE67" s="239"/>
      <c r="JIF67" s="240"/>
      <c r="JIG67" s="240"/>
      <c r="JIH67" s="240"/>
      <c r="JII67" s="239"/>
      <c r="JIJ67" s="239"/>
      <c r="JIK67" s="240"/>
      <c r="JIL67" s="239"/>
      <c r="JIM67" s="239"/>
      <c r="JIN67" s="240"/>
      <c r="JIO67" s="240"/>
      <c r="JIP67" s="240"/>
      <c r="JIQ67" s="239"/>
      <c r="JIR67" s="239"/>
      <c r="JIS67" s="240"/>
      <c r="JIT67" s="239"/>
      <c r="JIU67" s="239"/>
      <c r="JIV67" s="240"/>
      <c r="JIW67" s="240"/>
      <c r="JIX67" s="240"/>
      <c r="JIY67" s="239"/>
      <c r="JIZ67" s="239"/>
      <c r="JJA67" s="240"/>
      <c r="JJB67" s="239"/>
      <c r="JJC67" s="239"/>
      <c r="JJD67" s="240"/>
      <c r="JJE67" s="240"/>
      <c r="JJF67" s="240"/>
      <c r="JJG67" s="239"/>
      <c r="JJH67" s="239"/>
      <c r="JJI67" s="240"/>
      <c r="JJJ67" s="239"/>
      <c r="JJK67" s="239"/>
      <c r="JJL67" s="240"/>
      <c r="JJM67" s="240"/>
      <c r="JJN67" s="240"/>
      <c r="JJO67" s="239"/>
      <c r="JJP67" s="239"/>
      <c r="JJQ67" s="240"/>
      <c r="JJR67" s="239"/>
      <c r="JJS67" s="239"/>
      <c r="JJT67" s="240"/>
      <c r="JJU67" s="240"/>
      <c r="JJV67" s="240"/>
      <c r="JJW67" s="239"/>
      <c r="JJX67" s="239"/>
      <c r="JJY67" s="240"/>
      <c r="JJZ67" s="239"/>
      <c r="JKA67" s="239"/>
      <c r="JKB67" s="240"/>
      <c r="JKC67" s="240"/>
      <c r="JKD67" s="240"/>
      <c r="JKE67" s="239"/>
      <c r="JKF67" s="239"/>
      <c r="JKG67" s="240"/>
      <c r="JKH67" s="239"/>
      <c r="JKI67" s="239"/>
      <c r="JKJ67" s="240"/>
      <c r="JKK67" s="240"/>
      <c r="JKL67" s="240"/>
      <c r="JKM67" s="239"/>
      <c r="JKN67" s="239"/>
      <c r="JKO67" s="240"/>
      <c r="JKP67" s="239"/>
      <c r="JKQ67" s="239"/>
      <c r="JKR67" s="240"/>
      <c r="JKS67" s="240"/>
      <c r="JKT67" s="240"/>
      <c r="JKU67" s="239"/>
      <c r="JKV67" s="239"/>
      <c r="JKW67" s="240"/>
      <c r="JKX67" s="239"/>
      <c r="JKY67" s="239"/>
      <c r="JKZ67" s="240"/>
      <c r="JLA67" s="240"/>
      <c r="JLB67" s="240"/>
      <c r="JLC67" s="239"/>
      <c r="JLD67" s="239"/>
      <c r="JLE67" s="240"/>
      <c r="JLF67" s="239"/>
      <c r="JLG67" s="239"/>
      <c r="JLH67" s="240"/>
      <c r="JLI67" s="240"/>
      <c r="JLJ67" s="240"/>
      <c r="JLK67" s="239"/>
      <c r="JLL67" s="239"/>
      <c r="JLM67" s="240"/>
      <c r="JLN67" s="239"/>
      <c r="JLO67" s="239"/>
      <c r="JLP67" s="240"/>
      <c r="JLQ67" s="240"/>
      <c r="JLR67" s="240"/>
      <c r="JLS67" s="239"/>
      <c r="JLT67" s="239"/>
      <c r="JLU67" s="240"/>
      <c r="JLV67" s="239"/>
      <c r="JLW67" s="239"/>
      <c r="JLX67" s="240"/>
      <c r="JLY67" s="240"/>
      <c r="JLZ67" s="240"/>
      <c r="JMA67" s="239"/>
      <c r="JMB67" s="239"/>
      <c r="JMC67" s="240"/>
      <c r="JMD67" s="239"/>
      <c r="JME67" s="239"/>
      <c r="JMF67" s="240"/>
      <c r="JMG67" s="240"/>
      <c r="JMH67" s="240"/>
      <c r="JMI67" s="239"/>
      <c r="JMJ67" s="239"/>
      <c r="JMK67" s="240"/>
      <c r="JML67" s="239"/>
      <c r="JMM67" s="239"/>
      <c r="JMN67" s="240"/>
      <c r="JMO67" s="240"/>
      <c r="JMP67" s="240"/>
      <c r="JMQ67" s="239"/>
      <c r="JMR67" s="239"/>
      <c r="JMS67" s="240"/>
      <c r="JMT67" s="239"/>
      <c r="JMU67" s="239"/>
      <c r="JMV67" s="240"/>
      <c r="JMW67" s="240"/>
      <c r="JMX67" s="240"/>
      <c r="JMY67" s="239"/>
      <c r="JMZ67" s="239"/>
      <c r="JNA67" s="240"/>
      <c r="JNB67" s="239"/>
      <c r="JNC67" s="239"/>
      <c r="JND67" s="240"/>
      <c r="JNE67" s="240"/>
      <c r="JNF67" s="240"/>
      <c r="JNG67" s="239"/>
      <c r="JNH67" s="239"/>
      <c r="JNI67" s="240"/>
      <c r="JNJ67" s="239"/>
      <c r="JNK67" s="239"/>
      <c r="JNL67" s="240"/>
      <c r="JNM67" s="240"/>
      <c r="JNN67" s="240"/>
      <c r="JNO67" s="239"/>
      <c r="JNP67" s="239"/>
      <c r="JNQ67" s="240"/>
      <c r="JNR67" s="239"/>
      <c r="JNS67" s="239"/>
      <c r="JNT67" s="240"/>
      <c r="JNU67" s="240"/>
      <c r="JNV67" s="240"/>
      <c r="JNW67" s="239"/>
      <c r="JNX67" s="239"/>
      <c r="JNY67" s="240"/>
      <c r="JNZ67" s="239"/>
      <c r="JOA67" s="239"/>
      <c r="JOB67" s="240"/>
      <c r="JOC67" s="240"/>
      <c r="JOD67" s="240"/>
      <c r="JOE67" s="239"/>
      <c r="JOF67" s="239"/>
      <c r="JOG67" s="240"/>
      <c r="JOH67" s="239"/>
      <c r="JOI67" s="239"/>
      <c r="JOJ67" s="240"/>
      <c r="JOK67" s="240"/>
      <c r="JOL67" s="240"/>
      <c r="JOM67" s="239"/>
      <c r="JON67" s="239"/>
      <c r="JOO67" s="240"/>
      <c r="JOP67" s="239"/>
      <c r="JOQ67" s="239"/>
      <c r="JOR67" s="240"/>
      <c r="JOS67" s="240"/>
      <c r="JOT67" s="240"/>
      <c r="JOU67" s="239"/>
      <c r="JOV67" s="239"/>
      <c r="JOW67" s="240"/>
      <c r="JOX67" s="239"/>
      <c r="JOY67" s="239"/>
      <c r="JOZ67" s="240"/>
      <c r="JPA67" s="240"/>
      <c r="JPB67" s="240"/>
      <c r="JPC67" s="239"/>
      <c r="JPD67" s="239"/>
      <c r="JPE67" s="240"/>
      <c r="JPF67" s="239"/>
      <c r="JPG67" s="239"/>
      <c r="JPH67" s="240"/>
      <c r="JPI67" s="240"/>
      <c r="JPJ67" s="240"/>
      <c r="JPK67" s="239"/>
      <c r="JPL67" s="239"/>
      <c r="JPM67" s="240"/>
      <c r="JPN67" s="239"/>
      <c r="JPO67" s="239"/>
      <c r="JPP67" s="240"/>
      <c r="JPQ67" s="240"/>
      <c r="JPR67" s="240"/>
      <c r="JPS67" s="239"/>
      <c r="JPT67" s="239"/>
      <c r="JPU67" s="240"/>
      <c r="JPV67" s="239"/>
      <c r="JPW67" s="239"/>
      <c r="JPX67" s="240"/>
      <c r="JPY67" s="240"/>
      <c r="JPZ67" s="240"/>
      <c r="JQA67" s="239"/>
      <c r="JQB67" s="239"/>
      <c r="JQC67" s="240"/>
      <c r="JQD67" s="239"/>
      <c r="JQE67" s="239"/>
      <c r="JQF67" s="240"/>
      <c r="JQG67" s="240"/>
      <c r="JQH67" s="240"/>
      <c r="JQI67" s="239"/>
      <c r="JQJ67" s="239"/>
      <c r="JQK67" s="240"/>
      <c r="JQL67" s="239"/>
      <c r="JQM67" s="239"/>
      <c r="JQN67" s="240"/>
      <c r="JQO67" s="240"/>
      <c r="JQP67" s="240"/>
      <c r="JQQ67" s="239"/>
      <c r="JQR67" s="239"/>
      <c r="JQS67" s="240"/>
      <c r="JQT67" s="239"/>
      <c r="JQU67" s="239"/>
      <c r="JQV67" s="240"/>
      <c r="JQW67" s="240"/>
      <c r="JQX67" s="240"/>
      <c r="JQY67" s="239"/>
      <c r="JQZ67" s="239"/>
      <c r="JRA67" s="240"/>
      <c r="JRB67" s="239"/>
      <c r="JRC67" s="239"/>
      <c r="JRD67" s="240"/>
      <c r="JRE67" s="240"/>
      <c r="JRF67" s="240"/>
      <c r="JRG67" s="239"/>
      <c r="JRH67" s="239"/>
      <c r="JRI67" s="240"/>
      <c r="JRJ67" s="239"/>
      <c r="JRK67" s="239"/>
      <c r="JRL67" s="240"/>
      <c r="JRM67" s="240"/>
      <c r="JRN67" s="240"/>
      <c r="JRO67" s="239"/>
      <c r="JRP67" s="239"/>
      <c r="JRQ67" s="240"/>
      <c r="JRR67" s="239"/>
      <c r="JRS67" s="239"/>
      <c r="JRT67" s="240"/>
      <c r="JRU67" s="240"/>
      <c r="JRV67" s="240"/>
      <c r="JRW67" s="239"/>
      <c r="JRX67" s="239"/>
      <c r="JRY67" s="240"/>
      <c r="JRZ67" s="239"/>
      <c r="JSA67" s="239"/>
      <c r="JSB67" s="240"/>
      <c r="JSC67" s="240"/>
      <c r="JSD67" s="240"/>
      <c r="JSE67" s="239"/>
      <c r="JSF67" s="239"/>
      <c r="JSG67" s="240"/>
      <c r="JSH67" s="239"/>
      <c r="JSI67" s="239"/>
      <c r="JSJ67" s="240"/>
      <c r="JSK67" s="240"/>
      <c r="JSL67" s="240"/>
      <c r="JSM67" s="239"/>
      <c r="JSN67" s="239"/>
      <c r="JSO67" s="240"/>
      <c r="JSP67" s="239"/>
      <c r="JSQ67" s="239"/>
      <c r="JSR67" s="240"/>
      <c r="JSS67" s="240"/>
      <c r="JST67" s="240"/>
      <c r="JSU67" s="239"/>
      <c r="JSV67" s="239"/>
      <c r="JSW67" s="240"/>
      <c r="JSX67" s="239"/>
      <c r="JSY67" s="239"/>
      <c r="JSZ67" s="240"/>
      <c r="JTA67" s="240"/>
      <c r="JTB67" s="240"/>
      <c r="JTC67" s="239"/>
      <c r="JTD67" s="239"/>
      <c r="JTE67" s="240"/>
      <c r="JTF67" s="239"/>
      <c r="JTG67" s="239"/>
      <c r="JTH67" s="240"/>
      <c r="JTI67" s="240"/>
      <c r="JTJ67" s="240"/>
      <c r="JTK67" s="239"/>
      <c r="JTL67" s="239"/>
      <c r="JTM67" s="240"/>
      <c r="JTN67" s="239"/>
      <c r="JTO67" s="239"/>
      <c r="JTP67" s="240"/>
      <c r="JTQ67" s="240"/>
      <c r="JTR67" s="240"/>
      <c r="JTS67" s="239"/>
      <c r="JTT67" s="239"/>
      <c r="JTU67" s="240"/>
      <c r="JTV67" s="239"/>
      <c r="JTW67" s="239"/>
      <c r="JTX67" s="240"/>
      <c r="JTY67" s="240"/>
      <c r="JTZ67" s="240"/>
      <c r="JUA67" s="239"/>
      <c r="JUB67" s="239"/>
      <c r="JUC67" s="240"/>
      <c r="JUD67" s="239"/>
      <c r="JUE67" s="239"/>
      <c r="JUF67" s="240"/>
      <c r="JUG67" s="240"/>
      <c r="JUH67" s="240"/>
      <c r="JUI67" s="239"/>
      <c r="JUJ67" s="239"/>
      <c r="JUK67" s="240"/>
      <c r="JUL67" s="239"/>
      <c r="JUM67" s="239"/>
      <c r="JUN67" s="240"/>
      <c r="JUO67" s="240"/>
      <c r="JUP67" s="240"/>
      <c r="JUQ67" s="239"/>
      <c r="JUR67" s="239"/>
      <c r="JUS67" s="240"/>
      <c r="JUT67" s="239"/>
      <c r="JUU67" s="239"/>
      <c r="JUV67" s="240"/>
      <c r="JUW67" s="240"/>
      <c r="JUX67" s="240"/>
      <c r="JUY67" s="239"/>
      <c r="JUZ67" s="239"/>
      <c r="JVA67" s="240"/>
      <c r="JVB67" s="239"/>
      <c r="JVC67" s="239"/>
      <c r="JVD67" s="240"/>
      <c r="JVE67" s="240"/>
      <c r="JVF67" s="240"/>
      <c r="JVG67" s="239"/>
      <c r="JVH67" s="239"/>
      <c r="JVI67" s="240"/>
      <c r="JVJ67" s="239"/>
      <c r="JVK67" s="239"/>
      <c r="JVL67" s="240"/>
      <c r="JVM67" s="240"/>
      <c r="JVN67" s="240"/>
      <c r="JVO67" s="239"/>
      <c r="JVP67" s="239"/>
      <c r="JVQ67" s="240"/>
      <c r="JVR67" s="239"/>
      <c r="JVS67" s="239"/>
      <c r="JVT67" s="240"/>
      <c r="JVU67" s="240"/>
      <c r="JVV67" s="240"/>
      <c r="JVW67" s="239"/>
      <c r="JVX67" s="239"/>
      <c r="JVY67" s="240"/>
      <c r="JVZ67" s="239"/>
      <c r="JWA67" s="239"/>
      <c r="JWB67" s="240"/>
      <c r="JWC67" s="240"/>
      <c r="JWD67" s="240"/>
      <c r="JWE67" s="239"/>
      <c r="JWF67" s="239"/>
      <c r="JWG67" s="240"/>
      <c r="JWH67" s="239"/>
      <c r="JWI67" s="239"/>
      <c r="JWJ67" s="240"/>
      <c r="JWK67" s="240"/>
      <c r="JWL67" s="240"/>
      <c r="JWM67" s="239"/>
      <c r="JWN67" s="239"/>
      <c r="JWO67" s="240"/>
      <c r="JWP67" s="239"/>
      <c r="JWQ67" s="239"/>
      <c r="JWR67" s="240"/>
      <c r="JWS67" s="240"/>
      <c r="JWT67" s="240"/>
      <c r="JWU67" s="239"/>
      <c r="JWV67" s="239"/>
      <c r="JWW67" s="240"/>
      <c r="JWX67" s="239"/>
      <c r="JWY67" s="239"/>
      <c r="JWZ67" s="240"/>
      <c r="JXA67" s="240"/>
      <c r="JXB67" s="240"/>
      <c r="JXC67" s="239"/>
      <c r="JXD67" s="239"/>
      <c r="JXE67" s="240"/>
      <c r="JXF67" s="239"/>
      <c r="JXG67" s="239"/>
      <c r="JXH67" s="240"/>
      <c r="JXI67" s="240"/>
      <c r="JXJ67" s="240"/>
      <c r="JXK67" s="239"/>
      <c r="JXL67" s="239"/>
      <c r="JXM67" s="240"/>
      <c r="JXN67" s="239"/>
      <c r="JXO67" s="239"/>
      <c r="JXP67" s="240"/>
      <c r="JXQ67" s="240"/>
      <c r="JXR67" s="240"/>
      <c r="JXS67" s="239"/>
      <c r="JXT67" s="239"/>
      <c r="JXU67" s="240"/>
      <c r="JXV67" s="239"/>
      <c r="JXW67" s="239"/>
      <c r="JXX67" s="240"/>
      <c r="JXY67" s="240"/>
      <c r="JXZ67" s="240"/>
      <c r="JYA67" s="239"/>
      <c r="JYB67" s="239"/>
      <c r="JYC67" s="240"/>
      <c r="JYD67" s="239"/>
      <c r="JYE67" s="239"/>
      <c r="JYF67" s="240"/>
      <c r="JYG67" s="240"/>
      <c r="JYH67" s="240"/>
      <c r="JYI67" s="239"/>
      <c r="JYJ67" s="239"/>
      <c r="JYK67" s="240"/>
      <c r="JYL67" s="239"/>
      <c r="JYM67" s="239"/>
      <c r="JYN67" s="240"/>
      <c r="JYO67" s="240"/>
      <c r="JYP67" s="240"/>
      <c r="JYQ67" s="239"/>
      <c r="JYR67" s="239"/>
      <c r="JYS67" s="240"/>
      <c r="JYT67" s="239"/>
      <c r="JYU67" s="239"/>
      <c r="JYV67" s="240"/>
      <c r="JYW67" s="240"/>
      <c r="JYX67" s="240"/>
      <c r="JYY67" s="239"/>
      <c r="JYZ67" s="239"/>
      <c r="JZA67" s="240"/>
      <c r="JZB67" s="239"/>
      <c r="JZC67" s="239"/>
      <c r="JZD67" s="240"/>
      <c r="JZE67" s="240"/>
      <c r="JZF67" s="240"/>
      <c r="JZG67" s="239"/>
      <c r="JZH67" s="239"/>
      <c r="JZI67" s="240"/>
      <c r="JZJ67" s="239"/>
      <c r="JZK67" s="239"/>
      <c r="JZL67" s="240"/>
      <c r="JZM67" s="240"/>
      <c r="JZN67" s="240"/>
      <c r="JZO67" s="239"/>
      <c r="JZP67" s="239"/>
      <c r="JZQ67" s="240"/>
      <c r="JZR67" s="239"/>
      <c r="JZS67" s="239"/>
      <c r="JZT67" s="240"/>
      <c r="JZU67" s="240"/>
      <c r="JZV67" s="240"/>
      <c r="JZW67" s="239"/>
      <c r="JZX67" s="239"/>
      <c r="JZY67" s="240"/>
      <c r="JZZ67" s="239"/>
      <c r="KAA67" s="239"/>
      <c r="KAB67" s="240"/>
      <c r="KAC67" s="240"/>
      <c r="KAD67" s="240"/>
      <c r="KAE67" s="239"/>
      <c r="KAF67" s="239"/>
      <c r="KAG67" s="240"/>
      <c r="KAH67" s="239"/>
      <c r="KAI67" s="239"/>
      <c r="KAJ67" s="240"/>
      <c r="KAK67" s="240"/>
      <c r="KAL67" s="240"/>
      <c r="KAM67" s="239"/>
      <c r="KAN67" s="239"/>
      <c r="KAO67" s="240"/>
      <c r="KAP67" s="239"/>
      <c r="KAQ67" s="239"/>
      <c r="KAR67" s="240"/>
      <c r="KAS67" s="240"/>
      <c r="KAT67" s="240"/>
      <c r="KAU67" s="239"/>
      <c r="KAV67" s="239"/>
      <c r="KAW67" s="240"/>
      <c r="KAX67" s="239"/>
      <c r="KAY67" s="239"/>
      <c r="KAZ67" s="240"/>
      <c r="KBA67" s="240"/>
      <c r="KBB67" s="240"/>
      <c r="KBC67" s="239"/>
      <c r="KBD67" s="239"/>
      <c r="KBE67" s="240"/>
      <c r="KBF67" s="239"/>
      <c r="KBG67" s="239"/>
      <c r="KBH67" s="240"/>
      <c r="KBI67" s="240"/>
      <c r="KBJ67" s="240"/>
      <c r="KBK67" s="239"/>
      <c r="KBL67" s="239"/>
      <c r="KBM67" s="240"/>
      <c r="KBN67" s="239"/>
      <c r="KBO67" s="239"/>
      <c r="KBP67" s="240"/>
      <c r="KBQ67" s="240"/>
      <c r="KBR67" s="240"/>
      <c r="KBS67" s="239"/>
      <c r="KBT67" s="239"/>
      <c r="KBU67" s="240"/>
      <c r="KBV67" s="239"/>
      <c r="KBW67" s="239"/>
      <c r="KBX67" s="240"/>
      <c r="KBY67" s="240"/>
      <c r="KBZ67" s="240"/>
      <c r="KCA67" s="239"/>
      <c r="KCB67" s="239"/>
      <c r="KCC67" s="240"/>
      <c r="KCD67" s="239"/>
      <c r="KCE67" s="239"/>
      <c r="KCF67" s="240"/>
      <c r="KCG67" s="240"/>
      <c r="KCH67" s="240"/>
      <c r="KCI67" s="239"/>
      <c r="KCJ67" s="239"/>
      <c r="KCK67" s="240"/>
      <c r="KCL67" s="239"/>
      <c r="KCM67" s="239"/>
      <c r="KCN67" s="240"/>
      <c r="KCO67" s="240"/>
      <c r="KCP67" s="240"/>
      <c r="KCQ67" s="239"/>
      <c r="KCR67" s="239"/>
      <c r="KCS67" s="240"/>
      <c r="KCT67" s="239"/>
      <c r="KCU67" s="239"/>
      <c r="KCV67" s="240"/>
      <c r="KCW67" s="240"/>
      <c r="KCX67" s="240"/>
      <c r="KCY67" s="239"/>
      <c r="KCZ67" s="239"/>
      <c r="KDA67" s="240"/>
      <c r="KDB67" s="239"/>
      <c r="KDC67" s="239"/>
      <c r="KDD67" s="240"/>
      <c r="KDE67" s="240"/>
      <c r="KDF67" s="240"/>
      <c r="KDG67" s="239"/>
      <c r="KDH67" s="239"/>
      <c r="KDI67" s="240"/>
      <c r="KDJ67" s="239"/>
      <c r="KDK67" s="239"/>
      <c r="KDL67" s="240"/>
      <c r="KDM67" s="240"/>
      <c r="KDN67" s="240"/>
      <c r="KDO67" s="239"/>
      <c r="KDP67" s="239"/>
      <c r="KDQ67" s="240"/>
      <c r="KDR67" s="239"/>
      <c r="KDS67" s="239"/>
      <c r="KDT67" s="240"/>
      <c r="KDU67" s="240"/>
      <c r="KDV67" s="240"/>
      <c r="KDW67" s="239"/>
      <c r="KDX67" s="239"/>
      <c r="KDY67" s="240"/>
      <c r="KDZ67" s="239"/>
      <c r="KEA67" s="239"/>
      <c r="KEB67" s="240"/>
      <c r="KEC67" s="240"/>
      <c r="KED67" s="240"/>
      <c r="KEE67" s="239"/>
      <c r="KEF67" s="239"/>
      <c r="KEG67" s="240"/>
      <c r="KEH67" s="239"/>
      <c r="KEI67" s="239"/>
      <c r="KEJ67" s="240"/>
      <c r="KEK67" s="240"/>
      <c r="KEL67" s="240"/>
      <c r="KEM67" s="239"/>
      <c r="KEN67" s="239"/>
      <c r="KEO67" s="240"/>
      <c r="KEP67" s="239"/>
      <c r="KEQ67" s="239"/>
      <c r="KER67" s="240"/>
      <c r="KES67" s="240"/>
      <c r="KET67" s="240"/>
      <c r="KEU67" s="239"/>
      <c r="KEV67" s="239"/>
      <c r="KEW67" s="240"/>
      <c r="KEX67" s="239"/>
      <c r="KEY67" s="239"/>
      <c r="KEZ67" s="240"/>
      <c r="KFA67" s="240"/>
      <c r="KFB67" s="240"/>
      <c r="KFC67" s="239"/>
      <c r="KFD67" s="239"/>
      <c r="KFE67" s="240"/>
      <c r="KFF67" s="239"/>
      <c r="KFG67" s="239"/>
      <c r="KFH67" s="240"/>
      <c r="KFI67" s="240"/>
      <c r="KFJ67" s="240"/>
      <c r="KFK67" s="239"/>
      <c r="KFL67" s="239"/>
      <c r="KFM67" s="240"/>
      <c r="KFN67" s="239"/>
      <c r="KFO67" s="239"/>
      <c r="KFP67" s="240"/>
      <c r="KFQ67" s="240"/>
      <c r="KFR67" s="240"/>
      <c r="KFS67" s="239"/>
      <c r="KFT67" s="239"/>
      <c r="KFU67" s="240"/>
      <c r="KFV67" s="239"/>
      <c r="KFW67" s="239"/>
      <c r="KFX67" s="240"/>
      <c r="KFY67" s="240"/>
      <c r="KFZ67" s="240"/>
      <c r="KGA67" s="239"/>
      <c r="KGB67" s="239"/>
      <c r="KGC67" s="240"/>
      <c r="KGD67" s="239"/>
      <c r="KGE67" s="239"/>
      <c r="KGF67" s="240"/>
      <c r="KGG67" s="240"/>
      <c r="KGH67" s="240"/>
      <c r="KGI67" s="239"/>
      <c r="KGJ67" s="239"/>
      <c r="KGK67" s="240"/>
      <c r="KGL67" s="239"/>
      <c r="KGM67" s="239"/>
      <c r="KGN67" s="240"/>
      <c r="KGO67" s="240"/>
      <c r="KGP67" s="240"/>
      <c r="KGQ67" s="239"/>
      <c r="KGR67" s="239"/>
      <c r="KGS67" s="240"/>
      <c r="KGT67" s="239"/>
      <c r="KGU67" s="239"/>
      <c r="KGV67" s="240"/>
      <c r="KGW67" s="240"/>
      <c r="KGX67" s="240"/>
      <c r="KGY67" s="239"/>
      <c r="KGZ67" s="239"/>
      <c r="KHA67" s="240"/>
      <c r="KHB67" s="239"/>
      <c r="KHC67" s="239"/>
      <c r="KHD67" s="240"/>
      <c r="KHE67" s="240"/>
      <c r="KHF67" s="240"/>
      <c r="KHG67" s="239"/>
      <c r="KHH67" s="239"/>
      <c r="KHI67" s="240"/>
      <c r="KHJ67" s="239"/>
      <c r="KHK67" s="239"/>
      <c r="KHL67" s="240"/>
      <c r="KHM67" s="240"/>
      <c r="KHN67" s="240"/>
      <c r="KHO67" s="239"/>
      <c r="KHP67" s="239"/>
      <c r="KHQ67" s="240"/>
      <c r="KHR67" s="239"/>
      <c r="KHS67" s="239"/>
      <c r="KHT67" s="240"/>
      <c r="KHU67" s="240"/>
      <c r="KHV67" s="240"/>
      <c r="KHW67" s="239"/>
      <c r="KHX67" s="239"/>
      <c r="KHY67" s="240"/>
      <c r="KHZ67" s="239"/>
      <c r="KIA67" s="239"/>
      <c r="KIB67" s="240"/>
      <c r="KIC67" s="240"/>
      <c r="KID67" s="240"/>
      <c r="KIE67" s="239"/>
      <c r="KIF67" s="239"/>
      <c r="KIG67" s="240"/>
      <c r="KIH67" s="239"/>
      <c r="KII67" s="239"/>
      <c r="KIJ67" s="240"/>
      <c r="KIK67" s="240"/>
      <c r="KIL67" s="240"/>
      <c r="KIM67" s="239"/>
      <c r="KIN67" s="239"/>
      <c r="KIO67" s="240"/>
      <c r="KIP67" s="239"/>
      <c r="KIQ67" s="239"/>
      <c r="KIR67" s="240"/>
      <c r="KIS67" s="240"/>
      <c r="KIT67" s="240"/>
      <c r="KIU67" s="239"/>
      <c r="KIV67" s="239"/>
      <c r="KIW67" s="240"/>
      <c r="KIX67" s="239"/>
      <c r="KIY67" s="239"/>
      <c r="KIZ67" s="240"/>
      <c r="KJA67" s="240"/>
      <c r="KJB67" s="240"/>
      <c r="KJC67" s="239"/>
      <c r="KJD67" s="239"/>
      <c r="KJE67" s="240"/>
      <c r="KJF67" s="239"/>
      <c r="KJG67" s="239"/>
      <c r="KJH67" s="240"/>
      <c r="KJI67" s="240"/>
      <c r="KJJ67" s="240"/>
      <c r="KJK67" s="239"/>
      <c r="KJL67" s="239"/>
      <c r="KJM67" s="240"/>
      <c r="KJN67" s="239"/>
      <c r="KJO67" s="239"/>
      <c r="KJP67" s="240"/>
      <c r="KJQ67" s="240"/>
      <c r="KJR67" s="240"/>
      <c r="KJS67" s="239"/>
      <c r="KJT67" s="239"/>
      <c r="KJU67" s="240"/>
      <c r="KJV67" s="239"/>
      <c r="KJW67" s="239"/>
      <c r="KJX67" s="240"/>
      <c r="KJY67" s="240"/>
      <c r="KJZ67" s="240"/>
      <c r="KKA67" s="239"/>
      <c r="KKB67" s="239"/>
      <c r="KKC67" s="240"/>
      <c r="KKD67" s="239"/>
      <c r="KKE67" s="239"/>
      <c r="KKF67" s="240"/>
      <c r="KKG67" s="240"/>
      <c r="KKH67" s="240"/>
      <c r="KKI67" s="239"/>
      <c r="KKJ67" s="239"/>
      <c r="KKK67" s="240"/>
      <c r="KKL67" s="239"/>
      <c r="KKM67" s="239"/>
      <c r="KKN67" s="240"/>
      <c r="KKO67" s="240"/>
      <c r="KKP67" s="240"/>
      <c r="KKQ67" s="239"/>
      <c r="KKR67" s="239"/>
      <c r="KKS67" s="240"/>
      <c r="KKT67" s="239"/>
      <c r="KKU67" s="239"/>
      <c r="KKV67" s="240"/>
      <c r="KKW67" s="240"/>
      <c r="KKX67" s="240"/>
      <c r="KKY67" s="239"/>
      <c r="KKZ67" s="239"/>
      <c r="KLA67" s="240"/>
      <c r="KLB67" s="239"/>
      <c r="KLC67" s="239"/>
      <c r="KLD67" s="240"/>
      <c r="KLE67" s="240"/>
      <c r="KLF67" s="240"/>
      <c r="KLG67" s="239"/>
      <c r="KLH67" s="239"/>
      <c r="KLI67" s="240"/>
      <c r="KLJ67" s="239"/>
      <c r="KLK67" s="239"/>
      <c r="KLL67" s="240"/>
      <c r="KLM67" s="240"/>
      <c r="KLN67" s="240"/>
      <c r="KLO67" s="239"/>
      <c r="KLP67" s="239"/>
      <c r="KLQ67" s="240"/>
      <c r="KLR67" s="239"/>
      <c r="KLS67" s="239"/>
      <c r="KLT67" s="240"/>
      <c r="KLU67" s="240"/>
      <c r="KLV67" s="240"/>
      <c r="KLW67" s="239"/>
      <c r="KLX67" s="239"/>
      <c r="KLY67" s="240"/>
      <c r="KLZ67" s="239"/>
      <c r="KMA67" s="239"/>
      <c r="KMB67" s="240"/>
      <c r="KMC67" s="240"/>
      <c r="KMD67" s="240"/>
      <c r="KME67" s="239"/>
      <c r="KMF67" s="239"/>
      <c r="KMG67" s="240"/>
      <c r="KMH67" s="239"/>
      <c r="KMI67" s="239"/>
      <c r="KMJ67" s="240"/>
      <c r="KMK67" s="240"/>
      <c r="KML67" s="240"/>
      <c r="KMM67" s="239"/>
      <c r="KMN67" s="239"/>
      <c r="KMO67" s="240"/>
      <c r="KMP67" s="239"/>
      <c r="KMQ67" s="239"/>
      <c r="KMR67" s="240"/>
      <c r="KMS67" s="240"/>
      <c r="KMT67" s="240"/>
      <c r="KMU67" s="239"/>
      <c r="KMV67" s="239"/>
      <c r="KMW67" s="240"/>
      <c r="KMX67" s="239"/>
      <c r="KMY67" s="239"/>
      <c r="KMZ67" s="240"/>
      <c r="KNA67" s="240"/>
      <c r="KNB67" s="240"/>
      <c r="KNC67" s="239"/>
      <c r="KND67" s="239"/>
      <c r="KNE67" s="240"/>
      <c r="KNF67" s="239"/>
      <c r="KNG67" s="239"/>
      <c r="KNH67" s="240"/>
      <c r="KNI67" s="240"/>
      <c r="KNJ67" s="240"/>
      <c r="KNK67" s="239"/>
      <c r="KNL67" s="239"/>
      <c r="KNM67" s="240"/>
      <c r="KNN67" s="239"/>
      <c r="KNO67" s="239"/>
      <c r="KNP67" s="240"/>
      <c r="KNQ67" s="240"/>
      <c r="KNR67" s="240"/>
      <c r="KNS67" s="239"/>
      <c r="KNT67" s="239"/>
      <c r="KNU67" s="240"/>
      <c r="KNV67" s="239"/>
      <c r="KNW67" s="239"/>
      <c r="KNX67" s="240"/>
      <c r="KNY67" s="240"/>
      <c r="KNZ67" s="240"/>
      <c r="KOA67" s="239"/>
      <c r="KOB67" s="239"/>
      <c r="KOC67" s="240"/>
      <c r="KOD67" s="239"/>
      <c r="KOE67" s="239"/>
      <c r="KOF67" s="240"/>
      <c r="KOG67" s="240"/>
      <c r="KOH67" s="240"/>
      <c r="KOI67" s="239"/>
      <c r="KOJ67" s="239"/>
      <c r="KOK67" s="240"/>
      <c r="KOL67" s="239"/>
      <c r="KOM67" s="239"/>
      <c r="KON67" s="240"/>
      <c r="KOO67" s="240"/>
      <c r="KOP67" s="240"/>
      <c r="KOQ67" s="239"/>
      <c r="KOR67" s="239"/>
      <c r="KOS67" s="240"/>
      <c r="KOT67" s="239"/>
      <c r="KOU67" s="239"/>
      <c r="KOV67" s="240"/>
      <c r="KOW67" s="240"/>
      <c r="KOX67" s="240"/>
      <c r="KOY67" s="239"/>
      <c r="KOZ67" s="239"/>
      <c r="KPA67" s="240"/>
      <c r="KPB67" s="239"/>
      <c r="KPC67" s="239"/>
      <c r="KPD67" s="240"/>
      <c r="KPE67" s="240"/>
      <c r="KPF67" s="240"/>
      <c r="KPG67" s="239"/>
      <c r="KPH67" s="239"/>
      <c r="KPI67" s="240"/>
      <c r="KPJ67" s="239"/>
      <c r="KPK67" s="239"/>
      <c r="KPL67" s="240"/>
      <c r="KPM67" s="240"/>
      <c r="KPN67" s="240"/>
      <c r="KPO67" s="239"/>
      <c r="KPP67" s="239"/>
      <c r="KPQ67" s="240"/>
      <c r="KPR67" s="239"/>
      <c r="KPS67" s="239"/>
      <c r="KPT67" s="240"/>
      <c r="KPU67" s="240"/>
      <c r="KPV67" s="240"/>
      <c r="KPW67" s="239"/>
      <c r="KPX67" s="239"/>
      <c r="KPY67" s="240"/>
      <c r="KPZ67" s="239"/>
      <c r="KQA67" s="239"/>
      <c r="KQB67" s="240"/>
      <c r="KQC67" s="240"/>
      <c r="KQD67" s="240"/>
      <c r="KQE67" s="239"/>
      <c r="KQF67" s="239"/>
      <c r="KQG67" s="240"/>
      <c r="KQH67" s="239"/>
      <c r="KQI67" s="239"/>
      <c r="KQJ67" s="240"/>
      <c r="KQK67" s="240"/>
      <c r="KQL67" s="240"/>
      <c r="KQM67" s="239"/>
      <c r="KQN67" s="239"/>
      <c r="KQO67" s="240"/>
      <c r="KQP67" s="239"/>
      <c r="KQQ67" s="239"/>
      <c r="KQR67" s="240"/>
      <c r="KQS67" s="240"/>
      <c r="KQT67" s="240"/>
      <c r="KQU67" s="239"/>
      <c r="KQV67" s="239"/>
      <c r="KQW67" s="240"/>
      <c r="KQX67" s="239"/>
      <c r="KQY67" s="239"/>
      <c r="KQZ67" s="240"/>
      <c r="KRA67" s="240"/>
      <c r="KRB67" s="240"/>
      <c r="KRC67" s="239"/>
      <c r="KRD67" s="239"/>
      <c r="KRE67" s="240"/>
      <c r="KRF67" s="239"/>
      <c r="KRG67" s="239"/>
      <c r="KRH67" s="240"/>
      <c r="KRI67" s="240"/>
      <c r="KRJ67" s="240"/>
      <c r="KRK67" s="239"/>
      <c r="KRL67" s="239"/>
      <c r="KRM67" s="240"/>
      <c r="KRN67" s="239"/>
      <c r="KRO67" s="239"/>
      <c r="KRP67" s="240"/>
      <c r="KRQ67" s="240"/>
      <c r="KRR67" s="240"/>
      <c r="KRS67" s="239"/>
      <c r="KRT67" s="239"/>
      <c r="KRU67" s="240"/>
      <c r="KRV67" s="239"/>
      <c r="KRW67" s="239"/>
      <c r="KRX67" s="240"/>
      <c r="KRY67" s="240"/>
      <c r="KRZ67" s="240"/>
      <c r="KSA67" s="239"/>
      <c r="KSB67" s="239"/>
      <c r="KSC67" s="240"/>
      <c r="KSD67" s="239"/>
      <c r="KSE67" s="239"/>
      <c r="KSF67" s="240"/>
      <c r="KSG67" s="240"/>
      <c r="KSH67" s="240"/>
      <c r="KSI67" s="239"/>
      <c r="KSJ67" s="239"/>
      <c r="KSK67" s="240"/>
      <c r="KSL67" s="239"/>
      <c r="KSM67" s="239"/>
      <c r="KSN67" s="240"/>
      <c r="KSO67" s="240"/>
      <c r="KSP67" s="240"/>
      <c r="KSQ67" s="239"/>
      <c r="KSR67" s="239"/>
      <c r="KSS67" s="240"/>
      <c r="KST67" s="239"/>
      <c r="KSU67" s="239"/>
      <c r="KSV67" s="240"/>
      <c r="KSW67" s="240"/>
      <c r="KSX67" s="240"/>
      <c r="KSY67" s="239"/>
      <c r="KSZ67" s="239"/>
      <c r="KTA67" s="240"/>
      <c r="KTB67" s="239"/>
      <c r="KTC67" s="239"/>
      <c r="KTD67" s="240"/>
      <c r="KTE67" s="240"/>
      <c r="KTF67" s="240"/>
      <c r="KTG67" s="239"/>
      <c r="KTH67" s="239"/>
      <c r="KTI67" s="240"/>
      <c r="KTJ67" s="239"/>
      <c r="KTK67" s="239"/>
      <c r="KTL67" s="240"/>
      <c r="KTM67" s="240"/>
      <c r="KTN67" s="240"/>
      <c r="KTO67" s="239"/>
      <c r="KTP67" s="239"/>
      <c r="KTQ67" s="240"/>
      <c r="KTR67" s="239"/>
      <c r="KTS67" s="239"/>
      <c r="KTT67" s="240"/>
      <c r="KTU67" s="240"/>
      <c r="KTV67" s="240"/>
      <c r="KTW67" s="239"/>
      <c r="KTX67" s="239"/>
      <c r="KTY67" s="240"/>
      <c r="KTZ67" s="239"/>
      <c r="KUA67" s="239"/>
      <c r="KUB67" s="240"/>
      <c r="KUC67" s="240"/>
      <c r="KUD67" s="240"/>
      <c r="KUE67" s="239"/>
      <c r="KUF67" s="239"/>
      <c r="KUG67" s="240"/>
      <c r="KUH67" s="239"/>
      <c r="KUI67" s="239"/>
      <c r="KUJ67" s="240"/>
      <c r="KUK67" s="240"/>
      <c r="KUL67" s="240"/>
      <c r="KUM67" s="239"/>
      <c r="KUN67" s="239"/>
      <c r="KUO67" s="240"/>
      <c r="KUP67" s="239"/>
      <c r="KUQ67" s="239"/>
      <c r="KUR67" s="240"/>
      <c r="KUS67" s="240"/>
      <c r="KUT67" s="240"/>
      <c r="KUU67" s="239"/>
      <c r="KUV67" s="239"/>
      <c r="KUW67" s="240"/>
      <c r="KUX67" s="239"/>
      <c r="KUY67" s="239"/>
      <c r="KUZ67" s="240"/>
      <c r="KVA67" s="240"/>
      <c r="KVB67" s="240"/>
      <c r="KVC67" s="239"/>
      <c r="KVD67" s="239"/>
      <c r="KVE67" s="240"/>
      <c r="KVF67" s="239"/>
      <c r="KVG67" s="239"/>
      <c r="KVH67" s="240"/>
      <c r="KVI67" s="240"/>
      <c r="KVJ67" s="240"/>
      <c r="KVK67" s="239"/>
      <c r="KVL67" s="239"/>
      <c r="KVM67" s="240"/>
      <c r="KVN67" s="239"/>
      <c r="KVO67" s="239"/>
      <c r="KVP67" s="240"/>
      <c r="KVQ67" s="240"/>
      <c r="KVR67" s="240"/>
      <c r="KVS67" s="239"/>
      <c r="KVT67" s="239"/>
      <c r="KVU67" s="240"/>
      <c r="KVV67" s="239"/>
      <c r="KVW67" s="239"/>
      <c r="KVX67" s="240"/>
      <c r="KVY67" s="240"/>
      <c r="KVZ67" s="240"/>
      <c r="KWA67" s="239"/>
      <c r="KWB67" s="239"/>
      <c r="KWC67" s="240"/>
      <c r="KWD67" s="239"/>
      <c r="KWE67" s="239"/>
      <c r="KWF67" s="240"/>
      <c r="KWG67" s="240"/>
      <c r="KWH67" s="240"/>
      <c r="KWI67" s="239"/>
      <c r="KWJ67" s="239"/>
      <c r="KWK67" s="240"/>
      <c r="KWL67" s="239"/>
      <c r="KWM67" s="239"/>
      <c r="KWN67" s="240"/>
      <c r="KWO67" s="240"/>
      <c r="KWP67" s="240"/>
      <c r="KWQ67" s="239"/>
      <c r="KWR67" s="239"/>
      <c r="KWS67" s="240"/>
      <c r="KWT67" s="239"/>
      <c r="KWU67" s="239"/>
      <c r="KWV67" s="240"/>
      <c r="KWW67" s="240"/>
      <c r="KWX67" s="240"/>
      <c r="KWY67" s="239"/>
      <c r="KWZ67" s="239"/>
      <c r="KXA67" s="240"/>
      <c r="KXB67" s="239"/>
      <c r="KXC67" s="239"/>
      <c r="KXD67" s="240"/>
      <c r="KXE67" s="240"/>
      <c r="KXF67" s="240"/>
      <c r="KXG67" s="239"/>
      <c r="KXH67" s="239"/>
      <c r="KXI67" s="240"/>
      <c r="KXJ67" s="239"/>
      <c r="KXK67" s="239"/>
      <c r="KXL67" s="240"/>
      <c r="KXM67" s="240"/>
      <c r="KXN67" s="240"/>
      <c r="KXO67" s="239"/>
      <c r="KXP67" s="239"/>
      <c r="KXQ67" s="240"/>
      <c r="KXR67" s="239"/>
      <c r="KXS67" s="239"/>
      <c r="KXT67" s="240"/>
      <c r="KXU67" s="240"/>
      <c r="KXV67" s="240"/>
      <c r="KXW67" s="239"/>
      <c r="KXX67" s="239"/>
      <c r="KXY67" s="240"/>
      <c r="KXZ67" s="239"/>
      <c r="KYA67" s="239"/>
      <c r="KYB67" s="240"/>
      <c r="KYC67" s="240"/>
      <c r="KYD67" s="240"/>
      <c r="KYE67" s="239"/>
      <c r="KYF67" s="239"/>
      <c r="KYG67" s="240"/>
      <c r="KYH67" s="239"/>
      <c r="KYI67" s="239"/>
      <c r="KYJ67" s="240"/>
      <c r="KYK67" s="240"/>
      <c r="KYL67" s="240"/>
      <c r="KYM67" s="239"/>
      <c r="KYN67" s="239"/>
      <c r="KYO67" s="240"/>
      <c r="KYP67" s="239"/>
      <c r="KYQ67" s="239"/>
      <c r="KYR67" s="240"/>
      <c r="KYS67" s="240"/>
      <c r="KYT67" s="240"/>
      <c r="KYU67" s="239"/>
      <c r="KYV67" s="239"/>
      <c r="KYW67" s="240"/>
      <c r="KYX67" s="239"/>
      <c r="KYY67" s="239"/>
      <c r="KYZ67" s="240"/>
      <c r="KZA67" s="240"/>
      <c r="KZB67" s="240"/>
      <c r="KZC67" s="239"/>
      <c r="KZD67" s="239"/>
      <c r="KZE67" s="240"/>
      <c r="KZF67" s="239"/>
      <c r="KZG67" s="239"/>
      <c r="KZH67" s="240"/>
      <c r="KZI67" s="240"/>
      <c r="KZJ67" s="240"/>
      <c r="KZK67" s="239"/>
      <c r="KZL67" s="239"/>
      <c r="KZM67" s="240"/>
      <c r="KZN67" s="239"/>
      <c r="KZO67" s="239"/>
      <c r="KZP67" s="240"/>
      <c r="KZQ67" s="240"/>
      <c r="KZR67" s="240"/>
      <c r="KZS67" s="239"/>
      <c r="KZT67" s="239"/>
      <c r="KZU67" s="240"/>
      <c r="KZV67" s="239"/>
      <c r="KZW67" s="239"/>
      <c r="KZX67" s="240"/>
      <c r="KZY67" s="240"/>
      <c r="KZZ67" s="240"/>
      <c r="LAA67" s="239"/>
      <c r="LAB67" s="239"/>
      <c r="LAC67" s="240"/>
      <c r="LAD67" s="239"/>
      <c r="LAE67" s="239"/>
      <c r="LAF67" s="240"/>
      <c r="LAG67" s="240"/>
      <c r="LAH67" s="240"/>
      <c r="LAI67" s="239"/>
      <c r="LAJ67" s="239"/>
      <c r="LAK67" s="240"/>
      <c r="LAL67" s="239"/>
      <c r="LAM67" s="239"/>
      <c r="LAN67" s="240"/>
      <c r="LAO67" s="240"/>
      <c r="LAP67" s="240"/>
      <c r="LAQ67" s="239"/>
      <c r="LAR67" s="239"/>
      <c r="LAS67" s="240"/>
      <c r="LAT67" s="239"/>
      <c r="LAU67" s="239"/>
      <c r="LAV67" s="240"/>
      <c r="LAW67" s="240"/>
      <c r="LAX67" s="240"/>
      <c r="LAY67" s="239"/>
      <c r="LAZ67" s="239"/>
      <c r="LBA67" s="240"/>
      <c r="LBB67" s="239"/>
      <c r="LBC67" s="239"/>
      <c r="LBD67" s="240"/>
      <c r="LBE67" s="240"/>
      <c r="LBF67" s="240"/>
      <c r="LBG67" s="239"/>
      <c r="LBH67" s="239"/>
      <c r="LBI67" s="240"/>
      <c r="LBJ67" s="239"/>
      <c r="LBK67" s="239"/>
      <c r="LBL67" s="240"/>
      <c r="LBM67" s="240"/>
      <c r="LBN67" s="240"/>
      <c r="LBO67" s="239"/>
      <c r="LBP67" s="239"/>
      <c r="LBQ67" s="240"/>
      <c r="LBR67" s="239"/>
      <c r="LBS67" s="239"/>
      <c r="LBT67" s="240"/>
      <c r="LBU67" s="240"/>
      <c r="LBV67" s="240"/>
      <c r="LBW67" s="239"/>
      <c r="LBX67" s="239"/>
      <c r="LBY67" s="240"/>
      <c r="LBZ67" s="239"/>
      <c r="LCA67" s="239"/>
      <c r="LCB67" s="240"/>
      <c r="LCC67" s="240"/>
      <c r="LCD67" s="240"/>
      <c r="LCE67" s="239"/>
      <c r="LCF67" s="239"/>
      <c r="LCG67" s="240"/>
      <c r="LCH67" s="239"/>
      <c r="LCI67" s="239"/>
      <c r="LCJ67" s="240"/>
      <c r="LCK67" s="240"/>
      <c r="LCL67" s="240"/>
      <c r="LCM67" s="239"/>
      <c r="LCN67" s="239"/>
      <c r="LCO67" s="240"/>
      <c r="LCP67" s="239"/>
      <c r="LCQ67" s="239"/>
      <c r="LCR67" s="240"/>
      <c r="LCS67" s="240"/>
      <c r="LCT67" s="240"/>
      <c r="LCU67" s="239"/>
      <c r="LCV67" s="239"/>
      <c r="LCW67" s="240"/>
      <c r="LCX67" s="239"/>
      <c r="LCY67" s="239"/>
      <c r="LCZ67" s="240"/>
      <c r="LDA67" s="240"/>
      <c r="LDB67" s="240"/>
      <c r="LDC67" s="239"/>
      <c r="LDD67" s="239"/>
      <c r="LDE67" s="240"/>
      <c r="LDF67" s="239"/>
      <c r="LDG67" s="239"/>
      <c r="LDH67" s="240"/>
      <c r="LDI67" s="240"/>
      <c r="LDJ67" s="240"/>
      <c r="LDK67" s="239"/>
      <c r="LDL67" s="239"/>
      <c r="LDM67" s="240"/>
      <c r="LDN67" s="239"/>
      <c r="LDO67" s="239"/>
      <c r="LDP67" s="240"/>
      <c r="LDQ67" s="240"/>
      <c r="LDR67" s="240"/>
      <c r="LDS67" s="239"/>
      <c r="LDT67" s="239"/>
      <c r="LDU67" s="240"/>
      <c r="LDV67" s="239"/>
      <c r="LDW67" s="239"/>
      <c r="LDX67" s="240"/>
      <c r="LDY67" s="240"/>
      <c r="LDZ67" s="240"/>
      <c r="LEA67" s="239"/>
      <c r="LEB67" s="239"/>
      <c r="LEC67" s="240"/>
      <c r="LED67" s="239"/>
      <c r="LEE67" s="239"/>
      <c r="LEF67" s="240"/>
      <c r="LEG67" s="240"/>
      <c r="LEH67" s="240"/>
      <c r="LEI67" s="239"/>
      <c r="LEJ67" s="239"/>
      <c r="LEK67" s="240"/>
      <c r="LEL67" s="239"/>
      <c r="LEM67" s="239"/>
      <c r="LEN67" s="240"/>
      <c r="LEO67" s="240"/>
      <c r="LEP67" s="240"/>
      <c r="LEQ67" s="239"/>
      <c r="LER67" s="239"/>
      <c r="LES67" s="240"/>
      <c r="LET67" s="239"/>
      <c r="LEU67" s="239"/>
      <c r="LEV67" s="240"/>
      <c r="LEW67" s="240"/>
      <c r="LEX67" s="240"/>
      <c r="LEY67" s="239"/>
      <c r="LEZ67" s="239"/>
      <c r="LFA67" s="240"/>
      <c r="LFB67" s="239"/>
      <c r="LFC67" s="239"/>
      <c r="LFD67" s="240"/>
      <c r="LFE67" s="240"/>
      <c r="LFF67" s="240"/>
      <c r="LFG67" s="239"/>
      <c r="LFH67" s="239"/>
      <c r="LFI67" s="240"/>
      <c r="LFJ67" s="239"/>
      <c r="LFK67" s="239"/>
      <c r="LFL67" s="240"/>
      <c r="LFM67" s="240"/>
      <c r="LFN67" s="240"/>
      <c r="LFO67" s="239"/>
      <c r="LFP67" s="239"/>
      <c r="LFQ67" s="240"/>
      <c r="LFR67" s="239"/>
      <c r="LFS67" s="239"/>
      <c r="LFT67" s="240"/>
      <c r="LFU67" s="240"/>
      <c r="LFV67" s="240"/>
      <c r="LFW67" s="239"/>
      <c r="LFX67" s="239"/>
      <c r="LFY67" s="240"/>
      <c r="LFZ67" s="239"/>
      <c r="LGA67" s="239"/>
      <c r="LGB67" s="240"/>
      <c r="LGC67" s="240"/>
      <c r="LGD67" s="240"/>
      <c r="LGE67" s="239"/>
      <c r="LGF67" s="239"/>
      <c r="LGG67" s="240"/>
      <c r="LGH67" s="239"/>
      <c r="LGI67" s="239"/>
      <c r="LGJ67" s="240"/>
      <c r="LGK67" s="240"/>
      <c r="LGL67" s="240"/>
      <c r="LGM67" s="239"/>
      <c r="LGN67" s="239"/>
      <c r="LGO67" s="240"/>
      <c r="LGP67" s="239"/>
      <c r="LGQ67" s="239"/>
      <c r="LGR67" s="240"/>
      <c r="LGS67" s="240"/>
      <c r="LGT67" s="240"/>
      <c r="LGU67" s="239"/>
      <c r="LGV67" s="239"/>
      <c r="LGW67" s="240"/>
      <c r="LGX67" s="239"/>
      <c r="LGY67" s="239"/>
      <c r="LGZ67" s="240"/>
      <c r="LHA67" s="240"/>
      <c r="LHB67" s="240"/>
      <c r="LHC67" s="239"/>
      <c r="LHD67" s="239"/>
      <c r="LHE67" s="240"/>
      <c r="LHF67" s="239"/>
      <c r="LHG67" s="239"/>
      <c r="LHH67" s="240"/>
      <c r="LHI67" s="240"/>
      <c r="LHJ67" s="240"/>
      <c r="LHK67" s="239"/>
      <c r="LHL67" s="239"/>
      <c r="LHM67" s="240"/>
      <c r="LHN67" s="239"/>
      <c r="LHO67" s="239"/>
      <c r="LHP67" s="240"/>
      <c r="LHQ67" s="240"/>
      <c r="LHR67" s="240"/>
      <c r="LHS67" s="239"/>
      <c r="LHT67" s="239"/>
      <c r="LHU67" s="240"/>
      <c r="LHV67" s="239"/>
      <c r="LHW67" s="239"/>
      <c r="LHX67" s="240"/>
      <c r="LHY67" s="240"/>
      <c r="LHZ67" s="240"/>
      <c r="LIA67" s="239"/>
      <c r="LIB67" s="239"/>
      <c r="LIC67" s="240"/>
      <c r="LID67" s="239"/>
      <c r="LIE67" s="239"/>
      <c r="LIF67" s="240"/>
      <c r="LIG67" s="240"/>
      <c r="LIH67" s="240"/>
      <c r="LII67" s="239"/>
      <c r="LIJ67" s="239"/>
      <c r="LIK67" s="240"/>
      <c r="LIL67" s="239"/>
      <c r="LIM67" s="239"/>
      <c r="LIN67" s="240"/>
      <c r="LIO67" s="240"/>
      <c r="LIP67" s="240"/>
      <c r="LIQ67" s="239"/>
      <c r="LIR67" s="239"/>
      <c r="LIS67" s="240"/>
      <c r="LIT67" s="239"/>
      <c r="LIU67" s="239"/>
      <c r="LIV67" s="240"/>
      <c r="LIW67" s="240"/>
      <c r="LIX67" s="240"/>
      <c r="LIY67" s="239"/>
      <c r="LIZ67" s="239"/>
      <c r="LJA67" s="240"/>
      <c r="LJB67" s="239"/>
      <c r="LJC67" s="239"/>
      <c r="LJD67" s="240"/>
      <c r="LJE67" s="240"/>
      <c r="LJF67" s="240"/>
      <c r="LJG67" s="239"/>
      <c r="LJH67" s="239"/>
      <c r="LJI67" s="240"/>
      <c r="LJJ67" s="239"/>
      <c r="LJK67" s="239"/>
      <c r="LJL67" s="240"/>
      <c r="LJM67" s="240"/>
      <c r="LJN67" s="240"/>
      <c r="LJO67" s="239"/>
      <c r="LJP67" s="239"/>
      <c r="LJQ67" s="240"/>
      <c r="LJR67" s="239"/>
      <c r="LJS67" s="239"/>
      <c r="LJT67" s="240"/>
      <c r="LJU67" s="240"/>
      <c r="LJV67" s="240"/>
      <c r="LJW67" s="239"/>
      <c r="LJX67" s="239"/>
      <c r="LJY67" s="240"/>
      <c r="LJZ67" s="239"/>
      <c r="LKA67" s="239"/>
      <c r="LKB67" s="240"/>
      <c r="LKC67" s="240"/>
      <c r="LKD67" s="240"/>
      <c r="LKE67" s="239"/>
      <c r="LKF67" s="239"/>
      <c r="LKG67" s="240"/>
      <c r="LKH67" s="239"/>
      <c r="LKI67" s="239"/>
      <c r="LKJ67" s="240"/>
      <c r="LKK67" s="240"/>
      <c r="LKL67" s="240"/>
      <c r="LKM67" s="239"/>
      <c r="LKN67" s="239"/>
      <c r="LKO67" s="240"/>
      <c r="LKP67" s="239"/>
      <c r="LKQ67" s="239"/>
      <c r="LKR67" s="240"/>
      <c r="LKS67" s="240"/>
      <c r="LKT67" s="240"/>
      <c r="LKU67" s="239"/>
      <c r="LKV67" s="239"/>
      <c r="LKW67" s="240"/>
      <c r="LKX67" s="239"/>
      <c r="LKY67" s="239"/>
      <c r="LKZ67" s="240"/>
      <c r="LLA67" s="240"/>
      <c r="LLB67" s="240"/>
      <c r="LLC67" s="239"/>
      <c r="LLD67" s="239"/>
      <c r="LLE67" s="240"/>
      <c r="LLF67" s="239"/>
      <c r="LLG67" s="239"/>
      <c r="LLH67" s="240"/>
      <c r="LLI67" s="240"/>
      <c r="LLJ67" s="240"/>
      <c r="LLK67" s="239"/>
      <c r="LLL67" s="239"/>
      <c r="LLM67" s="240"/>
      <c r="LLN67" s="239"/>
      <c r="LLO67" s="239"/>
      <c r="LLP67" s="240"/>
      <c r="LLQ67" s="240"/>
      <c r="LLR67" s="240"/>
      <c r="LLS67" s="239"/>
      <c r="LLT67" s="239"/>
      <c r="LLU67" s="240"/>
      <c r="LLV67" s="239"/>
      <c r="LLW67" s="239"/>
      <c r="LLX67" s="240"/>
      <c r="LLY67" s="240"/>
      <c r="LLZ67" s="240"/>
      <c r="LMA67" s="239"/>
      <c r="LMB67" s="239"/>
      <c r="LMC67" s="240"/>
      <c r="LMD67" s="239"/>
      <c r="LME67" s="239"/>
      <c r="LMF67" s="240"/>
      <c r="LMG67" s="240"/>
      <c r="LMH67" s="240"/>
      <c r="LMI67" s="239"/>
      <c r="LMJ67" s="239"/>
      <c r="LMK67" s="240"/>
      <c r="LML67" s="239"/>
      <c r="LMM67" s="239"/>
      <c r="LMN67" s="240"/>
      <c r="LMO67" s="240"/>
      <c r="LMP67" s="240"/>
      <c r="LMQ67" s="239"/>
      <c r="LMR67" s="239"/>
      <c r="LMS67" s="240"/>
      <c r="LMT67" s="239"/>
      <c r="LMU67" s="239"/>
      <c r="LMV67" s="240"/>
      <c r="LMW67" s="240"/>
      <c r="LMX67" s="240"/>
      <c r="LMY67" s="239"/>
      <c r="LMZ67" s="239"/>
      <c r="LNA67" s="240"/>
      <c r="LNB67" s="239"/>
      <c r="LNC67" s="239"/>
      <c r="LND67" s="240"/>
      <c r="LNE67" s="240"/>
      <c r="LNF67" s="240"/>
      <c r="LNG67" s="239"/>
      <c r="LNH67" s="239"/>
      <c r="LNI67" s="240"/>
      <c r="LNJ67" s="239"/>
      <c r="LNK67" s="239"/>
      <c r="LNL67" s="240"/>
      <c r="LNM67" s="240"/>
      <c r="LNN67" s="240"/>
      <c r="LNO67" s="239"/>
      <c r="LNP67" s="239"/>
      <c r="LNQ67" s="240"/>
      <c r="LNR67" s="239"/>
      <c r="LNS67" s="239"/>
      <c r="LNT67" s="240"/>
      <c r="LNU67" s="240"/>
      <c r="LNV67" s="240"/>
      <c r="LNW67" s="239"/>
      <c r="LNX67" s="239"/>
      <c r="LNY67" s="240"/>
      <c r="LNZ67" s="239"/>
      <c r="LOA67" s="239"/>
      <c r="LOB67" s="240"/>
      <c r="LOC67" s="240"/>
      <c r="LOD67" s="240"/>
      <c r="LOE67" s="239"/>
      <c r="LOF67" s="239"/>
      <c r="LOG67" s="240"/>
      <c r="LOH67" s="239"/>
      <c r="LOI67" s="239"/>
      <c r="LOJ67" s="240"/>
      <c r="LOK67" s="240"/>
      <c r="LOL67" s="240"/>
      <c r="LOM67" s="239"/>
      <c r="LON67" s="239"/>
      <c r="LOO67" s="240"/>
      <c r="LOP67" s="239"/>
      <c r="LOQ67" s="239"/>
      <c r="LOR67" s="240"/>
      <c r="LOS67" s="240"/>
      <c r="LOT67" s="240"/>
      <c r="LOU67" s="239"/>
      <c r="LOV67" s="239"/>
      <c r="LOW67" s="240"/>
      <c r="LOX67" s="239"/>
      <c r="LOY67" s="239"/>
      <c r="LOZ67" s="240"/>
      <c r="LPA67" s="240"/>
      <c r="LPB67" s="240"/>
      <c r="LPC67" s="239"/>
      <c r="LPD67" s="239"/>
      <c r="LPE67" s="240"/>
      <c r="LPF67" s="239"/>
      <c r="LPG67" s="239"/>
      <c r="LPH67" s="240"/>
      <c r="LPI67" s="240"/>
      <c r="LPJ67" s="240"/>
      <c r="LPK67" s="239"/>
      <c r="LPL67" s="239"/>
      <c r="LPM67" s="240"/>
      <c r="LPN67" s="239"/>
      <c r="LPO67" s="239"/>
      <c r="LPP67" s="240"/>
      <c r="LPQ67" s="240"/>
      <c r="LPR67" s="240"/>
      <c r="LPS67" s="239"/>
      <c r="LPT67" s="239"/>
      <c r="LPU67" s="240"/>
      <c r="LPV67" s="239"/>
      <c r="LPW67" s="239"/>
      <c r="LPX67" s="240"/>
      <c r="LPY67" s="240"/>
      <c r="LPZ67" s="240"/>
      <c r="LQA67" s="239"/>
      <c r="LQB67" s="239"/>
      <c r="LQC67" s="240"/>
      <c r="LQD67" s="239"/>
      <c r="LQE67" s="239"/>
      <c r="LQF67" s="240"/>
      <c r="LQG67" s="240"/>
      <c r="LQH67" s="240"/>
      <c r="LQI67" s="239"/>
      <c r="LQJ67" s="239"/>
      <c r="LQK67" s="240"/>
      <c r="LQL67" s="239"/>
      <c r="LQM67" s="239"/>
      <c r="LQN67" s="240"/>
      <c r="LQO67" s="240"/>
      <c r="LQP67" s="240"/>
      <c r="LQQ67" s="239"/>
      <c r="LQR67" s="239"/>
      <c r="LQS67" s="240"/>
      <c r="LQT67" s="239"/>
      <c r="LQU67" s="239"/>
      <c r="LQV67" s="240"/>
      <c r="LQW67" s="240"/>
      <c r="LQX67" s="240"/>
      <c r="LQY67" s="239"/>
      <c r="LQZ67" s="239"/>
      <c r="LRA67" s="240"/>
      <c r="LRB67" s="239"/>
      <c r="LRC67" s="239"/>
      <c r="LRD67" s="240"/>
      <c r="LRE67" s="240"/>
      <c r="LRF67" s="240"/>
      <c r="LRG67" s="239"/>
      <c r="LRH67" s="239"/>
      <c r="LRI67" s="240"/>
      <c r="LRJ67" s="239"/>
      <c r="LRK67" s="239"/>
      <c r="LRL67" s="240"/>
      <c r="LRM67" s="240"/>
      <c r="LRN67" s="240"/>
      <c r="LRO67" s="239"/>
      <c r="LRP67" s="239"/>
      <c r="LRQ67" s="240"/>
      <c r="LRR67" s="239"/>
      <c r="LRS67" s="239"/>
      <c r="LRT67" s="240"/>
      <c r="LRU67" s="240"/>
      <c r="LRV67" s="240"/>
      <c r="LRW67" s="239"/>
      <c r="LRX67" s="239"/>
      <c r="LRY67" s="240"/>
      <c r="LRZ67" s="239"/>
      <c r="LSA67" s="239"/>
      <c r="LSB67" s="240"/>
      <c r="LSC67" s="240"/>
      <c r="LSD67" s="240"/>
      <c r="LSE67" s="239"/>
      <c r="LSF67" s="239"/>
      <c r="LSG67" s="240"/>
      <c r="LSH67" s="239"/>
      <c r="LSI67" s="239"/>
      <c r="LSJ67" s="240"/>
      <c r="LSK67" s="240"/>
      <c r="LSL67" s="240"/>
      <c r="LSM67" s="239"/>
      <c r="LSN67" s="239"/>
      <c r="LSO67" s="240"/>
      <c r="LSP67" s="239"/>
      <c r="LSQ67" s="239"/>
      <c r="LSR67" s="240"/>
      <c r="LSS67" s="240"/>
      <c r="LST67" s="240"/>
      <c r="LSU67" s="239"/>
      <c r="LSV67" s="239"/>
      <c r="LSW67" s="240"/>
      <c r="LSX67" s="239"/>
      <c r="LSY67" s="239"/>
      <c r="LSZ67" s="240"/>
      <c r="LTA67" s="240"/>
      <c r="LTB67" s="240"/>
      <c r="LTC67" s="239"/>
      <c r="LTD67" s="239"/>
      <c r="LTE67" s="240"/>
      <c r="LTF67" s="239"/>
      <c r="LTG67" s="239"/>
      <c r="LTH67" s="240"/>
      <c r="LTI67" s="240"/>
      <c r="LTJ67" s="240"/>
      <c r="LTK67" s="239"/>
      <c r="LTL67" s="239"/>
      <c r="LTM67" s="240"/>
      <c r="LTN67" s="239"/>
      <c r="LTO67" s="239"/>
      <c r="LTP67" s="240"/>
      <c r="LTQ67" s="240"/>
      <c r="LTR67" s="240"/>
      <c r="LTS67" s="239"/>
      <c r="LTT67" s="239"/>
      <c r="LTU67" s="240"/>
      <c r="LTV67" s="239"/>
      <c r="LTW67" s="239"/>
      <c r="LTX67" s="240"/>
      <c r="LTY67" s="240"/>
      <c r="LTZ67" s="240"/>
      <c r="LUA67" s="239"/>
      <c r="LUB67" s="239"/>
      <c r="LUC67" s="240"/>
      <c r="LUD67" s="239"/>
      <c r="LUE67" s="239"/>
      <c r="LUF67" s="240"/>
      <c r="LUG67" s="240"/>
      <c r="LUH67" s="240"/>
      <c r="LUI67" s="239"/>
      <c r="LUJ67" s="239"/>
      <c r="LUK67" s="240"/>
      <c r="LUL67" s="239"/>
      <c r="LUM67" s="239"/>
      <c r="LUN67" s="240"/>
      <c r="LUO67" s="240"/>
      <c r="LUP67" s="240"/>
      <c r="LUQ67" s="239"/>
      <c r="LUR67" s="239"/>
      <c r="LUS67" s="240"/>
      <c r="LUT67" s="239"/>
      <c r="LUU67" s="239"/>
      <c r="LUV67" s="240"/>
      <c r="LUW67" s="240"/>
      <c r="LUX67" s="240"/>
      <c r="LUY67" s="239"/>
      <c r="LUZ67" s="239"/>
      <c r="LVA67" s="240"/>
      <c r="LVB67" s="239"/>
      <c r="LVC67" s="239"/>
      <c r="LVD67" s="240"/>
      <c r="LVE67" s="240"/>
      <c r="LVF67" s="240"/>
      <c r="LVG67" s="239"/>
      <c r="LVH67" s="239"/>
      <c r="LVI67" s="240"/>
      <c r="LVJ67" s="239"/>
      <c r="LVK67" s="239"/>
      <c r="LVL67" s="240"/>
      <c r="LVM67" s="240"/>
      <c r="LVN67" s="240"/>
      <c r="LVO67" s="239"/>
      <c r="LVP67" s="239"/>
      <c r="LVQ67" s="240"/>
      <c r="LVR67" s="239"/>
      <c r="LVS67" s="239"/>
      <c r="LVT67" s="240"/>
      <c r="LVU67" s="240"/>
      <c r="LVV67" s="240"/>
      <c r="LVW67" s="239"/>
      <c r="LVX67" s="239"/>
      <c r="LVY67" s="240"/>
      <c r="LVZ67" s="239"/>
      <c r="LWA67" s="239"/>
      <c r="LWB67" s="240"/>
      <c r="LWC67" s="240"/>
      <c r="LWD67" s="240"/>
      <c r="LWE67" s="239"/>
      <c r="LWF67" s="239"/>
      <c r="LWG67" s="240"/>
      <c r="LWH67" s="239"/>
      <c r="LWI67" s="239"/>
      <c r="LWJ67" s="240"/>
      <c r="LWK67" s="240"/>
      <c r="LWL67" s="240"/>
      <c r="LWM67" s="239"/>
      <c r="LWN67" s="239"/>
      <c r="LWO67" s="240"/>
      <c r="LWP67" s="239"/>
      <c r="LWQ67" s="239"/>
      <c r="LWR67" s="240"/>
      <c r="LWS67" s="240"/>
      <c r="LWT67" s="240"/>
      <c r="LWU67" s="239"/>
      <c r="LWV67" s="239"/>
      <c r="LWW67" s="240"/>
      <c r="LWX67" s="239"/>
      <c r="LWY67" s="239"/>
      <c r="LWZ67" s="240"/>
      <c r="LXA67" s="240"/>
      <c r="LXB67" s="240"/>
      <c r="LXC67" s="239"/>
      <c r="LXD67" s="239"/>
      <c r="LXE67" s="240"/>
      <c r="LXF67" s="239"/>
      <c r="LXG67" s="239"/>
      <c r="LXH67" s="240"/>
      <c r="LXI67" s="240"/>
      <c r="LXJ67" s="240"/>
      <c r="LXK67" s="239"/>
      <c r="LXL67" s="239"/>
      <c r="LXM67" s="240"/>
      <c r="LXN67" s="239"/>
      <c r="LXO67" s="239"/>
      <c r="LXP67" s="240"/>
      <c r="LXQ67" s="240"/>
      <c r="LXR67" s="240"/>
      <c r="LXS67" s="239"/>
      <c r="LXT67" s="239"/>
      <c r="LXU67" s="240"/>
      <c r="LXV67" s="239"/>
      <c r="LXW67" s="239"/>
      <c r="LXX67" s="240"/>
      <c r="LXY67" s="240"/>
      <c r="LXZ67" s="240"/>
      <c r="LYA67" s="239"/>
      <c r="LYB67" s="239"/>
      <c r="LYC67" s="240"/>
      <c r="LYD67" s="239"/>
      <c r="LYE67" s="239"/>
      <c r="LYF67" s="240"/>
      <c r="LYG67" s="240"/>
      <c r="LYH67" s="240"/>
      <c r="LYI67" s="239"/>
      <c r="LYJ67" s="239"/>
      <c r="LYK67" s="240"/>
      <c r="LYL67" s="239"/>
      <c r="LYM67" s="239"/>
      <c r="LYN67" s="240"/>
      <c r="LYO67" s="240"/>
      <c r="LYP67" s="240"/>
      <c r="LYQ67" s="239"/>
      <c r="LYR67" s="239"/>
      <c r="LYS67" s="240"/>
      <c r="LYT67" s="239"/>
      <c r="LYU67" s="239"/>
      <c r="LYV67" s="240"/>
      <c r="LYW67" s="240"/>
      <c r="LYX67" s="240"/>
      <c r="LYY67" s="239"/>
      <c r="LYZ67" s="239"/>
      <c r="LZA67" s="240"/>
      <c r="LZB67" s="239"/>
      <c r="LZC67" s="239"/>
      <c r="LZD67" s="240"/>
      <c r="LZE67" s="240"/>
      <c r="LZF67" s="240"/>
      <c r="LZG67" s="239"/>
      <c r="LZH67" s="239"/>
      <c r="LZI67" s="240"/>
      <c r="LZJ67" s="239"/>
      <c r="LZK67" s="239"/>
      <c r="LZL67" s="240"/>
      <c r="LZM67" s="240"/>
      <c r="LZN67" s="240"/>
      <c r="LZO67" s="239"/>
      <c r="LZP67" s="239"/>
      <c r="LZQ67" s="240"/>
      <c r="LZR67" s="239"/>
      <c r="LZS67" s="239"/>
      <c r="LZT67" s="240"/>
      <c r="LZU67" s="240"/>
      <c r="LZV67" s="240"/>
      <c r="LZW67" s="239"/>
      <c r="LZX67" s="239"/>
      <c r="LZY67" s="240"/>
      <c r="LZZ67" s="239"/>
      <c r="MAA67" s="239"/>
      <c r="MAB67" s="240"/>
      <c r="MAC67" s="240"/>
      <c r="MAD67" s="240"/>
      <c r="MAE67" s="239"/>
      <c r="MAF67" s="239"/>
      <c r="MAG67" s="240"/>
      <c r="MAH67" s="239"/>
      <c r="MAI67" s="239"/>
      <c r="MAJ67" s="240"/>
      <c r="MAK67" s="240"/>
      <c r="MAL67" s="240"/>
      <c r="MAM67" s="239"/>
      <c r="MAN67" s="239"/>
      <c r="MAO67" s="240"/>
      <c r="MAP67" s="239"/>
      <c r="MAQ67" s="239"/>
      <c r="MAR67" s="240"/>
      <c r="MAS67" s="240"/>
      <c r="MAT67" s="240"/>
      <c r="MAU67" s="239"/>
      <c r="MAV67" s="239"/>
      <c r="MAW67" s="240"/>
      <c r="MAX67" s="239"/>
      <c r="MAY67" s="239"/>
      <c r="MAZ67" s="240"/>
      <c r="MBA67" s="240"/>
      <c r="MBB67" s="240"/>
      <c r="MBC67" s="239"/>
      <c r="MBD67" s="239"/>
      <c r="MBE67" s="240"/>
      <c r="MBF67" s="239"/>
      <c r="MBG67" s="239"/>
      <c r="MBH67" s="240"/>
      <c r="MBI67" s="240"/>
      <c r="MBJ67" s="240"/>
      <c r="MBK67" s="239"/>
      <c r="MBL67" s="239"/>
      <c r="MBM67" s="240"/>
      <c r="MBN67" s="239"/>
      <c r="MBO67" s="239"/>
      <c r="MBP67" s="240"/>
      <c r="MBQ67" s="240"/>
      <c r="MBR67" s="240"/>
      <c r="MBS67" s="239"/>
      <c r="MBT67" s="239"/>
      <c r="MBU67" s="240"/>
      <c r="MBV67" s="239"/>
      <c r="MBW67" s="239"/>
      <c r="MBX67" s="240"/>
      <c r="MBY67" s="240"/>
      <c r="MBZ67" s="240"/>
      <c r="MCA67" s="239"/>
      <c r="MCB67" s="239"/>
      <c r="MCC67" s="240"/>
      <c r="MCD67" s="239"/>
      <c r="MCE67" s="239"/>
      <c r="MCF67" s="240"/>
      <c r="MCG67" s="240"/>
      <c r="MCH67" s="240"/>
      <c r="MCI67" s="239"/>
      <c r="MCJ67" s="239"/>
      <c r="MCK67" s="240"/>
      <c r="MCL67" s="239"/>
      <c r="MCM67" s="239"/>
      <c r="MCN67" s="240"/>
      <c r="MCO67" s="240"/>
      <c r="MCP67" s="240"/>
      <c r="MCQ67" s="239"/>
      <c r="MCR67" s="239"/>
      <c r="MCS67" s="240"/>
      <c r="MCT67" s="239"/>
      <c r="MCU67" s="239"/>
      <c r="MCV67" s="240"/>
      <c r="MCW67" s="240"/>
      <c r="MCX67" s="240"/>
      <c r="MCY67" s="239"/>
      <c r="MCZ67" s="239"/>
      <c r="MDA67" s="240"/>
      <c r="MDB67" s="239"/>
      <c r="MDC67" s="239"/>
      <c r="MDD67" s="240"/>
      <c r="MDE67" s="240"/>
      <c r="MDF67" s="240"/>
      <c r="MDG67" s="239"/>
      <c r="MDH67" s="239"/>
      <c r="MDI67" s="240"/>
      <c r="MDJ67" s="239"/>
      <c r="MDK67" s="239"/>
      <c r="MDL67" s="240"/>
      <c r="MDM67" s="240"/>
      <c r="MDN67" s="240"/>
      <c r="MDO67" s="239"/>
      <c r="MDP67" s="239"/>
      <c r="MDQ67" s="240"/>
      <c r="MDR67" s="239"/>
      <c r="MDS67" s="239"/>
      <c r="MDT67" s="240"/>
      <c r="MDU67" s="240"/>
      <c r="MDV67" s="240"/>
      <c r="MDW67" s="239"/>
      <c r="MDX67" s="239"/>
      <c r="MDY67" s="240"/>
      <c r="MDZ67" s="239"/>
      <c r="MEA67" s="239"/>
      <c r="MEB67" s="240"/>
      <c r="MEC67" s="240"/>
      <c r="MED67" s="240"/>
      <c r="MEE67" s="239"/>
      <c r="MEF67" s="239"/>
      <c r="MEG67" s="240"/>
      <c r="MEH67" s="239"/>
      <c r="MEI67" s="239"/>
      <c r="MEJ67" s="240"/>
      <c r="MEK67" s="240"/>
      <c r="MEL67" s="240"/>
      <c r="MEM67" s="239"/>
      <c r="MEN67" s="239"/>
      <c r="MEO67" s="240"/>
      <c r="MEP67" s="239"/>
      <c r="MEQ67" s="239"/>
      <c r="MER67" s="240"/>
      <c r="MES67" s="240"/>
      <c r="MET67" s="240"/>
      <c r="MEU67" s="239"/>
      <c r="MEV67" s="239"/>
      <c r="MEW67" s="240"/>
      <c r="MEX67" s="239"/>
      <c r="MEY67" s="239"/>
      <c r="MEZ67" s="240"/>
      <c r="MFA67" s="240"/>
      <c r="MFB67" s="240"/>
      <c r="MFC67" s="239"/>
      <c r="MFD67" s="239"/>
      <c r="MFE67" s="240"/>
      <c r="MFF67" s="239"/>
      <c r="MFG67" s="239"/>
      <c r="MFH67" s="240"/>
      <c r="MFI67" s="240"/>
      <c r="MFJ67" s="240"/>
      <c r="MFK67" s="239"/>
      <c r="MFL67" s="239"/>
      <c r="MFM67" s="240"/>
      <c r="MFN67" s="239"/>
      <c r="MFO67" s="239"/>
      <c r="MFP67" s="240"/>
      <c r="MFQ67" s="240"/>
      <c r="MFR67" s="240"/>
      <c r="MFS67" s="239"/>
      <c r="MFT67" s="239"/>
      <c r="MFU67" s="240"/>
      <c r="MFV67" s="239"/>
      <c r="MFW67" s="239"/>
      <c r="MFX67" s="240"/>
      <c r="MFY67" s="240"/>
      <c r="MFZ67" s="240"/>
      <c r="MGA67" s="239"/>
      <c r="MGB67" s="239"/>
      <c r="MGC67" s="240"/>
      <c r="MGD67" s="239"/>
      <c r="MGE67" s="239"/>
      <c r="MGF67" s="240"/>
      <c r="MGG67" s="240"/>
      <c r="MGH67" s="240"/>
      <c r="MGI67" s="239"/>
      <c r="MGJ67" s="239"/>
      <c r="MGK67" s="240"/>
      <c r="MGL67" s="239"/>
      <c r="MGM67" s="239"/>
      <c r="MGN67" s="240"/>
      <c r="MGO67" s="240"/>
      <c r="MGP67" s="240"/>
      <c r="MGQ67" s="239"/>
      <c r="MGR67" s="239"/>
      <c r="MGS67" s="240"/>
      <c r="MGT67" s="239"/>
      <c r="MGU67" s="239"/>
      <c r="MGV67" s="240"/>
      <c r="MGW67" s="240"/>
      <c r="MGX67" s="240"/>
      <c r="MGY67" s="239"/>
      <c r="MGZ67" s="239"/>
      <c r="MHA67" s="240"/>
      <c r="MHB67" s="239"/>
      <c r="MHC67" s="239"/>
      <c r="MHD67" s="240"/>
      <c r="MHE67" s="240"/>
      <c r="MHF67" s="240"/>
      <c r="MHG67" s="239"/>
      <c r="MHH67" s="239"/>
      <c r="MHI67" s="240"/>
      <c r="MHJ67" s="239"/>
      <c r="MHK67" s="239"/>
      <c r="MHL67" s="240"/>
      <c r="MHM67" s="240"/>
      <c r="MHN67" s="240"/>
      <c r="MHO67" s="239"/>
      <c r="MHP67" s="239"/>
      <c r="MHQ67" s="240"/>
      <c r="MHR67" s="239"/>
      <c r="MHS67" s="239"/>
      <c r="MHT67" s="240"/>
      <c r="MHU67" s="240"/>
      <c r="MHV67" s="240"/>
      <c r="MHW67" s="239"/>
      <c r="MHX67" s="239"/>
      <c r="MHY67" s="240"/>
      <c r="MHZ67" s="239"/>
      <c r="MIA67" s="239"/>
      <c r="MIB67" s="240"/>
      <c r="MIC67" s="240"/>
      <c r="MID67" s="240"/>
      <c r="MIE67" s="239"/>
      <c r="MIF67" s="239"/>
      <c r="MIG67" s="240"/>
      <c r="MIH67" s="239"/>
      <c r="MII67" s="239"/>
      <c r="MIJ67" s="240"/>
      <c r="MIK67" s="240"/>
      <c r="MIL67" s="240"/>
      <c r="MIM67" s="239"/>
      <c r="MIN67" s="239"/>
      <c r="MIO67" s="240"/>
      <c r="MIP67" s="239"/>
      <c r="MIQ67" s="239"/>
      <c r="MIR67" s="240"/>
      <c r="MIS67" s="240"/>
      <c r="MIT67" s="240"/>
      <c r="MIU67" s="239"/>
      <c r="MIV67" s="239"/>
      <c r="MIW67" s="240"/>
      <c r="MIX67" s="239"/>
      <c r="MIY67" s="239"/>
      <c r="MIZ67" s="240"/>
      <c r="MJA67" s="240"/>
      <c r="MJB67" s="240"/>
      <c r="MJC67" s="239"/>
      <c r="MJD67" s="239"/>
      <c r="MJE67" s="240"/>
      <c r="MJF67" s="239"/>
      <c r="MJG67" s="239"/>
      <c r="MJH67" s="240"/>
      <c r="MJI67" s="240"/>
      <c r="MJJ67" s="240"/>
      <c r="MJK67" s="239"/>
      <c r="MJL67" s="239"/>
      <c r="MJM67" s="240"/>
      <c r="MJN67" s="239"/>
      <c r="MJO67" s="239"/>
      <c r="MJP67" s="240"/>
      <c r="MJQ67" s="240"/>
      <c r="MJR67" s="240"/>
      <c r="MJS67" s="239"/>
      <c r="MJT67" s="239"/>
      <c r="MJU67" s="240"/>
      <c r="MJV67" s="239"/>
      <c r="MJW67" s="239"/>
      <c r="MJX67" s="240"/>
      <c r="MJY67" s="240"/>
      <c r="MJZ67" s="240"/>
      <c r="MKA67" s="239"/>
      <c r="MKB67" s="239"/>
      <c r="MKC67" s="240"/>
      <c r="MKD67" s="239"/>
      <c r="MKE67" s="239"/>
      <c r="MKF67" s="240"/>
      <c r="MKG67" s="240"/>
      <c r="MKH67" s="240"/>
      <c r="MKI67" s="239"/>
      <c r="MKJ67" s="239"/>
      <c r="MKK67" s="240"/>
      <c r="MKL67" s="239"/>
      <c r="MKM67" s="239"/>
      <c r="MKN67" s="240"/>
      <c r="MKO67" s="240"/>
      <c r="MKP67" s="240"/>
      <c r="MKQ67" s="239"/>
      <c r="MKR67" s="239"/>
      <c r="MKS67" s="240"/>
      <c r="MKT67" s="239"/>
      <c r="MKU67" s="239"/>
      <c r="MKV67" s="240"/>
      <c r="MKW67" s="240"/>
      <c r="MKX67" s="240"/>
      <c r="MKY67" s="239"/>
      <c r="MKZ67" s="239"/>
      <c r="MLA67" s="240"/>
      <c r="MLB67" s="239"/>
      <c r="MLC67" s="239"/>
      <c r="MLD67" s="240"/>
      <c r="MLE67" s="240"/>
      <c r="MLF67" s="240"/>
      <c r="MLG67" s="239"/>
      <c r="MLH67" s="239"/>
      <c r="MLI67" s="240"/>
      <c r="MLJ67" s="239"/>
      <c r="MLK67" s="239"/>
      <c r="MLL67" s="240"/>
      <c r="MLM67" s="240"/>
      <c r="MLN67" s="240"/>
      <c r="MLO67" s="239"/>
      <c r="MLP67" s="239"/>
      <c r="MLQ67" s="240"/>
      <c r="MLR67" s="239"/>
      <c r="MLS67" s="239"/>
      <c r="MLT67" s="240"/>
      <c r="MLU67" s="240"/>
      <c r="MLV67" s="240"/>
      <c r="MLW67" s="239"/>
      <c r="MLX67" s="239"/>
      <c r="MLY67" s="240"/>
      <c r="MLZ67" s="239"/>
      <c r="MMA67" s="239"/>
      <c r="MMB67" s="240"/>
      <c r="MMC67" s="240"/>
      <c r="MMD67" s="240"/>
      <c r="MME67" s="239"/>
      <c r="MMF67" s="239"/>
      <c r="MMG67" s="240"/>
      <c r="MMH67" s="239"/>
      <c r="MMI67" s="239"/>
      <c r="MMJ67" s="240"/>
      <c r="MMK67" s="240"/>
      <c r="MML67" s="240"/>
      <c r="MMM67" s="239"/>
      <c r="MMN67" s="239"/>
      <c r="MMO67" s="240"/>
      <c r="MMP67" s="239"/>
      <c r="MMQ67" s="239"/>
      <c r="MMR67" s="240"/>
      <c r="MMS67" s="240"/>
      <c r="MMT67" s="240"/>
      <c r="MMU67" s="239"/>
      <c r="MMV67" s="239"/>
      <c r="MMW67" s="240"/>
      <c r="MMX67" s="239"/>
      <c r="MMY67" s="239"/>
      <c r="MMZ67" s="240"/>
      <c r="MNA67" s="240"/>
      <c r="MNB67" s="240"/>
      <c r="MNC67" s="239"/>
      <c r="MND67" s="239"/>
      <c r="MNE67" s="240"/>
      <c r="MNF67" s="239"/>
      <c r="MNG67" s="239"/>
      <c r="MNH67" s="240"/>
      <c r="MNI67" s="240"/>
      <c r="MNJ67" s="240"/>
      <c r="MNK67" s="239"/>
      <c r="MNL67" s="239"/>
      <c r="MNM67" s="240"/>
      <c r="MNN67" s="239"/>
      <c r="MNO67" s="239"/>
      <c r="MNP67" s="240"/>
      <c r="MNQ67" s="240"/>
      <c r="MNR67" s="240"/>
      <c r="MNS67" s="239"/>
      <c r="MNT67" s="239"/>
      <c r="MNU67" s="240"/>
      <c r="MNV67" s="239"/>
      <c r="MNW67" s="239"/>
      <c r="MNX67" s="240"/>
      <c r="MNY67" s="240"/>
      <c r="MNZ67" s="240"/>
      <c r="MOA67" s="239"/>
      <c r="MOB67" s="239"/>
      <c r="MOC67" s="240"/>
      <c r="MOD67" s="239"/>
      <c r="MOE67" s="239"/>
      <c r="MOF67" s="240"/>
      <c r="MOG67" s="240"/>
      <c r="MOH67" s="240"/>
      <c r="MOI67" s="239"/>
      <c r="MOJ67" s="239"/>
      <c r="MOK67" s="240"/>
      <c r="MOL67" s="239"/>
      <c r="MOM67" s="239"/>
      <c r="MON67" s="240"/>
      <c r="MOO67" s="240"/>
      <c r="MOP67" s="240"/>
      <c r="MOQ67" s="239"/>
      <c r="MOR67" s="239"/>
      <c r="MOS67" s="240"/>
      <c r="MOT67" s="239"/>
      <c r="MOU67" s="239"/>
      <c r="MOV67" s="240"/>
      <c r="MOW67" s="240"/>
      <c r="MOX67" s="240"/>
      <c r="MOY67" s="239"/>
      <c r="MOZ67" s="239"/>
      <c r="MPA67" s="240"/>
      <c r="MPB67" s="239"/>
      <c r="MPC67" s="239"/>
      <c r="MPD67" s="240"/>
      <c r="MPE67" s="240"/>
      <c r="MPF67" s="240"/>
      <c r="MPG67" s="239"/>
      <c r="MPH67" s="239"/>
      <c r="MPI67" s="240"/>
      <c r="MPJ67" s="239"/>
      <c r="MPK67" s="239"/>
      <c r="MPL67" s="240"/>
      <c r="MPM67" s="240"/>
      <c r="MPN67" s="240"/>
      <c r="MPO67" s="239"/>
      <c r="MPP67" s="239"/>
      <c r="MPQ67" s="240"/>
      <c r="MPR67" s="239"/>
      <c r="MPS67" s="239"/>
      <c r="MPT67" s="240"/>
      <c r="MPU67" s="240"/>
      <c r="MPV67" s="240"/>
      <c r="MPW67" s="239"/>
      <c r="MPX67" s="239"/>
      <c r="MPY67" s="240"/>
      <c r="MPZ67" s="239"/>
      <c r="MQA67" s="239"/>
      <c r="MQB67" s="240"/>
      <c r="MQC67" s="240"/>
      <c r="MQD67" s="240"/>
      <c r="MQE67" s="239"/>
      <c r="MQF67" s="239"/>
      <c r="MQG67" s="240"/>
      <c r="MQH67" s="239"/>
      <c r="MQI67" s="239"/>
      <c r="MQJ67" s="240"/>
      <c r="MQK67" s="240"/>
      <c r="MQL67" s="240"/>
      <c r="MQM67" s="239"/>
      <c r="MQN67" s="239"/>
      <c r="MQO67" s="240"/>
      <c r="MQP67" s="239"/>
      <c r="MQQ67" s="239"/>
      <c r="MQR67" s="240"/>
      <c r="MQS67" s="240"/>
      <c r="MQT67" s="240"/>
      <c r="MQU67" s="239"/>
      <c r="MQV67" s="239"/>
      <c r="MQW67" s="240"/>
      <c r="MQX67" s="239"/>
      <c r="MQY67" s="239"/>
      <c r="MQZ67" s="240"/>
      <c r="MRA67" s="240"/>
      <c r="MRB67" s="240"/>
      <c r="MRC67" s="239"/>
      <c r="MRD67" s="239"/>
      <c r="MRE67" s="240"/>
      <c r="MRF67" s="239"/>
      <c r="MRG67" s="239"/>
      <c r="MRH67" s="240"/>
      <c r="MRI67" s="240"/>
      <c r="MRJ67" s="240"/>
      <c r="MRK67" s="239"/>
      <c r="MRL67" s="239"/>
      <c r="MRM67" s="240"/>
      <c r="MRN67" s="239"/>
      <c r="MRO67" s="239"/>
      <c r="MRP67" s="240"/>
      <c r="MRQ67" s="240"/>
      <c r="MRR67" s="240"/>
      <c r="MRS67" s="239"/>
      <c r="MRT67" s="239"/>
      <c r="MRU67" s="240"/>
      <c r="MRV67" s="239"/>
      <c r="MRW67" s="239"/>
      <c r="MRX67" s="240"/>
      <c r="MRY67" s="240"/>
      <c r="MRZ67" s="240"/>
      <c r="MSA67" s="239"/>
      <c r="MSB67" s="239"/>
      <c r="MSC67" s="240"/>
      <c r="MSD67" s="239"/>
      <c r="MSE67" s="239"/>
      <c r="MSF67" s="240"/>
      <c r="MSG67" s="240"/>
      <c r="MSH67" s="240"/>
      <c r="MSI67" s="239"/>
      <c r="MSJ67" s="239"/>
      <c r="MSK67" s="240"/>
      <c r="MSL67" s="239"/>
      <c r="MSM67" s="239"/>
      <c r="MSN67" s="240"/>
      <c r="MSO67" s="240"/>
      <c r="MSP67" s="240"/>
      <c r="MSQ67" s="239"/>
      <c r="MSR67" s="239"/>
      <c r="MSS67" s="240"/>
      <c r="MST67" s="239"/>
      <c r="MSU67" s="239"/>
      <c r="MSV67" s="240"/>
      <c r="MSW67" s="240"/>
      <c r="MSX67" s="240"/>
      <c r="MSY67" s="239"/>
      <c r="MSZ67" s="239"/>
      <c r="MTA67" s="240"/>
      <c r="MTB67" s="239"/>
      <c r="MTC67" s="239"/>
      <c r="MTD67" s="240"/>
      <c r="MTE67" s="240"/>
      <c r="MTF67" s="240"/>
      <c r="MTG67" s="239"/>
      <c r="MTH67" s="239"/>
      <c r="MTI67" s="240"/>
      <c r="MTJ67" s="239"/>
      <c r="MTK67" s="239"/>
      <c r="MTL67" s="240"/>
      <c r="MTM67" s="240"/>
      <c r="MTN67" s="240"/>
      <c r="MTO67" s="239"/>
      <c r="MTP67" s="239"/>
      <c r="MTQ67" s="240"/>
      <c r="MTR67" s="239"/>
      <c r="MTS67" s="239"/>
      <c r="MTT67" s="240"/>
      <c r="MTU67" s="240"/>
      <c r="MTV67" s="240"/>
      <c r="MTW67" s="239"/>
      <c r="MTX67" s="239"/>
      <c r="MTY67" s="240"/>
      <c r="MTZ67" s="239"/>
      <c r="MUA67" s="239"/>
      <c r="MUB67" s="240"/>
      <c r="MUC67" s="240"/>
      <c r="MUD67" s="240"/>
      <c r="MUE67" s="239"/>
      <c r="MUF67" s="239"/>
      <c r="MUG67" s="240"/>
      <c r="MUH67" s="239"/>
      <c r="MUI67" s="239"/>
      <c r="MUJ67" s="240"/>
      <c r="MUK67" s="240"/>
      <c r="MUL67" s="240"/>
      <c r="MUM67" s="239"/>
      <c r="MUN67" s="239"/>
      <c r="MUO67" s="240"/>
      <c r="MUP67" s="239"/>
      <c r="MUQ67" s="239"/>
      <c r="MUR67" s="240"/>
      <c r="MUS67" s="240"/>
      <c r="MUT67" s="240"/>
      <c r="MUU67" s="239"/>
      <c r="MUV67" s="239"/>
      <c r="MUW67" s="240"/>
      <c r="MUX67" s="239"/>
      <c r="MUY67" s="239"/>
      <c r="MUZ67" s="240"/>
      <c r="MVA67" s="240"/>
      <c r="MVB67" s="240"/>
      <c r="MVC67" s="239"/>
      <c r="MVD67" s="239"/>
      <c r="MVE67" s="240"/>
      <c r="MVF67" s="239"/>
      <c r="MVG67" s="239"/>
      <c r="MVH67" s="240"/>
      <c r="MVI67" s="240"/>
      <c r="MVJ67" s="240"/>
      <c r="MVK67" s="239"/>
      <c r="MVL67" s="239"/>
      <c r="MVM67" s="240"/>
      <c r="MVN67" s="239"/>
      <c r="MVO67" s="239"/>
      <c r="MVP67" s="240"/>
      <c r="MVQ67" s="240"/>
      <c r="MVR67" s="240"/>
      <c r="MVS67" s="239"/>
      <c r="MVT67" s="239"/>
      <c r="MVU67" s="240"/>
      <c r="MVV67" s="239"/>
      <c r="MVW67" s="239"/>
      <c r="MVX67" s="240"/>
      <c r="MVY67" s="240"/>
      <c r="MVZ67" s="240"/>
      <c r="MWA67" s="239"/>
      <c r="MWB67" s="239"/>
      <c r="MWC67" s="240"/>
      <c r="MWD67" s="239"/>
      <c r="MWE67" s="239"/>
      <c r="MWF67" s="240"/>
      <c r="MWG67" s="240"/>
      <c r="MWH67" s="240"/>
      <c r="MWI67" s="239"/>
      <c r="MWJ67" s="239"/>
      <c r="MWK67" s="240"/>
      <c r="MWL67" s="239"/>
      <c r="MWM67" s="239"/>
      <c r="MWN67" s="240"/>
      <c r="MWO67" s="240"/>
      <c r="MWP67" s="240"/>
      <c r="MWQ67" s="239"/>
      <c r="MWR67" s="239"/>
      <c r="MWS67" s="240"/>
      <c r="MWT67" s="239"/>
      <c r="MWU67" s="239"/>
      <c r="MWV67" s="240"/>
      <c r="MWW67" s="240"/>
      <c r="MWX67" s="240"/>
      <c r="MWY67" s="239"/>
      <c r="MWZ67" s="239"/>
      <c r="MXA67" s="240"/>
      <c r="MXB67" s="239"/>
      <c r="MXC67" s="239"/>
      <c r="MXD67" s="240"/>
      <c r="MXE67" s="240"/>
      <c r="MXF67" s="240"/>
      <c r="MXG67" s="239"/>
      <c r="MXH67" s="239"/>
      <c r="MXI67" s="240"/>
      <c r="MXJ67" s="239"/>
      <c r="MXK67" s="239"/>
      <c r="MXL67" s="240"/>
      <c r="MXM67" s="240"/>
      <c r="MXN67" s="240"/>
      <c r="MXO67" s="239"/>
      <c r="MXP67" s="239"/>
      <c r="MXQ67" s="240"/>
      <c r="MXR67" s="239"/>
      <c r="MXS67" s="239"/>
      <c r="MXT67" s="240"/>
      <c r="MXU67" s="240"/>
      <c r="MXV67" s="240"/>
      <c r="MXW67" s="239"/>
      <c r="MXX67" s="239"/>
      <c r="MXY67" s="240"/>
      <c r="MXZ67" s="239"/>
      <c r="MYA67" s="239"/>
      <c r="MYB67" s="240"/>
      <c r="MYC67" s="240"/>
      <c r="MYD67" s="240"/>
      <c r="MYE67" s="239"/>
      <c r="MYF67" s="239"/>
      <c r="MYG67" s="240"/>
      <c r="MYH67" s="239"/>
      <c r="MYI67" s="239"/>
      <c r="MYJ67" s="240"/>
      <c r="MYK67" s="240"/>
      <c r="MYL67" s="240"/>
      <c r="MYM67" s="239"/>
      <c r="MYN67" s="239"/>
      <c r="MYO67" s="240"/>
      <c r="MYP67" s="239"/>
      <c r="MYQ67" s="239"/>
      <c r="MYR67" s="240"/>
      <c r="MYS67" s="240"/>
      <c r="MYT67" s="240"/>
      <c r="MYU67" s="239"/>
      <c r="MYV67" s="239"/>
      <c r="MYW67" s="240"/>
      <c r="MYX67" s="239"/>
      <c r="MYY67" s="239"/>
      <c r="MYZ67" s="240"/>
      <c r="MZA67" s="240"/>
      <c r="MZB67" s="240"/>
      <c r="MZC67" s="239"/>
      <c r="MZD67" s="239"/>
      <c r="MZE67" s="240"/>
      <c r="MZF67" s="239"/>
      <c r="MZG67" s="239"/>
      <c r="MZH67" s="240"/>
      <c r="MZI67" s="240"/>
      <c r="MZJ67" s="240"/>
      <c r="MZK67" s="239"/>
      <c r="MZL67" s="239"/>
      <c r="MZM67" s="240"/>
      <c r="MZN67" s="239"/>
      <c r="MZO67" s="239"/>
      <c r="MZP67" s="240"/>
      <c r="MZQ67" s="240"/>
      <c r="MZR67" s="240"/>
      <c r="MZS67" s="239"/>
      <c r="MZT67" s="239"/>
      <c r="MZU67" s="240"/>
      <c r="MZV67" s="239"/>
      <c r="MZW67" s="239"/>
      <c r="MZX67" s="240"/>
      <c r="MZY67" s="240"/>
      <c r="MZZ67" s="240"/>
      <c r="NAA67" s="239"/>
      <c r="NAB67" s="239"/>
      <c r="NAC67" s="240"/>
      <c r="NAD67" s="239"/>
      <c r="NAE67" s="239"/>
      <c r="NAF67" s="240"/>
      <c r="NAG67" s="240"/>
      <c r="NAH67" s="240"/>
      <c r="NAI67" s="239"/>
      <c r="NAJ67" s="239"/>
      <c r="NAK67" s="240"/>
      <c r="NAL67" s="239"/>
      <c r="NAM67" s="239"/>
      <c r="NAN67" s="240"/>
      <c r="NAO67" s="240"/>
      <c r="NAP67" s="240"/>
      <c r="NAQ67" s="239"/>
      <c r="NAR67" s="239"/>
      <c r="NAS67" s="240"/>
      <c r="NAT67" s="239"/>
      <c r="NAU67" s="239"/>
      <c r="NAV67" s="240"/>
      <c r="NAW67" s="240"/>
      <c r="NAX67" s="240"/>
      <c r="NAY67" s="239"/>
      <c r="NAZ67" s="239"/>
      <c r="NBA67" s="240"/>
      <c r="NBB67" s="239"/>
      <c r="NBC67" s="239"/>
      <c r="NBD67" s="240"/>
      <c r="NBE67" s="240"/>
      <c r="NBF67" s="240"/>
      <c r="NBG67" s="239"/>
      <c r="NBH67" s="239"/>
      <c r="NBI67" s="240"/>
      <c r="NBJ67" s="239"/>
      <c r="NBK67" s="239"/>
      <c r="NBL67" s="240"/>
      <c r="NBM67" s="240"/>
      <c r="NBN67" s="240"/>
      <c r="NBO67" s="239"/>
      <c r="NBP67" s="239"/>
      <c r="NBQ67" s="240"/>
      <c r="NBR67" s="239"/>
      <c r="NBS67" s="239"/>
      <c r="NBT67" s="240"/>
      <c r="NBU67" s="240"/>
      <c r="NBV67" s="240"/>
      <c r="NBW67" s="239"/>
      <c r="NBX67" s="239"/>
      <c r="NBY67" s="240"/>
      <c r="NBZ67" s="239"/>
      <c r="NCA67" s="239"/>
      <c r="NCB67" s="240"/>
      <c r="NCC67" s="240"/>
      <c r="NCD67" s="240"/>
      <c r="NCE67" s="239"/>
      <c r="NCF67" s="239"/>
      <c r="NCG67" s="240"/>
      <c r="NCH67" s="239"/>
      <c r="NCI67" s="239"/>
      <c r="NCJ67" s="240"/>
      <c r="NCK67" s="240"/>
      <c r="NCL67" s="240"/>
      <c r="NCM67" s="239"/>
      <c r="NCN67" s="239"/>
      <c r="NCO67" s="240"/>
      <c r="NCP67" s="239"/>
      <c r="NCQ67" s="239"/>
      <c r="NCR67" s="240"/>
      <c r="NCS67" s="240"/>
      <c r="NCT67" s="240"/>
      <c r="NCU67" s="239"/>
      <c r="NCV67" s="239"/>
      <c r="NCW67" s="240"/>
      <c r="NCX67" s="239"/>
      <c r="NCY67" s="239"/>
      <c r="NCZ67" s="240"/>
      <c r="NDA67" s="240"/>
      <c r="NDB67" s="240"/>
      <c r="NDC67" s="239"/>
      <c r="NDD67" s="239"/>
      <c r="NDE67" s="240"/>
      <c r="NDF67" s="239"/>
      <c r="NDG67" s="239"/>
      <c r="NDH67" s="240"/>
      <c r="NDI67" s="240"/>
      <c r="NDJ67" s="240"/>
      <c r="NDK67" s="239"/>
      <c r="NDL67" s="239"/>
      <c r="NDM67" s="240"/>
      <c r="NDN67" s="239"/>
      <c r="NDO67" s="239"/>
      <c r="NDP67" s="240"/>
      <c r="NDQ67" s="240"/>
      <c r="NDR67" s="240"/>
      <c r="NDS67" s="239"/>
      <c r="NDT67" s="239"/>
      <c r="NDU67" s="240"/>
      <c r="NDV67" s="239"/>
      <c r="NDW67" s="239"/>
      <c r="NDX67" s="240"/>
      <c r="NDY67" s="240"/>
      <c r="NDZ67" s="240"/>
      <c r="NEA67" s="239"/>
      <c r="NEB67" s="239"/>
      <c r="NEC67" s="240"/>
      <c r="NED67" s="239"/>
      <c r="NEE67" s="239"/>
      <c r="NEF67" s="240"/>
      <c r="NEG67" s="240"/>
      <c r="NEH67" s="240"/>
      <c r="NEI67" s="239"/>
      <c r="NEJ67" s="239"/>
      <c r="NEK67" s="240"/>
      <c r="NEL67" s="239"/>
      <c r="NEM67" s="239"/>
      <c r="NEN67" s="240"/>
      <c r="NEO67" s="240"/>
      <c r="NEP67" s="240"/>
      <c r="NEQ67" s="239"/>
      <c r="NER67" s="239"/>
      <c r="NES67" s="240"/>
      <c r="NET67" s="239"/>
      <c r="NEU67" s="239"/>
      <c r="NEV67" s="240"/>
      <c r="NEW67" s="240"/>
      <c r="NEX67" s="240"/>
      <c r="NEY67" s="239"/>
      <c r="NEZ67" s="239"/>
      <c r="NFA67" s="240"/>
      <c r="NFB67" s="239"/>
      <c r="NFC67" s="239"/>
      <c r="NFD67" s="240"/>
      <c r="NFE67" s="240"/>
      <c r="NFF67" s="240"/>
      <c r="NFG67" s="239"/>
      <c r="NFH67" s="239"/>
      <c r="NFI67" s="240"/>
      <c r="NFJ67" s="239"/>
      <c r="NFK67" s="239"/>
      <c r="NFL67" s="240"/>
      <c r="NFM67" s="240"/>
      <c r="NFN67" s="240"/>
      <c r="NFO67" s="239"/>
      <c r="NFP67" s="239"/>
      <c r="NFQ67" s="240"/>
      <c r="NFR67" s="239"/>
      <c r="NFS67" s="239"/>
      <c r="NFT67" s="240"/>
      <c r="NFU67" s="240"/>
      <c r="NFV67" s="240"/>
      <c r="NFW67" s="239"/>
      <c r="NFX67" s="239"/>
      <c r="NFY67" s="240"/>
      <c r="NFZ67" s="239"/>
      <c r="NGA67" s="239"/>
      <c r="NGB67" s="240"/>
      <c r="NGC67" s="240"/>
      <c r="NGD67" s="240"/>
      <c r="NGE67" s="239"/>
      <c r="NGF67" s="239"/>
      <c r="NGG67" s="240"/>
      <c r="NGH67" s="239"/>
      <c r="NGI67" s="239"/>
      <c r="NGJ67" s="240"/>
      <c r="NGK67" s="240"/>
      <c r="NGL67" s="240"/>
      <c r="NGM67" s="239"/>
      <c r="NGN67" s="239"/>
      <c r="NGO67" s="240"/>
      <c r="NGP67" s="239"/>
      <c r="NGQ67" s="239"/>
      <c r="NGR67" s="240"/>
      <c r="NGS67" s="240"/>
      <c r="NGT67" s="240"/>
      <c r="NGU67" s="239"/>
      <c r="NGV67" s="239"/>
      <c r="NGW67" s="240"/>
      <c r="NGX67" s="239"/>
      <c r="NGY67" s="239"/>
      <c r="NGZ67" s="240"/>
      <c r="NHA67" s="240"/>
      <c r="NHB67" s="240"/>
      <c r="NHC67" s="239"/>
      <c r="NHD67" s="239"/>
      <c r="NHE67" s="240"/>
      <c r="NHF67" s="239"/>
      <c r="NHG67" s="239"/>
      <c r="NHH67" s="240"/>
      <c r="NHI67" s="240"/>
      <c r="NHJ67" s="240"/>
      <c r="NHK67" s="239"/>
      <c r="NHL67" s="239"/>
      <c r="NHM67" s="240"/>
      <c r="NHN67" s="239"/>
      <c r="NHO67" s="239"/>
      <c r="NHP67" s="240"/>
      <c r="NHQ67" s="240"/>
      <c r="NHR67" s="240"/>
      <c r="NHS67" s="239"/>
      <c r="NHT67" s="239"/>
      <c r="NHU67" s="240"/>
      <c r="NHV67" s="239"/>
      <c r="NHW67" s="239"/>
      <c r="NHX67" s="240"/>
      <c r="NHY67" s="240"/>
      <c r="NHZ67" s="240"/>
      <c r="NIA67" s="239"/>
      <c r="NIB67" s="239"/>
      <c r="NIC67" s="240"/>
      <c r="NID67" s="239"/>
      <c r="NIE67" s="239"/>
      <c r="NIF67" s="240"/>
      <c r="NIG67" s="240"/>
      <c r="NIH67" s="240"/>
      <c r="NII67" s="239"/>
      <c r="NIJ67" s="239"/>
      <c r="NIK67" s="240"/>
      <c r="NIL67" s="239"/>
      <c r="NIM67" s="239"/>
      <c r="NIN67" s="240"/>
      <c r="NIO67" s="240"/>
      <c r="NIP67" s="240"/>
      <c r="NIQ67" s="239"/>
      <c r="NIR67" s="239"/>
      <c r="NIS67" s="240"/>
      <c r="NIT67" s="239"/>
      <c r="NIU67" s="239"/>
      <c r="NIV67" s="240"/>
      <c r="NIW67" s="240"/>
      <c r="NIX67" s="240"/>
      <c r="NIY67" s="239"/>
      <c r="NIZ67" s="239"/>
      <c r="NJA67" s="240"/>
      <c r="NJB67" s="239"/>
      <c r="NJC67" s="239"/>
      <c r="NJD67" s="240"/>
      <c r="NJE67" s="240"/>
      <c r="NJF67" s="240"/>
      <c r="NJG67" s="239"/>
      <c r="NJH67" s="239"/>
      <c r="NJI67" s="240"/>
      <c r="NJJ67" s="239"/>
      <c r="NJK67" s="239"/>
      <c r="NJL67" s="240"/>
      <c r="NJM67" s="240"/>
      <c r="NJN67" s="240"/>
      <c r="NJO67" s="239"/>
      <c r="NJP67" s="239"/>
      <c r="NJQ67" s="240"/>
      <c r="NJR67" s="239"/>
      <c r="NJS67" s="239"/>
      <c r="NJT67" s="240"/>
      <c r="NJU67" s="240"/>
      <c r="NJV67" s="240"/>
      <c r="NJW67" s="239"/>
      <c r="NJX67" s="239"/>
      <c r="NJY67" s="240"/>
      <c r="NJZ67" s="239"/>
      <c r="NKA67" s="239"/>
      <c r="NKB67" s="240"/>
      <c r="NKC67" s="240"/>
      <c r="NKD67" s="240"/>
      <c r="NKE67" s="239"/>
      <c r="NKF67" s="239"/>
      <c r="NKG67" s="240"/>
      <c r="NKH67" s="239"/>
      <c r="NKI67" s="239"/>
      <c r="NKJ67" s="240"/>
      <c r="NKK67" s="240"/>
      <c r="NKL67" s="240"/>
      <c r="NKM67" s="239"/>
      <c r="NKN67" s="239"/>
      <c r="NKO67" s="240"/>
      <c r="NKP67" s="239"/>
      <c r="NKQ67" s="239"/>
      <c r="NKR67" s="240"/>
      <c r="NKS67" s="240"/>
      <c r="NKT67" s="240"/>
      <c r="NKU67" s="239"/>
      <c r="NKV67" s="239"/>
      <c r="NKW67" s="240"/>
      <c r="NKX67" s="239"/>
      <c r="NKY67" s="239"/>
      <c r="NKZ67" s="240"/>
      <c r="NLA67" s="240"/>
      <c r="NLB67" s="240"/>
      <c r="NLC67" s="239"/>
      <c r="NLD67" s="239"/>
      <c r="NLE67" s="240"/>
      <c r="NLF67" s="239"/>
      <c r="NLG67" s="239"/>
      <c r="NLH67" s="240"/>
      <c r="NLI67" s="240"/>
      <c r="NLJ67" s="240"/>
      <c r="NLK67" s="239"/>
      <c r="NLL67" s="239"/>
      <c r="NLM67" s="240"/>
      <c r="NLN67" s="239"/>
      <c r="NLO67" s="239"/>
      <c r="NLP67" s="240"/>
      <c r="NLQ67" s="240"/>
      <c r="NLR67" s="240"/>
      <c r="NLS67" s="239"/>
      <c r="NLT67" s="239"/>
      <c r="NLU67" s="240"/>
      <c r="NLV67" s="239"/>
      <c r="NLW67" s="239"/>
      <c r="NLX67" s="240"/>
      <c r="NLY67" s="240"/>
      <c r="NLZ67" s="240"/>
      <c r="NMA67" s="239"/>
      <c r="NMB67" s="239"/>
      <c r="NMC67" s="240"/>
      <c r="NMD67" s="239"/>
      <c r="NME67" s="239"/>
      <c r="NMF67" s="240"/>
      <c r="NMG67" s="240"/>
      <c r="NMH67" s="240"/>
      <c r="NMI67" s="239"/>
      <c r="NMJ67" s="239"/>
      <c r="NMK67" s="240"/>
      <c r="NML67" s="239"/>
      <c r="NMM67" s="239"/>
      <c r="NMN67" s="240"/>
      <c r="NMO67" s="240"/>
      <c r="NMP67" s="240"/>
      <c r="NMQ67" s="239"/>
      <c r="NMR67" s="239"/>
      <c r="NMS67" s="240"/>
      <c r="NMT67" s="239"/>
      <c r="NMU67" s="239"/>
      <c r="NMV67" s="240"/>
      <c r="NMW67" s="240"/>
      <c r="NMX67" s="240"/>
      <c r="NMY67" s="239"/>
      <c r="NMZ67" s="239"/>
      <c r="NNA67" s="240"/>
      <c r="NNB67" s="239"/>
      <c r="NNC67" s="239"/>
      <c r="NND67" s="240"/>
      <c r="NNE67" s="240"/>
      <c r="NNF67" s="240"/>
      <c r="NNG67" s="239"/>
      <c r="NNH67" s="239"/>
      <c r="NNI67" s="240"/>
      <c r="NNJ67" s="239"/>
      <c r="NNK67" s="239"/>
      <c r="NNL67" s="240"/>
      <c r="NNM67" s="240"/>
      <c r="NNN67" s="240"/>
      <c r="NNO67" s="239"/>
      <c r="NNP67" s="239"/>
      <c r="NNQ67" s="240"/>
      <c r="NNR67" s="239"/>
      <c r="NNS67" s="239"/>
      <c r="NNT67" s="240"/>
      <c r="NNU67" s="240"/>
      <c r="NNV67" s="240"/>
      <c r="NNW67" s="239"/>
      <c r="NNX67" s="239"/>
      <c r="NNY67" s="240"/>
      <c r="NNZ67" s="239"/>
      <c r="NOA67" s="239"/>
      <c r="NOB67" s="240"/>
      <c r="NOC67" s="240"/>
      <c r="NOD67" s="240"/>
      <c r="NOE67" s="239"/>
      <c r="NOF67" s="239"/>
      <c r="NOG67" s="240"/>
      <c r="NOH67" s="239"/>
      <c r="NOI67" s="239"/>
      <c r="NOJ67" s="240"/>
      <c r="NOK67" s="240"/>
      <c r="NOL67" s="240"/>
      <c r="NOM67" s="239"/>
      <c r="NON67" s="239"/>
      <c r="NOO67" s="240"/>
      <c r="NOP67" s="239"/>
      <c r="NOQ67" s="239"/>
      <c r="NOR67" s="240"/>
      <c r="NOS67" s="240"/>
      <c r="NOT67" s="240"/>
      <c r="NOU67" s="239"/>
      <c r="NOV67" s="239"/>
      <c r="NOW67" s="240"/>
      <c r="NOX67" s="239"/>
      <c r="NOY67" s="239"/>
      <c r="NOZ67" s="240"/>
      <c r="NPA67" s="240"/>
      <c r="NPB67" s="240"/>
      <c r="NPC67" s="239"/>
      <c r="NPD67" s="239"/>
      <c r="NPE67" s="240"/>
      <c r="NPF67" s="239"/>
      <c r="NPG67" s="239"/>
      <c r="NPH67" s="240"/>
      <c r="NPI67" s="240"/>
      <c r="NPJ67" s="240"/>
      <c r="NPK67" s="239"/>
      <c r="NPL67" s="239"/>
      <c r="NPM67" s="240"/>
      <c r="NPN67" s="239"/>
      <c r="NPO67" s="239"/>
      <c r="NPP67" s="240"/>
      <c r="NPQ67" s="240"/>
      <c r="NPR67" s="240"/>
      <c r="NPS67" s="239"/>
      <c r="NPT67" s="239"/>
      <c r="NPU67" s="240"/>
      <c r="NPV67" s="239"/>
      <c r="NPW67" s="239"/>
      <c r="NPX67" s="240"/>
      <c r="NPY67" s="240"/>
      <c r="NPZ67" s="240"/>
      <c r="NQA67" s="239"/>
      <c r="NQB67" s="239"/>
      <c r="NQC67" s="240"/>
      <c r="NQD67" s="239"/>
      <c r="NQE67" s="239"/>
      <c r="NQF67" s="240"/>
      <c r="NQG67" s="240"/>
      <c r="NQH67" s="240"/>
      <c r="NQI67" s="239"/>
      <c r="NQJ67" s="239"/>
      <c r="NQK67" s="240"/>
      <c r="NQL67" s="239"/>
      <c r="NQM67" s="239"/>
      <c r="NQN67" s="240"/>
      <c r="NQO67" s="240"/>
      <c r="NQP67" s="240"/>
      <c r="NQQ67" s="239"/>
      <c r="NQR67" s="239"/>
      <c r="NQS67" s="240"/>
      <c r="NQT67" s="239"/>
      <c r="NQU67" s="239"/>
      <c r="NQV67" s="240"/>
      <c r="NQW67" s="240"/>
      <c r="NQX67" s="240"/>
      <c r="NQY67" s="239"/>
      <c r="NQZ67" s="239"/>
      <c r="NRA67" s="240"/>
      <c r="NRB67" s="239"/>
      <c r="NRC67" s="239"/>
      <c r="NRD67" s="240"/>
      <c r="NRE67" s="240"/>
      <c r="NRF67" s="240"/>
      <c r="NRG67" s="239"/>
      <c r="NRH67" s="239"/>
      <c r="NRI67" s="240"/>
      <c r="NRJ67" s="239"/>
      <c r="NRK67" s="239"/>
      <c r="NRL67" s="240"/>
      <c r="NRM67" s="240"/>
      <c r="NRN67" s="240"/>
      <c r="NRO67" s="239"/>
      <c r="NRP67" s="239"/>
      <c r="NRQ67" s="240"/>
      <c r="NRR67" s="239"/>
      <c r="NRS67" s="239"/>
      <c r="NRT67" s="240"/>
      <c r="NRU67" s="240"/>
      <c r="NRV67" s="240"/>
      <c r="NRW67" s="239"/>
      <c r="NRX67" s="239"/>
      <c r="NRY67" s="240"/>
      <c r="NRZ67" s="239"/>
      <c r="NSA67" s="239"/>
      <c r="NSB67" s="240"/>
      <c r="NSC67" s="240"/>
      <c r="NSD67" s="240"/>
      <c r="NSE67" s="239"/>
      <c r="NSF67" s="239"/>
      <c r="NSG67" s="240"/>
      <c r="NSH67" s="239"/>
      <c r="NSI67" s="239"/>
      <c r="NSJ67" s="240"/>
      <c r="NSK67" s="240"/>
      <c r="NSL67" s="240"/>
      <c r="NSM67" s="239"/>
      <c r="NSN67" s="239"/>
      <c r="NSO67" s="240"/>
      <c r="NSP67" s="239"/>
      <c r="NSQ67" s="239"/>
      <c r="NSR67" s="240"/>
      <c r="NSS67" s="240"/>
      <c r="NST67" s="240"/>
      <c r="NSU67" s="239"/>
      <c r="NSV67" s="239"/>
      <c r="NSW67" s="240"/>
      <c r="NSX67" s="239"/>
      <c r="NSY67" s="239"/>
      <c r="NSZ67" s="240"/>
      <c r="NTA67" s="240"/>
      <c r="NTB67" s="240"/>
      <c r="NTC67" s="239"/>
      <c r="NTD67" s="239"/>
      <c r="NTE67" s="240"/>
      <c r="NTF67" s="239"/>
      <c r="NTG67" s="239"/>
      <c r="NTH67" s="240"/>
      <c r="NTI67" s="240"/>
      <c r="NTJ67" s="240"/>
      <c r="NTK67" s="239"/>
      <c r="NTL67" s="239"/>
      <c r="NTM67" s="240"/>
      <c r="NTN67" s="239"/>
      <c r="NTO67" s="239"/>
      <c r="NTP67" s="240"/>
      <c r="NTQ67" s="240"/>
      <c r="NTR67" s="240"/>
      <c r="NTS67" s="239"/>
      <c r="NTT67" s="239"/>
      <c r="NTU67" s="240"/>
      <c r="NTV67" s="239"/>
      <c r="NTW67" s="239"/>
      <c r="NTX67" s="240"/>
      <c r="NTY67" s="240"/>
      <c r="NTZ67" s="240"/>
      <c r="NUA67" s="239"/>
      <c r="NUB67" s="239"/>
      <c r="NUC67" s="240"/>
      <c r="NUD67" s="239"/>
      <c r="NUE67" s="239"/>
      <c r="NUF67" s="240"/>
      <c r="NUG67" s="240"/>
      <c r="NUH67" s="240"/>
      <c r="NUI67" s="239"/>
      <c r="NUJ67" s="239"/>
      <c r="NUK67" s="240"/>
      <c r="NUL67" s="239"/>
      <c r="NUM67" s="239"/>
      <c r="NUN67" s="240"/>
      <c r="NUO67" s="240"/>
      <c r="NUP67" s="240"/>
      <c r="NUQ67" s="239"/>
      <c r="NUR67" s="239"/>
      <c r="NUS67" s="240"/>
      <c r="NUT67" s="239"/>
      <c r="NUU67" s="239"/>
      <c r="NUV67" s="240"/>
      <c r="NUW67" s="240"/>
      <c r="NUX67" s="240"/>
      <c r="NUY67" s="239"/>
      <c r="NUZ67" s="239"/>
      <c r="NVA67" s="240"/>
      <c r="NVB67" s="239"/>
      <c r="NVC67" s="239"/>
      <c r="NVD67" s="240"/>
      <c r="NVE67" s="240"/>
      <c r="NVF67" s="240"/>
      <c r="NVG67" s="239"/>
      <c r="NVH67" s="239"/>
      <c r="NVI67" s="240"/>
      <c r="NVJ67" s="239"/>
      <c r="NVK67" s="239"/>
      <c r="NVL67" s="240"/>
      <c r="NVM67" s="240"/>
      <c r="NVN67" s="240"/>
      <c r="NVO67" s="239"/>
      <c r="NVP67" s="239"/>
      <c r="NVQ67" s="240"/>
      <c r="NVR67" s="239"/>
      <c r="NVS67" s="239"/>
      <c r="NVT67" s="240"/>
      <c r="NVU67" s="240"/>
      <c r="NVV67" s="240"/>
      <c r="NVW67" s="239"/>
      <c r="NVX67" s="239"/>
      <c r="NVY67" s="240"/>
      <c r="NVZ67" s="239"/>
      <c r="NWA67" s="239"/>
      <c r="NWB67" s="240"/>
      <c r="NWC67" s="240"/>
      <c r="NWD67" s="240"/>
      <c r="NWE67" s="239"/>
      <c r="NWF67" s="239"/>
      <c r="NWG67" s="240"/>
      <c r="NWH67" s="239"/>
      <c r="NWI67" s="239"/>
      <c r="NWJ67" s="240"/>
      <c r="NWK67" s="240"/>
      <c r="NWL67" s="240"/>
      <c r="NWM67" s="239"/>
      <c r="NWN67" s="239"/>
      <c r="NWO67" s="240"/>
      <c r="NWP67" s="239"/>
      <c r="NWQ67" s="239"/>
      <c r="NWR67" s="240"/>
      <c r="NWS67" s="240"/>
      <c r="NWT67" s="240"/>
      <c r="NWU67" s="239"/>
      <c r="NWV67" s="239"/>
      <c r="NWW67" s="240"/>
      <c r="NWX67" s="239"/>
      <c r="NWY67" s="239"/>
      <c r="NWZ67" s="240"/>
      <c r="NXA67" s="240"/>
      <c r="NXB67" s="240"/>
      <c r="NXC67" s="239"/>
      <c r="NXD67" s="239"/>
      <c r="NXE67" s="240"/>
      <c r="NXF67" s="239"/>
      <c r="NXG67" s="239"/>
      <c r="NXH67" s="240"/>
      <c r="NXI67" s="240"/>
      <c r="NXJ67" s="240"/>
      <c r="NXK67" s="239"/>
      <c r="NXL67" s="239"/>
      <c r="NXM67" s="240"/>
      <c r="NXN67" s="239"/>
      <c r="NXO67" s="239"/>
      <c r="NXP67" s="240"/>
      <c r="NXQ67" s="240"/>
      <c r="NXR67" s="240"/>
      <c r="NXS67" s="239"/>
      <c r="NXT67" s="239"/>
      <c r="NXU67" s="240"/>
      <c r="NXV67" s="239"/>
      <c r="NXW67" s="239"/>
      <c r="NXX67" s="240"/>
      <c r="NXY67" s="240"/>
      <c r="NXZ67" s="240"/>
      <c r="NYA67" s="239"/>
      <c r="NYB67" s="239"/>
      <c r="NYC67" s="240"/>
      <c r="NYD67" s="239"/>
      <c r="NYE67" s="239"/>
      <c r="NYF67" s="240"/>
      <c r="NYG67" s="240"/>
      <c r="NYH67" s="240"/>
      <c r="NYI67" s="239"/>
      <c r="NYJ67" s="239"/>
      <c r="NYK67" s="240"/>
      <c r="NYL67" s="239"/>
      <c r="NYM67" s="239"/>
      <c r="NYN67" s="240"/>
      <c r="NYO67" s="240"/>
      <c r="NYP67" s="240"/>
      <c r="NYQ67" s="239"/>
      <c r="NYR67" s="239"/>
      <c r="NYS67" s="240"/>
      <c r="NYT67" s="239"/>
      <c r="NYU67" s="239"/>
      <c r="NYV67" s="240"/>
      <c r="NYW67" s="240"/>
      <c r="NYX67" s="240"/>
      <c r="NYY67" s="239"/>
      <c r="NYZ67" s="239"/>
      <c r="NZA67" s="240"/>
      <c r="NZB67" s="239"/>
      <c r="NZC67" s="239"/>
      <c r="NZD67" s="240"/>
      <c r="NZE67" s="240"/>
      <c r="NZF67" s="240"/>
      <c r="NZG67" s="239"/>
      <c r="NZH67" s="239"/>
      <c r="NZI67" s="240"/>
      <c r="NZJ67" s="239"/>
      <c r="NZK67" s="239"/>
      <c r="NZL67" s="240"/>
      <c r="NZM67" s="240"/>
      <c r="NZN67" s="240"/>
      <c r="NZO67" s="239"/>
      <c r="NZP67" s="239"/>
      <c r="NZQ67" s="240"/>
      <c r="NZR67" s="239"/>
      <c r="NZS67" s="239"/>
      <c r="NZT67" s="240"/>
      <c r="NZU67" s="240"/>
      <c r="NZV67" s="240"/>
      <c r="NZW67" s="239"/>
      <c r="NZX67" s="239"/>
      <c r="NZY67" s="240"/>
      <c r="NZZ67" s="239"/>
      <c r="OAA67" s="239"/>
      <c r="OAB67" s="240"/>
      <c r="OAC67" s="240"/>
      <c r="OAD67" s="240"/>
      <c r="OAE67" s="239"/>
      <c r="OAF67" s="239"/>
      <c r="OAG67" s="240"/>
      <c r="OAH67" s="239"/>
      <c r="OAI67" s="239"/>
      <c r="OAJ67" s="240"/>
      <c r="OAK67" s="240"/>
      <c r="OAL67" s="240"/>
      <c r="OAM67" s="239"/>
      <c r="OAN67" s="239"/>
      <c r="OAO67" s="240"/>
      <c r="OAP67" s="239"/>
      <c r="OAQ67" s="239"/>
      <c r="OAR67" s="240"/>
      <c r="OAS67" s="240"/>
      <c r="OAT67" s="240"/>
      <c r="OAU67" s="239"/>
      <c r="OAV67" s="239"/>
      <c r="OAW67" s="240"/>
      <c r="OAX67" s="239"/>
      <c r="OAY67" s="239"/>
      <c r="OAZ67" s="240"/>
      <c r="OBA67" s="240"/>
      <c r="OBB67" s="240"/>
      <c r="OBC67" s="239"/>
      <c r="OBD67" s="239"/>
      <c r="OBE67" s="240"/>
      <c r="OBF67" s="239"/>
      <c r="OBG67" s="239"/>
      <c r="OBH67" s="240"/>
      <c r="OBI67" s="240"/>
      <c r="OBJ67" s="240"/>
      <c r="OBK67" s="239"/>
      <c r="OBL67" s="239"/>
      <c r="OBM67" s="240"/>
      <c r="OBN67" s="239"/>
      <c r="OBO67" s="239"/>
      <c r="OBP67" s="240"/>
      <c r="OBQ67" s="240"/>
      <c r="OBR67" s="240"/>
      <c r="OBS67" s="239"/>
      <c r="OBT67" s="239"/>
      <c r="OBU67" s="240"/>
      <c r="OBV67" s="239"/>
      <c r="OBW67" s="239"/>
      <c r="OBX67" s="240"/>
      <c r="OBY67" s="240"/>
      <c r="OBZ67" s="240"/>
      <c r="OCA67" s="239"/>
      <c r="OCB67" s="239"/>
      <c r="OCC67" s="240"/>
      <c r="OCD67" s="239"/>
      <c r="OCE67" s="239"/>
      <c r="OCF67" s="240"/>
      <c r="OCG67" s="240"/>
      <c r="OCH67" s="240"/>
      <c r="OCI67" s="239"/>
      <c r="OCJ67" s="239"/>
      <c r="OCK67" s="240"/>
      <c r="OCL67" s="239"/>
      <c r="OCM67" s="239"/>
      <c r="OCN67" s="240"/>
      <c r="OCO67" s="240"/>
      <c r="OCP67" s="240"/>
      <c r="OCQ67" s="239"/>
      <c r="OCR67" s="239"/>
      <c r="OCS67" s="240"/>
      <c r="OCT67" s="239"/>
      <c r="OCU67" s="239"/>
      <c r="OCV67" s="240"/>
      <c r="OCW67" s="240"/>
      <c r="OCX67" s="240"/>
      <c r="OCY67" s="239"/>
      <c r="OCZ67" s="239"/>
      <c r="ODA67" s="240"/>
      <c r="ODB67" s="239"/>
      <c r="ODC67" s="239"/>
      <c r="ODD67" s="240"/>
      <c r="ODE67" s="240"/>
      <c r="ODF67" s="240"/>
      <c r="ODG67" s="239"/>
      <c r="ODH67" s="239"/>
      <c r="ODI67" s="240"/>
      <c r="ODJ67" s="239"/>
      <c r="ODK67" s="239"/>
      <c r="ODL67" s="240"/>
      <c r="ODM67" s="240"/>
      <c r="ODN67" s="240"/>
      <c r="ODO67" s="239"/>
      <c r="ODP67" s="239"/>
      <c r="ODQ67" s="240"/>
      <c r="ODR67" s="239"/>
      <c r="ODS67" s="239"/>
      <c r="ODT67" s="240"/>
      <c r="ODU67" s="240"/>
      <c r="ODV67" s="240"/>
      <c r="ODW67" s="239"/>
      <c r="ODX67" s="239"/>
      <c r="ODY67" s="240"/>
      <c r="ODZ67" s="239"/>
      <c r="OEA67" s="239"/>
      <c r="OEB67" s="240"/>
      <c r="OEC67" s="240"/>
      <c r="OED67" s="240"/>
      <c r="OEE67" s="239"/>
      <c r="OEF67" s="239"/>
      <c r="OEG67" s="240"/>
      <c r="OEH67" s="239"/>
      <c r="OEI67" s="239"/>
      <c r="OEJ67" s="240"/>
      <c r="OEK67" s="240"/>
      <c r="OEL67" s="240"/>
      <c r="OEM67" s="239"/>
      <c r="OEN67" s="239"/>
      <c r="OEO67" s="240"/>
      <c r="OEP67" s="239"/>
      <c r="OEQ67" s="239"/>
      <c r="OER67" s="240"/>
      <c r="OES67" s="240"/>
      <c r="OET67" s="240"/>
      <c r="OEU67" s="239"/>
      <c r="OEV67" s="239"/>
      <c r="OEW67" s="240"/>
      <c r="OEX67" s="239"/>
      <c r="OEY67" s="239"/>
      <c r="OEZ67" s="240"/>
      <c r="OFA67" s="240"/>
      <c r="OFB67" s="240"/>
      <c r="OFC67" s="239"/>
      <c r="OFD67" s="239"/>
      <c r="OFE67" s="240"/>
      <c r="OFF67" s="239"/>
      <c r="OFG67" s="239"/>
      <c r="OFH67" s="240"/>
      <c r="OFI67" s="240"/>
      <c r="OFJ67" s="240"/>
      <c r="OFK67" s="239"/>
      <c r="OFL67" s="239"/>
      <c r="OFM67" s="240"/>
      <c r="OFN67" s="239"/>
      <c r="OFO67" s="239"/>
      <c r="OFP67" s="240"/>
      <c r="OFQ67" s="240"/>
      <c r="OFR67" s="240"/>
      <c r="OFS67" s="239"/>
      <c r="OFT67" s="239"/>
      <c r="OFU67" s="240"/>
      <c r="OFV67" s="239"/>
      <c r="OFW67" s="239"/>
      <c r="OFX67" s="240"/>
      <c r="OFY67" s="240"/>
      <c r="OFZ67" s="240"/>
      <c r="OGA67" s="239"/>
      <c r="OGB67" s="239"/>
      <c r="OGC67" s="240"/>
      <c r="OGD67" s="239"/>
      <c r="OGE67" s="239"/>
      <c r="OGF67" s="240"/>
      <c r="OGG67" s="240"/>
      <c r="OGH67" s="240"/>
      <c r="OGI67" s="239"/>
      <c r="OGJ67" s="239"/>
      <c r="OGK67" s="240"/>
      <c r="OGL67" s="239"/>
      <c r="OGM67" s="239"/>
      <c r="OGN67" s="240"/>
      <c r="OGO67" s="240"/>
      <c r="OGP67" s="240"/>
      <c r="OGQ67" s="239"/>
      <c r="OGR67" s="239"/>
      <c r="OGS67" s="240"/>
      <c r="OGT67" s="239"/>
      <c r="OGU67" s="239"/>
      <c r="OGV67" s="240"/>
      <c r="OGW67" s="240"/>
      <c r="OGX67" s="240"/>
      <c r="OGY67" s="239"/>
      <c r="OGZ67" s="239"/>
      <c r="OHA67" s="240"/>
      <c r="OHB67" s="239"/>
      <c r="OHC67" s="239"/>
      <c r="OHD67" s="240"/>
      <c r="OHE67" s="240"/>
      <c r="OHF67" s="240"/>
      <c r="OHG67" s="239"/>
      <c r="OHH67" s="239"/>
      <c r="OHI67" s="240"/>
      <c r="OHJ67" s="239"/>
      <c r="OHK67" s="239"/>
      <c r="OHL67" s="240"/>
      <c r="OHM67" s="240"/>
      <c r="OHN67" s="240"/>
      <c r="OHO67" s="239"/>
      <c r="OHP67" s="239"/>
      <c r="OHQ67" s="240"/>
      <c r="OHR67" s="239"/>
      <c r="OHS67" s="239"/>
      <c r="OHT67" s="240"/>
      <c r="OHU67" s="240"/>
      <c r="OHV67" s="240"/>
      <c r="OHW67" s="239"/>
      <c r="OHX67" s="239"/>
      <c r="OHY67" s="240"/>
      <c r="OHZ67" s="239"/>
      <c r="OIA67" s="239"/>
      <c r="OIB67" s="240"/>
      <c r="OIC67" s="240"/>
      <c r="OID67" s="240"/>
      <c r="OIE67" s="239"/>
      <c r="OIF67" s="239"/>
      <c r="OIG67" s="240"/>
      <c r="OIH67" s="239"/>
      <c r="OII67" s="239"/>
      <c r="OIJ67" s="240"/>
      <c r="OIK67" s="240"/>
      <c r="OIL67" s="240"/>
      <c r="OIM67" s="239"/>
      <c r="OIN67" s="239"/>
      <c r="OIO67" s="240"/>
      <c r="OIP67" s="239"/>
      <c r="OIQ67" s="239"/>
      <c r="OIR67" s="240"/>
      <c r="OIS67" s="240"/>
      <c r="OIT67" s="240"/>
      <c r="OIU67" s="239"/>
      <c r="OIV67" s="239"/>
      <c r="OIW67" s="240"/>
      <c r="OIX67" s="239"/>
      <c r="OIY67" s="239"/>
      <c r="OIZ67" s="240"/>
      <c r="OJA67" s="240"/>
      <c r="OJB67" s="240"/>
      <c r="OJC67" s="239"/>
      <c r="OJD67" s="239"/>
      <c r="OJE67" s="240"/>
      <c r="OJF67" s="239"/>
      <c r="OJG67" s="239"/>
      <c r="OJH67" s="240"/>
      <c r="OJI67" s="240"/>
      <c r="OJJ67" s="240"/>
      <c r="OJK67" s="239"/>
      <c r="OJL67" s="239"/>
      <c r="OJM67" s="240"/>
      <c r="OJN67" s="239"/>
      <c r="OJO67" s="239"/>
      <c r="OJP67" s="240"/>
      <c r="OJQ67" s="240"/>
      <c r="OJR67" s="240"/>
      <c r="OJS67" s="239"/>
      <c r="OJT67" s="239"/>
      <c r="OJU67" s="240"/>
      <c r="OJV67" s="239"/>
      <c r="OJW67" s="239"/>
      <c r="OJX67" s="240"/>
      <c r="OJY67" s="240"/>
      <c r="OJZ67" s="240"/>
      <c r="OKA67" s="239"/>
      <c r="OKB67" s="239"/>
      <c r="OKC67" s="240"/>
      <c r="OKD67" s="239"/>
      <c r="OKE67" s="239"/>
      <c r="OKF67" s="240"/>
      <c r="OKG67" s="240"/>
      <c r="OKH67" s="240"/>
      <c r="OKI67" s="239"/>
      <c r="OKJ67" s="239"/>
      <c r="OKK67" s="240"/>
      <c r="OKL67" s="239"/>
      <c r="OKM67" s="239"/>
      <c r="OKN67" s="240"/>
      <c r="OKO67" s="240"/>
      <c r="OKP67" s="240"/>
      <c r="OKQ67" s="239"/>
      <c r="OKR67" s="239"/>
      <c r="OKS67" s="240"/>
      <c r="OKT67" s="239"/>
      <c r="OKU67" s="239"/>
      <c r="OKV67" s="240"/>
      <c r="OKW67" s="240"/>
      <c r="OKX67" s="240"/>
      <c r="OKY67" s="239"/>
      <c r="OKZ67" s="239"/>
      <c r="OLA67" s="240"/>
      <c r="OLB67" s="239"/>
      <c r="OLC67" s="239"/>
      <c r="OLD67" s="240"/>
      <c r="OLE67" s="240"/>
      <c r="OLF67" s="240"/>
      <c r="OLG67" s="239"/>
      <c r="OLH67" s="239"/>
      <c r="OLI67" s="240"/>
      <c r="OLJ67" s="239"/>
      <c r="OLK67" s="239"/>
      <c r="OLL67" s="240"/>
      <c r="OLM67" s="240"/>
      <c r="OLN67" s="240"/>
      <c r="OLO67" s="239"/>
      <c r="OLP67" s="239"/>
      <c r="OLQ67" s="240"/>
      <c r="OLR67" s="239"/>
      <c r="OLS67" s="239"/>
      <c r="OLT67" s="240"/>
      <c r="OLU67" s="240"/>
      <c r="OLV67" s="240"/>
      <c r="OLW67" s="239"/>
      <c r="OLX67" s="239"/>
      <c r="OLY67" s="240"/>
      <c r="OLZ67" s="239"/>
      <c r="OMA67" s="239"/>
      <c r="OMB67" s="240"/>
      <c r="OMC67" s="240"/>
      <c r="OMD67" s="240"/>
      <c r="OME67" s="239"/>
      <c r="OMF67" s="239"/>
      <c r="OMG67" s="240"/>
      <c r="OMH67" s="239"/>
      <c r="OMI67" s="239"/>
      <c r="OMJ67" s="240"/>
      <c r="OMK67" s="240"/>
      <c r="OML67" s="240"/>
      <c r="OMM67" s="239"/>
      <c r="OMN67" s="239"/>
      <c r="OMO67" s="240"/>
      <c r="OMP67" s="239"/>
      <c r="OMQ67" s="239"/>
      <c r="OMR67" s="240"/>
      <c r="OMS67" s="240"/>
      <c r="OMT67" s="240"/>
      <c r="OMU67" s="239"/>
      <c r="OMV67" s="239"/>
      <c r="OMW67" s="240"/>
      <c r="OMX67" s="239"/>
      <c r="OMY67" s="239"/>
      <c r="OMZ67" s="240"/>
      <c r="ONA67" s="240"/>
      <c r="ONB67" s="240"/>
      <c r="ONC67" s="239"/>
      <c r="OND67" s="239"/>
      <c r="ONE67" s="240"/>
      <c r="ONF67" s="239"/>
      <c r="ONG67" s="239"/>
      <c r="ONH67" s="240"/>
      <c r="ONI67" s="240"/>
      <c r="ONJ67" s="240"/>
      <c r="ONK67" s="239"/>
      <c r="ONL67" s="239"/>
      <c r="ONM67" s="240"/>
      <c r="ONN67" s="239"/>
      <c r="ONO67" s="239"/>
      <c r="ONP67" s="240"/>
      <c r="ONQ67" s="240"/>
      <c r="ONR67" s="240"/>
      <c r="ONS67" s="239"/>
      <c r="ONT67" s="239"/>
      <c r="ONU67" s="240"/>
      <c r="ONV67" s="239"/>
      <c r="ONW67" s="239"/>
      <c r="ONX67" s="240"/>
      <c r="ONY67" s="240"/>
      <c r="ONZ67" s="240"/>
      <c r="OOA67" s="239"/>
      <c r="OOB67" s="239"/>
      <c r="OOC67" s="240"/>
      <c r="OOD67" s="239"/>
      <c r="OOE67" s="239"/>
      <c r="OOF67" s="240"/>
      <c r="OOG67" s="240"/>
      <c r="OOH67" s="240"/>
      <c r="OOI67" s="239"/>
      <c r="OOJ67" s="239"/>
      <c r="OOK67" s="240"/>
      <c r="OOL67" s="239"/>
      <c r="OOM67" s="239"/>
      <c r="OON67" s="240"/>
      <c r="OOO67" s="240"/>
      <c r="OOP67" s="240"/>
      <c r="OOQ67" s="239"/>
      <c r="OOR67" s="239"/>
      <c r="OOS67" s="240"/>
      <c r="OOT67" s="239"/>
      <c r="OOU67" s="239"/>
      <c r="OOV67" s="240"/>
      <c r="OOW67" s="240"/>
      <c r="OOX67" s="240"/>
      <c r="OOY67" s="239"/>
      <c r="OOZ67" s="239"/>
      <c r="OPA67" s="240"/>
      <c r="OPB67" s="239"/>
      <c r="OPC67" s="239"/>
      <c r="OPD67" s="240"/>
      <c r="OPE67" s="240"/>
      <c r="OPF67" s="240"/>
      <c r="OPG67" s="239"/>
      <c r="OPH67" s="239"/>
      <c r="OPI67" s="240"/>
      <c r="OPJ67" s="239"/>
      <c r="OPK67" s="239"/>
      <c r="OPL67" s="240"/>
      <c r="OPM67" s="240"/>
      <c r="OPN67" s="240"/>
      <c r="OPO67" s="239"/>
      <c r="OPP67" s="239"/>
      <c r="OPQ67" s="240"/>
      <c r="OPR67" s="239"/>
      <c r="OPS67" s="239"/>
      <c r="OPT67" s="240"/>
      <c r="OPU67" s="240"/>
      <c r="OPV67" s="240"/>
      <c r="OPW67" s="239"/>
      <c r="OPX67" s="239"/>
      <c r="OPY67" s="240"/>
      <c r="OPZ67" s="239"/>
      <c r="OQA67" s="239"/>
      <c r="OQB67" s="240"/>
      <c r="OQC67" s="240"/>
      <c r="OQD67" s="240"/>
      <c r="OQE67" s="239"/>
      <c r="OQF67" s="239"/>
      <c r="OQG67" s="240"/>
      <c r="OQH67" s="239"/>
      <c r="OQI67" s="239"/>
      <c r="OQJ67" s="240"/>
      <c r="OQK67" s="240"/>
      <c r="OQL67" s="240"/>
      <c r="OQM67" s="239"/>
      <c r="OQN67" s="239"/>
      <c r="OQO67" s="240"/>
      <c r="OQP67" s="239"/>
      <c r="OQQ67" s="239"/>
      <c r="OQR67" s="240"/>
      <c r="OQS67" s="240"/>
      <c r="OQT67" s="240"/>
      <c r="OQU67" s="239"/>
      <c r="OQV67" s="239"/>
      <c r="OQW67" s="240"/>
      <c r="OQX67" s="239"/>
      <c r="OQY67" s="239"/>
      <c r="OQZ67" s="240"/>
      <c r="ORA67" s="240"/>
      <c r="ORB67" s="240"/>
      <c r="ORC67" s="239"/>
      <c r="ORD67" s="239"/>
      <c r="ORE67" s="240"/>
      <c r="ORF67" s="239"/>
      <c r="ORG67" s="239"/>
      <c r="ORH67" s="240"/>
      <c r="ORI67" s="240"/>
      <c r="ORJ67" s="240"/>
      <c r="ORK67" s="239"/>
      <c r="ORL67" s="239"/>
      <c r="ORM67" s="240"/>
      <c r="ORN67" s="239"/>
      <c r="ORO67" s="239"/>
      <c r="ORP67" s="240"/>
      <c r="ORQ67" s="240"/>
      <c r="ORR67" s="240"/>
      <c r="ORS67" s="239"/>
      <c r="ORT67" s="239"/>
      <c r="ORU67" s="240"/>
      <c r="ORV67" s="239"/>
      <c r="ORW67" s="239"/>
      <c r="ORX67" s="240"/>
      <c r="ORY67" s="240"/>
      <c r="ORZ67" s="240"/>
      <c r="OSA67" s="239"/>
      <c r="OSB67" s="239"/>
      <c r="OSC67" s="240"/>
      <c r="OSD67" s="239"/>
      <c r="OSE67" s="239"/>
      <c r="OSF67" s="240"/>
      <c r="OSG67" s="240"/>
      <c r="OSH67" s="240"/>
      <c r="OSI67" s="239"/>
      <c r="OSJ67" s="239"/>
      <c r="OSK67" s="240"/>
      <c r="OSL67" s="239"/>
      <c r="OSM67" s="239"/>
      <c r="OSN67" s="240"/>
      <c r="OSO67" s="240"/>
      <c r="OSP67" s="240"/>
      <c r="OSQ67" s="239"/>
      <c r="OSR67" s="239"/>
      <c r="OSS67" s="240"/>
      <c r="OST67" s="239"/>
      <c r="OSU67" s="239"/>
      <c r="OSV67" s="240"/>
      <c r="OSW67" s="240"/>
      <c r="OSX67" s="240"/>
      <c r="OSY67" s="239"/>
      <c r="OSZ67" s="239"/>
      <c r="OTA67" s="240"/>
      <c r="OTB67" s="239"/>
      <c r="OTC67" s="239"/>
      <c r="OTD67" s="240"/>
      <c r="OTE67" s="240"/>
      <c r="OTF67" s="240"/>
      <c r="OTG67" s="239"/>
      <c r="OTH67" s="239"/>
      <c r="OTI67" s="240"/>
      <c r="OTJ67" s="239"/>
      <c r="OTK67" s="239"/>
      <c r="OTL67" s="240"/>
      <c r="OTM67" s="240"/>
      <c r="OTN67" s="240"/>
      <c r="OTO67" s="239"/>
      <c r="OTP67" s="239"/>
      <c r="OTQ67" s="240"/>
      <c r="OTR67" s="239"/>
      <c r="OTS67" s="239"/>
      <c r="OTT67" s="240"/>
      <c r="OTU67" s="240"/>
      <c r="OTV67" s="240"/>
      <c r="OTW67" s="239"/>
      <c r="OTX67" s="239"/>
      <c r="OTY67" s="240"/>
      <c r="OTZ67" s="239"/>
      <c r="OUA67" s="239"/>
      <c r="OUB67" s="240"/>
      <c r="OUC67" s="240"/>
      <c r="OUD67" s="240"/>
      <c r="OUE67" s="239"/>
      <c r="OUF67" s="239"/>
      <c r="OUG67" s="240"/>
      <c r="OUH67" s="239"/>
      <c r="OUI67" s="239"/>
      <c r="OUJ67" s="240"/>
      <c r="OUK67" s="240"/>
      <c r="OUL67" s="240"/>
      <c r="OUM67" s="239"/>
      <c r="OUN67" s="239"/>
      <c r="OUO67" s="240"/>
      <c r="OUP67" s="239"/>
      <c r="OUQ67" s="239"/>
      <c r="OUR67" s="240"/>
      <c r="OUS67" s="240"/>
      <c r="OUT67" s="240"/>
      <c r="OUU67" s="239"/>
      <c r="OUV67" s="239"/>
      <c r="OUW67" s="240"/>
      <c r="OUX67" s="239"/>
      <c r="OUY67" s="239"/>
      <c r="OUZ67" s="240"/>
      <c r="OVA67" s="240"/>
      <c r="OVB67" s="240"/>
      <c r="OVC67" s="239"/>
      <c r="OVD67" s="239"/>
      <c r="OVE67" s="240"/>
      <c r="OVF67" s="239"/>
      <c r="OVG67" s="239"/>
      <c r="OVH67" s="240"/>
      <c r="OVI67" s="240"/>
      <c r="OVJ67" s="240"/>
      <c r="OVK67" s="239"/>
      <c r="OVL67" s="239"/>
      <c r="OVM67" s="240"/>
      <c r="OVN67" s="239"/>
      <c r="OVO67" s="239"/>
      <c r="OVP67" s="240"/>
      <c r="OVQ67" s="240"/>
      <c r="OVR67" s="240"/>
      <c r="OVS67" s="239"/>
      <c r="OVT67" s="239"/>
      <c r="OVU67" s="240"/>
      <c r="OVV67" s="239"/>
      <c r="OVW67" s="239"/>
      <c r="OVX67" s="240"/>
      <c r="OVY67" s="240"/>
      <c r="OVZ67" s="240"/>
      <c r="OWA67" s="239"/>
      <c r="OWB67" s="239"/>
      <c r="OWC67" s="240"/>
      <c r="OWD67" s="239"/>
      <c r="OWE67" s="239"/>
      <c r="OWF67" s="240"/>
      <c r="OWG67" s="240"/>
      <c r="OWH67" s="240"/>
      <c r="OWI67" s="239"/>
      <c r="OWJ67" s="239"/>
      <c r="OWK67" s="240"/>
      <c r="OWL67" s="239"/>
      <c r="OWM67" s="239"/>
      <c r="OWN67" s="240"/>
      <c r="OWO67" s="240"/>
      <c r="OWP67" s="240"/>
      <c r="OWQ67" s="239"/>
      <c r="OWR67" s="239"/>
      <c r="OWS67" s="240"/>
      <c r="OWT67" s="239"/>
      <c r="OWU67" s="239"/>
      <c r="OWV67" s="240"/>
      <c r="OWW67" s="240"/>
      <c r="OWX67" s="240"/>
      <c r="OWY67" s="239"/>
      <c r="OWZ67" s="239"/>
      <c r="OXA67" s="240"/>
      <c r="OXB67" s="239"/>
      <c r="OXC67" s="239"/>
      <c r="OXD67" s="240"/>
      <c r="OXE67" s="240"/>
      <c r="OXF67" s="240"/>
      <c r="OXG67" s="239"/>
      <c r="OXH67" s="239"/>
      <c r="OXI67" s="240"/>
      <c r="OXJ67" s="239"/>
      <c r="OXK67" s="239"/>
      <c r="OXL67" s="240"/>
      <c r="OXM67" s="240"/>
      <c r="OXN67" s="240"/>
      <c r="OXO67" s="239"/>
      <c r="OXP67" s="239"/>
      <c r="OXQ67" s="240"/>
      <c r="OXR67" s="239"/>
      <c r="OXS67" s="239"/>
      <c r="OXT67" s="240"/>
      <c r="OXU67" s="240"/>
      <c r="OXV67" s="240"/>
      <c r="OXW67" s="239"/>
      <c r="OXX67" s="239"/>
      <c r="OXY67" s="240"/>
      <c r="OXZ67" s="239"/>
      <c r="OYA67" s="239"/>
      <c r="OYB67" s="240"/>
      <c r="OYC67" s="240"/>
      <c r="OYD67" s="240"/>
      <c r="OYE67" s="239"/>
      <c r="OYF67" s="239"/>
      <c r="OYG67" s="240"/>
      <c r="OYH67" s="239"/>
      <c r="OYI67" s="239"/>
      <c r="OYJ67" s="240"/>
      <c r="OYK67" s="240"/>
      <c r="OYL67" s="240"/>
      <c r="OYM67" s="239"/>
      <c r="OYN67" s="239"/>
      <c r="OYO67" s="240"/>
      <c r="OYP67" s="239"/>
      <c r="OYQ67" s="239"/>
      <c r="OYR67" s="240"/>
      <c r="OYS67" s="240"/>
      <c r="OYT67" s="240"/>
      <c r="OYU67" s="239"/>
      <c r="OYV67" s="239"/>
      <c r="OYW67" s="240"/>
      <c r="OYX67" s="239"/>
      <c r="OYY67" s="239"/>
      <c r="OYZ67" s="240"/>
      <c r="OZA67" s="240"/>
      <c r="OZB67" s="240"/>
      <c r="OZC67" s="239"/>
      <c r="OZD67" s="239"/>
      <c r="OZE67" s="240"/>
      <c r="OZF67" s="239"/>
      <c r="OZG67" s="239"/>
      <c r="OZH67" s="240"/>
      <c r="OZI67" s="240"/>
      <c r="OZJ67" s="240"/>
      <c r="OZK67" s="239"/>
      <c r="OZL67" s="239"/>
      <c r="OZM67" s="240"/>
      <c r="OZN67" s="239"/>
      <c r="OZO67" s="239"/>
      <c r="OZP67" s="240"/>
      <c r="OZQ67" s="240"/>
      <c r="OZR67" s="240"/>
      <c r="OZS67" s="239"/>
      <c r="OZT67" s="239"/>
      <c r="OZU67" s="240"/>
      <c r="OZV67" s="239"/>
      <c r="OZW67" s="239"/>
      <c r="OZX67" s="240"/>
      <c r="OZY67" s="240"/>
      <c r="OZZ67" s="240"/>
      <c r="PAA67" s="239"/>
      <c r="PAB67" s="239"/>
      <c r="PAC67" s="240"/>
      <c r="PAD67" s="239"/>
      <c r="PAE67" s="239"/>
      <c r="PAF67" s="240"/>
      <c r="PAG67" s="240"/>
      <c r="PAH67" s="240"/>
      <c r="PAI67" s="239"/>
      <c r="PAJ67" s="239"/>
      <c r="PAK67" s="240"/>
      <c r="PAL67" s="239"/>
      <c r="PAM67" s="239"/>
      <c r="PAN67" s="240"/>
      <c r="PAO67" s="240"/>
      <c r="PAP67" s="240"/>
      <c r="PAQ67" s="239"/>
      <c r="PAR67" s="239"/>
      <c r="PAS67" s="240"/>
      <c r="PAT67" s="239"/>
      <c r="PAU67" s="239"/>
      <c r="PAV67" s="240"/>
      <c r="PAW67" s="240"/>
      <c r="PAX67" s="240"/>
      <c r="PAY67" s="239"/>
      <c r="PAZ67" s="239"/>
      <c r="PBA67" s="240"/>
      <c r="PBB67" s="239"/>
      <c r="PBC67" s="239"/>
      <c r="PBD67" s="240"/>
      <c r="PBE67" s="240"/>
      <c r="PBF67" s="240"/>
      <c r="PBG67" s="239"/>
      <c r="PBH67" s="239"/>
      <c r="PBI67" s="240"/>
      <c r="PBJ67" s="239"/>
      <c r="PBK67" s="239"/>
      <c r="PBL67" s="240"/>
      <c r="PBM67" s="240"/>
      <c r="PBN67" s="240"/>
      <c r="PBO67" s="239"/>
      <c r="PBP67" s="239"/>
      <c r="PBQ67" s="240"/>
      <c r="PBR67" s="239"/>
      <c r="PBS67" s="239"/>
      <c r="PBT67" s="240"/>
      <c r="PBU67" s="240"/>
      <c r="PBV67" s="240"/>
      <c r="PBW67" s="239"/>
      <c r="PBX67" s="239"/>
      <c r="PBY67" s="240"/>
      <c r="PBZ67" s="239"/>
      <c r="PCA67" s="239"/>
      <c r="PCB67" s="240"/>
      <c r="PCC67" s="240"/>
      <c r="PCD67" s="240"/>
      <c r="PCE67" s="239"/>
      <c r="PCF67" s="239"/>
      <c r="PCG67" s="240"/>
      <c r="PCH67" s="239"/>
      <c r="PCI67" s="239"/>
      <c r="PCJ67" s="240"/>
      <c r="PCK67" s="240"/>
      <c r="PCL67" s="240"/>
      <c r="PCM67" s="239"/>
      <c r="PCN67" s="239"/>
      <c r="PCO67" s="240"/>
      <c r="PCP67" s="239"/>
      <c r="PCQ67" s="239"/>
      <c r="PCR67" s="240"/>
      <c r="PCS67" s="240"/>
      <c r="PCT67" s="240"/>
      <c r="PCU67" s="239"/>
      <c r="PCV67" s="239"/>
      <c r="PCW67" s="240"/>
      <c r="PCX67" s="239"/>
      <c r="PCY67" s="239"/>
      <c r="PCZ67" s="240"/>
      <c r="PDA67" s="240"/>
      <c r="PDB67" s="240"/>
      <c r="PDC67" s="239"/>
      <c r="PDD67" s="239"/>
      <c r="PDE67" s="240"/>
      <c r="PDF67" s="239"/>
      <c r="PDG67" s="239"/>
      <c r="PDH67" s="240"/>
      <c r="PDI67" s="240"/>
      <c r="PDJ67" s="240"/>
      <c r="PDK67" s="239"/>
      <c r="PDL67" s="239"/>
      <c r="PDM67" s="240"/>
      <c r="PDN67" s="239"/>
      <c r="PDO67" s="239"/>
      <c r="PDP67" s="240"/>
      <c r="PDQ67" s="240"/>
      <c r="PDR67" s="240"/>
      <c r="PDS67" s="239"/>
      <c r="PDT67" s="239"/>
      <c r="PDU67" s="240"/>
      <c r="PDV67" s="239"/>
      <c r="PDW67" s="239"/>
      <c r="PDX67" s="240"/>
      <c r="PDY67" s="240"/>
      <c r="PDZ67" s="240"/>
      <c r="PEA67" s="239"/>
      <c r="PEB67" s="239"/>
      <c r="PEC67" s="240"/>
      <c r="PED67" s="239"/>
      <c r="PEE67" s="239"/>
      <c r="PEF67" s="240"/>
      <c r="PEG67" s="240"/>
      <c r="PEH67" s="240"/>
      <c r="PEI67" s="239"/>
      <c r="PEJ67" s="239"/>
      <c r="PEK67" s="240"/>
      <c r="PEL67" s="239"/>
      <c r="PEM67" s="239"/>
      <c r="PEN67" s="240"/>
      <c r="PEO67" s="240"/>
      <c r="PEP67" s="240"/>
      <c r="PEQ67" s="239"/>
      <c r="PER67" s="239"/>
      <c r="PES67" s="240"/>
      <c r="PET67" s="239"/>
      <c r="PEU67" s="239"/>
      <c r="PEV67" s="240"/>
      <c r="PEW67" s="240"/>
      <c r="PEX67" s="240"/>
      <c r="PEY67" s="239"/>
      <c r="PEZ67" s="239"/>
      <c r="PFA67" s="240"/>
      <c r="PFB67" s="239"/>
      <c r="PFC67" s="239"/>
      <c r="PFD67" s="240"/>
      <c r="PFE67" s="240"/>
      <c r="PFF67" s="240"/>
      <c r="PFG67" s="239"/>
      <c r="PFH67" s="239"/>
      <c r="PFI67" s="240"/>
      <c r="PFJ67" s="239"/>
      <c r="PFK67" s="239"/>
      <c r="PFL67" s="240"/>
      <c r="PFM67" s="240"/>
      <c r="PFN67" s="240"/>
      <c r="PFO67" s="239"/>
      <c r="PFP67" s="239"/>
      <c r="PFQ67" s="240"/>
      <c r="PFR67" s="239"/>
      <c r="PFS67" s="239"/>
      <c r="PFT67" s="240"/>
      <c r="PFU67" s="240"/>
      <c r="PFV67" s="240"/>
      <c r="PFW67" s="239"/>
      <c r="PFX67" s="239"/>
      <c r="PFY67" s="240"/>
      <c r="PFZ67" s="239"/>
      <c r="PGA67" s="239"/>
      <c r="PGB67" s="240"/>
      <c r="PGC67" s="240"/>
      <c r="PGD67" s="240"/>
      <c r="PGE67" s="239"/>
      <c r="PGF67" s="239"/>
      <c r="PGG67" s="240"/>
      <c r="PGH67" s="239"/>
      <c r="PGI67" s="239"/>
      <c r="PGJ67" s="240"/>
      <c r="PGK67" s="240"/>
      <c r="PGL67" s="240"/>
      <c r="PGM67" s="239"/>
      <c r="PGN67" s="239"/>
      <c r="PGO67" s="240"/>
      <c r="PGP67" s="239"/>
      <c r="PGQ67" s="239"/>
      <c r="PGR67" s="240"/>
      <c r="PGS67" s="240"/>
      <c r="PGT67" s="240"/>
      <c r="PGU67" s="239"/>
      <c r="PGV67" s="239"/>
      <c r="PGW67" s="240"/>
      <c r="PGX67" s="239"/>
      <c r="PGY67" s="239"/>
      <c r="PGZ67" s="240"/>
      <c r="PHA67" s="240"/>
      <c r="PHB67" s="240"/>
      <c r="PHC67" s="239"/>
      <c r="PHD67" s="239"/>
      <c r="PHE67" s="240"/>
      <c r="PHF67" s="239"/>
      <c r="PHG67" s="239"/>
      <c r="PHH67" s="240"/>
      <c r="PHI67" s="240"/>
      <c r="PHJ67" s="240"/>
      <c r="PHK67" s="239"/>
      <c r="PHL67" s="239"/>
      <c r="PHM67" s="240"/>
      <c r="PHN67" s="239"/>
      <c r="PHO67" s="239"/>
      <c r="PHP67" s="240"/>
      <c r="PHQ67" s="240"/>
      <c r="PHR67" s="240"/>
      <c r="PHS67" s="239"/>
      <c r="PHT67" s="239"/>
      <c r="PHU67" s="240"/>
      <c r="PHV67" s="239"/>
      <c r="PHW67" s="239"/>
      <c r="PHX67" s="240"/>
      <c r="PHY67" s="240"/>
      <c r="PHZ67" s="240"/>
      <c r="PIA67" s="239"/>
      <c r="PIB67" s="239"/>
      <c r="PIC67" s="240"/>
      <c r="PID67" s="239"/>
      <c r="PIE67" s="239"/>
      <c r="PIF67" s="240"/>
      <c r="PIG67" s="240"/>
      <c r="PIH67" s="240"/>
      <c r="PII67" s="239"/>
      <c r="PIJ67" s="239"/>
      <c r="PIK67" s="240"/>
      <c r="PIL67" s="239"/>
      <c r="PIM67" s="239"/>
      <c r="PIN67" s="240"/>
      <c r="PIO67" s="240"/>
      <c r="PIP67" s="240"/>
      <c r="PIQ67" s="239"/>
      <c r="PIR67" s="239"/>
      <c r="PIS67" s="240"/>
      <c r="PIT67" s="239"/>
      <c r="PIU67" s="239"/>
      <c r="PIV67" s="240"/>
      <c r="PIW67" s="240"/>
      <c r="PIX67" s="240"/>
      <c r="PIY67" s="239"/>
      <c r="PIZ67" s="239"/>
      <c r="PJA67" s="240"/>
      <c r="PJB67" s="239"/>
      <c r="PJC67" s="239"/>
      <c r="PJD67" s="240"/>
      <c r="PJE67" s="240"/>
      <c r="PJF67" s="240"/>
      <c r="PJG67" s="239"/>
      <c r="PJH67" s="239"/>
      <c r="PJI67" s="240"/>
      <c r="PJJ67" s="239"/>
      <c r="PJK67" s="239"/>
      <c r="PJL67" s="240"/>
      <c r="PJM67" s="240"/>
      <c r="PJN67" s="240"/>
      <c r="PJO67" s="239"/>
      <c r="PJP67" s="239"/>
      <c r="PJQ67" s="240"/>
      <c r="PJR67" s="239"/>
      <c r="PJS67" s="239"/>
      <c r="PJT67" s="240"/>
      <c r="PJU67" s="240"/>
      <c r="PJV67" s="240"/>
      <c r="PJW67" s="239"/>
      <c r="PJX67" s="239"/>
      <c r="PJY67" s="240"/>
      <c r="PJZ67" s="239"/>
      <c r="PKA67" s="239"/>
      <c r="PKB67" s="240"/>
      <c r="PKC67" s="240"/>
      <c r="PKD67" s="240"/>
      <c r="PKE67" s="239"/>
      <c r="PKF67" s="239"/>
      <c r="PKG67" s="240"/>
      <c r="PKH67" s="239"/>
      <c r="PKI67" s="239"/>
      <c r="PKJ67" s="240"/>
      <c r="PKK67" s="240"/>
      <c r="PKL67" s="240"/>
      <c r="PKM67" s="239"/>
      <c r="PKN67" s="239"/>
      <c r="PKO67" s="240"/>
      <c r="PKP67" s="239"/>
      <c r="PKQ67" s="239"/>
      <c r="PKR67" s="240"/>
      <c r="PKS67" s="240"/>
      <c r="PKT67" s="240"/>
      <c r="PKU67" s="239"/>
      <c r="PKV67" s="239"/>
      <c r="PKW67" s="240"/>
      <c r="PKX67" s="239"/>
      <c r="PKY67" s="239"/>
      <c r="PKZ67" s="240"/>
      <c r="PLA67" s="240"/>
      <c r="PLB67" s="240"/>
      <c r="PLC67" s="239"/>
      <c r="PLD67" s="239"/>
      <c r="PLE67" s="240"/>
      <c r="PLF67" s="239"/>
      <c r="PLG67" s="239"/>
      <c r="PLH67" s="240"/>
      <c r="PLI67" s="240"/>
      <c r="PLJ67" s="240"/>
      <c r="PLK67" s="239"/>
      <c r="PLL67" s="239"/>
      <c r="PLM67" s="240"/>
      <c r="PLN67" s="239"/>
      <c r="PLO67" s="239"/>
      <c r="PLP67" s="240"/>
      <c r="PLQ67" s="240"/>
      <c r="PLR67" s="240"/>
      <c r="PLS67" s="239"/>
      <c r="PLT67" s="239"/>
      <c r="PLU67" s="240"/>
      <c r="PLV67" s="239"/>
      <c r="PLW67" s="239"/>
      <c r="PLX67" s="240"/>
      <c r="PLY67" s="240"/>
      <c r="PLZ67" s="240"/>
      <c r="PMA67" s="239"/>
      <c r="PMB67" s="239"/>
      <c r="PMC67" s="240"/>
      <c r="PMD67" s="239"/>
      <c r="PME67" s="239"/>
      <c r="PMF67" s="240"/>
      <c r="PMG67" s="240"/>
      <c r="PMH67" s="240"/>
      <c r="PMI67" s="239"/>
      <c r="PMJ67" s="239"/>
      <c r="PMK67" s="240"/>
      <c r="PML67" s="239"/>
      <c r="PMM67" s="239"/>
      <c r="PMN67" s="240"/>
      <c r="PMO67" s="240"/>
      <c r="PMP67" s="240"/>
      <c r="PMQ67" s="239"/>
      <c r="PMR67" s="239"/>
      <c r="PMS67" s="240"/>
      <c r="PMT67" s="239"/>
      <c r="PMU67" s="239"/>
      <c r="PMV67" s="240"/>
      <c r="PMW67" s="240"/>
      <c r="PMX67" s="240"/>
      <c r="PMY67" s="239"/>
      <c r="PMZ67" s="239"/>
      <c r="PNA67" s="240"/>
      <c r="PNB67" s="239"/>
      <c r="PNC67" s="239"/>
      <c r="PND67" s="240"/>
      <c r="PNE67" s="240"/>
      <c r="PNF67" s="240"/>
      <c r="PNG67" s="239"/>
      <c r="PNH67" s="239"/>
      <c r="PNI67" s="240"/>
      <c r="PNJ67" s="239"/>
      <c r="PNK67" s="239"/>
      <c r="PNL67" s="240"/>
      <c r="PNM67" s="240"/>
      <c r="PNN67" s="240"/>
      <c r="PNO67" s="239"/>
      <c r="PNP67" s="239"/>
      <c r="PNQ67" s="240"/>
      <c r="PNR67" s="239"/>
      <c r="PNS67" s="239"/>
      <c r="PNT67" s="240"/>
      <c r="PNU67" s="240"/>
      <c r="PNV67" s="240"/>
      <c r="PNW67" s="239"/>
      <c r="PNX67" s="239"/>
      <c r="PNY67" s="240"/>
      <c r="PNZ67" s="239"/>
      <c r="POA67" s="239"/>
      <c r="POB67" s="240"/>
      <c r="POC67" s="240"/>
      <c r="POD67" s="240"/>
      <c r="POE67" s="239"/>
      <c r="POF67" s="239"/>
      <c r="POG67" s="240"/>
      <c r="POH67" s="239"/>
      <c r="POI67" s="239"/>
      <c r="POJ67" s="240"/>
      <c r="POK67" s="240"/>
      <c r="POL67" s="240"/>
      <c r="POM67" s="239"/>
      <c r="PON67" s="239"/>
      <c r="POO67" s="240"/>
      <c r="POP67" s="239"/>
      <c r="POQ67" s="239"/>
      <c r="POR67" s="240"/>
      <c r="POS67" s="240"/>
      <c r="POT67" s="240"/>
      <c r="POU67" s="239"/>
      <c r="POV67" s="239"/>
      <c r="POW67" s="240"/>
      <c r="POX67" s="239"/>
      <c r="POY67" s="239"/>
      <c r="POZ67" s="240"/>
      <c r="PPA67" s="240"/>
      <c r="PPB67" s="240"/>
      <c r="PPC67" s="239"/>
      <c r="PPD67" s="239"/>
      <c r="PPE67" s="240"/>
      <c r="PPF67" s="239"/>
      <c r="PPG67" s="239"/>
      <c r="PPH67" s="240"/>
      <c r="PPI67" s="240"/>
      <c r="PPJ67" s="240"/>
      <c r="PPK67" s="239"/>
      <c r="PPL67" s="239"/>
      <c r="PPM67" s="240"/>
      <c r="PPN67" s="239"/>
      <c r="PPO67" s="239"/>
      <c r="PPP67" s="240"/>
      <c r="PPQ67" s="240"/>
      <c r="PPR67" s="240"/>
      <c r="PPS67" s="239"/>
      <c r="PPT67" s="239"/>
      <c r="PPU67" s="240"/>
      <c r="PPV67" s="239"/>
      <c r="PPW67" s="239"/>
      <c r="PPX67" s="240"/>
      <c r="PPY67" s="240"/>
      <c r="PPZ67" s="240"/>
      <c r="PQA67" s="239"/>
      <c r="PQB67" s="239"/>
      <c r="PQC67" s="240"/>
      <c r="PQD67" s="239"/>
      <c r="PQE67" s="239"/>
      <c r="PQF67" s="240"/>
      <c r="PQG67" s="240"/>
      <c r="PQH67" s="240"/>
      <c r="PQI67" s="239"/>
      <c r="PQJ67" s="239"/>
      <c r="PQK67" s="240"/>
      <c r="PQL67" s="239"/>
      <c r="PQM67" s="239"/>
      <c r="PQN67" s="240"/>
      <c r="PQO67" s="240"/>
      <c r="PQP67" s="240"/>
      <c r="PQQ67" s="239"/>
      <c r="PQR67" s="239"/>
      <c r="PQS67" s="240"/>
      <c r="PQT67" s="239"/>
      <c r="PQU67" s="239"/>
      <c r="PQV67" s="240"/>
      <c r="PQW67" s="240"/>
      <c r="PQX67" s="240"/>
      <c r="PQY67" s="239"/>
      <c r="PQZ67" s="239"/>
      <c r="PRA67" s="240"/>
      <c r="PRB67" s="239"/>
      <c r="PRC67" s="239"/>
      <c r="PRD67" s="240"/>
      <c r="PRE67" s="240"/>
      <c r="PRF67" s="240"/>
      <c r="PRG67" s="239"/>
      <c r="PRH67" s="239"/>
      <c r="PRI67" s="240"/>
      <c r="PRJ67" s="239"/>
      <c r="PRK67" s="239"/>
      <c r="PRL67" s="240"/>
      <c r="PRM67" s="240"/>
      <c r="PRN67" s="240"/>
      <c r="PRO67" s="239"/>
      <c r="PRP67" s="239"/>
      <c r="PRQ67" s="240"/>
      <c r="PRR67" s="239"/>
      <c r="PRS67" s="239"/>
      <c r="PRT67" s="240"/>
      <c r="PRU67" s="240"/>
      <c r="PRV67" s="240"/>
      <c r="PRW67" s="239"/>
      <c r="PRX67" s="239"/>
      <c r="PRY67" s="240"/>
      <c r="PRZ67" s="239"/>
      <c r="PSA67" s="239"/>
      <c r="PSB67" s="240"/>
      <c r="PSC67" s="240"/>
      <c r="PSD67" s="240"/>
      <c r="PSE67" s="239"/>
      <c r="PSF67" s="239"/>
      <c r="PSG67" s="240"/>
      <c r="PSH67" s="239"/>
      <c r="PSI67" s="239"/>
      <c r="PSJ67" s="240"/>
      <c r="PSK67" s="240"/>
      <c r="PSL67" s="240"/>
      <c r="PSM67" s="239"/>
      <c r="PSN67" s="239"/>
      <c r="PSO67" s="240"/>
      <c r="PSP67" s="239"/>
      <c r="PSQ67" s="239"/>
      <c r="PSR67" s="240"/>
      <c r="PSS67" s="240"/>
      <c r="PST67" s="240"/>
      <c r="PSU67" s="239"/>
      <c r="PSV67" s="239"/>
      <c r="PSW67" s="240"/>
      <c r="PSX67" s="239"/>
      <c r="PSY67" s="239"/>
      <c r="PSZ67" s="240"/>
      <c r="PTA67" s="240"/>
      <c r="PTB67" s="240"/>
      <c r="PTC67" s="239"/>
      <c r="PTD67" s="239"/>
      <c r="PTE67" s="240"/>
      <c r="PTF67" s="239"/>
      <c r="PTG67" s="239"/>
      <c r="PTH67" s="240"/>
      <c r="PTI67" s="240"/>
      <c r="PTJ67" s="240"/>
      <c r="PTK67" s="239"/>
      <c r="PTL67" s="239"/>
      <c r="PTM67" s="240"/>
      <c r="PTN67" s="239"/>
      <c r="PTO67" s="239"/>
      <c r="PTP67" s="240"/>
      <c r="PTQ67" s="240"/>
      <c r="PTR67" s="240"/>
      <c r="PTS67" s="239"/>
      <c r="PTT67" s="239"/>
      <c r="PTU67" s="240"/>
      <c r="PTV67" s="239"/>
      <c r="PTW67" s="239"/>
      <c r="PTX67" s="240"/>
      <c r="PTY67" s="240"/>
      <c r="PTZ67" s="240"/>
      <c r="PUA67" s="239"/>
      <c r="PUB67" s="239"/>
      <c r="PUC67" s="240"/>
      <c r="PUD67" s="239"/>
      <c r="PUE67" s="239"/>
      <c r="PUF67" s="240"/>
      <c r="PUG67" s="240"/>
      <c r="PUH67" s="240"/>
      <c r="PUI67" s="239"/>
      <c r="PUJ67" s="239"/>
      <c r="PUK67" s="240"/>
      <c r="PUL67" s="239"/>
      <c r="PUM67" s="239"/>
      <c r="PUN67" s="240"/>
      <c r="PUO67" s="240"/>
      <c r="PUP67" s="240"/>
      <c r="PUQ67" s="239"/>
      <c r="PUR67" s="239"/>
      <c r="PUS67" s="240"/>
      <c r="PUT67" s="239"/>
      <c r="PUU67" s="239"/>
      <c r="PUV67" s="240"/>
      <c r="PUW67" s="240"/>
      <c r="PUX67" s="240"/>
      <c r="PUY67" s="239"/>
      <c r="PUZ67" s="239"/>
      <c r="PVA67" s="240"/>
      <c r="PVB67" s="239"/>
      <c r="PVC67" s="239"/>
      <c r="PVD67" s="240"/>
      <c r="PVE67" s="240"/>
      <c r="PVF67" s="240"/>
      <c r="PVG67" s="239"/>
      <c r="PVH67" s="239"/>
      <c r="PVI67" s="240"/>
      <c r="PVJ67" s="239"/>
      <c r="PVK67" s="239"/>
      <c r="PVL67" s="240"/>
      <c r="PVM67" s="240"/>
      <c r="PVN67" s="240"/>
      <c r="PVO67" s="239"/>
      <c r="PVP67" s="239"/>
      <c r="PVQ67" s="240"/>
      <c r="PVR67" s="239"/>
      <c r="PVS67" s="239"/>
      <c r="PVT67" s="240"/>
      <c r="PVU67" s="240"/>
      <c r="PVV67" s="240"/>
      <c r="PVW67" s="239"/>
      <c r="PVX67" s="239"/>
      <c r="PVY67" s="240"/>
      <c r="PVZ67" s="239"/>
      <c r="PWA67" s="239"/>
      <c r="PWB67" s="240"/>
      <c r="PWC67" s="240"/>
      <c r="PWD67" s="240"/>
      <c r="PWE67" s="239"/>
      <c r="PWF67" s="239"/>
      <c r="PWG67" s="240"/>
      <c r="PWH67" s="239"/>
      <c r="PWI67" s="239"/>
      <c r="PWJ67" s="240"/>
      <c r="PWK67" s="240"/>
      <c r="PWL67" s="240"/>
      <c r="PWM67" s="239"/>
      <c r="PWN67" s="239"/>
      <c r="PWO67" s="240"/>
      <c r="PWP67" s="239"/>
      <c r="PWQ67" s="239"/>
      <c r="PWR67" s="240"/>
      <c r="PWS67" s="240"/>
      <c r="PWT67" s="240"/>
      <c r="PWU67" s="239"/>
      <c r="PWV67" s="239"/>
      <c r="PWW67" s="240"/>
      <c r="PWX67" s="239"/>
      <c r="PWY67" s="239"/>
      <c r="PWZ67" s="240"/>
      <c r="PXA67" s="240"/>
      <c r="PXB67" s="240"/>
      <c r="PXC67" s="239"/>
      <c r="PXD67" s="239"/>
      <c r="PXE67" s="240"/>
      <c r="PXF67" s="239"/>
      <c r="PXG67" s="239"/>
      <c r="PXH67" s="240"/>
      <c r="PXI67" s="240"/>
      <c r="PXJ67" s="240"/>
      <c r="PXK67" s="239"/>
      <c r="PXL67" s="239"/>
      <c r="PXM67" s="240"/>
      <c r="PXN67" s="239"/>
      <c r="PXO67" s="239"/>
      <c r="PXP67" s="240"/>
      <c r="PXQ67" s="240"/>
      <c r="PXR67" s="240"/>
      <c r="PXS67" s="239"/>
      <c r="PXT67" s="239"/>
      <c r="PXU67" s="240"/>
      <c r="PXV67" s="239"/>
      <c r="PXW67" s="239"/>
      <c r="PXX67" s="240"/>
      <c r="PXY67" s="240"/>
      <c r="PXZ67" s="240"/>
      <c r="PYA67" s="239"/>
      <c r="PYB67" s="239"/>
      <c r="PYC67" s="240"/>
      <c r="PYD67" s="239"/>
      <c r="PYE67" s="239"/>
      <c r="PYF67" s="240"/>
      <c r="PYG67" s="240"/>
      <c r="PYH67" s="240"/>
      <c r="PYI67" s="239"/>
      <c r="PYJ67" s="239"/>
      <c r="PYK67" s="240"/>
      <c r="PYL67" s="239"/>
      <c r="PYM67" s="239"/>
      <c r="PYN67" s="240"/>
      <c r="PYO67" s="240"/>
      <c r="PYP67" s="240"/>
      <c r="PYQ67" s="239"/>
      <c r="PYR67" s="239"/>
      <c r="PYS67" s="240"/>
      <c r="PYT67" s="239"/>
      <c r="PYU67" s="239"/>
      <c r="PYV67" s="240"/>
      <c r="PYW67" s="240"/>
      <c r="PYX67" s="240"/>
      <c r="PYY67" s="239"/>
      <c r="PYZ67" s="239"/>
      <c r="PZA67" s="240"/>
      <c r="PZB67" s="239"/>
      <c r="PZC67" s="239"/>
      <c r="PZD67" s="240"/>
      <c r="PZE67" s="240"/>
      <c r="PZF67" s="240"/>
      <c r="PZG67" s="239"/>
      <c r="PZH67" s="239"/>
      <c r="PZI67" s="240"/>
      <c r="PZJ67" s="239"/>
      <c r="PZK67" s="239"/>
      <c r="PZL67" s="240"/>
      <c r="PZM67" s="240"/>
      <c r="PZN67" s="240"/>
      <c r="PZO67" s="239"/>
      <c r="PZP67" s="239"/>
      <c r="PZQ67" s="240"/>
      <c r="PZR67" s="239"/>
      <c r="PZS67" s="239"/>
      <c r="PZT67" s="240"/>
      <c r="PZU67" s="240"/>
      <c r="PZV67" s="240"/>
      <c r="PZW67" s="239"/>
      <c r="PZX67" s="239"/>
      <c r="PZY67" s="240"/>
      <c r="PZZ67" s="239"/>
      <c r="QAA67" s="239"/>
      <c r="QAB67" s="240"/>
      <c r="QAC67" s="240"/>
      <c r="QAD67" s="240"/>
      <c r="QAE67" s="239"/>
      <c r="QAF67" s="239"/>
      <c r="QAG67" s="240"/>
      <c r="QAH67" s="239"/>
      <c r="QAI67" s="239"/>
      <c r="QAJ67" s="240"/>
      <c r="QAK67" s="240"/>
      <c r="QAL67" s="240"/>
      <c r="QAM67" s="239"/>
      <c r="QAN67" s="239"/>
      <c r="QAO67" s="240"/>
      <c r="QAP67" s="239"/>
      <c r="QAQ67" s="239"/>
      <c r="QAR67" s="240"/>
      <c r="QAS67" s="240"/>
      <c r="QAT67" s="240"/>
      <c r="QAU67" s="239"/>
      <c r="QAV67" s="239"/>
      <c r="QAW67" s="240"/>
      <c r="QAX67" s="239"/>
      <c r="QAY67" s="239"/>
      <c r="QAZ67" s="240"/>
      <c r="QBA67" s="240"/>
      <c r="QBB67" s="240"/>
      <c r="QBC67" s="239"/>
      <c r="QBD67" s="239"/>
      <c r="QBE67" s="240"/>
      <c r="QBF67" s="239"/>
      <c r="QBG67" s="239"/>
      <c r="QBH67" s="240"/>
      <c r="QBI67" s="240"/>
      <c r="QBJ67" s="240"/>
      <c r="QBK67" s="239"/>
      <c r="QBL67" s="239"/>
      <c r="QBM67" s="240"/>
      <c r="QBN67" s="239"/>
      <c r="QBO67" s="239"/>
      <c r="QBP67" s="240"/>
      <c r="QBQ67" s="240"/>
      <c r="QBR67" s="240"/>
      <c r="QBS67" s="239"/>
      <c r="QBT67" s="239"/>
      <c r="QBU67" s="240"/>
      <c r="QBV67" s="239"/>
      <c r="QBW67" s="239"/>
      <c r="QBX67" s="240"/>
      <c r="QBY67" s="240"/>
      <c r="QBZ67" s="240"/>
      <c r="QCA67" s="239"/>
      <c r="QCB67" s="239"/>
      <c r="QCC67" s="240"/>
      <c r="QCD67" s="239"/>
      <c r="QCE67" s="239"/>
      <c r="QCF67" s="240"/>
      <c r="QCG67" s="240"/>
      <c r="QCH67" s="240"/>
      <c r="QCI67" s="239"/>
      <c r="QCJ67" s="239"/>
      <c r="QCK67" s="240"/>
      <c r="QCL67" s="239"/>
      <c r="QCM67" s="239"/>
      <c r="QCN67" s="240"/>
      <c r="QCO67" s="240"/>
      <c r="QCP67" s="240"/>
      <c r="QCQ67" s="239"/>
      <c r="QCR67" s="239"/>
      <c r="QCS67" s="240"/>
      <c r="QCT67" s="239"/>
      <c r="QCU67" s="239"/>
      <c r="QCV67" s="240"/>
      <c r="QCW67" s="240"/>
      <c r="QCX67" s="240"/>
      <c r="QCY67" s="239"/>
      <c r="QCZ67" s="239"/>
      <c r="QDA67" s="240"/>
      <c r="QDB67" s="239"/>
      <c r="QDC67" s="239"/>
      <c r="QDD67" s="240"/>
      <c r="QDE67" s="240"/>
      <c r="QDF67" s="240"/>
      <c r="QDG67" s="239"/>
      <c r="QDH67" s="239"/>
      <c r="QDI67" s="240"/>
      <c r="QDJ67" s="239"/>
      <c r="QDK67" s="239"/>
      <c r="QDL67" s="240"/>
      <c r="QDM67" s="240"/>
      <c r="QDN67" s="240"/>
      <c r="QDO67" s="239"/>
      <c r="QDP67" s="239"/>
      <c r="QDQ67" s="240"/>
      <c r="QDR67" s="239"/>
      <c r="QDS67" s="239"/>
      <c r="QDT67" s="240"/>
      <c r="QDU67" s="240"/>
      <c r="QDV67" s="240"/>
      <c r="QDW67" s="239"/>
      <c r="QDX67" s="239"/>
      <c r="QDY67" s="240"/>
      <c r="QDZ67" s="239"/>
      <c r="QEA67" s="239"/>
      <c r="QEB67" s="240"/>
      <c r="QEC67" s="240"/>
      <c r="QED67" s="240"/>
      <c r="QEE67" s="239"/>
      <c r="QEF67" s="239"/>
      <c r="QEG67" s="240"/>
      <c r="QEH67" s="239"/>
      <c r="QEI67" s="239"/>
      <c r="QEJ67" s="240"/>
      <c r="QEK67" s="240"/>
      <c r="QEL67" s="240"/>
      <c r="QEM67" s="239"/>
      <c r="QEN67" s="239"/>
      <c r="QEO67" s="240"/>
      <c r="QEP67" s="239"/>
      <c r="QEQ67" s="239"/>
      <c r="QER67" s="240"/>
      <c r="QES67" s="240"/>
      <c r="QET67" s="240"/>
      <c r="QEU67" s="239"/>
      <c r="QEV67" s="239"/>
      <c r="QEW67" s="240"/>
      <c r="QEX67" s="239"/>
      <c r="QEY67" s="239"/>
      <c r="QEZ67" s="240"/>
      <c r="QFA67" s="240"/>
      <c r="QFB67" s="240"/>
      <c r="QFC67" s="239"/>
      <c r="QFD67" s="239"/>
      <c r="QFE67" s="240"/>
      <c r="QFF67" s="239"/>
      <c r="QFG67" s="239"/>
      <c r="QFH67" s="240"/>
      <c r="QFI67" s="240"/>
      <c r="QFJ67" s="240"/>
      <c r="QFK67" s="239"/>
      <c r="QFL67" s="239"/>
      <c r="QFM67" s="240"/>
      <c r="QFN67" s="239"/>
      <c r="QFO67" s="239"/>
      <c r="QFP67" s="240"/>
      <c r="QFQ67" s="240"/>
      <c r="QFR67" s="240"/>
      <c r="QFS67" s="239"/>
      <c r="QFT67" s="239"/>
      <c r="QFU67" s="240"/>
      <c r="QFV67" s="239"/>
      <c r="QFW67" s="239"/>
      <c r="QFX67" s="240"/>
      <c r="QFY67" s="240"/>
      <c r="QFZ67" s="240"/>
      <c r="QGA67" s="239"/>
      <c r="QGB67" s="239"/>
      <c r="QGC67" s="240"/>
      <c r="QGD67" s="239"/>
      <c r="QGE67" s="239"/>
      <c r="QGF67" s="240"/>
      <c r="QGG67" s="240"/>
      <c r="QGH67" s="240"/>
      <c r="QGI67" s="239"/>
      <c r="QGJ67" s="239"/>
      <c r="QGK67" s="240"/>
      <c r="QGL67" s="239"/>
      <c r="QGM67" s="239"/>
      <c r="QGN67" s="240"/>
      <c r="QGO67" s="240"/>
      <c r="QGP67" s="240"/>
      <c r="QGQ67" s="239"/>
      <c r="QGR67" s="239"/>
      <c r="QGS67" s="240"/>
      <c r="QGT67" s="239"/>
      <c r="QGU67" s="239"/>
      <c r="QGV67" s="240"/>
      <c r="QGW67" s="240"/>
      <c r="QGX67" s="240"/>
      <c r="QGY67" s="239"/>
      <c r="QGZ67" s="239"/>
      <c r="QHA67" s="240"/>
      <c r="QHB67" s="239"/>
      <c r="QHC67" s="239"/>
      <c r="QHD67" s="240"/>
      <c r="QHE67" s="240"/>
      <c r="QHF67" s="240"/>
      <c r="QHG67" s="239"/>
      <c r="QHH67" s="239"/>
      <c r="QHI67" s="240"/>
      <c r="QHJ67" s="239"/>
      <c r="QHK67" s="239"/>
      <c r="QHL67" s="240"/>
      <c r="QHM67" s="240"/>
      <c r="QHN67" s="240"/>
      <c r="QHO67" s="239"/>
      <c r="QHP67" s="239"/>
      <c r="QHQ67" s="240"/>
      <c r="QHR67" s="239"/>
      <c r="QHS67" s="239"/>
      <c r="QHT67" s="240"/>
      <c r="QHU67" s="240"/>
      <c r="QHV67" s="240"/>
      <c r="QHW67" s="239"/>
      <c r="QHX67" s="239"/>
      <c r="QHY67" s="240"/>
      <c r="QHZ67" s="239"/>
      <c r="QIA67" s="239"/>
      <c r="QIB67" s="240"/>
      <c r="QIC67" s="240"/>
      <c r="QID67" s="240"/>
      <c r="QIE67" s="239"/>
      <c r="QIF67" s="239"/>
      <c r="QIG67" s="240"/>
      <c r="QIH67" s="239"/>
      <c r="QII67" s="239"/>
      <c r="QIJ67" s="240"/>
      <c r="QIK67" s="240"/>
      <c r="QIL67" s="240"/>
      <c r="QIM67" s="239"/>
      <c r="QIN67" s="239"/>
      <c r="QIO67" s="240"/>
      <c r="QIP67" s="239"/>
      <c r="QIQ67" s="239"/>
      <c r="QIR67" s="240"/>
      <c r="QIS67" s="240"/>
      <c r="QIT67" s="240"/>
      <c r="QIU67" s="239"/>
      <c r="QIV67" s="239"/>
      <c r="QIW67" s="240"/>
      <c r="QIX67" s="239"/>
      <c r="QIY67" s="239"/>
      <c r="QIZ67" s="240"/>
      <c r="QJA67" s="240"/>
      <c r="QJB67" s="240"/>
      <c r="QJC67" s="239"/>
      <c r="QJD67" s="239"/>
      <c r="QJE67" s="240"/>
      <c r="QJF67" s="239"/>
      <c r="QJG67" s="239"/>
      <c r="QJH67" s="240"/>
      <c r="QJI67" s="240"/>
      <c r="QJJ67" s="240"/>
      <c r="QJK67" s="239"/>
      <c r="QJL67" s="239"/>
      <c r="QJM67" s="240"/>
      <c r="QJN67" s="239"/>
      <c r="QJO67" s="239"/>
      <c r="QJP67" s="240"/>
      <c r="QJQ67" s="240"/>
      <c r="QJR67" s="240"/>
      <c r="QJS67" s="239"/>
      <c r="QJT67" s="239"/>
      <c r="QJU67" s="240"/>
      <c r="QJV67" s="239"/>
      <c r="QJW67" s="239"/>
      <c r="QJX67" s="240"/>
      <c r="QJY67" s="240"/>
      <c r="QJZ67" s="240"/>
      <c r="QKA67" s="239"/>
      <c r="QKB67" s="239"/>
      <c r="QKC67" s="240"/>
      <c r="QKD67" s="239"/>
      <c r="QKE67" s="239"/>
      <c r="QKF67" s="240"/>
      <c r="QKG67" s="240"/>
      <c r="QKH67" s="240"/>
      <c r="QKI67" s="239"/>
      <c r="QKJ67" s="239"/>
      <c r="QKK67" s="240"/>
      <c r="QKL67" s="239"/>
      <c r="QKM67" s="239"/>
      <c r="QKN67" s="240"/>
      <c r="QKO67" s="240"/>
      <c r="QKP67" s="240"/>
      <c r="QKQ67" s="239"/>
      <c r="QKR67" s="239"/>
      <c r="QKS67" s="240"/>
      <c r="QKT67" s="239"/>
      <c r="QKU67" s="239"/>
      <c r="QKV67" s="240"/>
      <c r="QKW67" s="240"/>
      <c r="QKX67" s="240"/>
      <c r="QKY67" s="239"/>
      <c r="QKZ67" s="239"/>
      <c r="QLA67" s="240"/>
      <c r="QLB67" s="239"/>
      <c r="QLC67" s="239"/>
      <c r="QLD67" s="240"/>
      <c r="QLE67" s="240"/>
      <c r="QLF67" s="240"/>
      <c r="QLG67" s="239"/>
      <c r="QLH67" s="239"/>
      <c r="QLI67" s="240"/>
      <c r="QLJ67" s="239"/>
      <c r="QLK67" s="239"/>
      <c r="QLL67" s="240"/>
      <c r="QLM67" s="240"/>
      <c r="QLN67" s="240"/>
      <c r="QLO67" s="239"/>
      <c r="QLP67" s="239"/>
      <c r="QLQ67" s="240"/>
      <c r="QLR67" s="239"/>
      <c r="QLS67" s="239"/>
      <c r="QLT67" s="240"/>
      <c r="QLU67" s="240"/>
      <c r="QLV67" s="240"/>
      <c r="QLW67" s="239"/>
      <c r="QLX67" s="239"/>
      <c r="QLY67" s="240"/>
      <c r="QLZ67" s="239"/>
      <c r="QMA67" s="239"/>
      <c r="QMB67" s="240"/>
      <c r="QMC67" s="240"/>
      <c r="QMD67" s="240"/>
      <c r="QME67" s="239"/>
      <c r="QMF67" s="239"/>
      <c r="QMG67" s="240"/>
      <c r="QMH67" s="239"/>
      <c r="QMI67" s="239"/>
      <c r="QMJ67" s="240"/>
      <c r="QMK67" s="240"/>
      <c r="QML67" s="240"/>
      <c r="QMM67" s="239"/>
      <c r="QMN67" s="239"/>
      <c r="QMO67" s="240"/>
      <c r="QMP67" s="239"/>
      <c r="QMQ67" s="239"/>
      <c r="QMR67" s="240"/>
      <c r="QMS67" s="240"/>
      <c r="QMT67" s="240"/>
      <c r="QMU67" s="239"/>
      <c r="QMV67" s="239"/>
      <c r="QMW67" s="240"/>
      <c r="QMX67" s="239"/>
      <c r="QMY67" s="239"/>
      <c r="QMZ67" s="240"/>
      <c r="QNA67" s="240"/>
      <c r="QNB67" s="240"/>
      <c r="QNC67" s="239"/>
      <c r="QND67" s="239"/>
      <c r="QNE67" s="240"/>
      <c r="QNF67" s="239"/>
      <c r="QNG67" s="239"/>
      <c r="QNH67" s="240"/>
      <c r="QNI67" s="240"/>
      <c r="QNJ67" s="240"/>
      <c r="QNK67" s="239"/>
      <c r="QNL67" s="239"/>
      <c r="QNM67" s="240"/>
      <c r="QNN67" s="239"/>
      <c r="QNO67" s="239"/>
      <c r="QNP67" s="240"/>
      <c r="QNQ67" s="240"/>
      <c r="QNR67" s="240"/>
      <c r="QNS67" s="239"/>
      <c r="QNT67" s="239"/>
      <c r="QNU67" s="240"/>
      <c r="QNV67" s="239"/>
      <c r="QNW67" s="239"/>
      <c r="QNX67" s="240"/>
      <c r="QNY67" s="240"/>
      <c r="QNZ67" s="240"/>
      <c r="QOA67" s="239"/>
      <c r="QOB67" s="239"/>
      <c r="QOC67" s="240"/>
      <c r="QOD67" s="239"/>
      <c r="QOE67" s="239"/>
      <c r="QOF67" s="240"/>
      <c r="QOG67" s="240"/>
      <c r="QOH67" s="240"/>
      <c r="QOI67" s="239"/>
      <c r="QOJ67" s="239"/>
      <c r="QOK67" s="240"/>
      <c r="QOL67" s="239"/>
      <c r="QOM67" s="239"/>
      <c r="QON67" s="240"/>
      <c r="QOO67" s="240"/>
      <c r="QOP67" s="240"/>
      <c r="QOQ67" s="239"/>
      <c r="QOR67" s="239"/>
      <c r="QOS67" s="240"/>
      <c r="QOT67" s="239"/>
      <c r="QOU67" s="239"/>
      <c r="QOV67" s="240"/>
      <c r="QOW67" s="240"/>
      <c r="QOX67" s="240"/>
      <c r="QOY67" s="239"/>
      <c r="QOZ67" s="239"/>
      <c r="QPA67" s="240"/>
      <c r="QPB67" s="239"/>
      <c r="QPC67" s="239"/>
      <c r="QPD67" s="240"/>
      <c r="QPE67" s="240"/>
      <c r="QPF67" s="240"/>
      <c r="QPG67" s="239"/>
      <c r="QPH67" s="239"/>
      <c r="QPI67" s="240"/>
      <c r="QPJ67" s="239"/>
      <c r="QPK67" s="239"/>
      <c r="QPL67" s="240"/>
      <c r="QPM67" s="240"/>
      <c r="QPN67" s="240"/>
      <c r="QPO67" s="239"/>
      <c r="QPP67" s="239"/>
      <c r="QPQ67" s="240"/>
      <c r="QPR67" s="239"/>
      <c r="QPS67" s="239"/>
      <c r="QPT67" s="240"/>
      <c r="QPU67" s="240"/>
      <c r="QPV67" s="240"/>
      <c r="QPW67" s="239"/>
      <c r="QPX67" s="239"/>
      <c r="QPY67" s="240"/>
      <c r="QPZ67" s="239"/>
      <c r="QQA67" s="239"/>
      <c r="QQB67" s="240"/>
      <c r="QQC67" s="240"/>
      <c r="QQD67" s="240"/>
      <c r="QQE67" s="239"/>
      <c r="QQF67" s="239"/>
      <c r="QQG67" s="240"/>
      <c r="QQH67" s="239"/>
      <c r="QQI67" s="239"/>
      <c r="QQJ67" s="240"/>
      <c r="QQK67" s="240"/>
      <c r="QQL67" s="240"/>
      <c r="QQM67" s="239"/>
      <c r="QQN67" s="239"/>
      <c r="QQO67" s="240"/>
      <c r="QQP67" s="239"/>
      <c r="QQQ67" s="239"/>
      <c r="QQR67" s="240"/>
      <c r="QQS67" s="240"/>
      <c r="QQT67" s="240"/>
      <c r="QQU67" s="239"/>
      <c r="QQV67" s="239"/>
      <c r="QQW67" s="240"/>
      <c r="QQX67" s="239"/>
      <c r="QQY67" s="239"/>
      <c r="QQZ67" s="240"/>
      <c r="QRA67" s="240"/>
      <c r="QRB67" s="240"/>
      <c r="QRC67" s="239"/>
      <c r="QRD67" s="239"/>
      <c r="QRE67" s="240"/>
      <c r="QRF67" s="239"/>
      <c r="QRG67" s="239"/>
      <c r="QRH67" s="240"/>
      <c r="QRI67" s="240"/>
      <c r="QRJ67" s="240"/>
      <c r="QRK67" s="239"/>
      <c r="QRL67" s="239"/>
      <c r="QRM67" s="240"/>
      <c r="QRN67" s="239"/>
      <c r="QRO67" s="239"/>
      <c r="QRP67" s="240"/>
      <c r="QRQ67" s="240"/>
      <c r="QRR67" s="240"/>
      <c r="QRS67" s="239"/>
      <c r="QRT67" s="239"/>
      <c r="QRU67" s="240"/>
      <c r="QRV67" s="239"/>
      <c r="QRW67" s="239"/>
      <c r="QRX67" s="240"/>
      <c r="QRY67" s="240"/>
      <c r="QRZ67" s="240"/>
      <c r="QSA67" s="239"/>
      <c r="QSB67" s="239"/>
      <c r="QSC67" s="240"/>
      <c r="QSD67" s="239"/>
      <c r="QSE67" s="239"/>
      <c r="QSF67" s="240"/>
      <c r="QSG67" s="240"/>
      <c r="QSH67" s="240"/>
      <c r="QSI67" s="239"/>
      <c r="QSJ67" s="239"/>
      <c r="QSK67" s="240"/>
      <c r="QSL67" s="239"/>
      <c r="QSM67" s="239"/>
      <c r="QSN67" s="240"/>
      <c r="QSO67" s="240"/>
      <c r="QSP67" s="240"/>
      <c r="QSQ67" s="239"/>
      <c r="QSR67" s="239"/>
      <c r="QSS67" s="240"/>
      <c r="QST67" s="239"/>
      <c r="QSU67" s="239"/>
      <c r="QSV67" s="240"/>
      <c r="QSW67" s="240"/>
      <c r="QSX67" s="240"/>
      <c r="QSY67" s="239"/>
      <c r="QSZ67" s="239"/>
      <c r="QTA67" s="240"/>
      <c r="QTB67" s="239"/>
      <c r="QTC67" s="239"/>
      <c r="QTD67" s="240"/>
      <c r="QTE67" s="240"/>
      <c r="QTF67" s="240"/>
      <c r="QTG67" s="239"/>
      <c r="QTH67" s="239"/>
      <c r="QTI67" s="240"/>
      <c r="QTJ67" s="239"/>
      <c r="QTK67" s="239"/>
      <c r="QTL67" s="240"/>
      <c r="QTM67" s="240"/>
      <c r="QTN67" s="240"/>
      <c r="QTO67" s="239"/>
      <c r="QTP67" s="239"/>
      <c r="QTQ67" s="240"/>
      <c r="QTR67" s="239"/>
      <c r="QTS67" s="239"/>
      <c r="QTT67" s="240"/>
      <c r="QTU67" s="240"/>
      <c r="QTV67" s="240"/>
      <c r="QTW67" s="239"/>
      <c r="QTX67" s="239"/>
      <c r="QTY67" s="240"/>
      <c r="QTZ67" s="239"/>
      <c r="QUA67" s="239"/>
      <c r="QUB67" s="240"/>
      <c r="QUC67" s="240"/>
      <c r="QUD67" s="240"/>
      <c r="QUE67" s="239"/>
      <c r="QUF67" s="239"/>
      <c r="QUG67" s="240"/>
      <c r="QUH67" s="239"/>
      <c r="QUI67" s="239"/>
      <c r="QUJ67" s="240"/>
      <c r="QUK67" s="240"/>
      <c r="QUL67" s="240"/>
      <c r="QUM67" s="239"/>
      <c r="QUN67" s="239"/>
      <c r="QUO67" s="240"/>
      <c r="QUP67" s="239"/>
      <c r="QUQ67" s="239"/>
      <c r="QUR67" s="240"/>
      <c r="QUS67" s="240"/>
      <c r="QUT67" s="240"/>
      <c r="QUU67" s="239"/>
      <c r="QUV67" s="239"/>
      <c r="QUW67" s="240"/>
      <c r="QUX67" s="239"/>
      <c r="QUY67" s="239"/>
      <c r="QUZ67" s="240"/>
      <c r="QVA67" s="240"/>
      <c r="QVB67" s="240"/>
      <c r="QVC67" s="239"/>
      <c r="QVD67" s="239"/>
      <c r="QVE67" s="240"/>
      <c r="QVF67" s="239"/>
      <c r="QVG67" s="239"/>
      <c r="QVH67" s="240"/>
      <c r="QVI67" s="240"/>
      <c r="QVJ67" s="240"/>
      <c r="QVK67" s="239"/>
      <c r="QVL67" s="239"/>
      <c r="QVM67" s="240"/>
      <c r="QVN67" s="239"/>
      <c r="QVO67" s="239"/>
      <c r="QVP67" s="240"/>
      <c r="QVQ67" s="240"/>
      <c r="QVR67" s="240"/>
      <c r="QVS67" s="239"/>
      <c r="QVT67" s="239"/>
      <c r="QVU67" s="240"/>
      <c r="QVV67" s="239"/>
      <c r="QVW67" s="239"/>
      <c r="QVX67" s="240"/>
      <c r="QVY67" s="240"/>
      <c r="QVZ67" s="240"/>
      <c r="QWA67" s="239"/>
      <c r="QWB67" s="239"/>
      <c r="QWC67" s="240"/>
      <c r="QWD67" s="239"/>
      <c r="QWE67" s="239"/>
      <c r="QWF67" s="240"/>
      <c r="QWG67" s="240"/>
      <c r="QWH67" s="240"/>
      <c r="QWI67" s="239"/>
      <c r="QWJ67" s="239"/>
      <c r="QWK67" s="240"/>
      <c r="QWL67" s="239"/>
      <c r="QWM67" s="239"/>
      <c r="QWN67" s="240"/>
      <c r="QWO67" s="240"/>
      <c r="QWP67" s="240"/>
      <c r="QWQ67" s="239"/>
      <c r="QWR67" s="239"/>
      <c r="QWS67" s="240"/>
      <c r="QWT67" s="239"/>
      <c r="QWU67" s="239"/>
      <c r="QWV67" s="240"/>
      <c r="QWW67" s="240"/>
      <c r="QWX67" s="240"/>
      <c r="QWY67" s="239"/>
      <c r="QWZ67" s="239"/>
      <c r="QXA67" s="240"/>
      <c r="QXB67" s="239"/>
      <c r="QXC67" s="239"/>
      <c r="QXD67" s="240"/>
      <c r="QXE67" s="240"/>
      <c r="QXF67" s="240"/>
      <c r="QXG67" s="239"/>
      <c r="QXH67" s="239"/>
      <c r="QXI67" s="240"/>
      <c r="QXJ67" s="239"/>
      <c r="QXK67" s="239"/>
      <c r="QXL67" s="240"/>
      <c r="QXM67" s="240"/>
      <c r="QXN67" s="240"/>
      <c r="QXO67" s="239"/>
      <c r="QXP67" s="239"/>
      <c r="QXQ67" s="240"/>
      <c r="QXR67" s="239"/>
      <c r="QXS67" s="239"/>
      <c r="QXT67" s="240"/>
      <c r="QXU67" s="240"/>
      <c r="QXV67" s="240"/>
      <c r="QXW67" s="239"/>
      <c r="QXX67" s="239"/>
      <c r="QXY67" s="240"/>
      <c r="QXZ67" s="239"/>
      <c r="QYA67" s="239"/>
      <c r="QYB67" s="240"/>
      <c r="QYC67" s="240"/>
      <c r="QYD67" s="240"/>
      <c r="QYE67" s="239"/>
      <c r="QYF67" s="239"/>
      <c r="QYG67" s="240"/>
      <c r="QYH67" s="239"/>
      <c r="QYI67" s="239"/>
      <c r="QYJ67" s="240"/>
      <c r="QYK67" s="240"/>
      <c r="QYL67" s="240"/>
      <c r="QYM67" s="239"/>
      <c r="QYN67" s="239"/>
      <c r="QYO67" s="240"/>
      <c r="QYP67" s="239"/>
      <c r="QYQ67" s="239"/>
      <c r="QYR67" s="240"/>
      <c r="QYS67" s="240"/>
      <c r="QYT67" s="240"/>
      <c r="QYU67" s="239"/>
      <c r="QYV67" s="239"/>
      <c r="QYW67" s="240"/>
      <c r="QYX67" s="239"/>
      <c r="QYY67" s="239"/>
      <c r="QYZ67" s="240"/>
      <c r="QZA67" s="240"/>
      <c r="QZB67" s="240"/>
      <c r="QZC67" s="239"/>
      <c r="QZD67" s="239"/>
      <c r="QZE67" s="240"/>
      <c r="QZF67" s="239"/>
      <c r="QZG67" s="239"/>
      <c r="QZH67" s="240"/>
      <c r="QZI67" s="240"/>
      <c r="QZJ67" s="240"/>
      <c r="QZK67" s="239"/>
      <c r="QZL67" s="239"/>
      <c r="QZM67" s="240"/>
      <c r="QZN67" s="239"/>
      <c r="QZO67" s="239"/>
      <c r="QZP67" s="240"/>
      <c r="QZQ67" s="240"/>
      <c r="QZR67" s="240"/>
      <c r="QZS67" s="239"/>
      <c r="QZT67" s="239"/>
      <c r="QZU67" s="240"/>
      <c r="QZV67" s="239"/>
      <c r="QZW67" s="239"/>
      <c r="QZX67" s="240"/>
      <c r="QZY67" s="240"/>
      <c r="QZZ67" s="240"/>
      <c r="RAA67" s="239"/>
      <c r="RAB67" s="239"/>
      <c r="RAC67" s="240"/>
      <c r="RAD67" s="239"/>
      <c r="RAE67" s="239"/>
      <c r="RAF67" s="240"/>
      <c r="RAG67" s="240"/>
      <c r="RAH67" s="240"/>
      <c r="RAI67" s="239"/>
      <c r="RAJ67" s="239"/>
      <c r="RAK67" s="240"/>
      <c r="RAL67" s="239"/>
      <c r="RAM67" s="239"/>
      <c r="RAN67" s="240"/>
      <c r="RAO67" s="240"/>
      <c r="RAP67" s="240"/>
      <c r="RAQ67" s="239"/>
      <c r="RAR67" s="239"/>
      <c r="RAS67" s="240"/>
      <c r="RAT67" s="239"/>
      <c r="RAU67" s="239"/>
      <c r="RAV67" s="240"/>
      <c r="RAW67" s="240"/>
      <c r="RAX67" s="240"/>
      <c r="RAY67" s="239"/>
      <c r="RAZ67" s="239"/>
      <c r="RBA67" s="240"/>
      <c r="RBB67" s="239"/>
      <c r="RBC67" s="239"/>
      <c r="RBD67" s="240"/>
      <c r="RBE67" s="240"/>
      <c r="RBF67" s="240"/>
      <c r="RBG67" s="239"/>
      <c r="RBH67" s="239"/>
      <c r="RBI67" s="240"/>
      <c r="RBJ67" s="239"/>
      <c r="RBK67" s="239"/>
      <c r="RBL67" s="240"/>
      <c r="RBM67" s="240"/>
      <c r="RBN67" s="240"/>
      <c r="RBO67" s="239"/>
      <c r="RBP67" s="239"/>
      <c r="RBQ67" s="240"/>
      <c r="RBR67" s="239"/>
      <c r="RBS67" s="239"/>
      <c r="RBT67" s="240"/>
      <c r="RBU67" s="240"/>
      <c r="RBV67" s="240"/>
      <c r="RBW67" s="239"/>
      <c r="RBX67" s="239"/>
      <c r="RBY67" s="240"/>
      <c r="RBZ67" s="239"/>
      <c r="RCA67" s="239"/>
      <c r="RCB67" s="240"/>
      <c r="RCC67" s="240"/>
      <c r="RCD67" s="240"/>
      <c r="RCE67" s="239"/>
      <c r="RCF67" s="239"/>
      <c r="RCG67" s="240"/>
      <c r="RCH67" s="239"/>
      <c r="RCI67" s="239"/>
      <c r="RCJ67" s="240"/>
      <c r="RCK67" s="240"/>
      <c r="RCL67" s="240"/>
      <c r="RCM67" s="239"/>
      <c r="RCN67" s="239"/>
      <c r="RCO67" s="240"/>
      <c r="RCP67" s="239"/>
      <c r="RCQ67" s="239"/>
      <c r="RCR67" s="240"/>
      <c r="RCS67" s="240"/>
      <c r="RCT67" s="240"/>
      <c r="RCU67" s="239"/>
      <c r="RCV67" s="239"/>
      <c r="RCW67" s="240"/>
      <c r="RCX67" s="239"/>
      <c r="RCY67" s="239"/>
      <c r="RCZ67" s="240"/>
      <c r="RDA67" s="240"/>
      <c r="RDB67" s="240"/>
      <c r="RDC67" s="239"/>
      <c r="RDD67" s="239"/>
      <c r="RDE67" s="240"/>
      <c r="RDF67" s="239"/>
      <c r="RDG67" s="239"/>
      <c r="RDH67" s="240"/>
      <c r="RDI67" s="240"/>
      <c r="RDJ67" s="240"/>
      <c r="RDK67" s="239"/>
      <c r="RDL67" s="239"/>
      <c r="RDM67" s="240"/>
      <c r="RDN67" s="239"/>
      <c r="RDO67" s="239"/>
      <c r="RDP67" s="240"/>
      <c r="RDQ67" s="240"/>
      <c r="RDR67" s="240"/>
      <c r="RDS67" s="239"/>
      <c r="RDT67" s="239"/>
      <c r="RDU67" s="240"/>
      <c r="RDV67" s="239"/>
      <c r="RDW67" s="239"/>
      <c r="RDX67" s="240"/>
      <c r="RDY67" s="240"/>
      <c r="RDZ67" s="240"/>
      <c r="REA67" s="239"/>
      <c r="REB67" s="239"/>
      <c r="REC67" s="240"/>
      <c r="RED67" s="239"/>
      <c r="REE67" s="239"/>
      <c r="REF67" s="240"/>
      <c r="REG67" s="240"/>
      <c r="REH67" s="240"/>
      <c r="REI67" s="239"/>
      <c r="REJ67" s="239"/>
      <c r="REK67" s="240"/>
      <c r="REL67" s="239"/>
      <c r="REM67" s="239"/>
      <c r="REN67" s="240"/>
      <c r="REO67" s="240"/>
      <c r="REP67" s="240"/>
      <c r="REQ67" s="239"/>
      <c r="RER67" s="239"/>
      <c r="RES67" s="240"/>
      <c r="RET67" s="239"/>
      <c r="REU67" s="239"/>
      <c r="REV67" s="240"/>
      <c r="REW67" s="240"/>
      <c r="REX67" s="240"/>
      <c r="REY67" s="239"/>
      <c r="REZ67" s="239"/>
      <c r="RFA67" s="240"/>
      <c r="RFB67" s="239"/>
      <c r="RFC67" s="239"/>
      <c r="RFD67" s="240"/>
      <c r="RFE67" s="240"/>
      <c r="RFF67" s="240"/>
      <c r="RFG67" s="239"/>
      <c r="RFH67" s="239"/>
      <c r="RFI67" s="240"/>
      <c r="RFJ67" s="239"/>
      <c r="RFK67" s="239"/>
      <c r="RFL67" s="240"/>
      <c r="RFM67" s="240"/>
      <c r="RFN67" s="240"/>
      <c r="RFO67" s="239"/>
      <c r="RFP67" s="239"/>
      <c r="RFQ67" s="240"/>
      <c r="RFR67" s="239"/>
      <c r="RFS67" s="239"/>
      <c r="RFT67" s="240"/>
      <c r="RFU67" s="240"/>
      <c r="RFV67" s="240"/>
      <c r="RFW67" s="239"/>
      <c r="RFX67" s="239"/>
      <c r="RFY67" s="240"/>
      <c r="RFZ67" s="239"/>
      <c r="RGA67" s="239"/>
      <c r="RGB67" s="240"/>
      <c r="RGC67" s="240"/>
      <c r="RGD67" s="240"/>
      <c r="RGE67" s="239"/>
      <c r="RGF67" s="239"/>
      <c r="RGG67" s="240"/>
      <c r="RGH67" s="239"/>
      <c r="RGI67" s="239"/>
      <c r="RGJ67" s="240"/>
      <c r="RGK67" s="240"/>
      <c r="RGL67" s="240"/>
      <c r="RGM67" s="239"/>
      <c r="RGN67" s="239"/>
      <c r="RGO67" s="240"/>
      <c r="RGP67" s="239"/>
      <c r="RGQ67" s="239"/>
      <c r="RGR67" s="240"/>
      <c r="RGS67" s="240"/>
      <c r="RGT67" s="240"/>
      <c r="RGU67" s="239"/>
      <c r="RGV67" s="239"/>
      <c r="RGW67" s="240"/>
      <c r="RGX67" s="239"/>
      <c r="RGY67" s="239"/>
      <c r="RGZ67" s="240"/>
      <c r="RHA67" s="240"/>
      <c r="RHB67" s="240"/>
      <c r="RHC67" s="239"/>
      <c r="RHD67" s="239"/>
      <c r="RHE67" s="240"/>
      <c r="RHF67" s="239"/>
      <c r="RHG67" s="239"/>
      <c r="RHH67" s="240"/>
      <c r="RHI67" s="240"/>
      <c r="RHJ67" s="240"/>
      <c r="RHK67" s="239"/>
      <c r="RHL67" s="239"/>
      <c r="RHM67" s="240"/>
      <c r="RHN67" s="239"/>
      <c r="RHO67" s="239"/>
      <c r="RHP67" s="240"/>
      <c r="RHQ67" s="240"/>
      <c r="RHR67" s="240"/>
      <c r="RHS67" s="239"/>
      <c r="RHT67" s="239"/>
      <c r="RHU67" s="240"/>
      <c r="RHV67" s="239"/>
      <c r="RHW67" s="239"/>
      <c r="RHX67" s="240"/>
      <c r="RHY67" s="240"/>
      <c r="RHZ67" s="240"/>
      <c r="RIA67" s="239"/>
      <c r="RIB67" s="239"/>
      <c r="RIC67" s="240"/>
      <c r="RID67" s="239"/>
      <c r="RIE67" s="239"/>
      <c r="RIF67" s="240"/>
      <c r="RIG67" s="240"/>
      <c r="RIH67" s="240"/>
      <c r="RII67" s="239"/>
      <c r="RIJ67" s="239"/>
      <c r="RIK67" s="240"/>
      <c r="RIL67" s="239"/>
      <c r="RIM67" s="239"/>
      <c r="RIN67" s="240"/>
      <c r="RIO67" s="240"/>
      <c r="RIP67" s="240"/>
      <c r="RIQ67" s="239"/>
      <c r="RIR67" s="239"/>
      <c r="RIS67" s="240"/>
      <c r="RIT67" s="239"/>
      <c r="RIU67" s="239"/>
      <c r="RIV67" s="240"/>
      <c r="RIW67" s="240"/>
      <c r="RIX67" s="240"/>
      <c r="RIY67" s="239"/>
      <c r="RIZ67" s="239"/>
      <c r="RJA67" s="240"/>
      <c r="RJB67" s="239"/>
      <c r="RJC67" s="239"/>
      <c r="RJD67" s="240"/>
      <c r="RJE67" s="240"/>
      <c r="RJF67" s="240"/>
      <c r="RJG67" s="239"/>
      <c r="RJH67" s="239"/>
      <c r="RJI67" s="240"/>
      <c r="RJJ67" s="239"/>
      <c r="RJK67" s="239"/>
      <c r="RJL67" s="240"/>
      <c r="RJM67" s="240"/>
      <c r="RJN67" s="240"/>
      <c r="RJO67" s="239"/>
      <c r="RJP67" s="239"/>
      <c r="RJQ67" s="240"/>
      <c r="RJR67" s="239"/>
      <c r="RJS67" s="239"/>
      <c r="RJT67" s="240"/>
      <c r="RJU67" s="240"/>
      <c r="RJV67" s="240"/>
      <c r="RJW67" s="239"/>
      <c r="RJX67" s="239"/>
      <c r="RJY67" s="240"/>
      <c r="RJZ67" s="239"/>
      <c r="RKA67" s="239"/>
      <c r="RKB67" s="240"/>
      <c r="RKC67" s="240"/>
      <c r="RKD67" s="240"/>
      <c r="RKE67" s="239"/>
      <c r="RKF67" s="239"/>
      <c r="RKG67" s="240"/>
      <c r="RKH67" s="239"/>
      <c r="RKI67" s="239"/>
      <c r="RKJ67" s="240"/>
      <c r="RKK67" s="240"/>
      <c r="RKL67" s="240"/>
      <c r="RKM67" s="239"/>
      <c r="RKN67" s="239"/>
      <c r="RKO67" s="240"/>
      <c r="RKP67" s="239"/>
      <c r="RKQ67" s="239"/>
      <c r="RKR67" s="240"/>
      <c r="RKS67" s="240"/>
      <c r="RKT67" s="240"/>
      <c r="RKU67" s="239"/>
      <c r="RKV67" s="239"/>
      <c r="RKW67" s="240"/>
      <c r="RKX67" s="239"/>
      <c r="RKY67" s="239"/>
      <c r="RKZ67" s="240"/>
      <c r="RLA67" s="240"/>
      <c r="RLB67" s="240"/>
      <c r="RLC67" s="239"/>
      <c r="RLD67" s="239"/>
      <c r="RLE67" s="240"/>
      <c r="RLF67" s="239"/>
      <c r="RLG67" s="239"/>
      <c r="RLH67" s="240"/>
      <c r="RLI67" s="240"/>
      <c r="RLJ67" s="240"/>
      <c r="RLK67" s="239"/>
      <c r="RLL67" s="239"/>
      <c r="RLM67" s="240"/>
      <c r="RLN67" s="239"/>
      <c r="RLO67" s="239"/>
      <c r="RLP67" s="240"/>
      <c r="RLQ67" s="240"/>
      <c r="RLR67" s="240"/>
      <c r="RLS67" s="239"/>
      <c r="RLT67" s="239"/>
      <c r="RLU67" s="240"/>
      <c r="RLV67" s="239"/>
      <c r="RLW67" s="239"/>
      <c r="RLX67" s="240"/>
      <c r="RLY67" s="240"/>
      <c r="RLZ67" s="240"/>
      <c r="RMA67" s="239"/>
      <c r="RMB67" s="239"/>
      <c r="RMC67" s="240"/>
      <c r="RMD67" s="239"/>
      <c r="RME67" s="239"/>
      <c r="RMF67" s="240"/>
      <c r="RMG67" s="240"/>
      <c r="RMH67" s="240"/>
      <c r="RMI67" s="239"/>
      <c r="RMJ67" s="239"/>
      <c r="RMK67" s="240"/>
      <c r="RML67" s="239"/>
      <c r="RMM67" s="239"/>
      <c r="RMN67" s="240"/>
      <c r="RMO67" s="240"/>
      <c r="RMP67" s="240"/>
      <c r="RMQ67" s="239"/>
      <c r="RMR67" s="239"/>
      <c r="RMS67" s="240"/>
      <c r="RMT67" s="239"/>
      <c r="RMU67" s="239"/>
      <c r="RMV67" s="240"/>
      <c r="RMW67" s="240"/>
      <c r="RMX67" s="240"/>
      <c r="RMY67" s="239"/>
      <c r="RMZ67" s="239"/>
      <c r="RNA67" s="240"/>
      <c r="RNB67" s="239"/>
      <c r="RNC67" s="239"/>
      <c r="RND67" s="240"/>
      <c r="RNE67" s="240"/>
      <c r="RNF67" s="240"/>
      <c r="RNG67" s="239"/>
      <c r="RNH67" s="239"/>
      <c r="RNI67" s="240"/>
      <c r="RNJ67" s="239"/>
      <c r="RNK67" s="239"/>
      <c r="RNL67" s="240"/>
      <c r="RNM67" s="240"/>
      <c r="RNN67" s="240"/>
      <c r="RNO67" s="239"/>
      <c r="RNP67" s="239"/>
      <c r="RNQ67" s="240"/>
      <c r="RNR67" s="239"/>
      <c r="RNS67" s="239"/>
      <c r="RNT67" s="240"/>
      <c r="RNU67" s="240"/>
      <c r="RNV67" s="240"/>
      <c r="RNW67" s="239"/>
      <c r="RNX67" s="239"/>
      <c r="RNY67" s="240"/>
      <c r="RNZ67" s="239"/>
      <c r="ROA67" s="239"/>
      <c r="ROB67" s="240"/>
      <c r="ROC67" s="240"/>
      <c r="ROD67" s="240"/>
      <c r="ROE67" s="239"/>
      <c r="ROF67" s="239"/>
      <c r="ROG67" s="240"/>
      <c r="ROH67" s="239"/>
      <c r="ROI67" s="239"/>
      <c r="ROJ67" s="240"/>
      <c r="ROK67" s="240"/>
      <c r="ROL67" s="240"/>
      <c r="ROM67" s="239"/>
      <c r="RON67" s="239"/>
      <c r="ROO67" s="240"/>
      <c r="ROP67" s="239"/>
      <c r="ROQ67" s="239"/>
      <c r="ROR67" s="240"/>
      <c r="ROS67" s="240"/>
      <c r="ROT67" s="240"/>
      <c r="ROU67" s="239"/>
      <c r="ROV67" s="239"/>
      <c r="ROW67" s="240"/>
      <c r="ROX67" s="239"/>
      <c r="ROY67" s="239"/>
      <c r="ROZ67" s="240"/>
      <c r="RPA67" s="240"/>
      <c r="RPB67" s="240"/>
      <c r="RPC67" s="239"/>
      <c r="RPD67" s="239"/>
      <c r="RPE67" s="240"/>
      <c r="RPF67" s="239"/>
      <c r="RPG67" s="239"/>
      <c r="RPH67" s="240"/>
      <c r="RPI67" s="240"/>
      <c r="RPJ67" s="240"/>
      <c r="RPK67" s="239"/>
      <c r="RPL67" s="239"/>
      <c r="RPM67" s="240"/>
      <c r="RPN67" s="239"/>
      <c r="RPO67" s="239"/>
      <c r="RPP67" s="240"/>
      <c r="RPQ67" s="240"/>
      <c r="RPR67" s="240"/>
      <c r="RPS67" s="239"/>
      <c r="RPT67" s="239"/>
      <c r="RPU67" s="240"/>
      <c r="RPV67" s="239"/>
      <c r="RPW67" s="239"/>
      <c r="RPX67" s="240"/>
      <c r="RPY67" s="240"/>
      <c r="RPZ67" s="240"/>
      <c r="RQA67" s="239"/>
      <c r="RQB67" s="239"/>
      <c r="RQC67" s="240"/>
      <c r="RQD67" s="239"/>
      <c r="RQE67" s="239"/>
      <c r="RQF67" s="240"/>
      <c r="RQG67" s="240"/>
      <c r="RQH67" s="240"/>
      <c r="RQI67" s="239"/>
      <c r="RQJ67" s="239"/>
      <c r="RQK67" s="240"/>
      <c r="RQL67" s="239"/>
      <c r="RQM67" s="239"/>
      <c r="RQN67" s="240"/>
      <c r="RQO67" s="240"/>
      <c r="RQP67" s="240"/>
      <c r="RQQ67" s="239"/>
      <c r="RQR67" s="239"/>
      <c r="RQS67" s="240"/>
      <c r="RQT67" s="239"/>
      <c r="RQU67" s="239"/>
      <c r="RQV67" s="240"/>
      <c r="RQW67" s="240"/>
      <c r="RQX67" s="240"/>
      <c r="RQY67" s="239"/>
      <c r="RQZ67" s="239"/>
      <c r="RRA67" s="240"/>
      <c r="RRB67" s="239"/>
      <c r="RRC67" s="239"/>
      <c r="RRD67" s="240"/>
      <c r="RRE67" s="240"/>
      <c r="RRF67" s="240"/>
      <c r="RRG67" s="239"/>
      <c r="RRH67" s="239"/>
      <c r="RRI67" s="240"/>
      <c r="RRJ67" s="239"/>
      <c r="RRK67" s="239"/>
      <c r="RRL67" s="240"/>
      <c r="RRM67" s="240"/>
      <c r="RRN67" s="240"/>
      <c r="RRO67" s="239"/>
      <c r="RRP67" s="239"/>
      <c r="RRQ67" s="240"/>
      <c r="RRR67" s="239"/>
      <c r="RRS67" s="239"/>
      <c r="RRT67" s="240"/>
      <c r="RRU67" s="240"/>
      <c r="RRV67" s="240"/>
      <c r="RRW67" s="239"/>
      <c r="RRX67" s="239"/>
      <c r="RRY67" s="240"/>
      <c r="RRZ67" s="239"/>
      <c r="RSA67" s="239"/>
      <c r="RSB67" s="240"/>
      <c r="RSC67" s="240"/>
      <c r="RSD67" s="240"/>
      <c r="RSE67" s="239"/>
      <c r="RSF67" s="239"/>
      <c r="RSG67" s="240"/>
      <c r="RSH67" s="239"/>
      <c r="RSI67" s="239"/>
      <c r="RSJ67" s="240"/>
      <c r="RSK67" s="240"/>
      <c r="RSL67" s="240"/>
      <c r="RSM67" s="239"/>
      <c r="RSN67" s="239"/>
      <c r="RSO67" s="240"/>
      <c r="RSP67" s="239"/>
      <c r="RSQ67" s="239"/>
      <c r="RSR67" s="240"/>
      <c r="RSS67" s="240"/>
      <c r="RST67" s="240"/>
      <c r="RSU67" s="239"/>
      <c r="RSV67" s="239"/>
      <c r="RSW67" s="240"/>
      <c r="RSX67" s="239"/>
      <c r="RSY67" s="239"/>
      <c r="RSZ67" s="240"/>
      <c r="RTA67" s="240"/>
      <c r="RTB67" s="240"/>
      <c r="RTC67" s="239"/>
      <c r="RTD67" s="239"/>
      <c r="RTE67" s="240"/>
      <c r="RTF67" s="239"/>
      <c r="RTG67" s="239"/>
      <c r="RTH67" s="240"/>
      <c r="RTI67" s="240"/>
      <c r="RTJ67" s="240"/>
      <c r="RTK67" s="239"/>
      <c r="RTL67" s="239"/>
      <c r="RTM67" s="240"/>
      <c r="RTN67" s="239"/>
      <c r="RTO67" s="239"/>
      <c r="RTP67" s="240"/>
      <c r="RTQ67" s="240"/>
      <c r="RTR67" s="240"/>
      <c r="RTS67" s="239"/>
      <c r="RTT67" s="239"/>
      <c r="RTU67" s="240"/>
      <c r="RTV67" s="239"/>
      <c r="RTW67" s="239"/>
      <c r="RTX67" s="240"/>
      <c r="RTY67" s="240"/>
      <c r="RTZ67" s="240"/>
      <c r="RUA67" s="239"/>
      <c r="RUB67" s="239"/>
      <c r="RUC67" s="240"/>
      <c r="RUD67" s="239"/>
      <c r="RUE67" s="239"/>
      <c r="RUF67" s="240"/>
      <c r="RUG67" s="240"/>
      <c r="RUH67" s="240"/>
      <c r="RUI67" s="239"/>
      <c r="RUJ67" s="239"/>
      <c r="RUK67" s="240"/>
      <c r="RUL67" s="239"/>
      <c r="RUM67" s="239"/>
      <c r="RUN67" s="240"/>
      <c r="RUO67" s="240"/>
      <c r="RUP67" s="240"/>
      <c r="RUQ67" s="239"/>
      <c r="RUR67" s="239"/>
      <c r="RUS67" s="240"/>
      <c r="RUT67" s="239"/>
      <c r="RUU67" s="239"/>
      <c r="RUV67" s="240"/>
      <c r="RUW67" s="240"/>
      <c r="RUX67" s="240"/>
      <c r="RUY67" s="239"/>
      <c r="RUZ67" s="239"/>
      <c r="RVA67" s="240"/>
      <c r="RVB67" s="239"/>
      <c r="RVC67" s="239"/>
      <c r="RVD67" s="240"/>
      <c r="RVE67" s="240"/>
      <c r="RVF67" s="240"/>
      <c r="RVG67" s="239"/>
      <c r="RVH67" s="239"/>
      <c r="RVI67" s="240"/>
      <c r="RVJ67" s="239"/>
      <c r="RVK67" s="239"/>
      <c r="RVL67" s="240"/>
      <c r="RVM67" s="240"/>
      <c r="RVN67" s="240"/>
      <c r="RVO67" s="239"/>
      <c r="RVP67" s="239"/>
      <c r="RVQ67" s="240"/>
      <c r="RVR67" s="239"/>
      <c r="RVS67" s="239"/>
      <c r="RVT67" s="240"/>
      <c r="RVU67" s="240"/>
      <c r="RVV67" s="240"/>
      <c r="RVW67" s="239"/>
      <c r="RVX67" s="239"/>
      <c r="RVY67" s="240"/>
      <c r="RVZ67" s="239"/>
      <c r="RWA67" s="239"/>
      <c r="RWB67" s="240"/>
      <c r="RWC67" s="240"/>
      <c r="RWD67" s="240"/>
      <c r="RWE67" s="239"/>
      <c r="RWF67" s="239"/>
      <c r="RWG67" s="240"/>
      <c r="RWH67" s="239"/>
      <c r="RWI67" s="239"/>
      <c r="RWJ67" s="240"/>
      <c r="RWK67" s="240"/>
      <c r="RWL67" s="240"/>
      <c r="RWM67" s="239"/>
      <c r="RWN67" s="239"/>
      <c r="RWO67" s="240"/>
      <c r="RWP67" s="239"/>
      <c r="RWQ67" s="239"/>
      <c r="RWR67" s="240"/>
      <c r="RWS67" s="240"/>
      <c r="RWT67" s="240"/>
      <c r="RWU67" s="239"/>
      <c r="RWV67" s="239"/>
      <c r="RWW67" s="240"/>
      <c r="RWX67" s="239"/>
      <c r="RWY67" s="239"/>
      <c r="RWZ67" s="240"/>
      <c r="RXA67" s="240"/>
      <c r="RXB67" s="240"/>
      <c r="RXC67" s="239"/>
      <c r="RXD67" s="239"/>
      <c r="RXE67" s="240"/>
      <c r="RXF67" s="239"/>
      <c r="RXG67" s="239"/>
      <c r="RXH67" s="240"/>
      <c r="RXI67" s="240"/>
      <c r="RXJ67" s="240"/>
      <c r="RXK67" s="239"/>
      <c r="RXL67" s="239"/>
      <c r="RXM67" s="240"/>
      <c r="RXN67" s="239"/>
      <c r="RXO67" s="239"/>
      <c r="RXP67" s="240"/>
      <c r="RXQ67" s="240"/>
      <c r="RXR67" s="240"/>
      <c r="RXS67" s="239"/>
      <c r="RXT67" s="239"/>
      <c r="RXU67" s="240"/>
      <c r="RXV67" s="239"/>
      <c r="RXW67" s="239"/>
      <c r="RXX67" s="240"/>
      <c r="RXY67" s="240"/>
      <c r="RXZ67" s="240"/>
      <c r="RYA67" s="239"/>
      <c r="RYB67" s="239"/>
      <c r="RYC67" s="240"/>
      <c r="RYD67" s="239"/>
      <c r="RYE67" s="239"/>
      <c r="RYF67" s="240"/>
      <c r="RYG67" s="240"/>
      <c r="RYH67" s="240"/>
      <c r="RYI67" s="239"/>
      <c r="RYJ67" s="239"/>
      <c r="RYK67" s="240"/>
      <c r="RYL67" s="239"/>
      <c r="RYM67" s="239"/>
      <c r="RYN67" s="240"/>
      <c r="RYO67" s="240"/>
      <c r="RYP67" s="240"/>
      <c r="RYQ67" s="239"/>
      <c r="RYR67" s="239"/>
      <c r="RYS67" s="240"/>
      <c r="RYT67" s="239"/>
      <c r="RYU67" s="239"/>
      <c r="RYV67" s="240"/>
      <c r="RYW67" s="240"/>
      <c r="RYX67" s="240"/>
      <c r="RYY67" s="239"/>
      <c r="RYZ67" s="239"/>
      <c r="RZA67" s="240"/>
      <c r="RZB67" s="239"/>
      <c r="RZC67" s="239"/>
      <c r="RZD67" s="240"/>
      <c r="RZE67" s="240"/>
      <c r="RZF67" s="240"/>
      <c r="RZG67" s="239"/>
      <c r="RZH67" s="239"/>
      <c r="RZI67" s="240"/>
      <c r="RZJ67" s="239"/>
      <c r="RZK67" s="239"/>
      <c r="RZL67" s="240"/>
      <c r="RZM67" s="240"/>
      <c r="RZN67" s="240"/>
      <c r="RZO67" s="239"/>
      <c r="RZP67" s="239"/>
      <c r="RZQ67" s="240"/>
      <c r="RZR67" s="239"/>
      <c r="RZS67" s="239"/>
      <c r="RZT67" s="240"/>
      <c r="RZU67" s="240"/>
      <c r="RZV67" s="240"/>
      <c r="RZW67" s="239"/>
      <c r="RZX67" s="239"/>
      <c r="RZY67" s="240"/>
      <c r="RZZ67" s="239"/>
      <c r="SAA67" s="239"/>
      <c r="SAB67" s="240"/>
      <c r="SAC67" s="240"/>
      <c r="SAD67" s="240"/>
      <c r="SAE67" s="239"/>
      <c r="SAF67" s="239"/>
      <c r="SAG67" s="240"/>
      <c r="SAH67" s="239"/>
      <c r="SAI67" s="239"/>
      <c r="SAJ67" s="240"/>
      <c r="SAK67" s="240"/>
      <c r="SAL67" s="240"/>
      <c r="SAM67" s="239"/>
      <c r="SAN67" s="239"/>
      <c r="SAO67" s="240"/>
      <c r="SAP67" s="239"/>
      <c r="SAQ67" s="239"/>
      <c r="SAR67" s="240"/>
      <c r="SAS67" s="240"/>
      <c r="SAT67" s="240"/>
      <c r="SAU67" s="239"/>
      <c r="SAV67" s="239"/>
      <c r="SAW67" s="240"/>
      <c r="SAX67" s="239"/>
      <c r="SAY67" s="239"/>
      <c r="SAZ67" s="240"/>
      <c r="SBA67" s="240"/>
      <c r="SBB67" s="240"/>
      <c r="SBC67" s="239"/>
      <c r="SBD67" s="239"/>
      <c r="SBE67" s="240"/>
      <c r="SBF67" s="239"/>
      <c r="SBG67" s="239"/>
      <c r="SBH67" s="240"/>
      <c r="SBI67" s="240"/>
      <c r="SBJ67" s="240"/>
      <c r="SBK67" s="239"/>
      <c r="SBL67" s="239"/>
      <c r="SBM67" s="240"/>
      <c r="SBN67" s="239"/>
      <c r="SBO67" s="239"/>
      <c r="SBP67" s="240"/>
      <c r="SBQ67" s="240"/>
      <c r="SBR67" s="240"/>
      <c r="SBS67" s="239"/>
      <c r="SBT67" s="239"/>
      <c r="SBU67" s="240"/>
      <c r="SBV67" s="239"/>
      <c r="SBW67" s="239"/>
      <c r="SBX67" s="240"/>
      <c r="SBY67" s="240"/>
      <c r="SBZ67" s="240"/>
      <c r="SCA67" s="239"/>
      <c r="SCB67" s="239"/>
      <c r="SCC67" s="240"/>
      <c r="SCD67" s="239"/>
      <c r="SCE67" s="239"/>
      <c r="SCF67" s="240"/>
      <c r="SCG67" s="240"/>
      <c r="SCH67" s="240"/>
      <c r="SCI67" s="239"/>
      <c r="SCJ67" s="239"/>
      <c r="SCK67" s="240"/>
      <c r="SCL67" s="239"/>
      <c r="SCM67" s="239"/>
      <c r="SCN67" s="240"/>
      <c r="SCO67" s="240"/>
      <c r="SCP67" s="240"/>
      <c r="SCQ67" s="239"/>
      <c r="SCR67" s="239"/>
      <c r="SCS67" s="240"/>
      <c r="SCT67" s="239"/>
      <c r="SCU67" s="239"/>
      <c r="SCV67" s="240"/>
      <c r="SCW67" s="240"/>
      <c r="SCX67" s="240"/>
      <c r="SCY67" s="239"/>
      <c r="SCZ67" s="239"/>
      <c r="SDA67" s="240"/>
      <c r="SDB67" s="239"/>
      <c r="SDC67" s="239"/>
      <c r="SDD67" s="240"/>
      <c r="SDE67" s="240"/>
      <c r="SDF67" s="240"/>
      <c r="SDG67" s="239"/>
      <c r="SDH67" s="239"/>
      <c r="SDI67" s="240"/>
      <c r="SDJ67" s="239"/>
      <c r="SDK67" s="239"/>
      <c r="SDL67" s="240"/>
      <c r="SDM67" s="240"/>
      <c r="SDN67" s="240"/>
      <c r="SDO67" s="239"/>
      <c r="SDP67" s="239"/>
      <c r="SDQ67" s="240"/>
      <c r="SDR67" s="239"/>
      <c r="SDS67" s="239"/>
      <c r="SDT67" s="240"/>
      <c r="SDU67" s="240"/>
      <c r="SDV67" s="240"/>
      <c r="SDW67" s="239"/>
      <c r="SDX67" s="239"/>
      <c r="SDY67" s="240"/>
      <c r="SDZ67" s="239"/>
      <c r="SEA67" s="239"/>
      <c r="SEB67" s="240"/>
      <c r="SEC67" s="240"/>
      <c r="SED67" s="240"/>
      <c r="SEE67" s="239"/>
      <c r="SEF67" s="239"/>
      <c r="SEG67" s="240"/>
      <c r="SEH67" s="239"/>
      <c r="SEI67" s="239"/>
      <c r="SEJ67" s="240"/>
      <c r="SEK67" s="240"/>
      <c r="SEL67" s="240"/>
      <c r="SEM67" s="239"/>
      <c r="SEN67" s="239"/>
      <c r="SEO67" s="240"/>
      <c r="SEP67" s="239"/>
      <c r="SEQ67" s="239"/>
      <c r="SER67" s="240"/>
      <c r="SES67" s="240"/>
      <c r="SET67" s="240"/>
      <c r="SEU67" s="239"/>
      <c r="SEV67" s="239"/>
      <c r="SEW67" s="240"/>
      <c r="SEX67" s="239"/>
      <c r="SEY67" s="239"/>
      <c r="SEZ67" s="240"/>
      <c r="SFA67" s="240"/>
      <c r="SFB67" s="240"/>
      <c r="SFC67" s="239"/>
      <c r="SFD67" s="239"/>
      <c r="SFE67" s="240"/>
      <c r="SFF67" s="239"/>
      <c r="SFG67" s="239"/>
      <c r="SFH67" s="240"/>
      <c r="SFI67" s="240"/>
      <c r="SFJ67" s="240"/>
      <c r="SFK67" s="239"/>
      <c r="SFL67" s="239"/>
      <c r="SFM67" s="240"/>
      <c r="SFN67" s="239"/>
      <c r="SFO67" s="239"/>
      <c r="SFP67" s="240"/>
      <c r="SFQ67" s="240"/>
      <c r="SFR67" s="240"/>
      <c r="SFS67" s="239"/>
      <c r="SFT67" s="239"/>
      <c r="SFU67" s="240"/>
      <c r="SFV67" s="239"/>
      <c r="SFW67" s="239"/>
      <c r="SFX67" s="240"/>
      <c r="SFY67" s="240"/>
      <c r="SFZ67" s="240"/>
      <c r="SGA67" s="239"/>
      <c r="SGB67" s="239"/>
      <c r="SGC67" s="240"/>
      <c r="SGD67" s="239"/>
      <c r="SGE67" s="239"/>
      <c r="SGF67" s="240"/>
      <c r="SGG67" s="240"/>
      <c r="SGH67" s="240"/>
      <c r="SGI67" s="239"/>
      <c r="SGJ67" s="239"/>
      <c r="SGK67" s="240"/>
      <c r="SGL67" s="239"/>
      <c r="SGM67" s="239"/>
      <c r="SGN67" s="240"/>
      <c r="SGO67" s="240"/>
      <c r="SGP67" s="240"/>
      <c r="SGQ67" s="239"/>
      <c r="SGR67" s="239"/>
      <c r="SGS67" s="240"/>
      <c r="SGT67" s="239"/>
      <c r="SGU67" s="239"/>
      <c r="SGV67" s="240"/>
      <c r="SGW67" s="240"/>
      <c r="SGX67" s="240"/>
      <c r="SGY67" s="239"/>
      <c r="SGZ67" s="239"/>
      <c r="SHA67" s="240"/>
      <c r="SHB67" s="239"/>
      <c r="SHC67" s="239"/>
      <c r="SHD67" s="240"/>
      <c r="SHE67" s="240"/>
      <c r="SHF67" s="240"/>
      <c r="SHG67" s="239"/>
      <c r="SHH67" s="239"/>
      <c r="SHI67" s="240"/>
      <c r="SHJ67" s="239"/>
      <c r="SHK67" s="239"/>
      <c r="SHL67" s="240"/>
      <c r="SHM67" s="240"/>
      <c r="SHN67" s="240"/>
      <c r="SHO67" s="239"/>
      <c r="SHP67" s="239"/>
      <c r="SHQ67" s="240"/>
      <c r="SHR67" s="239"/>
      <c r="SHS67" s="239"/>
      <c r="SHT67" s="240"/>
      <c r="SHU67" s="240"/>
      <c r="SHV67" s="240"/>
      <c r="SHW67" s="239"/>
      <c r="SHX67" s="239"/>
      <c r="SHY67" s="240"/>
      <c r="SHZ67" s="239"/>
      <c r="SIA67" s="239"/>
      <c r="SIB67" s="240"/>
      <c r="SIC67" s="240"/>
      <c r="SID67" s="240"/>
      <c r="SIE67" s="239"/>
      <c r="SIF67" s="239"/>
      <c r="SIG67" s="240"/>
      <c r="SIH67" s="239"/>
      <c r="SII67" s="239"/>
      <c r="SIJ67" s="240"/>
      <c r="SIK67" s="240"/>
      <c r="SIL67" s="240"/>
      <c r="SIM67" s="239"/>
      <c r="SIN67" s="239"/>
      <c r="SIO67" s="240"/>
      <c r="SIP67" s="239"/>
      <c r="SIQ67" s="239"/>
      <c r="SIR67" s="240"/>
      <c r="SIS67" s="240"/>
      <c r="SIT67" s="240"/>
      <c r="SIU67" s="239"/>
      <c r="SIV67" s="239"/>
      <c r="SIW67" s="240"/>
      <c r="SIX67" s="239"/>
      <c r="SIY67" s="239"/>
      <c r="SIZ67" s="240"/>
      <c r="SJA67" s="240"/>
      <c r="SJB67" s="240"/>
      <c r="SJC67" s="239"/>
      <c r="SJD67" s="239"/>
      <c r="SJE67" s="240"/>
      <c r="SJF67" s="239"/>
      <c r="SJG67" s="239"/>
      <c r="SJH67" s="240"/>
      <c r="SJI67" s="240"/>
      <c r="SJJ67" s="240"/>
      <c r="SJK67" s="239"/>
      <c r="SJL67" s="239"/>
      <c r="SJM67" s="240"/>
      <c r="SJN67" s="239"/>
      <c r="SJO67" s="239"/>
      <c r="SJP67" s="240"/>
      <c r="SJQ67" s="240"/>
      <c r="SJR67" s="240"/>
      <c r="SJS67" s="239"/>
      <c r="SJT67" s="239"/>
      <c r="SJU67" s="240"/>
      <c r="SJV67" s="239"/>
      <c r="SJW67" s="239"/>
      <c r="SJX67" s="240"/>
      <c r="SJY67" s="240"/>
      <c r="SJZ67" s="240"/>
      <c r="SKA67" s="239"/>
      <c r="SKB67" s="239"/>
      <c r="SKC67" s="240"/>
      <c r="SKD67" s="239"/>
      <c r="SKE67" s="239"/>
      <c r="SKF67" s="240"/>
      <c r="SKG67" s="240"/>
      <c r="SKH67" s="240"/>
      <c r="SKI67" s="239"/>
      <c r="SKJ67" s="239"/>
      <c r="SKK67" s="240"/>
      <c r="SKL67" s="239"/>
      <c r="SKM67" s="239"/>
      <c r="SKN67" s="240"/>
      <c r="SKO67" s="240"/>
      <c r="SKP67" s="240"/>
      <c r="SKQ67" s="239"/>
      <c r="SKR67" s="239"/>
      <c r="SKS67" s="240"/>
      <c r="SKT67" s="239"/>
      <c r="SKU67" s="239"/>
      <c r="SKV67" s="240"/>
      <c r="SKW67" s="240"/>
      <c r="SKX67" s="240"/>
      <c r="SKY67" s="239"/>
      <c r="SKZ67" s="239"/>
      <c r="SLA67" s="240"/>
      <c r="SLB67" s="239"/>
      <c r="SLC67" s="239"/>
      <c r="SLD67" s="240"/>
      <c r="SLE67" s="240"/>
      <c r="SLF67" s="240"/>
      <c r="SLG67" s="239"/>
      <c r="SLH67" s="239"/>
      <c r="SLI67" s="240"/>
      <c r="SLJ67" s="239"/>
      <c r="SLK67" s="239"/>
      <c r="SLL67" s="240"/>
      <c r="SLM67" s="240"/>
      <c r="SLN67" s="240"/>
      <c r="SLO67" s="239"/>
      <c r="SLP67" s="239"/>
      <c r="SLQ67" s="240"/>
      <c r="SLR67" s="239"/>
      <c r="SLS67" s="239"/>
      <c r="SLT67" s="240"/>
      <c r="SLU67" s="240"/>
      <c r="SLV67" s="240"/>
      <c r="SLW67" s="239"/>
      <c r="SLX67" s="239"/>
      <c r="SLY67" s="240"/>
      <c r="SLZ67" s="239"/>
      <c r="SMA67" s="239"/>
      <c r="SMB67" s="240"/>
      <c r="SMC67" s="240"/>
      <c r="SMD67" s="240"/>
      <c r="SME67" s="239"/>
      <c r="SMF67" s="239"/>
      <c r="SMG67" s="240"/>
      <c r="SMH67" s="239"/>
      <c r="SMI67" s="239"/>
      <c r="SMJ67" s="240"/>
      <c r="SMK67" s="240"/>
      <c r="SML67" s="240"/>
      <c r="SMM67" s="239"/>
      <c r="SMN67" s="239"/>
      <c r="SMO67" s="240"/>
      <c r="SMP67" s="239"/>
      <c r="SMQ67" s="239"/>
      <c r="SMR67" s="240"/>
      <c r="SMS67" s="240"/>
      <c r="SMT67" s="240"/>
      <c r="SMU67" s="239"/>
      <c r="SMV67" s="239"/>
      <c r="SMW67" s="240"/>
      <c r="SMX67" s="239"/>
      <c r="SMY67" s="239"/>
      <c r="SMZ67" s="240"/>
      <c r="SNA67" s="240"/>
      <c r="SNB67" s="240"/>
      <c r="SNC67" s="239"/>
      <c r="SND67" s="239"/>
      <c r="SNE67" s="240"/>
      <c r="SNF67" s="239"/>
      <c r="SNG67" s="239"/>
      <c r="SNH67" s="240"/>
      <c r="SNI67" s="240"/>
      <c r="SNJ67" s="240"/>
      <c r="SNK67" s="239"/>
      <c r="SNL67" s="239"/>
      <c r="SNM67" s="240"/>
      <c r="SNN67" s="239"/>
      <c r="SNO67" s="239"/>
      <c r="SNP67" s="240"/>
      <c r="SNQ67" s="240"/>
      <c r="SNR67" s="240"/>
      <c r="SNS67" s="239"/>
      <c r="SNT67" s="239"/>
      <c r="SNU67" s="240"/>
      <c r="SNV67" s="239"/>
      <c r="SNW67" s="239"/>
      <c r="SNX67" s="240"/>
      <c r="SNY67" s="240"/>
      <c r="SNZ67" s="240"/>
      <c r="SOA67" s="239"/>
      <c r="SOB67" s="239"/>
      <c r="SOC67" s="240"/>
      <c r="SOD67" s="239"/>
      <c r="SOE67" s="239"/>
      <c r="SOF67" s="240"/>
      <c r="SOG67" s="240"/>
      <c r="SOH67" s="240"/>
      <c r="SOI67" s="239"/>
      <c r="SOJ67" s="239"/>
      <c r="SOK67" s="240"/>
      <c r="SOL67" s="239"/>
      <c r="SOM67" s="239"/>
      <c r="SON67" s="240"/>
      <c r="SOO67" s="240"/>
      <c r="SOP67" s="240"/>
      <c r="SOQ67" s="239"/>
      <c r="SOR67" s="239"/>
      <c r="SOS67" s="240"/>
      <c r="SOT67" s="239"/>
      <c r="SOU67" s="239"/>
      <c r="SOV67" s="240"/>
      <c r="SOW67" s="240"/>
      <c r="SOX67" s="240"/>
      <c r="SOY67" s="239"/>
      <c r="SOZ67" s="239"/>
      <c r="SPA67" s="240"/>
      <c r="SPB67" s="239"/>
      <c r="SPC67" s="239"/>
      <c r="SPD67" s="240"/>
      <c r="SPE67" s="240"/>
      <c r="SPF67" s="240"/>
      <c r="SPG67" s="239"/>
      <c r="SPH67" s="239"/>
      <c r="SPI67" s="240"/>
      <c r="SPJ67" s="239"/>
      <c r="SPK67" s="239"/>
      <c r="SPL67" s="240"/>
      <c r="SPM67" s="240"/>
      <c r="SPN67" s="240"/>
      <c r="SPO67" s="239"/>
      <c r="SPP67" s="239"/>
      <c r="SPQ67" s="240"/>
      <c r="SPR67" s="239"/>
      <c r="SPS67" s="239"/>
      <c r="SPT67" s="240"/>
      <c r="SPU67" s="240"/>
      <c r="SPV67" s="240"/>
      <c r="SPW67" s="239"/>
      <c r="SPX67" s="239"/>
      <c r="SPY67" s="240"/>
      <c r="SPZ67" s="239"/>
      <c r="SQA67" s="239"/>
      <c r="SQB67" s="240"/>
      <c r="SQC67" s="240"/>
      <c r="SQD67" s="240"/>
      <c r="SQE67" s="239"/>
      <c r="SQF67" s="239"/>
      <c r="SQG67" s="240"/>
      <c r="SQH67" s="239"/>
      <c r="SQI67" s="239"/>
      <c r="SQJ67" s="240"/>
      <c r="SQK67" s="240"/>
      <c r="SQL67" s="240"/>
      <c r="SQM67" s="239"/>
      <c r="SQN67" s="239"/>
      <c r="SQO67" s="240"/>
      <c r="SQP67" s="239"/>
      <c r="SQQ67" s="239"/>
      <c r="SQR67" s="240"/>
      <c r="SQS67" s="240"/>
      <c r="SQT67" s="240"/>
      <c r="SQU67" s="239"/>
      <c r="SQV67" s="239"/>
      <c r="SQW67" s="240"/>
      <c r="SQX67" s="239"/>
      <c r="SQY67" s="239"/>
      <c r="SQZ67" s="240"/>
      <c r="SRA67" s="240"/>
      <c r="SRB67" s="240"/>
      <c r="SRC67" s="239"/>
      <c r="SRD67" s="239"/>
      <c r="SRE67" s="240"/>
      <c r="SRF67" s="239"/>
      <c r="SRG67" s="239"/>
      <c r="SRH67" s="240"/>
      <c r="SRI67" s="240"/>
      <c r="SRJ67" s="240"/>
      <c r="SRK67" s="239"/>
      <c r="SRL67" s="239"/>
      <c r="SRM67" s="240"/>
      <c r="SRN67" s="239"/>
      <c r="SRO67" s="239"/>
      <c r="SRP67" s="240"/>
      <c r="SRQ67" s="240"/>
      <c r="SRR67" s="240"/>
      <c r="SRS67" s="239"/>
      <c r="SRT67" s="239"/>
      <c r="SRU67" s="240"/>
      <c r="SRV67" s="239"/>
      <c r="SRW67" s="239"/>
      <c r="SRX67" s="240"/>
      <c r="SRY67" s="240"/>
      <c r="SRZ67" s="240"/>
      <c r="SSA67" s="239"/>
      <c r="SSB67" s="239"/>
      <c r="SSC67" s="240"/>
      <c r="SSD67" s="239"/>
      <c r="SSE67" s="239"/>
      <c r="SSF67" s="240"/>
      <c r="SSG67" s="240"/>
      <c r="SSH67" s="240"/>
      <c r="SSI67" s="239"/>
      <c r="SSJ67" s="239"/>
      <c r="SSK67" s="240"/>
      <c r="SSL67" s="239"/>
      <c r="SSM67" s="239"/>
      <c r="SSN67" s="240"/>
      <c r="SSO67" s="240"/>
      <c r="SSP67" s="240"/>
      <c r="SSQ67" s="239"/>
      <c r="SSR67" s="239"/>
      <c r="SSS67" s="240"/>
      <c r="SST67" s="239"/>
      <c r="SSU67" s="239"/>
      <c r="SSV67" s="240"/>
      <c r="SSW67" s="240"/>
      <c r="SSX67" s="240"/>
      <c r="SSY67" s="239"/>
      <c r="SSZ67" s="239"/>
      <c r="STA67" s="240"/>
      <c r="STB67" s="239"/>
      <c r="STC67" s="239"/>
      <c r="STD67" s="240"/>
      <c r="STE67" s="240"/>
      <c r="STF67" s="240"/>
      <c r="STG67" s="239"/>
      <c r="STH67" s="239"/>
      <c r="STI67" s="240"/>
      <c r="STJ67" s="239"/>
      <c r="STK67" s="239"/>
      <c r="STL67" s="240"/>
      <c r="STM67" s="240"/>
      <c r="STN67" s="240"/>
      <c r="STO67" s="239"/>
      <c r="STP67" s="239"/>
      <c r="STQ67" s="240"/>
      <c r="STR67" s="239"/>
      <c r="STS67" s="239"/>
      <c r="STT67" s="240"/>
      <c r="STU67" s="240"/>
      <c r="STV67" s="240"/>
      <c r="STW67" s="239"/>
      <c r="STX67" s="239"/>
      <c r="STY67" s="240"/>
      <c r="STZ67" s="239"/>
      <c r="SUA67" s="239"/>
      <c r="SUB67" s="240"/>
      <c r="SUC67" s="240"/>
      <c r="SUD67" s="240"/>
      <c r="SUE67" s="239"/>
      <c r="SUF67" s="239"/>
      <c r="SUG67" s="240"/>
      <c r="SUH67" s="239"/>
      <c r="SUI67" s="239"/>
      <c r="SUJ67" s="240"/>
      <c r="SUK67" s="240"/>
      <c r="SUL67" s="240"/>
      <c r="SUM67" s="239"/>
      <c r="SUN67" s="239"/>
      <c r="SUO67" s="240"/>
      <c r="SUP67" s="239"/>
      <c r="SUQ67" s="239"/>
      <c r="SUR67" s="240"/>
      <c r="SUS67" s="240"/>
      <c r="SUT67" s="240"/>
      <c r="SUU67" s="239"/>
      <c r="SUV67" s="239"/>
      <c r="SUW67" s="240"/>
      <c r="SUX67" s="239"/>
      <c r="SUY67" s="239"/>
      <c r="SUZ67" s="240"/>
      <c r="SVA67" s="240"/>
      <c r="SVB67" s="240"/>
      <c r="SVC67" s="239"/>
      <c r="SVD67" s="239"/>
      <c r="SVE67" s="240"/>
      <c r="SVF67" s="239"/>
      <c r="SVG67" s="239"/>
      <c r="SVH67" s="240"/>
      <c r="SVI67" s="240"/>
      <c r="SVJ67" s="240"/>
      <c r="SVK67" s="239"/>
      <c r="SVL67" s="239"/>
      <c r="SVM67" s="240"/>
      <c r="SVN67" s="239"/>
      <c r="SVO67" s="239"/>
      <c r="SVP67" s="240"/>
      <c r="SVQ67" s="240"/>
      <c r="SVR67" s="240"/>
      <c r="SVS67" s="239"/>
      <c r="SVT67" s="239"/>
      <c r="SVU67" s="240"/>
      <c r="SVV67" s="239"/>
      <c r="SVW67" s="239"/>
      <c r="SVX67" s="240"/>
      <c r="SVY67" s="240"/>
      <c r="SVZ67" s="240"/>
      <c r="SWA67" s="239"/>
      <c r="SWB67" s="239"/>
      <c r="SWC67" s="240"/>
      <c r="SWD67" s="239"/>
      <c r="SWE67" s="239"/>
      <c r="SWF67" s="240"/>
      <c r="SWG67" s="240"/>
      <c r="SWH67" s="240"/>
      <c r="SWI67" s="239"/>
      <c r="SWJ67" s="239"/>
      <c r="SWK67" s="240"/>
      <c r="SWL67" s="239"/>
      <c r="SWM67" s="239"/>
      <c r="SWN67" s="240"/>
      <c r="SWO67" s="240"/>
      <c r="SWP67" s="240"/>
      <c r="SWQ67" s="239"/>
      <c r="SWR67" s="239"/>
      <c r="SWS67" s="240"/>
      <c r="SWT67" s="239"/>
      <c r="SWU67" s="239"/>
      <c r="SWV67" s="240"/>
      <c r="SWW67" s="240"/>
      <c r="SWX67" s="240"/>
      <c r="SWY67" s="239"/>
      <c r="SWZ67" s="239"/>
      <c r="SXA67" s="240"/>
      <c r="SXB67" s="239"/>
      <c r="SXC67" s="239"/>
      <c r="SXD67" s="240"/>
      <c r="SXE67" s="240"/>
      <c r="SXF67" s="240"/>
      <c r="SXG67" s="239"/>
      <c r="SXH67" s="239"/>
      <c r="SXI67" s="240"/>
      <c r="SXJ67" s="239"/>
      <c r="SXK67" s="239"/>
      <c r="SXL67" s="240"/>
      <c r="SXM67" s="240"/>
      <c r="SXN67" s="240"/>
      <c r="SXO67" s="239"/>
      <c r="SXP67" s="239"/>
      <c r="SXQ67" s="240"/>
      <c r="SXR67" s="239"/>
      <c r="SXS67" s="239"/>
      <c r="SXT67" s="240"/>
      <c r="SXU67" s="240"/>
      <c r="SXV67" s="240"/>
      <c r="SXW67" s="239"/>
      <c r="SXX67" s="239"/>
      <c r="SXY67" s="240"/>
      <c r="SXZ67" s="239"/>
      <c r="SYA67" s="239"/>
      <c r="SYB67" s="240"/>
      <c r="SYC67" s="240"/>
      <c r="SYD67" s="240"/>
      <c r="SYE67" s="239"/>
      <c r="SYF67" s="239"/>
      <c r="SYG67" s="240"/>
      <c r="SYH67" s="239"/>
      <c r="SYI67" s="239"/>
      <c r="SYJ67" s="240"/>
      <c r="SYK67" s="240"/>
      <c r="SYL67" s="240"/>
      <c r="SYM67" s="239"/>
      <c r="SYN67" s="239"/>
      <c r="SYO67" s="240"/>
      <c r="SYP67" s="239"/>
      <c r="SYQ67" s="239"/>
      <c r="SYR67" s="240"/>
      <c r="SYS67" s="240"/>
      <c r="SYT67" s="240"/>
      <c r="SYU67" s="239"/>
      <c r="SYV67" s="239"/>
      <c r="SYW67" s="240"/>
      <c r="SYX67" s="239"/>
      <c r="SYY67" s="239"/>
      <c r="SYZ67" s="240"/>
      <c r="SZA67" s="240"/>
      <c r="SZB67" s="240"/>
      <c r="SZC67" s="239"/>
      <c r="SZD67" s="239"/>
      <c r="SZE67" s="240"/>
      <c r="SZF67" s="239"/>
      <c r="SZG67" s="239"/>
      <c r="SZH67" s="240"/>
      <c r="SZI67" s="240"/>
      <c r="SZJ67" s="240"/>
      <c r="SZK67" s="239"/>
      <c r="SZL67" s="239"/>
      <c r="SZM67" s="240"/>
      <c r="SZN67" s="239"/>
      <c r="SZO67" s="239"/>
      <c r="SZP67" s="240"/>
      <c r="SZQ67" s="240"/>
      <c r="SZR67" s="240"/>
      <c r="SZS67" s="239"/>
      <c r="SZT67" s="239"/>
      <c r="SZU67" s="240"/>
      <c r="SZV67" s="239"/>
      <c r="SZW67" s="239"/>
      <c r="SZX67" s="240"/>
      <c r="SZY67" s="240"/>
      <c r="SZZ67" s="240"/>
      <c r="TAA67" s="239"/>
      <c r="TAB67" s="239"/>
      <c r="TAC67" s="240"/>
      <c r="TAD67" s="239"/>
      <c r="TAE67" s="239"/>
      <c r="TAF67" s="240"/>
      <c r="TAG67" s="240"/>
      <c r="TAH67" s="240"/>
      <c r="TAI67" s="239"/>
      <c r="TAJ67" s="239"/>
      <c r="TAK67" s="240"/>
      <c r="TAL67" s="239"/>
      <c r="TAM67" s="239"/>
      <c r="TAN67" s="240"/>
      <c r="TAO67" s="240"/>
      <c r="TAP67" s="240"/>
      <c r="TAQ67" s="239"/>
      <c r="TAR67" s="239"/>
      <c r="TAS67" s="240"/>
      <c r="TAT67" s="239"/>
      <c r="TAU67" s="239"/>
      <c r="TAV67" s="240"/>
      <c r="TAW67" s="240"/>
      <c r="TAX67" s="240"/>
      <c r="TAY67" s="239"/>
      <c r="TAZ67" s="239"/>
      <c r="TBA67" s="240"/>
      <c r="TBB67" s="239"/>
      <c r="TBC67" s="239"/>
      <c r="TBD67" s="240"/>
      <c r="TBE67" s="240"/>
      <c r="TBF67" s="240"/>
      <c r="TBG67" s="239"/>
      <c r="TBH67" s="239"/>
      <c r="TBI67" s="240"/>
      <c r="TBJ67" s="239"/>
      <c r="TBK67" s="239"/>
      <c r="TBL67" s="240"/>
      <c r="TBM67" s="240"/>
      <c r="TBN67" s="240"/>
      <c r="TBO67" s="239"/>
      <c r="TBP67" s="239"/>
      <c r="TBQ67" s="240"/>
      <c r="TBR67" s="239"/>
      <c r="TBS67" s="239"/>
      <c r="TBT67" s="240"/>
      <c r="TBU67" s="240"/>
      <c r="TBV67" s="240"/>
      <c r="TBW67" s="239"/>
      <c r="TBX67" s="239"/>
      <c r="TBY67" s="240"/>
      <c r="TBZ67" s="239"/>
      <c r="TCA67" s="239"/>
      <c r="TCB67" s="240"/>
      <c r="TCC67" s="240"/>
      <c r="TCD67" s="240"/>
      <c r="TCE67" s="239"/>
      <c r="TCF67" s="239"/>
      <c r="TCG67" s="240"/>
      <c r="TCH67" s="239"/>
      <c r="TCI67" s="239"/>
      <c r="TCJ67" s="240"/>
      <c r="TCK67" s="240"/>
      <c r="TCL67" s="240"/>
      <c r="TCM67" s="239"/>
      <c r="TCN67" s="239"/>
      <c r="TCO67" s="240"/>
      <c r="TCP67" s="239"/>
      <c r="TCQ67" s="239"/>
      <c r="TCR67" s="240"/>
      <c r="TCS67" s="240"/>
      <c r="TCT67" s="240"/>
      <c r="TCU67" s="239"/>
      <c r="TCV67" s="239"/>
      <c r="TCW67" s="240"/>
      <c r="TCX67" s="239"/>
      <c r="TCY67" s="239"/>
      <c r="TCZ67" s="240"/>
      <c r="TDA67" s="240"/>
      <c r="TDB67" s="240"/>
      <c r="TDC67" s="239"/>
      <c r="TDD67" s="239"/>
      <c r="TDE67" s="240"/>
      <c r="TDF67" s="239"/>
      <c r="TDG67" s="239"/>
      <c r="TDH67" s="240"/>
      <c r="TDI67" s="240"/>
      <c r="TDJ67" s="240"/>
      <c r="TDK67" s="239"/>
      <c r="TDL67" s="239"/>
      <c r="TDM67" s="240"/>
      <c r="TDN67" s="239"/>
      <c r="TDO67" s="239"/>
      <c r="TDP67" s="240"/>
      <c r="TDQ67" s="240"/>
      <c r="TDR67" s="240"/>
      <c r="TDS67" s="239"/>
      <c r="TDT67" s="239"/>
      <c r="TDU67" s="240"/>
      <c r="TDV67" s="239"/>
      <c r="TDW67" s="239"/>
      <c r="TDX67" s="240"/>
      <c r="TDY67" s="240"/>
      <c r="TDZ67" s="240"/>
      <c r="TEA67" s="239"/>
      <c r="TEB67" s="239"/>
      <c r="TEC67" s="240"/>
      <c r="TED67" s="239"/>
      <c r="TEE67" s="239"/>
      <c r="TEF67" s="240"/>
      <c r="TEG67" s="240"/>
      <c r="TEH67" s="240"/>
      <c r="TEI67" s="239"/>
      <c r="TEJ67" s="239"/>
      <c r="TEK67" s="240"/>
      <c r="TEL67" s="239"/>
      <c r="TEM67" s="239"/>
      <c r="TEN67" s="240"/>
      <c r="TEO67" s="240"/>
      <c r="TEP67" s="240"/>
      <c r="TEQ67" s="239"/>
      <c r="TER67" s="239"/>
      <c r="TES67" s="240"/>
      <c r="TET67" s="239"/>
      <c r="TEU67" s="239"/>
      <c r="TEV67" s="240"/>
      <c r="TEW67" s="240"/>
      <c r="TEX67" s="240"/>
      <c r="TEY67" s="239"/>
      <c r="TEZ67" s="239"/>
      <c r="TFA67" s="240"/>
      <c r="TFB67" s="239"/>
      <c r="TFC67" s="239"/>
      <c r="TFD67" s="240"/>
      <c r="TFE67" s="240"/>
      <c r="TFF67" s="240"/>
      <c r="TFG67" s="239"/>
      <c r="TFH67" s="239"/>
      <c r="TFI67" s="240"/>
      <c r="TFJ67" s="239"/>
      <c r="TFK67" s="239"/>
      <c r="TFL67" s="240"/>
      <c r="TFM67" s="240"/>
      <c r="TFN67" s="240"/>
      <c r="TFO67" s="239"/>
      <c r="TFP67" s="239"/>
      <c r="TFQ67" s="240"/>
      <c r="TFR67" s="239"/>
      <c r="TFS67" s="239"/>
      <c r="TFT67" s="240"/>
      <c r="TFU67" s="240"/>
      <c r="TFV67" s="240"/>
      <c r="TFW67" s="239"/>
      <c r="TFX67" s="239"/>
      <c r="TFY67" s="240"/>
      <c r="TFZ67" s="239"/>
      <c r="TGA67" s="239"/>
      <c r="TGB67" s="240"/>
      <c r="TGC67" s="240"/>
      <c r="TGD67" s="240"/>
      <c r="TGE67" s="239"/>
      <c r="TGF67" s="239"/>
      <c r="TGG67" s="240"/>
      <c r="TGH67" s="239"/>
      <c r="TGI67" s="239"/>
      <c r="TGJ67" s="240"/>
      <c r="TGK67" s="240"/>
      <c r="TGL67" s="240"/>
      <c r="TGM67" s="239"/>
      <c r="TGN67" s="239"/>
      <c r="TGO67" s="240"/>
      <c r="TGP67" s="239"/>
      <c r="TGQ67" s="239"/>
      <c r="TGR67" s="240"/>
      <c r="TGS67" s="240"/>
      <c r="TGT67" s="240"/>
      <c r="TGU67" s="239"/>
      <c r="TGV67" s="239"/>
      <c r="TGW67" s="240"/>
      <c r="TGX67" s="239"/>
      <c r="TGY67" s="239"/>
      <c r="TGZ67" s="240"/>
      <c r="THA67" s="240"/>
      <c r="THB67" s="240"/>
      <c r="THC67" s="239"/>
      <c r="THD67" s="239"/>
      <c r="THE67" s="240"/>
      <c r="THF67" s="239"/>
      <c r="THG67" s="239"/>
      <c r="THH67" s="240"/>
      <c r="THI67" s="240"/>
      <c r="THJ67" s="240"/>
      <c r="THK67" s="239"/>
      <c r="THL67" s="239"/>
      <c r="THM67" s="240"/>
      <c r="THN67" s="239"/>
      <c r="THO67" s="239"/>
      <c r="THP67" s="240"/>
      <c r="THQ67" s="240"/>
      <c r="THR67" s="240"/>
      <c r="THS67" s="239"/>
      <c r="THT67" s="239"/>
      <c r="THU67" s="240"/>
      <c r="THV67" s="239"/>
      <c r="THW67" s="239"/>
      <c r="THX67" s="240"/>
      <c r="THY67" s="240"/>
      <c r="THZ67" s="240"/>
      <c r="TIA67" s="239"/>
      <c r="TIB67" s="239"/>
      <c r="TIC67" s="240"/>
      <c r="TID67" s="239"/>
      <c r="TIE67" s="239"/>
      <c r="TIF67" s="240"/>
      <c r="TIG67" s="240"/>
      <c r="TIH67" s="240"/>
      <c r="TII67" s="239"/>
      <c r="TIJ67" s="239"/>
      <c r="TIK67" s="240"/>
      <c r="TIL67" s="239"/>
      <c r="TIM67" s="239"/>
      <c r="TIN67" s="240"/>
      <c r="TIO67" s="240"/>
      <c r="TIP67" s="240"/>
      <c r="TIQ67" s="239"/>
      <c r="TIR67" s="239"/>
      <c r="TIS67" s="240"/>
      <c r="TIT67" s="239"/>
      <c r="TIU67" s="239"/>
      <c r="TIV67" s="240"/>
      <c r="TIW67" s="240"/>
      <c r="TIX67" s="240"/>
      <c r="TIY67" s="239"/>
      <c r="TIZ67" s="239"/>
      <c r="TJA67" s="240"/>
      <c r="TJB67" s="239"/>
      <c r="TJC67" s="239"/>
      <c r="TJD67" s="240"/>
      <c r="TJE67" s="240"/>
      <c r="TJF67" s="240"/>
      <c r="TJG67" s="239"/>
      <c r="TJH67" s="239"/>
      <c r="TJI67" s="240"/>
      <c r="TJJ67" s="239"/>
      <c r="TJK67" s="239"/>
      <c r="TJL67" s="240"/>
      <c r="TJM67" s="240"/>
      <c r="TJN67" s="240"/>
      <c r="TJO67" s="239"/>
      <c r="TJP67" s="239"/>
      <c r="TJQ67" s="240"/>
      <c r="TJR67" s="239"/>
      <c r="TJS67" s="239"/>
      <c r="TJT67" s="240"/>
      <c r="TJU67" s="240"/>
      <c r="TJV67" s="240"/>
      <c r="TJW67" s="239"/>
      <c r="TJX67" s="239"/>
      <c r="TJY67" s="240"/>
      <c r="TJZ67" s="239"/>
      <c r="TKA67" s="239"/>
      <c r="TKB67" s="240"/>
      <c r="TKC67" s="240"/>
      <c r="TKD67" s="240"/>
      <c r="TKE67" s="239"/>
      <c r="TKF67" s="239"/>
      <c r="TKG67" s="240"/>
      <c r="TKH67" s="239"/>
      <c r="TKI67" s="239"/>
      <c r="TKJ67" s="240"/>
      <c r="TKK67" s="240"/>
      <c r="TKL67" s="240"/>
      <c r="TKM67" s="239"/>
      <c r="TKN67" s="239"/>
      <c r="TKO67" s="240"/>
      <c r="TKP67" s="239"/>
      <c r="TKQ67" s="239"/>
      <c r="TKR67" s="240"/>
      <c r="TKS67" s="240"/>
      <c r="TKT67" s="240"/>
      <c r="TKU67" s="239"/>
      <c r="TKV67" s="239"/>
      <c r="TKW67" s="240"/>
      <c r="TKX67" s="239"/>
      <c r="TKY67" s="239"/>
      <c r="TKZ67" s="240"/>
      <c r="TLA67" s="240"/>
      <c r="TLB67" s="240"/>
      <c r="TLC67" s="239"/>
      <c r="TLD67" s="239"/>
      <c r="TLE67" s="240"/>
      <c r="TLF67" s="239"/>
      <c r="TLG67" s="239"/>
      <c r="TLH67" s="240"/>
      <c r="TLI67" s="240"/>
      <c r="TLJ67" s="240"/>
      <c r="TLK67" s="239"/>
      <c r="TLL67" s="239"/>
      <c r="TLM67" s="240"/>
      <c r="TLN67" s="239"/>
      <c r="TLO67" s="239"/>
      <c r="TLP67" s="240"/>
      <c r="TLQ67" s="240"/>
      <c r="TLR67" s="240"/>
      <c r="TLS67" s="239"/>
      <c r="TLT67" s="239"/>
      <c r="TLU67" s="240"/>
      <c r="TLV67" s="239"/>
      <c r="TLW67" s="239"/>
      <c r="TLX67" s="240"/>
      <c r="TLY67" s="240"/>
      <c r="TLZ67" s="240"/>
      <c r="TMA67" s="239"/>
      <c r="TMB67" s="239"/>
      <c r="TMC67" s="240"/>
      <c r="TMD67" s="239"/>
      <c r="TME67" s="239"/>
      <c r="TMF67" s="240"/>
      <c r="TMG67" s="240"/>
      <c r="TMH67" s="240"/>
      <c r="TMI67" s="239"/>
      <c r="TMJ67" s="239"/>
      <c r="TMK67" s="240"/>
      <c r="TML67" s="239"/>
      <c r="TMM67" s="239"/>
      <c r="TMN67" s="240"/>
      <c r="TMO67" s="240"/>
      <c r="TMP67" s="240"/>
      <c r="TMQ67" s="239"/>
      <c r="TMR67" s="239"/>
      <c r="TMS67" s="240"/>
      <c r="TMT67" s="239"/>
      <c r="TMU67" s="239"/>
      <c r="TMV67" s="240"/>
      <c r="TMW67" s="240"/>
      <c r="TMX67" s="240"/>
      <c r="TMY67" s="239"/>
      <c r="TMZ67" s="239"/>
      <c r="TNA67" s="240"/>
      <c r="TNB67" s="239"/>
      <c r="TNC67" s="239"/>
      <c r="TND67" s="240"/>
      <c r="TNE67" s="240"/>
      <c r="TNF67" s="240"/>
      <c r="TNG67" s="239"/>
      <c r="TNH67" s="239"/>
      <c r="TNI67" s="240"/>
      <c r="TNJ67" s="239"/>
      <c r="TNK67" s="239"/>
      <c r="TNL67" s="240"/>
      <c r="TNM67" s="240"/>
      <c r="TNN67" s="240"/>
      <c r="TNO67" s="239"/>
      <c r="TNP67" s="239"/>
      <c r="TNQ67" s="240"/>
      <c r="TNR67" s="239"/>
      <c r="TNS67" s="239"/>
      <c r="TNT67" s="240"/>
      <c r="TNU67" s="240"/>
      <c r="TNV67" s="240"/>
      <c r="TNW67" s="239"/>
      <c r="TNX67" s="239"/>
      <c r="TNY67" s="240"/>
      <c r="TNZ67" s="239"/>
      <c r="TOA67" s="239"/>
      <c r="TOB67" s="240"/>
      <c r="TOC67" s="240"/>
      <c r="TOD67" s="240"/>
      <c r="TOE67" s="239"/>
      <c r="TOF67" s="239"/>
      <c r="TOG67" s="240"/>
      <c r="TOH67" s="239"/>
      <c r="TOI67" s="239"/>
      <c r="TOJ67" s="240"/>
      <c r="TOK67" s="240"/>
      <c r="TOL67" s="240"/>
      <c r="TOM67" s="239"/>
      <c r="TON67" s="239"/>
      <c r="TOO67" s="240"/>
      <c r="TOP67" s="239"/>
      <c r="TOQ67" s="239"/>
      <c r="TOR67" s="240"/>
      <c r="TOS67" s="240"/>
      <c r="TOT67" s="240"/>
      <c r="TOU67" s="239"/>
      <c r="TOV67" s="239"/>
      <c r="TOW67" s="240"/>
      <c r="TOX67" s="239"/>
      <c r="TOY67" s="239"/>
      <c r="TOZ67" s="240"/>
      <c r="TPA67" s="240"/>
      <c r="TPB67" s="240"/>
      <c r="TPC67" s="239"/>
      <c r="TPD67" s="239"/>
      <c r="TPE67" s="240"/>
      <c r="TPF67" s="239"/>
      <c r="TPG67" s="239"/>
      <c r="TPH67" s="240"/>
      <c r="TPI67" s="240"/>
      <c r="TPJ67" s="240"/>
      <c r="TPK67" s="239"/>
      <c r="TPL67" s="239"/>
      <c r="TPM67" s="240"/>
      <c r="TPN67" s="239"/>
      <c r="TPO67" s="239"/>
      <c r="TPP67" s="240"/>
      <c r="TPQ67" s="240"/>
      <c r="TPR67" s="240"/>
      <c r="TPS67" s="239"/>
      <c r="TPT67" s="239"/>
      <c r="TPU67" s="240"/>
      <c r="TPV67" s="239"/>
      <c r="TPW67" s="239"/>
      <c r="TPX67" s="240"/>
      <c r="TPY67" s="240"/>
      <c r="TPZ67" s="240"/>
      <c r="TQA67" s="239"/>
      <c r="TQB67" s="239"/>
      <c r="TQC67" s="240"/>
      <c r="TQD67" s="239"/>
      <c r="TQE67" s="239"/>
      <c r="TQF67" s="240"/>
      <c r="TQG67" s="240"/>
      <c r="TQH67" s="240"/>
      <c r="TQI67" s="239"/>
      <c r="TQJ67" s="239"/>
      <c r="TQK67" s="240"/>
      <c r="TQL67" s="239"/>
      <c r="TQM67" s="239"/>
      <c r="TQN67" s="240"/>
      <c r="TQO67" s="240"/>
      <c r="TQP67" s="240"/>
      <c r="TQQ67" s="239"/>
      <c r="TQR67" s="239"/>
      <c r="TQS67" s="240"/>
      <c r="TQT67" s="239"/>
      <c r="TQU67" s="239"/>
      <c r="TQV67" s="240"/>
      <c r="TQW67" s="240"/>
      <c r="TQX67" s="240"/>
      <c r="TQY67" s="239"/>
      <c r="TQZ67" s="239"/>
      <c r="TRA67" s="240"/>
      <c r="TRB67" s="239"/>
      <c r="TRC67" s="239"/>
      <c r="TRD67" s="240"/>
      <c r="TRE67" s="240"/>
      <c r="TRF67" s="240"/>
      <c r="TRG67" s="239"/>
      <c r="TRH67" s="239"/>
      <c r="TRI67" s="240"/>
      <c r="TRJ67" s="239"/>
      <c r="TRK67" s="239"/>
      <c r="TRL67" s="240"/>
      <c r="TRM67" s="240"/>
      <c r="TRN67" s="240"/>
      <c r="TRO67" s="239"/>
      <c r="TRP67" s="239"/>
      <c r="TRQ67" s="240"/>
      <c r="TRR67" s="239"/>
      <c r="TRS67" s="239"/>
      <c r="TRT67" s="240"/>
      <c r="TRU67" s="240"/>
      <c r="TRV67" s="240"/>
      <c r="TRW67" s="239"/>
      <c r="TRX67" s="239"/>
      <c r="TRY67" s="240"/>
      <c r="TRZ67" s="239"/>
      <c r="TSA67" s="239"/>
      <c r="TSB67" s="240"/>
      <c r="TSC67" s="240"/>
      <c r="TSD67" s="240"/>
      <c r="TSE67" s="239"/>
      <c r="TSF67" s="239"/>
      <c r="TSG67" s="240"/>
      <c r="TSH67" s="239"/>
      <c r="TSI67" s="239"/>
      <c r="TSJ67" s="240"/>
      <c r="TSK67" s="240"/>
      <c r="TSL67" s="240"/>
      <c r="TSM67" s="239"/>
      <c r="TSN67" s="239"/>
      <c r="TSO67" s="240"/>
      <c r="TSP67" s="239"/>
      <c r="TSQ67" s="239"/>
      <c r="TSR67" s="240"/>
      <c r="TSS67" s="240"/>
      <c r="TST67" s="240"/>
      <c r="TSU67" s="239"/>
      <c r="TSV67" s="239"/>
      <c r="TSW67" s="240"/>
      <c r="TSX67" s="239"/>
      <c r="TSY67" s="239"/>
      <c r="TSZ67" s="240"/>
      <c r="TTA67" s="240"/>
      <c r="TTB67" s="240"/>
      <c r="TTC67" s="239"/>
      <c r="TTD67" s="239"/>
      <c r="TTE67" s="240"/>
      <c r="TTF67" s="239"/>
      <c r="TTG67" s="239"/>
      <c r="TTH67" s="240"/>
      <c r="TTI67" s="240"/>
      <c r="TTJ67" s="240"/>
      <c r="TTK67" s="239"/>
      <c r="TTL67" s="239"/>
      <c r="TTM67" s="240"/>
      <c r="TTN67" s="239"/>
      <c r="TTO67" s="239"/>
      <c r="TTP67" s="240"/>
      <c r="TTQ67" s="240"/>
      <c r="TTR67" s="240"/>
      <c r="TTS67" s="239"/>
      <c r="TTT67" s="239"/>
      <c r="TTU67" s="240"/>
      <c r="TTV67" s="239"/>
      <c r="TTW67" s="239"/>
      <c r="TTX67" s="240"/>
      <c r="TTY67" s="240"/>
      <c r="TTZ67" s="240"/>
      <c r="TUA67" s="239"/>
      <c r="TUB67" s="239"/>
      <c r="TUC67" s="240"/>
      <c r="TUD67" s="239"/>
      <c r="TUE67" s="239"/>
      <c r="TUF67" s="240"/>
      <c r="TUG67" s="240"/>
      <c r="TUH67" s="240"/>
      <c r="TUI67" s="239"/>
      <c r="TUJ67" s="239"/>
      <c r="TUK67" s="240"/>
      <c r="TUL67" s="239"/>
      <c r="TUM67" s="239"/>
      <c r="TUN67" s="240"/>
      <c r="TUO67" s="240"/>
      <c r="TUP67" s="240"/>
      <c r="TUQ67" s="239"/>
      <c r="TUR67" s="239"/>
      <c r="TUS67" s="240"/>
      <c r="TUT67" s="239"/>
      <c r="TUU67" s="239"/>
      <c r="TUV67" s="240"/>
      <c r="TUW67" s="240"/>
      <c r="TUX67" s="240"/>
      <c r="TUY67" s="239"/>
      <c r="TUZ67" s="239"/>
      <c r="TVA67" s="240"/>
      <c r="TVB67" s="239"/>
      <c r="TVC67" s="239"/>
      <c r="TVD67" s="240"/>
      <c r="TVE67" s="240"/>
      <c r="TVF67" s="240"/>
      <c r="TVG67" s="239"/>
      <c r="TVH67" s="239"/>
      <c r="TVI67" s="240"/>
      <c r="TVJ67" s="239"/>
      <c r="TVK67" s="239"/>
      <c r="TVL67" s="240"/>
      <c r="TVM67" s="240"/>
      <c r="TVN67" s="240"/>
      <c r="TVO67" s="239"/>
      <c r="TVP67" s="239"/>
      <c r="TVQ67" s="240"/>
      <c r="TVR67" s="239"/>
      <c r="TVS67" s="239"/>
      <c r="TVT67" s="240"/>
      <c r="TVU67" s="240"/>
      <c r="TVV67" s="240"/>
      <c r="TVW67" s="239"/>
      <c r="TVX67" s="239"/>
      <c r="TVY67" s="240"/>
      <c r="TVZ67" s="239"/>
      <c r="TWA67" s="239"/>
      <c r="TWB67" s="240"/>
      <c r="TWC67" s="240"/>
      <c r="TWD67" s="240"/>
      <c r="TWE67" s="239"/>
      <c r="TWF67" s="239"/>
      <c r="TWG67" s="240"/>
      <c r="TWH67" s="239"/>
      <c r="TWI67" s="239"/>
      <c r="TWJ67" s="240"/>
      <c r="TWK67" s="240"/>
      <c r="TWL67" s="240"/>
      <c r="TWM67" s="239"/>
      <c r="TWN67" s="239"/>
      <c r="TWO67" s="240"/>
      <c r="TWP67" s="239"/>
      <c r="TWQ67" s="239"/>
      <c r="TWR67" s="240"/>
      <c r="TWS67" s="240"/>
      <c r="TWT67" s="240"/>
      <c r="TWU67" s="239"/>
      <c r="TWV67" s="239"/>
      <c r="TWW67" s="240"/>
      <c r="TWX67" s="239"/>
      <c r="TWY67" s="239"/>
      <c r="TWZ67" s="240"/>
      <c r="TXA67" s="240"/>
      <c r="TXB67" s="240"/>
      <c r="TXC67" s="239"/>
      <c r="TXD67" s="239"/>
      <c r="TXE67" s="240"/>
      <c r="TXF67" s="239"/>
      <c r="TXG67" s="239"/>
      <c r="TXH67" s="240"/>
      <c r="TXI67" s="240"/>
      <c r="TXJ67" s="240"/>
      <c r="TXK67" s="239"/>
      <c r="TXL67" s="239"/>
      <c r="TXM67" s="240"/>
      <c r="TXN67" s="239"/>
      <c r="TXO67" s="239"/>
      <c r="TXP67" s="240"/>
      <c r="TXQ67" s="240"/>
      <c r="TXR67" s="240"/>
      <c r="TXS67" s="239"/>
      <c r="TXT67" s="239"/>
      <c r="TXU67" s="240"/>
      <c r="TXV67" s="239"/>
      <c r="TXW67" s="239"/>
      <c r="TXX67" s="240"/>
      <c r="TXY67" s="240"/>
      <c r="TXZ67" s="240"/>
      <c r="TYA67" s="239"/>
      <c r="TYB67" s="239"/>
      <c r="TYC67" s="240"/>
      <c r="TYD67" s="239"/>
      <c r="TYE67" s="239"/>
      <c r="TYF67" s="240"/>
      <c r="TYG67" s="240"/>
      <c r="TYH67" s="240"/>
      <c r="TYI67" s="239"/>
      <c r="TYJ67" s="239"/>
      <c r="TYK67" s="240"/>
      <c r="TYL67" s="239"/>
      <c r="TYM67" s="239"/>
      <c r="TYN67" s="240"/>
      <c r="TYO67" s="240"/>
      <c r="TYP67" s="240"/>
      <c r="TYQ67" s="239"/>
      <c r="TYR67" s="239"/>
      <c r="TYS67" s="240"/>
      <c r="TYT67" s="239"/>
      <c r="TYU67" s="239"/>
      <c r="TYV67" s="240"/>
      <c r="TYW67" s="240"/>
      <c r="TYX67" s="240"/>
      <c r="TYY67" s="239"/>
      <c r="TYZ67" s="239"/>
      <c r="TZA67" s="240"/>
      <c r="TZB67" s="239"/>
      <c r="TZC67" s="239"/>
      <c r="TZD67" s="240"/>
      <c r="TZE67" s="240"/>
      <c r="TZF67" s="240"/>
      <c r="TZG67" s="239"/>
      <c r="TZH67" s="239"/>
      <c r="TZI67" s="240"/>
      <c r="TZJ67" s="239"/>
      <c r="TZK67" s="239"/>
      <c r="TZL67" s="240"/>
      <c r="TZM67" s="240"/>
      <c r="TZN67" s="240"/>
      <c r="TZO67" s="239"/>
      <c r="TZP67" s="239"/>
      <c r="TZQ67" s="240"/>
      <c r="TZR67" s="239"/>
      <c r="TZS67" s="239"/>
      <c r="TZT67" s="240"/>
      <c r="TZU67" s="240"/>
      <c r="TZV67" s="240"/>
      <c r="TZW67" s="239"/>
      <c r="TZX67" s="239"/>
      <c r="TZY67" s="240"/>
      <c r="TZZ67" s="239"/>
      <c r="UAA67" s="239"/>
      <c r="UAB67" s="240"/>
      <c r="UAC67" s="240"/>
      <c r="UAD67" s="240"/>
      <c r="UAE67" s="239"/>
      <c r="UAF67" s="239"/>
      <c r="UAG67" s="240"/>
      <c r="UAH67" s="239"/>
      <c r="UAI67" s="239"/>
      <c r="UAJ67" s="240"/>
      <c r="UAK67" s="240"/>
      <c r="UAL67" s="240"/>
      <c r="UAM67" s="239"/>
      <c r="UAN67" s="239"/>
      <c r="UAO67" s="240"/>
      <c r="UAP67" s="239"/>
      <c r="UAQ67" s="239"/>
      <c r="UAR67" s="240"/>
      <c r="UAS67" s="240"/>
      <c r="UAT67" s="240"/>
      <c r="UAU67" s="239"/>
      <c r="UAV67" s="239"/>
      <c r="UAW67" s="240"/>
      <c r="UAX67" s="239"/>
      <c r="UAY67" s="239"/>
      <c r="UAZ67" s="240"/>
      <c r="UBA67" s="240"/>
      <c r="UBB67" s="240"/>
      <c r="UBC67" s="239"/>
      <c r="UBD67" s="239"/>
      <c r="UBE67" s="240"/>
      <c r="UBF67" s="239"/>
      <c r="UBG67" s="239"/>
      <c r="UBH67" s="240"/>
      <c r="UBI67" s="240"/>
      <c r="UBJ67" s="240"/>
      <c r="UBK67" s="239"/>
      <c r="UBL67" s="239"/>
      <c r="UBM67" s="240"/>
      <c r="UBN67" s="239"/>
      <c r="UBO67" s="239"/>
      <c r="UBP67" s="240"/>
      <c r="UBQ67" s="240"/>
      <c r="UBR67" s="240"/>
      <c r="UBS67" s="239"/>
      <c r="UBT67" s="239"/>
      <c r="UBU67" s="240"/>
      <c r="UBV67" s="239"/>
      <c r="UBW67" s="239"/>
      <c r="UBX67" s="240"/>
      <c r="UBY67" s="240"/>
      <c r="UBZ67" s="240"/>
      <c r="UCA67" s="239"/>
      <c r="UCB67" s="239"/>
      <c r="UCC67" s="240"/>
      <c r="UCD67" s="239"/>
      <c r="UCE67" s="239"/>
      <c r="UCF67" s="240"/>
      <c r="UCG67" s="240"/>
      <c r="UCH67" s="240"/>
      <c r="UCI67" s="239"/>
      <c r="UCJ67" s="239"/>
      <c r="UCK67" s="240"/>
      <c r="UCL67" s="239"/>
      <c r="UCM67" s="239"/>
      <c r="UCN67" s="240"/>
      <c r="UCO67" s="240"/>
      <c r="UCP67" s="240"/>
      <c r="UCQ67" s="239"/>
      <c r="UCR67" s="239"/>
      <c r="UCS67" s="240"/>
      <c r="UCT67" s="239"/>
      <c r="UCU67" s="239"/>
      <c r="UCV67" s="240"/>
      <c r="UCW67" s="240"/>
      <c r="UCX67" s="240"/>
      <c r="UCY67" s="239"/>
      <c r="UCZ67" s="239"/>
      <c r="UDA67" s="240"/>
      <c r="UDB67" s="239"/>
      <c r="UDC67" s="239"/>
      <c r="UDD67" s="240"/>
      <c r="UDE67" s="240"/>
      <c r="UDF67" s="240"/>
      <c r="UDG67" s="239"/>
      <c r="UDH67" s="239"/>
      <c r="UDI67" s="240"/>
      <c r="UDJ67" s="239"/>
      <c r="UDK67" s="239"/>
      <c r="UDL67" s="240"/>
      <c r="UDM67" s="240"/>
      <c r="UDN67" s="240"/>
      <c r="UDO67" s="239"/>
      <c r="UDP67" s="239"/>
      <c r="UDQ67" s="240"/>
      <c r="UDR67" s="239"/>
      <c r="UDS67" s="239"/>
      <c r="UDT67" s="240"/>
      <c r="UDU67" s="240"/>
      <c r="UDV67" s="240"/>
      <c r="UDW67" s="239"/>
      <c r="UDX67" s="239"/>
      <c r="UDY67" s="240"/>
      <c r="UDZ67" s="239"/>
      <c r="UEA67" s="239"/>
      <c r="UEB67" s="240"/>
      <c r="UEC67" s="240"/>
      <c r="UED67" s="240"/>
      <c r="UEE67" s="239"/>
      <c r="UEF67" s="239"/>
      <c r="UEG67" s="240"/>
      <c r="UEH67" s="239"/>
      <c r="UEI67" s="239"/>
      <c r="UEJ67" s="240"/>
      <c r="UEK67" s="240"/>
      <c r="UEL67" s="240"/>
      <c r="UEM67" s="239"/>
      <c r="UEN67" s="239"/>
      <c r="UEO67" s="240"/>
      <c r="UEP67" s="239"/>
      <c r="UEQ67" s="239"/>
      <c r="UER67" s="240"/>
      <c r="UES67" s="240"/>
      <c r="UET67" s="240"/>
      <c r="UEU67" s="239"/>
      <c r="UEV67" s="239"/>
      <c r="UEW67" s="240"/>
      <c r="UEX67" s="239"/>
      <c r="UEY67" s="239"/>
      <c r="UEZ67" s="240"/>
      <c r="UFA67" s="240"/>
      <c r="UFB67" s="240"/>
      <c r="UFC67" s="239"/>
      <c r="UFD67" s="239"/>
      <c r="UFE67" s="240"/>
      <c r="UFF67" s="239"/>
      <c r="UFG67" s="239"/>
      <c r="UFH67" s="240"/>
      <c r="UFI67" s="240"/>
      <c r="UFJ67" s="240"/>
      <c r="UFK67" s="239"/>
      <c r="UFL67" s="239"/>
      <c r="UFM67" s="240"/>
      <c r="UFN67" s="239"/>
      <c r="UFO67" s="239"/>
      <c r="UFP67" s="240"/>
      <c r="UFQ67" s="240"/>
      <c r="UFR67" s="240"/>
      <c r="UFS67" s="239"/>
      <c r="UFT67" s="239"/>
      <c r="UFU67" s="240"/>
      <c r="UFV67" s="239"/>
      <c r="UFW67" s="239"/>
      <c r="UFX67" s="240"/>
      <c r="UFY67" s="240"/>
      <c r="UFZ67" s="240"/>
      <c r="UGA67" s="239"/>
      <c r="UGB67" s="239"/>
      <c r="UGC67" s="240"/>
      <c r="UGD67" s="239"/>
      <c r="UGE67" s="239"/>
      <c r="UGF67" s="240"/>
      <c r="UGG67" s="240"/>
      <c r="UGH67" s="240"/>
      <c r="UGI67" s="239"/>
      <c r="UGJ67" s="239"/>
      <c r="UGK67" s="240"/>
      <c r="UGL67" s="239"/>
      <c r="UGM67" s="239"/>
      <c r="UGN67" s="240"/>
      <c r="UGO67" s="240"/>
      <c r="UGP67" s="240"/>
      <c r="UGQ67" s="239"/>
      <c r="UGR67" s="239"/>
      <c r="UGS67" s="240"/>
      <c r="UGT67" s="239"/>
      <c r="UGU67" s="239"/>
      <c r="UGV67" s="240"/>
      <c r="UGW67" s="240"/>
      <c r="UGX67" s="240"/>
      <c r="UGY67" s="239"/>
      <c r="UGZ67" s="239"/>
      <c r="UHA67" s="240"/>
      <c r="UHB67" s="239"/>
      <c r="UHC67" s="239"/>
      <c r="UHD67" s="240"/>
      <c r="UHE67" s="240"/>
      <c r="UHF67" s="240"/>
      <c r="UHG67" s="239"/>
      <c r="UHH67" s="239"/>
      <c r="UHI67" s="240"/>
      <c r="UHJ67" s="239"/>
      <c r="UHK67" s="239"/>
      <c r="UHL67" s="240"/>
      <c r="UHM67" s="240"/>
      <c r="UHN67" s="240"/>
      <c r="UHO67" s="239"/>
      <c r="UHP67" s="239"/>
      <c r="UHQ67" s="240"/>
      <c r="UHR67" s="239"/>
      <c r="UHS67" s="239"/>
      <c r="UHT67" s="240"/>
      <c r="UHU67" s="240"/>
      <c r="UHV67" s="240"/>
      <c r="UHW67" s="239"/>
      <c r="UHX67" s="239"/>
      <c r="UHY67" s="240"/>
      <c r="UHZ67" s="239"/>
      <c r="UIA67" s="239"/>
      <c r="UIB67" s="240"/>
      <c r="UIC67" s="240"/>
      <c r="UID67" s="240"/>
      <c r="UIE67" s="239"/>
      <c r="UIF67" s="239"/>
      <c r="UIG67" s="240"/>
      <c r="UIH67" s="239"/>
      <c r="UII67" s="239"/>
      <c r="UIJ67" s="240"/>
      <c r="UIK67" s="240"/>
      <c r="UIL67" s="240"/>
      <c r="UIM67" s="239"/>
      <c r="UIN67" s="239"/>
      <c r="UIO67" s="240"/>
      <c r="UIP67" s="239"/>
      <c r="UIQ67" s="239"/>
      <c r="UIR67" s="240"/>
      <c r="UIS67" s="240"/>
      <c r="UIT67" s="240"/>
      <c r="UIU67" s="239"/>
      <c r="UIV67" s="239"/>
      <c r="UIW67" s="240"/>
      <c r="UIX67" s="239"/>
      <c r="UIY67" s="239"/>
      <c r="UIZ67" s="240"/>
      <c r="UJA67" s="240"/>
      <c r="UJB67" s="240"/>
      <c r="UJC67" s="239"/>
      <c r="UJD67" s="239"/>
      <c r="UJE67" s="240"/>
      <c r="UJF67" s="239"/>
      <c r="UJG67" s="239"/>
      <c r="UJH67" s="240"/>
      <c r="UJI67" s="240"/>
      <c r="UJJ67" s="240"/>
      <c r="UJK67" s="239"/>
      <c r="UJL67" s="239"/>
      <c r="UJM67" s="240"/>
      <c r="UJN67" s="239"/>
      <c r="UJO67" s="239"/>
      <c r="UJP67" s="240"/>
      <c r="UJQ67" s="240"/>
      <c r="UJR67" s="240"/>
      <c r="UJS67" s="239"/>
      <c r="UJT67" s="239"/>
      <c r="UJU67" s="240"/>
      <c r="UJV67" s="239"/>
      <c r="UJW67" s="239"/>
      <c r="UJX67" s="240"/>
      <c r="UJY67" s="240"/>
      <c r="UJZ67" s="240"/>
      <c r="UKA67" s="239"/>
      <c r="UKB67" s="239"/>
      <c r="UKC67" s="240"/>
      <c r="UKD67" s="239"/>
      <c r="UKE67" s="239"/>
      <c r="UKF67" s="240"/>
      <c r="UKG67" s="240"/>
      <c r="UKH67" s="240"/>
      <c r="UKI67" s="239"/>
      <c r="UKJ67" s="239"/>
      <c r="UKK67" s="240"/>
      <c r="UKL67" s="239"/>
      <c r="UKM67" s="239"/>
      <c r="UKN67" s="240"/>
      <c r="UKO67" s="240"/>
      <c r="UKP67" s="240"/>
      <c r="UKQ67" s="239"/>
      <c r="UKR67" s="239"/>
      <c r="UKS67" s="240"/>
      <c r="UKT67" s="239"/>
      <c r="UKU67" s="239"/>
      <c r="UKV67" s="240"/>
      <c r="UKW67" s="240"/>
      <c r="UKX67" s="240"/>
      <c r="UKY67" s="239"/>
      <c r="UKZ67" s="239"/>
      <c r="ULA67" s="240"/>
      <c r="ULB67" s="239"/>
      <c r="ULC67" s="239"/>
      <c r="ULD67" s="240"/>
      <c r="ULE67" s="240"/>
      <c r="ULF67" s="240"/>
      <c r="ULG67" s="239"/>
      <c r="ULH67" s="239"/>
      <c r="ULI67" s="240"/>
      <c r="ULJ67" s="239"/>
      <c r="ULK67" s="239"/>
      <c r="ULL67" s="240"/>
      <c r="ULM67" s="240"/>
      <c r="ULN67" s="240"/>
      <c r="ULO67" s="239"/>
      <c r="ULP67" s="239"/>
      <c r="ULQ67" s="240"/>
      <c r="ULR67" s="239"/>
      <c r="ULS67" s="239"/>
      <c r="ULT67" s="240"/>
      <c r="ULU67" s="240"/>
      <c r="ULV67" s="240"/>
      <c r="ULW67" s="239"/>
      <c r="ULX67" s="239"/>
      <c r="ULY67" s="240"/>
      <c r="ULZ67" s="239"/>
      <c r="UMA67" s="239"/>
      <c r="UMB67" s="240"/>
      <c r="UMC67" s="240"/>
      <c r="UMD67" s="240"/>
      <c r="UME67" s="239"/>
      <c r="UMF67" s="239"/>
      <c r="UMG67" s="240"/>
      <c r="UMH67" s="239"/>
      <c r="UMI67" s="239"/>
      <c r="UMJ67" s="240"/>
      <c r="UMK67" s="240"/>
      <c r="UML67" s="240"/>
      <c r="UMM67" s="239"/>
      <c r="UMN67" s="239"/>
      <c r="UMO67" s="240"/>
      <c r="UMP67" s="239"/>
      <c r="UMQ67" s="239"/>
      <c r="UMR67" s="240"/>
      <c r="UMS67" s="240"/>
      <c r="UMT67" s="240"/>
      <c r="UMU67" s="239"/>
      <c r="UMV67" s="239"/>
      <c r="UMW67" s="240"/>
      <c r="UMX67" s="239"/>
      <c r="UMY67" s="239"/>
      <c r="UMZ67" s="240"/>
      <c r="UNA67" s="240"/>
      <c r="UNB67" s="240"/>
      <c r="UNC67" s="239"/>
      <c r="UND67" s="239"/>
      <c r="UNE67" s="240"/>
      <c r="UNF67" s="239"/>
      <c r="UNG67" s="239"/>
      <c r="UNH67" s="240"/>
      <c r="UNI67" s="240"/>
      <c r="UNJ67" s="240"/>
      <c r="UNK67" s="239"/>
      <c r="UNL67" s="239"/>
      <c r="UNM67" s="240"/>
      <c r="UNN67" s="239"/>
      <c r="UNO67" s="239"/>
      <c r="UNP67" s="240"/>
      <c r="UNQ67" s="240"/>
      <c r="UNR67" s="240"/>
      <c r="UNS67" s="239"/>
      <c r="UNT67" s="239"/>
      <c r="UNU67" s="240"/>
      <c r="UNV67" s="239"/>
      <c r="UNW67" s="239"/>
      <c r="UNX67" s="240"/>
      <c r="UNY67" s="240"/>
      <c r="UNZ67" s="240"/>
      <c r="UOA67" s="239"/>
      <c r="UOB67" s="239"/>
      <c r="UOC67" s="240"/>
      <c r="UOD67" s="239"/>
      <c r="UOE67" s="239"/>
      <c r="UOF67" s="240"/>
      <c r="UOG67" s="240"/>
      <c r="UOH67" s="240"/>
      <c r="UOI67" s="239"/>
      <c r="UOJ67" s="239"/>
      <c r="UOK67" s="240"/>
      <c r="UOL67" s="239"/>
      <c r="UOM67" s="239"/>
      <c r="UON67" s="240"/>
      <c r="UOO67" s="240"/>
      <c r="UOP67" s="240"/>
      <c r="UOQ67" s="239"/>
      <c r="UOR67" s="239"/>
      <c r="UOS67" s="240"/>
      <c r="UOT67" s="239"/>
      <c r="UOU67" s="239"/>
      <c r="UOV67" s="240"/>
      <c r="UOW67" s="240"/>
      <c r="UOX67" s="240"/>
      <c r="UOY67" s="239"/>
      <c r="UOZ67" s="239"/>
      <c r="UPA67" s="240"/>
      <c r="UPB67" s="239"/>
      <c r="UPC67" s="239"/>
      <c r="UPD67" s="240"/>
      <c r="UPE67" s="240"/>
      <c r="UPF67" s="240"/>
      <c r="UPG67" s="239"/>
      <c r="UPH67" s="239"/>
      <c r="UPI67" s="240"/>
      <c r="UPJ67" s="239"/>
      <c r="UPK67" s="239"/>
      <c r="UPL67" s="240"/>
      <c r="UPM67" s="240"/>
      <c r="UPN67" s="240"/>
      <c r="UPO67" s="239"/>
      <c r="UPP67" s="239"/>
      <c r="UPQ67" s="240"/>
      <c r="UPR67" s="239"/>
      <c r="UPS67" s="239"/>
      <c r="UPT67" s="240"/>
      <c r="UPU67" s="240"/>
      <c r="UPV67" s="240"/>
      <c r="UPW67" s="239"/>
      <c r="UPX67" s="239"/>
      <c r="UPY67" s="240"/>
      <c r="UPZ67" s="239"/>
      <c r="UQA67" s="239"/>
      <c r="UQB67" s="240"/>
      <c r="UQC67" s="240"/>
      <c r="UQD67" s="240"/>
      <c r="UQE67" s="239"/>
      <c r="UQF67" s="239"/>
      <c r="UQG67" s="240"/>
      <c r="UQH67" s="239"/>
      <c r="UQI67" s="239"/>
      <c r="UQJ67" s="240"/>
      <c r="UQK67" s="240"/>
      <c r="UQL67" s="240"/>
      <c r="UQM67" s="239"/>
      <c r="UQN67" s="239"/>
      <c r="UQO67" s="240"/>
      <c r="UQP67" s="239"/>
      <c r="UQQ67" s="239"/>
      <c r="UQR67" s="240"/>
      <c r="UQS67" s="240"/>
      <c r="UQT67" s="240"/>
      <c r="UQU67" s="239"/>
      <c r="UQV67" s="239"/>
      <c r="UQW67" s="240"/>
      <c r="UQX67" s="239"/>
      <c r="UQY67" s="239"/>
      <c r="UQZ67" s="240"/>
      <c r="URA67" s="240"/>
      <c r="URB67" s="240"/>
      <c r="URC67" s="239"/>
      <c r="URD67" s="239"/>
      <c r="URE67" s="240"/>
      <c r="URF67" s="239"/>
      <c r="URG67" s="239"/>
      <c r="URH67" s="240"/>
      <c r="URI67" s="240"/>
      <c r="URJ67" s="240"/>
      <c r="URK67" s="239"/>
      <c r="URL67" s="239"/>
      <c r="URM67" s="240"/>
      <c r="URN67" s="239"/>
      <c r="URO67" s="239"/>
      <c r="URP67" s="240"/>
      <c r="URQ67" s="240"/>
      <c r="URR67" s="240"/>
      <c r="URS67" s="239"/>
      <c r="URT67" s="239"/>
      <c r="URU67" s="240"/>
      <c r="URV67" s="239"/>
      <c r="URW67" s="239"/>
      <c r="URX67" s="240"/>
      <c r="URY67" s="240"/>
      <c r="URZ67" s="240"/>
      <c r="USA67" s="239"/>
      <c r="USB67" s="239"/>
      <c r="USC67" s="240"/>
      <c r="USD67" s="239"/>
      <c r="USE67" s="239"/>
      <c r="USF67" s="240"/>
      <c r="USG67" s="240"/>
      <c r="USH67" s="240"/>
      <c r="USI67" s="239"/>
      <c r="USJ67" s="239"/>
      <c r="USK67" s="240"/>
      <c r="USL67" s="239"/>
      <c r="USM67" s="239"/>
      <c r="USN67" s="240"/>
      <c r="USO67" s="240"/>
      <c r="USP67" s="240"/>
      <c r="USQ67" s="239"/>
      <c r="USR67" s="239"/>
      <c r="USS67" s="240"/>
      <c r="UST67" s="239"/>
      <c r="USU67" s="239"/>
      <c r="USV67" s="240"/>
      <c r="USW67" s="240"/>
      <c r="USX67" s="240"/>
      <c r="USY67" s="239"/>
      <c r="USZ67" s="239"/>
      <c r="UTA67" s="240"/>
      <c r="UTB67" s="239"/>
      <c r="UTC67" s="239"/>
      <c r="UTD67" s="240"/>
      <c r="UTE67" s="240"/>
      <c r="UTF67" s="240"/>
      <c r="UTG67" s="239"/>
      <c r="UTH67" s="239"/>
      <c r="UTI67" s="240"/>
      <c r="UTJ67" s="239"/>
      <c r="UTK67" s="239"/>
      <c r="UTL67" s="240"/>
      <c r="UTM67" s="240"/>
      <c r="UTN67" s="240"/>
      <c r="UTO67" s="239"/>
      <c r="UTP67" s="239"/>
      <c r="UTQ67" s="240"/>
      <c r="UTR67" s="239"/>
      <c r="UTS67" s="239"/>
      <c r="UTT67" s="240"/>
      <c r="UTU67" s="240"/>
      <c r="UTV67" s="240"/>
      <c r="UTW67" s="239"/>
      <c r="UTX67" s="239"/>
      <c r="UTY67" s="240"/>
      <c r="UTZ67" s="239"/>
      <c r="UUA67" s="239"/>
      <c r="UUB67" s="240"/>
      <c r="UUC67" s="240"/>
      <c r="UUD67" s="240"/>
      <c r="UUE67" s="239"/>
      <c r="UUF67" s="239"/>
      <c r="UUG67" s="240"/>
      <c r="UUH67" s="239"/>
      <c r="UUI67" s="239"/>
      <c r="UUJ67" s="240"/>
      <c r="UUK67" s="240"/>
      <c r="UUL67" s="240"/>
      <c r="UUM67" s="239"/>
      <c r="UUN67" s="239"/>
      <c r="UUO67" s="240"/>
      <c r="UUP67" s="239"/>
      <c r="UUQ67" s="239"/>
      <c r="UUR67" s="240"/>
      <c r="UUS67" s="240"/>
      <c r="UUT67" s="240"/>
      <c r="UUU67" s="239"/>
      <c r="UUV67" s="239"/>
      <c r="UUW67" s="240"/>
      <c r="UUX67" s="239"/>
      <c r="UUY67" s="239"/>
      <c r="UUZ67" s="240"/>
      <c r="UVA67" s="240"/>
      <c r="UVB67" s="240"/>
      <c r="UVC67" s="239"/>
      <c r="UVD67" s="239"/>
      <c r="UVE67" s="240"/>
      <c r="UVF67" s="239"/>
      <c r="UVG67" s="239"/>
      <c r="UVH67" s="240"/>
      <c r="UVI67" s="240"/>
      <c r="UVJ67" s="240"/>
      <c r="UVK67" s="239"/>
      <c r="UVL67" s="239"/>
      <c r="UVM67" s="240"/>
      <c r="UVN67" s="239"/>
      <c r="UVO67" s="239"/>
      <c r="UVP67" s="240"/>
      <c r="UVQ67" s="240"/>
      <c r="UVR67" s="240"/>
      <c r="UVS67" s="239"/>
      <c r="UVT67" s="239"/>
      <c r="UVU67" s="240"/>
      <c r="UVV67" s="239"/>
      <c r="UVW67" s="239"/>
      <c r="UVX67" s="240"/>
      <c r="UVY67" s="240"/>
      <c r="UVZ67" s="240"/>
      <c r="UWA67" s="239"/>
      <c r="UWB67" s="239"/>
      <c r="UWC67" s="240"/>
      <c r="UWD67" s="239"/>
      <c r="UWE67" s="239"/>
      <c r="UWF67" s="240"/>
      <c r="UWG67" s="240"/>
      <c r="UWH67" s="240"/>
      <c r="UWI67" s="239"/>
      <c r="UWJ67" s="239"/>
      <c r="UWK67" s="240"/>
      <c r="UWL67" s="239"/>
      <c r="UWM67" s="239"/>
      <c r="UWN67" s="240"/>
      <c r="UWO67" s="240"/>
      <c r="UWP67" s="240"/>
      <c r="UWQ67" s="239"/>
      <c r="UWR67" s="239"/>
      <c r="UWS67" s="240"/>
      <c r="UWT67" s="239"/>
      <c r="UWU67" s="239"/>
      <c r="UWV67" s="240"/>
      <c r="UWW67" s="240"/>
      <c r="UWX67" s="240"/>
      <c r="UWY67" s="239"/>
      <c r="UWZ67" s="239"/>
      <c r="UXA67" s="240"/>
      <c r="UXB67" s="239"/>
      <c r="UXC67" s="239"/>
      <c r="UXD67" s="240"/>
      <c r="UXE67" s="240"/>
      <c r="UXF67" s="240"/>
      <c r="UXG67" s="239"/>
      <c r="UXH67" s="239"/>
      <c r="UXI67" s="240"/>
      <c r="UXJ67" s="239"/>
      <c r="UXK67" s="239"/>
      <c r="UXL67" s="240"/>
      <c r="UXM67" s="240"/>
      <c r="UXN67" s="240"/>
      <c r="UXO67" s="239"/>
      <c r="UXP67" s="239"/>
      <c r="UXQ67" s="240"/>
      <c r="UXR67" s="239"/>
      <c r="UXS67" s="239"/>
      <c r="UXT67" s="240"/>
      <c r="UXU67" s="240"/>
      <c r="UXV67" s="240"/>
      <c r="UXW67" s="239"/>
      <c r="UXX67" s="239"/>
      <c r="UXY67" s="240"/>
      <c r="UXZ67" s="239"/>
      <c r="UYA67" s="239"/>
      <c r="UYB67" s="240"/>
      <c r="UYC67" s="240"/>
      <c r="UYD67" s="240"/>
      <c r="UYE67" s="239"/>
      <c r="UYF67" s="239"/>
      <c r="UYG67" s="240"/>
      <c r="UYH67" s="239"/>
      <c r="UYI67" s="239"/>
      <c r="UYJ67" s="240"/>
      <c r="UYK67" s="240"/>
      <c r="UYL67" s="240"/>
      <c r="UYM67" s="239"/>
      <c r="UYN67" s="239"/>
      <c r="UYO67" s="240"/>
      <c r="UYP67" s="239"/>
      <c r="UYQ67" s="239"/>
      <c r="UYR67" s="240"/>
      <c r="UYS67" s="240"/>
      <c r="UYT67" s="240"/>
      <c r="UYU67" s="239"/>
      <c r="UYV67" s="239"/>
      <c r="UYW67" s="240"/>
      <c r="UYX67" s="239"/>
      <c r="UYY67" s="239"/>
      <c r="UYZ67" s="240"/>
      <c r="UZA67" s="240"/>
      <c r="UZB67" s="240"/>
      <c r="UZC67" s="239"/>
      <c r="UZD67" s="239"/>
      <c r="UZE67" s="240"/>
      <c r="UZF67" s="239"/>
      <c r="UZG67" s="239"/>
      <c r="UZH67" s="240"/>
      <c r="UZI67" s="240"/>
      <c r="UZJ67" s="240"/>
      <c r="UZK67" s="239"/>
      <c r="UZL67" s="239"/>
      <c r="UZM67" s="240"/>
      <c r="UZN67" s="239"/>
      <c r="UZO67" s="239"/>
      <c r="UZP67" s="240"/>
      <c r="UZQ67" s="240"/>
      <c r="UZR67" s="240"/>
      <c r="UZS67" s="239"/>
      <c r="UZT67" s="239"/>
      <c r="UZU67" s="240"/>
      <c r="UZV67" s="239"/>
      <c r="UZW67" s="239"/>
      <c r="UZX67" s="240"/>
      <c r="UZY67" s="240"/>
      <c r="UZZ67" s="240"/>
      <c r="VAA67" s="239"/>
      <c r="VAB67" s="239"/>
      <c r="VAC67" s="240"/>
      <c r="VAD67" s="239"/>
      <c r="VAE67" s="239"/>
      <c r="VAF67" s="240"/>
      <c r="VAG67" s="240"/>
      <c r="VAH67" s="240"/>
      <c r="VAI67" s="239"/>
      <c r="VAJ67" s="239"/>
      <c r="VAK67" s="240"/>
      <c r="VAL67" s="239"/>
      <c r="VAM67" s="239"/>
      <c r="VAN67" s="240"/>
      <c r="VAO67" s="240"/>
      <c r="VAP67" s="240"/>
      <c r="VAQ67" s="239"/>
      <c r="VAR67" s="239"/>
      <c r="VAS67" s="240"/>
      <c r="VAT67" s="239"/>
      <c r="VAU67" s="239"/>
      <c r="VAV67" s="240"/>
      <c r="VAW67" s="240"/>
      <c r="VAX67" s="240"/>
      <c r="VAY67" s="239"/>
      <c r="VAZ67" s="239"/>
      <c r="VBA67" s="240"/>
      <c r="VBB67" s="239"/>
      <c r="VBC67" s="239"/>
      <c r="VBD67" s="240"/>
      <c r="VBE67" s="240"/>
      <c r="VBF67" s="240"/>
      <c r="VBG67" s="239"/>
      <c r="VBH67" s="239"/>
      <c r="VBI67" s="240"/>
      <c r="VBJ67" s="239"/>
      <c r="VBK67" s="239"/>
      <c r="VBL67" s="240"/>
      <c r="VBM67" s="240"/>
      <c r="VBN67" s="240"/>
      <c r="VBO67" s="239"/>
      <c r="VBP67" s="239"/>
      <c r="VBQ67" s="240"/>
      <c r="VBR67" s="239"/>
      <c r="VBS67" s="239"/>
      <c r="VBT67" s="240"/>
      <c r="VBU67" s="240"/>
      <c r="VBV67" s="240"/>
      <c r="VBW67" s="239"/>
      <c r="VBX67" s="239"/>
      <c r="VBY67" s="240"/>
      <c r="VBZ67" s="239"/>
      <c r="VCA67" s="239"/>
      <c r="VCB67" s="240"/>
      <c r="VCC67" s="240"/>
      <c r="VCD67" s="240"/>
      <c r="VCE67" s="239"/>
      <c r="VCF67" s="239"/>
      <c r="VCG67" s="240"/>
      <c r="VCH67" s="239"/>
      <c r="VCI67" s="239"/>
      <c r="VCJ67" s="240"/>
      <c r="VCK67" s="240"/>
      <c r="VCL67" s="240"/>
      <c r="VCM67" s="239"/>
      <c r="VCN67" s="239"/>
      <c r="VCO67" s="240"/>
      <c r="VCP67" s="239"/>
      <c r="VCQ67" s="239"/>
      <c r="VCR67" s="240"/>
      <c r="VCS67" s="240"/>
      <c r="VCT67" s="240"/>
      <c r="VCU67" s="239"/>
      <c r="VCV67" s="239"/>
      <c r="VCW67" s="240"/>
      <c r="VCX67" s="239"/>
      <c r="VCY67" s="239"/>
      <c r="VCZ67" s="240"/>
      <c r="VDA67" s="240"/>
      <c r="VDB67" s="240"/>
      <c r="VDC67" s="239"/>
      <c r="VDD67" s="239"/>
      <c r="VDE67" s="240"/>
      <c r="VDF67" s="239"/>
      <c r="VDG67" s="239"/>
      <c r="VDH67" s="240"/>
      <c r="VDI67" s="240"/>
      <c r="VDJ67" s="240"/>
      <c r="VDK67" s="239"/>
      <c r="VDL67" s="239"/>
      <c r="VDM67" s="240"/>
      <c r="VDN67" s="239"/>
      <c r="VDO67" s="239"/>
      <c r="VDP67" s="240"/>
      <c r="VDQ67" s="240"/>
      <c r="VDR67" s="240"/>
      <c r="VDS67" s="239"/>
      <c r="VDT67" s="239"/>
      <c r="VDU67" s="240"/>
      <c r="VDV67" s="239"/>
      <c r="VDW67" s="239"/>
      <c r="VDX67" s="240"/>
      <c r="VDY67" s="240"/>
      <c r="VDZ67" s="240"/>
      <c r="VEA67" s="239"/>
      <c r="VEB67" s="239"/>
      <c r="VEC67" s="240"/>
      <c r="VED67" s="239"/>
      <c r="VEE67" s="239"/>
      <c r="VEF67" s="240"/>
      <c r="VEG67" s="240"/>
      <c r="VEH67" s="240"/>
      <c r="VEI67" s="239"/>
      <c r="VEJ67" s="239"/>
      <c r="VEK67" s="240"/>
      <c r="VEL67" s="239"/>
      <c r="VEM67" s="239"/>
      <c r="VEN67" s="240"/>
      <c r="VEO67" s="240"/>
      <c r="VEP67" s="240"/>
      <c r="VEQ67" s="239"/>
      <c r="VER67" s="239"/>
      <c r="VES67" s="240"/>
      <c r="VET67" s="239"/>
      <c r="VEU67" s="239"/>
      <c r="VEV67" s="240"/>
      <c r="VEW67" s="240"/>
      <c r="VEX67" s="240"/>
      <c r="VEY67" s="239"/>
      <c r="VEZ67" s="239"/>
      <c r="VFA67" s="240"/>
      <c r="VFB67" s="239"/>
      <c r="VFC67" s="239"/>
      <c r="VFD67" s="240"/>
      <c r="VFE67" s="240"/>
      <c r="VFF67" s="240"/>
      <c r="VFG67" s="239"/>
      <c r="VFH67" s="239"/>
      <c r="VFI67" s="240"/>
      <c r="VFJ67" s="239"/>
      <c r="VFK67" s="239"/>
      <c r="VFL67" s="240"/>
      <c r="VFM67" s="240"/>
      <c r="VFN67" s="240"/>
      <c r="VFO67" s="239"/>
      <c r="VFP67" s="239"/>
      <c r="VFQ67" s="240"/>
      <c r="VFR67" s="239"/>
      <c r="VFS67" s="239"/>
      <c r="VFT67" s="240"/>
      <c r="VFU67" s="240"/>
      <c r="VFV67" s="240"/>
      <c r="VFW67" s="239"/>
      <c r="VFX67" s="239"/>
      <c r="VFY67" s="240"/>
      <c r="VFZ67" s="239"/>
      <c r="VGA67" s="239"/>
      <c r="VGB67" s="240"/>
      <c r="VGC67" s="240"/>
      <c r="VGD67" s="240"/>
      <c r="VGE67" s="239"/>
      <c r="VGF67" s="239"/>
      <c r="VGG67" s="240"/>
      <c r="VGH67" s="239"/>
      <c r="VGI67" s="239"/>
      <c r="VGJ67" s="240"/>
      <c r="VGK67" s="240"/>
      <c r="VGL67" s="240"/>
      <c r="VGM67" s="239"/>
      <c r="VGN67" s="239"/>
      <c r="VGO67" s="240"/>
      <c r="VGP67" s="239"/>
      <c r="VGQ67" s="239"/>
      <c r="VGR67" s="240"/>
      <c r="VGS67" s="240"/>
      <c r="VGT67" s="240"/>
      <c r="VGU67" s="239"/>
      <c r="VGV67" s="239"/>
      <c r="VGW67" s="240"/>
      <c r="VGX67" s="239"/>
      <c r="VGY67" s="239"/>
      <c r="VGZ67" s="240"/>
      <c r="VHA67" s="240"/>
      <c r="VHB67" s="240"/>
      <c r="VHC67" s="239"/>
      <c r="VHD67" s="239"/>
      <c r="VHE67" s="240"/>
      <c r="VHF67" s="239"/>
      <c r="VHG67" s="239"/>
      <c r="VHH67" s="240"/>
      <c r="VHI67" s="240"/>
      <c r="VHJ67" s="240"/>
      <c r="VHK67" s="239"/>
      <c r="VHL67" s="239"/>
      <c r="VHM67" s="240"/>
      <c r="VHN67" s="239"/>
      <c r="VHO67" s="239"/>
      <c r="VHP67" s="240"/>
      <c r="VHQ67" s="240"/>
      <c r="VHR67" s="240"/>
      <c r="VHS67" s="239"/>
      <c r="VHT67" s="239"/>
      <c r="VHU67" s="240"/>
      <c r="VHV67" s="239"/>
      <c r="VHW67" s="239"/>
      <c r="VHX67" s="240"/>
      <c r="VHY67" s="240"/>
      <c r="VHZ67" s="240"/>
      <c r="VIA67" s="239"/>
      <c r="VIB67" s="239"/>
      <c r="VIC67" s="240"/>
      <c r="VID67" s="239"/>
      <c r="VIE67" s="239"/>
      <c r="VIF67" s="240"/>
      <c r="VIG67" s="240"/>
      <c r="VIH67" s="240"/>
      <c r="VII67" s="239"/>
      <c r="VIJ67" s="239"/>
      <c r="VIK67" s="240"/>
      <c r="VIL67" s="239"/>
      <c r="VIM67" s="239"/>
      <c r="VIN67" s="240"/>
      <c r="VIO67" s="240"/>
      <c r="VIP67" s="240"/>
      <c r="VIQ67" s="239"/>
      <c r="VIR67" s="239"/>
      <c r="VIS67" s="240"/>
      <c r="VIT67" s="239"/>
      <c r="VIU67" s="239"/>
      <c r="VIV67" s="240"/>
      <c r="VIW67" s="240"/>
      <c r="VIX67" s="240"/>
      <c r="VIY67" s="239"/>
      <c r="VIZ67" s="239"/>
      <c r="VJA67" s="240"/>
      <c r="VJB67" s="239"/>
      <c r="VJC67" s="239"/>
      <c r="VJD67" s="240"/>
      <c r="VJE67" s="240"/>
      <c r="VJF67" s="240"/>
      <c r="VJG67" s="239"/>
      <c r="VJH67" s="239"/>
      <c r="VJI67" s="240"/>
      <c r="VJJ67" s="239"/>
      <c r="VJK67" s="239"/>
      <c r="VJL67" s="240"/>
      <c r="VJM67" s="240"/>
      <c r="VJN67" s="240"/>
      <c r="VJO67" s="239"/>
      <c r="VJP67" s="239"/>
      <c r="VJQ67" s="240"/>
      <c r="VJR67" s="239"/>
      <c r="VJS67" s="239"/>
      <c r="VJT67" s="240"/>
      <c r="VJU67" s="240"/>
      <c r="VJV67" s="240"/>
      <c r="VJW67" s="239"/>
      <c r="VJX67" s="239"/>
      <c r="VJY67" s="240"/>
      <c r="VJZ67" s="239"/>
      <c r="VKA67" s="239"/>
      <c r="VKB67" s="240"/>
      <c r="VKC67" s="240"/>
      <c r="VKD67" s="240"/>
      <c r="VKE67" s="239"/>
      <c r="VKF67" s="239"/>
      <c r="VKG67" s="240"/>
      <c r="VKH67" s="239"/>
      <c r="VKI67" s="239"/>
      <c r="VKJ67" s="240"/>
      <c r="VKK67" s="240"/>
      <c r="VKL67" s="240"/>
      <c r="VKM67" s="239"/>
      <c r="VKN67" s="239"/>
      <c r="VKO67" s="240"/>
      <c r="VKP67" s="239"/>
      <c r="VKQ67" s="239"/>
      <c r="VKR67" s="240"/>
      <c r="VKS67" s="240"/>
      <c r="VKT67" s="240"/>
      <c r="VKU67" s="239"/>
      <c r="VKV67" s="239"/>
      <c r="VKW67" s="240"/>
      <c r="VKX67" s="239"/>
      <c r="VKY67" s="239"/>
      <c r="VKZ67" s="240"/>
      <c r="VLA67" s="240"/>
      <c r="VLB67" s="240"/>
      <c r="VLC67" s="239"/>
      <c r="VLD67" s="239"/>
      <c r="VLE67" s="240"/>
      <c r="VLF67" s="239"/>
      <c r="VLG67" s="239"/>
      <c r="VLH67" s="240"/>
      <c r="VLI67" s="240"/>
      <c r="VLJ67" s="240"/>
      <c r="VLK67" s="239"/>
      <c r="VLL67" s="239"/>
      <c r="VLM67" s="240"/>
      <c r="VLN67" s="239"/>
      <c r="VLO67" s="239"/>
      <c r="VLP67" s="240"/>
      <c r="VLQ67" s="240"/>
      <c r="VLR67" s="240"/>
      <c r="VLS67" s="239"/>
      <c r="VLT67" s="239"/>
      <c r="VLU67" s="240"/>
      <c r="VLV67" s="239"/>
      <c r="VLW67" s="239"/>
      <c r="VLX67" s="240"/>
      <c r="VLY67" s="240"/>
      <c r="VLZ67" s="240"/>
      <c r="VMA67" s="239"/>
      <c r="VMB67" s="239"/>
      <c r="VMC67" s="240"/>
      <c r="VMD67" s="239"/>
      <c r="VME67" s="239"/>
      <c r="VMF67" s="240"/>
      <c r="VMG67" s="240"/>
      <c r="VMH67" s="240"/>
      <c r="VMI67" s="239"/>
      <c r="VMJ67" s="239"/>
      <c r="VMK67" s="240"/>
      <c r="VML67" s="239"/>
      <c r="VMM67" s="239"/>
      <c r="VMN67" s="240"/>
      <c r="VMO67" s="240"/>
      <c r="VMP67" s="240"/>
      <c r="VMQ67" s="239"/>
      <c r="VMR67" s="239"/>
      <c r="VMS67" s="240"/>
      <c r="VMT67" s="239"/>
      <c r="VMU67" s="239"/>
      <c r="VMV67" s="240"/>
      <c r="VMW67" s="240"/>
      <c r="VMX67" s="240"/>
      <c r="VMY67" s="239"/>
      <c r="VMZ67" s="239"/>
      <c r="VNA67" s="240"/>
      <c r="VNB67" s="239"/>
      <c r="VNC67" s="239"/>
      <c r="VND67" s="240"/>
      <c r="VNE67" s="240"/>
      <c r="VNF67" s="240"/>
      <c r="VNG67" s="239"/>
      <c r="VNH67" s="239"/>
      <c r="VNI67" s="240"/>
      <c r="VNJ67" s="239"/>
      <c r="VNK67" s="239"/>
      <c r="VNL67" s="240"/>
      <c r="VNM67" s="240"/>
      <c r="VNN67" s="240"/>
      <c r="VNO67" s="239"/>
      <c r="VNP67" s="239"/>
      <c r="VNQ67" s="240"/>
      <c r="VNR67" s="239"/>
      <c r="VNS67" s="239"/>
      <c r="VNT67" s="240"/>
      <c r="VNU67" s="240"/>
      <c r="VNV67" s="240"/>
      <c r="VNW67" s="239"/>
      <c r="VNX67" s="239"/>
      <c r="VNY67" s="240"/>
      <c r="VNZ67" s="239"/>
      <c r="VOA67" s="239"/>
      <c r="VOB67" s="240"/>
      <c r="VOC67" s="240"/>
      <c r="VOD67" s="240"/>
      <c r="VOE67" s="239"/>
      <c r="VOF67" s="239"/>
      <c r="VOG67" s="240"/>
      <c r="VOH67" s="239"/>
      <c r="VOI67" s="239"/>
      <c r="VOJ67" s="240"/>
      <c r="VOK67" s="240"/>
      <c r="VOL67" s="240"/>
      <c r="VOM67" s="239"/>
      <c r="VON67" s="239"/>
      <c r="VOO67" s="240"/>
      <c r="VOP67" s="239"/>
      <c r="VOQ67" s="239"/>
      <c r="VOR67" s="240"/>
      <c r="VOS67" s="240"/>
      <c r="VOT67" s="240"/>
      <c r="VOU67" s="239"/>
      <c r="VOV67" s="239"/>
      <c r="VOW67" s="240"/>
      <c r="VOX67" s="239"/>
      <c r="VOY67" s="239"/>
      <c r="VOZ67" s="240"/>
      <c r="VPA67" s="240"/>
      <c r="VPB67" s="240"/>
      <c r="VPC67" s="239"/>
      <c r="VPD67" s="239"/>
      <c r="VPE67" s="240"/>
      <c r="VPF67" s="239"/>
      <c r="VPG67" s="239"/>
      <c r="VPH67" s="240"/>
      <c r="VPI67" s="240"/>
      <c r="VPJ67" s="240"/>
      <c r="VPK67" s="239"/>
      <c r="VPL67" s="239"/>
      <c r="VPM67" s="240"/>
      <c r="VPN67" s="239"/>
      <c r="VPO67" s="239"/>
      <c r="VPP67" s="240"/>
      <c r="VPQ67" s="240"/>
      <c r="VPR67" s="240"/>
      <c r="VPS67" s="239"/>
      <c r="VPT67" s="239"/>
      <c r="VPU67" s="240"/>
      <c r="VPV67" s="239"/>
      <c r="VPW67" s="239"/>
      <c r="VPX67" s="240"/>
      <c r="VPY67" s="240"/>
      <c r="VPZ67" s="240"/>
      <c r="VQA67" s="239"/>
      <c r="VQB67" s="239"/>
      <c r="VQC67" s="240"/>
      <c r="VQD67" s="239"/>
      <c r="VQE67" s="239"/>
      <c r="VQF67" s="240"/>
      <c r="VQG67" s="240"/>
      <c r="VQH67" s="240"/>
      <c r="VQI67" s="239"/>
      <c r="VQJ67" s="239"/>
      <c r="VQK67" s="240"/>
      <c r="VQL67" s="239"/>
      <c r="VQM67" s="239"/>
      <c r="VQN67" s="240"/>
      <c r="VQO67" s="240"/>
      <c r="VQP67" s="240"/>
      <c r="VQQ67" s="239"/>
      <c r="VQR67" s="239"/>
      <c r="VQS67" s="240"/>
      <c r="VQT67" s="239"/>
      <c r="VQU67" s="239"/>
      <c r="VQV67" s="240"/>
      <c r="VQW67" s="240"/>
      <c r="VQX67" s="240"/>
      <c r="VQY67" s="239"/>
      <c r="VQZ67" s="239"/>
      <c r="VRA67" s="240"/>
      <c r="VRB67" s="239"/>
      <c r="VRC67" s="239"/>
      <c r="VRD67" s="240"/>
      <c r="VRE67" s="240"/>
      <c r="VRF67" s="240"/>
      <c r="VRG67" s="239"/>
      <c r="VRH67" s="239"/>
      <c r="VRI67" s="240"/>
      <c r="VRJ67" s="239"/>
      <c r="VRK67" s="239"/>
      <c r="VRL67" s="240"/>
      <c r="VRM67" s="240"/>
      <c r="VRN67" s="240"/>
      <c r="VRO67" s="239"/>
      <c r="VRP67" s="239"/>
      <c r="VRQ67" s="240"/>
      <c r="VRR67" s="239"/>
      <c r="VRS67" s="239"/>
      <c r="VRT67" s="240"/>
      <c r="VRU67" s="240"/>
      <c r="VRV67" s="240"/>
      <c r="VRW67" s="239"/>
      <c r="VRX67" s="239"/>
      <c r="VRY67" s="240"/>
      <c r="VRZ67" s="239"/>
      <c r="VSA67" s="239"/>
      <c r="VSB67" s="240"/>
      <c r="VSC67" s="240"/>
      <c r="VSD67" s="240"/>
      <c r="VSE67" s="239"/>
      <c r="VSF67" s="239"/>
      <c r="VSG67" s="240"/>
      <c r="VSH67" s="239"/>
      <c r="VSI67" s="239"/>
      <c r="VSJ67" s="240"/>
      <c r="VSK67" s="240"/>
      <c r="VSL67" s="240"/>
      <c r="VSM67" s="239"/>
      <c r="VSN67" s="239"/>
      <c r="VSO67" s="240"/>
      <c r="VSP67" s="239"/>
      <c r="VSQ67" s="239"/>
      <c r="VSR67" s="240"/>
      <c r="VSS67" s="240"/>
      <c r="VST67" s="240"/>
      <c r="VSU67" s="239"/>
      <c r="VSV67" s="239"/>
      <c r="VSW67" s="240"/>
      <c r="VSX67" s="239"/>
      <c r="VSY67" s="239"/>
      <c r="VSZ67" s="240"/>
      <c r="VTA67" s="240"/>
      <c r="VTB67" s="240"/>
      <c r="VTC67" s="239"/>
      <c r="VTD67" s="239"/>
      <c r="VTE67" s="240"/>
      <c r="VTF67" s="239"/>
      <c r="VTG67" s="239"/>
      <c r="VTH67" s="240"/>
      <c r="VTI67" s="240"/>
      <c r="VTJ67" s="240"/>
      <c r="VTK67" s="239"/>
      <c r="VTL67" s="239"/>
      <c r="VTM67" s="240"/>
      <c r="VTN67" s="239"/>
      <c r="VTO67" s="239"/>
      <c r="VTP67" s="240"/>
      <c r="VTQ67" s="240"/>
      <c r="VTR67" s="240"/>
      <c r="VTS67" s="239"/>
      <c r="VTT67" s="239"/>
      <c r="VTU67" s="240"/>
      <c r="VTV67" s="239"/>
      <c r="VTW67" s="239"/>
      <c r="VTX67" s="240"/>
      <c r="VTY67" s="240"/>
      <c r="VTZ67" s="240"/>
      <c r="VUA67" s="239"/>
      <c r="VUB67" s="239"/>
      <c r="VUC67" s="240"/>
      <c r="VUD67" s="239"/>
      <c r="VUE67" s="239"/>
      <c r="VUF67" s="240"/>
      <c r="VUG67" s="240"/>
      <c r="VUH67" s="240"/>
      <c r="VUI67" s="239"/>
      <c r="VUJ67" s="239"/>
      <c r="VUK67" s="240"/>
      <c r="VUL67" s="239"/>
      <c r="VUM67" s="239"/>
      <c r="VUN67" s="240"/>
      <c r="VUO67" s="240"/>
      <c r="VUP67" s="240"/>
      <c r="VUQ67" s="239"/>
      <c r="VUR67" s="239"/>
      <c r="VUS67" s="240"/>
      <c r="VUT67" s="239"/>
      <c r="VUU67" s="239"/>
      <c r="VUV67" s="240"/>
      <c r="VUW67" s="240"/>
      <c r="VUX67" s="240"/>
      <c r="VUY67" s="239"/>
      <c r="VUZ67" s="239"/>
      <c r="VVA67" s="240"/>
      <c r="VVB67" s="239"/>
      <c r="VVC67" s="239"/>
      <c r="VVD67" s="240"/>
      <c r="VVE67" s="240"/>
      <c r="VVF67" s="240"/>
      <c r="VVG67" s="239"/>
      <c r="VVH67" s="239"/>
      <c r="VVI67" s="240"/>
      <c r="VVJ67" s="239"/>
      <c r="VVK67" s="239"/>
      <c r="VVL67" s="240"/>
      <c r="VVM67" s="240"/>
      <c r="VVN67" s="240"/>
      <c r="VVO67" s="239"/>
      <c r="VVP67" s="239"/>
      <c r="VVQ67" s="240"/>
      <c r="VVR67" s="239"/>
      <c r="VVS67" s="239"/>
      <c r="VVT67" s="240"/>
      <c r="VVU67" s="240"/>
      <c r="VVV67" s="240"/>
      <c r="VVW67" s="239"/>
      <c r="VVX67" s="239"/>
      <c r="VVY67" s="240"/>
      <c r="VVZ67" s="239"/>
      <c r="VWA67" s="239"/>
      <c r="VWB67" s="240"/>
      <c r="VWC67" s="240"/>
      <c r="VWD67" s="240"/>
      <c r="VWE67" s="239"/>
      <c r="VWF67" s="239"/>
      <c r="VWG67" s="240"/>
      <c r="VWH67" s="239"/>
      <c r="VWI67" s="239"/>
      <c r="VWJ67" s="240"/>
      <c r="VWK67" s="240"/>
      <c r="VWL67" s="240"/>
      <c r="VWM67" s="239"/>
      <c r="VWN67" s="239"/>
      <c r="VWO67" s="240"/>
      <c r="VWP67" s="239"/>
      <c r="VWQ67" s="239"/>
      <c r="VWR67" s="240"/>
      <c r="VWS67" s="240"/>
      <c r="VWT67" s="240"/>
      <c r="VWU67" s="239"/>
      <c r="VWV67" s="239"/>
      <c r="VWW67" s="240"/>
      <c r="VWX67" s="239"/>
      <c r="VWY67" s="239"/>
      <c r="VWZ67" s="240"/>
      <c r="VXA67" s="240"/>
      <c r="VXB67" s="240"/>
      <c r="VXC67" s="239"/>
      <c r="VXD67" s="239"/>
      <c r="VXE67" s="240"/>
      <c r="VXF67" s="239"/>
      <c r="VXG67" s="239"/>
      <c r="VXH67" s="240"/>
      <c r="VXI67" s="240"/>
      <c r="VXJ67" s="240"/>
      <c r="VXK67" s="239"/>
      <c r="VXL67" s="239"/>
      <c r="VXM67" s="240"/>
      <c r="VXN67" s="239"/>
      <c r="VXO67" s="239"/>
      <c r="VXP67" s="240"/>
      <c r="VXQ67" s="240"/>
      <c r="VXR67" s="240"/>
      <c r="VXS67" s="239"/>
      <c r="VXT67" s="239"/>
      <c r="VXU67" s="240"/>
      <c r="VXV67" s="239"/>
      <c r="VXW67" s="239"/>
      <c r="VXX67" s="240"/>
      <c r="VXY67" s="240"/>
      <c r="VXZ67" s="240"/>
      <c r="VYA67" s="239"/>
      <c r="VYB67" s="239"/>
      <c r="VYC67" s="240"/>
      <c r="VYD67" s="239"/>
      <c r="VYE67" s="239"/>
      <c r="VYF67" s="240"/>
      <c r="VYG67" s="240"/>
      <c r="VYH67" s="240"/>
      <c r="VYI67" s="239"/>
      <c r="VYJ67" s="239"/>
      <c r="VYK67" s="240"/>
      <c r="VYL67" s="239"/>
      <c r="VYM67" s="239"/>
      <c r="VYN67" s="240"/>
      <c r="VYO67" s="240"/>
      <c r="VYP67" s="240"/>
      <c r="VYQ67" s="239"/>
      <c r="VYR67" s="239"/>
      <c r="VYS67" s="240"/>
      <c r="VYT67" s="239"/>
      <c r="VYU67" s="239"/>
      <c r="VYV67" s="240"/>
      <c r="VYW67" s="240"/>
      <c r="VYX67" s="240"/>
      <c r="VYY67" s="239"/>
      <c r="VYZ67" s="239"/>
      <c r="VZA67" s="240"/>
      <c r="VZB67" s="239"/>
      <c r="VZC67" s="239"/>
      <c r="VZD67" s="240"/>
      <c r="VZE67" s="240"/>
      <c r="VZF67" s="240"/>
      <c r="VZG67" s="239"/>
      <c r="VZH67" s="239"/>
      <c r="VZI67" s="240"/>
      <c r="VZJ67" s="239"/>
      <c r="VZK67" s="239"/>
      <c r="VZL67" s="240"/>
      <c r="VZM67" s="240"/>
      <c r="VZN67" s="240"/>
      <c r="VZO67" s="239"/>
      <c r="VZP67" s="239"/>
      <c r="VZQ67" s="240"/>
      <c r="VZR67" s="239"/>
      <c r="VZS67" s="239"/>
      <c r="VZT67" s="240"/>
      <c r="VZU67" s="240"/>
      <c r="VZV67" s="240"/>
      <c r="VZW67" s="239"/>
      <c r="VZX67" s="239"/>
      <c r="VZY67" s="240"/>
      <c r="VZZ67" s="239"/>
      <c r="WAA67" s="239"/>
      <c r="WAB67" s="240"/>
      <c r="WAC67" s="240"/>
      <c r="WAD67" s="240"/>
      <c r="WAE67" s="239"/>
      <c r="WAF67" s="239"/>
      <c r="WAG67" s="240"/>
      <c r="WAH67" s="239"/>
      <c r="WAI67" s="239"/>
      <c r="WAJ67" s="240"/>
      <c r="WAK67" s="240"/>
      <c r="WAL67" s="240"/>
      <c r="WAM67" s="239"/>
      <c r="WAN67" s="239"/>
      <c r="WAO67" s="240"/>
      <c r="WAP67" s="239"/>
      <c r="WAQ67" s="239"/>
      <c r="WAR67" s="240"/>
      <c r="WAS67" s="240"/>
      <c r="WAT67" s="240"/>
      <c r="WAU67" s="239"/>
      <c r="WAV67" s="239"/>
      <c r="WAW67" s="240"/>
      <c r="WAX67" s="239"/>
      <c r="WAY67" s="239"/>
      <c r="WAZ67" s="240"/>
      <c r="WBA67" s="240"/>
      <c r="WBB67" s="240"/>
      <c r="WBC67" s="239"/>
      <c r="WBD67" s="239"/>
      <c r="WBE67" s="240"/>
      <c r="WBF67" s="239"/>
      <c r="WBG67" s="239"/>
      <c r="WBH67" s="240"/>
      <c r="WBI67" s="240"/>
      <c r="WBJ67" s="240"/>
      <c r="WBK67" s="239"/>
      <c r="WBL67" s="239"/>
      <c r="WBM67" s="240"/>
      <c r="WBN67" s="239"/>
      <c r="WBO67" s="239"/>
      <c r="WBP67" s="240"/>
      <c r="WBQ67" s="240"/>
      <c r="WBR67" s="240"/>
      <c r="WBS67" s="239"/>
      <c r="WBT67" s="239"/>
      <c r="WBU67" s="240"/>
      <c r="WBV67" s="239"/>
      <c r="WBW67" s="239"/>
      <c r="WBX67" s="240"/>
      <c r="WBY67" s="240"/>
      <c r="WBZ67" s="240"/>
      <c r="WCA67" s="239"/>
      <c r="WCB67" s="239"/>
      <c r="WCC67" s="240"/>
      <c r="WCD67" s="239"/>
      <c r="WCE67" s="239"/>
      <c r="WCF67" s="240"/>
      <c r="WCG67" s="240"/>
      <c r="WCH67" s="240"/>
      <c r="WCI67" s="239"/>
      <c r="WCJ67" s="239"/>
      <c r="WCK67" s="240"/>
      <c r="WCL67" s="239"/>
      <c r="WCM67" s="239"/>
      <c r="WCN67" s="240"/>
      <c r="WCO67" s="240"/>
      <c r="WCP67" s="240"/>
      <c r="WCQ67" s="239"/>
      <c r="WCR67" s="239"/>
      <c r="WCS67" s="240"/>
      <c r="WCT67" s="239"/>
      <c r="WCU67" s="239"/>
      <c r="WCV67" s="240"/>
      <c r="WCW67" s="240"/>
      <c r="WCX67" s="240"/>
      <c r="WCY67" s="239"/>
      <c r="WCZ67" s="239"/>
      <c r="WDA67" s="240"/>
      <c r="WDB67" s="239"/>
      <c r="WDC67" s="239"/>
      <c r="WDD67" s="240"/>
      <c r="WDE67" s="240"/>
      <c r="WDF67" s="240"/>
      <c r="WDG67" s="239"/>
      <c r="WDH67" s="239"/>
      <c r="WDI67" s="240"/>
      <c r="WDJ67" s="239"/>
      <c r="WDK67" s="239"/>
      <c r="WDL67" s="240"/>
      <c r="WDM67" s="240"/>
      <c r="WDN67" s="240"/>
      <c r="WDO67" s="239"/>
      <c r="WDP67" s="239"/>
      <c r="WDQ67" s="240"/>
      <c r="WDR67" s="239"/>
      <c r="WDS67" s="239"/>
      <c r="WDT67" s="240"/>
      <c r="WDU67" s="240"/>
      <c r="WDV67" s="240"/>
      <c r="WDW67" s="239"/>
      <c r="WDX67" s="239"/>
      <c r="WDY67" s="240"/>
      <c r="WDZ67" s="239"/>
      <c r="WEA67" s="239"/>
      <c r="WEB67" s="240"/>
      <c r="WEC67" s="240"/>
      <c r="WED67" s="240"/>
      <c r="WEE67" s="239"/>
      <c r="WEF67" s="239"/>
      <c r="WEG67" s="240"/>
      <c r="WEH67" s="239"/>
      <c r="WEI67" s="239"/>
      <c r="WEJ67" s="240"/>
      <c r="WEK67" s="240"/>
      <c r="WEL67" s="240"/>
      <c r="WEM67" s="239"/>
      <c r="WEN67" s="239"/>
      <c r="WEO67" s="240"/>
      <c r="WEP67" s="239"/>
      <c r="WEQ67" s="239"/>
      <c r="WER67" s="240"/>
      <c r="WES67" s="240"/>
      <c r="WET67" s="240"/>
      <c r="WEU67" s="239"/>
      <c r="WEV67" s="239"/>
      <c r="WEW67" s="240"/>
      <c r="WEX67" s="239"/>
      <c r="WEY67" s="239"/>
      <c r="WEZ67" s="240"/>
      <c r="WFA67" s="240"/>
      <c r="WFB67" s="240"/>
      <c r="WFC67" s="239"/>
      <c r="WFD67" s="239"/>
      <c r="WFE67" s="240"/>
      <c r="WFF67" s="239"/>
      <c r="WFG67" s="239"/>
      <c r="WFH67" s="240"/>
      <c r="WFI67" s="240"/>
      <c r="WFJ67" s="240"/>
      <c r="WFK67" s="239"/>
      <c r="WFL67" s="239"/>
      <c r="WFM67" s="240"/>
      <c r="WFN67" s="239"/>
      <c r="WFO67" s="239"/>
      <c r="WFP67" s="240"/>
      <c r="WFQ67" s="240"/>
      <c r="WFR67" s="240"/>
      <c r="WFS67" s="239"/>
      <c r="WFT67" s="239"/>
      <c r="WFU67" s="240"/>
      <c r="WFV67" s="239"/>
      <c r="WFW67" s="239"/>
      <c r="WFX67" s="240"/>
      <c r="WFY67" s="240"/>
      <c r="WFZ67" s="240"/>
      <c r="WGA67" s="239"/>
      <c r="WGB67" s="239"/>
      <c r="WGC67" s="240"/>
      <c r="WGD67" s="239"/>
      <c r="WGE67" s="239"/>
      <c r="WGF67" s="240"/>
      <c r="WGG67" s="240"/>
      <c r="WGH67" s="240"/>
      <c r="WGI67" s="239"/>
      <c r="WGJ67" s="239"/>
      <c r="WGK67" s="240"/>
      <c r="WGL67" s="239"/>
      <c r="WGM67" s="239"/>
      <c r="WGN67" s="240"/>
      <c r="WGO67" s="240"/>
      <c r="WGP67" s="240"/>
      <c r="WGQ67" s="239"/>
      <c r="WGR67" s="239"/>
      <c r="WGS67" s="240"/>
      <c r="WGT67" s="239"/>
      <c r="WGU67" s="239"/>
      <c r="WGV67" s="240"/>
      <c r="WGW67" s="240"/>
      <c r="WGX67" s="240"/>
      <c r="WGY67" s="239"/>
      <c r="WGZ67" s="239"/>
      <c r="WHA67" s="240"/>
      <c r="WHB67" s="239"/>
      <c r="WHC67" s="239"/>
      <c r="WHD67" s="240"/>
      <c r="WHE67" s="240"/>
      <c r="WHF67" s="240"/>
      <c r="WHG67" s="239"/>
      <c r="WHH67" s="239"/>
      <c r="WHI67" s="240"/>
      <c r="WHJ67" s="239"/>
      <c r="WHK67" s="239"/>
      <c r="WHL67" s="240"/>
      <c r="WHM67" s="240"/>
      <c r="WHN67" s="240"/>
      <c r="WHO67" s="239"/>
      <c r="WHP67" s="239"/>
      <c r="WHQ67" s="240"/>
      <c r="WHR67" s="239"/>
      <c r="WHS67" s="239"/>
      <c r="WHT67" s="240"/>
      <c r="WHU67" s="240"/>
      <c r="WHV67" s="240"/>
      <c r="WHW67" s="239"/>
      <c r="WHX67" s="239"/>
      <c r="WHY67" s="240"/>
      <c r="WHZ67" s="239"/>
      <c r="WIA67" s="239"/>
      <c r="WIB67" s="240"/>
      <c r="WIC67" s="240"/>
      <c r="WID67" s="240"/>
      <c r="WIE67" s="239"/>
      <c r="WIF67" s="239"/>
      <c r="WIG67" s="240"/>
      <c r="WIH67" s="239"/>
      <c r="WII67" s="239"/>
      <c r="WIJ67" s="240"/>
      <c r="WIK67" s="240"/>
      <c r="WIL67" s="240"/>
      <c r="WIM67" s="239"/>
      <c r="WIN67" s="239"/>
      <c r="WIO67" s="240"/>
      <c r="WIP67" s="239"/>
      <c r="WIQ67" s="239"/>
      <c r="WIR67" s="240"/>
      <c r="WIS67" s="240"/>
      <c r="WIT67" s="240"/>
      <c r="WIU67" s="239"/>
      <c r="WIV67" s="239"/>
      <c r="WIW67" s="240"/>
      <c r="WIX67" s="239"/>
      <c r="WIY67" s="239"/>
      <c r="WIZ67" s="240"/>
      <c r="WJA67" s="240"/>
      <c r="WJB67" s="240"/>
      <c r="WJC67" s="239"/>
      <c r="WJD67" s="239"/>
      <c r="WJE67" s="240"/>
      <c r="WJF67" s="239"/>
      <c r="WJG67" s="239"/>
      <c r="WJH67" s="240"/>
      <c r="WJI67" s="240"/>
      <c r="WJJ67" s="240"/>
      <c r="WJK67" s="239"/>
      <c r="WJL67" s="239"/>
      <c r="WJM67" s="240"/>
      <c r="WJN67" s="239"/>
      <c r="WJO67" s="239"/>
      <c r="WJP67" s="240"/>
      <c r="WJQ67" s="240"/>
      <c r="WJR67" s="240"/>
      <c r="WJS67" s="239"/>
      <c r="WJT67" s="239"/>
      <c r="WJU67" s="240"/>
      <c r="WJV67" s="239"/>
      <c r="WJW67" s="239"/>
      <c r="WJX67" s="240"/>
      <c r="WJY67" s="240"/>
      <c r="WJZ67" s="240"/>
      <c r="WKA67" s="239"/>
      <c r="WKB67" s="239"/>
      <c r="WKC67" s="240"/>
      <c r="WKD67" s="239"/>
      <c r="WKE67" s="239"/>
      <c r="WKF67" s="240"/>
      <c r="WKG67" s="240"/>
      <c r="WKH67" s="240"/>
      <c r="WKI67" s="239"/>
      <c r="WKJ67" s="239"/>
      <c r="WKK67" s="240"/>
      <c r="WKL67" s="239"/>
      <c r="WKM67" s="239"/>
      <c r="WKN67" s="240"/>
      <c r="WKO67" s="240"/>
      <c r="WKP67" s="240"/>
      <c r="WKQ67" s="239"/>
      <c r="WKR67" s="239"/>
      <c r="WKS67" s="240"/>
      <c r="WKT67" s="239"/>
      <c r="WKU67" s="239"/>
      <c r="WKV67" s="240"/>
      <c r="WKW67" s="240"/>
      <c r="WKX67" s="240"/>
      <c r="WKY67" s="239"/>
      <c r="WKZ67" s="239"/>
      <c r="WLA67" s="240"/>
      <c r="WLB67" s="239"/>
      <c r="WLC67" s="239"/>
      <c r="WLD67" s="240"/>
      <c r="WLE67" s="240"/>
      <c r="WLF67" s="240"/>
      <c r="WLG67" s="239"/>
      <c r="WLH67" s="239"/>
      <c r="WLI67" s="240"/>
      <c r="WLJ67" s="239"/>
      <c r="WLK67" s="239"/>
      <c r="WLL67" s="240"/>
      <c r="WLM67" s="240"/>
      <c r="WLN67" s="240"/>
      <c r="WLO67" s="239"/>
      <c r="WLP67" s="239"/>
      <c r="WLQ67" s="240"/>
      <c r="WLR67" s="239"/>
      <c r="WLS67" s="239"/>
      <c r="WLT67" s="240"/>
      <c r="WLU67" s="240"/>
      <c r="WLV67" s="240"/>
      <c r="WLW67" s="239"/>
      <c r="WLX67" s="239"/>
      <c r="WLY67" s="240"/>
      <c r="WLZ67" s="239"/>
      <c r="WMA67" s="239"/>
      <c r="WMB67" s="240"/>
      <c r="WMC67" s="240"/>
      <c r="WMD67" s="240"/>
      <c r="WME67" s="239"/>
      <c r="WMF67" s="239"/>
      <c r="WMG67" s="240"/>
      <c r="WMH67" s="239"/>
      <c r="WMI67" s="239"/>
      <c r="WMJ67" s="240"/>
      <c r="WMK67" s="240"/>
      <c r="WML67" s="240"/>
      <c r="WMM67" s="239"/>
      <c r="WMN67" s="239"/>
      <c r="WMO67" s="240"/>
      <c r="WMP67" s="239"/>
      <c r="WMQ67" s="239"/>
      <c r="WMR67" s="240"/>
      <c r="WMS67" s="240"/>
      <c r="WMT67" s="240"/>
      <c r="WMU67" s="239"/>
      <c r="WMV67" s="239"/>
      <c r="WMW67" s="240"/>
      <c r="WMX67" s="239"/>
      <c r="WMY67" s="239"/>
      <c r="WMZ67" s="240"/>
      <c r="WNA67" s="240"/>
      <c r="WNB67" s="240"/>
      <c r="WNC67" s="239"/>
      <c r="WND67" s="239"/>
      <c r="WNE67" s="240"/>
      <c r="WNF67" s="239"/>
      <c r="WNG67" s="239"/>
      <c r="WNH67" s="240"/>
      <c r="WNI67" s="240"/>
      <c r="WNJ67" s="240"/>
      <c r="WNK67" s="239"/>
      <c r="WNL67" s="239"/>
      <c r="WNM67" s="240"/>
      <c r="WNN67" s="239"/>
      <c r="WNO67" s="239"/>
      <c r="WNP67" s="240"/>
      <c r="WNQ67" s="240"/>
      <c r="WNR67" s="240"/>
      <c r="WNS67" s="239"/>
      <c r="WNT67" s="239"/>
      <c r="WNU67" s="240"/>
      <c r="WNV67" s="239"/>
      <c r="WNW67" s="239"/>
      <c r="WNX67" s="240"/>
      <c r="WNY67" s="240"/>
      <c r="WNZ67" s="240"/>
      <c r="WOA67" s="239"/>
      <c r="WOB67" s="239"/>
      <c r="WOC67" s="240"/>
      <c r="WOD67" s="239"/>
      <c r="WOE67" s="239"/>
      <c r="WOF67" s="240"/>
      <c r="WOG67" s="240"/>
      <c r="WOH67" s="240"/>
      <c r="WOI67" s="239"/>
      <c r="WOJ67" s="239"/>
      <c r="WOK67" s="240"/>
      <c r="WOL67" s="239"/>
      <c r="WOM67" s="239"/>
      <c r="WON67" s="240"/>
      <c r="WOO67" s="240"/>
      <c r="WOP67" s="240"/>
      <c r="WOQ67" s="239"/>
      <c r="WOR67" s="239"/>
      <c r="WOS67" s="240"/>
      <c r="WOT67" s="239"/>
      <c r="WOU67" s="239"/>
      <c r="WOV67" s="240"/>
      <c r="WOW67" s="240"/>
      <c r="WOX67" s="240"/>
      <c r="WOY67" s="239"/>
      <c r="WOZ67" s="239"/>
      <c r="WPA67" s="240"/>
      <c r="WPB67" s="239"/>
      <c r="WPC67" s="239"/>
      <c r="WPD67" s="240"/>
      <c r="WPE67" s="240"/>
      <c r="WPF67" s="240"/>
      <c r="WPG67" s="239"/>
      <c r="WPH67" s="239"/>
      <c r="WPI67" s="240"/>
      <c r="WPJ67" s="239"/>
      <c r="WPK67" s="239"/>
      <c r="WPL67" s="240"/>
      <c r="WPM67" s="240"/>
      <c r="WPN67" s="240"/>
      <c r="WPO67" s="239"/>
      <c r="WPP67" s="239"/>
      <c r="WPQ67" s="240"/>
      <c r="WPR67" s="239"/>
      <c r="WPS67" s="239"/>
      <c r="WPT67" s="240"/>
      <c r="WPU67" s="240"/>
      <c r="WPV67" s="240"/>
      <c r="WPW67" s="239"/>
      <c r="WPX67" s="239"/>
      <c r="WPY67" s="240"/>
      <c r="WPZ67" s="239"/>
      <c r="WQA67" s="239"/>
      <c r="WQB67" s="240"/>
      <c r="WQC67" s="240"/>
      <c r="WQD67" s="240"/>
      <c r="WQE67" s="239"/>
      <c r="WQF67" s="239"/>
      <c r="WQG67" s="240"/>
      <c r="WQH67" s="239"/>
      <c r="WQI67" s="239"/>
      <c r="WQJ67" s="240"/>
      <c r="WQK67" s="240"/>
      <c r="WQL67" s="240"/>
      <c r="WQM67" s="239"/>
      <c r="WQN67" s="239"/>
      <c r="WQO67" s="240"/>
      <c r="WQP67" s="239"/>
      <c r="WQQ67" s="239"/>
      <c r="WQR67" s="240"/>
      <c r="WQS67" s="240"/>
      <c r="WQT67" s="240"/>
      <c r="WQU67" s="239"/>
      <c r="WQV67" s="239"/>
      <c r="WQW67" s="240"/>
      <c r="WQX67" s="239"/>
      <c r="WQY67" s="239"/>
      <c r="WQZ67" s="240"/>
      <c r="WRA67" s="240"/>
      <c r="WRB67" s="240"/>
      <c r="WRC67" s="239"/>
      <c r="WRD67" s="239"/>
      <c r="WRE67" s="240"/>
      <c r="WRF67" s="239"/>
      <c r="WRG67" s="239"/>
      <c r="WRH67" s="240"/>
      <c r="WRI67" s="240"/>
      <c r="WRJ67" s="240"/>
      <c r="WRK67" s="239"/>
      <c r="WRL67" s="239"/>
      <c r="WRM67" s="240"/>
      <c r="WRN67" s="239"/>
      <c r="WRO67" s="239"/>
      <c r="WRP67" s="240"/>
      <c r="WRQ67" s="240"/>
      <c r="WRR67" s="240"/>
      <c r="WRS67" s="239"/>
      <c r="WRT67" s="239"/>
      <c r="WRU67" s="240"/>
      <c r="WRV67" s="239"/>
      <c r="WRW67" s="239"/>
      <c r="WRX67" s="240"/>
      <c r="WRY67" s="240"/>
      <c r="WRZ67" s="240"/>
      <c r="WSA67" s="239"/>
      <c r="WSB67" s="239"/>
      <c r="WSC67" s="240"/>
      <c r="WSD67" s="239"/>
      <c r="WSE67" s="239"/>
      <c r="WSF67" s="240"/>
      <c r="WSG67" s="240"/>
      <c r="WSH67" s="240"/>
      <c r="WSI67" s="239"/>
      <c r="WSJ67" s="239"/>
      <c r="WSK67" s="240"/>
      <c r="WSL67" s="239"/>
      <c r="WSM67" s="239"/>
      <c r="WSN67" s="240"/>
      <c r="WSO67" s="240"/>
      <c r="WSP67" s="240"/>
      <c r="WSQ67" s="239"/>
      <c r="WSR67" s="239"/>
      <c r="WSS67" s="240"/>
      <c r="WST67" s="239"/>
      <c r="WSU67" s="239"/>
      <c r="WSV67" s="240"/>
      <c r="WSW67" s="240"/>
      <c r="WSX67" s="240"/>
      <c r="WSY67" s="239"/>
      <c r="WSZ67" s="239"/>
      <c r="WTA67" s="240"/>
      <c r="WTB67" s="239"/>
      <c r="WTC67" s="239"/>
      <c r="WTD67" s="240"/>
      <c r="WTE67" s="240"/>
      <c r="WTF67" s="240"/>
      <c r="WTG67" s="239"/>
      <c r="WTH67" s="239"/>
      <c r="WTI67" s="240"/>
      <c r="WTJ67" s="239"/>
      <c r="WTK67" s="239"/>
      <c r="WTL67" s="240"/>
      <c r="WTM67" s="240"/>
      <c r="WTN67" s="240"/>
      <c r="WTO67" s="239"/>
      <c r="WTP67" s="239"/>
      <c r="WTQ67" s="240"/>
      <c r="WTR67" s="239"/>
      <c r="WTS67" s="239"/>
      <c r="WTT67" s="240"/>
      <c r="WTU67" s="240"/>
      <c r="WTV67" s="240"/>
      <c r="WTW67" s="239"/>
      <c r="WTX67" s="239"/>
      <c r="WTY67" s="240"/>
      <c r="WTZ67" s="239"/>
      <c r="WUA67" s="239"/>
      <c r="WUB67" s="240"/>
      <c r="WUC67" s="240"/>
      <c r="WUD67" s="240"/>
      <c r="WUE67" s="239"/>
      <c r="WUF67" s="239"/>
      <c r="WUG67" s="240"/>
      <c r="WUH67" s="239"/>
      <c r="WUI67" s="239"/>
      <c r="WUJ67" s="240"/>
      <c r="WUK67" s="240"/>
      <c r="WUL67" s="240"/>
      <c r="WUM67" s="239"/>
      <c r="WUN67" s="239"/>
      <c r="WUO67" s="240"/>
      <c r="WUP67" s="239"/>
      <c r="WUQ67" s="239"/>
      <c r="WUR67" s="240"/>
      <c r="WUS67" s="240"/>
      <c r="WUT67" s="240"/>
      <c r="WUU67" s="239"/>
      <c r="WUV67" s="239"/>
      <c r="WUW67" s="240"/>
      <c r="WUX67" s="239"/>
      <c r="WUY67" s="239"/>
      <c r="WUZ67" s="240"/>
      <c r="WVA67" s="240"/>
      <c r="WVB67" s="240"/>
      <c r="WVC67" s="239"/>
      <c r="WVD67" s="239"/>
      <c r="WVE67" s="240"/>
      <c r="WVF67" s="239"/>
      <c r="WVG67" s="239"/>
      <c r="WVH67" s="240"/>
      <c r="WVI67" s="240"/>
      <c r="WVJ67" s="240"/>
      <c r="WVK67" s="239"/>
      <c r="WVL67" s="239"/>
      <c r="WVM67" s="240"/>
      <c r="WVN67" s="239"/>
      <c r="WVO67" s="239"/>
      <c r="WVP67" s="240"/>
      <c r="WVQ67" s="240"/>
      <c r="WVR67" s="240"/>
      <c r="WVS67" s="239"/>
      <c r="WVT67" s="239"/>
      <c r="WVU67" s="240"/>
      <c r="WVV67" s="239"/>
      <c r="WVW67" s="239"/>
      <c r="WVX67" s="240"/>
      <c r="WVY67" s="240"/>
      <c r="WVZ67" s="240"/>
      <c r="WWA67" s="239"/>
      <c r="WWB67" s="239"/>
      <c r="WWC67" s="240"/>
      <c r="WWD67" s="239"/>
      <c r="WWE67" s="239"/>
      <c r="WWF67" s="240"/>
      <c r="WWG67" s="240"/>
      <c r="WWH67" s="240"/>
      <c r="WWI67" s="239"/>
      <c r="WWJ67" s="239"/>
      <c r="WWK67" s="240"/>
      <c r="WWL67" s="239"/>
      <c r="WWM67" s="239"/>
      <c r="WWN67" s="240"/>
      <c r="WWO67" s="240"/>
      <c r="WWP67" s="240"/>
      <c r="WWQ67" s="239"/>
      <c r="WWR67" s="239"/>
      <c r="WWS67" s="240"/>
      <c r="WWT67" s="239"/>
      <c r="WWU67" s="239"/>
      <c r="WWV67" s="240"/>
      <c r="WWW67" s="240"/>
      <c r="WWX67" s="240"/>
      <c r="WWY67" s="239"/>
      <c r="WWZ67" s="239"/>
      <c r="WXA67" s="240"/>
      <c r="WXB67" s="239"/>
      <c r="WXC67" s="239"/>
      <c r="WXD67" s="240"/>
      <c r="WXE67" s="240"/>
      <c r="WXF67" s="240"/>
      <c r="WXG67" s="239"/>
      <c r="WXH67" s="239"/>
      <c r="WXI67" s="240"/>
      <c r="WXJ67" s="239"/>
      <c r="WXK67" s="239"/>
      <c r="WXL67" s="240"/>
      <c r="WXM67" s="240"/>
      <c r="WXN67" s="240"/>
      <c r="WXO67" s="239"/>
      <c r="WXP67" s="239"/>
      <c r="WXQ67" s="240"/>
      <c r="WXR67" s="239"/>
      <c r="WXS67" s="239"/>
      <c r="WXT67" s="240"/>
      <c r="WXU67" s="240"/>
      <c r="WXV67" s="240"/>
      <c r="WXW67" s="239"/>
      <c r="WXX67" s="239"/>
      <c r="WXY67" s="240"/>
      <c r="WXZ67" s="239"/>
      <c r="WYA67" s="239"/>
      <c r="WYB67" s="240"/>
      <c r="WYC67" s="240"/>
      <c r="WYD67" s="240"/>
      <c r="WYE67" s="239"/>
      <c r="WYF67" s="239"/>
      <c r="WYG67" s="240"/>
      <c r="WYH67" s="239"/>
      <c r="WYI67" s="239"/>
      <c r="WYJ67" s="240"/>
      <c r="WYK67" s="240"/>
      <c r="WYL67" s="240"/>
      <c r="WYM67" s="239"/>
      <c r="WYN67" s="239"/>
      <c r="WYO67" s="240"/>
      <c r="WYP67" s="239"/>
      <c r="WYQ67" s="239"/>
      <c r="WYR67" s="240"/>
      <c r="WYS67" s="240"/>
      <c r="WYT67" s="240"/>
      <c r="WYU67" s="239"/>
      <c r="WYV67" s="239"/>
      <c r="WYW67" s="240"/>
      <c r="WYX67" s="239"/>
      <c r="WYY67" s="239"/>
      <c r="WYZ67" s="240"/>
      <c r="WZA67" s="240"/>
      <c r="WZB67" s="240"/>
      <c r="WZC67" s="239"/>
      <c r="WZD67" s="239"/>
      <c r="WZE67" s="240"/>
      <c r="WZF67" s="239"/>
      <c r="WZG67" s="239"/>
      <c r="WZH67" s="240"/>
      <c r="WZI67" s="240"/>
      <c r="WZJ67" s="240"/>
      <c r="WZK67" s="239"/>
      <c r="WZL67" s="239"/>
      <c r="WZM67" s="240"/>
      <c r="WZN67" s="239"/>
      <c r="WZO67" s="239"/>
      <c r="WZP67" s="240"/>
      <c r="WZQ67" s="240"/>
      <c r="WZR67" s="240"/>
      <c r="WZS67" s="239"/>
      <c r="WZT67" s="239"/>
      <c r="WZU67" s="240"/>
      <c r="WZV67" s="239"/>
      <c r="WZW67" s="239"/>
      <c r="WZX67" s="240"/>
      <c r="WZY67" s="240"/>
      <c r="WZZ67" s="240"/>
      <c r="XAA67" s="239"/>
      <c r="XAB67" s="239"/>
      <c r="XAC67" s="240"/>
      <c r="XAD67" s="239"/>
      <c r="XAE67" s="239"/>
      <c r="XAF67" s="240"/>
      <c r="XAG67" s="240"/>
      <c r="XAH67" s="240"/>
      <c r="XAI67" s="239"/>
      <c r="XAJ67" s="239"/>
      <c r="XAK67" s="240"/>
      <c r="XAL67" s="239"/>
      <c r="XAM67" s="239"/>
      <c r="XAN67" s="240"/>
      <c r="XAO67" s="240"/>
      <c r="XAP67" s="240"/>
      <c r="XAQ67" s="239"/>
      <c r="XAR67" s="239"/>
      <c r="XAS67" s="240"/>
      <c r="XAT67" s="239"/>
      <c r="XAU67" s="239"/>
      <c r="XAV67" s="240"/>
      <c r="XAW67" s="240"/>
      <c r="XAX67" s="240"/>
      <c r="XAY67" s="239"/>
      <c r="XAZ67" s="239"/>
      <c r="XBA67" s="240"/>
      <c r="XBB67" s="239"/>
      <c r="XBC67" s="239"/>
      <c r="XBD67" s="240"/>
      <c r="XBE67" s="240"/>
      <c r="XBF67" s="240"/>
      <c r="XBG67" s="239"/>
      <c r="XBH67" s="239"/>
      <c r="XBI67" s="240"/>
      <c r="XBJ67" s="239"/>
      <c r="XBK67" s="239"/>
      <c r="XBL67" s="240"/>
      <c r="XBM67" s="240"/>
      <c r="XBN67" s="240"/>
      <c r="XBO67" s="239"/>
      <c r="XBP67" s="239"/>
      <c r="XBQ67" s="240"/>
      <c r="XBR67" s="239"/>
      <c r="XBS67" s="239"/>
      <c r="XBT67" s="240"/>
      <c r="XBU67" s="240"/>
      <c r="XBV67" s="240"/>
      <c r="XBW67" s="239"/>
      <c r="XBX67" s="239"/>
      <c r="XBY67" s="240"/>
      <c r="XBZ67" s="239"/>
      <c r="XCA67" s="239"/>
      <c r="XCB67" s="240"/>
      <c r="XCC67" s="240"/>
      <c r="XCD67" s="240"/>
      <c r="XCE67" s="239"/>
      <c r="XCF67" s="239"/>
      <c r="XCG67" s="240"/>
      <c r="XCH67" s="239"/>
      <c r="XCI67" s="239"/>
      <c r="XCJ67" s="240"/>
      <c r="XCK67" s="240"/>
      <c r="XCL67" s="240"/>
      <c r="XCM67" s="239"/>
      <c r="XCN67" s="239"/>
      <c r="XCO67" s="240"/>
      <c r="XCP67" s="239"/>
      <c r="XCQ67" s="239"/>
      <c r="XCR67" s="240"/>
      <c r="XCS67" s="240"/>
      <c r="XCT67" s="240"/>
      <c r="XCU67" s="239"/>
      <c r="XCV67" s="239"/>
      <c r="XCW67" s="240"/>
      <c r="XCX67" s="239"/>
      <c r="XCY67" s="239"/>
      <c r="XCZ67" s="240"/>
      <c r="XDA67" s="240"/>
      <c r="XDB67" s="240"/>
      <c r="XDC67" s="239"/>
      <c r="XDD67" s="239"/>
      <c r="XDE67" s="240"/>
      <c r="XDF67" s="239"/>
      <c r="XDG67" s="239"/>
      <c r="XDH67" s="240"/>
      <c r="XDI67" s="240"/>
      <c r="XDJ67" s="240"/>
      <c r="XDK67" s="239"/>
      <c r="XDL67" s="239"/>
      <c r="XDM67" s="240"/>
      <c r="XDN67" s="239"/>
      <c r="XDO67" s="239"/>
      <c r="XDP67" s="240"/>
      <c r="XDQ67" s="240"/>
      <c r="XDR67" s="240"/>
      <c r="XDS67" s="239"/>
      <c r="XDT67" s="239"/>
      <c r="XDU67" s="240"/>
      <c r="XDV67" s="239"/>
      <c r="XDW67" s="239"/>
      <c r="XDX67" s="240"/>
      <c r="XDY67" s="240"/>
      <c r="XDZ67" s="240"/>
      <c r="XEA67" s="239"/>
      <c r="XEB67" s="239"/>
      <c r="XEC67" s="240"/>
      <c r="XED67" s="239"/>
      <c r="XEE67" s="239"/>
      <c r="XEF67" s="240"/>
      <c r="XEG67" s="240"/>
      <c r="XEH67" s="240"/>
      <c r="XEI67" s="239"/>
      <c r="XEJ67" s="239"/>
      <c r="XEK67" s="240"/>
      <c r="XEL67" s="239"/>
      <c r="XEM67" s="239"/>
      <c r="XEN67" s="240"/>
      <c r="XEO67" s="240"/>
      <c r="XEP67" s="240"/>
      <c r="XEQ67" s="239"/>
      <c r="XER67" s="239"/>
      <c r="XES67" s="240"/>
      <c r="XET67" s="239"/>
      <c r="XEU67" s="239"/>
      <c r="XEV67" s="240"/>
      <c r="XEW67" s="240"/>
      <c r="XEX67" s="240"/>
      <c r="XEY67" s="239"/>
      <c r="XEZ67" s="239"/>
      <c r="XFA67" s="240"/>
      <c r="XFB67" s="239"/>
      <c r="XFC67" s="239"/>
    </row>
    <row r="68" spans="1:16383" s="245" customFormat="1" ht="92.4">
      <c r="A68" s="263">
        <v>48</v>
      </c>
      <c r="B68" s="255" t="s">
        <v>4083</v>
      </c>
      <c r="C68" s="255" t="s">
        <v>58</v>
      </c>
      <c r="D68" s="263">
        <v>12.9</v>
      </c>
      <c r="E68" s="1271" t="s">
        <v>4084</v>
      </c>
      <c r="F68" s="255" t="s">
        <v>4085</v>
      </c>
      <c r="G68" s="255" t="s">
        <v>4086</v>
      </c>
      <c r="H68" s="238"/>
      <c r="I68" s="232"/>
      <c r="J68" s="236"/>
      <c r="K68" s="241"/>
      <c r="L68" s="241"/>
      <c r="M68" s="242"/>
      <c r="N68" s="243"/>
      <c r="O68" s="243"/>
      <c r="P68" s="242"/>
      <c r="Q68" s="242"/>
      <c r="R68" s="242"/>
      <c r="S68" s="243"/>
      <c r="T68" s="243"/>
      <c r="U68" s="244"/>
      <c r="V68" s="241"/>
      <c r="W68" s="241"/>
      <c r="X68" s="244"/>
      <c r="Y68" s="244"/>
      <c r="Z68" s="244"/>
      <c r="AA68" s="241"/>
      <c r="AB68" s="241"/>
      <c r="AC68" s="244"/>
      <c r="AD68" s="241"/>
      <c r="AE68" s="241"/>
      <c r="AF68" s="244"/>
      <c r="AG68" s="244"/>
      <c r="AH68" s="244"/>
      <c r="AI68" s="241"/>
      <c r="AJ68" s="241"/>
      <c r="AK68" s="244"/>
      <c r="AL68" s="241"/>
      <c r="AM68" s="241"/>
      <c r="AN68" s="244"/>
      <c r="AO68" s="244"/>
      <c r="AP68" s="244"/>
      <c r="AQ68" s="241"/>
      <c r="AR68" s="241"/>
      <c r="AS68" s="244"/>
      <c r="AT68" s="241"/>
      <c r="AU68" s="241"/>
      <c r="AV68" s="244"/>
      <c r="AW68" s="244"/>
      <c r="AX68" s="244"/>
      <c r="AY68" s="241"/>
      <c r="AZ68" s="241"/>
      <c r="BA68" s="244"/>
      <c r="BB68" s="241"/>
      <c r="BC68" s="241"/>
      <c r="BD68" s="244"/>
      <c r="BE68" s="244"/>
      <c r="BF68" s="244"/>
      <c r="BG68" s="241"/>
      <c r="BH68" s="241"/>
      <c r="BI68" s="244"/>
      <c r="BJ68" s="241"/>
      <c r="BK68" s="241"/>
      <c r="BL68" s="244"/>
      <c r="BM68" s="244"/>
      <c r="BN68" s="244"/>
      <c r="BO68" s="241"/>
      <c r="BP68" s="241"/>
      <c r="BQ68" s="244"/>
      <c r="BR68" s="241"/>
      <c r="BS68" s="241"/>
      <c r="BT68" s="244"/>
      <c r="BU68" s="244"/>
      <c r="BV68" s="244"/>
      <c r="BW68" s="241"/>
      <c r="BX68" s="241"/>
      <c r="BY68" s="244"/>
      <c r="BZ68" s="241"/>
      <c r="CA68" s="241"/>
      <c r="CB68" s="244"/>
      <c r="CC68" s="244"/>
      <c r="CD68" s="244"/>
      <c r="CE68" s="241"/>
      <c r="CF68" s="241"/>
      <c r="CG68" s="244"/>
      <c r="CH68" s="241"/>
      <c r="CI68" s="241"/>
      <c r="CJ68" s="244"/>
      <c r="CK68" s="244"/>
      <c r="CL68" s="244"/>
      <c r="CM68" s="241"/>
      <c r="CN68" s="241"/>
      <c r="CO68" s="244"/>
      <c r="CP68" s="241"/>
      <c r="CQ68" s="241"/>
      <c r="CR68" s="244"/>
      <c r="CS68" s="244"/>
      <c r="CT68" s="244"/>
      <c r="CU68" s="241"/>
      <c r="CV68" s="241"/>
      <c r="CW68" s="244"/>
      <c r="CX68" s="241"/>
      <c r="CY68" s="241"/>
      <c r="CZ68" s="244"/>
      <c r="DA68" s="244"/>
      <c r="DB68" s="244"/>
      <c r="DC68" s="241"/>
      <c r="DD68" s="241"/>
      <c r="DE68" s="244"/>
      <c r="DF68" s="241"/>
      <c r="DG68" s="241"/>
      <c r="DH68" s="244"/>
      <c r="DI68" s="244"/>
      <c r="DJ68" s="244"/>
      <c r="DK68" s="241"/>
      <c r="DL68" s="241"/>
      <c r="DM68" s="244"/>
      <c r="DN68" s="241"/>
      <c r="DO68" s="241"/>
      <c r="DP68" s="244"/>
      <c r="DQ68" s="244"/>
      <c r="DR68" s="244"/>
      <c r="DS68" s="241"/>
      <c r="DT68" s="241"/>
      <c r="DU68" s="244"/>
      <c r="DV68" s="241"/>
      <c r="DW68" s="241"/>
      <c r="DX68" s="244"/>
      <c r="DY68" s="244"/>
      <c r="DZ68" s="244"/>
      <c r="EA68" s="241"/>
      <c r="EB68" s="241"/>
      <c r="EC68" s="244"/>
      <c r="ED68" s="241"/>
      <c r="EE68" s="241"/>
      <c r="EF68" s="244"/>
      <c r="EG68" s="244"/>
      <c r="EH68" s="244"/>
      <c r="EI68" s="241"/>
      <c r="EJ68" s="241"/>
      <c r="EK68" s="244"/>
      <c r="EL68" s="241"/>
      <c r="EM68" s="241"/>
      <c r="EN68" s="244"/>
      <c r="EO68" s="244"/>
      <c r="EP68" s="244"/>
      <c r="EQ68" s="241"/>
      <c r="ER68" s="241"/>
      <c r="ES68" s="244"/>
      <c r="ET68" s="241"/>
      <c r="EU68" s="241"/>
      <c r="EV68" s="244"/>
      <c r="EW68" s="244"/>
      <c r="EX68" s="244"/>
      <c r="EY68" s="241"/>
      <c r="EZ68" s="241"/>
      <c r="FA68" s="244"/>
      <c r="FB68" s="241"/>
      <c r="FC68" s="241"/>
      <c r="FD68" s="244"/>
      <c r="FE68" s="244"/>
      <c r="FF68" s="244"/>
      <c r="FG68" s="241"/>
      <c r="FH68" s="241"/>
      <c r="FI68" s="244"/>
      <c r="FJ68" s="241"/>
      <c r="FK68" s="241"/>
      <c r="FL68" s="244"/>
      <c r="FM68" s="244"/>
      <c r="FN68" s="244"/>
      <c r="FO68" s="241"/>
      <c r="FP68" s="241"/>
      <c r="FQ68" s="244"/>
      <c r="FR68" s="241"/>
      <c r="FS68" s="241"/>
      <c r="FT68" s="244"/>
      <c r="FU68" s="244"/>
      <c r="FV68" s="244"/>
      <c r="FW68" s="241"/>
      <c r="FX68" s="241"/>
      <c r="FY68" s="244"/>
      <c r="FZ68" s="241"/>
      <c r="GA68" s="241"/>
      <c r="GB68" s="244"/>
      <c r="GC68" s="244"/>
      <c r="GD68" s="244"/>
      <c r="GE68" s="241"/>
      <c r="GF68" s="241"/>
      <c r="GG68" s="244"/>
      <c r="GH68" s="241"/>
      <c r="GI68" s="241"/>
      <c r="GJ68" s="244"/>
      <c r="GK68" s="244"/>
      <c r="GL68" s="244"/>
      <c r="GM68" s="241"/>
      <c r="GN68" s="241"/>
      <c r="GO68" s="244"/>
      <c r="GP68" s="241"/>
      <c r="GQ68" s="241"/>
      <c r="GR68" s="244"/>
      <c r="GS68" s="244"/>
      <c r="GT68" s="244"/>
      <c r="GU68" s="241"/>
      <c r="GV68" s="241"/>
      <c r="GW68" s="244"/>
      <c r="GX68" s="241"/>
      <c r="GY68" s="241"/>
      <c r="GZ68" s="244"/>
      <c r="HA68" s="244"/>
      <c r="HB68" s="244"/>
      <c r="HC68" s="241"/>
      <c r="HD68" s="241"/>
      <c r="HE68" s="244"/>
      <c r="HF68" s="241"/>
      <c r="HG68" s="241"/>
      <c r="HH68" s="244"/>
      <c r="HI68" s="244"/>
      <c r="HJ68" s="244"/>
      <c r="HK68" s="241"/>
      <c r="HL68" s="241"/>
      <c r="HM68" s="244"/>
      <c r="HN68" s="241"/>
      <c r="HO68" s="241"/>
      <c r="HP68" s="244"/>
      <c r="HQ68" s="244"/>
      <c r="HR68" s="244"/>
      <c r="HS68" s="241"/>
      <c r="HT68" s="241"/>
      <c r="HU68" s="244"/>
      <c r="HV68" s="241"/>
      <c r="HW68" s="241"/>
      <c r="HX68" s="244"/>
      <c r="HY68" s="244"/>
      <c r="HZ68" s="244"/>
      <c r="IA68" s="241"/>
      <c r="IB68" s="241"/>
      <c r="IC68" s="244"/>
      <c r="ID68" s="241"/>
      <c r="IE68" s="241"/>
      <c r="IF68" s="244"/>
      <c r="IG68" s="244"/>
      <c r="IH68" s="244"/>
      <c r="II68" s="241"/>
      <c r="IJ68" s="241"/>
      <c r="IK68" s="244"/>
      <c r="IL68" s="241"/>
      <c r="IM68" s="241"/>
      <c r="IN68" s="244"/>
      <c r="IO68" s="244"/>
      <c r="IP68" s="244"/>
      <c r="IQ68" s="241"/>
      <c r="IR68" s="241"/>
      <c r="IS68" s="244"/>
      <c r="IT68" s="241"/>
      <c r="IU68" s="241"/>
      <c r="IV68" s="244"/>
      <c r="IW68" s="244"/>
      <c r="IX68" s="244"/>
      <c r="IY68" s="241"/>
      <c r="IZ68" s="241"/>
      <c r="JA68" s="244"/>
      <c r="JB68" s="241"/>
      <c r="JC68" s="241"/>
      <c r="JD68" s="244"/>
      <c r="JE68" s="244"/>
      <c r="JF68" s="244"/>
      <c r="JG68" s="241"/>
      <c r="JH68" s="241"/>
      <c r="JI68" s="244"/>
      <c r="JJ68" s="241"/>
      <c r="JK68" s="241"/>
      <c r="JL68" s="244"/>
      <c r="JM68" s="244"/>
      <c r="JN68" s="244"/>
      <c r="JO68" s="241"/>
      <c r="JP68" s="241"/>
      <c r="JQ68" s="244"/>
      <c r="JR68" s="241"/>
      <c r="JS68" s="241"/>
      <c r="JT68" s="244"/>
      <c r="JU68" s="244"/>
      <c r="JV68" s="244"/>
      <c r="JW68" s="241"/>
      <c r="JX68" s="241"/>
      <c r="JY68" s="244"/>
      <c r="JZ68" s="241"/>
      <c r="KA68" s="241"/>
      <c r="KB68" s="244"/>
      <c r="KC68" s="244"/>
      <c r="KD68" s="244"/>
      <c r="KE68" s="241"/>
      <c r="KF68" s="241"/>
      <c r="KG68" s="244"/>
      <c r="KH68" s="241"/>
      <c r="KI68" s="241"/>
      <c r="KJ68" s="244"/>
      <c r="KK68" s="244"/>
      <c r="KL68" s="244"/>
      <c r="KM68" s="241"/>
      <c r="KN68" s="241"/>
      <c r="KO68" s="244"/>
      <c r="KP68" s="241"/>
      <c r="KQ68" s="241"/>
      <c r="KR68" s="244"/>
      <c r="KS68" s="244"/>
      <c r="KT68" s="244"/>
      <c r="KU68" s="241"/>
      <c r="KV68" s="241"/>
      <c r="KW68" s="244"/>
      <c r="KX68" s="241"/>
      <c r="KY68" s="241"/>
      <c r="KZ68" s="244"/>
      <c r="LA68" s="244"/>
      <c r="LB68" s="244"/>
      <c r="LC68" s="241"/>
      <c r="LD68" s="241"/>
      <c r="LE68" s="244"/>
      <c r="LF68" s="241"/>
      <c r="LG68" s="241"/>
      <c r="LH68" s="244"/>
      <c r="LI68" s="244"/>
      <c r="LJ68" s="244"/>
      <c r="LK68" s="241"/>
      <c r="LL68" s="241"/>
      <c r="LM68" s="244"/>
      <c r="LN68" s="241"/>
      <c r="LO68" s="241"/>
      <c r="LP68" s="244"/>
      <c r="LQ68" s="244"/>
      <c r="LR68" s="244"/>
      <c r="LS68" s="241"/>
      <c r="LT68" s="241"/>
      <c r="LU68" s="244"/>
      <c r="LV68" s="241"/>
      <c r="LW68" s="241"/>
      <c r="LX68" s="244"/>
      <c r="LY68" s="244"/>
      <c r="LZ68" s="244"/>
      <c r="MA68" s="241"/>
      <c r="MB68" s="241"/>
      <c r="MC68" s="244"/>
      <c r="MD68" s="241"/>
      <c r="ME68" s="241"/>
      <c r="MF68" s="244"/>
      <c r="MG68" s="244"/>
      <c r="MH68" s="244"/>
      <c r="MI68" s="241"/>
      <c r="MJ68" s="241"/>
      <c r="MK68" s="244"/>
      <c r="ML68" s="241"/>
      <c r="MM68" s="241"/>
      <c r="MN68" s="244"/>
      <c r="MO68" s="244"/>
      <c r="MP68" s="244"/>
      <c r="MQ68" s="241"/>
      <c r="MR68" s="241"/>
      <c r="MS68" s="244"/>
      <c r="MT68" s="241"/>
      <c r="MU68" s="241"/>
      <c r="MV68" s="244"/>
      <c r="MW68" s="244"/>
      <c r="MX68" s="244"/>
      <c r="MY68" s="241"/>
      <c r="MZ68" s="241"/>
      <c r="NA68" s="244"/>
      <c r="NB68" s="241"/>
      <c r="NC68" s="241"/>
      <c r="ND68" s="244"/>
      <c r="NE68" s="244"/>
      <c r="NF68" s="244"/>
      <c r="NG68" s="241"/>
      <c r="NH68" s="241"/>
      <c r="NI68" s="244"/>
      <c r="NJ68" s="241"/>
      <c r="NK68" s="241"/>
      <c r="NL68" s="244"/>
      <c r="NM68" s="244"/>
      <c r="NN68" s="244"/>
      <c r="NO68" s="241"/>
      <c r="NP68" s="241"/>
      <c r="NQ68" s="244"/>
      <c r="NR68" s="241"/>
      <c r="NS68" s="241"/>
      <c r="NT68" s="244"/>
      <c r="NU68" s="244"/>
      <c r="NV68" s="244"/>
      <c r="NW68" s="241"/>
      <c r="NX68" s="241"/>
      <c r="NY68" s="244"/>
      <c r="NZ68" s="241"/>
      <c r="OA68" s="241"/>
      <c r="OB68" s="244"/>
      <c r="OC68" s="244"/>
      <c r="OD68" s="244"/>
      <c r="OE68" s="241"/>
      <c r="OF68" s="241"/>
      <c r="OG68" s="244"/>
      <c r="OH68" s="241"/>
      <c r="OI68" s="241"/>
      <c r="OJ68" s="244"/>
      <c r="OK68" s="244"/>
      <c r="OL68" s="244"/>
      <c r="OM68" s="241"/>
      <c r="ON68" s="241"/>
      <c r="OO68" s="244"/>
      <c r="OP68" s="241"/>
      <c r="OQ68" s="241"/>
      <c r="OR68" s="244"/>
      <c r="OS68" s="244"/>
      <c r="OT68" s="244"/>
      <c r="OU68" s="241"/>
      <c r="OV68" s="241"/>
      <c r="OW68" s="244"/>
      <c r="OX68" s="241"/>
      <c r="OY68" s="241"/>
      <c r="OZ68" s="244"/>
      <c r="PA68" s="244"/>
      <c r="PB68" s="244"/>
      <c r="PC68" s="241"/>
      <c r="PD68" s="241"/>
      <c r="PE68" s="244"/>
      <c r="PF68" s="241"/>
      <c r="PG68" s="241"/>
      <c r="PH68" s="244"/>
      <c r="PI68" s="244"/>
      <c r="PJ68" s="244"/>
      <c r="PK68" s="241"/>
      <c r="PL68" s="241"/>
      <c r="PM68" s="244"/>
      <c r="PN68" s="241"/>
      <c r="PO68" s="241"/>
      <c r="PP68" s="244"/>
      <c r="PQ68" s="244"/>
      <c r="PR68" s="244"/>
      <c r="PS68" s="241"/>
      <c r="PT68" s="241"/>
      <c r="PU68" s="244"/>
      <c r="PV68" s="241"/>
      <c r="PW68" s="241"/>
      <c r="PX68" s="244"/>
      <c r="PY68" s="244"/>
      <c r="PZ68" s="244"/>
      <c r="QA68" s="241"/>
      <c r="QB68" s="241"/>
      <c r="QC68" s="244"/>
      <c r="QD68" s="241"/>
      <c r="QE68" s="241"/>
      <c r="QF68" s="244"/>
      <c r="QG68" s="244"/>
      <c r="QH68" s="244"/>
      <c r="QI68" s="241"/>
      <c r="QJ68" s="241"/>
      <c r="QK68" s="244"/>
      <c r="QL68" s="241"/>
      <c r="QM68" s="241"/>
      <c r="QN68" s="244"/>
      <c r="QO68" s="244"/>
      <c r="QP68" s="244"/>
      <c r="QQ68" s="241"/>
      <c r="QR68" s="241"/>
      <c r="QS68" s="244"/>
      <c r="QT68" s="241"/>
      <c r="QU68" s="241"/>
      <c r="QV68" s="244"/>
      <c r="QW68" s="244"/>
      <c r="QX68" s="244"/>
      <c r="QY68" s="241"/>
      <c r="QZ68" s="241"/>
      <c r="RA68" s="244"/>
      <c r="RB68" s="241"/>
      <c r="RC68" s="241"/>
      <c r="RD68" s="244"/>
      <c r="RE68" s="244"/>
      <c r="RF68" s="244"/>
      <c r="RG68" s="241"/>
      <c r="RH68" s="241"/>
      <c r="RI68" s="244"/>
      <c r="RJ68" s="241"/>
      <c r="RK68" s="241"/>
      <c r="RL68" s="244"/>
      <c r="RM68" s="244"/>
      <c r="RN68" s="244"/>
      <c r="RO68" s="241"/>
      <c r="RP68" s="241"/>
      <c r="RQ68" s="244"/>
      <c r="RR68" s="241"/>
      <c r="RS68" s="241"/>
      <c r="RT68" s="244"/>
      <c r="RU68" s="244"/>
      <c r="RV68" s="244"/>
      <c r="RW68" s="241"/>
      <c r="RX68" s="241"/>
      <c r="RY68" s="244"/>
      <c r="RZ68" s="241"/>
      <c r="SA68" s="241"/>
      <c r="SB68" s="244"/>
      <c r="SC68" s="244"/>
      <c r="SD68" s="244"/>
      <c r="SE68" s="241"/>
      <c r="SF68" s="241"/>
      <c r="SG68" s="244"/>
      <c r="SH68" s="241"/>
      <c r="SI68" s="241"/>
      <c r="SJ68" s="244"/>
      <c r="SK68" s="244"/>
      <c r="SL68" s="244"/>
      <c r="SM68" s="241"/>
      <c r="SN68" s="241"/>
      <c r="SO68" s="244"/>
      <c r="SP68" s="241"/>
      <c r="SQ68" s="241"/>
      <c r="SR68" s="244"/>
      <c r="SS68" s="244"/>
      <c r="ST68" s="244"/>
      <c r="SU68" s="241"/>
      <c r="SV68" s="241"/>
      <c r="SW68" s="244"/>
      <c r="SX68" s="241"/>
      <c r="SY68" s="241"/>
      <c r="SZ68" s="244"/>
      <c r="TA68" s="244"/>
      <c r="TB68" s="244"/>
      <c r="TC68" s="241"/>
      <c r="TD68" s="241"/>
      <c r="TE68" s="244"/>
      <c r="TF68" s="241"/>
      <c r="TG68" s="241"/>
      <c r="TH68" s="244"/>
      <c r="TI68" s="244"/>
      <c r="TJ68" s="244"/>
      <c r="TK68" s="241"/>
      <c r="TL68" s="241"/>
      <c r="TM68" s="244"/>
      <c r="TN68" s="241"/>
      <c r="TO68" s="241"/>
      <c r="TP68" s="244"/>
      <c r="TQ68" s="244"/>
      <c r="TR68" s="244"/>
      <c r="TS68" s="241"/>
      <c r="TT68" s="241"/>
      <c r="TU68" s="244"/>
      <c r="TV68" s="241"/>
      <c r="TW68" s="241"/>
      <c r="TX68" s="244"/>
      <c r="TY68" s="244"/>
      <c r="TZ68" s="244"/>
      <c r="UA68" s="241"/>
      <c r="UB68" s="241"/>
      <c r="UC68" s="244"/>
      <c r="UD68" s="241"/>
      <c r="UE68" s="241"/>
      <c r="UF68" s="244"/>
      <c r="UG68" s="244"/>
      <c r="UH68" s="244"/>
      <c r="UI68" s="241"/>
      <c r="UJ68" s="241"/>
      <c r="UK68" s="244"/>
      <c r="UL68" s="241"/>
      <c r="UM68" s="241"/>
      <c r="UN68" s="244"/>
      <c r="UO68" s="244"/>
      <c r="UP68" s="244"/>
      <c r="UQ68" s="241"/>
      <c r="UR68" s="241"/>
      <c r="US68" s="244"/>
      <c r="UT68" s="241"/>
      <c r="UU68" s="241"/>
      <c r="UV68" s="244"/>
      <c r="UW68" s="244"/>
      <c r="UX68" s="244"/>
      <c r="UY68" s="241"/>
      <c r="UZ68" s="241"/>
      <c r="VA68" s="244"/>
      <c r="VB68" s="241"/>
      <c r="VC68" s="241"/>
      <c r="VD68" s="244"/>
      <c r="VE68" s="244"/>
      <c r="VF68" s="244"/>
      <c r="VG68" s="241"/>
      <c r="VH68" s="241"/>
      <c r="VI68" s="244"/>
      <c r="VJ68" s="241"/>
      <c r="VK68" s="241"/>
      <c r="VL68" s="244"/>
      <c r="VM68" s="244"/>
      <c r="VN68" s="244"/>
      <c r="VO68" s="241"/>
      <c r="VP68" s="241"/>
      <c r="VQ68" s="244"/>
      <c r="VR68" s="241"/>
      <c r="VS68" s="241"/>
      <c r="VT68" s="244"/>
      <c r="VU68" s="244"/>
      <c r="VV68" s="244"/>
      <c r="VW68" s="241"/>
      <c r="VX68" s="241"/>
      <c r="VY68" s="244"/>
      <c r="VZ68" s="241"/>
      <c r="WA68" s="241"/>
      <c r="WB68" s="244"/>
      <c r="WC68" s="244"/>
      <c r="WD68" s="244"/>
      <c r="WE68" s="241"/>
      <c r="WF68" s="241"/>
      <c r="WG68" s="244"/>
      <c r="WH68" s="241"/>
      <c r="WI68" s="241"/>
      <c r="WJ68" s="244"/>
      <c r="WK68" s="244"/>
      <c r="WL68" s="244"/>
      <c r="WM68" s="241"/>
      <c r="WN68" s="241"/>
      <c r="WO68" s="244"/>
      <c r="WP68" s="241"/>
      <c r="WQ68" s="241"/>
      <c r="WR68" s="244"/>
      <c r="WS68" s="244"/>
      <c r="WT68" s="244"/>
      <c r="WU68" s="241"/>
      <c r="WV68" s="241"/>
      <c r="WW68" s="244"/>
      <c r="WX68" s="241"/>
      <c r="WY68" s="241"/>
      <c r="WZ68" s="244"/>
      <c r="XA68" s="244"/>
      <c r="XB68" s="244"/>
      <c r="XC68" s="241"/>
      <c r="XD68" s="241"/>
      <c r="XE68" s="244"/>
      <c r="XF68" s="241"/>
      <c r="XG68" s="241"/>
      <c r="XH68" s="244"/>
      <c r="XI68" s="244"/>
      <c r="XJ68" s="244"/>
      <c r="XK68" s="241"/>
      <c r="XL68" s="241"/>
      <c r="XM68" s="244"/>
      <c r="XN68" s="241"/>
      <c r="XO68" s="241"/>
      <c r="XP68" s="244"/>
      <c r="XQ68" s="244"/>
      <c r="XR68" s="244"/>
      <c r="XS68" s="241"/>
      <c r="XT68" s="241"/>
      <c r="XU68" s="244"/>
      <c r="XV68" s="241"/>
      <c r="XW68" s="241"/>
      <c r="XX68" s="244"/>
      <c r="XY68" s="244"/>
      <c r="XZ68" s="244"/>
      <c r="YA68" s="241"/>
      <c r="YB68" s="241"/>
      <c r="YC68" s="244"/>
      <c r="YD68" s="241"/>
      <c r="YE68" s="241"/>
      <c r="YF68" s="244"/>
      <c r="YG68" s="244"/>
      <c r="YH68" s="244"/>
      <c r="YI68" s="241"/>
      <c r="YJ68" s="241"/>
      <c r="YK68" s="244"/>
      <c r="YL68" s="241"/>
      <c r="YM68" s="241"/>
      <c r="YN68" s="244"/>
      <c r="YO68" s="244"/>
      <c r="YP68" s="244"/>
      <c r="YQ68" s="241"/>
      <c r="YR68" s="241"/>
      <c r="YS68" s="244"/>
      <c r="YT68" s="241"/>
      <c r="YU68" s="241"/>
      <c r="YV68" s="244"/>
      <c r="YW68" s="244"/>
      <c r="YX68" s="244"/>
      <c r="YY68" s="241"/>
      <c r="YZ68" s="241"/>
      <c r="ZA68" s="244"/>
      <c r="ZB68" s="241"/>
      <c r="ZC68" s="241"/>
      <c r="ZD68" s="244"/>
      <c r="ZE68" s="244"/>
      <c r="ZF68" s="244"/>
      <c r="ZG68" s="241"/>
      <c r="ZH68" s="241"/>
      <c r="ZI68" s="244"/>
      <c r="ZJ68" s="241"/>
      <c r="ZK68" s="241"/>
      <c r="ZL68" s="244"/>
      <c r="ZM68" s="244"/>
      <c r="ZN68" s="244"/>
      <c r="ZO68" s="241"/>
      <c r="ZP68" s="241"/>
      <c r="ZQ68" s="244"/>
      <c r="ZR68" s="241"/>
      <c r="ZS68" s="241"/>
      <c r="ZT68" s="244"/>
      <c r="ZU68" s="244"/>
      <c r="ZV68" s="244"/>
      <c r="ZW68" s="241"/>
      <c r="ZX68" s="241"/>
      <c r="ZY68" s="244"/>
      <c r="ZZ68" s="241"/>
      <c r="AAA68" s="241"/>
      <c r="AAB68" s="244"/>
      <c r="AAC68" s="244"/>
      <c r="AAD68" s="244"/>
      <c r="AAE68" s="241"/>
      <c r="AAF68" s="241"/>
      <c r="AAG68" s="244"/>
      <c r="AAH68" s="241"/>
      <c r="AAI68" s="241"/>
      <c r="AAJ68" s="244"/>
      <c r="AAK68" s="244"/>
      <c r="AAL68" s="244"/>
      <c r="AAM68" s="241"/>
      <c r="AAN68" s="241"/>
      <c r="AAO68" s="244"/>
      <c r="AAP68" s="241"/>
      <c r="AAQ68" s="241"/>
      <c r="AAR68" s="244"/>
      <c r="AAS68" s="244"/>
      <c r="AAT68" s="244"/>
      <c r="AAU68" s="241"/>
      <c r="AAV68" s="241"/>
      <c r="AAW68" s="244"/>
      <c r="AAX68" s="241"/>
      <c r="AAY68" s="241"/>
      <c r="AAZ68" s="244"/>
      <c r="ABA68" s="244"/>
      <c r="ABB68" s="244"/>
      <c r="ABC68" s="241"/>
      <c r="ABD68" s="241"/>
      <c r="ABE68" s="244"/>
      <c r="ABF68" s="241"/>
      <c r="ABG68" s="241"/>
      <c r="ABH68" s="244"/>
      <c r="ABI68" s="244"/>
      <c r="ABJ68" s="244"/>
      <c r="ABK68" s="241"/>
      <c r="ABL68" s="241"/>
      <c r="ABM68" s="244"/>
      <c r="ABN68" s="241"/>
      <c r="ABO68" s="241"/>
      <c r="ABP68" s="244"/>
      <c r="ABQ68" s="244"/>
      <c r="ABR68" s="244"/>
      <c r="ABS68" s="241"/>
      <c r="ABT68" s="241"/>
      <c r="ABU68" s="244"/>
      <c r="ABV68" s="241"/>
      <c r="ABW68" s="241"/>
      <c r="ABX68" s="244"/>
      <c r="ABY68" s="244"/>
      <c r="ABZ68" s="244"/>
      <c r="ACA68" s="241"/>
      <c r="ACB68" s="241"/>
      <c r="ACC68" s="244"/>
      <c r="ACD68" s="241"/>
      <c r="ACE68" s="241"/>
      <c r="ACF68" s="244"/>
      <c r="ACG68" s="244"/>
      <c r="ACH68" s="244"/>
      <c r="ACI68" s="241"/>
      <c r="ACJ68" s="241"/>
      <c r="ACK68" s="244"/>
      <c r="ACL68" s="241"/>
      <c r="ACM68" s="241"/>
      <c r="ACN68" s="244"/>
      <c r="ACO68" s="244"/>
      <c r="ACP68" s="244"/>
      <c r="ACQ68" s="241"/>
      <c r="ACR68" s="241"/>
      <c r="ACS68" s="244"/>
      <c r="ACT68" s="241"/>
      <c r="ACU68" s="241"/>
      <c r="ACV68" s="244"/>
      <c r="ACW68" s="244"/>
      <c r="ACX68" s="244"/>
      <c r="ACY68" s="241"/>
      <c r="ACZ68" s="241"/>
      <c r="ADA68" s="244"/>
      <c r="ADB68" s="241"/>
      <c r="ADC68" s="241"/>
      <c r="ADD68" s="244"/>
      <c r="ADE68" s="244"/>
      <c r="ADF68" s="244"/>
      <c r="ADG68" s="241"/>
      <c r="ADH68" s="241"/>
      <c r="ADI68" s="244"/>
      <c r="ADJ68" s="241"/>
      <c r="ADK68" s="241"/>
      <c r="ADL68" s="244"/>
      <c r="ADM68" s="244"/>
      <c r="ADN68" s="244"/>
      <c r="ADO68" s="241"/>
      <c r="ADP68" s="241"/>
      <c r="ADQ68" s="244"/>
      <c r="ADR68" s="241"/>
      <c r="ADS68" s="241"/>
      <c r="ADT68" s="244"/>
      <c r="ADU68" s="244"/>
      <c r="ADV68" s="244"/>
      <c r="ADW68" s="241"/>
      <c r="ADX68" s="241"/>
      <c r="ADY68" s="244"/>
      <c r="ADZ68" s="241"/>
      <c r="AEA68" s="241"/>
      <c r="AEB68" s="244"/>
      <c r="AEC68" s="244"/>
      <c r="AED68" s="244"/>
      <c r="AEE68" s="241"/>
      <c r="AEF68" s="241"/>
      <c r="AEG68" s="244"/>
      <c r="AEH68" s="241"/>
      <c r="AEI68" s="241"/>
      <c r="AEJ68" s="244"/>
      <c r="AEK68" s="244"/>
      <c r="AEL68" s="244"/>
      <c r="AEM68" s="241"/>
      <c r="AEN68" s="241"/>
      <c r="AEO68" s="244"/>
      <c r="AEP68" s="241"/>
      <c r="AEQ68" s="241"/>
      <c r="AER68" s="244"/>
      <c r="AES68" s="244"/>
      <c r="AET68" s="244"/>
      <c r="AEU68" s="241"/>
      <c r="AEV68" s="241"/>
      <c r="AEW68" s="244"/>
      <c r="AEX68" s="241"/>
      <c r="AEY68" s="241"/>
      <c r="AEZ68" s="244"/>
      <c r="AFA68" s="244"/>
      <c r="AFB68" s="244"/>
      <c r="AFC68" s="241"/>
      <c r="AFD68" s="241"/>
      <c r="AFE68" s="244"/>
      <c r="AFF68" s="241"/>
      <c r="AFG68" s="241"/>
      <c r="AFH68" s="244"/>
      <c r="AFI68" s="244"/>
      <c r="AFJ68" s="244"/>
      <c r="AFK68" s="241"/>
      <c r="AFL68" s="241"/>
      <c r="AFM68" s="244"/>
      <c r="AFN68" s="241"/>
      <c r="AFO68" s="241"/>
      <c r="AFP68" s="244"/>
      <c r="AFQ68" s="244"/>
      <c r="AFR68" s="244"/>
      <c r="AFS68" s="241"/>
      <c r="AFT68" s="241"/>
      <c r="AFU68" s="244"/>
      <c r="AFV68" s="241"/>
      <c r="AFW68" s="241"/>
      <c r="AFX68" s="244"/>
      <c r="AFY68" s="244"/>
      <c r="AFZ68" s="244"/>
      <c r="AGA68" s="241"/>
      <c r="AGB68" s="241"/>
      <c r="AGC68" s="244"/>
      <c r="AGD68" s="241"/>
      <c r="AGE68" s="241"/>
      <c r="AGF68" s="244"/>
      <c r="AGG68" s="244"/>
      <c r="AGH68" s="244"/>
      <c r="AGI68" s="241"/>
      <c r="AGJ68" s="241"/>
      <c r="AGK68" s="244"/>
      <c r="AGL68" s="241"/>
      <c r="AGM68" s="241"/>
      <c r="AGN68" s="244"/>
      <c r="AGO68" s="244"/>
      <c r="AGP68" s="244"/>
      <c r="AGQ68" s="241"/>
      <c r="AGR68" s="241"/>
      <c r="AGS68" s="244"/>
      <c r="AGT68" s="241"/>
      <c r="AGU68" s="241"/>
      <c r="AGV68" s="244"/>
      <c r="AGW68" s="244"/>
      <c r="AGX68" s="244"/>
      <c r="AGY68" s="241"/>
      <c r="AGZ68" s="241"/>
      <c r="AHA68" s="244"/>
      <c r="AHB68" s="241"/>
      <c r="AHC68" s="241"/>
      <c r="AHD68" s="244"/>
      <c r="AHE68" s="244"/>
      <c r="AHF68" s="244"/>
      <c r="AHG68" s="241"/>
      <c r="AHH68" s="241"/>
      <c r="AHI68" s="244"/>
      <c r="AHJ68" s="241"/>
      <c r="AHK68" s="241"/>
      <c r="AHL68" s="244"/>
      <c r="AHM68" s="244"/>
      <c r="AHN68" s="244"/>
      <c r="AHO68" s="241"/>
      <c r="AHP68" s="241"/>
      <c r="AHQ68" s="244"/>
      <c r="AHR68" s="241"/>
      <c r="AHS68" s="241"/>
      <c r="AHT68" s="244"/>
      <c r="AHU68" s="244"/>
      <c r="AHV68" s="244"/>
      <c r="AHW68" s="241"/>
      <c r="AHX68" s="241"/>
      <c r="AHY68" s="244"/>
      <c r="AHZ68" s="241"/>
      <c r="AIA68" s="241"/>
      <c r="AIB68" s="244"/>
      <c r="AIC68" s="244"/>
      <c r="AID68" s="244"/>
      <c r="AIE68" s="241"/>
      <c r="AIF68" s="241"/>
      <c r="AIG68" s="244"/>
      <c r="AIH68" s="241"/>
      <c r="AII68" s="241"/>
      <c r="AIJ68" s="244"/>
      <c r="AIK68" s="244"/>
      <c r="AIL68" s="244"/>
      <c r="AIM68" s="241"/>
      <c r="AIN68" s="241"/>
      <c r="AIO68" s="244"/>
      <c r="AIP68" s="241"/>
      <c r="AIQ68" s="241"/>
      <c r="AIR68" s="244"/>
      <c r="AIS68" s="244"/>
      <c r="AIT68" s="244"/>
      <c r="AIU68" s="241"/>
      <c r="AIV68" s="241"/>
      <c r="AIW68" s="244"/>
      <c r="AIX68" s="241"/>
      <c r="AIY68" s="241"/>
      <c r="AIZ68" s="244"/>
      <c r="AJA68" s="244"/>
      <c r="AJB68" s="244"/>
      <c r="AJC68" s="241"/>
      <c r="AJD68" s="241"/>
      <c r="AJE68" s="244"/>
      <c r="AJF68" s="241"/>
      <c r="AJG68" s="241"/>
      <c r="AJH68" s="244"/>
      <c r="AJI68" s="244"/>
      <c r="AJJ68" s="244"/>
      <c r="AJK68" s="241"/>
      <c r="AJL68" s="241"/>
      <c r="AJM68" s="244"/>
      <c r="AJN68" s="241"/>
      <c r="AJO68" s="241"/>
      <c r="AJP68" s="244"/>
      <c r="AJQ68" s="244"/>
      <c r="AJR68" s="244"/>
      <c r="AJS68" s="241"/>
      <c r="AJT68" s="241"/>
      <c r="AJU68" s="244"/>
      <c r="AJV68" s="241"/>
      <c r="AJW68" s="241"/>
      <c r="AJX68" s="244"/>
      <c r="AJY68" s="244"/>
      <c r="AJZ68" s="244"/>
      <c r="AKA68" s="241"/>
      <c r="AKB68" s="241"/>
      <c r="AKC68" s="244"/>
      <c r="AKD68" s="241"/>
      <c r="AKE68" s="241"/>
      <c r="AKF68" s="244"/>
      <c r="AKG68" s="244"/>
      <c r="AKH68" s="244"/>
      <c r="AKI68" s="241"/>
      <c r="AKJ68" s="241"/>
      <c r="AKK68" s="244"/>
      <c r="AKL68" s="241"/>
      <c r="AKM68" s="241"/>
      <c r="AKN68" s="244"/>
      <c r="AKO68" s="244"/>
      <c r="AKP68" s="244"/>
      <c r="AKQ68" s="241"/>
      <c r="AKR68" s="241"/>
      <c r="AKS68" s="244"/>
      <c r="AKT68" s="241"/>
      <c r="AKU68" s="241"/>
      <c r="AKV68" s="244"/>
      <c r="AKW68" s="244"/>
      <c r="AKX68" s="244"/>
      <c r="AKY68" s="241"/>
      <c r="AKZ68" s="241"/>
      <c r="ALA68" s="244"/>
      <c r="ALB68" s="241"/>
      <c r="ALC68" s="241"/>
      <c r="ALD68" s="244"/>
      <c r="ALE68" s="244"/>
      <c r="ALF68" s="244"/>
      <c r="ALG68" s="241"/>
      <c r="ALH68" s="241"/>
      <c r="ALI68" s="244"/>
      <c r="ALJ68" s="241"/>
      <c r="ALK68" s="241"/>
      <c r="ALL68" s="244"/>
      <c r="ALM68" s="244"/>
      <c r="ALN68" s="244"/>
      <c r="ALO68" s="241"/>
      <c r="ALP68" s="241"/>
      <c r="ALQ68" s="244"/>
      <c r="ALR68" s="241"/>
      <c r="ALS68" s="241"/>
      <c r="ALT68" s="244"/>
      <c r="ALU68" s="244"/>
      <c r="ALV68" s="244"/>
      <c r="ALW68" s="241"/>
      <c r="ALX68" s="241"/>
      <c r="ALY68" s="244"/>
      <c r="ALZ68" s="241"/>
      <c r="AMA68" s="241"/>
      <c r="AMB68" s="244"/>
      <c r="AMC68" s="244"/>
      <c r="AMD68" s="244"/>
      <c r="AME68" s="241"/>
      <c r="AMF68" s="241"/>
      <c r="AMG68" s="244"/>
      <c r="AMH68" s="241"/>
      <c r="AMI68" s="241"/>
      <c r="AMJ68" s="244"/>
      <c r="AMK68" s="244"/>
      <c r="AML68" s="244"/>
      <c r="AMM68" s="241"/>
      <c r="AMN68" s="241"/>
      <c r="AMO68" s="244"/>
      <c r="AMP68" s="241"/>
      <c r="AMQ68" s="241"/>
      <c r="AMR68" s="244"/>
      <c r="AMS68" s="244"/>
      <c r="AMT68" s="244"/>
      <c r="AMU68" s="241"/>
      <c r="AMV68" s="241"/>
      <c r="AMW68" s="244"/>
      <c r="AMX68" s="241"/>
      <c r="AMY68" s="241"/>
      <c r="AMZ68" s="244"/>
      <c r="ANA68" s="244"/>
      <c r="ANB68" s="244"/>
      <c r="ANC68" s="241"/>
      <c r="AND68" s="241"/>
      <c r="ANE68" s="244"/>
      <c r="ANF68" s="241"/>
      <c r="ANG68" s="241"/>
      <c r="ANH68" s="244"/>
      <c r="ANI68" s="244"/>
      <c r="ANJ68" s="244"/>
      <c r="ANK68" s="241"/>
      <c r="ANL68" s="241"/>
      <c r="ANM68" s="244"/>
      <c r="ANN68" s="241"/>
      <c r="ANO68" s="241"/>
      <c r="ANP68" s="244"/>
      <c r="ANQ68" s="244"/>
      <c r="ANR68" s="244"/>
      <c r="ANS68" s="241"/>
      <c r="ANT68" s="241"/>
      <c r="ANU68" s="244"/>
      <c r="ANV68" s="241"/>
      <c r="ANW68" s="241"/>
      <c r="ANX68" s="244"/>
      <c r="ANY68" s="244"/>
      <c r="ANZ68" s="244"/>
      <c r="AOA68" s="241"/>
      <c r="AOB68" s="241"/>
      <c r="AOC68" s="244"/>
      <c r="AOD68" s="241"/>
      <c r="AOE68" s="241"/>
      <c r="AOF68" s="244"/>
      <c r="AOG68" s="244"/>
      <c r="AOH68" s="244"/>
      <c r="AOI68" s="241"/>
      <c r="AOJ68" s="241"/>
      <c r="AOK68" s="244"/>
      <c r="AOL68" s="241"/>
      <c r="AOM68" s="241"/>
      <c r="AON68" s="244"/>
      <c r="AOO68" s="244"/>
      <c r="AOP68" s="244"/>
      <c r="AOQ68" s="241"/>
      <c r="AOR68" s="241"/>
      <c r="AOS68" s="244"/>
      <c r="AOT68" s="241"/>
      <c r="AOU68" s="241"/>
      <c r="AOV68" s="244"/>
      <c r="AOW68" s="244"/>
      <c r="AOX68" s="244"/>
      <c r="AOY68" s="241"/>
      <c r="AOZ68" s="241"/>
      <c r="APA68" s="244"/>
      <c r="APB68" s="241"/>
      <c r="APC68" s="241"/>
      <c r="APD68" s="244"/>
      <c r="APE68" s="244"/>
      <c r="APF68" s="244"/>
      <c r="APG68" s="241"/>
      <c r="APH68" s="241"/>
      <c r="API68" s="244"/>
      <c r="APJ68" s="241"/>
      <c r="APK68" s="241"/>
      <c r="APL68" s="244"/>
      <c r="APM68" s="244"/>
      <c r="APN68" s="244"/>
      <c r="APO68" s="241"/>
      <c r="APP68" s="241"/>
      <c r="APQ68" s="244"/>
      <c r="APR68" s="241"/>
      <c r="APS68" s="241"/>
      <c r="APT68" s="244"/>
      <c r="APU68" s="244"/>
      <c r="APV68" s="244"/>
      <c r="APW68" s="241"/>
      <c r="APX68" s="241"/>
      <c r="APY68" s="244"/>
      <c r="APZ68" s="241"/>
      <c r="AQA68" s="241"/>
      <c r="AQB68" s="244"/>
      <c r="AQC68" s="244"/>
      <c r="AQD68" s="244"/>
      <c r="AQE68" s="241"/>
      <c r="AQF68" s="241"/>
      <c r="AQG68" s="244"/>
      <c r="AQH68" s="241"/>
      <c r="AQI68" s="241"/>
      <c r="AQJ68" s="244"/>
      <c r="AQK68" s="244"/>
      <c r="AQL68" s="244"/>
      <c r="AQM68" s="241"/>
      <c r="AQN68" s="241"/>
      <c r="AQO68" s="244"/>
      <c r="AQP68" s="241"/>
      <c r="AQQ68" s="241"/>
      <c r="AQR68" s="244"/>
      <c r="AQS68" s="244"/>
      <c r="AQT68" s="244"/>
      <c r="AQU68" s="241"/>
      <c r="AQV68" s="241"/>
      <c r="AQW68" s="244"/>
      <c r="AQX68" s="241"/>
      <c r="AQY68" s="241"/>
      <c r="AQZ68" s="244"/>
      <c r="ARA68" s="244"/>
      <c r="ARB68" s="244"/>
      <c r="ARC68" s="241"/>
      <c r="ARD68" s="241"/>
      <c r="ARE68" s="244"/>
      <c r="ARF68" s="241"/>
      <c r="ARG68" s="241"/>
      <c r="ARH68" s="244"/>
      <c r="ARI68" s="244"/>
      <c r="ARJ68" s="244"/>
      <c r="ARK68" s="241"/>
      <c r="ARL68" s="241"/>
      <c r="ARM68" s="244"/>
      <c r="ARN68" s="241"/>
      <c r="ARO68" s="241"/>
      <c r="ARP68" s="244"/>
      <c r="ARQ68" s="244"/>
      <c r="ARR68" s="244"/>
      <c r="ARS68" s="241"/>
      <c r="ART68" s="241"/>
      <c r="ARU68" s="244"/>
      <c r="ARV68" s="241"/>
      <c r="ARW68" s="241"/>
      <c r="ARX68" s="244"/>
      <c r="ARY68" s="244"/>
      <c r="ARZ68" s="244"/>
      <c r="ASA68" s="241"/>
      <c r="ASB68" s="241"/>
      <c r="ASC68" s="244"/>
      <c r="ASD68" s="241"/>
      <c r="ASE68" s="241"/>
      <c r="ASF68" s="244"/>
      <c r="ASG68" s="244"/>
      <c r="ASH68" s="244"/>
      <c r="ASI68" s="241"/>
      <c r="ASJ68" s="241"/>
      <c r="ASK68" s="244"/>
      <c r="ASL68" s="241"/>
      <c r="ASM68" s="241"/>
      <c r="ASN68" s="244"/>
      <c r="ASO68" s="244"/>
      <c r="ASP68" s="244"/>
      <c r="ASQ68" s="241"/>
      <c r="ASR68" s="241"/>
      <c r="ASS68" s="244"/>
      <c r="AST68" s="241"/>
      <c r="ASU68" s="241"/>
      <c r="ASV68" s="244"/>
      <c r="ASW68" s="244"/>
      <c r="ASX68" s="244"/>
      <c r="ASY68" s="241"/>
      <c r="ASZ68" s="241"/>
      <c r="ATA68" s="244"/>
      <c r="ATB68" s="241"/>
      <c r="ATC68" s="241"/>
      <c r="ATD68" s="244"/>
      <c r="ATE68" s="244"/>
      <c r="ATF68" s="244"/>
      <c r="ATG68" s="241"/>
      <c r="ATH68" s="241"/>
      <c r="ATI68" s="244"/>
      <c r="ATJ68" s="241"/>
      <c r="ATK68" s="241"/>
      <c r="ATL68" s="244"/>
      <c r="ATM68" s="244"/>
      <c r="ATN68" s="244"/>
      <c r="ATO68" s="241"/>
      <c r="ATP68" s="241"/>
      <c r="ATQ68" s="244"/>
      <c r="ATR68" s="241"/>
      <c r="ATS68" s="241"/>
      <c r="ATT68" s="244"/>
      <c r="ATU68" s="244"/>
      <c r="ATV68" s="244"/>
      <c r="ATW68" s="241"/>
      <c r="ATX68" s="241"/>
      <c r="ATY68" s="244"/>
      <c r="ATZ68" s="241"/>
      <c r="AUA68" s="241"/>
      <c r="AUB68" s="244"/>
      <c r="AUC68" s="244"/>
      <c r="AUD68" s="244"/>
      <c r="AUE68" s="241"/>
      <c r="AUF68" s="241"/>
      <c r="AUG68" s="244"/>
      <c r="AUH68" s="241"/>
      <c r="AUI68" s="241"/>
      <c r="AUJ68" s="244"/>
      <c r="AUK68" s="244"/>
      <c r="AUL68" s="244"/>
      <c r="AUM68" s="241"/>
      <c r="AUN68" s="241"/>
      <c r="AUO68" s="244"/>
      <c r="AUP68" s="241"/>
      <c r="AUQ68" s="241"/>
      <c r="AUR68" s="244"/>
      <c r="AUS68" s="244"/>
      <c r="AUT68" s="244"/>
      <c r="AUU68" s="241"/>
      <c r="AUV68" s="241"/>
      <c r="AUW68" s="244"/>
      <c r="AUX68" s="241"/>
      <c r="AUY68" s="241"/>
      <c r="AUZ68" s="244"/>
      <c r="AVA68" s="244"/>
      <c r="AVB68" s="244"/>
      <c r="AVC68" s="241"/>
      <c r="AVD68" s="241"/>
      <c r="AVE68" s="244"/>
      <c r="AVF68" s="241"/>
      <c r="AVG68" s="241"/>
      <c r="AVH68" s="244"/>
      <c r="AVI68" s="244"/>
      <c r="AVJ68" s="244"/>
      <c r="AVK68" s="241"/>
      <c r="AVL68" s="241"/>
      <c r="AVM68" s="244"/>
      <c r="AVN68" s="241"/>
      <c r="AVO68" s="241"/>
      <c r="AVP68" s="244"/>
      <c r="AVQ68" s="244"/>
      <c r="AVR68" s="244"/>
      <c r="AVS68" s="241"/>
      <c r="AVT68" s="241"/>
      <c r="AVU68" s="244"/>
      <c r="AVV68" s="241"/>
      <c r="AVW68" s="241"/>
      <c r="AVX68" s="244"/>
      <c r="AVY68" s="244"/>
      <c r="AVZ68" s="244"/>
      <c r="AWA68" s="241"/>
      <c r="AWB68" s="241"/>
      <c r="AWC68" s="244"/>
      <c r="AWD68" s="241"/>
      <c r="AWE68" s="241"/>
      <c r="AWF68" s="244"/>
      <c r="AWG68" s="244"/>
      <c r="AWH68" s="244"/>
      <c r="AWI68" s="241"/>
      <c r="AWJ68" s="241"/>
      <c r="AWK68" s="244"/>
      <c r="AWL68" s="241"/>
      <c r="AWM68" s="241"/>
      <c r="AWN68" s="244"/>
      <c r="AWO68" s="244"/>
      <c r="AWP68" s="244"/>
      <c r="AWQ68" s="241"/>
      <c r="AWR68" s="241"/>
      <c r="AWS68" s="244"/>
      <c r="AWT68" s="241"/>
      <c r="AWU68" s="241"/>
      <c r="AWV68" s="244"/>
      <c r="AWW68" s="244"/>
      <c r="AWX68" s="244"/>
      <c r="AWY68" s="241"/>
      <c r="AWZ68" s="241"/>
      <c r="AXA68" s="244"/>
      <c r="AXB68" s="241"/>
      <c r="AXC68" s="241"/>
      <c r="AXD68" s="244"/>
      <c r="AXE68" s="244"/>
      <c r="AXF68" s="244"/>
      <c r="AXG68" s="241"/>
      <c r="AXH68" s="241"/>
      <c r="AXI68" s="244"/>
      <c r="AXJ68" s="241"/>
      <c r="AXK68" s="241"/>
      <c r="AXL68" s="244"/>
      <c r="AXM68" s="244"/>
      <c r="AXN68" s="244"/>
      <c r="AXO68" s="241"/>
      <c r="AXP68" s="241"/>
      <c r="AXQ68" s="244"/>
      <c r="AXR68" s="241"/>
      <c r="AXS68" s="241"/>
      <c r="AXT68" s="244"/>
      <c r="AXU68" s="244"/>
      <c r="AXV68" s="244"/>
      <c r="AXW68" s="241"/>
      <c r="AXX68" s="241"/>
      <c r="AXY68" s="244"/>
      <c r="AXZ68" s="241"/>
      <c r="AYA68" s="241"/>
      <c r="AYB68" s="244"/>
      <c r="AYC68" s="244"/>
      <c r="AYD68" s="244"/>
      <c r="AYE68" s="241"/>
      <c r="AYF68" s="241"/>
      <c r="AYG68" s="244"/>
      <c r="AYH68" s="241"/>
      <c r="AYI68" s="241"/>
      <c r="AYJ68" s="244"/>
      <c r="AYK68" s="244"/>
      <c r="AYL68" s="244"/>
      <c r="AYM68" s="241"/>
      <c r="AYN68" s="241"/>
      <c r="AYO68" s="244"/>
      <c r="AYP68" s="241"/>
      <c r="AYQ68" s="241"/>
      <c r="AYR68" s="244"/>
      <c r="AYS68" s="244"/>
      <c r="AYT68" s="244"/>
      <c r="AYU68" s="241"/>
      <c r="AYV68" s="241"/>
      <c r="AYW68" s="244"/>
      <c r="AYX68" s="241"/>
      <c r="AYY68" s="241"/>
      <c r="AYZ68" s="244"/>
      <c r="AZA68" s="244"/>
      <c r="AZB68" s="244"/>
      <c r="AZC68" s="241"/>
      <c r="AZD68" s="241"/>
      <c r="AZE68" s="244"/>
      <c r="AZF68" s="241"/>
      <c r="AZG68" s="241"/>
      <c r="AZH68" s="244"/>
      <c r="AZI68" s="244"/>
      <c r="AZJ68" s="244"/>
      <c r="AZK68" s="241"/>
      <c r="AZL68" s="241"/>
      <c r="AZM68" s="244"/>
      <c r="AZN68" s="241"/>
      <c r="AZO68" s="241"/>
      <c r="AZP68" s="244"/>
      <c r="AZQ68" s="244"/>
      <c r="AZR68" s="244"/>
      <c r="AZS68" s="241"/>
      <c r="AZT68" s="241"/>
      <c r="AZU68" s="244"/>
      <c r="AZV68" s="241"/>
      <c r="AZW68" s="241"/>
      <c r="AZX68" s="244"/>
      <c r="AZY68" s="244"/>
      <c r="AZZ68" s="244"/>
      <c r="BAA68" s="241"/>
      <c r="BAB68" s="241"/>
      <c r="BAC68" s="244"/>
      <c r="BAD68" s="241"/>
      <c r="BAE68" s="241"/>
      <c r="BAF68" s="244"/>
      <c r="BAG68" s="244"/>
      <c r="BAH68" s="244"/>
      <c r="BAI68" s="241"/>
      <c r="BAJ68" s="241"/>
      <c r="BAK68" s="244"/>
      <c r="BAL68" s="241"/>
      <c r="BAM68" s="241"/>
      <c r="BAN68" s="244"/>
      <c r="BAO68" s="244"/>
      <c r="BAP68" s="244"/>
      <c r="BAQ68" s="241"/>
      <c r="BAR68" s="241"/>
      <c r="BAS68" s="244"/>
      <c r="BAT68" s="241"/>
      <c r="BAU68" s="241"/>
      <c r="BAV68" s="244"/>
      <c r="BAW68" s="244"/>
      <c r="BAX68" s="244"/>
      <c r="BAY68" s="241"/>
      <c r="BAZ68" s="241"/>
      <c r="BBA68" s="244"/>
      <c r="BBB68" s="241"/>
      <c r="BBC68" s="241"/>
      <c r="BBD68" s="244"/>
      <c r="BBE68" s="244"/>
      <c r="BBF68" s="244"/>
      <c r="BBG68" s="241"/>
      <c r="BBH68" s="241"/>
      <c r="BBI68" s="244"/>
      <c r="BBJ68" s="241"/>
      <c r="BBK68" s="241"/>
      <c r="BBL68" s="244"/>
      <c r="BBM68" s="244"/>
      <c r="BBN68" s="244"/>
      <c r="BBO68" s="241"/>
      <c r="BBP68" s="241"/>
      <c r="BBQ68" s="244"/>
      <c r="BBR68" s="241"/>
      <c r="BBS68" s="241"/>
      <c r="BBT68" s="244"/>
      <c r="BBU68" s="244"/>
      <c r="BBV68" s="244"/>
      <c r="BBW68" s="241"/>
      <c r="BBX68" s="241"/>
      <c r="BBY68" s="244"/>
      <c r="BBZ68" s="241"/>
      <c r="BCA68" s="241"/>
      <c r="BCB68" s="244"/>
      <c r="BCC68" s="244"/>
      <c r="BCD68" s="244"/>
      <c r="BCE68" s="241"/>
      <c r="BCF68" s="241"/>
      <c r="BCG68" s="244"/>
      <c r="BCH68" s="241"/>
      <c r="BCI68" s="241"/>
      <c r="BCJ68" s="244"/>
      <c r="BCK68" s="244"/>
      <c r="BCL68" s="244"/>
      <c r="BCM68" s="241"/>
      <c r="BCN68" s="241"/>
      <c r="BCO68" s="244"/>
      <c r="BCP68" s="241"/>
      <c r="BCQ68" s="241"/>
      <c r="BCR68" s="244"/>
      <c r="BCS68" s="244"/>
      <c r="BCT68" s="244"/>
      <c r="BCU68" s="241"/>
      <c r="BCV68" s="241"/>
      <c r="BCW68" s="244"/>
      <c r="BCX68" s="241"/>
      <c r="BCY68" s="241"/>
      <c r="BCZ68" s="244"/>
      <c r="BDA68" s="244"/>
      <c r="BDB68" s="244"/>
      <c r="BDC68" s="241"/>
      <c r="BDD68" s="241"/>
      <c r="BDE68" s="244"/>
      <c r="BDF68" s="241"/>
      <c r="BDG68" s="241"/>
      <c r="BDH68" s="244"/>
      <c r="BDI68" s="244"/>
      <c r="BDJ68" s="244"/>
      <c r="BDK68" s="241"/>
      <c r="BDL68" s="241"/>
      <c r="BDM68" s="244"/>
      <c r="BDN68" s="241"/>
      <c r="BDO68" s="241"/>
      <c r="BDP68" s="244"/>
      <c r="BDQ68" s="244"/>
      <c r="BDR68" s="244"/>
      <c r="BDS68" s="241"/>
      <c r="BDT68" s="241"/>
      <c r="BDU68" s="244"/>
      <c r="BDV68" s="241"/>
      <c r="BDW68" s="241"/>
      <c r="BDX68" s="244"/>
      <c r="BDY68" s="244"/>
      <c r="BDZ68" s="244"/>
      <c r="BEA68" s="241"/>
      <c r="BEB68" s="241"/>
      <c r="BEC68" s="244"/>
      <c r="BED68" s="241"/>
      <c r="BEE68" s="241"/>
      <c r="BEF68" s="244"/>
      <c r="BEG68" s="244"/>
      <c r="BEH68" s="244"/>
      <c r="BEI68" s="241"/>
      <c r="BEJ68" s="241"/>
      <c r="BEK68" s="244"/>
      <c r="BEL68" s="241"/>
      <c r="BEM68" s="241"/>
      <c r="BEN68" s="244"/>
      <c r="BEO68" s="244"/>
      <c r="BEP68" s="244"/>
      <c r="BEQ68" s="241"/>
      <c r="BER68" s="241"/>
      <c r="BES68" s="244"/>
      <c r="BET68" s="241"/>
      <c r="BEU68" s="241"/>
      <c r="BEV68" s="244"/>
      <c r="BEW68" s="244"/>
      <c r="BEX68" s="244"/>
      <c r="BEY68" s="241"/>
      <c r="BEZ68" s="241"/>
      <c r="BFA68" s="244"/>
      <c r="BFB68" s="241"/>
      <c r="BFC68" s="241"/>
      <c r="BFD68" s="244"/>
      <c r="BFE68" s="244"/>
      <c r="BFF68" s="244"/>
      <c r="BFG68" s="241"/>
      <c r="BFH68" s="241"/>
      <c r="BFI68" s="244"/>
      <c r="BFJ68" s="241"/>
      <c r="BFK68" s="241"/>
      <c r="BFL68" s="244"/>
      <c r="BFM68" s="244"/>
      <c r="BFN68" s="244"/>
      <c r="BFO68" s="241"/>
      <c r="BFP68" s="241"/>
      <c r="BFQ68" s="244"/>
      <c r="BFR68" s="241"/>
      <c r="BFS68" s="241"/>
      <c r="BFT68" s="244"/>
      <c r="BFU68" s="244"/>
      <c r="BFV68" s="244"/>
      <c r="BFW68" s="241"/>
      <c r="BFX68" s="241"/>
      <c r="BFY68" s="244"/>
      <c r="BFZ68" s="241"/>
      <c r="BGA68" s="241"/>
      <c r="BGB68" s="244"/>
      <c r="BGC68" s="244"/>
      <c r="BGD68" s="244"/>
      <c r="BGE68" s="241"/>
      <c r="BGF68" s="241"/>
      <c r="BGG68" s="244"/>
      <c r="BGH68" s="241"/>
      <c r="BGI68" s="241"/>
      <c r="BGJ68" s="244"/>
      <c r="BGK68" s="244"/>
      <c r="BGL68" s="244"/>
      <c r="BGM68" s="241"/>
      <c r="BGN68" s="241"/>
      <c r="BGO68" s="244"/>
      <c r="BGP68" s="241"/>
      <c r="BGQ68" s="241"/>
      <c r="BGR68" s="244"/>
      <c r="BGS68" s="244"/>
      <c r="BGT68" s="244"/>
      <c r="BGU68" s="241"/>
      <c r="BGV68" s="241"/>
      <c r="BGW68" s="244"/>
      <c r="BGX68" s="241"/>
      <c r="BGY68" s="241"/>
      <c r="BGZ68" s="244"/>
      <c r="BHA68" s="244"/>
      <c r="BHB68" s="244"/>
      <c r="BHC68" s="241"/>
      <c r="BHD68" s="241"/>
      <c r="BHE68" s="244"/>
      <c r="BHF68" s="241"/>
      <c r="BHG68" s="241"/>
      <c r="BHH68" s="244"/>
      <c r="BHI68" s="244"/>
      <c r="BHJ68" s="244"/>
      <c r="BHK68" s="241"/>
      <c r="BHL68" s="241"/>
      <c r="BHM68" s="244"/>
      <c r="BHN68" s="241"/>
      <c r="BHO68" s="241"/>
      <c r="BHP68" s="244"/>
      <c r="BHQ68" s="244"/>
      <c r="BHR68" s="244"/>
      <c r="BHS68" s="241"/>
      <c r="BHT68" s="241"/>
      <c r="BHU68" s="244"/>
      <c r="BHV68" s="241"/>
      <c r="BHW68" s="241"/>
      <c r="BHX68" s="244"/>
      <c r="BHY68" s="244"/>
      <c r="BHZ68" s="244"/>
      <c r="BIA68" s="241"/>
      <c r="BIB68" s="241"/>
      <c r="BIC68" s="244"/>
      <c r="BID68" s="241"/>
      <c r="BIE68" s="241"/>
      <c r="BIF68" s="244"/>
      <c r="BIG68" s="244"/>
      <c r="BIH68" s="244"/>
      <c r="BII68" s="241"/>
      <c r="BIJ68" s="241"/>
      <c r="BIK68" s="244"/>
      <c r="BIL68" s="241"/>
      <c r="BIM68" s="241"/>
      <c r="BIN68" s="244"/>
      <c r="BIO68" s="244"/>
      <c r="BIP68" s="244"/>
      <c r="BIQ68" s="241"/>
      <c r="BIR68" s="241"/>
      <c r="BIS68" s="244"/>
      <c r="BIT68" s="241"/>
      <c r="BIU68" s="241"/>
      <c r="BIV68" s="244"/>
      <c r="BIW68" s="244"/>
      <c r="BIX68" s="244"/>
      <c r="BIY68" s="241"/>
      <c r="BIZ68" s="241"/>
      <c r="BJA68" s="244"/>
      <c r="BJB68" s="241"/>
      <c r="BJC68" s="241"/>
      <c r="BJD68" s="244"/>
      <c r="BJE68" s="244"/>
      <c r="BJF68" s="244"/>
      <c r="BJG68" s="241"/>
      <c r="BJH68" s="241"/>
      <c r="BJI68" s="244"/>
      <c r="BJJ68" s="241"/>
      <c r="BJK68" s="241"/>
      <c r="BJL68" s="244"/>
      <c r="BJM68" s="244"/>
      <c r="BJN68" s="244"/>
      <c r="BJO68" s="241"/>
      <c r="BJP68" s="241"/>
      <c r="BJQ68" s="244"/>
      <c r="BJR68" s="241"/>
      <c r="BJS68" s="241"/>
      <c r="BJT68" s="244"/>
      <c r="BJU68" s="244"/>
      <c r="BJV68" s="244"/>
      <c r="BJW68" s="241"/>
      <c r="BJX68" s="241"/>
      <c r="BJY68" s="244"/>
      <c r="BJZ68" s="241"/>
      <c r="BKA68" s="241"/>
      <c r="BKB68" s="244"/>
      <c r="BKC68" s="244"/>
      <c r="BKD68" s="244"/>
      <c r="BKE68" s="241"/>
      <c r="BKF68" s="241"/>
      <c r="BKG68" s="244"/>
      <c r="BKH68" s="241"/>
      <c r="BKI68" s="241"/>
      <c r="BKJ68" s="244"/>
      <c r="BKK68" s="244"/>
      <c r="BKL68" s="244"/>
      <c r="BKM68" s="241"/>
      <c r="BKN68" s="241"/>
      <c r="BKO68" s="244"/>
      <c r="BKP68" s="241"/>
      <c r="BKQ68" s="241"/>
      <c r="BKR68" s="244"/>
      <c r="BKS68" s="244"/>
      <c r="BKT68" s="244"/>
      <c r="BKU68" s="241"/>
      <c r="BKV68" s="241"/>
      <c r="BKW68" s="244"/>
      <c r="BKX68" s="241"/>
      <c r="BKY68" s="241"/>
      <c r="BKZ68" s="244"/>
      <c r="BLA68" s="244"/>
      <c r="BLB68" s="244"/>
      <c r="BLC68" s="241"/>
      <c r="BLD68" s="241"/>
      <c r="BLE68" s="244"/>
      <c r="BLF68" s="241"/>
      <c r="BLG68" s="241"/>
      <c r="BLH68" s="244"/>
      <c r="BLI68" s="244"/>
      <c r="BLJ68" s="244"/>
      <c r="BLK68" s="241"/>
      <c r="BLL68" s="241"/>
      <c r="BLM68" s="244"/>
      <c r="BLN68" s="241"/>
      <c r="BLO68" s="241"/>
      <c r="BLP68" s="244"/>
      <c r="BLQ68" s="244"/>
      <c r="BLR68" s="244"/>
      <c r="BLS68" s="241"/>
      <c r="BLT68" s="241"/>
      <c r="BLU68" s="244"/>
      <c r="BLV68" s="241"/>
      <c r="BLW68" s="241"/>
      <c r="BLX68" s="244"/>
      <c r="BLY68" s="244"/>
      <c r="BLZ68" s="244"/>
      <c r="BMA68" s="241"/>
      <c r="BMB68" s="241"/>
      <c r="BMC68" s="244"/>
      <c r="BMD68" s="241"/>
      <c r="BME68" s="241"/>
      <c r="BMF68" s="244"/>
      <c r="BMG68" s="244"/>
      <c r="BMH68" s="244"/>
      <c r="BMI68" s="241"/>
      <c r="BMJ68" s="241"/>
      <c r="BMK68" s="244"/>
      <c r="BML68" s="241"/>
      <c r="BMM68" s="241"/>
      <c r="BMN68" s="244"/>
      <c r="BMO68" s="244"/>
      <c r="BMP68" s="244"/>
      <c r="BMQ68" s="241"/>
      <c r="BMR68" s="241"/>
      <c r="BMS68" s="244"/>
      <c r="BMT68" s="241"/>
      <c r="BMU68" s="241"/>
      <c r="BMV68" s="244"/>
      <c r="BMW68" s="244"/>
      <c r="BMX68" s="244"/>
      <c r="BMY68" s="241"/>
      <c r="BMZ68" s="241"/>
      <c r="BNA68" s="244"/>
      <c r="BNB68" s="241"/>
      <c r="BNC68" s="241"/>
      <c r="BND68" s="244"/>
      <c r="BNE68" s="244"/>
      <c r="BNF68" s="244"/>
      <c r="BNG68" s="241"/>
      <c r="BNH68" s="241"/>
      <c r="BNI68" s="244"/>
      <c r="BNJ68" s="241"/>
      <c r="BNK68" s="241"/>
      <c r="BNL68" s="244"/>
      <c r="BNM68" s="244"/>
      <c r="BNN68" s="244"/>
      <c r="BNO68" s="241"/>
      <c r="BNP68" s="241"/>
      <c r="BNQ68" s="244"/>
      <c r="BNR68" s="241"/>
      <c r="BNS68" s="241"/>
      <c r="BNT68" s="244"/>
      <c r="BNU68" s="244"/>
      <c r="BNV68" s="244"/>
      <c r="BNW68" s="241"/>
      <c r="BNX68" s="241"/>
      <c r="BNY68" s="244"/>
      <c r="BNZ68" s="241"/>
      <c r="BOA68" s="241"/>
      <c r="BOB68" s="244"/>
      <c r="BOC68" s="244"/>
      <c r="BOD68" s="244"/>
      <c r="BOE68" s="241"/>
      <c r="BOF68" s="241"/>
      <c r="BOG68" s="244"/>
      <c r="BOH68" s="241"/>
      <c r="BOI68" s="241"/>
      <c r="BOJ68" s="244"/>
      <c r="BOK68" s="244"/>
      <c r="BOL68" s="244"/>
      <c r="BOM68" s="241"/>
      <c r="BON68" s="241"/>
      <c r="BOO68" s="244"/>
      <c r="BOP68" s="241"/>
      <c r="BOQ68" s="241"/>
      <c r="BOR68" s="244"/>
      <c r="BOS68" s="244"/>
      <c r="BOT68" s="244"/>
      <c r="BOU68" s="241"/>
      <c r="BOV68" s="241"/>
      <c r="BOW68" s="244"/>
      <c r="BOX68" s="241"/>
      <c r="BOY68" s="241"/>
      <c r="BOZ68" s="244"/>
      <c r="BPA68" s="244"/>
      <c r="BPB68" s="244"/>
      <c r="BPC68" s="241"/>
      <c r="BPD68" s="241"/>
      <c r="BPE68" s="244"/>
      <c r="BPF68" s="241"/>
      <c r="BPG68" s="241"/>
      <c r="BPH68" s="244"/>
      <c r="BPI68" s="244"/>
      <c r="BPJ68" s="244"/>
      <c r="BPK68" s="241"/>
      <c r="BPL68" s="241"/>
      <c r="BPM68" s="244"/>
      <c r="BPN68" s="241"/>
      <c r="BPO68" s="241"/>
      <c r="BPP68" s="244"/>
      <c r="BPQ68" s="244"/>
      <c r="BPR68" s="244"/>
      <c r="BPS68" s="241"/>
      <c r="BPT68" s="241"/>
      <c r="BPU68" s="244"/>
      <c r="BPV68" s="241"/>
      <c r="BPW68" s="241"/>
      <c r="BPX68" s="244"/>
      <c r="BPY68" s="244"/>
      <c r="BPZ68" s="244"/>
      <c r="BQA68" s="241"/>
      <c r="BQB68" s="241"/>
      <c r="BQC68" s="244"/>
      <c r="BQD68" s="241"/>
      <c r="BQE68" s="241"/>
      <c r="BQF68" s="244"/>
      <c r="BQG68" s="244"/>
      <c r="BQH68" s="244"/>
      <c r="BQI68" s="241"/>
      <c r="BQJ68" s="241"/>
      <c r="BQK68" s="244"/>
      <c r="BQL68" s="241"/>
      <c r="BQM68" s="241"/>
      <c r="BQN68" s="244"/>
      <c r="BQO68" s="244"/>
      <c r="BQP68" s="244"/>
      <c r="BQQ68" s="241"/>
      <c r="BQR68" s="241"/>
      <c r="BQS68" s="244"/>
      <c r="BQT68" s="241"/>
      <c r="BQU68" s="241"/>
      <c r="BQV68" s="244"/>
      <c r="BQW68" s="244"/>
      <c r="BQX68" s="244"/>
      <c r="BQY68" s="241"/>
      <c r="BQZ68" s="241"/>
      <c r="BRA68" s="244"/>
      <c r="BRB68" s="241"/>
      <c r="BRC68" s="241"/>
      <c r="BRD68" s="244"/>
      <c r="BRE68" s="244"/>
      <c r="BRF68" s="244"/>
      <c r="BRG68" s="241"/>
      <c r="BRH68" s="241"/>
      <c r="BRI68" s="244"/>
      <c r="BRJ68" s="241"/>
      <c r="BRK68" s="241"/>
      <c r="BRL68" s="244"/>
      <c r="BRM68" s="244"/>
      <c r="BRN68" s="244"/>
      <c r="BRO68" s="241"/>
      <c r="BRP68" s="241"/>
      <c r="BRQ68" s="244"/>
      <c r="BRR68" s="241"/>
      <c r="BRS68" s="241"/>
      <c r="BRT68" s="244"/>
      <c r="BRU68" s="244"/>
      <c r="BRV68" s="244"/>
      <c r="BRW68" s="241"/>
      <c r="BRX68" s="241"/>
      <c r="BRY68" s="244"/>
      <c r="BRZ68" s="241"/>
      <c r="BSA68" s="241"/>
      <c r="BSB68" s="244"/>
      <c r="BSC68" s="244"/>
      <c r="BSD68" s="244"/>
      <c r="BSE68" s="241"/>
      <c r="BSF68" s="241"/>
      <c r="BSG68" s="244"/>
      <c r="BSH68" s="241"/>
      <c r="BSI68" s="241"/>
      <c r="BSJ68" s="244"/>
      <c r="BSK68" s="244"/>
      <c r="BSL68" s="244"/>
      <c r="BSM68" s="241"/>
      <c r="BSN68" s="241"/>
      <c r="BSO68" s="244"/>
      <c r="BSP68" s="241"/>
      <c r="BSQ68" s="241"/>
      <c r="BSR68" s="244"/>
      <c r="BSS68" s="244"/>
      <c r="BST68" s="244"/>
      <c r="BSU68" s="241"/>
      <c r="BSV68" s="241"/>
      <c r="BSW68" s="244"/>
      <c r="BSX68" s="241"/>
      <c r="BSY68" s="241"/>
      <c r="BSZ68" s="244"/>
      <c r="BTA68" s="244"/>
      <c r="BTB68" s="244"/>
      <c r="BTC68" s="241"/>
      <c r="BTD68" s="241"/>
      <c r="BTE68" s="244"/>
      <c r="BTF68" s="241"/>
      <c r="BTG68" s="241"/>
      <c r="BTH68" s="244"/>
      <c r="BTI68" s="244"/>
      <c r="BTJ68" s="244"/>
      <c r="BTK68" s="241"/>
      <c r="BTL68" s="241"/>
      <c r="BTM68" s="244"/>
      <c r="BTN68" s="241"/>
      <c r="BTO68" s="241"/>
      <c r="BTP68" s="244"/>
      <c r="BTQ68" s="244"/>
      <c r="BTR68" s="244"/>
      <c r="BTS68" s="241"/>
      <c r="BTT68" s="241"/>
      <c r="BTU68" s="244"/>
      <c r="BTV68" s="241"/>
      <c r="BTW68" s="241"/>
      <c r="BTX68" s="244"/>
      <c r="BTY68" s="244"/>
      <c r="BTZ68" s="244"/>
      <c r="BUA68" s="241"/>
      <c r="BUB68" s="241"/>
      <c r="BUC68" s="244"/>
      <c r="BUD68" s="241"/>
      <c r="BUE68" s="241"/>
      <c r="BUF68" s="244"/>
      <c r="BUG68" s="244"/>
      <c r="BUH68" s="244"/>
      <c r="BUI68" s="241"/>
      <c r="BUJ68" s="241"/>
      <c r="BUK68" s="244"/>
      <c r="BUL68" s="241"/>
      <c r="BUM68" s="241"/>
      <c r="BUN68" s="244"/>
      <c r="BUO68" s="244"/>
      <c r="BUP68" s="244"/>
      <c r="BUQ68" s="241"/>
      <c r="BUR68" s="241"/>
      <c r="BUS68" s="244"/>
      <c r="BUT68" s="241"/>
      <c r="BUU68" s="241"/>
      <c r="BUV68" s="244"/>
      <c r="BUW68" s="244"/>
      <c r="BUX68" s="244"/>
      <c r="BUY68" s="241"/>
      <c r="BUZ68" s="241"/>
      <c r="BVA68" s="244"/>
      <c r="BVB68" s="241"/>
      <c r="BVC68" s="241"/>
      <c r="BVD68" s="244"/>
      <c r="BVE68" s="244"/>
      <c r="BVF68" s="244"/>
      <c r="BVG68" s="241"/>
      <c r="BVH68" s="241"/>
      <c r="BVI68" s="244"/>
      <c r="BVJ68" s="241"/>
      <c r="BVK68" s="241"/>
      <c r="BVL68" s="244"/>
      <c r="BVM68" s="244"/>
      <c r="BVN68" s="244"/>
      <c r="BVO68" s="241"/>
      <c r="BVP68" s="241"/>
      <c r="BVQ68" s="244"/>
      <c r="BVR68" s="241"/>
      <c r="BVS68" s="241"/>
      <c r="BVT68" s="244"/>
      <c r="BVU68" s="244"/>
      <c r="BVV68" s="244"/>
      <c r="BVW68" s="241"/>
      <c r="BVX68" s="241"/>
      <c r="BVY68" s="244"/>
      <c r="BVZ68" s="241"/>
      <c r="BWA68" s="241"/>
      <c r="BWB68" s="244"/>
      <c r="BWC68" s="244"/>
      <c r="BWD68" s="244"/>
      <c r="BWE68" s="241"/>
      <c r="BWF68" s="241"/>
      <c r="BWG68" s="244"/>
      <c r="BWH68" s="241"/>
      <c r="BWI68" s="241"/>
      <c r="BWJ68" s="244"/>
      <c r="BWK68" s="244"/>
      <c r="BWL68" s="244"/>
      <c r="BWM68" s="241"/>
      <c r="BWN68" s="241"/>
      <c r="BWO68" s="244"/>
      <c r="BWP68" s="241"/>
      <c r="BWQ68" s="241"/>
      <c r="BWR68" s="244"/>
      <c r="BWS68" s="244"/>
      <c r="BWT68" s="244"/>
      <c r="BWU68" s="241"/>
      <c r="BWV68" s="241"/>
      <c r="BWW68" s="244"/>
      <c r="BWX68" s="241"/>
      <c r="BWY68" s="241"/>
      <c r="BWZ68" s="244"/>
      <c r="BXA68" s="244"/>
      <c r="BXB68" s="244"/>
      <c r="BXC68" s="241"/>
      <c r="BXD68" s="241"/>
      <c r="BXE68" s="244"/>
      <c r="BXF68" s="241"/>
      <c r="BXG68" s="241"/>
      <c r="BXH68" s="244"/>
      <c r="BXI68" s="244"/>
      <c r="BXJ68" s="244"/>
      <c r="BXK68" s="241"/>
      <c r="BXL68" s="241"/>
      <c r="BXM68" s="244"/>
      <c r="BXN68" s="241"/>
      <c r="BXO68" s="241"/>
      <c r="BXP68" s="244"/>
      <c r="BXQ68" s="244"/>
      <c r="BXR68" s="244"/>
      <c r="BXS68" s="241"/>
      <c r="BXT68" s="241"/>
      <c r="BXU68" s="244"/>
      <c r="BXV68" s="241"/>
      <c r="BXW68" s="241"/>
      <c r="BXX68" s="244"/>
      <c r="BXY68" s="244"/>
      <c r="BXZ68" s="244"/>
      <c r="BYA68" s="241"/>
      <c r="BYB68" s="241"/>
      <c r="BYC68" s="244"/>
      <c r="BYD68" s="241"/>
      <c r="BYE68" s="241"/>
      <c r="BYF68" s="244"/>
      <c r="BYG68" s="244"/>
      <c r="BYH68" s="244"/>
      <c r="BYI68" s="241"/>
      <c r="BYJ68" s="241"/>
      <c r="BYK68" s="244"/>
      <c r="BYL68" s="241"/>
      <c r="BYM68" s="241"/>
      <c r="BYN68" s="244"/>
      <c r="BYO68" s="244"/>
      <c r="BYP68" s="244"/>
      <c r="BYQ68" s="241"/>
      <c r="BYR68" s="241"/>
      <c r="BYS68" s="244"/>
      <c r="BYT68" s="241"/>
      <c r="BYU68" s="241"/>
      <c r="BYV68" s="244"/>
      <c r="BYW68" s="244"/>
      <c r="BYX68" s="244"/>
      <c r="BYY68" s="241"/>
      <c r="BYZ68" s="241"/>
      <c r="BZA68" s="244"/>
      <c r="BZB68" s="241"/>
      <c r="BZC68" s="241"/>
      <c r="BZD68" s="244"/>
      <c r="BZE68" s="244"/>
      <c r="BZF68" s="244"/>
      <c r="BZG68" s="241"/>
      <c r="BZH68" s="241"/>
      <c r="BZI68" s="244"/>
      <c r="BZJ68" s="241"/>
      <c r="BZK68" s="241"/>
      <c r="BZL68" s="244"/>
      <c r="BZM68" s="244"/>
      <c r="BZN68" s="244"/>
      <c r="BZO68" s="241"/>
      <c r="BZP68" s="241"/>
      <c r="BZQ68" s="244"/>
      <c r="BZR68" s="241"/>
      <c r="BZS68" s="241"/>
      <c r="BZT68" s="244"/>
      <c r="BZU68" s="244"/>
      <c r="BZV68" s="244"/>
      <c r="BZW68" s="241"/>
      <c r="BZX68" s="241"/>
      <c r="BZY68" s="244"/>
      <c r="BZZ68" s="241"/>
      <c r="CAA68" s="241"/>
      <c r="CAB68" s="244"/>
      <c r="CAC68" s="244"/>
      <c r="CAD68" s="244"/>
      <c r="CAE68" s="241"/>
      <c r="CAF68" s="241"/>
      <c r="CAG68" s="244"/>
      <c r="CAH68" s="241"/>
      <c r="CAI68" s="241"/>
      <c r="CAJ68" s="244"/>
      <c r="CAK68" s="244"/>
      <c r="CAL68" s="244"/>
      <c r="CAM68" s="241"/>
      <c r="CAN68" s="241"/>
      <c r="CAO68" s="244"/>
      <c r="CAP68" s="241"/>
      <c r="CAQ68" s="241"/>
      <c r="CAR68" s="244"/>
      <c r="CAS68" s="244"/>
      <c r="CAT68" s="244"/>
      <c r="CAU68" s="241"/>
      <c r="CAV68" s="241"/>
      <c r="CAW68" s="244"/>
      <c r="CAX68" s="241"/>
      <c r="CAY68" s="241"/>
      <c r="CAZ68" s="244"/>
      <c r="CBA68" s="244"/>
      <c r="CBB68" s="244"/>
      <c r="CBC68" s="241"/>
      <c r="CBD68" s="241"/>
      <c r="CBE68" s="244"/>
      <c r="CBF68" s="241"/>
      <c r="CBG68" s="241"/>
      <c r="CBH68" s="244"/>
      <c r="CBI68" s="244"/>
      <c r="CBJ68" s="244"/>
      <c r="CBK68" s="241"/>
      <c r="CBL68" s="241"/>
      <c r="CBM68" s="244"/>
      <c r="CBN68" s="241"/>
      <c r="CBO68" s="241"/>
      <c r="CBP68" s="244"/>
      <c r="CBQ68" s="244"/>
      <c r="CBR68" s="244"/>
      <c r="CBS68" s="241"/>
      <c r="CBT68" s="241"/>
      <c r="CBU68" s="244"/>
      <c r="CBV68" s="241"/>
      <c r="CBW68" s="241"/>
      <c r="CBX68" s="244"/>
      <c r="CBY68" s="244"/>
      <c r="CBZ68" s="244"/>
      <c r="CCA68" s="241"/>
      <c r="CCB68" s="241"/>
      <c r="CCC68" s="244"/>
      <c r="CCD68" s="241"/>
      <c r="CCE68" s="241"/>
      <c r="CCF68" s="244"/>
      <c r="CCG68" s="244"/>
      <c r="CCH68" s="244"/>
      <c r="CCI68" s="241"/>
      <c r="CCJ68" s="241"/>
      <c r="CCK68" s="244"/>
      <c r="CCL68" s="241"/>
      <c r="CCM68" s="241"/>
      <c r="CCN68" s="244"/>
      <c r="CCO68" s="244"/>
      <c r="CCP68" s="244"/>
      <c r="CCQ68" s="241"/>
      <c r="CCR68" s="241"/>
      <c r="CCS68" s="244"/>
      <c r="CCT68" s="241"/>
      <c r="CCU68" s="241"/>
      <c r="CCV68" s="244"/>
      <c r="CCW68" s="244"/>
      <c r="CCX68" s="244"/>
      <c r="CCY68" s="241"/>
      <c r="CCZ68" s="241"/>
      <c r="CDA68" s="244"/>
      <c r="CDB68" s="241"/>
      <c r="CDC68" s="241"/>
      <c r="CDD68" s="244"/>
      <c r="CDE68" s="244"/>
      <c r="CDF68" s="244"/>
      <c r="CDG68" s="241"/>
      <c r="CDH68" s="241"/>
      <c r="CDI68" s="244"/>
      <c r="CDJ68" s="241"/>
      <c r="CDK68" s="241"/>
      <c r="CDL68" s="244"/>
      <c r="CDM68" s="244"/>
      <c r="CDN68" s="244"/>
      <c r="CDO68" s="241"/>
      <c r="CDP68" s="241"/>
      <c r="CDQ68" s="244"/>
      <c r="CDR68" s="241"/>
      <c r="CDS68" s="241"/>
      <c r="CDT68" s="244"/>
      <c r="CDU68" s="244"/>
      <c r="CDV68" s="244"/>
      <c r="CDW68" s="241"/>
      <c r="CDX68" s="241"/>
      <c r="CDY68" s="244"/>
      <c r="CDZ68" s="241"/>
      <c r="CEA68" s="241"/>
      <c r="CEB68" s="244"/>
      <c r="CEC68" s="244"/>
      <c r="CED68" s="244"/>
      <c r="CEE68" s="241"/>
      <c r="CEF68" s="241"/>
      <c r="CEG68" s="244"/>
      <c r="CEH68" s="241"/>
      <c r="CEI68" s="241"/>
      <c r="CEJ68" s="244"/>
      <c r="CEK68" s="244"/>
      <c r="CEL68" s="244"/>
      <c r="CEM68" s="241"/>
      <c r="CEN68" s="241"/>
      <c r="CEO68" s="244"/>
      <c r="CEP68" s="241"/>
      <c r="CEQ68" s="241"/>
      <c r="CER68" s="244"/>
      <c r="CES68" s="244"/>
      <c r="CET68" s="244"/>
      <c r="CEU68" s="241"/>
      <c r="CEV68" s="241"/>
      <c r="CEW68" s="244"/>
      <c r="CEX68" s="241"/>
      <c r="CEY68" s="241"/>
      <c r="CEZ68" s="244"/>
      <c r="CFA68" s="244"/>
      <c r="CFB68" s="244"/>
      <c r="CFC68" s="241"/>
      <c r="CFD68" s="241"/>
      <c r="CFE68" s="244"/>
      <c r="CFF68" s="241"/>
      <c r="CFG68" s="241"/>
      <c r="CFH68" s="244"/>
      <c r="CFI68" s="244"/>
      <c r="CFJ68" s="244"/>
      <c r="CFK68" s="241"/>
      <c r="CFL68" s="241"/>
      <c r="CFM68" s="244"/>
      <c r="CFN68" s="241"/>
      <c r="CFO68" s="241"/>
      <c r="CFP68" s="244"/>
      <c r="CFQ68" s="244"/>
      <c r="CFR68" s="244"/>
      <c r="CFS68" s="241"/>
      <c r="CFT68" s="241"/>
      <c r="CFU68" s="244"/>
      <c r="CFV68" s="241"/>
      <c r="CFW68" s="241"/>
      <c r="CFX68" s="244"/>
      <c r="CFY68" s="244"/>
      <c r="CFZ68" s="244"/>
      <c r="CGA68" s="241"/>
      <c r="CGB68" s="241"/>
      <c r="CGC68" s="244"/>
      <c r="CGD68" s="241"/>
      <c r="CGE68" s="241"/>
      <c r="CGF68" s="244"/>
      <c r="CGG68" s="244"/>
      <c r="CGH68" s="244"/>
      <c r="CGI68" s="241"/>
      <c r="CGJ68" s="241"/>
      <c r="CGK68" s="244"/>
      <c r="CGL68" s="241"/>
      <c r="CGM68" s="241"/>
      <c r="CGN68" s="244"/>
      <c r="CGO68" s="244"/>
      <c r="CGP68" s="244"/>
      <c r="CGQ68" s="241"/>
      <c r="CGR68" s="241"/>
      <c r="CGS68" s="244"/>
      <c r="CGT68" s="241"/>
      <c r="CGU68" s="241"/>
      <c r="CGV68" s="244"/>
      <c r="CGW68" s="244"/>
      <c r="CGX68" s="244"/>
      <c r="CGY68" s="241"/>
      <c r="CGZ68" s="241"/>
      <c r="CHA68" s="244"/>
      <c r="CHB68" s="241"/>
      <c r="CHC68" s="241"/>
      <c r="CHD68" s="244"/>
      <c r="CHE68" s="244"/>
      <c r="CHF68" s="244"/>
      <c r="CHG68" s="241"/>
      <c r="CHH68" s="241"/>
      <c r="CHI68" s="244"/>
      <c r="CHJ68" s="241"/>
      <c r="CHK68" s="241"/>
      <c r="CHL68" s="244"/>
      <c r="CHM68" s="244"/>
      <c r="CHN68" s="244"/>
      <c r="CHO68" s="241"/>
      <c r="CHP68" s="241"/>
      <c r="CHQ68" s="244"/>
      <c r="CHR68" s="241"/>
      <c r="CHS68" s="241"/>
      <c r="CHT68" s="244"/>
      <c r="CHU68" s="244"/>
      <c r="CHV68" s="244"/>
      <c r="CHW68" s="241"/>
      <c r="CHX68" s="241"/>
      <c r="CHY68" s="244"/>
      <c r="CHZ68" s="241"/>
      <c r="CIA68" s="241"/>
      <c r="CIB68" s="244"/>
      <c r="CIC68" s="244"/>
      <c r="CID68" s="244"/>
      <c r="CIE68" s="241"/>
      <c r="CIF68" s="241"/>
      <c r="CIG68" s="244"/>
      <c r="CIH68" s="241"/>
      <c r="CII68" s="241"/>
      <c r="CIJ68" s="244"/>
      <c r="CIK68" s="244"/>
      <c r="CIL68" s="244"/>
      <c r="CIM68" s="241"/>
      <c r="CIN68" s="241"/>
      <c r="CIO68" s="244"/>
      <c r="CIP68" s="241"/>
      <c r="CIQ68" s="241"/>
      <c r="CIR68" s="244"/>
      <c r="CIS68" s="244"/>
      <c r="CIT68" s="244"/>
      <c r="CIU68" s="241"/>
      <c r="CIV68" s="241"/>
      <c r="CIW68" s="244"/>
      <c r="CIX68" s="241"/>
      <c r="CIY68" s="241"/>
      <c r="CIZ68" s="244"/>
      <c r="CJA68" s="244"/>
      <c r="CJB68" s="244"/>
      <c r="CJC68" s="241"/>
      <c r="CJD68" s="241"/>
      <c r="CJE68" s="244"/>
      <c r="CJF68" s="241"/>
      <c r="CJG68" s="241"/>
      <c r="CJH68" s="244"/>
      <c r="CJI68" s="244"/>
      <c r="CJJ68" s="244"/>
      <c r="CJK68" s="241"/>
      <c r="CJL68" s="241"/>
      <c r="CJM68" s="244"/>
      <c r="CJN68" s="241"/>
      <c r="CJO68" s="241"/>
      <c r="CJP68" s="244"/>
      <c r="CJQ68" s="244"/>
      <c r="CJR68" s="244"/>
      <c r="CJS68" s="241"/>
      <c r="CJT68" s="241"/>
      <c r="CJU68" s="244"/>
      <c r="CJV68" s="241"/>
      <c r="CJW68" s="241"/>
      <c r="CJX68" s="244"/>
      <c r="CJY68" s="244"/>
      <c r="CJZ68" s="244"/>
      <c r="CKA68" s="241"/>
      <c r="CKB68" s="241"/>
      <c r="CKC68" s="244"/>
      <c r="CKD68" s="241"/>
      <c r="CKE68" s="241"/>
      <c r="CKF68" s="244"/>
      <c r="CKG68" s="244"/>
      <c r="CKH68" s="244"/>
      <c r="CKI68" s="241"/>
      <c r="CKJ68" s="241"/>
      <c r="CKK68" s="244"/>
      <c r="CKL68" s="241"/>
      <c r="CKM68" s="241"/>
      <c r="CKN68" s="244"/>
      <c r="CKO68" s="244"/>
      <c r="CKP68" s="244"/>
      <c r="CKQ68" s="241"/>
      <c r="CKR68" s="241"/>
      <c r="CKS68" s="244"/>
      <c r="CKT68" s="241"/>
      <c r="CKU68" s="241"/>
      <c r="CKV68" s="244"/>
      <c r="CKW68" s="244"/>
      <c r="CKX68" s="244"/>
      <c r="CKY68" s="241"/>
      <c r="CKZ68" s="241"/>
      <c r="CLA68" s="244"/>
      <c r="CLB68" s="241"/>
      <c r="CLC68" s="241"/>
      <c r="CLD68" s="244"/>
      <c r="CLE68" s="244"/>
      <c r="CLF68" s="244"/>
      <c r="CLG68" s="241"/>
      <c r="CLH68" s="241"/>
      <c r="CLI68" s="244"/>
      <c r="CLJ68" s="241"/>
      <c r="CLK68" s="241"/>
      <c r="CLL68" s="244"/>
      <c r="CLM68" s="244"/>
      <c r="CLN68" s="244"/>
      <c r="CLO68" s="241"/>
      <c r="CLP68" s="241"/>
      <c r="CLQ68" s="244"/>
      <c r="CLR68" s="241"/>
      <c r="CLS68" s="241"/>
      <c r="CLT68" s="244"/>
      <c r="CLU68" s="244"/>
      <c r="CLV68" s="244"/>
      <c r="CLW68" s="241"/>
      <c r="CLX68" s="241"/>
      <c r="CLY68" s="244"/>
      <c r="CLZ68" s="241"/>
      <c r="CMA68" s="241"/>
      <c r="CMB68" s="244"/>
      <c r="CMC68" s="244"/>
      <c r="CMD68" s="244"/>
      <c r="CME68" s="241"/>
      <c r="CMF68" s="241"/>
      <c r="CMG68" s="244"/>
      <c r="CMH68" s="241"/>
      <c r="CMI68" s="241"/>
      <c r="CMJ68" s="244"/>
      <c r="CMK68" s="244"/>
      <c r="CML68" s="244"/>
      <c r="CMM68" s="241"/>
      <c r="CMN68" s="241"/>
      <c r="CMO68" s="244"/>
      <c r="CMP68" s="241"/>
      <c r="CMQ68" s="241"/>
      <c r="CMR68" s="244"/>
      <c r="CMS68" s="244"/>
      <c r="CMT68" s="244"/>
      <c r="CMU68" s="241"/>
      <c r="CMV68" s="241"/>
      <c r="CMW68" s="244"/>
      <c r="CMX68" s="241"/>
      <c r="CMY68" s="241"/>
      <c r="CMZ68" s="244"/>
      <c r="CNA68" s="244"/>
      <c r="CNB68" s="244"/>
      <c r="CNC68" s="241"/>
      <c r="CND68" s="241"/>
      <c r="CNE68" s="244"/>
      <c r="CNF68" s="241"/>
      <c r="CNG68" s="241"/>
      <c r="CNH68" s="244"/>
      <c r="CNI68" s="244"/>
      <c r="CNJ68" s="244"/>
      <c r="CNK68" s="241"/>
      <c r="CNL68" s="241"/>
      <c r="CNM68" s="244"/>
      <c r="CNN68" s="241"/>
      <c r="CNO68" s="241"/>
      <c r="CNP68" s="244"/>
      <c r="CNQ68" s="244"/>
      <c r="CNR68" s="244"/>
      <c r="CNS68" s="241"/>
      <c r="CNT68" s="241"/>
      <c r="CNU68" s="244"/>
      <c r="CNV68" s="241"/>
      <c r="CNW68" s="241"/>
      <c r="CNX68" s="244"/>
      <c r="CNY68" s="244"/>
      <c r="CNZ68" s="244"/>
      <c r="COA68" s="241"/>
      <c r="COB68" s="241"/>
      <c r="COC68" s="244"/>
      <c r="COD68" s="241"/>
      <c r="COE68" s="241"/>
      <c r="COF68" s="244"/>
      <c r="COG68" s="244"/>
      <c r="COH68" s="244"/>
      <c r="COI68" s="241"/>
      <c r="COJ68" s="241"/>
      <c r="COK68" s="244"/>
      <c r="COL68" s="241"/>
      <c r="COM68" s="241"/>
      <c r="CON68" s="244"/>
      <c r="COO68" s="244"/>
      <c r="COP68" s="244"/>
      <c r="COQ68" s="241"/>
      <c r="COR68" s="241"/>
      <c r="COS68" s="244"/>
      <c r="COT68" s="241"/>
      <c r="COU68" s="241"/>
      <c r="COV68" s="244"/>
      <c r="COW68" s="244"/>
      <c r="COX68" s="244"/>
      <c r="COY68" s="241"/>
      <c r="COZ68" s="241"/>
      <c r="CPA68" s="244"/>
      <c r="CPB68" s="241"/>
      <c r="CPC68" s="241"/>
      <c r="CPD68" s="244"/>
      <c r="CPE68" s="244"/>
      <c r="CPF68" s="244"/>
      <c r="CPG68" s="241"/>
      <c r="CPH68" s="241"/>
      <c r="CPI68" s="244"/>
      <c r="CPJ68" s="241"/>
      <c r="CPK68" s="241"/>
      <c r="CPL68" s="244"/>
      <c r="CPM68" s="244"/>
      <c r="CPN68" s="244"/>
      <c r="CPO68" s="241"/>
      <c r="CPP68" s="241"/>
      <c r="CPQ68" s="244"/>
      <c r="CPR68" s="241"/>
      <c r="CPS68" s="241"/>
      <c r="CPT68" s="244"/>
      <c r="CPU68" s="244"/>
      <c r="CPV68" s="244"/>
      <c r="CPW68" s="241"/>
      <c r="CPX68" s="241"/>
      <c r="CPY68" s="244"/>
      <c r="CPZ68" s="241"/>
      <c r="CQA68" s="241"/>
      <c r="CQB68" s="244"/>
      <c r="CQC68" s="244"/>
      <c r="CQD68" s="244"/>
      <c r="CQE68" s="241"/>
      <c r="CQF68" s="241"/>
      <c r="CQG68" s="244"/>
      <c r="CQH68" s="241"/>
      <c r="CQI68" s="241"/>
      <c r="CQJ68" s="244"/>
      <c r="CQK68" s="244"/>
      <c r="CQL68" s="244"/>
      <c r="CQM68" s="241"/>
      <c r="CQN68" s="241"/>
      <c r="CQO68" s="244"/>
      <c r="CQP68" s="241"/>
      <c r="CQQ68" s="241"/>
      <c r="CQR68" s="244"/>
      <c r="CQS68" s="244"/>
      <c r="CQT68" s="244"/>
      <c r="CQU68" s="241"/>
      <c r="CQV68" s="241"/>
      <c r="CQW68" s="244"/>
      <c r="CQX68" s="241"/>
      <c r="CQY68" s="241"/>
      <c r="CQZ68" s="244"/>
      <c r="CRA68" s="244"/>
      <c r="CRB68" s="244"/>
      <c r="CRC68" s="241"/>
      <c r="CRD68" s="241"/>
      <c r="CRE68" s="244"/>
      <c r="CRF68" s="241"/>
      <c r="CRG68" s="241"/>
      <c r="CRH68" s="244"/>
      <c r="CRI68" s="244"/>
      <c r="CRJ68" s="244"/>
      <c r="CRK68" s="241"/>
      <c r="CRL68" s="241"/>
      <c r="CRM68" s="244"/>
      <c r="CRN68" s="241"/>
      <c r="CRO68" s="241"/>
      <c r="CRP68" s="244"/>
      <c r="CRQ68" s="244"/>
      <c r="CRR68" s="244"/>
      <c r="CRS68" s="241"/>
      <c r="CRT68" s="241"/>
      <c r="CRU68" s="244"/>
      <c r="CRV68" s="241"/>
      <c r="CRW68" s="241"/>
      <c r="CRX68" s="244"/>
      <c r="CRY68" s="244"/>
      <c r="CRZ68" s="244"/>
      <c r="CSA68" s="241"/>
      <c r="CSB68" s="241"/>
      <c r="CSC68" s="244"/>
      <c r="CSD68" s="241"/>
      <c r="CSE68" s="241"/>
      <c r="CSF68" s="244"/>
      <c r="CSG68" s="244"/>
      <c r="CSH68" s="244"/>
      <c r="CSI68" s="241"/>
      <c r="CSJ68" s="241"/>
      <c r="CSK68" s="244"/>
      <c r="CSL68" s="241"/>
      <c r="CSM68" s="241"/>
      <c r="CSN68" s="244"/>
      <c r="CSO68" s="244"/>
      <c r="CSP68" s="244"/>
      <c r="CSQ68" s="241"/>
      <c r="CSR68" s="241"/>
      <c r="CSS68" s="244"/>
      <c r="CST68" s="241"/>
      <c r="CSU68" s="241"/>
      <c r="CSV68" s="244"/>
      <c r="CSW68" s="244"/>
      <c r="CSX68" s="244"/>
      <c r="CSY68" s="241"/>
      <c r="CSZ68" s="241"/>
      <c r="CTA68" s="244"/>
      <c r="CTB68" s="241"/>
      <c r="CTC68" s="241"/>
      <c r="CTD68" s="244"/>
      <c r="CTE68" s="244"/>
      <c r="CTF68" s="244"/>
      <c r="CTG68" s="241"/>
      <c r="CTH68" s="241"/>
      <c r="CTI68" s="244"/>
      <c r="CTJ68" s="241"/>
      <c r="CTK68" s="241"/>
      <c r="CTL68" s="244"/>
      <c r="CTM68" s="244"/>
      <c r="CTN68" s="244"/>
      <c r="CTO68" s="241"/>
      <c r="CTP68" s="241"/>
      <c r="CTQ68" s="244"/>
      <c r="CTR68" s="241"/>
      <c r="CTS68" s="241"/>
      <c r="CTT68" s="244"/>
      <c r="CTU68" s="244"/>
      <c r="CTV68" s="244"/>
      <c r="CTW68" s="241"/>
      <c r="CTX68" s="241"/>
      <c r="CTY68" s="244"/>
      <c r="CTZ68" s="241"/>
      <c r="CUA68" s="241"/>
      <c r="CUB68" s="244"/>
      <c r="CUC68" s="244"/>
      <c r="CUD68" s="244"/>
      <c r="CUE68" s="241"/>
      <c r="CUF68" s="241"/>
      <c r="CUG68" s="244"/>
      <c r="CUH68" s="241"/>
      <c r="CUI68" s="241"/>
      <c r="CUJ68" s="244"/>
      <c r="CUK68" s="244"/>
      <c r="CUL68" s="244"/>
      <c r="CUM68" s="241"/>
      <c r="CUN68" s="241"/>
      <c r="CUO68" s="244"/>
      <c r="CUP68" s="241"/>
      <c r="CUQ68" s="241"/>
      <c r="CUR68" s="244"/>
      <c r="CUS68" s="244"/>
      <c r="CUT68" s="244"/>
      <c r="CUU68" s="241"/>
      <c r="CUV68" s="241"/>
      <c r="CUW68" s="244"/>
      <c r="CUX68" s="241"/>
      <c r="CUY68" s="241"/>
      <c r="CUZ68" s="244"/>
      <c r="CVA68" s="244"/>
      <c r="CVB68" s="244"/>
      <c r="CVC68" s="241"/>
      <c r="CVD68" s="241"/>
      <c r="CVE68" s="244"/>
      <c r="CVF68" s="241"/>
      <c r="CVG68" s="241"/>
      <c r="CVH68" s="244"/>
      <c r="CVI68" s="244"/>
      <c r="CVJ68" s="244"/>
      <c r="CVK68" s="241"/>
      <c r="CVL68" s="241"/>
      <c r="CVM68" s="244"/>
      <c r="CVN68" s="241"/>
      <c r="CVO68" s="241"/>
      <c r="CVP68" s="244"/>
      <c r="CVQ68" s="244"/>
      <c r="CVR68" s="244"/>
      <c r="CVS68" s="241"/>
      <c r="CVT68" s="241"/>
      <c r="CVU68" s="244"/>
      <c r="CVV68" s="241"/>
      <c r="CVW68" s="241"/>
      <c r="CVX68" s="244"/>
      <c r="CVY68" s="244"/>
      <c r="CVZ68" s="244"/>
      <c r="CWA68" s="241"/>
      <c r="CWB68" s="241"/>
      <c r="CWC68" s="244"/>
      <c r="CWD68" s="241"/>
      <c r="CWE68" s="241"/>
      <c r="CWF68" s="244"/>
      <c r="CWG68" s="244"/>
      <c r="CWH68" s="244"/>
      <c r="CWI68" s="241"/>
      <c r="CWJ68" s="241"/>
      <c r="CWK68" s="244"/>
      <c r="CWL68" s="241"/>
      <c r="CWM68" s="241"/>
      <c r="CWN68" s="244"/>
      <c r="CWO68" s="244"/>
      <c r="CWP68" s="244"/>
      <c r="CWQ68" s="241"/>
      <c r="CWR68" s="241"/>
      <c r="CWS68" s="244"/>
      <c r="CWT68" s="241"/>
      <c r="CWU68" s="241"/>
      <c r="CWV68" s="244"/>
      <c r="CWW68" s="244"/>
      <c r="CWX68" s="244"/>
      <c r="CWY68" s="241"/>
      <c r="CWZ68" s="241"/>
      <c r="CXA68" s="244"/>
      <c r="CXB68" s="241"/>
      <c r="CXC68" s="241"/>
      <c r="CXD68" s="244"/>
      <c r="CXE68" s="244"/>
      <c r="CXF68" s="244"/>
      <c r="CXG68" s="241"/>
      <c r="CXH68" s="241"/>
      <c r="CXI68" s="244"/>
      <c r="CXJ68" s="241"/>
      <c r="CXK68" s="241"/>
      <c r="CXL68" s="244"/>
      <c r="CXM68" s="244"/>
      <c r="CXN68" s="244"/>
      <c r="CXO68" s="241"/>
      <c r="CXP68" s="241"/>
      <c r="CXQ68" s="244"/>
      <c r="CXR68" s="241"/>
      <c r="CXS68" s="241"/>
      <c r="CXT68" s="244"/>
      <c r="CXU68" s="244"/>
      <c r="CXV68" s="244"/>
      <c r="CXW68" s="241"/>
      <c r="CXX68" s="241"/>
      <c r="CXY68" s="244"/>
      <c r="CXZ68" s="241"/>
      <c r="CYA68" s="241"/>
      <c r="CYB68" s="244"/>
      <c r="CYC68" s="244"/>
      <c r="CYD68" s="244"/>
      <c r="CYE68" s="241"/>
      <c r="CYF68" s="241"/>
      <c r="CYG68" s="244"/>
      <c r="CYH68" s="241"/>
      <c r="CYI68" s="241"/>
      <c r="CYJ68" s="244"/>
      <c r="CYK68" s="244"/>
      <c r="CYL68" s="244"/>
      <c r="CYM68" s="241"/>
      <c r="CYN68" s="241"/>
      <c r="CYO68" s="244"/>
      <c r="CYP68" s="241"/>
      <c r="CYQ68" s="241"/>
      <c r="CYR68" s="244"/>
      <c r="CYS68" s="244"/>
      <c r="CYT68" s="244"/>
      <c r="CYU68" s="241"/>
      <c r="CYV68" s="241"/>
      <c r="CYW68" s="244"/>
      <c r="CYX68" s="241"/>
      <c r="CYY68" s="241"/>
      <c r="CYZ68" s="244"/>
      <c r="CZA68" s="244"/>
      <c r="CZB68" s="244"/>
      <c r="CZC68" s="241"/>
      <c r="CZD68" s="241"/>
      <c r="CZE68" s="244"/>
      <c r="CZF68" s="241"/>
      <c r="CZG68" s="241"/>
      <c r="CZH68" s="244"/>
      <c r="CZI68" s="244"/>
      <c r="CZJ68" s="244"/>
      <c r="CZK68" s="241"/>
      <c r="CZL68" s="241"/>
      <c r="CZM68" s="244"/>
      <c r="CZN68" s="241"/>
      <c r="CZO68" s="241"/>
      <c r="CZP68" s="244"/>
      <c r="CZQ68" s="244"/>
      <c r="CZR68" s="244"/>
      <c r="CZS68" s="241"/>
      <c r="CZT68" s="241"/>
      <c r="CZU68" s="244"/>
      <c r="CZV68" s="241"/>
      <c r="CZW68" s="241"/>
      <c r="CZX68" s="244"/>
      <c r="CZY68" s="244"/>
      <c r="CZZ68" s="244"/>
      <c r="DAA68" s="241"/>
      <c r="DAB68" s="241"/>
      <c r="DAC68" s="244"/>
      <c r="DAD68" s="241"/>
      <c r="DAE68" s="241"/>
      <c r="DAF68" s="244"/>
      <c r="DAG68" s="244"/>
      <c r="DAH68" s="244"/>
      <c r="DAI68" s="241"/>
      <c r="DAJ68" s="241"/>
      <c r="DAK68" s="244"/>
      <c r="DAL68" s="241"/>
      <c r="DAM68" s="241"/>
      <c r="DAN68" s="244"/>
      <c r="DAO68" s="244"/>
      <c r="DAP68" s="244"/>
      <c r="DAQ68" s="241"/>
      <c r="DAR68" s="241"/>
      <c r="DAS68" s="244"/>
      <c r="DAT68" s="241"/>
      <c r="DAU68" s="241"/>
      <c r="DAV68" s="244"/>
      <c r="DAW68" s="244"/>
      <c r="DAX68" s="244"/>
      <c r="DAY68" s="241"/>
      <c r="DAZ68" s="241"/>
      <c r="DBA68" s="244"/>
      <c r="DBB68" s="241"/>
      <c r="DBC68" s="241"/>
      <c r="DBD68" s="244"/>
      <c r="DBE68" s="244"/>
      <c r="DBF68" s="244"/>
      <c r="DBG68" s="241"/>
      <c r="DBH68" s="241"/>
      <c r="DBI68" s="244"/>
      <c r="DBJ68" s="241"/>
      <c r="DBK68" s="241"/>
      <c r="DBL68" s="244"/>
      <c r="DBM68" s="244"/>
      <c r="DBN68" s="244"/>
      <c r="DBO68" s="241"/>
      <c r="DBP68" s="241"/>
      <c r="DBQ68" s="244"/>
      <c r="DBR68" s="241"/>
      <c r="DBS68" s="241"/>
      <c r="DBT68" s="244"/>
      <c r="DBU68" s="244"/>
      <c r="DBV68" s="244"/>
      <c r="DBW68" s="241"/>
      <c r="DBX68" s="241"/>
      <c r="DBY68" s="244"/>
      <c r="DBZ68" s="241"/>
      <c r="DCA68" s="241"/>
      <c r="DCB68" s="244"/>
      <c r="DCC68" s="244"/>
      <c r="DCD68" s="244"/>
      <c r="DCE68" s="241"/>
      <c r="DCF68" s="241"/>
      <c r="DCG68" s="244"/>
      <c r="DCH68" s="241"/>
      <c r="DCI68" s="241"/>
      <c r="DCJ68" s="244"/>
      <c r="DCK68" s="244"/>
      <c r="DCL68" s="244"/>
      <c r="DCM68" s="241"/>
      <c r="DCN68" s="241"/>
      <c r="DCO68" s="244"/>
      <c r="DCP68" s="241"/>
      <c r="DCQ68" s="241"/>
      <c r="DCR68" s="244"/>
      <c r="DCS68" s="244"/>
      <c r="DCT68" s="244"/>
      <c r="DCU68" s="241"/>
      <c r="DCV68" s="241"/>
      <c r="DCW68" s="244"/>
      <c r="DCX68" s="241"/>
      <c r="DCY68" s="241"/>
      <c r="DCZ68" s="244"/>
      <c r="DDA68" s="244"/>
      <c r="DDB68" s="244"/>
      <c r="DDC68" s="241"/>
      <c r="DDD68" s="241"/>
      <c r="DDE68" s="244"/>
      <c r="DDF68" s="241"/>
      <c r="DDG68" s="241"/>
      <c r="DDH68" s="244"/>
      <c r="DDI68" s="244"/>
      <c r="DDJ68" s="244"/>
      <c r="DDK68" s="241"/>
      <c r="DDL68" s="241"/>
      <c r="DDM68" s="244"/>
      <c r="DDN68" s="241"/>
      <c r="DDO68" s="241"/>
      <c r="DDP68" s="244"/>
      <c r="DDQ68" s="244"/>
      <c r="DDR68" s="244"/>
      <c r="DDS68" s="241"/>
      <c r="DDT68" s="241"/>
      <c r="DDU68" s="244"/>
      <c r="DDV68" s="241"/>
      <c r="DDW68" s="241"/>
      <c r="DDX68" s="244"/>
      <c r="DDY68" s="244"/>
      <c r="DDZ68" s="244"/>
      <c r="DEA68" s="241"/>
      <c r="DEB68" s="241"/>
      <c r="DEC68" s="244"/>
      <c r="DED68" s="241"/>
      <c r="DEE68" s="241"/>
      <c r="DEF68" s="244"/>
      <c r="DEG68" s="244"/>
      <c r="DEH68" s="244"/>
      <c r="DEI68" s="241"/>
      <c r="DEJ68" s="241"/>
      <c r="DEK68" s="244"/>
      <c r="DEL68" s="241"/>
      <c r="DEM68" s="241"/>
      <c r="DEN68" s="244"/>
      <c r="DEO68" s="244"/>
      <c r="DEP68" s="244"/>
      <c r="DEQ68" s="241"/>
      <c r="DER68" s="241"/>
      <c r="DES68" s="244"/>
      <c r="DET68" s="241"/>
      <c r="DEU68" s="241"/>
      <c r="DEV68" s="244"/>
      <c r="DEW68" s="244"/>
      <c r="DEX68" s="244"/>
      <c r="DEY68" s="241"/>
      <c r="DEZ68" s="241"/>
      <c r="DFA68" s="244"/>
      <c r="DFB68" s="241"/>
      <c r="DFC68" s="241"/>
      <c r="DFD68" s="244"/>
      <c r="DFE68" s="244"/>
      <c r="DFF68" s="244"/>
      <c r="DFG68" s="241"/>
      <c r="DFH68" s="241"/>
      <c r="DFI68" s="244"/>
      <c r="DFJ68" s="241"/>
      <c r="DFK68" s="241"/>
      <c r="DFL68" s="244"/>
      <c r="DFM68" s="244"/>
      <c r="DFN68" s="244"/>
      <c r="DFO68" s="241"/>
      <c r="DFP68" s="241"/>
      <c r="DFQ68" s="244"/>
      <c r="DFR68" s="241"/>
      <c r="DFS68" s="241"/>
      <c r="DFT68" s="244"/>
      <c r="DFU68" s="244"/>
      <c r="DFV68" s="244"/>
      <c r="DFW68" s="241"/>
      <c r="DFX68" s="241"/>
      <c r="DFY68" s="244"/>
      <c r="DFZ68" s="241"/>
      <c r="DGA68" s="241"/>
      <c r="DGB68" s="244"/>
      <c r="DGC68" s="244"/>
      <c r="DGD68" s="244"/>
      <c r="DGE68" s="241"/>
      <c r="DGF68" s="241"/>
      <c r="DGG68" s="244"/>
      <c r="DGH68" s="241"/>
      <c r="DGI68" s="241"/>
      <c r="DGJ68" s="244"/>
      <c r="DGK68" s="244"/>
      <c r="DGL68" s="244"/>
      <c r="DGM68" s="241"/>
      <c r="DGN68" s="241"/>
      <c r="DGO68" s="244"/>
      <c r="DGP68" s="241"/>
      <c r="DGQ68" s="241"/>
      <c r="DGR68" s="244"/>
      <c r="DGS68" s="244"/>
      <c r="DGT68" s="244"/>
      <c r="DGU68" s="241"/>
      <c r="DGV68" s="241"/>
      <c r="DGW68" s="244"/>
      <c r="DGX68" s="241"/>
      <c r="DGY68" s="241"/>
      <c r="DGZ68" s="244"/>
      <c r="DHA68" s="244"/>
      <c r="DHB68" s="244"/>
      <c r="DHC68" s="241"/>
      <c r="DHD68" s="241"/>
      <c r="DHE68" s="244"/>
      <c r="DHF68" s="241"/>
      <c r="DHG68" s="241"/>
      <c r="DHH68" s="244"/>
      <c r="DHI68" s="244"/>
      <c r="DHJ68" s="244"/>
      <c r="DHK68" s="241"/>
      <c r="DHL68" s="241"/>
      <c r="DHM68" s="244"/>
      <c r="DHN68" s="241"/>
      <c r="DHO68" s="241"/>
      <c r="DHP68" s="244"/>
      <c r="DHQ68" s="244"/>
      <c r="DHR68" s="244"/>
      <c r="DHS68" s="241"/>
      <c r="DHT68" s="241"/>
      <c r="DHU68" s="244"/>
      <c r="DHV68" s="241"/>
      <c r="DHW68" s="241"/>
      <c r="DHX68" s="244"/>
      <c r="DHY68" s="244"/>
      <c r="DHZ68" s="244"/>
      <c r="DIA68" s="241"/>
      <c r="DIB68" s="241"/>
      <c r="DIC68" s="244"/>
      <c r="DID68" s="241"/>
      <c r="DIE68" s="241"/>
      <c r="DIF68" s="244"/>
      <c r="DIG68" s="244"/>
      <c r="DIH68" s="244"/>
      <c r="DII68" s="241"/>
      <c r="DIJ68" s="241"/>
      <c r="DIK68" s="244"/>
      <c r="DIL68" s="241"/>
      <c r="DIM68" s="241"/>
      <c r="DIN68" s="244"/>
      <c r="DIO68" s="244"/>
      <c r="DIP68" s="244"/>
      <c r="DIQ68" s="241"/>
      <c r="DIR68" s="241"/>
      <c r="DIS68" s="244"/>
      <c r="DIT68" s="241"/>
      <c r="DIU68" s="241"/>
      <c r="DIV68" s="244"/>
      <c r="DIW68" s="244"/>
      <c r="DIX68" s="244"/>
      <c r="DIY68" s="241"/>
      <c r="DIZ68" s="241"/>
      <c r="DJA68" s="244"/>
      <c r="DJB68" s="241"/>
      <c r="DJC68" s="241"/>
      <c r="DJD68" s="244"/>
      <c r="DJE68" s="244"/>
      <c r="DJF68" s="244"/>
      <c r="DJG68" s="241"/>
      <c r="DJH68" s="241"/>
      <c r="DJI68" s="244"/>
      <c r="DJJ68" s="241"/>
      <c r="DJK68" s="241"/>
      <c r="DJL68" s="244"/>
      <c r="DJM68" s="244"/>
      <c r="DJN68" s="244"/>
      <c r="DJO68" s="241"/>
      <c r="DJP68" s="241"/>
      <c r="DJQ68" s="244"/>
      <c r="DJR68" s="241"/>
      <c r="DJS68" s="241"/>
      <c r="DJT68" s="244"/>
      <c r="DJU68" s="244"/>
      <c r="DJV68" s="244"/>
      <c r="DJW68" s="241"/>
      <c r="DJX68" s="241"/>
      <c r="DJY68" s="244"/>
      <c r="DJZ68" s="241"/>
      <c r="DKA68" s="241"/>
      <c r="DKB68" s="244"/>
      <c r="DKC68" s="244"/>
      <c r="DKD68" s="244"/>
      <c r="DKE68" s="241"/>
      <c r="DKF68" s="241"/>
      <c r="DKG68" s="244"/>
      <c r="DKH68" s="241"/>
      <c r="DKI68" s="241"/>
      <c r="DKJ68" s="244"/>
      <c r="DKK68" s="244"/>
      <c r="DKL68" s="244"/>
      <c r="DKM68" s="241"/>
      <c r="DKN68" s="241"/>
      <c r="DKO68" s="244"/>
      <c r="DKP68" s="241"/>
      <c r="DKQ68" s="241"/>
      <c r="DKR68" s="244"/>
      <c r="DKS68" s="244"/>
      <c r="DKT68" s="244"/>
      <c r="DKU68" s="241"/>
      <c r="DKV68" s="241"/>
      <c r="DKW68" s="244"/>
      <c r="DKX68" s="241"/>
      <c r="DKY68" s="241"/>
      <c r="DKZ68" s="244"/>
      <c r="DLA68" s="244"/>
      <c r="DLB68" s="244"/>
      <c r="DLC68" s="241"/>
      <c r="DLD68" s="241"/>
      <c r="DLE68" s="244"/>
      <c r="DLF68" s="241"/>
      <c r="DLG68" s="241"/>
      <c r="DLH68" s="244"/>
      <c r="DLI68" s="244"/>
      <c r="DLJ68" s="244"/>
      <c r="DLK68" s="241"/>
      <c r="DLL68" s="241"/>
      <c r="DLM68" s="244"/>
      <c r="DLN68" s="241"/>
      <c r="DLO68" s="241"/>
      <c r="DLP68" s="244"/>
      <c r="DLQ68" s="244"/>
      <c r="DLR68" s="244"/>
      <c r="DLS68" s="241"/>
      <c r="DLT68" s="241"/>
      <c r="DLU68" s="244"/>
      <c r="DLV68" s="241"/>
      <c r="DLW68" s="241"/>
      <c r="DLX68" s="244"/>
      <c r="DLY68" s="244"/>
      <c r="DLZ68" s="244"/>
      <c r="DMA68" s="241"/>
      <c r="DMB68" s="241"/>
      <c r="DMC68" s="244"/>
      <c r="DMD68" s="241"/>
      <c r="DME68" s="241"/>
      <c r="DMF68" s="244"/>
      <c r="DMG68" s="244"/>
      <c r="DMH68" s="244"/>
      <c r="DMI68" s="241"/>
      <c r="DMJ68" s="241"/>
      <c r="DMK68" s="244"/>
      <c r="DML68" s="241"/>
      <c r="DMM68" s="241"/>
      <c r="DMN68" s="244"/>
      <c r="DMO68" s="244"/>
      <c r="DMP68" s="244"/>
      <c r="DMQ68" s="241"/>
      <c r="DMR68" s="241"/>
      <c r="DMS68" s="244"/>
      <c r="DMT68" s="241"/>
      <c r="DMU68" s="241"/>
      <c r="DMV68" s="244"/>
      <c r="DMW68" s="244"/>
      <c r="DMX68" s="244"/>
      <c r="DMY68" s="241"/>
      <c r="DMZ68" s="241"/>
      <c r="DNA68" s="244"/>
      <c r="DNB68" s="241"/>
      <c r="DNC68" s="241"/>
      <c r="DND68" s="244"/>
      <c r="DNE68" s="244"/>
      <c r="DNF68" s="244"/>
      <c r="DNG68" s="241"/>
      <c r="DNH68" s="241"/>
      <c r="DNI68" s="244"/>
      <c r="DNJ68" s="241"/>
      <c r="DNK68" s="241"/>
      <c r="DNL68" s="244"/>
      <c r="DNM68" s="244"/>
      <c r="DNN68" s="244"/>
      <c r="DNO68" s="241"/>
      <c r="DNP68" s="241"/>
      <c r="DNQ68" s="244"/>
      <c r="DNR68" s="241"/>
      <c r="DNS68" s="241"/>
      <c r="DNT68" s="244"/>
      <c r="DNU68" s="244"/>
      <c r="DNV68" s="244"/>
      <c r="DNW68" s="241"/>
      <c r="DNX68" s="241"/>
      <c r="DNY68" s="244"/>
      <c r="DNZ68" s="241"/>
      <c r="DOA68" s="241"/>
      <c r="DOB68" s="244"/>
      <c r="DOC68" s="244"/>
      <c r="DOD68" s="244"/>
      <c r="DOE68" s="241"/>
      <c r="DOF68" s="241"/>
      <c r="DOG68" s="244"/>
      <c r="DOH68" s="241"/>
      <c r="DOI68" s="241"/>
      <c r="DOJ68" s="244"/>
      <c r="DOK68" s="244"/>
      <c r="DOL68" s="244"/>
      <c r="DOM68" s="241"/>
      <c r="DON68" s="241"/>
      <c r="DOO68" s="244"/>
      <c r="DOP68" s="241"/>
      <c r="DOQ68" s="241"/>
      <c r="DOR68" s="244"/>
      <c r="DOS68" s="244"/>
      <c r="DOT68" s="244"/>
      <c r="DOU68" s="241"/>
      <c r="DOV68" s="241"/>
      <c r="DOW68" s="244"/>
      <c r="DOX68" s="241"/>
      <c r="DOY68" s="241"/>
      <c r="DOZ68" s="244"/>
      <c r="DPA68" s="244"/>
      <c r="DPB68" s="244"/>
      <c r="DPC68" s="241"/>
      <c r="DPD68" s="241"/>
      <c r="DPE68" s="244"/>
      <c r="DPF68" s="241"/>
      <c r="DPG68" s="241"/>
      <c r="DPH68" s="244"/>
      <c r="DPI68" s="244"/>
      <c r="DPJ68" s="244"/>
      <c r="DPK68" s="241"/>
      <c r="DPL68" s="241"/>
      <c r="DPM68" s="244"/>
      <c r="DPN68" s="241"/>
      <c r="DPO68" s="241"/>
      <c r="DPP68" s="244"/>
      <c r="DPQ68" s="244"/>
      <c r="DPR68" s="244"/>
      <c r="DPS68" s="241"/>
      <c r="DPT68" s="241"/>
      <c r="DPU68" s="244"/>
      <c r="DPV68" s="241"/>
      <c r="DPW68" s="241"/>
      <c r="DPX68" s="244"/>
      <c r="DPY68" s="244"/>
      <c r="DPZ68" s="244"/>
      <c r="DQA68" s="241"/>
      <c r="DQB68" s="241"/>
      <c r="DQC68" s="244"/>
      <c r="DQD68" s="241"/>
      <c r="DQE68" s="241"/>
      <c r="DQF68" s="244"/>
      <c r="DQG68" s="244"/>
      <c r="DQH68" s="244"/>
      <c r="DQI68" s="241"/>
      <c r="DQJ68" s="241"/>
      <c r="DQK68" s="244"/>
      <c r="DQL68" s="241"/>
      <c r="DQM68" s="241"/>
      <c r="DQN68" s="244"/>
      <c r="DQO68" s="244"/>
      <c r="DQP68" s="244"/>
      <c r="DQQ68" s="241"/>
      <c r="DQR68" s="241"/>
      <c r="DQS68" s="244"/>
      <c r="DQT68" s="241"/>
      <c r="DQU68" s="241"/>
      <c r="DQV68" s="244"/>
      <c r="DQW68" s="244"/>
      <c r="DQX68" s="244"/>
      <c r="DQY68" s="241"/>
      <c r="DQZ68" s="241"/>
      <c r="DRA68" s="244"/>
      <c r="DRB68" s="241"/>
      <c r="DRC68" s="241"/>
      <c r="DRD68" s="244"/>
      <c r="DRE68" s="244"/>
      <c r="DRF68" s="244"/>
      <c r="DRG68" s="241"/>
      <c r="DRH68" s="241"/>
      <c r="DRI68" s="244"/>
      <c r="DRJ68" s="241"/>
      <c r="DRK68" s="241"/>
      <c r="DRL68" s="244"/>
      <c r="DRM68" s="244"/>
      <c r="DRN68" s="244"/>
      <c r="DRO68" s="241"/>
      <c r="DRP68" s="241"/>
      <c r="DRQ68" s="244"/>
      <c r="DRR68" s="241"/>
      <c r="DRS68" s="241"/>
      <c r="DRT68" s="244"/>
      <c r="DRU68" s="244"/>
      <c r="DRV68" s="244"/>
      <c r="DRW68" s="241"/>
      <c r="DRX68" s="241"/>
      <c r="DRY68" s="244"/>
      <c r="DRZ68" s="241"/>
      <c r="DSA68" s="241"/>
      <c r="DSB68" s="244"/>
      <c r="DSC68" s="244"/>
      <c r="DSD68" s="244"/>
      <c r="DSE68" s="241"/>
      <c r="DSF68" s="241"/>
      <c r="DSG68" s="244"/>
      <c r="DSH68" s="241"/>
      <c r="DSI68" s="241"/>
      <c r="DSJ68" s="244"/>
      <c r="DSK68" s="244"/>
      <c r="DSL68" s="244"/>
      <c r="DSM68" s="241"/>
      <c r="DSN68" s="241"/>
      <c r="DSO68" s="244"/>
      <c r="DSP68" s="241"/>
      <c r="DSQ68" s="241"/>
      <c r="DSR68" s="244"/>
      <c r="DSS68" s="244"/>
      <c r="DST68" s="244"/>
      <c r="DSU68" s="241"/>
      <c r="DSV68" s="241"/>
      <c r="DSW68" s="244"/>
      <c r="DSX68" s="241"/>
      <c r="DSY68" s="241"/>
      <c r="DSZ68" s="244"/>
      <c r="DTA68" s="244"/>
      <c r="DTB68" s="244"/>
      <c r="DTC68" s="241"/>
      <c r="DTD68" s="241"/>
      <c r="DTE68" s="244"/>
      <c r="DTF68" s="241"/>
      <c r="DTG68" s="241"/>
      <c r="DTH68" s="244"/>
      <c r="DTI68" s="244"/>
      <c r="DTJ68" s="244"/>
      <c r="DTK68" s="241"/>
      <c r="DTL68" s="241"/>
      <c r="DTM68" s="244"/>
      <c r="DTN68" s="241"/>
      <c r="DTO68" s="241"/>
      <c r="DTP68" s="244"/>
      <c r="DTQ68" s="244"/>
      <c r="DTR68" s="244"/>
      <c r="DTS68" s="241"/>
      <c r="DTT68" s="241"/>
      <c r="DTU68" s="244"/>
      <c r="DTV68" s="241"/>
      <c r="DTW68" s="241"/>
      <c r="DTX68" s="244"/>
      <c r="DTY68" s="244"/>
      <c r="DTZ68" s="244"/>
      <c r="DUA68" s="241"/>
      <c r="DUB68" s="241"/>
      <c r="DUC68" s="244"/>
      <c r="DUD68" s="241"/>
      <c r="DUE68" s="241"/>
      <c r="DUF68" s="244"/>
      <c r="DUG68" s="244"/>
      <c r="DUH68" s="244"/>
      <c r="DUI68" s="241"/>
      <c r="DUJ68" s="241"/>
      <c r="DUK68" s="244"/>
      <c r="DUL68" s="241"/>
      <c r="DUM68" s="241"/>
      <c r="DUN68" s="244"/>
      <c r="DUO68" s="244"/>
      <c r="DUP68" s="244"/>
      <c r="DUQ68" s="241"/>
      <c r="DUR68" s="241"/>
      <c r="DUS68" s="244"/>
      <c r="DUT68" s="241"/>
      <c r="DUU68" s="241"/>
      <c r="DUV68" s="244"/>
      <c r="DUW68" s="244"/>
      <c r="DUX68" s="244"/>
      <c r="DUY68" s="241"/>
      <c r="DUZ68" s="241"/>
      <c r="DVA68" s="244"/>
      <c r="DVB68" s="241"/>
      <c r="DVC68" s="241"/>
      <c r="DVD68" s="244"/>
      <c r="DVE68" s="244"/>
      <c r="DVF68" s="244"/>
      <c r="DVG68" s="241"/>
      <c r="DVH68" s="241"/>
      <c r="DVI68" s="244"/>
      <c r="DVJ68" s="241"/>
      <c r="DVK68" s="241"/>
      <c r="DVL68" s="244"/>
      <c r="DVM68" s="244"/>
      <c r="DVN68" s="244"/>
      <c r="DVO68" s="241"/>
      <c r="DVP68" s="241"/>
      <c r="DVQ68" s="244"/>
      <c r="DVR68" s="241"/>
      <c r="DVS68" s="241"/>
      <c r="DVT68" s="244"/>
      <c r="DVU68" s="244"/>
      <c r="DVV68" s="244"/>
      <c r="DVW68" s="241"/>
      <c r="DVX68" s="241"/>
      <c r="DVY68" s="244"/>
      <c r="DVZ68" s="241"/>
      <c r="DWA68" s="241"/>
      <c r="DWB68" s="244"/>
      <c r="DWC68" s="244"/>
      <c r="DWD68" s="244"/>
      <c r="DWE68" s="241"/>
      <c r="DWF68" s="241"/>
      <c r="DWG68" s="244"/>
      <c r="DWH68" s="241"/>
      <c r="DWI68" s="241"/>
      <c r="DWJ68" s="244"/>
      <c r="DWK68" s="244"/>
      <c r="DWL68" s="244"/>
      <c r="DWM68" s="241"/>
      <c r="DWN68" s="241"/>
      <c r="DWO68" s="244"/>
      <c r="DWP68" s="241"/>
      <c r="DWQ68" s="241"/>
      <c r="DWR68" s="244"/>
      <c r="DWS68" s="244"/>
      <c r="DWT68" s="244"/>
      <c r="DWU68" s="241"/>
      <c r="DWV68" s="241"/>
      <c r="DWW68" s="244"/>
      <c r="DWX68" s="241"/>
      <c r="DWY68" s="241"/>
      <c r="DWZ68" s="244"/>
      <c r="DXA68" s="244"/>
      <c r="DXB68" s="244"/>
      <c r="DXC68" s="241"/>
      <c r="DXD68" s="241"/>
      <c r="DXE68" s="244"/>
      <c r="DXF68" s="241"/>
      <c r="DXG68" s="241"/>
      <c r="DXH68" s="244"/>
      <c r="DXI68" s="244"/>
      <c r="DXJ68" s="244"/>
      <c r="DXK68" s="241"/>
      <c r="DXL68" s="241"/>
      <c r="DXM68" s="244"/>
      <c r="DXN68" s="241"/>
      <c r="DXO68" s="241"/>
      <c r="DXP68" s="244"/>
      <c r="DXQ68" s="244"/>
      <c r="DXR68" s="244"/>
      <c r="DXS68" s="241"/>
      <c r="DXT68" s="241"/>
      <c r="DXU68" s="244"/>
      <c r="DXV68" s="241"/>
      <c r="DXW68" s="241"/>
      <c r="DXX68" s="244"/>
      <c r="DXY68" s="244"/>
      <c r="DXZ68" s="244"/>
      <c r="DYA68" s="241"/>
      <c r="DYB68" s="241"/>
      <c r="DYC68" s="244"/>
      <c r="DYD68" s="241"/>
      <c r="DYE68" s="241"/>
      <c r="DYF68" s="244"/>
      <c r="DYG68" s="244"/>
      <c r="DYH68" s="244"/>
      <c r="DYI68" s="241"/>
      <c r="DYJ68" s="241"/>
      <c r="DYK68" s="244"/>
      <c r="DYL68" s="241"/>
      <c r="DYM68" s="241"/>
      <c r="DYN68" s="244"/>
      <c r="DYO68" s="244"/>
      <c r="DYP68" s="244"/>
      <c r="DYQ68" s="241"/>
      <c r="DYR68" s="241"/>
      <c r="DYS68" s="244"/>
      <c r="DYT68" s="241"/>
      <c r="DYU68" s="241"/>
      <c r="DYV68" s="244"/>
      <c r="DYW68" s="244"/>
      <c r="DYX68" s="244"/>
      <c r="DYY68" s="241"/>
      <c r="DYZ68" s="241"/>
      <c r="DZA68" s="244"/>
      <c r="DZB68" s="241"/>
      <c r="DZC68" s="241"/>
      <c r="DZD68" s="244"/>
      <c r="DZE68" s="244"/>
      <c r="DZF68" s="244"/>
      <c r="DZG68" s="241"/>
      <c r="DZH68" s="241"/>
      <c r="DZI68" s="244"/>
      <c r="DZJ68" s="241"/>
      <c r="DZK68" s="241"/>
      <c r="DZL68" s="244"/>
      <c r="DZM68" s="244"/>
      <c r="DZN68" s="244"/>
      <c r="DZO68" s="241"/>
      <c r="DZP68" s="241"/>
      <c r="DZQ68" s="244"/>
      <c r="DZR68" s="241"/>
      <c r="DZS68" s="241"/>
      <c r="DZT68" s="244"/>
      <c r="DZU68" s="244"/>
      <c r="DZV68" s="244"/>
      <c r="DZW68" s="241"/>
      <c r="DZX68" s="241"/>
      <c r="DZY68" s="244"/>
      <c r="DZZ68" s="241"/>
      <c r="EAA68" s="241"/>
      <c r="EAB68" s="244"/>
      <c r="EAC68" s="244"/>
      <c r="EAD68" s="244"/>
      <c r="EAE68" s="241"/>
      <c r="EAF68" s="241"/>
      <c r="EAG68" s="244"/>
      <c r="EAH68" s="241"/>
      <c r="EAI68" s="241"/>
      <c r="EAJ68" s="244"/>
      <c r="EAK68" s="244"/>
      <c r="EAL68" s="244"/>
      <c r="EAM68" s="241"/>
      <c r="EAN68" s="241"/>
      <c r="EAO68" s="244"/>
      <c r="EAP68" s="241"/>
      <c r="EAQ68" s="241"/>
      <c r="EAR68" s="244"/>
      <c r="EAS68" s="244"/>
      <c r="EAT68" s="244"/>
      <c r="EAU68" s="241"/>
      <c r="EAV68" s="241"/>
      <c r="EAW68" s="244"/>
      <c r="EAX68" s="241"/>
      <c r="EAY68" s="241"/>
      <c r="EAZ68" s="244"/>
      <c r="EBA68" s="244"/>
      <c r="EBB68" s="244"/>
      <c r="EBC68" s="241"/>
      <c r="EBD68" s="241"/>
      <c r="EBE68" s="244"/>
      <c r="EBF68" s="241"/>
      <c r="EBG68" s="241"/>
      <c r="EBH68" s="244"/>
      <c r="EBI68" s="244"/>
      <c r="EBJ68" s="244"/>
      <c r="EBK68" s="241"/>
      <c r="EBL68" s="241"/>
      <c r="EBM68" s="244"/>
      <c r="EBN68" s="241"/>
      <c r="EBO68" s="241"/>
      <c r="EBP68" s="244"/>
      <c r="EBQ68" s="244"/>
      <c r="EBR68" s="244"/>
      <c r="EBS68" s="241"/>
      <c r="EBT68" s="241"/>
      <c r="EBU68" s="244"/>
      <c r="EBV68" s="241"/>
      <c r="EBW68" s="241"/>
      <c r="EBX68" s="244"/>
      <c r="EBY68" s="244"/>
      <c r="EBZ68" s="244"/>
      <c r="ECA68" s="241"/>
      <c r="ECB68" s="241"/>
      <c r="ECC68" s="244"/>
      <c r="ECD68" s="241"/>
      <c r="ECE68" s="241"/>
      <c r="ECF68" s="244"/>
      <c r="ECG68" s="244"/>
      <c r="ECH68" s="244"/>
      <c r="ECI68" s="241"/>
      <c r="ECJ68" s="241"/>
      <c r="ECK68" s="244"/>
      <c r="ECL68" s="241"/>
      <c r="ECM68" s="241"/>
      <c r="ECN68" s="244"/>
      <c r="ECO68" s="244"/>
      <c r="ECP68" s="244"/>
      <c r="ECQ68" s="241"/>
      <c r="ECR68" s="241"/>
      <c r="ECS68" s="244"/>
      <c r="ECT68" s="241"/>
      <c r="ECU68" s="241"/>
      <c r="ECV68" s="244"/>
      <c r="ECW68" s="244"/>
      <c r="ECX68" s="244"/>
      <c r="ECY68" s="241"/>
      <c r="ECZ68" s="241"/>
      <c r="EDA68" s="244"/>
      <c r="EDB68" s="241"/>
      <c r="EDC68" s="241"/>
      <c r="EDD68" s="244"/>
      <c r="EDE68" s="244"/>
      <c r="EDF68" s="244"/>
      <c r="EDG68" s="241"/>
      <c r="EDH68" s="241"/>
      <c r="EDI68" s="244"/>
      <c r="EDJ68" s="241"/>
      <c r="EDK68" s="241"/>
      <c r="EDL68" s="244"/>
      <c r="EDM68" s="244"/>
      <c r="EDN68" s="244"/>
      <c r="EDO68" s="241"/>
      <c r="EDP68" s="241"/>
      <c r="EDQ68" s="244"/>
      <c r="EDR68" s="241"/>
      <c r="EDS68" s="241"/>
      <c r="EDT68" s="244"/>
      <c r="EDU68" s="244"/>
      <c r="EDV68" s="244"/>
      <c r="EDW68" s="241"/>
      <c r="EDX68" s="241"/>
      <c r="EDY68" s="244"/>
      <c r="EDZ68" s="241"/>
      <c r="EEA68" s="241"/>
      <c r="EEB68" s="244"/>
      <c r="EEC68" s="244"/>
      <c r="EED68" s="244"/>
      <c r="EEE68" s="241"/>
      <c r="EEF68" s="241"/>
      <c r="EEG68" s="244"/>
      <c r="EEH68" s="241"/>
      <c r="EEI68" s="241"/>
      <c r="EEJ68" s="244"/>
      <c r="EEK68" s="244"/>
      <c r="EEL68" s="244"/>
      <c r="EEM68" s="241"/>
      <c r="EEN68" s="241"/>
      <c r="EEO68" s="244"/>
      <c r="EEP68" s="241"/>
      <c r="EEQ68" s="241"/>
      <c r="EER68" s="244"/>
      <c r="EES68" s="244"/>
      <c r="EET68" s="244"/>
      <c r="EEU68" s="241"/>
      <c r="EEV68" s="241"/>
      <c r="EEW68" s="244"/>
      <c r="EEX68" s="241"/>
      <c r="EEY68" s="241"/>
      <c r="EEZ68" s="244"/>
      <c r="EFA68" s="244"/>
      <c r="EFB68" s="244"/>
      <c r="EFC68" s="241"/>
      <c r="EFD68" s="241"/>
      <c r="EFE68" s="244"/>
      <c r="EFF68" s="241"/>
      <c r="EFG68" s="241"/>
      <c r="EFH68" s="244"/>
      <c r="EFI68" s="244"/>
      <c r="EFJ68" s="244"/>
      <c r="EFK68" s="241"/>
      <c r="EFL68" s="241"/>
      <c r="EFM68" s="244"/>
      <c r="EFN68" s="241"/>
      <c r="EFO68" s="241"/>
      <c r="EFP68" s="244"/>
      <c r="EFQ68" s="244"/>
      <c r="EFR68" s="244"/>
      <c r="EFS68" s="241"/>
      <c r="EFT68" s="241"/>
      <c r="EFU68" s="244"/>
      <c r="EFV68" s="241"/>
      <c r="EFW68" s="241"/>
      <c r="EFX68" s="244"/>
      <c r="EFY68" s="244"/>
      <c r="EFZ68" s="244"/>
      <c r="EGA68" s="241"/>
      <c r="EGB68" s="241"/>
      <c r="EGC68" s="244"/>
      <c r="EGD68" s="241"/>
      <c r="EGE68" s="241"/>
      <c r="EGF68" s="244"/>
      <c r="EGG68" s="244"/>
      <c r="EGH68" s="244"/>
      <c r="EGI68" s="241"/>
      <c r="EGJ68" s="241"/>
      <c r="EGK68" s="244"/>
      <c r="EGL68" s="241"/>
      <c r="EGM68" s="241"/>
      <c r="EGN68" s="244"/>
      <c r="EGO68" s="244"/>
      <c r="EGP68" s="244"/>
      <c r="EGQ68" s="241"/>
      <c r="EGR68" s="241"/>
      <c r="EGS68" s="244"/>
      <c r="EGT68" s="241"/>
      <c r="EGU68" s="241"/>
      <c r="EGV68" s="244"/>
      <c r="EGW68" s="244"/>
      <c r="EGX68" s="244"/>
      <c r="EGY68" s="241"/>
      <c r="EGZ68" s="241"/>
      <c r="EHA68" s="244"/>
      <c r="EHB68" s="241"/>
      <c r="EHC68" s="241"/>
      <c r="EHD68" s="244"/>
      <c r="EHE68" s="244"/>
      <c r="EHF68" s="244"/>
      <c r="EHG68" s="241"/>
      <c r="EHH68" s="241"/>
      <c r="EHI68" s="244"/>
      <c r="EHJ68" s="241"/>
      <c r="EHK68" s="241"/>
      <c r="EHL68" s="244"/>
      <c r="EHM68" s="244"/>
      <c r="EHN68" s="244"/>
      <c r="EHO68" s="241"/>
      <c r="EHP68" s="241"/>
      <c r="EHQ68" s="244"/>
      <c r="EHR68" s="241"/>
      <c r="EHS68" s="241"/>
      <c r="EHT68" s="244"/>
      <c r="EHU68" s="244"/>
      <c r="EHV68" s="244"/>
      <c r="EHW68" s="241"/>
      <c r="EHX68" s="241"/>
      <c r="EHY68" s="244"/>
      <c r="EHZ68" s="241"/>
      <c r="EIA68" s="241"/>
      <c r="EIB68" s="244"/>
      <c r="EIC68" s="244"/>
      <c r="EID68" s="244"/>
      <c r="EIE68" s="241"/>
      <c r="EIF68" s="241"/>
      <c r="EIG68" s="244"/>
      <c r="EIH68" s="241"/>
      <c r="EII68" s="241"/>
      <c r="EIJ68" s="244"/>
      <c r="EIK68" s="244"/>
      <c r="EIL68" s="244"/>
      <c r="EIM68" s="241"/>
      <c r="EIN68" s="241"/>
      <c r="EIO68" s="244"/>
      <c r="EIP68" s="241"/>
      <c r="EIQ68" s="241"/>
      <c r="EIR68" s="244"/>
      <c r="EIS68" s="244"/>
      <c r="EIT68" s="244"/>
      <c r="EIU68" s="241"/>
      <c r="EIV68" s="241"/>
      <c r="EIW68" s="244"/>
      <c r="EIX68" s="241"/>
      <c r="EIY68" s="241"/>
      <c r="EIZ68" s="244"/>
      <c r="EJA68" s="244"/>
      <c r="EJB68" s="244"/>
      <c r="EJC68" s="241"/>
      <c r="EJD68" s="241"/>
      <c r="EJE68" s="244"/>
      <c r="EJF68" s="241"/>
      <c r="EJG68" s="241"/>
      <c r="EJH68" s="244"/>
      <c r="EJI68" s="244"/>
      <c r="EJJ68" s="244"/>
      <c r="EJK68" s="241"/>
      <c r="EJL68" s="241"/>
      <c r="EJM68" s="244"/>
      <c r="EJN68" s="241"/>
      <c r="EJO68" s="241"/>
      <c r="EJP68" s="244"/>
      <c r="EJQ68" s="244"/>
      <c r="EJR68" s="244"/>
      <c r="EJS68" s="241"/>
      <c r="EJT68" s="241"/>
      <c r="EJU68" s="244"/>
      <c r="EJV68" s="241"/>
      <c r="EJW68" s="241"/>
      <c r="EJX68" s="244"/>
      <c r="EJY68" s="244"/>
      <c r="EJZ68" s="244"/>
      <c r="EKA68" s="241"/>
      <c r="EKB68" s="241"/>
      <c r="EKC68" s="244"/>
      <c r="EKD68" s="241"/>
      <c r="EKE68" s="241"/>
      <c r="EKF68" s="244"/>
      <c r="EKG68" s="244"/>
      <c r="EKH68" s="244"/>
      <c r="EKI68" s="241"/>
      <c r="EKJ68" s="241"/>
      <c r="EKK68" s="244"/>
      <c r="EKL68" s="241"/>
      <c r="EKM68" s="241"/>
      <c r="EKN68" s="244"/>
      <c r="EKO68" s="244"/>
      <c r="EKP68" s="244"/>
      <c r="EKQ68" s="241"/>
      <c r="EKR68" s="241"/>
      <c r="EKS68" s="244"/>
      <c r="EKT68" s="241"/>
      <c r="EKU68" s="241"/>
      <c r="EKV68" s="244"/>
      <c r="EKW68" s="244"/>
      <c r="EKX68" s="244"/>
      <c r="EKY68" s="241"/>
      <c r="EKZ68" s="241"/>
      <c r="ELA68" s="244"/>
      <c r="ELB68" s="241"/>
      <c r="ELC68" s="241"/>
      <c r="ELD68" s="244"/>
      <c r="ELE68" s="244"/>
      <c r="ELF68" s="244"/>
      <c r="ELG68" s="241"/>
      <c r="ELH68" s="241"/>
      <c r="ELI68" s="244"/>
      <c r="ELJ68" s="241"/>
      <c r="ELK68" s="241"/>
      <c r="ELL68" s="244"/>
      <c r="ELM68" s="244"/>
      <c r="ELN68" s="244"/>
      <c r="ELO68" s="241"/>
      <c r="ELP68" s="241"/>
      <c r="ELQ68" s="244"/>
      <c r="ELR68" s="241"/>
      <c r="ELS68" s="241"/>
      <c r="ELT68" s="244"/>
      <c r="ELU68" s="244"/>
      <c r="ELV68" s="244"/>
      <c r="ELW68" s="241"/>
      <c r="ELX68" s="241"/>
      <c r="ELY68" s="244"/>
      <c r="ELZ68" s="241"/>
      <c r="EMA68" s="241"/>
      <c r="EMB68" s="244"/>
      <c r="EMC68" s="244"/>
      <c r="EMD68" s="244"/>
      <c r="EME68" s="241"/>
      <c r="EMF68" s="241"/>
      <c r="EMG68" s="244"/>
      <c r="EMH68" s="241"/>
      <c r="EMI68" s="241"/>
      <c r="EMJ68" s="244"/>
      <c r="EMK68" s="244"/>
      <c r="EML68" s="244"/>
      <c r="EMM68" s="241"/>
      <c r="EMN68" s="241"/>
      <c r="EMO68" s="244"/>
      <c r="EMP68" s="241"/>
      <c r="EMQ68" s="241"/>
      <c r="EMR68" s="244"/>
      <c r="EMS68" s="244"/>
      <c r="EMT68" s="244"/>
      <c r="EMU68" s="241"/>
      <c r="EMV68" s="241"/>
      <c r="EMW68" s="244"/>
      <c r="EMX68" s="241"/>
      <c r="EMY68" s="241"/>
      <c r="EMZ68" s="244"/>
      <c r="ENA68" s="244"/>
      <c r="ENB68" s="244"/>
      <c r="ENC68" s="241"/>
      <c r="END68" s="241"/>
      <c r="ENE68" s="244"/>
      <c r="ENF68" s="241"/>
      <c r="ENG68" s="241"/>
      <c r="ENH68" s="244"/>
      <c r="ENI68" s="244"/>
      <c r="ENJ68" s="244"/>
      <c r="ENK68" s="241"/>
      <c r="ENL68" s="241"/>
      <c r="ENM68" s="244"/>
      <c r="ENN68" s="241"/>
      <c r="ENO68" s="241"/>
      <c r="ENP68" s="244"/>
      <c r="ENQ68" s="244"/>
      <c r="ENR68" s="244"/>
      <c r="ENS68" s="241"/>
      <c r="ENT68" s="241"/>
      <c r="ENU68" s="244"/>
      <c r="ENV68" s="241"/>
      <c r="ENW68" s="241"/>
      <c r="ENX68" s="244"/>
      <c r="ENY68" s="244"/>
      <c r="ENZ68" s="244"/>
      <c r="EOA68" s="241"/>
      <c r="EOB68" s="241"/>
      <c r="EOC68" s="244"/>
      <c r="EOD68" s="241"/>
      <c r="EOE68" s="241"/>
      <c r="EOF68" s="244"/>
      <c r="EOG68" s="244"/>
      <c r="EOH68" s="244"/>
      <c r="EOI68" s="241"/>
      <c r="EOJ68" s="241"/>
      <c r="EOK68" s="244"/>
      <c r="EOL68" s="241"/>
      <c r="EOM68" s="241"/>
      <c r="EON68" s="244"/>
      <c r="EOO68" s="244"/>
      <c r="EOP68" s="244"/>
      <c r="EOQ68" s="241"/>
      <c r="EOR68" s="241"/>
      <c r="EOS68" s="244"/>
      <c r="EOT68" s="241"/>
      <c r="EOU68" s="241"/>
      <c r="EOV68" s="244"/>
      <c r="EOW68" s="244"/>
      <c r="EOX68" s="244"/>
      <c r="EOY68" s="241"/>
      <c r="EOZ68" s="241"/>
      <c r="EPA68" s="244"/>
      <c r="EPB68" s="241"/>
      <c r="EPC68" s="241"/>
      <c r="EPD68" s="244"/>
      <c r="EPE68" s="244"/>
      <c r="EPF68" s="244"/>
      <c r="EPG68" s="241"/>
      <c r="EPH68" s="241"/>
      <c r="EPI68" s="244"/>
      <c r="EPJ68" s="241"/>
      <c r="EPK68" s="241"/>
      <c r="EPL68" s="244"/>
      <c r="EPM68" s="244"/>
      <c r="EPN68" s="244"/>
      <c r="EPO68" s="241"/>
      <c r="EPP68" s="241"/>
      <c r="EPQ68" s="244"/>
      <c r="EPR68" s="241"/>
      <c r="EPS68" s="241"/>
      <c r="EPT68" s="244"/>
      <c r="EPU68" s="244"/>
      <c r="EPV68" s="244"/>
      <c r="EPW68" s="241"/>
      <c r="EPX68" s="241"/>
      <c r="EPY68" s="244"/>
      <c r="EPZ68" s="241"/>
      <c r="EQA68" s="241"/>
      <c r="EQB68" s="244"/>
      <c r="EQC68" s="244"/>
      <c r="EQD68" s="244"/>
      <c r="EQE68" s="241"/>
      <c r="EQF68" s="241"/>
      <c r="EQG68" s="244"/>
      <c r="EQH68" s="241"/>
      <c r="EQI68" s="241"/>
      <c r="EQJ68" s="244"/>
      <c r="EQK68" s="244"/>
      <c r="EQL68" s="244"/>
      <c r="EQM68" s="241"/>
      <c r="EQN68" s="241"/>
      <c r="EQO68" s="244"/>
      <c r="EQP68" s="241"/>
      <c r="EQQ68" s="241"/>
      <c r="EQR68" s="244"/>
      <c r="EQS68" s="244"/>
      <c r="EQT68" s="244"/>
      <c r="EQU68" s="241"/>
      <c r="EQV68" s="241"/>
      <c r="EQW68" s="244"/>
      <c r="EQX68" s="241"/>
      <c r="EQY68" s="241"/>
      <c r="EQZ68" s="244"/>
      <c r="ERA68" s="244"/>
      <c r="ERB68" s="244"/>
      <c r="ERC68" s="241"/>
      <c r="ERD68" s="241"/>
      <c r="ERE68" s="244"/>
      <c r="ERF68" s="241"/>
      <c r="ERG68" s="241"/>
      <c r="ERH68" s="244"/>
      <c r="ERI68" s="244"/>
      <c r="ERJ68" s="244"/>
      <c r="ERK68" s="241"/>
      <c r="ERL68" s="241"/>
      <c r="ERM68" s="244"/>
      <c r="ERN68" s="241"/>
      <c r="ERO68" s="241"/>
      <c r="ERP68" s="244"/>
      <c r="ERQ68" s="244"/>
      <c r="ERR68" s="244"/>
      <c r="ERS68" s="241"/>
      <c r="ERT68" s="241"/>
      <c r="ERU68" s="244"/>
      <c r="ERV68" s="241"/>
      <c r="ERW68" s="241"/>
      <c r="ERX68" s="244"/>
      <c r="ERY68" s="244"/>
      <c r="ERZ68" s="244"/>
      <c r="ESA68" s="241"/>
      <c r="ESB68" s="241"/>
      <c r="ESC68" s="244"/>
      <c r="ESD68" s="241"/>
      <c r="ESE68" s="241"/>
      <c r="ESF68" s="244"/>
      <c r="ESG68" s="244"/>
      <c r="ESH68" s="244"/>
      <c r="ESI68" s="241"/>
      <c r="ESJ68" s="241"/>
      <c r="ESK68" s="244"/>
      <c r="ESL68" s="241"/>
      <c r="ESM68" s="241"/>
      <c r="ESN68" s="244"/>
      <c r="ESO68" s="244"/>
      <c r="ESP68" s="244"/>
      <c r="ESQ68" s="241"/>
      <c r="ESR68" s="241"/>
      <c r="ESS68" s="244"/>
      <c r="EST68" s="241"/>
      <c r="ESU68" s="241"/>
      <c r="ESV68" s="244"/>
      <c r="ESW68" s="244"/>
      <c r="ESX68" s="244"/>
      <c r="ESY68" s="241"/>
      <c r="ESZ68" s="241"/>
      <c r="ETA68" s="244"/>
      <c r="ETB68" s="241"/>
      <c r="ETC68" s="241"/>
      <c r="ETD68" s="244"/>
      <c r="ETE68" s="244"/>
      <c r="ETF68" s="244"/>
      <c r="ETG68" s="241"/>
      <c r="ETH68" s="241"/>
      <c r="ETI68" s="244"/>
      <c r="ETJ68" s="241"/>
      <c r="ETK68" s="241"/>
      <c r="ETL68" s="244"/>
      <c r="ETM68" s="244"/>
      <c r="ETN68" s="244"/>
      <c r="ETO68" s="241"/>
      <c r="ETP68" s="241"/>
      <c r="ETQ68" s="244"/>
      <c r="ETR68" s="241"/>
      <c r="ETS68" s="241"/>
      <c r="ETT68" s="244"/>
      <c r="ETU68" s="244"/>
      <c r="ETV68" s="244"/>
      <c r="ETW68" s="241"/>
      <c r="ETX68" s="241"/>
      <c r="ETY68" s="244"/>
      <c r="ETZ68" s="241"/>
      <c r="EUA68" s="241"/>
      <c r="EUB68" s="244"/>
      <c r="EUC68" s="244"/>
      <c r="EUD68" s="244"/>
      <c r="EUE68" s="241"/>
      <c r="EUF68" s="241"/>
      <c r="EUG68" s="244"/>
      <c r="EUH68" s="241"/>
      <c r="EUI68" s="241"/>
      <c r="EUJ68" s="244"/>
      <c r="EUK68" s="244"/>
      <c r="EUL68" s="244"/>
      <c r="EUM68" s="241"/>
      <c r="EUN68" s="241"/>
      <c r="EUO68" s="244"/>
      <c r="EUP68" s="241"/>
      <c r="EUQ68" s="241"/>
      <c r="EUR68" s="244"/>
      <c r="EUS68" s="244"/>
      <c r="EUT68" s="244"/>
      <c r="EUU68" s="241"/>
      <c r="EUV68" s="241"/>
      <c r="EUW68" s="244"/>
      <c r="EUX68" s="241"/>
      <c r="EUY68" s="241"/>
      <c r="EUZ68" s="244"/>
      <c r="EVA68" s="244"/>
      <c r="EVB68" s="244"/>
      <c r="EVC68" s="241"/>
      <c r="EVD68" s="241"/>
      <c r="EVE68" s="244"/>
      <c r="EVF68" s="241"/>
      <c r="EVG68" s="241"/>
      <c r="EVH68" s="244"/>
      <c r="EVI68" s="244"/>
      <c r="EVJ68" s="244"/>
      <c r="EVK68" s="241"/>
      <c r="EVL68" s="241"/>
      <c r="EVM68" s="244"/>
      <c r="EVN68" s="241"/>
      <c r="EVO68" s="241"/>
      <c r="EVP68" s="244"/>
      <c r="EVQ68" s="244"/>
      <c r="EVR68" s="244"/>
      <c r="EVS68" s="241"/>
      <c r="EVT68" s="241"/>
      <c r="EVU68" s="244"/>
      <c r="EVV68" s="241"/>
      <c r="EVW68" s="241"/>
      <c r="EVX68" s="244"/>
      <c r="EVY68" s="244"/>
      <c r="EVZ68" s="244"/>
      <c r="EWA68" s="241"/>
      <c r="EWB68" s="241"/>
      <c r="EWC68" s="244"/>
      <c r="EWD68" s="241"/>
      <c r="EWE68" s="241"/>
      <c r="EWF68" s="244"/>
      <c r="EWG68" s="244"/>
      <c r="EWH68" s="244"/>
      <c r="EWI68" s="241"/>
      <c r="EWJ68" s="241"/>
      <c r="EWK68" s="244"/>
      <c r="EWL68" s="241"/>
      <c r="EWM68" s="241"/>
      <c r="EWN68" s="244"/>
      <c r="EWO68" s="244"/>
      <c r="EWP68" s="244"/>
      <c r="EWQ68" s="241"/>
      <c r="EWR68" s="241"/>
      <c r="EWS68" s="244"/>
      <c r="EWT68" s="241"/>
      <c r="EWU68" s="241"/>
      <c r="EWV68" s="244"/>
      <c r="EWW68" s="244"/>
      <c r="EWX68" s="244"/>
      <c r="EWY68" s="241"/>
      <c r="EWZ68" s="241"/>
      <c r="EXA68" s="244"/>
      <c r="EXB68" s="241"/>
      <c r="EXC68" s="241"/>
      <c r="EXD68" s="244"/>
      <c r="EXE68" s="244"/>
      <c r="EXF68" s="244"/>
      <c r="EXG68" s="241"/>
      <c r="EXH68" s="241"/>
      <c r="EXI68" s="244"/>
      <c r="EXJ68" s="241"/>
      <c r="EXK68" s="241"/>
      <c r="EXL68" s="244"/>
      <c r="EXM68" s="244"/>
      <c r="EXN68" s="244"/>
      <c r="EXO68" s="241"/>
      <c r="EXP68" s="241"/>
      <c r="EXQ68" s="244"/>
      <c r="EXR68" s="241"/>
      <c r="EXS68" s="241"/>
      <c r="EXT68" s="244"/>
      <c r="EXU68" s="244"/>
      <c r="EXV68" s="244"/>
      <c r="EXW68" s="241"/>
      <c r="EXX68" s="241"/>
      <c r="EXY68" s="244"/>
      <c r="EXZ68" s="241"/>
      <c r="EYA68" s="241"/>
      <c r="EYB68" s="244"/>
      <c r="EYC68" s="244"/>
      <c r="EYD68" s="244"/>
      <c r="EYE68" s="241"/>
      <c r="EYF68" s="241"/>
      <c r="EYG68" s="244"/>
      <c r="EYH68" s="241"/>
      <c r="EYI68" s="241"/>
      <c r="EYJ68" s="244"/>
      <c r="EYK68" s="244"/>
      <c r="EYL68" s="244"/>
      <c r="EYM68" s="241"/>
      <c r="EYN68" s="241"/>
      <c r="EYO68" s="244"/>
      <c r="EYP68" s="241"/>
      <c r="EYQ68" s="241"/>
      <c r="EYR68" s="244"/>
      <c r="EYS68" s="244"/>
      <c r="EYT68" s="244"/>
      <c r="EYU68" s="241"/>
      <c r="EYV68" s="241"/>
      <c r="EYW68" s="244"/>
      <c r="EYX68" s="241"/>
      <c r="EYY68" s="241"/>
      <c r="EYZ68" s="244"/>
      <c r="EZA68" s="244"/>
      <c r="EZB68" s="244"/>
      <c r="EZC68" s="241"/>
      <c r="EZD68" s="241"/>
      <c r="EZE68" s="244"/>
      <c r="EZF68" s="241"/>
      <c r="EZG68" s="241"/>
      <c r="EZH68" s="244"/>
      <c r="EZI68" s="244"/>
      <c r="EZJ68" s="244"/>
      <c r="EZK68" s="241"/>
      <c r="EZL68" s="241"/>
      <c r="EZM68" s="244"/>
      <c r="EZN68" s="241"/>
      <c r="EZO68" s="241"/>
      <c r="EZP68" s="244"/>
      <c r="EZQ68" s="244"/>
      <c r="EZR68" s="244"/>
      <c r="EZS68" s="241"/>
      <c r="EZT68" s="241"/>
      <c r="EZU68" s="244"/>
      <c r="EZV68" s="241"/>
      <c r="EZW68" s="241"/>
      <c r="EZX68" s="244"/>
      <c r="EZY68" s="244"/>
      <c r="EZZ68" s="244"/>
      <c r="FAA68" s="241"/>
      <c r="FAB68" s="241"/>
      <c r="FAC68" s="244"/>
      <c r="FAD68" s="241"/>
      <c r="FAE68" s="241"/>
      <c r="FAF68" s="244"/>
      <c r="FAG68" s="244"/>
      <c r="FAH68" s="244"/>
      <c r="FAI68" s="241"/>
      <c r="FAJ68" s="241"/>
      <c r="FAK68" s="244"/>
      <c r="FAL68" s="241"/>
      <c r="FAM68" s="241"/>
      <c r="FAN68" s="244"/>
      <c r="FAO68" s="244"/>
      <c r="FAP68" s="244"/>
      <c r="FAQ68" s="241"/>
      <c r="FAR68" s="241"/>
      <c r="FAS68" s="244"/>
      <c r="FAT68" s="241"/>
      <c r="FAU68" s="241"/>
      <c r="FAV68" s="244"/>
      <c r="FAW68" s="244"/>
      <c r="FAX68" s="244"/>
      <c r="FAY68" s="241"/>
      <c r="FAZ68" s="241"/>
      <c r="FBA68" s="244"/>
      <c r="FBB68" s="241"/>
      <c r="FBC68" s="241"/>
      <c r="FBD68" s="244"/>
      <c r="FBE68" s="244"/>
      <c r="FBF68" s="244"/>
      <c r="FBG68" s="241"/>
      <c r="FBH68" s="241"/>
      <c r="FBI68" s="244"/>
      <c r="FBJ68" s="241"/>
      <c r="FBK68" s="241"/>
      <c r="FBL68" s="244"/>
      <c r="FBM68" s="244"/>
      <c r="FBN68" s="244"/>
      <c r="FBO68" s="241"/>
      <c r="FBP68" s="241"/>
      <c r="FBQ68" s="244"/>
      <c r="FBR68" s="241"/>
      <c r="FBS68" s="241"/>
      <c r="FBT68" s="244"/>
      <c r="FBU68" s="244"/>
      <c r="FBV68" s="244"/>
      <c r="FBW68" s="241"/>
      <c r="FBX68" s="241"/>
      <c r="FBY68" s="244"/>
      <c r="FBZ68" s="241"/>
      <c r="FCA68" s="241"/>
      <c r="FCB68" s="244"/>
      <c r="FCC68" s="244"/>
      <c r="FCD68" s="244"/>
      <c r="FCE68" s="241"/>
      <c r="FCF68" s="241"/>
      <c r="FCG68" s="244"/>
      <c r="FCH68" s="241"/>
      <c r="FCI68" s="241"/>
      <c r="FCJ68" s="244"/>
      <c r="FCK68" s="244"/>
      <c r="FCL68" s="244"/>
      <c r="FCM68" s="241"/>
      <c r="FCN68" s="241"/>
      <c r="FCO68" s="244"/>
      <c r="FCP68" s="241"/>
      <c r="FCQ68" s="241"/>
      <c r="FCR68" s="244"/>
      <c r="FCS68" s="244"/>
      <c r="FCT68" s="244"/>
      <c r="FCU68" s="241"/>
      <c r="FCV68" s="241"/>
      <c r="FCW68" s="244"/>
      <c r="FCX68" s="241"/>
      <c r="FCY68" s="241"/>
      <c r="FCZ68" s="244"/>
      <c r="FDA68" s="244"/>
      <c r="FDB68" s="244"/>
      <c r="FDC68" s="241"/>
      <c r="FDD68" s="241"/>
      <c r="FDE68" s="244"/>
      <c r="FDF68" s="241"/>
      <c r="FDG68" s="241"/>
      <c r="FDH68" s="244"/>
      <c r="FDI68" s="244"/>
      <c r="FDJ68" s="244"/>
      <c r="FDK68" s="241"/>
      <c r="FDL68" s="241"/>
      <c r="FDM68" s="244"/>
      <c r="FDN68" s="241"/>
      <c r="FDO68" s="241"/>
      <c r="FDP68" s="244"/>
      <c r="FDQ68" s="244"/>
      <c r="FDR68" s="244"/>
      <c r="FDS68" s="241"/>
      <c r="FDT68" s="241"/>
      <c r="FDU68" s="244"/>
      <c r="FDV68" s="241"/>
      <c r="FDW68" s="241"/>
      <c r="FDX68" s="244"/>
      <c r="FDY68" s="244"/>
      <c r="FDZ68" s="244"/>
      <c r="FEA68" s="241"/>
      <c r="FEB68" s="241"/>
      <c r="FEC68" s="244"/>
      <c r="FED68" s="241"/>
      <c r="FEE68" s="241"/>
      <c r="FEF68" s="244"/>
      <c r="FEG68" s="244"/>
      <c r="FEH68" s="244"/>
      <c r="FEI68" s="241"/>
      <c r="FEJ68" s="241"/>
      <c r="FEK68" s="244"/>
      <c r="FEL68" s="241"/>
      <c r="FEM68" s="241"/>
      <c r="FEN68" s="244"/>
      <c r="FEO68" s="244"/>
      <c r="FEP68" s="244"/>
      <c r="FEQ68" s="241"/>
      <c r="FER68" s="241"/>
      <c r="FES68" s="244"/>
      <c r="FET68" s="241"/>
      <c r="FEU68" s="241"/>
      <c r="FEV68" s="244"/>
      <c r="FEW68" s="244"/>
      <c r="FEX68" s="244"/>
      <c r="FEY68" s="241"/>
      <c r="FEZ68" s="241"/>
      <c r="FFA68" s="244"/>
      <c r="FFB68" s="241"/>
      <c r="FFC68" s="241"/>
      <c r="FFD68" s="244"/>
      <c r="FFE68" s="244"/>
      <c r="FFF68" s="244"/>
      <c r="FFG68" s="241"/>
      <c r="FFH68" s="241"/>
      <c r="FFI68" s="244"/>
      <c r="FFJ68" s="241"/>
      <c r="FFK68" s="241"/>
      <c r="FFL68" s="244"/>
      <c r="FFM68" s="244"/>
      <c r="FFN68" s="244"/>
      <c r="FFO68" s="241"/>
      <c r="FFP68" s="241"/>
      <c r="FFQ68" s="244"/>
      <c r="FFR68" s="241"/>
      <c r="FFS68" s="241"/>
      <c r="FFT68" s="244"/>
      <c r="FFU68" s="244"/>
      <c r="FFV68" s="244"/>
      <c r="FFW68" s="241"/>
      <c r="FFX68" s="241"/>
      <c r="FFY68" s="244"/>
      <c r="FFZ68" s="241"/>
      <c r="FGA68" s="241"/>
      <c r="FGB68" s="244"/>
      <c r="FGC68" s="244"/>
      <c r="FGD68" s="244"/>
      <c r="FGE68" s="241"/>
      <c r="FGF68" s="241"/>
      <c r="FGG68" s="244"/>
      <c r="FGH68" s="241"/>
      <c r="FGI68" s="241"/>
      <c r="FGJ68" s="244"/>
      <c r="FGK68" s="244"/>
      <c r="FGL68" s="244"/>
      <c r="FGM68" s="241"/>
      <c r="FGN68" s="241"/>
      <c r="FGO68" s="244"/>
      <c r="FGP68" s="241"/>
      <c r="FGQ68" s="241"/>
      <c r="FGR68" s="244"/>
      <c r="FGS68" s="244"/>
      <c r="FGT68" s="244"/>
      <c r="FGU68" s="241"/>
      <c r="FGV68" s="241"/>
      <c r="FGW68" s="244"/>
      <c r="FGX68" s="241"/>
      <c r="FGY68" s="241"/>
      <c r="FGZ68" s="244"/>
      <c r="FHA68" s="244"/>
      <c r="FHB68" s="244"/>
      <c r="FHC68" s="241"/>
      <c r="FHD68" s="241"/>
      <c r="FHE68" s="244"/>
      <c r="FHF68" s="241"/>
      <c r="FHG68" s="241"/>
      <c r="FHH68" s="244"/>
      <c r="FHI68" s="244"/>
      <c r="FHJ68" s="244"/>
      <c r="FHK68" s="241"/>
      <c r="FHL68" s="241"/>
      <c r="FHM68" s="244"/>
      <c r="FHN68" s="241"/>
      <c r="FHO68" s="241"/>
      <c r="FHP68" s="244"/>
      <c r="FHQ68" s="244"/>
      <c r="FHR68" s="244"/>
      <c r="FHS68" s="241"/>
      <c r="FHT68" s="241"/>
      <c r="FHU68" s="244"/>
      <c r="FHV68" s="241"/>
      <c r="FHW68" s="241"/>
      <c r="FHX68" s="244"/>
      <c r="FHY68" s="244"/>
      <c r="FHZ68" s="244"/>
      <c r="FIA68" s="241"/>
      <c r="FIB68" s="241"/>
      <c r="FIC68" s="244"/>
      <c r="FID68" s="241"/>
      <c r="FIE68" s="241"/>
      <c r="FIF68" s="244"/>
      <c r="FIG68" s="244"/>
      <c r="FIH68" s="244"/>
      <c r="FII68" s="241"/>
      <c r="FIJ68" s="241"/>
      <c r="FIK68" s="244"/>
      <c r="FIL68" s="241"/>
      <c r="FIM68" s="241"/>
      <c r="FIN68" s="244"/>
      <c r="FIO68" s="244"/>
      <c r="FIP68" s="244"/>
      <c r="FIQ68" s="241"/>
      <c r="FIR68" s="241"/>
      <c r="FIS68" s="244"/>
      <c r="FIT68" s="241"/>
      <c r="FIU68" s="241"/>
      <c r="FIV68" s="244"/>
      <c r="FIW68" s="244"/>
      <c r="FIX68" s="244"/>
      <c r="FIY68" s="241"/>
      <c r="FIZ68" s="241"/>
      <c r="FJA68" s="244"/>
      <c r="FJB68" s="241"/>
      <c r="FJC68" s="241"/>
      <c r="FJD68" s="244"/>
      <c r="FJE68" s="244"/>
      <c r="FJF68" s="244"/>
      <c r="FJG68" s="241"/>
      <c r="FJH68" s="241"/>
      <c r="FJI68" s="244"/>
      <c r="FJJ68" s="241"/>
      <c r="FJK68" s="241"/>
      <c r="FJL68" s="244"/>
      <c r="FJM68" s="244"/>
      <c r="FJN68" s="244"/>
      <c r="FJO68" s="241"/>
      <c r="FJP68" s="241"/>
      <c r="FJQ68" s="244"/>
      <c r="FJR68" s="241"/>
      <c r="FJS68" s="241"/>
      <c r="FJT68" s="244"/>
      <c r="FJU68" s="244"/>
      <c r="FJV68" s="244"/>
      <c r="FJW68" s="241"/>
      <c r="FJX68" s="241"/>
      <c r="FJY68" s="244"/>
      <c r="FJZ68" s="241"/>
      <c r="FKA68" s="241"/>
      <c r="FKB68" s="244"/>
      <c r="FKC68" s="244"/>
      <c r="FKD68" s="244"/>
      <c r="FKE68" s="241"/>
      <c r="FKF68" s="241"/>
      <c r="FKG68" s="244"/>
      <c r="FKH68" s="241"/>
      <c r="FKI68" s="241"/>
      <c r="FKJ68" s="244"/>
      <c r="FKK68" s="244"/>
      <c r="FKL68" s="244"/>
      <c r="FKM68" s="241"/>
      <c r="FKN68" s="241"/>
      <c r="FKO68" s="244"/>
      <c r="FKP68" s="241"/>
      <c r="FKQ68" s="241"/>
      <c r="FKR68" s="244"/>
      <c r="FKS68" s="244"/>
      <c r="FKT68" s="244"/>
      <c r="FKU68" s="241"/>
      <c r="FKV68" s="241"/>
      <c r="FKW68" s="244"/>
      <c r="FKX68" s="241"/>
      <c r="FKY68" s="241"/>
      <c r="FKZ68" s="244"/>
      <c r="FLA68" s="244"/>
      <c r="FLB68" s="244"/>
      <c r="FLC68" s="241"/>
      <c r="FLD68" s="241"/>
      <c r="FLE68" s="244"/>
      <c r="FLF68" s="241"/>
      <c r="FLG68" s="241"/>
      <c r="FLH68" s="244"/>
      <c r="FLI68" s="244"/>
      <c r="FLJ68" s="244"/>
      <c r="FLK68" s="241"/>
      <c r="FLL68" s="241"/>
      <c r="FLM68" s="244"/>
      <c r="FLN68" s="241"/>
      <c r="FLO68" s="241"/>
      <c r="FLP68" s="244"/>
      <c r="FLQ68" s="244"/>
      <c r="FLR68" s="244"/>
      <c r="FLS68" s="241"/>
      <c r="FLT68" s="241"/>
      <c r="FLU68" s="244"/>
      <c r="FLV68" s="241"/>
      <c r="FLW68" s="241"/>
      <c r="FLX68" s="244"/>
      <c r="FLY68" s="244"/>
      <c r="FLZ68" s="244"/>
      <c r="FMA68" s="241"/>
      <c r="FMB68" s="241"/>
      <c r="FMC68" s="244"/>
      <c r="FMD68" s="241"/>
      <c r="FME68" s="241"/>
      <c r="FMF68" s="244"/>
      <c r="FMG68" s="244"/>
      <c r="FMH68" s="244"/>
      <c r="FMI68" s="241"/>
      <c r="FMJ68" s="241"/>
      <c r="FMK68" s="244"/>
      <c r="FML68" s="241"/>
      <c r="FMM68" s="241"/>
      <c r="FMN68" s="244"/>
      <c r="FMO68" s="244"/>
      <c r="FMP68" s="244"/>
      <c r="FMQ68" s="241"/>
      <c r="FMR68" s="241"/>
      <c r="FMS68" s="244"/>
      <c r="FMT68" s="241"/>
      <c r="FMU68" s="241"/>
      <c r="FMV68" s="244"/>
      <c r="FMW68" s="244"/>
      <c r="FMX68" s="244"/>
      <c r="FMY68" s="241"/>
      <c r="FMZ68" s="241"/>
      <c r="FNA68" s="244"/>
      <c r="FNB68" s="241"/>
      <c r="FNC68" s="241"/>
      <c r="FND68" s="244"/>
      <c r="FNE68" s="244"/>
      <c r="FNF68" s="244"/>
      <c r="FNG68" s="241"/>
      <c r="FNH68" s="241"/>
      <c r="FNI68" s="244"/>
      <c r="FNJ68" s="241"/>
      <c r="FNK68" s="241"/>
      <c r="FNL68" s="244"/>
      <c r="FNM68" s="244"/>
      <c r="FNN68" s="244"/>
      <c r="FNO68" s="241"/>
      <c r="FNP68" s="241"/>
      <c r="FNQ68" s="244"/>
      <c r="FNR68" s="241"/>
      <c r="FNS68" s="241"/>
      <c r="FNT68" s="244"/>
      <c r="FNU68" s="244"/>
      <c r="FNV68" s="244"/>
      <c r="FNW68" s="241"/>
      <c r="FNX68" s="241"/>
      <c r="FNY68" s="244"/>
      <c r="FNZ68" s="241"/>
      <c r="FOA68" s="241"/>
      <c r="FOB68" s="244"/>
      <c r="FOC68" s="244"/>
      <c r="FOD68" s="244"/>
      <c r="FOE68" s="241"/>
      <c r="FOF68" s="241"/>
      <c r="FOG68" s="244"/>
      <c r="FOH68" s="241"/>
      <c r="FOI68" s="241"/>
      <c r="FOJ68" s="244"/>
      <c r="FOK68" s="244"/>
      <c r="FOL68" s="244"/>
      <c r="FOM68" s="241"/>
      <c r="FON68" s="241"/>
      <c r="FOO68" s="244"/>
      <c r="FOP68" s="241"/>
      <c r="FOQ68" s="241"/>
      <c r="FOR68" s="244"/>
      <c r="FOS68" s="244"/>
      <c r="FOT68" s="244"/>
      <c r="FOU68" s="241"/>
      <c r="FOV68" s="241"/>
      <c r="FOW68" s="244"/>
      <c r="FOX68" s="241"/>
      <c r="FOY68" s="241"/>
      <c r="FOZ68" s="244"/>
      <c r="FPA68" s="244"/>
      <c r="FPB68" s="244"/>
      <c r="FPC68" s="241"/>
      <c r="FPD68" s="241"/>
      <c r="FPE68" s="244"/>
      <c r="FPF68" s="241"/>
      <c r="FPG68" s="241"/>
      <c r="FPH68" s="244"/>
      <c r="FPI68" s="244"/>
      <c r="FPJ68" s="244"/>
      <c r="FPK68" s="241"/>
      <c r="FPL68" s="241"/>
      <c r="FPM68" s="244"/>
      <c r="FPN68" s="241"/>
      <c r="FPO68" s="241"/>
      <c r="FPP68" s="244"/>
      <c r="FPQ68" s="244"/>
      <c r="FPR68" s="244"/>
      <c r="FPS68" s="241"/>
      <c r="FPT68" s="241"/>
      <c r="FPU68" s="244"/>
      <c r="FPV68" s="241"/>
      <c r="FPW68" s="241"/>
      <c r="FPX68" s="244"/>
      <c r="FPY68" s="244"/>
      <c r="FPZ68" s="244"/>
      <c r="FQA68" s="241"/>
      <c r="FQB68" s="241"/>
      <c r="FQC68" s="244"/>
      <c r="FQD68" s="241"/>
      <c r="FQE68" s="241"/>
      <c r="FQF68" s="244"/>
      <c r="FQG68" s="244"/>
      <c r="FQH68" s="244"/>
      <c r="FQI68" s="241"/>
      <c r="FQJ68" s="241"/>
      <c r="FQK68" s="244"/>
      <c r="FQL68" s="241"/>
      <c r="FQM68" s="241"/>
      <c r="FQN68" s="244"/>
      <c r="FQO68" s="244"/>
      <c r="FQP68" s="244"/>
      <c r="FQQ68" s="241"/>
      <c r="FQR68" s="241"/>
      <c r="FQS68" s="244"/>
      <c r="FQT68" s="241"/>
      <c r="FQU68" s="241"/>
      <c r="FQV68" s="244"/>
      <c r="FQW68" s="244"/>
      <c r="FQX68" s="244"/>
      <c r="FQY68" s="241"/>
      <c r="FQZ68" s="241"/>
      <c r="FRA68" s="244"/>
      <c r="FRB68" s="241"/>
      <c r="FRC68" s="241"/>
      <c r="FRD68" s="244"/>
      <c r="FRE68" s="244"/>
      <c r="FRF68" s="244"/>
      <c r="FRG68" s="241"/>
      <c r="FRH68" s="241"/>
      <c r="FRI68" s="244"/>
      <c r="FRJ68" s="241"/>
      <c r="FRK68" s="241"/>
      <c r="FRL68" s="244"/>
      <c r="FRM68" s="244"/>
      <c r="FRN68" s="244"/>
      <c r="FRO68" s="241"/>
      <c r="FRP68" s="241"/>
      <c r="FRQ68" s="244"/>
      <c r="FRR68" s="241"/>
      <c r="FRS68" s="241"/>
      <c r="FRT68" s="244"/>
      <c r="FRU68" s="244"/>
      <c r="FRV68" s="244"/>
      <c r="FRW68" s="241"/>
      <c r="FRX68" s="241"/>
      <c r="FRY68" s="244"/>
      <c r="FRZ68" s="241"/>
      <c r="FSA68" s="241"/>
      <c r="FSB68" s="244"/>
      <c r="FSC68" s="244"/>
      <c r="FSD68" s="244"/>
      <c r="FSE68" s="241"/>
      <c r="FSF68" s="241"/>
      <c r="FSG68" s="244"/>
      <c r="FSH68" s="241"/>
      <c r="FSI68" s="241"/>
      <c r="FSJ68" s="244"/>
      <c r="FSK68" s="244"/>
      <c r="FSL68" s="244"/>
      <c r="FSM68" s="241"/>
      <c r="FSN68" s="241"/>
      <c r="FSO68" s="244"/>
      <c r="FSP68" s="241"/>
      <c r="FSQ68" s="241"/>
      <c r="FSR68" s="244"/>
      <c r="FSS68" s="244"/>
      <c r="FST68" s="244"/>
      <c r="FSU68" s="241"/>
      <c r="FSV68" s="241"/>
      <c r="FSW68" s="244"/>
      <c r="FSX68" s="241"/>
      <c r="FSY68" s="241"/>
      <c r="FSZ68" s="244"/>
      <c r="FTA68" s="244"/>
      <c r="FTB68" s="244"/>
      <c r="FTC68" s="241"/>
      <c r="FTD68" s="241"/>
      <c r="FTE68" s="244"/>
      <c r="FTF68" s="241"/>
      <c r="FTG68" s="241"/>
      <c r="FTH68" s="244"/>
      <c r="FTI68" s="244"/>
      <c r="FTJ68" s="244"/>
      <c r="FTK68" s="241"/>
      <c r="FTL68" s="241"/>
      <c r="FTM68" s="244"/>
      <c r="FTN68" s="241"/>
      <c r="FTO68" s="241"/>
      <c r="FTP68" s="244"/>
      <c r="FTQ68" s="244"/>
      <c r="FTR68" s="244"/>
      <c r="FTS68" s="241"/>
      <c r="FTT68" s="241"/>
      <c r="FTU68" s="244"/>
      <c r="FTV68" s="241"/>
      <c r="FTW68" s="241"/>
      <c r="FTX68" s="244"/>
      <c r="FTY68" s="244"/>
      <c r="FTZ68" s="244"/>
      <c r="FUA68" s="241"/>
      <c r="FUB68" s="241"/>
      <c r="FUC68" s="244"/>
      <c r="FUD68" s="241"/>
      <c r="FUE68" s="241"/>
      <c r="FUF68" s="244"/>
      <c r="FUG68" s="244"/>
      <c r="FUH68" s="244"/>
      <c r="FUI68" s="241"/>
      <c r="FUJ68" s="241"/>
      <c r="FUK68" s="244"/>
      <c r="FUL68" s="241"/>
      <c r="FUM68" s="241"/>
      <c r="FUN68" s="244"/>
      <c r="FUO68" s="244"/>
      <c r="FUP68" s="244"/>
      <c r="FUQ68" s="241"/>
      <c r="FUR68" s="241"/>
      <c r="FUS68" s="244"/>
      <c r="FUT68" s="241"/>
      <c r="FUU68" s="241"/>
      <c r="FUV68" s="244"/>
      <c r="FUW68" s="244"/>
      <c r="FUX68" s="244"/>
      <c r="FUY68" s="241"/>
      <c r="FUZ68" s="241"/>
      <c r="FVA68" s="244"/>
      <c r="FVB68" s="241"/>
      <c r="FVC68" s="241"/>
      <c r="FVD68" s="244"/>
      <c r="FVE68" s="244"/>
      <c r="FVF68" s="244"/>
      <c r="FVG68" s="241"/>
      <c r="FVH68" s="241"/>
      <c r="FVI68" s="244"/>
      <c r="FVJ68" s="241"/>
      <c r="FVK68" s="241"/>
      <c r="FVL68" s="244"/>
      <c r="FVM68" s="244"/>
      <c r="FVN68" s="244"/>
      <c r="FVO68" s="241"/>
      <c r="FVP68" s="241"/>
      <c r="FVQ68" s="244"/>
      <c r="FVR68" s="241"/>
      <c r="FVS68" s="241"/>
      <c r="FVT68" s="244"/>
      <c r="FVU68" s="244"/>
      <c r="FVV68" s="244"/>
      <c r="FVW68" s="241"/>
      <c r="FVX68" s="241"/>
      <c r="FVY68" s="244"/>
      <c r="FVZ68" s="241"/>
      <c r="FWA68" s="241"/>
      <c r="FWB68" s="244"/>
      <c r="FWC68" s="244"/>
      <c r="FWD68" s="244"/>
      <c r="FWE68" s="241"/>
      <c r="FWF68" s="241"/>
      <c r="FWG68" s="244"/>
      <c r="FWH68" s="241"/>
      <c r="FWI68" s="241"/>
      <c r="FWJ68" s="244"/>
      <c r="FWK68" s="244"/>
      <c r="FWL68" s="244"/>
      <c r="FWM68" s="241"/>
      <c r="FWN68" s="241"/>
      <c r="FWO68" s="244"/>
      <c r="FWP68" s="241"/>
      <c r="FWQ68" s="241"/>
      <c r="FWR68" s="244"/>
      <c r="FWS68" s="244"/>
      <c r="FWT68" s="244"/>
      <c r="FWU68" s="241"/>
      <c r="FWV68" s="241"/>
      <c r="FWW68" s="244"/>
      <c r="FWX68" s="241"/>
      <c r="FWY68" s="241"/>
      <c r="FWZ68" s="244"/>
      <c r="FXA68" s="244"/>
      <c r="FXB68" s="244"/>
      <c r="FXC68" s="241"/>
      <c r="FXD68" s="241"/>
      <c r="FXE68" s="244"/>
      <c r="FXF68" s="241"/>
      <c r="FXG68" s="241"/>
      <c r="FXH68" s="244"/>
      <c r="FXI68" s="244"/>
      <c r="FXJ68" s="244"/>
      <c r="FXK68" s="241"/>
      <c r="FXL68" s="241"/>
      <c r="FXM68" s="244"/>
      <c r="FXN68" s="241"/>
      <c r="FXO68" s="241"/>
      <c r="FXP68" s="244"/>
      <c r="FXQ68" s="244"/>
      <c r="FXR68" s="244"/>
      <c r="FXS68" s="241"/>
      <c r="FXT68" s="241"/>
      <c r="FXU68" s="244"/>
      <c r="FXV68" s="241"/>
      <c r="FXW68" s="241"/>
      <c r="FXX68" s="244"/>
      <c r="FXY68" s="244"/>
      <c r="FXZ68" s="244"/>
      <c r="FYA68" s="241"/>
      <c r="FYB68" s="241"/>
      <c r="FYC68" s="244"/>
      <c r="FYD68" s="241"/>
      <c r="FYE68" s="241"/>
      <c r="FYF68" s="244"/>
      <c r="FYG68" s="244"/>
      <c r="FYH68" s="244"/>
      <c r="FYI68" s="241"/>
      <c r="FYJ68" s="241"/>
      <c r="FYK68" s="244"/>
      <c r="FYL68" s="241"/>
      <c r="FYM68" s="241"/>
      <c r="FYN68" s="244"/>
      <c r="FYO68" s="244"/>
      <c r="FYP68" s="244"/>
      <c r="FYQ68" s="241"/>
      <c r="FYR68" s="241"/>
      <c r="FYS68" s="244"/>
      <c r="FYT68" s="241"/>
      <c r="FYU68" s="241"/>
      <c r="FYV68" s="244"/>
      <c r="FYW68" s="244"/>
      <c r="FYX68" s="244"/>
      <c r="FYY68" s="241"/>
      <c r="FYZ68" s="241"/>
      <c r="FZA68" s="244"/>
      <c r="FZB68" s="241"/>
      <c r="FZC68" s="241"/>
      <c r="FZD68" s="244"/>
      <c r="FZE68" s="244"/>
      <c r="FZF68" s="244"/>
      <c r="FZG68" s="241"/>
      <c r="FZH68" s="241"/>
      <c r="FZI68" s="244"/>
      <c r="FZJ68" s="241"/>
      <c r="FZK68" s="241"/>
      <c r="FZL68" s="244"/>
      <c r="FZM68" s="244"/>
      <c r="FZN68" s="244"/>
      <c r="FZO68" s="241"/>
      <c r="FZP68" s="241"/>
      <c r="FZQ68" s="244"/>
      <c r="FZR68" s="241"/>
      <c r="FZS68" s="241"/>
      <c r="FZT68" s="244"/>
      <c r="FZU68" s="244"/>
      <c r="FZV68" s="244"/>
      <c r="FZW68" s="241"/>
      <c r="FZX68" s="241"/>
      <c r="FZY68" s="244"/>
      <c r="FZZ68" s="241"/>
      <c r="GAA68" s="241"/>
      <c r="GAB68" s="244"/>
      <c r="GAC68" s="244"/>
      <c r="GAD68" s="244"/>
      <c r="GAE68" s="241"/>
      <c r="GAF68" s="241"/>
      <c r="GAG68" s="244"/>
      <c r="GAH68" s="241"/>
      <c r="GAI68" s="241"/>
      <c r="GAJ68" s="244"/>
      <c r="GAK68" s="244"/>
      <c r="GAL68" s="244"/>
      <c r="GAM68" s="241"/>
      <c r="GAN68" s="241"/>
      <c r="GAO68" s="244"/>
      <c r="GAP68" s="241"/>
      <c r="GAQ68" s="241"/>
      <c r="GAR68" s="244"/>
      <c r="GAS68" s="244"/>
      <c r="GAT68" s="244"/>
      <c r="GAU68" s="241"/>
      <c r="GAV68" s="241"/>
      <c r="GAW68" s="244"/>
      <c r="GAX68" s="241"/>
      <c r="GAY68" s="241"/>
      <c r="GAZ68" s="244"/>
      <c r="GBA68" s="244"/>
      <c r="GBB68" s="244"/>
      <c r="GBC68" s="241"/>
      <c r="GBD68" s="241"/>
      <c r="GBE68" s="244"/>
      <c r="GBF68" s="241"/>
      <c r="GBG68" s="241"/>
      <c r="GBH68" s="244"/>
      <c r="GBI68" s="244"/>
      <c r="GBJ68" s="244"/>
      <c r="GBK68" s="241"/>
      <c r="GBL68" s="241"/>
      <c r="GBM68" s="244"/>
      <c r="GBN68" s="241"/>
      <c r="GBO68" s="241"/>
      <c r="GBP68" s="244"/>
      <c r="GBQ68" s="244"/>
      <c r="GBR68" s="244"/>
      <c r="GBS68" s="241"/>
      <c r="GBT68" s="241"/>
      <c r="GBU68" s="244"/>
      <c r="GBV68" s="241"/>
      <c r="GBW68" s="241"/>
      <c r="GBX68" s="244"/>
      <c r="GBY68" s="244"/>
      <c r="GBZ68" s="244"/>
      <c r="GCA68" s="241"/>
      <c r="GCB68" s="241"/>
      <c r="GCC68" s="244"/>
      <c r="GCD68" s="241"/>
      <c r="GCE68" s="241"/>
      <c r="GCF68" s="244"/>
      <c r="GCG68" s="244"/>
      <c r="GCH68" s="244"/>
      <c r="GCI68" s="241"/>
      <c r="GCJ68" s="241"/>
      <c r="GCK68" s="244"/>
      <c r="GCL68" s="241"/>
      <c r="GCM68" s="241"/>
      <c r="GCN68" s="244"/>
      <c r="GCO68" s="244"/>
      <c r="GCP68" s="244"/>
      <c r="GCQ68" s="241"/>
      <c r="GCR68" s="241"/>
      <c r="GCS68" s="244"/>
      <c r="GCT68" s="241"/>
      <c r="GCU68" s="241"/>
      <c r="GCV68" s="244"/>
      <c r="GCW68" s="244"/>
      <c r="GCX68" s="244"/>
      <c r="GCY68" s="241"/>
      <c r="GCZ68" s="241"/>
      <c r="GDA68" s="244"/>
      <c r="GDB68" s="241"/>
      <c r="GDC68" s="241"/>
      <c r="GDD68" s="244"/>
      <c r="GDE68" s="244"/>
      <c r="GDF68" s="244"/>
      <c r="GDG68" s="241"/>
      <c r="GDH68" s="241"/>
      <c r="GDI68" s="244"/>
      <c r="GDJ68" s="241"/>
      <c r="GDK68" s="241"/>
      <c r="GDL68" s="244"/>
      <c r="GDM68" s="244"/>
      <c r="GDN68" s="244"/>
      <c r="GDO68" s="241"/>
      <c r="GDP68" s="241"/>
      <c r="GDQ68" s="244"/>
      <c r="GDR68" s="241"/>
      <c r="GDS68" s="241"/>
      <c r="GDT68" s="244"/>
      <c r="GDU68" s="244"/>
      <c r="GDV68" s="244"/>
      <c r="GDW68" s="241"/>
      <c r="GDX68" s="241"/>
      <c r="GDY68" s="244"/>
      <c r="GDZ68" s="241"/>
      <c r="GEA68" s="241"/>
      <c r="GEB68" s="244"/>
      <c r="GEC68" s="244"/>
      <c r="GED68" s="244"/>
      <c r="GEE68" s="241"/>
      <c r="GEF68" s="241"/>
      <c r="GEG68" s="244"/>
      <c r="GEH68" s="241"/>
      <c r="GEI68" s="241"/>
      <c r="GEJ68" s="244"/>
      <c r="GEK68" s="244"/>
      <c r="GEL68" s="244"/>
      <c r="GEM68" s="241"/>
      <c r="GEN68" s="241"/>
      <c r="GEO68" s="244"/>
      <c r="GEP68" s="241"/>
      <c r="GEQ68" s="241"/>
      <c r="GER68" s="244"/>
      <c r="GES68" s="244"/>
      <c r="GET68" s="244"/>
      <c r="GEU68" s="241"/>
      <c r="GEV68" s="241"/>
      <c r="GEW68" s="244"/>
      <c r="GEX68" s="241"/>
      <c r="GEY68" s="241"/>
      <c r="GEZ68" s="244"/>
      <c r="GFA68" s="244"/>
      <c r="GFB68" s="244"/>
      <c r="GFC68" s="241"/>
      <c r="GFD68" s="241"/>
      <c r="GFE68" s="244"/>
      <c r="GFF68" s="241"/>
      <c r="GFG68" s="241"/>
      <c r="GFH68" s="244"/>
      <c r="GFI68" s="244"/>
      <c r="GFJ68" s="244"/>
      <c r="GFK68" s="241"/>
      <c r="GFL68" s="241"/>
      <c r="GFM68" s="244"/>
      <c r="GFN68" s="241"/>
      <c r="GFO68" s="241"/>
      <c r="GFP68" s="244"/>
      <c r="GFQ68" s="244"/>
      <c r="GFR68" s="244"/>
      <c r="GFS68" s="241"/>
      <c r="GFT68" s="241"/>
      <c r="GFU68" s="244"/>
      <c r="GFV68" s="241"/>
      <c r="GFW68" s="241"/>
      <c r="GFX68" s="244"/>
      <c r="GFY68" s="244"/>
      <c r="GFZ68" s="244"/>
      <c r="GGA68" s="241"/>
      <c r="GGB68" s="241"/>
      <c r="GGC68" s="244"/>
      <c r="GGD68" s="241"/>
      <c r="GGE68" s="241"/>
      <c r="GGF68" s="244"/>
      <c r="GGG68" s="244"/>
      <c r="GGH68" s="244"/>
      <c r="GGI68" s="241"/>
      <c r="GGJ68" s="241"/>
      <c r="GGK68" s="244"/>
      <c r="GGL68" s="241"/>
      <c r="GGM68" s="241"/>
      <c r="GGN68" s="244"/>
      <c r="GGO68" s="244"/>
      <c r="GGP68" s="244"/>
      <c r="GGQ68" s="241"/>
      <c r="GGR68" s="241"/>
      <c r="GGS68" s="244"/>
      <c r="GGT68" s="241"/>
      <c r="GGU68" s="241"/>
      <c r="GGV68" s="244"/>
      <c r="GGW68" s="244"/>
      <c r="GGX68" s="244"/>
      <c r="GGY68" s="241"/>
      <c r="GGZ68" s="241"/>
      <c r="GHA68" s="244"/>
      <c r="GHB68" s="241"/>
      <c r="GHC68" s="241"/>
      <c r="GHD68" s="244"/>
      <c r="GHE68" s="244"/>
      <c r="GHF68" s="244"/>
      <c r="GHG68" s="241"/>
      <c r="GHH68" s="241"/>
      <c r="GHI68" s="244"/>
      <c r="GHJ68" s="241"/>
      <c r="GHK68" s="241"/>
      <c r="GHL68" s="244"/>
      <c r="GHM68" s="244"/>
      <c r="GHN68" s="244"/>
      <c r="GHO68" s="241"/>
      <c r="GHP68" s="241"/>
      <c r="GHQ68" s="244"/>
      <c r="GHR68" s="241"/>
      <c r="GHS68" s="241"/>
      <c r="GHT68" s="244"/>
      <c r="GHU68" s="244"/>
      <c r="GHV68" s="244"/>
      <c r="GHW68" s="241"/>
      <c r="GHX68" s="241"/>
      <c r="GHY68" s="244"/>
      <c r="GHZ68" s="241"/>
      <c r="GIA68" s="241"/>
      <c r="GIB68" s="244"/>
      <c r="GIC68" s="244"/>
      <c r="GID68" s="244"/>
      <c r="GIE68" s="241"/>
      <c r="GIF68" s="241"/>
      <c r="GIG68" s="244"/>
      <c r="GIH68" s="241"/>
      <c r="GII68" s="241"/>
      <c r="GIJ68" s="244"/>
      <c r="GIK68" s="244"/>
      <c r="GIL68" s="244"/>
      <c r="GIM68" s="241"/>
      <c r="GIN68" s="241"/>
      <c r="GIO68" s="244"/>
      <c r="GIP68" s="241"/>
      <c r="GIQ68" s="241"/>
      <c r="GIR68" s="244"/>
      <c r="GIS68" s="244"/>
      <c r="GIT68" s="244"/>
      <c r="GIU68" s="241"/>
      <c r="GIV68" s="241"/>
      <c r="GIW68" s="244"/>
      <c r="GIX68" s="241"/>
      <c r="GIY68" s="241"/>
      <c r="GIZ68" s="244"/>
      <c r="GJA68" s="244"/>
      <c r="GJB68" s="244"/>
      <c r="GJC68" s="241"/>
      <c r="GJD68" s="241"/>
      <c r="GJE68" s="244"/>
      <c r="GJF68" s="241"/>
      <c r="GJG68" s="241"/>
      <c r="GJH68" s="244"/>
      <c r="GJI68" s="244"/>
      <c r="GJJ68" s="244"/>
      <c r="GJK68" s="241"/>
      <c r="GJL68" s="241"/>
      <c r="GJM68" s="244"/>
      <c r="GJN68" s="241"/>
      <c r="GJO68" s="241"/>
      <c r="GJP68" s="244"/>
      <c r="GJQ68" s="244"/>
      <c r="GJR68" s="244"/>
      <c r="GJS68" s="241"/>
      <c r="GJT68" s="241"/>
      <c r="GJU68" s="244"/>
      <c r="GJV68" s="241"/>
      <c r="GJW68" s="241"/>
      <c r="GJX68" s="244"/>
      <c r="GJY68" s="244"/>
      <c r="GJZ68" s="244"/>
      <c r="GKA68" s="241"/>
      <c r="GKB68" s="241"/>
      <c r="GKC68" s="244"/>
      <c r="GKD68" s="241"/>
      <c r="GKE68" s="241"/>
      <c r="GKF68" s="244"/>
      <c r="GKG68" s="244"/>
      <c r="GKH68" s="244"/>
      <c r="GKI68" s="241"/>
      <c r="GKJ68" s="241"/>
      <c r="GKK68" s="244"/>
      <c r="GKL68" s="241"/>
      <c r="GKM68" s="241"/>
      <c r="GKN68" s="244"/>
      <c r="GKO68" s="244"/>
      <c r="GKP68" s="244"/>
      <c r="GKQ68" s="241"/>
      <c r="GKR68" s="241"/>
      <c r="GKS68" s="244"/>
      <c r="GKT68" s="241"/>
      <c r="GKU68" s="241"/>
      <c r="GKV68" s="244"/>
      <c r="GKW68" s="244"/>
      <c r="GKX68" s="244"/>
      <c r="GKY68" s="241"/>
      <c r="GKZ68" s="241"/>
      <c r="GLA68" s="244"/>
      <c r="GLB68" s="241"/>
      <c r="GLC68" s="241"/>
      <c r="GLD68" s="244"/>
      <c r="GLE68" s="244"/>
      <c r="GLF68" s="244"/>
      <c r="GLG68" s="241"/>
      <c r="GLH68" s="241"/>
      <c r="GLI68" s="244"/>
      <c r="GLJ68" s="241"/>
      <c r="GLK68" s="241"/>
      <c r="GLL68" s="244"/>
      <c r="GLM68" s="244"/>
      <c r="GLN68" s="244"/>
      <c r="GLO68" s="241"/>
      <c r="GLP68" s="241"/>
      <c r="GLQ68" s="244"/>
      <c r="GLR68" s="241"/>
      <c r="GLS68" s="241"/>
      <c r="GLT68" s="244"/>
      <c r="GLU68" s="244"/>
      <c r="GLV68" s="244"/>
      <c r="GLW68" s="241"/>
      <c r="GLX68" s="241"/>
      <c r="GLY68" s="244"/>
      <c r="GLZ68" s="241"/>
      <c r="GMA68" s="241"/>
      <c r="GMB68" s="244"/>
      <c r="GMC68" s="244"/>
      <c r="GMD68" s="244"/>
      <c r="GME68" s="241"/>
      <c r="GMF68" s="241"/>
      <c r="GMG68" s="244"/>
      <c r="GMH68" s="241"/>
      <c r="GMI68" s="241"/>
      <c r="GMJ68" s="244"/>
      <c r="GMK68" s="244"/>
      <c r="GML68" s="244"/>
      <c r="GMM68" s="241"/>
      <c r="GMN68" s="241"/>
      <c r="GMO68" s="244"/>
      <c r="GMP68" s="241"/>
      <c r="GMQ68" s="241"/>
      <c r="GMR68" s="244"/>
      <c r="GMS68" s="244"/>
      <c r="GMT68" s="244"/>
      <c r="GMU68" s="241"/>
      <c r="GMV68" s="241"/>
      <c r="GMW68" s="244"/>
      <c r="GMX68" s="241"/>
      <c r="GMY68" s="241"/>
      <c r="GMZ68" s="244"/>
      <c r="GNA68" s="244"/>
      <c r="GNB68" s="244"/>
      <c r="GNC68" s="241"/>
      <c r="GND68" s="241"/>
      <c r="GNE68" s="244"/>
      <c r="GNF68" s="241"/>
      <c r="GNG68" s="241"/>
      <c r="GNH68" s="244"/>
      <c r="GNI68" s="244"/>
      <c r="GNJ68" s="244"/>
      <c r="GNK68" s="241"/>
      <c r="GNL68" s="241"/>
      <c r="GNM68" s="244"/>
      <c r="GNN68" s="241"/>
      <c r="GNO68" s="241"/>
      <c r="GNP68" s="244"/>
      <c r="GNQ68" s="244"/>
      <c r="GNR68" s="244"/>
      <c r="GNS68" s="241"/>
      <c r="GNT68" s="241"/>
      <c r="GNU68" s="244"/>
      <c r="GNV68" s="241"/>
      <c r="GNW68" s="241"/>
      <c r="GNX68" s="244"/>
      <c r="GNY68" s="244"/>
      <c r="GNZ68" s="244"/>
      <c r="GOA68" s="241"/>
      <c r="GOB68" s="241"/>
      <c r="GOC68" s="244"/>
      <c r="GOD68" s="241"/>
      <c r="GOE68" s="241"/>
      <c r="GOF68" s="244"/>
      <c r="GOG68" s="244"/>
      <c r="GOH68" s="244"/>
      <c r="GOI68" s="241"/>
      <c r="GOJ68" s="241"/>
      <c r="GOK68" s="244"/>
      <c r="GOL68" s="241"/>
      <c r="GOM68" s="241"/>
      <c r="GON68" s="244"/>
      <c r="GOO68" s="244"/>
      <c r="GOP68" s="244"/>
      <c r="GOQ68" s="241"/>
      <c r="GOR68" s="241"/>
      <c r="GOS68" s="244"/>
      <c r="GOT68" s="241"/>
      <c r="GOU68" s="241"/>
      <c r="GOV68" s="244"/>
      <c r="GOW68" s="244"/>
      <c r="GOX68" s="244"/>
      <c r="GOY68" s="241"/>
      <c r="GOZ68" s="241"/>
      <c r="GPA68" s="244"/>
      <c r="GPB68" s="241"/>
      <c r="GPC68" s="241"/>
      <c r="GPD68" s="244"/>
      <c r="GPE68" s="244"/>
      <c r="GPF68" s="244"/>
      <c r="GPG68" s="241"/>
      <c r="GPH68" s="241"/>
      <c r="GPI68" s="244"/>
      <c r="GPJ68" s="241"/>
      <c r="GPK68" s="241"/>
      <c r="GPL68" s="244"/>
      <c r="GPM68" s="244"/>
      <c r="GPN68" s="244"/>
      <c r="GPO68" s="241"/>
      <c r="GPP68" s="241"/>
      <c r="GPQ68" s="244"/>
      <c r="GPR68" s="241"/>
      <c r="GPS68" s="241"/>
      <c r="GPT68" s="244"/>
      <c r="GPU68" s="244"/>
      <c r="GPV68" s="244"/>
      <c r="GPW68" s="241"/>
      <c r="GPX68" s="241"/>
      <c r="GPY68" s="244"/>
      <c r="GPZ68" s="241"/>
      <c r="GQA68" s="241"/>
      <c r="GQB68" s="244"/>
      <c r="GQC68" s="244"/>
      <c r="GQD68" s="244"/>
      <c r="GQE68" s="241"/>
      <c r="GQF68" s="241"/>
      <c r="GQG68" s="244"/>
      <c r="GQH68" s="241"/>
      <c r="GQI68" s="241"/>
      <c r="GQJ68" s="244"/>
      <c r="GQK68" s="244"/>
      <c r="GQL68" s="244"/>
      <c r="GQM68" s="241"/>
      <c r="GQN68" s="241"/>
      <c r="GQO68" s="244"/>
      <c r="GQP68" s="241"/>
      <c r="GQQ68" s="241"/>
      <c r="GQR68" s="244"/>
      <c r="GQS68" s="244"/>
      <c r="GQT68" s="244"/>
      <c r="GQU68" s="241"/>
      <c r="GQV68" s="241"/>
      <c r="GQW68" s="244"/>
      <c r="GQX68" s="241"/>
      <c r="GQY68" s="241"/>
      <c r="GQZ68" s="244"/>
      <c r="GRA68" s="244"/>
      <c r="GRB68" s="244"/>
      <c r="GRC68" s="241"/>
      <c r="GRD68" s="241"/>
      <c r="GRE68" s="244"/>
      <c r="GRF68" s="241"/>
      <c r="GRG68" s="241"/>
      <c r="GRH68" s="244"/>
      <c r="GRI68" s="244"/>
      <c r="GRJ68" s="244"/>
      <c r="GRK68" s="241"/>
      <c r="GRL68" s="241"/>
      <c r="GRM68" s="244"/>
      <c r="GRN68" s="241"/>
      <c r="GRO68" s="241"/>
      <c r="GRP68" s="244"/>
      <c r="GRQ68" s="244"/>
      <c r="GRR68" s="244"/>
      <c r="GRS68" s="241"/>
      <c r="GRT68" s="241"/>
      <c r="GRU68" s="244"/>
      <c r="GRV68" s="241"/>
      <c r="GRW68" s="241"/>
      <c r="GRX68" s="244"/>
      <c r="GRY68" s="244"/>
      <c r="GRZ68" s="244"/>
      <c r="GSA68" s="241"/>
      <c r="GSB68" s="241"/>
      <c r="GSC68" s="244"/>
      <c r="GSD68" s="241"/>
      <c r="GSE68" s="241"/>
      <c r="GSF68" s="244"/>
      <c r="GSG68" s="244"/>
      <c r="GSH68" s="244"/>
      <c r="GSI68" s="241"/>
      <c r="GSJ68" s="241"/>
      <c r="GSK68" s="244"/>
      <c r="GSL68" s="241"/>
      <c r="GSM68" s="241"/>
      <c r="GSN68" s="244"/>
      <c r="GSO68" s="244"/>
      <c r="GSP68" s="244"/>
      <c r="GSQ68" s="241"/>
      <c r="GSR68" s="241"/>
      <c r="GSS68" s="244"/>
      <c r="GST68" s="241"/>
      <c r="GSU68" s="241"/>
      <c r="GSV68" s="244"/>
      <c r="GSW68" s="244"/>
      <c r="GSX68" s="244"/>
      <c r="GSY68" s="241"/>
      <c r="GSZ68" s="241"/>
      <c r="GTA68" s="244"/>
      <c r="GTB68" s="241"/>
      <c r="GTC68" s="241"/>
      <c r="GTD68" s="244"/>
      <c r="GTE68" s="244"/>
      <c r="GTF68" s="244"/>
      <c r="GTG68" s="241"/>
      <c r="GTH68" s="241"/>
      <c r="GTI68" s="244"/>
      <c r="GTJ68" s="241"/>
      <c r="GTK68" s="241"/>
      <c r="GTL68" s="244"/>
      <c r="GTM68" s="244"/>
      <c r="GTN68" s="244"/>
      <c r="GTO68" s="241"/>
      <c r="GTP68" s="241"/>
      <c r="GTQ68" s="244"/>
      <c r="GTR68" s="241"/>
      <c r="GTS68" s="241"/>
      <c r="GTT68" s="244"/>
      <c r="GTU68" s="244"/>
      <c r="GTV68" s="244"/>
      <c r="GTW68" s="241"/>
      <c r="GTX68" s="241"/>
      <c r="GTY68" s="244"/>
      <c r="GTZ68" s="241"/>
      <c r="GUA68" s="241"/>
      <c r="GUB68" s="244"/>
      <c r="GUC68" s="244"/>
      <c r="GUD68" s="244"/>
      <c r="GUE68" s="241"/>
      <c r="GUF68" s="241"/>
      <c r="GUG68" s="244"/>
      <c r="GUH68" s="241"/>
      <c r="GUI68" s="241"/>
      <c r="GUJ68" s="244"/>
      <c r="GUK68" s="244"/>
      <c r="GUL68" s="244"/>
      <c r="GUM68" s="241"/>
      <c r="GUN68" s="241"/>
      <c r="GUO68" s="244"/>
      <c r="GUP68" s="241"/>
      <c r="GUQ68" s="241"/>
      <c r="GUR68" s="244"/>
      <c r="GUS68" s="244"/>
      <c r="GUT68" s="244"/>
      <c r="GUU68" s="241"/>
      <c r="GUV68" s="241"/>
      <c r="GUW68" s="244"/>
      <c r="GUX68" s="241"/>
      <c r="GUY68" s="241"/>
      <c r="GUZ68" s="244"/>
      <c r="GVA68" s="244"/>
      <c r="GVB68" s="244"/>
      <c r="GVC68" s="241"/>
      <c r="GVD68" s="241"/>
      <c r="GVE68" s="244"/>
      <c r="GVF68" s="241"/>
      <c r="GVG68" s="241"/>
      <c r="GVH68" s="244"/>
      <c r="GVI68" s="244"/>
      <c r="GVJ68" s="244"/>
      <c r="GVK68" s="241"/>
      <c r="GVL68" s="241"/>
      <c r="GVM68" s="244"/>
      <c r="GVN68" s="241"/>
      <c r="GVO68" s="241"/>
      <c r="GVP68" s="244"/>
      <c r="GVQ68" s="244"/>
      <c r="GVR68" s="244"/>
      <c r="GVS68" s="241"/>
      <c r="GVT68" s="241"/>
      <c r="GVU68" s="244"/>
      <c r="GVV68" s="241"/>
      <c r="GVW68" s="241"/>
      <c r="GVX68" s="244"/>
      <c r="GVY68" s="244"/>
      <c r="GVZ68" s="244"/>
      <c r="GWA68" s="241"/>
      <c r="GWB68" s="241"/>
      <c r="GWC68" s="244"/>
      <c r="GWD68" s="241"/>
      <c r="GWE68" s="241"/>
      <c r="GWF68" s="244"/>
      <c r="GWG68" s="244"/>
      <c r="GWH68" s="244"/>
      <c r="GWI68" s="241"/>
      <c r="GWJ68" s="241"/>
      <c r="GWK68" s="244"/>
      <c r="GWL68" s="241"/>
      <c r="GWM68" s="241"/>
      <c r="GWN68" s="244"/>
      <c r="GWO68" s="244"/>
      <c r="GWP68" s="244"/>
      <c r="GWQ68" s="241"/>
      <c r="GWR68" s="241"/>
      <c r="GWS68" s="244"/>
      <c r="GWT68" s="241"/>
      <c r="GWU68" s="241"/>
      <c r="GWV68" s="244"/>
      <c r="GWW68" s="244"/>
      <c r="GWX68" s="244"/>
      <c r="GWY68" s="241"/>
      <c r="GWZ68" s="241"/>
      <c r="GXA68" s="244"/>
      <c r="GXB68" s="241"/>
      <c r="GXC68" s="241"/>
      <c r="GXD68" s="244"/>
      <c r="GXE68" s="244"/>
      <c r="GXF68" s="244"/>
      <c r="GXG68" s="241"/>
      <c r="GXH68" s="241"/>
      <c r="GXI68" s="244"/>
      <c r="GXJ68" s="241"/>
      <c r="GXK68" s="241"/>
      <c r="GXL68" s="244"/>
      <c r="GXM68" s="244"/>
      <c r="GXN68" s="244"/>
      <c r="GXO68" s="241"/>
      <c r="GXP68" s="241"/>
      <c r="GXQ68" s="244"/>
      <c r="GXR68" s="241"/>
      <c r="GXS68" s="241"/>
      <c r="GXT68" s="244"/>
      <c r="GXU68" s="244"/>
      <c r="GXV68" s="244"/>
      <c r="GXW68" s="241"/>
      <c r="GXX68" s="241"/>
      <c r="GXY68" s="244"/>
      <c r="GXZ68" s="241"/>
      <c r="GYA68" s="241"/>
      <c r="GYB68" s="244"/>
      <c r="GYC68" s="244"/>
      <c r="GYD68" s="244"/>
      <c r="GYE68" s="241"/>
      <c r="GYF68" s="241"/>
      <c r="GYG68" s="244"/>
      <c r="GYH68" s="241"/>
      <c r="GYI68" s="241"/>
      <c r="GYJ68" s="244"/>
      <c r="GYK68" s="244"/>
      <c r="GYL68" s="244"/>
      <c r="GYM68" s="241"/>
      <c r="GYN68" s="241"/>
      <c r="GYO68" s="244"/>
      <c r="GYP68" s="241"/>
      <c r="GYQ68" s="241"/>
      <c r="GYR68" s="244"/>
      <c r="GYS68" s="244"/>
      <c r="GYT68" s="244"/>
      <c r="GYU68" s="241"/>
      <c r="GYV68" s="241"/>
      <c r="GYW68" s="244"/>
      <c r="GYX68" s="241"/>
      <c r="GYY68" s="241"/>
      <c r="GYZ68" s="244"/>
      <c r="GZA68" s="244"/>
      <c r="GZB68" s="244"/>
      <c r="GZC68" s="241"/>
      <c r="GZD68" s="241"/>
      <c r="GZE68" s="244"/>
      <c r="GZF68" s="241"/>
      <c r="GZG68" s="241"/>
      <c r="GZH68" s="244"/>
      <c r="GZI68" s="244"/>
      <c r="GZJ68" s="244"/>
      <c r="GZK68" s="241"/>
      <c r="GZL68" s="241"/>
      <c r="GZM68" s="244"/>
      <c r="GZN68" s="241"/>
      <c r="GZO68" s="241"/>
      <c r="GZP68" s="244"/>
      <c r="GZQ68" s="244"/>
      <c r="GZR68" s="244"/>
      <c r="GZS68" s="241"/>
      <c r="GZT68" s="241"/>
      <c r="GZU68" s="244"/>
      <c r="GZV68" s="241"/>
      <c r="GZW68" s="241"/>
      <c r="GZX68" s="244"/>
      <c r="GZY68" s="244"/>
      <c r="GZZ68" s="244"/>
      <c r="HAA68" s="241"/>
      <c r="HAB68" s="241"/>
      <c r="HAC68" s="244"/>
      <c r="HAD68" s="241"/>
      <c r="HAE68" s="241"/>
      <c r="HAF68" s="244"/>
      <c r="HAG68" s="244"/>
      <c r="HAH68" s="244"/>
      <c r="HAI68" s="241"/>
      <c r="HAJ68" s="241"/>
      <c r="HAK68" s="244"/>
      <c r="HAL68" s="241"/>
      <c r="HAM68" s="241"/>
      <c r="HAN68" s="244"/>
      <c r="HAO68" s="244"/>
      <c r="HAP68" s="244"/>
      <c r="HAQ68" s="241"/>
      <c r="HAR68" s="241"/>
      <c r="HAS68" s="244"/>
      <c r="HAT68" s="241"/>
      <c r="HAU68" s="241"/>
      <c r="HAV68" s="244"/>
      <c r="HAW68" s="244"/>
      <c r="HAX68" s="244"/>
      <c r="HAY68" s="241"/>
      <c r="HAZ68" s="241"/>
      <c r="HBA68" s="244"/>
      <c r="HBB68" s="241"/>
      <c r="HBC68" s="241"/>
      <c r="HBD68" s="244"/>
      <c r="HBE68" s="244"/>
      <c r="HBF68" s="244"/>
      <c r="HBG68" s="241"/>
      <c r="HBH68" s="241"/>
      <c r="HBI68" s="244"/>
      <c r="HBJ68" s="241"/>
      <c r="HBK68" s="241"/>
      <c r="HBL68" s="244"/>
      <c r="HBM68" s="244"/>
      <c r="HBN68" s="244"/>
      <c r="HBO68" s="241"/>
      <c r="HBP68" s="241"/>
      <c r="HBQ68" s="244"/>
      <c r="HBR68" s="241"/>
      <c r="HBS68" s="241"/>
      <c r="HBT68" s="244"/>
      <c r="HBU68" s="244"/>
      <c r="HBV68" s="244"/>
      <c r="HBW68" s="241"/>
      <c r="HBX68" s="241"/>
      <c r="HBY68" s="244"/>
      <c r="HBZ68" s="241"/>
      <c r="HCA68" s="241"/>
      <c r="HCB68" s="244"/>
      <c r="HCC68" s="244"/>
      <c r="HCD68" s="244"/>
      <c r="HCE68" s="241"/>
      <c r="HCF68" s="241"/>
      <c r="HCG68" s="244"/>
      <c r="HCH68" s="241"/>
      <c r="HCI68" s="241"/>
      <c r="HCJ68" s="244"/>
      <c r="HCK68" s="244"/>
      <c r="HCL68" s="244"/>
      <c r="HCM68" s="241"/>
      <c r="HCN68" s="241"/>
      <c r="HCO68" s="244"/>
      <c r="HCP68" s="241"/>
      <c r="HCQ68" s="241"/>
      <c r="HCR68" s="244"/>
      <c r="HCS68" s="244"/>
      <c r="HCT68" s="244"/>
      <c r="HCU68" s="241"/>
      <c r="HCV68" s="241"/>
      <c r="HCW68" s="244"/>
      <c r="HCX68" s="241"/>
      <c r="HCY68" s="241"/>
      <c r="HCZ68" s="244"/>
      <c r="HDA68" s="244"/>
      <c r="HDB68" s="244"/>
      <c r="HDC68" s="241"/>
      <c r="HDD68" s="241"/>
      <c r="HDE68" s="244"/>
      <c r="HDF68" s="241"/>
      <c r="HDG68" s="241"/>
      <c r="HDH68" s="244"/>
      <c r="HDI68" s="244"/>
      <c r="HDJ68" s="244"/>
      <c r="HDK68" s="241"/>
      <c r="HDL68" s="241"/>
      <c r="HDM68" s="244"/>
      <c r="HDN68" s="241"/>
      <c r="HDO68" s="241"/>
      <c r="HDP68" s="244"/>
      <c r="HDQ68" s="244"/>
      <c r="HDR68" s="244"/>
      <c r="HDS68" s="241"/>
      <c r="HDT68" s="241"/>
      <c r="HDU68" s="244"/>
      <c r="HDV68" s="241"/>
      <c r="HDW68" s="241"/>
      <c r="HDX68" s="244"/>
      <c r="HDY68" s="244"/>
      <c r="HDZ68" s="244"/>
      <c r="HEA68" s="241"/>
      <c r="HEB68" s="241"/>
      <c r="HEC68" s="244"/>
      <c r="HED68" s="241"/>
      <c r="HEE68" s="241"/>
      <c r="HEF68" s="244"/>
      <c r="HEG68" s="244"/>
      <c r="HEH68" s="244"/>
      <c r="HEI68" s="241"/>
      <c r="HEJ68" s="241"/>
      <c r="HEK68" s="244"/>
      <c r="HEL68" s="241"/>
      <c r="HEM68" s="241"/>
      <c r="HEN68" s="244"/>
      <c r="HEO68" s="244"/>
      <c r="HEP68" s="244"/>
      <c r="HEQ68" s="241"/>
      <c r="HER68" s="241"/>
      <c r="HES68" s="244"/>
      <c r="HET68" s="241"/>
      <c r="HEU68" s="241"/>
      <c r="HEV68" s="244"/>
      <c r="HEW68" s="244"/>
      <c r="HEX68" s="244"/>
      <c r="HEY68" s="241"/>
      <c r="HEZ68" s="241"/>
      <c r="HFA68" s="244"/>
      <c r="HFB68" s="241"/>
      <c r="HFC68" s="241"/>
      <c r="HFD68" s="244"/>
      <c r="HFE68" s="244"/>
      <c r="HFF68" s="244"/>
      <c r="HFG68" s="241"/>
      <c r="HFH68" s="241"/>
      <c r="HFI68" s="244"/>
      <c r="HFJ68" s="241"/>
      <c r="HFK68" s="241"/>
      <c r="HFL68" s="244"/>
      <c r="HFM68" s="244"/>
      <c r="HFN68" s="244"/>
      <c r="HFO68" s="241"/>
      <c r="HFP68" s="241"/>
      <c r="HFQ68" s="244"/>
      <c r="HFR68" s="241"/>
      <c r="HFS68" s="241"/>
      <c r="HFT68" s="244"/>
      <c r="HFU68" s="244"/>
      <c r="HFV68" s="244"/>
      <c r="HFW68" s="241"/>
      <c r="HFX68" s="241"/>
      <c r="HFY68" s="244"/>
      <c r="HFZ68" s="241"/>
      <c r="HGA68" s="241"/>
      <c r="HGB68" s="244"/>
      <c r="HGC68" s="244"/>
      <c r="HGD68" s="244"/>
      <c r="HGE68" s="241"/>
      <c r="HGF68" s="241"/>
      <c r="HGG68" s="244"/>
      <c r="HGH68" s="241"/>
      <c r="HGI68" s="241"/>
      <c r="HGJ68" s="244"/>
      <c r="HGK68" s="244"/>
      <c r="HGL68" s="244"/>
      <c r="HGM68" s="241"/>
      <c r="HGN68" s="241"/>
      <c r="HGO68" s="244"/>
      <c r="HGP68" s="241"/>
      <c r="HGQ68" s="241"/>
      <c r="HGR68" s="244"/>
      <c r="HGS68" s="244"/>
      <c r="HGT68" s="244"/>
      <c r="HGU68" s="241"/>
      <c r="HGV68" s="241"/>
      <c r="HGW68" s="244"/>
      <c r="HGX68" s="241"/>
      <c r="HGY68" s="241"/>
      <c r="HGZ68" s="244"/>
      <c r="HHA68" s="244"/>
      <c r="HHB68" s="244"/>
      <c r="HHC68" s="241"/>
      <c r="HHD68" s="241"/>
      <c r="HHE68" s="244"/>
      <c r="HHF68" s="241"/>
      <c r="HHG68" s="241"/>
      <c r="HHH68" s="244"/>
      <c r="HHI68" s="244"/>
      <c r="HHJ68" s="244"/>
      <c r="HHK68" s="241"/>
      <c r="HHL68" s="241"/>
      <c r="HHM68" s="244"/>
      <c r="HHN68" s="241"/>
      <c r="HHO68" s="241"/>
      <c r="HHP68" s="244"/>
      <c r="HHQ68" s="244"/>
      <c r="HHR68" s="244"/>
      <c r="HHS68" s="241"/>
      <c r="HHT68" s="241"/>
      <c r="HHU68" s="244"/>
      <c r="HHV68" s="241"/>
      <c r="HHW68" s="241"/>
      <c r="HHX68" s="244"/>
      <c r="HHY68" s="244"/>
      <c r="HHZ68" s="244"/>
      <c r="HIA68" s="241"/>
      <c r="HIB68" s="241"/>
      <c r="HIC68" s="244"/>
      <c r="HID68" s="241"/>
      <c r="HIE68" s="241"/>
      <c r="HIF68" s="244"/>
      <c r="HIG68" s="244"/>
      <c r="HIH68" s="244"/>
      <c r="HII68" s="241"/>
      <c r="HIJ68" s="241"/>
      <c r="HIK68" s="244"/>
      <c r="HIL68" s="241"/>
      <c r="HIM68" s="241"/>
      <c r="HIN68" s="244"/>
      <c r="HIO68" s="244"/>
      <c r="HIP68" s="244"/>
      <c r="HIQ68" s="241"/>
      <c r="HIR68" s="241"/>
      <c r="HIS68" s="244"/>
      <c r="HIT68" s="241"/>
      <c r="HIU68" s="241"/>
      <c r="HIV68" s="244"/>
      <c r="HIW68" s="244"/>
      <c r="HIX68" s="244"/>
      <c r="HIY68" s="241"/>
      <c r="HIZ68" s="241"/>
      <c r="HJA68" s="244"/>
      <c r="HJB68" s="241"/>
      <c r="HJC68" s="241"/>
      <c r="HJD68" s="244"/>
      <c r="HJE68" s="244"/>
      <c r="HJF68" s="244"/>
      <c r="HJG68" s="241"/>
      <c r="HJH68" s="241"/>
      <c r="HJI68" s="244"/>
      <c r="HJJ68" s="241"/>
      <c r="HJK68" s="241"/>
      <c r="HJL68" s="244"/>
      <c r="HJM68" s="244"/>
      <c r="HJN68" s="244"/>
      <c r="HJO68" s="241"/>
      <c r="HJP68" s="241"/>
      <c r="HJQ68" s="244"/>
      <c r="HJR68" s="241"/>
      <c r="HJS68" s="241"/>
      <c r="HJT68" s="244"/>
      <c r="HJU68" s="244"/>
      <c r="HJV68" s="244"/>
      <c r="HJW68" s="241"/>
      <c r="HJX68" s="241"/>
      <c r="HJY68" s="244"/>
      <c r="HJZ68" s="241"/>
      <c r="HKA68" s="241"/>
      <c r="HKB68" s="244"/>
      <c r="HKC68" s="244"/>
      <c r="HKD68" s="244"/>
      <c r="HKE68" s="241"/>
      <c r="HKF68" s="241"/>
      <c r="HKG68" s="244"/>
      <c r="HKH68" s="241"/>
      <c r="HKI68" s="241"/>
      <c r="HKJ68" s="244"/>
      <c r="HKK68" s="244"/>
      <c r="HKL68" s="244"/>
      <c r="HKM68" s="241"/>
      <c r="HKN68" s="241"/>
      <c r="HKO68" s="244"/>
      <c r="HKP68" s="241"/>
      <c r="HKQ68" s="241"/>
      <c r="HKR68" s="244"/>
      <c r="HKS68" s="244"/>
      <c r="HKT68" s="244"/>
      <c r="HKU68" s="241"/>
      <c r="HKV68" s="241"/>
      <c r="HKW68" s="244"/>
      <c r="HKX68" s="241"/>
      <c r="HKY68" s="241"/>
      <c r="HKZ68" s="244"/>
      <c r="HLA68" s="244"/>
      <c r="HLB68" s="244"/>
      <c r="HLC68" s="241"/>
      <c r="HLD68" s="241"/>
      <c r="HLE68" s="244"/>
      <c r="HLF68" s="241"/>
      <c r="HLG68" s="241"/>
      <c r="HLH68" s="244"/>
      <c r="HLI68" s="244"/>
      <c r="HLJ68" s="244"/>
      <c r="HLK68" s="241"/>
      <c r="HLL68" s="241"/>
      <c r="HLM68" s="244"/>
      <c r="HLN68" s="241"/>
      <c r="HLO68" s="241"/>
      <c r="HLP68" s="244"/>
      <c r="HLQ68" s="244"/>
      <c r="HLR68" s="244"/>
      <c r="HLS68" s="241"/>
      <c r="HLT68" s="241"/>
      <c r="HLU68" s="244"/>
      <c r="HLV68" s="241"/>
      <c r="HLW68" s="241"/>
      <c r="HLX68" s="244"/>
      <c r="HLY68" s="244"/>
      <c r="HLZ68" s="244"/>
      <c r="HMA68" s="241"/>
      <c r="HMB68" s="241"/>
      <c r="HMC68" s="244"/>
      <c r="HMD68" s="241"/>
      <c r="HME68" s="241"/>
      <c r="HMF68" s="244"/>
      <c r="HMG68" s="244"/>
      <c r="HMH68" s="244"/>
      <c r="HMI68" s="241"/>
      <c r="HMJ68" s="241"/>
      <c r="HMK68" s="244"/>
      <c r="HML68" s="241"/>
      <c r="HMM68" s="241"/>
      <c r="HMN68" s="244"/>
      <c r="HMO68" s="244"/>
      <c r="HMP68" s="244"/>
      <c r="HMQ68" s="241"/>
      <c r="HMR68" s="241"/>
      <c r="HMS68" s="244"/>
      <c r="HMT68" s="241"/>
      <c r="HMU68" s="241"/>
      <c r="HMV68" s="244"/>
      <c r="HMW68" s="244"/>
      <c r="HMX68" s="244"/>
      <c r="HMY68" s="241"/>
      <c r="HMZ68" s="241"/>
      <c r="HNA68" s="244"/>
      <c r="HNB68" s="241"/>
      <c r="HNC68" s="241"/>
      <c r="HND68" s="244"/>
      <c r="HNE68" s="244"/>
      <c r="HNF68" s="244"/>
      <c r="HNG68" s="241"/>
      <c r="HNH68" s="241"/>
      <c r="HNI68" s="244"/>
      <c r="HNJ68" s="241"/>
      <c r="HNK68" s="241"/>
      <c r="HNL68" s="244"/>
      <c r="HNM68" s="244"/>
      <c r="HNN68" s="244"/>
      <c r="HNO68" s="241"/>
      <c r="HNP68" s="241"/>
      <c r="HNQ68" s="244"/>
      <c r="HNR68" s="241"/>
      <c r="HNS68" s="241"/>
      <c r="HNT68" s="244"/>
      <c r="HNU68" s="244"/>
      <c r="HNV68" s="244"/>
      <c r="HNW68" s="241"/>
      <c r="HNX68" s="241"/>
      <c r="HNY68" s="244"/>
      <c r="HNZ68" s="241"/>
      <c r="HOA68" s="241"/>
      <c r="HOB68" s="244"/>
      <c r="HOC68" s="244"/>
      <c r="HOD68" s="244"/>
      <c r="HOE68" s="241"/>
      <c r="HOF68" s="241"/>
      <c r="HOG68" s="244"/>
      <c r="HOH68" s="241"/>
      <c r="HOI68" s="241"/>
      <c r="HOJ68" s="244"/>
      <c r="HOK68" s="244"/>
      <c r="HOL68" s="244"/>
      <c r="HOM68" s="241"/>
      <c r="HON68" s="241"/>
      <c r="HOO68" s="244"/>
      <c r="HOP68" s="241"/>
      <c r="HOQ68" s="241"/>
      <c r="HOR68" s="244"/>
      <c r="HOS68" s="244"/>
      <c r="HOT68" s="244"/>
      <c r="HOU68" s="241"/>
      <c r="HOV68" s="241"/>
      <c r="HOW68" s="244"/>
      <c r="HOX68" s="241"/>
      <c r="HOY68" s="241"/>
      <c r="HOZ68" s="244"/>
      <c r="HPA68" s="244"/>
      <c r="HPB68" s="244"/>
      <c r="HPC68" s="241"/>
      <c r="HPD68" s="241"/>
      <c r="HPE68" s="244"/>
      <c r="HPF68" s="241"/>
      <c r="HPG68" s="241"/>
      <c r="HPH68" s="244"/>
      <c r="HPI68" s="244"/>
      <c r="HPJ68" s="244"/>
      <c r="HPK68" s="241"/>
      <c r="HPL68" s="241"/>
      <c r="HPM68" s="244"/>
      <c r="HPN68" s="241"/>
      <c r="HPO68" s="241"/>
      <c r="HPP68" s="244"/>
      <c r="HPQ68" s="244"/>
      <c r="HPR68" s="244"/>
      <c r="HPS68" s="241"/>
      <c r="HPT68" s="241"/>
      <c r="HPU68" s="244"/>
      <c r="HPV68" s="241"/>
      <c r="HPW68" s="241"/>
      <c r="HPX68" s="244"/>
      <c r="HPY68" s="244"/>
      <c r="HPZ68" s="244"/>
      <c r="HQA68" s="241"/>
      <c r="HQB68" s="241"/>
      <c r="HQC68" s="244"/>
      <c r="HQD68" s="241"/>
      <c r="HQE68" s="241"/>
      <c r="HQF68" s="244"/>
      <c r="HQG68" s="244"/>
      <c r="HQH68" s="244"/>
      <c r="HQI68" s="241"/>
      <c r="HQJ68" s="241"/>
      <c r="HQK68" s="244"/>
      <c r="HQL68" s="241"/>
      <c r="HQM68" s="241"/>
      <c r="HQN68" s="244"/>
      <c r="HQO68" s="244"/>
      <c r="HQP68" s="244"/>
      <c r="HQQ68" s="241"/>
      <c r="HQR68" s="241"/>
      <c r="HQS68" s="244"/>
      <c r="HQT68" s="241"/>
      <c r="HQU68" s="241"/>
      <c r="HQV68" s="244"/>
      <c r="HQW68" s="244"/>
      <c r="HQX68" s="244"/>
      <c r="HQY68" s="241"/>
      <c r="HQZ68" s="241"/>
      <c r="HRA68" s="244"/>
      <c r="HRB68" s="241"/>
      <c r="HRC68" s="241"/>
      <c r="HRD68" s="244"/>
      <c r="HRE68" s="244"/>
      <c r="HRF68" s="244"/>
      <c r="HRG68" s="241"/>
      <c r="HRH68" s="241"/>
      <c r="HRI68" s="244"/>
      <c r="HRJ68" s="241"/>
      <c r="HRK68" s="241"/>
      <c r="HRL68" s="244"/>
      <c r="HRM68" s="244"/>
      <c r="HRN68" s="244"/>
      <c r="HRO68" s="241"/>
      <c r="HRP68" s="241"/>
      <c r="HRQ68" s="244"/>
      <c r="HRR68" s="241"/>
      <c r="HRS68" s="241"/>
      <c r="HRT68" s="244"/>
      <c r="HRU68" s="244"/>
      <c r="HRV68" s="244"/>
      <c r="HRW68" s="241"/>
      <c r="HRX68" s="241"/>
      <c r="HRY68" s="244"/>
      <c r="HRZ68" s="241"/>
      <c r="HSA68" s="241"/>
      <c r="HSB68" s="244"/>
      <c r="HSC68" s="244"/>
      <c r="HSD68" s="244"/>
      <c r="HSE68" s="241"/>
      <c r="HSF68" s="241"/>
      <c r="HSG68" s="244"/>
      <c r="HSH68" s="241"/>
      <c r="HSI68" s="241"/>
      <c r="HSJ68" s="244"/>
      <c r="HSK68" s="244"/>
      <c r="HSL68" s="244"/>
      <c r="HSM68" s="241"/>
      <c r="HSN68" s="241"/>
      <c r="HSO68" s="244"/>
      <c r="HSP68" s="241"/>
      <c r="HSQ68" s="241"/>
      <c r="HSR68" s="244"/>
      <c r="HSS68" s="244"/>
      <c r="HST68" s="244"/>
      <c r="HSU68" s="241"/>
      <c r="HSV68" s="241"/>
      <c r="HSW68" s="244"/>
      <c r="HSX68" s="241"/>
      <c r="HSY68" s="241"/>
      <c r="HSZ68" s="244"/>
      <c r="HTA68" s="244"/>
      <c r="HTB68" s="244"/>
      <c r="HTC68" s="241"/>
      <c r="HTD68" s="241"/>
      <c r="HTE68" s="244"/>
      <c r="HTF68" s="241"/>
      <c r="HTG68" s="241"/>
      <c r="HTH68" s="244"/>
      <c r="HTI68" s="244"/>
      <c r="HTJ68" s="244"/>
      <c r="HTK68" s="241"/>
      <c r="HTL68" s="241"/>
      <c r="HTM68" s="244"/>
      <c r="HTN68" s="241"/>
      <c r="HTO68" s="241"/>
      <c r="HTP68" s="244"/>
      <c r="HTQ68" s="244"/>
      <c r="HTR68" s="244"/>
      <c r="HTS68" s="241"/>
      <c r="HTT68" s="241"/>
      <c r="HTU68" s="244"/>
      <c r="HTV68" s="241"/>
      <c r="HTW68" s="241"/>
      <c r="HTX68" s="244"/>
      <c r="HTY68" s="244"/>
      <c r="HTZ68" s="244"/>
      <c r="HUA68" s="241"/>
      <c r="HUB68" s="241"/>
      <c r="HUC68" s="244"/>
      <c r="HUD68" s="241"/>
      <c r="HUE68" s="241"/>
      <c r="HUF68" s="244"/>
      <c r="HUG68" s="244"/>
      <c r="HUH68" s="244"/>
      <c r="HUI68" s="241"/>
      <c r="HUJ68" s="241"/>
      <c r="HUK68" s="244"/>
      <c r="HUL68" s="241"/>
      <c r="HUM68" s="241"/>
      <c r="HUN68" s="244"/>
      <c r="HUO68" s="244"/>
      <c r="HUP68" s="244"/>
      <c r="HUQ68" s="241"/>
      <c r="HUR68" s="241"/>
      <c r="HUS68" s="244"/>
      <c r="HUT68" s="241"/>
      <c r="HUU68" s="241"/>
      <c r="HUV68" s="244"/>
      <c r="HUW68" s="244"/>
      <c r="HUX68" s="244"/>
      <c r="HUY68" s="241"/>
      <c r="HUZ68" s="241"/>
      <c r="HVA68" s="244"/>
      <c r="HVB68" s="241"/>
      <c r="HVC68" s="241"/>
      <c r="HVD68" s="244"/>
      <c r="HVE68" s="244"/>
      <c r="HVF68" s="244"/>
      <c r="HVG68" s="241"/>
      <c r="HVH68" s="241"/>
      <c r="HVI68" s="244"/>
      <c r="HVJ68" s="241"/>
      <c r="HVK68" s="241"/>
      <c r="HVL68" s="244"/>
      <c r="HVM68" s="244"/>
      <c r="HVN68" s="244"/>
      <c r="HVO68" s="241"/>
      <c r="HVP68" s="241"/>
      <c r="HVQ68" s="244"/>
      <c r="HVR68" s="241"/>
      <c r="HVS68" s="241"/>
      <c r="HVT68" s="244"/>
      <c r="HVU68" s="244"/>
      <c r="HVV68" s="244"/>
      <c r="HVW68" s="241"/>
      <c r="HVX68" s="241"/>
      <c r="HVY68" s="244"/>
      <c r="HVZ68" s="241"/>
      <c r="HWA68" s="241"/>
      <c r="HWB68" s="244"/>
      <c r="HWC68" s="244"/>
      <c r="HWD68" s="244"/>
      <c r="HWE68" s="241"/>
      <c r="HWF68" s="241"/>
      <c r="HWG68" s="244"/>
      <c r="HWH68" s="241"/>
      <c r="HWI68" s="241"/>
      <c r="HWJ68" s="244"/>
      <c r="HWK68" s="244"/>
      <c r="HWL68" s="244"/>
      <c r="HWM68" s="241"/>
      <c r="HWN68" s="241"/>
      <c r="HWO68" s="244"/>
      <c r="HWP68" s="241"/>
      <c r="HWQ68" s="241"/>
      <c r="HWR68" s="244"/>
      <c r="HWS68" s="244"/>
      <c r="HWT68" s="244"/>
      <c r="HWU68" s="241"/>
      <c r="HWV68" s="241"/>
      <c r="HWW68" s="244"/>
      <c r="HWX68" s="241"/>
      <c r="HWY68" s="241"/>
      <c r="HWZ68" s="244"/>
      <c r="HXA68" s="244"/>
      <c r="HXB68" s="244"/>
      <c r="HXC68" s="241"/>
      <c r="HXD68" s="241"/>
      <c r="HXE68" s="244"/>
      <c r="HXF68" s="241"/>
      <c r="HXG68" s="241"/>
      <c r="HXH68" s="244"/>
      <c r="HXI68" s="244"/>
      <c r="HXJ68" s="244"/>
      <c r="HXK68" s="241"/>
      <c r="HXL68" s="241"/>
      <c r="HXM68" s="244"/>
      <c r="HXN68" s="241"/>
      <c r="HXO68" s="241"/>
      <c r="HXP68" s="244"/>
      <c r="HXQ68" s="244"/>
      <c r="HXR68" s="244"/>
      <c r="HXS68" s="241"/>
      <c r="HXT68" s="241"/>
      <c r="HXU68" s="244"/>
      <c r="HXV68" s="241"/>
      <c r="HXW68" s="241"/>
      <c r="HXX68" s="244"/>
      <c r="HXY68" s="244"/>
      <c r="HXZ68" s="244"/>
      <c r="HYA68" s="241"/>
      <c r="HYB68" s="241"/>
      <c r="HYC68" s="244"/>
      <c r="HYD68" s="241"/>
      <c r="HYE68" s="241"/>
      <c r="HYF68" s="244"/>
      <c r="HYG68" s="244"/>
      <c r="HYH68" s="244"/>
      <c r="HYI68" s="241"/>
      <c r="HYJ68" s="241"/>
      <c r="HYK68" s="244"/>
      <c r="HYL68" s="241"/>
      <c r="HYM68" s="241"/>
      <c r="HYN68" s="244"/>
      <c r="HYO68" s="244"/>
      <c r="HYP68" s="244"/>
      <c r="HYQ68" s="241"/>
      <c r="HYR68" s="241"/>
      <c r="HYS68" s="244"/>
      <c r="HYT68" s="241"/>
      <c r="HYU68" s="241"/>
      <c r="HYV68" s="244"/>
      <c r="HYW68" s="244"/>
      <c r="HYX68" s="244"/>
      <c r="HYY68" s="241"/>
      <c r="HYZ68" s="241"/>
      <c r="HZA68" s="244"/>
      <c r="HZB68" s="241"/>
      <c r="HZC68" s="241"/>
      <c r="HZD68" s="244"/>
      <c r="HZE68" s="244"/>
      <c r="HZF68" s="244"/>
      <c r="HZG68" s="241"/>
      <c r="HZH68" s="241"/>
      <c r="HZI68" s="244"/>
      <c r="HZJ68" s="241"/>
      <c r="HZK68" s="241"/>
      <c r="HZL68" s="244"/>
      <c r="HZM68" s="244"/>
      <c r="HZN68" s="244"/>
      <c r="HZO68" s="241"/>
      <c r="HZP68" s="241"/>
      <c r="HZQ68" s="244"/>
      <c r="HZR68" s="241"/>
      <c r="HZS68" s="241"/>
      <c r="HZT68" s="244"/>
      <c r="HZU68" s="244"/>
      <c r="HZV68" s="244"/>
      <c r="HZW68" s="241"/>
      <c r="HZX68" s="241"/>
      <c r="HZY68" s="244"/>
      <c r="HZZ68" s="241"/>
      <c r="IAA68" s="241"/>
      <c r="IAB68" s="244"/>
      <c r="IAC68" s="244"/>
      <c r="IAD68" s="244"/>
      <c r="IAE68" s="241"/>
      <c r="IAF68" s="241"/>
      <c r="IAG68" s="244"/>
      <c r="IAH68" s="241"/>
      <c r="IAI68" s="241"/>
      <c r="IAJ68" s="244"/>
      <c r="IAK68" s="244"/>
      <c r="IAL68" s="244"/>
      <c r="IAM68" s="241"/>
      <c r="IAN68" s="241"/>
      <c r="IAO68" s="244"/>
      <c r="IAP68" s="241"/>
      <c r="IAQ68" s="241"/>
      <c r="IAR68" s="244"/>
      <c r="IAS68" s="244"/>
      <c r="IAT68" s="244"/>
      <c r="IAU68" s="241"/>
      <c r="IAV68" s="241"/>
      <c r="IAW68" s="244"/>
      <c r="IAX68" s="241"/>
      <c r="IAY68" s="241"/>
      <c r="IAZ68" s="244"/>
      <c r="IBA68" s="244"/>
      <c r="IBB68" s="244"/>
      <c r="IBC68" s="241"/>
      <c r="IBD68" s="241"/>
      <c r="IBE68" s="244"/>
      <c r="IBF68" s="241"/>
      <c r="IBG68" s="241"/>
      <c r="IBH68" s="244"/>
      <c r="IBI68" s="244"/>
      <c r="IBJ68" s="244"/>
      <c r="IBK68" s="241"/>
      <c r="IBL68" s="241"/>
      <c r="IBM68" s="244"/>
      <c r="IBN68" s="241"/>
      <c r="IBO68" s="241"/>
      <c r="IBP68" s="244"/>
      <c r="IBQ68" s="244"/>
      <c r="IBR68" s="244"/>
      <c r="IBS68" s="241"/>
      <c r="IBT68" s="241"/>
      <c r="IBU68" s="244"/>
      <c r="IBV68" s="241"/>
      <c r="IBW68" s="241"/>
      <c r="IBX68" s="244"/>
      <c r="IBY68" s="244"/>
      <c r="IBZ68" s="244"/>
      <c r="ICA68" s="241"/>
      <c r="ICB68" s="241"/>
      <c r="ICC68" s="244"/>
      <c r="ICD68" s="241"/>
      <c r="ICE68" s="241"/>
      <c r="ICF68" s="244"/>
      <c r="ICG68" s="244"/>
      <c r="ICH68" s="244"/>
      <c r="ICI68" s="241"/>
      <c r="ICJ68" s="241"/>
      <c r="ICK68" s="244"/>
      <c r="ICL68" s="241"/>
      <c r="ICM68" s="241"/>
      <c r="ICN68" s="244"/>
      <c r="ICO68" s="244"/>
      <c r="ICP68" s="244"/>
      <c r="ICQ68" s="241"/>
      <c r="ICR68" s="241"/>
      <c r="ICS68" s="244"/>
      <c r="ICT68" s="241"/>
      <c r="ICU68" s="241"/>
      <c r="ICV68" s="244"/>
      <c r="ICW68" s="244"/>
      <c r="ICX68" s="244"/>
      <c r="ICY68" s="241"/>
      <c r="ICZ68" s="241"/>
      <c r="IDA68" s="244"/>
      <c r="IDB68" s="241"/>
      <c r="IDC68" s="241"/>
      <c r="IDD68" s="244"/>
      <c r="IDE68" s="244"/>
      <c r="IDF68" s="244"/>
      <c r="IDG68" s="241"/>
      <c r="IDH68" s="241"/>
      <c r="IDI68" s="244"/>
      <c r="IDJ68" s="241"/>
      <c r="IDK68" s="241"/>
      <c r="IDL68" s="244"/>
      <c r="IDM68" s="244"/>
      <c r="IDN68" s="244"/>
      <c r="IDO68" s="241"/>
      <c r="IDP68" s="241"/>
      <c r="IDQ68" s="244"/>
      <c r="IDR68" s="241"/>
      <c r="IDS68" s="241"/>
      <c r="IDT68" s="244"/>
      <c r="IDU68" s="244"/>
      <c r="IDV68" s="244"/>
      <c r="IDW68" s="241"/>
      <c r="IDX68" s="241"/>
      <c r="IDY68" s="244"/>
      <c r="IDZ68" s="241"/>
      <c r="IEA68" s="241"/>
      <c r="IEB68" s="244"/>
      <c r="IEC68" s="244"/>
      <c r="IED68" s="244"/>
      <c r="IEE68" s="241"/>
      <c r="IEF68" s="241"/>
      <c r="IEG68" s="244"/>
      <c r="IEH68" s="241"/>
      <c r="IEI68" s="241"/>
      <c r="IEJ68" s="244"/>
      <c r="IEK68" s="244"/>
      <c r="IEL68" s="244"/>
      <c r="IEM68" s="241"/>
      <c r="IEN68" s="241"/>
      <c r="IEO68" s="244"/>
      <c r="IEP68" s="241"/>
      <c r="IEQ68" s="241"/>
      <c r="IER68" s="244"/>
      <c r="IES68" s="244"/>
      <c r="IET68" s="244"/>
      <c r="IEU68" s="241"/>
      <c r="IEV68" s="241"/>
      <c r="IEW68" s="244"/>
      <c r="IEX68" s="241"/>
      <c r="IEY68" s="241"/>
      <c r="IEZ68" s="244"/>
      <c r="IFA68" s="244"/>
      <c r="IFB68" s="244"/>
      <c r="IFC68" s="241"/>
      <c r="IFD68" s="241"/>
      <c r="IFE68" s="244"/>
      <c r="IFF68" s="241"/>
      <c r="IFG68" s="241"/>
      <c r="IFH68" s="244"/>
      <c r="IFI68" s="244"/>
      <c r="IFJ68" s="244"/>
      <c r="IFK68" s="241"/>
      <c r="IFL68" s="241"/>
      <c r="IFM68" s="244"/>
      <c r="IFN68" s="241"/>
      <c r="IFO68" s="241"/>
      <c r="IFP68" s="244"/>
      <c r="IFQ68" s="244"/>
      <c r="IFR68" s="244"/>
      <c r="IFS68" s="241"/>
      <c r="IFT68" s="241"/>
      <c r="IFU68" s="244"/>
      <c r="IFV68" s="241"/>
      <c r="IFW68" s="241"/>
      <c r="IFX68" s="244"/>
      <c r="IFY68" s="244"/>
      <c r="IFZ68" s="244"/>
      <c r="IGA68" s="241"/>
      <c r="IGB68" s="241"/>
      <c r="IGC68" s="244"/>
      <c r="IGD68" s="241"/>
      <c r="IGE68" s="241"/>
      <c r="IGF68" s="244"/>
      <c r="IGG68" s="244"/>
      <c r="IGH68" s="244"/>
      <c r="IGI68" s="241"/>
      <c r="IGJ68" s="241"/>
      <c r="IGK68" s="244"/>
      <c r="IGL68" s="241"/>
      <c r="IGM68" s="241"/>
      <c r="IGN68" s="244"/>
      <c r="IGO68" s="244"/>
      <c r="IGP68" s="244"/>
      <c r="IGQ68" s="241"/>
      <c r="IGR68" s="241"/>
      <c r="IGS68" s="244"/>
      <c r="IGT68" s="241"/>
      <c r="IGU68" s="241"/>
      <c r="IGV68" s="244"/>
      <c r="IGW68" s="244"/>
      <c r="IGX68" s="244"/>
      <c r="IGY68" s="241"/>
      <c r="IGZ68" s="241"/>
      <c r="IHA68" s="244"/>
      <c r="IHB68" s="241"/>
      <c r="IHC68" s="241"/>
      <c r="IHD68" s="244"/>
      <c r="IHE68" s="244"/>
      <c r="IHF68" s="244"/>
      <c r="IHG68" s="241"/>
      <c r="IHH68" s="241"/>
      <c r="IHI68" s="244"/>
      <c r="IHJ68" s="241"/>
      <c r="IHK68" s="241"/>
      <c r="IHL68" s="244"/>
      <c r="IHM68" s="244"/>
      <c r="IHN68" s="244"/>
      <c r="IHO68" s="241"/>
      <c r="IHP68" s="241"/>
      <c r="IHQ68" s="244"/>
      <c r="IHR68" s="241"/>
      <c r="IHS68" s="241"/>
      <c r="IHT68" s="244"/>
      <c r="IHU68" s="244"/>
      <c r="IHV68" s="244"/>
      <c r="IHW68" s="241"/>
      <c r="IHX68" s="241"/>
      <c r="IHY68" s="244"/>
      <c r="IHZ68" s="241"/>
      <c r="IIA68" s="241"/>
      <c r="IIB68" s="244"/>
      <c r="IIC68" s="244"/>
      <c r="IID68" s="244"/>
      <c r="IIE68" s="241"/>
      <c r="IIF68" s="241"/>
      <c r="IIG68" s="244"/>
      <c r="IIH68" s="241"/>
      <c r="III68" s="241"/>
      <c r="IIJ68" s="244"/>
      <c r="IIK68" s="244"/>
      <c r="IIL68" s="244"/>
      <c r="IIM68" s="241"/>
      <c r="IIN68" s="241"/>
      <c r="IIO68" s="244"/>
      <c r="IIP68" s="241"/>
      <c r="IIQ68" s="241"/>
      <c r="IIR68" s="244"/>
      <c r="IIS68" s="244"/>
      <c r="IIT68" s="244"/>
      <c r="IIU68" s="241"/>
      <c r="IIV68" s="241"/>
      <c r="IIW68" s="244"/>
      <c r="IIX68" s="241"/>
      <c r="IIY68" s="241"/>
      <c r="IIZ68" s="244"/>
      <c r="IJA68" s="244"/>
      <c r="IJB68" s="244"/>
      <c r="IJC68" s="241"/>
      <c r="IJD68" s="241"/>
      <c r="IJE68" s="244"/>
      <c r="IJF68" s="241"/>
      <c r="IJG68" s="241"/>
      <c r="IJH68" s="244"/>
      <c r="IJI68" s="244"/>
      <c r="IJJ68" s="244"/>
      <c r="IJK68" s="241"/>
      <c r="IJL68" s="241"/>
      <c r="IJM68" s="244"/>
      <c r="IJN68" s="241"/>
      <c r="IJO68" s="241"/>
      <c r="IJP68" s="244"/>
      <c r="IJQ68" s="244"/>
      <c r="IJR68" s="244"/>
      <c r="IJS68" s="241"/>
      <c r="IJT68" s="241"/>
      <c r="IJU68" s="244"/>
      <c r="IJV68" s="241"/>
      <c r="IJW68" s="241"/>
      <c r="IJX68" s="244"/>
      <c r="IJY68" s="244"/>
      <c r="IJZ68" s="244"/>
      <c r="IKA68" s="241"/>
      <c r="IKB68" s="241"/>
      <c r="IKC68" s="244"/>
      <c r="IKD68" s="241"/>
      <c r="IKE68" s="241"/>
      <c r="IKF68" s="244"/>
      <c r="IKG68" s="244"/>
      <c r="IKH68" s="244"/>
      <c r="IKI68" s="241"/>
      <c r="IKJ68" s="241"/>
      <c r="IKK68" s="244"/>
      <c r="IKL68" s="241"/>
      <c r="IKM68" s="241"/>
      <c r="IKN68" s="244"/>
      <c r="IKO68" s="244"/>
      <c r="IKP68" s="244"/>
      <c r="IKQ68" s="241"/>
      <c r="IKR68" s="241"/>
      <c r="IKS68" s="244"/>
      <c r="IKT68" s="241"/>
      <c r="IKU68" s="241"/>
      <c r="IKV68" s="244"/>
      <c r="IKW68" s="244"/>
      <c r="IKX68" s="244"/>
      <c r="IKY68" s="241"/>
      <c r="IKZ68" s="241"/>
      <c r="ILA68" s="244"/>
      <c r="ILB68" s="241"/>
      <c r="ILC68" s="241"/>
      <c r="ILD68" s="244"/>
      <c r="ILE68" s="244"/>
      <c r="ILF68" s="244"/>
      <c r="ILG68" s="241"/>
      <c r="ILH68" s="241"/>
      <c r="ILI68" s="244"/>
      <c r="ILJ68" s="241"/>
      <c r="ILK68" s="241"/>
      <c r="ILL68" s="244"/>
      <c r="ILM68" s="244"/>
      <c r="ILN68" s="244"/>
      <c r="ILO68" s="241"/>
      <c r="ILP68" s="241"/>
      <c r="ILQ68" s="244"/>
      <c r="ILR68" s="241"/>
      <c r="ILS68" s="241"/>
      <c r="ILT68" s="244"/>
      <c r="ILU68" s="244"/>
      <c r="ILV68" s="244"/>
      <c r="ILW68" s="241"/>
      <c r="ILX68" s="241"/>
      <c r="ILY68" s="244"/>
      <c r="ILZ68" s="241"/>
      <c r="IMA68" s="241"/>
      <c r="IMB68" s="244"/>
      <c r="IMC68" s="244"/>
      <c r="IMD68" s="244"/>
      <c r="IME68" s="241"/>
      <c r="IMF68" s="241"/>
      <c r="IMG68" s="244"/>
      <c r="IMH68" s="241"/>
      <c r="IMI68" s="241"/>
      <c r="IMJ68" s="244"/>
      <c r="IMK68" s="244"/>
      <c r="IML68" s="244"/>
      <c r="IMM68" s="241"/>
      <c r="IMN68" s="241"/>
      <c r="IMO68" s="244"/>
      <c r="IMP68" s="241"/>
      <c r="IMQ68" s="241"/>
      <c r="IMR68" s="244"/>
      <c r="IMS68" s="244"/>
      <c r="IMT68" s="244"/>
      <c r="IMU68" s="241"/>
      <c r="IMV68" s="241"/>
      <c r="IMW68" s="244"/>
      <c r="IMX68" s="241"/>
      <c r="IMY68" s="241"/>
      <c r="IMZ68" s="244"/>
      <c r="INA68" s="244"/>
      <c r="INB68" s="244"/>
      <c r="INC68" s="241"/>
      <c r="IND68" s="241"/>
      <c r="INE68" s="244"/>
      <c r="INF68" s="241"/>
      <c r="ING68" s="241"/>
      <c r="INH68" s="244"/>
      <c r="INI68" s="244"/>
      <c r="INJ68" s="244"/>
      <c r="INK68" s="241"/>
      <c r="INL68" s="241"/>
      <c r="INM68" s="244"/>
      <c r="INN68" s="241"/>
      <c r="INO68" s="241"/>
      <c r="INP68" s="244"/>
      <c r="INQ68" s="244"/>
      <c r="INR68" s="244"/>
      <c r="INS68" s="241"/>
      <c r="INT68" s="241"/>
      <c r="INU68" s="244"/>
      <c r="INV68" s="241"/>
      <c r="INW68" s="241"/>
      <c r="INX68" s="244"/>
      <c r="INY68" s="244"/>
      <c r="INZ68" s="244"/>
      <c r="IOA68" s="241"/>
      <c r="IOB68" s="241"/>
      <c r="IOC68" s="244"/>
      <c r="IOD68" s="241"/>
      <c r="IOE68" s="241"/>
      <c r="IOF68" s="244"/>
      <c r="IOG68" s="244"/>
      <c r="IOH68" s="244"/>
      <c r="IOI68" s="241"/>
      <c r="IOJ68" s="241"/>
      <c r="IOK68" s="244"/>
      <c r="IOL68" s="241"/>
      <c r="IOM68" s="241"/>
      <c r="ION68" s="244"/>
      <c r="IOO68" s="244"/>
      <c r="IOP68" s="244"/>
      <c r="IOQ68" s="241"/>
      <c r="IOR68" s="241"/>
      <c r="IOS68" s="244"/>
      <c r="IOT68" s="241"/>
      <c r="IOU68" s="241"/>
      <c r="IOV68" s="244"/>
      <c r="IOW68" s="244"/>
      <c r="IOX68" s="244"/>
      <c r="IOY68" s="241"/>
      <c r="IOZ68" s="241"/>
      <c r="IPA68" s="244"/>
      <c r="IPB68" s="241"/>
      <c r="IPC68" s="241"/>
      <c r="IPD68" s="244"/>
      <c r="IPE68" s="244"/>
      <c r="IPF68" s="244"/>
      <c r="IPG68" s="241"/>
      <c r="IPH68" s="241"/>
      <c r="IPI68" s="244"/>
      <c r="IPJ68" s="241"/>
      <c r="IPK68" s="241"/>
      <c r="IPL68" s="244"/>
      <c r="IPM68" s="244"/>
      <c r="IPN68" s="244"/>
      <c r="IPO68" s="241"/>
      <c r="IPP68" s="241"/>
      <c r="IPQ68" s="244"/>
      <c r="IPR68" s="241"/>
      <c r="IPS68" s="241"/>
      <c r="IPT68" s="244"/>
      <c r="IPU68" s="244"/>
      <c r="IPV68" s="244"/>
      <c r="IPW68" s="241"/>
      <c r="IPX68" s="241"/>
      <c r="IPY68" s="244"/>
      <c r="IPZ68" s="241"/>
      <c r="IQA68" s="241"/>
      <c r="IQB68" s="244"/>
      <c r="IQC68" s="244"/>
      <c r="IQD68" s="244"/>
      <c r="IQE68" s="241"/>
      <c r="IQF68" s="241"/>
      <c r="IQG68" s="244"/>
      <c r="IQH68" s="241"/>
      <c r="IQI68" s="241"/>
      <c r="IQJ68" s="244"/>
      <c r="IQK68" s="244"/>
      <c r="IQL68" s="244"/>
      <c r="IQM68" s="241"/>
      <c r="IQN68" s="241"/>
      <c r="IQO68" s="244"/>
      <c r="IQP68" s="241"/>
      <c r="IQQ68" s="241"/>
      <c r="IQR68" s="244"/>
      <c r="IQS68" s="244"/>
      <c r="IQT68" s="244"/>
      <c r="IQU68" s="241"/>
      <c r="IQV68" s="241"/>
      <c r="IQW68" s="244"/>
      <c r="IQX68" s="241"/>
      <c r="IQY68" s="241"/>
      <c r="IQZ68" s="244"/>
      <c r="IRA68" s="244"/>
      <c r="IRB68" s="244"/>
      <c r="IRC68" s="241"/>
      <c r="IRD68" s="241"/>
      <c r="IRE68" s="244"/>
      <c r="IRF68" s="241"/>
      <c r="IRG68" s="241"/>
      <c r="IRH68" s="244"/>
      <c r="IRI68" s="244"/>
      <c r="IRJ68" s="244"/>
      <c r="IRK68" s="241"/>
      <c r="IRL68" s="241"/>
      <c r="IRM68" s="244"/>
      <c r="IRN68" s="241"/>
      <c r="IRO68" s="241"/>
      <c r="IRP68" s="244"/>
      <c r="IRQ68" s="244"/>
      <c r="IRR68" s="244"/>
      <c r="IRS68" s="241"/>
      <c r="IRT68" s="241"/>
      <c r="IRU68" s="244"/>
      <c r="IRV68" s="241"/>
      <c r="IRW68" s="241"/>
      <c r="IRX68" s="244"/>
      <c r="IRY68" s="244"/>
      <c r="IRZ68" s="244"/>
      <c r="ISA68" s="241"/>
      <c r="ISB68" s="241"/>
      <c r="ISC68" s="244"/>
      <c r="ISD68" s="241"/>
      <c r="ISE68" s="241"/>
      <c r="ISF68" s="244"/>
      <c r="ISG68" s="244"/>
      <c r="ISH68" s="244"/>
      <c r="ISI68" s="241"/>
      <c r="ISJ68" s="241"/>
      <c r="ISK68" s="244"/>
      <c r="ISL68" s="241"/>
      <c r="ISM68" s="241"/>
      <c r="ISN68" s="244"/>
      <c r="ISO68" s="244"/>
      <c r="ISP68" s="244"/>
      <c r="ISQ68" s="241"/>
      <c r="ISR68" s="241"/>
      <c r="ISS68" s="244"/>
      <c r="IST68" s="241"/>
      <c r="ISU68" s="241"/>
      <c r="ISV68" s="244"/>
      <c r="ISW68" s="244"/>
      <c r="ISX68" s="244"/>
      <c r="ISY68" s="241"/>
      <c r="ISZ68" s="241"/>
      <c r="ITA68" s="244"/>
      <c r="ITB68" s="241"/>
      <c r="ITC68" s="241"/>
      <c r="ITD68" s="244"/>
      <c r="ITE68" s="244"/>
      <c r="ITF68" s="244"/>
      <c r="ITG68" s="241"/>
      <c r="ITH68" s="241"/>
      <c r="ITI68" s="244"/>
      <c r="ITJ68" s="241"/>
      <c r="ITK68" s="241"/>
      <c r="ITL68" s="244"/>
      <c r="ITM68" s="244"/>
      <c r="ITN68" s="244"/>
      <c r="ITO68" s="241"/>
      <c r="ITP68" s="241"/>
      <c r="ITQ68" s="244"/>
      <c r="ITR68" s="241"/>
      <c r="ITS68" s="241"/>
      <c r="ITT68" s="244"/>
      <c r="ITU68" s="244"/>
      <c r="ITV68" s="244"/>
      <c r="ITW68" s="241"/>
      <c r="ITX68" s="241"/>
      <c r="ITY68" s="244"/>
      <c r="ITZ68" s="241"/>
      <c r="IUA68" s="241"/>
      <c r="IUB68" s="244"/>
      <c r="IUC68" s="244"/>
      <c r="IUD68" s="244"/>
      <c r="IUE68" s="241"/>
      <c r="IUF68" s="241"/>
      <c r="IUG68" s="244"/>
      <c r="IUH68" s="241"/>
      <c r="IUI68" s="241"/>
      <c r="IUJ68" s="244"/>
      <c r="IUK68" s="244"/>
      <c r="IUL68" s="244"/>
      <c r="IUM68" s="241"/>
      <c r="IUN68" s="241"/>
      <c r="IUO68" s="244"/>
      <c r="IUP68" s="241"/>
      <c r="IUQ68" s="241"/>
      <c r="IUR68" s="244"/>
      <c r="IUS68" s="244"/>
      <c r="IUT68" s="244"/>
      <c r="IUU68" s="241"/>
      <c r="IUV68" s="241"/>
      <c r="IUW68" s="244"/>
      <c r="IUX68" s="241"/>
      <c r="IUY68" s="241"/>
      <c r="IUZ68" s="244"/>
      <c r="IVA68" s="244"/>
      <c r="IVB68" s="244"/>
      <c r="IVC68" s="241"/>
      <c r="IVD68" s="241"/>
      <c r="IVE68" s="244"/>
      <c r="IVF68" s="241"/>
      <c r="IVG68" s="241"/>
      <c r="IVH68" s="244"/>
      <c r="IVI68" s="244"/>
      <c r="IVJ68" s="244"/>
      <c r="IVK68" s="241"/>
      <c r="IVL68" s="241"/>
      <c r="IVM68" s="244"/>
      <c r="IVN68" s="241"/>
      <c r="IVO68" s="241"/>
      <c r="IVP68" s="244"/>
      <c r="IVQ68" s="244"/>
      <c r="IVR68" s="244"/>
      <c r="IVS68" s="241"/>
      <c r="IVT68" s="241"/>
      <c r="IVU68" s="244"/>
      <c r="IVV68" s="241"/>
      <c r="IVW68" s="241"/>
      <c r="IVX68" s="244"/>
      <c r="IVY68" s="244"/>
      <c r="IVZ68" s="244"/>
      <c r="IWA68" s="241"/>
      <c r="IWB68" s="241"/>
      <c r="IWC68" s="244"/>
      <c r="IWD68" s="241"/>
      <c r="IWE68" s="241"/>
      <c r="IWF68" s="244"/>
      <c r="IWG68" s="244"/>
      <c r="IWH68" s="244"/>
      <c r="IWI68" s="241"/>
      <c r="IWJ68" s="241"/>
      <c r="IWK68" s="244"/>
      <c r="IWL68" s="241"/>
      <c r="IWM68" s="241"/>
      <c r="IWN68" s="244"/>
      <c r="IWO68" s="244"/>
      <c r="IWP68" s="244"/>
      <c r="IWQ68" s="241"/>
      <c r="IWR68" s="241"/>
      <c r="IWS68" s="244"/>
      <c r="IWT68" s="241"/>
      <c r="IWU68" s="241"/>
      <c r="IWV68" s="244"/>
      <c r="IWW68" s="244"/>
      <c r="IWX68" s="244"/>
      <c r="IWY68" s="241"/>
      <c r="IWZ68" s="241"/>
      <c r="IXA68" s="244"/>
      <c r="IXB68" s="241"/>
      <c r="IXC68" s="241"/>
      <c r="IXD68" s="244"/>
      <c r="IXE68" s="244"/>
      <c r="IXF68" s="244"/>
      <c r="IXG68" s="241"/>
      <c r="IXH68" s="241"/>
      <c r="IXI68" s="244"/>
      <c r="IXJ68" s="241"/>
      <c r="IXK68" s="241"/>
      <c r="IXL68" s="244"/>
      <c r="IXM68" s="244"/>
      <c r="IXN68" s="244"/>
      <c r="IXO68" s="241"/>
      <c r="IXP68" s="241"/>
      <c r="IXQ68" s="244"/>
      <c r="IXR68" s="241"/>
      <c r="IXS68" s="241"/>
      <c r="IXT68" s="244"/>
      <c r="IXU68" s="244"/>
      <c r="IXV68" s="244"/>
      <c r="IXW68" s="241"/>
      <c r="IXX68" s="241"/>
      <c r="IXY68" s="244"/>
      <c r="IXZ68" s="241"/>
      <c r="IYA68" s="241"/>
      <c r="IYB68" s="244"/>
      <c r="IYC68" s="244"/>
      <c r="IYD68" s="244"/>
      <c r="IYE68" s="241"/>
      <c r="IYF68" s="241"/>
      <c r="IYG68" s="244"/>
      <c r="IYH68" s="241"/>
      <c r="IYI68" s="241"/>
      <c r="IYJ68" s="244"/>
      <c r="IYK68" s="244"/>
      <c r="IYL68" s="244"/>
      <c r="IYM68" s="241"/>
      <c r="IYN68" s="241"/>
      <c r="IYO68" s="244"/>
      <c r="IYP68" s="241"/>
      <c r="IYQ68" s="241"/>
      <c r="IYR68" s="244"/>
      <c r="IYS68" s="244"/>
      <c r="IYT68" s="244"/>
      <c r="IYU68" s="241"/>
      <c r="IYV68" s="241"/>
      <c r="IYW68" s="244"/>
      <c r="IYX68" s="241"/>
      <c r="IYY68" s="241"/>
      <c r="IYZ68" s="244"/>
      <c r="IZA68" s="244"/>
      <c r="IZB68" s="244"/>
      <c r="IZC68" s="241"/>
      <c r="IZD68" s="241"/>
      <c r="IZE68" s="244"/>
      <c r="IZF68" s="241"/>
      <c r="IZG68" s="241"/>
      <c r="IZH68" s="244"/>
      <c r="IZI68" s="244"/>
      <c r="IZJ68" s="244"/>
      <c r="IZK68" s="241"/>
      <c r="IZL68" s="241"/>
      <c r="IZM68" s="244"/>
      <c r="IZN68" s="241"/>
      <c r="IZO68" s="241"/>
      <c r="IZP68" s="244"/>
      <c r="IZQ68" s="244"/>
      <c r="IZR68" s="244"/>
      <c r="IZS68" s="241"/>
      <c r="IZT68" s="241"/>
      <c r="IZU68" s="244"/>
      <c r="IZV68" s="241"/>
      <c r="IZW68" s="241"/>
      <c r="IZX68" s="244"/>
      <c r="IZY68" s="244"/>
      <c r="IZZ68" s="244"/>
      <c r="JAA68" s="241"/>
      <c r="JAB68" s="241"/>
      <c r="JAC68" s="244"/>
      <c r="JAD68" s="241"/>
      <c r="JAE68" s="241"/>
      <c r="JAF68" s="244"/>
      <c r="JAG68" s="244"/>
      <c r="JAH68" s="244"/>
      <c r="JAI68" s="241"/>
      <c r="JAJ68" s="241"/>
      <c r="JAK68" s="244"/>
      <c r="JAL68" s="241"/>
      <c r="JAM68" s="241"/>
      <c r="JAN68" s="244"/>
      <c r="JAO68" s="244"/>
      <c r="JAP68" s="244"/>
      <c r="JAQ68" s="241"/>
      <c r="JAR68" s="241"/>
      <c r="JAS68" s="244"/>
      <c r="JAT68" s="241"/>
      <c r="JAU68" s="241"/>
      <c r="JAV68" s="244"/>
      <c r="JAW68" s="244"/>
      <c r="JAX68" s="244"/>
      <c r="JAY68" s="241"/>
      <c r="JAZ68" s="241"/>
      <c r="JBA68" s="244"/>
      <c r="JBB68" s="241"/>
      <c r="JBC68" s="241"/>
      <c r="JBD68" s="244"/>
      <c r="JBE68" s="244"/>
      <c r="JBF68" s="244"/>
      <c r="JBG68" s="241"/>
      <c r="JBH68" s="241"/>
      <c r="JBI68" s="244"/>
      <c r="JBJ68" s="241"/>
      <c r="JBK68" s="241"/>
      <c r="JBL68" s="244"/>
      <c r="JBM68" s="244"/>
      <c r="JBN68" s="244"/>
      <c r="JBO68" s="241"/>
      <c r="JBP68" s="241"/>
      <c r="JBQ68" s="244"/>
      <c r="JBR68" s="241"/>
      <c r="JBS68" s="241"/>
      <c r="JBT68" s="244"/>
      <c r="JBU68" s="244"/>
      <c r="JBV68" s="244"/>
      <c r="JBW68" s="241"/>
      <c r="JBX68" s="241"/>
      <c r="JBY68" s="244"/>
      <c r="JBZ68" s="241"/>
      <c r="JCA68" s="241"/>
      <c r="JCB68" s="244"/>
      <c r="JCC68" s="244"/>
      <c r="JCD68" s="244"/>
      <c r="JCE68" s="241"/>
      <c r="JCF68" s="241"/>
      <c r="JCG68" s="244"/>
      <c r="JCH68" s="241"/>
      <c r="JCI68" s="241"/>
      <c r="JCJ68" s="244"/>
      <c r="JCK68" s="244"/>
      <c r="JCL68" s="244"/>
      <c r="JCM68" s="241"/>
      <c r="JCN68" s="241"/>
      <c r="JCO68" s="244"/>
      <c r="JCP68" s="241"/>
      <c r="JCQ68" s="241"/>
      <c r="JCR68" s="244"/>
      <c r="JCS68" s="244"/>
      <c r="JCT68" s="244"/>
      <c r="JCU68" s="241"/>
      <c r="JCV68" s="241"/>
      <c r="JCW68" s="244"/>
      <c r="JCX68" s="241"/>
      <c r="JCY68" s="241"/>
      <c r="JCZ68" s="244"/>
      <c r="JDA68" s="244"/>
      <c r="JDB68" s="244"/>
      <c r="JDC68" s="241"/>
      <c r="JDD68" s="241"/>
      <c r="JDE68" s="244"/>
      <c r="JDF68" s="241"/>
      <c r="JDG68" s="241"/>
      <c r="JDH68" s="244"/>
      <c r="JDI68" s="244"/>
      <c r="JDJ68" s="244"/>
      <c r="JDK68" s="241"/>
      <c r="JDL68" s="241"/>
      <c r="JDM68" s="244"/>
      <c r="JDN68" s="241"/>
      <c r="JDO68" s="241"/>
      <c r="JDP68" s="244"/>
      <c r="JDQ68" s="244"/>
      <c r="JDR68" s="244"/>
      <c r="JDS68" s="241"/>
      <c r="JDT68" s="241"/>
      <c r="JDU68" s="244"/>
      <c r="JDV68" s="241"/>
      <c r="JDW68" s="241"/>
      <c r="JDX68" s="244"/>
      <c r="JDY68" s="244"/>
      <c r="JDZ68" s="244"/>
      <c r="JEA68" s="241"/>
      <c r="JEB68" s="241"/>
      <c r="JEC68" s="244"/>
      <c r="JED68" s="241"/>
      <c r="JEE68" s="241"/>
      <c r="JEF68" s="244"/>
      <c r="JEG68" s="244"/>
      <c r="JEH68" s="244"/>
      <c r="JEI68" s="241"/>
      <c r="JEJ68" s="241"/>
      <c r="JEK68" s="244"/>
      <c r="JEL68" s="241"/>
      <c r="JEM68" s="241"/>
      <c r="JEN68" s="244"/>
      <c r="JEO68" s="244"/>
      <c r="JEP68" s="244"/>
      <c r="JEQ68" s="241"/>
      <c r="JER68" s="241"/>
      <c r="JES68" s="244"/>
      <c r="JET68" s="241"/>
      <c r="JEU68" s="241"/>
      <c r="JEV68" s="244"/>
      <c r="JEW68" s="244"/>
      <c r="JEX68" s="244"/>
      <c r="JEY68" s="241"/>
      <c r="JEZ68" s="241"/>
      <c r="JFA68" s="244"/>
      <c r="JFB68" s="241"/>
      <c r="JFC68" s="241"/>
      <c r="JFD68" s="244"/>
      <c r="JFE68" s="244"/>
      <c r="JFF68" s="244"/>
      <c r="JFG68" s="241"/>
      <c r="JFH68" s="241"/>
      <c r="JFI68" s="244"/>
      <c r="JFJ68" s="241"/>
      <c r="JFK68" s="241"/>
      <c r="JFL68" s="244"/>
      <c r="JFM68" s="244"/>
      <c r="JFN68" s="244"/>
      <c r="JFO68" s="241"/>
      <c r="JFP68" s="241"/>
      <c r="JFQ68" s="244"/>
      <c r="JFR68" s="241"/>
      <c r="JFS68" s="241"/>
      <c r="JFT68" s="244"/>
      <c r="JFU68" s="244"/>
      <c r="JFV68" s="244"/>
      <c r="JFW68" s="241"/>
      <c r="JFX68" s="241"/>
      <c r="JFY68" s="244"/>
      <c r="JFZ68" s="241"/>
      <c r="JGA68" s="241"/>
      <c r="JGB68" s="244"/>
      <c r="JGC68" s="244"/>
      <c r="JGD68" s="244"/>
      <c r="JGE68" s="241"/>
      <c r="JGF68" s="241"/>
      <c r="JGG68" s="244"/>
      <c r="JGH68" s="241"/>
      <c r="JGI68" s="241"/>
      <c r="JGJ68" s="244"/>
      <c r="JGK68" s="244"/>
      <c r="JGL68" s="244"/>
      <c r="JGM68" s="241"/>
      <c r="JGN68" s="241"/>
      <c r="JGO68" s="244"/>
      <c r="JGP68" s="241"/>
      <c r="JGQ68" s="241"/>
      <c r="JGR68" s="244"/>
      <c r="JGS68" s="244"/>
      <c r="JGT68" s="244"/>
      <c r="JGU68" s="241"/>
      <c r="JGV68" s="241"/>
      <c r="JGW68" s="244"/>
      <c r="JGX68" s="241"/>
      <c r="JGY68" s="241"/>
      <c r="JGZ68" s="244"/>
      <c r="JHA68" s="244"/>
      <c r="JHB68" s="244"/>
      <c r="JHC68" s="241"/>
      <c r="JHD68" s="241"/>
      <c r="JHE68" s="244"/>
      <c r="JHF68" s="241"/>
      <c r="JHG68" s="241"/>
      <c r="JHH68" s="244"/>
      <c r="JHI68" s="244"/>
      <c r="JHJ68" s="244"/>
      <c r="JHK68" s="241"/>
      <c r="JHL68" s="241"/>
      <c r="JHM68" s="244"/>
      <c r="JHN68" s="241"/>
      <c r="JHO68" s="241"/>
      <c r="JHP68" s="244"/>
      <c r="JHQ68" s="244"/>
      <c r="JHR68" s="244"/>
      <c r="JHS68" s="241"/>
      <c r="JHT68" s="241"/>
      <c r="JHU68" s="244"/>
      <c r="JHV68" s="241"/>
      <c r="JHW68" s="241"/>
      <c r="JHX68" s="244"/>
      <c r="JHY68" s="244"/>
      <c r="JHZ68" s="244"/>
      <c r="JIA68" s="241"/>
      <c r="JIB68" s="241"/>
      <c r="JIC68" s="244"/>
      <c r="JID68" s="241"/>
      <c r="JIE68" s="241"/>
      <c r="JIF68" s="244"/>
      <c r="JIG68" s="244"/>
      <c r="JIH68" s="244"/>
      <c r="JII68" s="241"/>
      <c r="JIJ68" s="241"/>
      <c r="JIK68" s="244"/>
      <c r="JIL68" s="241"/>
      <c r="JIM68" s="241"/>
      <c r="JIN68" s="244"/>
      <c r="JIO68" s="244"/>
      <c r="JIP68" s="244"/>
      <c r="JIQ68" s="241"/>
      <c r="JIR68" s="241"/>
      <c r="JIS68" s="244"/>
      <c r="JIT68" s="241"/>
      <c r="JIU68" s="241"/>
      <c r="JIV68" s="244"/>
      <c r="JIW68" s="244"/>
      <c r="JIX68" s="244"/>
      <c r="JIY68" s="241"/>
      <c r="JIZ68" s="241"/>
      <c r="JJA68" s="244"/>
      <c r="JJB68" s="241"/>
      <c r="JJC68" s="241"/>
      <c r="JJD68" s="244"/>
      <c r="JJE68" s="244"/>
      <c r="JJF68" s="244"/>
      <c r="JJG68" s="241"/>
      <c r="JJH68" s="241"/>
      <c r="JJI68" s="244"/>
      <c r="JJJ68" s="241"/>
      <c r="JJK68" s="241"/>
      <c r="JJL68" s="244"/>
      <c r="JJM68" s="244"/>
      <c r="JJN68" s="244"/>
      <c r="JJO68" s="241"/>
      <c r="JJP68" s="241"/>
      <c r="JJQ68" s="244"/>
      <c r="JJR68" s="241"/>
      <c r="JJS68" s="241"/>
      <c r="JJT68" s="244"/>
      <c r="JJU68" s="244"/>
      <c r="JJV68" s="244"/>
      <c r="JJW68" s="241"/>
      <c r="JJX68" s="241"/>
      <c r="JJY68" s="244"/>
      <c r="JJZ68" s="241"/>
      <c r="JKA68" s="241"/>
      <c r="JKB68" s="244"/>
      <c r="JKC68" s="244"/>
      <c r="JKD68" s="244"/>
      <c r="JKE68" s="241"/>
      <c r="JKF68" s="241"/>
      <c r="JKG68" s="244"/>
      <c r="JKH68" s="241"/>
      <c r="JKI68" s="241"/>
      <c r="JKJ68" s="244"/>
      <c r="JKK68" s="244"/>
      <c r="JKL68" s="244"/>
      <c r="JKM68" s="241"/>
      <c r="JKN68" s="241"/>
      <c r="JKO68" s="244"/>
      <c r="JKP68" s="241"/>
      <c r="JKQ68" s="241"/>
      <c r="JKR68" s="244"/>
      <c r="JKS68" s="244"/>
      <c r="JKT68" s="244"/>
      <c r="JKU68" s="241"/>
      <c r="JKV68" s="241"/>
      <c r="JKW68" s="244"/>
      <c r="JKX68" s="241"/>
      <c r="JKY68" s="241"/>
      <c r="JKZ68" s="244"/>
      <c r="JLA68" s="244"/>
      <c r="JLB68" s="244"/>
      <c r="JLC68" s="241"/>
      <c r="JLD68" s="241"/>
      <c r="JLE68" s="244"/>
      <c r="JLF68" s="241"/>
      <c r="JLG68" s="241"/>
      <c r="JLH68" s="244"/>
      <c r="JLI68" s="244"/>
      <c r="JLJ68" s="244"/>
      <c r="JLK68" s="241"/>
      <c r="JLL68" s="241"/>
      <c r="JLM68" s="244"/>
      <c r="JLN68" s="241"/>
      <c r="JLO68" s="241"/>
      <c r="JLP68" s="244"/>
      <c r="JLQ68" s="244"/>
      <c r="JLR68" s="244"/>
      <c r="JLS68" s="241"/>
      <c r="JLT68" s="241"/>
      <c r="JLU68" s="244"/>
      <c r="JLV68" s="241"/>
      <c r="JLW68" s="241"/>
      <c r="JLX68" s="244"/>
      <c r="JLY68" s="244"/>
      <c r="JLZ68" s="244"/>
      <c r="JMA68" s="241"/>
      <c r="JMB68" s="241"/>
      <c r="JMC68" s="244"/>
      <c r="JMD68" s="241"/>
      <c r="JME68" s="241"/>
      <c r="JMF68" s="244"/>
      <c r="JMG68" s="244"/>
      <c r="JMH68" s="244"/>
      <c r="JMI68" s="241"/>
      <c r="JMJ68" s="241"/>
      <c r="JMK68" s="244"/>
      <c r="JML68" s="241"/>
      <c r="JMM68" s="241"/>
      <c r="JMN68" s="244"/>
      <c r="JMO68" s="244"/>
      <c r="JMP68" s="244"/>
      <c r="JMQ68" s="241"/>
      <c r="JMR68" s="241"/>
      <c r="JMS68" s="244"/>
      <c r="JMT68" s="241"/>
      <c r="JMU68" s="241"/>
      <c r="JMV68" s="244"/>
      <c r="JMW68" s="244"/>
      <c r="JMX68" s="244"/>
      <c r="JMY68" s="241"/>
      <c r="JMZ68" s="241"/>
      <c r="JNA68" s="244"/>
      <c r="JNB68" s="241"/>
      <c r="JNC68" s="241"/>
      <c r="JND68" s="244"/>
      <c r="JNE68" s="244"/>
      <c r="JNF68" s="244"/>
      <c r="JNG68" s="241"/>
      <c r="JNH68" s="241"/>
      <c r="JNI68" s="244"/>
      <c r="JNJ68" s="241"/>
      <c r="JNK68" s="241"/>
      <c r="JNL68" s="244"/>
      <c r="JNM68" s="244"/>
      <c r="JNN68" s="244"/>
      <c r="JNO68" s="241"/>
      <c r="JNP68" s="241"/>
      <c r="JNQ68" s="244"/>
      <c r="JNR68" s="241"/>
      <c r="JNS68" s="241"/>
      <c r="JNT68" s="244"/>
      <c r="JNU68" s="244"/>
      <c r="JNV68" s="244"/>
      <c r="JNW68" s="241"/>
      <c r="JNX68" s="241"/>
      <c r="JNY68" s="244"/>
      <c r="JNZ68" s="241"/>
      <c r="JOA68" s="241"/>
      <c r="JOB68" s="244"/>
      <c r="JOC68" s="244"/>
      <c r="JOD68" s="244"/>
      <c r="JOE68" s="241"/>
      <c r="JOF68" s="241"/>
      <c r="JOG68" s="244"/>
      <c r="JOH68" s="241"/>
      <c r="JOI68" s="241"/>
      <c r="JOJ68" s="244"/>
      <c r="JOK68" s="244"/>
      <c r="JOL68" s="244"/>
      <c r="JOM68" s="241"/>
      <c r="JON68" s="241"/>
      <c r="JOO68" s="244"/>
      <c r="JOP68" s="241"/>
      <c r="JOQ68" s="241"/>
      <c r="JOR68" s="244"/>
      <c r="JOS68" s="244"/>
      <c r="JOT68" s="244"/>
      <c r="JOU68" s="241"/>
      <c r="JOV68" s="241"/>
      <c r="JOW68" s="244"/>
      <c r="JOX68" s="241"/>
      <c r="JOY68" s="241"/>
      <c r="JOZ68" s="244"/>
      <c r="JPA68" s="244"/>
      <c r="JPB68" s="244"/>
      <c r="JPC68" s="241"/>
      <c r="JPD68" s="241"/>
      <c r="JPE68" s="244"/>
      <c r="JPF68" s="241"/>
      <c r="JPG68" s="241"/>
      <c r="JPH68" s="244"/>
      <c r="JPI68" s="244"/>
      <c r="JPJ68" s="244"/>
      <c r="JPK68" s="241"/>
      <c r="JPL68" s="241"/>
      <c r="JPM68" s="244"/>
      <c r="JPN68" s="241"/>
      <c r="JPO68" s="241"/>
      <c r="JPP68" s="244"/>
      <c r="JPQ68" s="244"/>
      <c r="JPR68" s="244"/>
      <c r="JPS68" s="241"/>
      <c r="JPT68" s="241"/>
      <c r="JPU68" s="244"/>
      <c r="JPV68" s="241"/>
      <c r="JPW68" s="241"/>
      <c r="JPX68" s="244"/>
      <c r="JPY68" s="244"/>
      <c r="JPZ68" s="244"/>
      <c r="JQA68" s="241"/>
      <c r="JQB68" s="241"/>
      <c r="JQC68" s="244"/>
      <c r="JQD68" s="241"/>
      <c r="JQE68" s="241"/>
      <c r="JQF68" s="244"/>
      <c r="JQG68" s="244"/>
      <c r="JQH68" s="244"/>
      <c r="JQI68" s="241"/>
      <c r="JQJ68" s="241"/>
      <c r="JQK68" s="244"/>
      <c r="JQL68" s="241"/>
      <c r="JQM68" s="241"/>
      <c r="JQN68" s="244"/>
      <c r="JQO68" s="244"/>
      <c r="JQP68" s="244"/>
      <c r="JQQ68" s="241"/>
      <c r="JQR68" s="241"/>
      <c r="JQS68" s="244"/>
      <c r="JQT68" s="241"/>
      <c r="JQU68" s="241"/>
      <c r="JQV68" s="244"/>
      <c r="JQW68" s="244"/>
      <c r="JQX68" s="244"/>
      <c r="JQY68" s="241"/>
      <c r="JQZ68" s="241"/>
      <c r="JRA68" s="244"/>
      <c r="JRB68" s="241"/>
      <c r="JRC68" s="241"/>
      <c r="JRD68" s="244"/>
      <c r="JRE68" s="244"/>
      <c r="JRF68" s="244"/>
      <c r="JRG68" s="241"/>
      <c r="JRH68" s="241"/>
      <c r="JRI68" s="244"/>
      <c r="JRJ68" s="241"/>
      <c r="JRK68" s="241"/>
      <c r="JRL68" s="244"/>
      <c r="JRM68" s="244"/>
      <c r="JRN68" s="244"/>
      <c r="JRO68" s="241"/>
      <c r="JRP68" s="241"/>
      <c r="JRQ68" s="244"/>
      <c r="JRR68" s="241"/>
      <c r="JRS68" s="241"/>
      <c r="JRT68" s="244"/>
      <c r="JRU68" s="244"/>
      <c r="JRV68" s="244"/>
      <c r="JRW68" s="241"/>
      <c r="JRX68" s="241"/>
      <c r="JRY68" s="244"/>
      <c r="JRZ68" s="241"/>
      <c r="JSA68" s="241"/>
      <c r="JSB68" s="244"/>
      <c r="JSC68" s="244"/>
      <c r="JSD68" s="244"/>
      <c r="JSE68" s="241"/>
      <c r="JSF68" s="241"/>
      <c r="JSG68" s="244"/>
      <c r="JSH68" s="241"/>
      <c r="JSI68" s="241"/>
      <c r="JSJ68" s="244"/>
      <c r="JSK68" s="244"/>
      <c r="JSL68" s="244"/>
      <c r="JSM68" s="241"/>
      <c r="JSN68" s="241"/>
      <c r="JSO68" s="244"/>
      <c r="JSP68" s="241"/>
      <c r="JSQ68" s="241"/>
      <c r="JSR68" s="244"/>
      <c r="JSS68" s="244"/>
      <c r="JST68" s="244"/>
      <c r="JSU68" s="241"/>
      <c r="JSV68" s="241"/>
      <c r="JSW68" s="244"/>
      <c r="JSX68" s="241"/>
      <c r="JSY68" s="241"/>
      <c r="JSZ68" s="244"/>
      <c r="JTA68" s="244"/>
      <c r="JTB68" s="244"/>
      <c r="JTC68" s="241"/>
      <c r="JTD68" s="241"/>
      <c r="JTE68" s="244"/>
      <c r="JTF68" s="241"/>
      <c r="JTG68" s="241"/>
      <c r="JTH68" s="244"/>
      <c r="JTI68" s="244"/>
      <c r="JTJ68" s="244"/>
      <c r="JTK68" s="241"/>
      <c r="JTL68" s="241"/>
      <c r="JTM68" s="244"/>
      <c r="JTN68" s="241"/>
      <c r="JTO68" s="241"/>
      <c r="JTP68" s="244"/>
      <c r="JTQ68" s="244"/>
      <c r="JTR68" s="244"/>
      <c r="JTS68" s="241"/>
      <c r="JTT68" s="241"/>
      <c r="JTU68" s="244"/>
      <c r="JTV68" s="241"/>
      <c r="JTW68" s="241"/>
      <c r="JTX68" s="244"/>
      <c r="JTY68" s="244"/>
      <c r="JTZ68" s="244"/>
      <c r="JUA68" s="241"/>
      <c r="JUB68" s="241"/>
      <c r="JUC68" s="244"/>
      <c r="JUD68" s="241"/>
      <c r="JUE68" s="241"/>
      <c r="JUF68" s="244"/>
      <c r="JUG68" s="244"/>
      <c r="JUH68" s="244"/>
      <c r="JUI68" s="241"/>
      <c r="JUJ68" s="241"/>
      <c r="JUK68" s="244"/>
      <c r="JUL68" s="241"/>
      <c r="JUM68" s="241"/>
      <c r="JUN68" s="244"/>
      <c r="JUO68" s="244"/>
      <c r="JUP68" s="244"/>
      <c r="JUQ68" s="241"/>
      <c r="JUR68" s="241"/>
      <c r="JUS68" s="244"/>
      <c r="JUT68" s="241"/>
      <c r="JUU68" s="241"/>
      <c r="JUV68" s="244"/>
      <c r="JUW68" s="244"/>
      <c r="JUX68" s="244"/>
      <c r="JUY68" s="241"/>
      <c r="JUZ68" s="241"/>
      <c r="JVA68" s="244"/>
      <c r="JVB68" s="241"/>
      <c r="JVC68" s="241"/>
      <c r="JVD68" s="244"/>
      <c r="JVE68" s="244"/>
      <c r="JVF68" s="244"/>
      <c r="JVG68" s="241"/>
      <c r="JVH68" s="241"/>
      <c r="JVI68" s="244"/>
      <c r="JVJ68" s="241"/>
      <c r="JVK68" s="241"/>
      <c r="JVL68" s="244"/>
      <c r="JVM68" s="244"/>
      <c r="JVN68" s="244"/>
      <c r="JVO68" s="241"/>
      <c r="JVP68" s="241"/>
      <c r="JVQ68" s="244"/>
      <c r="JVR68" s="241"/>
      <c r="JVS68" s="241"/>
      <c r="JVT68" s="244"/>
      <c r="JVU68" s="244"/>
      <c r="JVV68" s="244"/>
      <c r="JVW68" s="241"/>
      <c r="JVX68" s="241"/>
      <c r="JVY68" s="244"/>
      <c r="JVZ68" s="241"/>
      <c r="JWA68" s="241"/>
      <c r="JWB68" s="244"/>
      <c r="JWC68" s="244"/>
      <c r="JWD68" s="244"/>
      <c r="JWE68" s="241"/>
      <c r="JWF68" s="241"/>
      <c r="JWG68" s="244"/>
      <c r="JWH68" s="241"/>
      <c r="JWI68" s="241"/>
      <c r="JWJ68" s="244"/>
      <c r="JWK68" s="244"/>
      <c r="JWL68" s="244"/>
      <c r="JWM68" s="241"/>
      <c r="JWN68" s="241"/>
      <c r="JWO68" s="244"/>
      <c r="JWP68" s="241"/>
      <c r="JWQ68" s="241"/>
      <c r="JWR68" s="244"/>
      <c r="JWS68" s="244"/>
      <c r="JWT68" s="244"/>
      <c r="JWU68" s="241"/>
      <c r="JWV68" s="241"/>
      <c r="JWW68" s="244"/>
      <c r="JWX68" s="241"/>
      <c r="JWY68" s="241"/>
      <c r="JWZ68" s="244"/>
      <c r="JXA68" s="244"/>
      <c r="JXB68" s="244"/>
      <c r="JXC68" s="241"/>
      <c r="JXD68" s="241"/>
      <c r="JXE68" s="244"/>
      <c r="JXF68" s="241"/>
      <c r="JXG68" s="241"/>
      <c r="JXH68" s="244"/>
      <c r="JXI68" s="244"/>
      <c r="JXJ68" s="244"/>
      <c r="JXK68" s="241"/>
      <c r="JXL68" s="241"/>
      <c r="JXM68" s="244"/>
      <c r="JXN68" s="241"/>
      <c r="JXO68" s="241"/>
      <c r="JXP68" s="244"/>
      <c r="JXQ68" s="244"/>
      <c r="JXR68" s="244"/>
      <c r="JXS68" s="241"/>
      <c r="JXT68" s="241"/>
      <c r="JXU68" s="244"/>
      <c r="JXV68" s="241"/>
      <c r="JXW68" s="241"/>
      <c r="JXX68" s="244"/>
      <c r="JXY68" s="244"/>
      <c r="JXZ68" s="244"/>
      <c r="JYA68" s="241"/>
      <c r="JYB68" s="241"/>
      <c r="JYC68" s="244"/>
      <c r="JYD68" s="241"/>
      <c r="JYE68" s="241"/>
      <c r="JYF68" s="244"/>
      <c r="JYG68" s="244"/>
      <c r="JYH68" s="244"/>
      <c r="JYI68" s="241"/>
      <c r="JYJ68" s="241"/>
      <c r="JYK68" s="244"/>
      <c r="JYL68" s="241"/>
      <c r="JYM68" s="241"/>
      <c r="JYN68" s="244"/>
      <c r="JYO68" s="244"/>
      <c r="JYP68" s="244"/>
      <c r="JYQ68" s="241"/>
      <c r="JYR68" s="241"/>
      <c r="JYS68" s="244"/>
      <c r="JYT68" s="241"/>
      <c r="JYU68" s="241"/>
      <c r="JYV68" s="244"/>
      <c r="JYW68" s="244"/>
      <c r="JYX68" s="244"/>
      <c r="JYY68" s="241"/>
      <c r="JYZ68" s="241"/>
      <c r="JZA68" s="244"/>
      <c r="JZB68" s="241"/>
      <c r="JZC68" s="241"/>
      <c r="JZD68" s="244"/>
      <c r="JZE68" s="244"/>
      <c r="JZF68" s="244"/>
      <c r="JZG68" s="241"/>
      <c r="JZH68" s="241"/>
      <c r="JZI68" s="244"/>
      <c r="JZJ68" s="241"/>
      <c r="JZK68" s="241"/>
      <c r="JZL68" s="244"/>
      <c r="JZM68" s="244"/>
      <c r="JZN68" s="244"/>
      <c r="JZO68" s="241"/>
      <c r="JZP68" s="241"/>
      <c r="JZQ68" s="244"/>
      <c r="JZR68" s="241"/>
      <c r="JZS68" s="241"/>
      <c r="JZT68" s="244"/>
      <c r="JZU68" s="244"/>
      <c r="JZV68" s="244"/>
      <c r="JZW68" s="241"/>
      <c r="JZX68" s="241"/>
      <c r="JZY68" s="244"/>
      <c r="JZZ68" s="241"/>
      <c r="KAA68" s="241"/>
      <c r="KAB68" s="244"/>
      <c r="KAC68" s="244"/>
      <c r="KAD68" s="244"/>
      <c r="KAE68" s="241"/>
      <c r="KAF68" s="241"/>
      <c r="KAG68" s="244"/>
      <c r="KAH68" s="241"/>
      <c r="KAI68" s="241"/>
      <c r="KAJ68" s="244"/>
      <c r="KAK68" s="244"/>
      <c r="KAL68" s="244"/>
      <c r="KAM68" s="241"/>
      <c r="KAN68" s="241"/>
      <c r="KAO68" s="244"/>
      <c r="KAP68" s="241"/>
      <c r="KAQ68" s="241"/>
      <c r="KAR68" s="244"/>
      <c r="KAS68" s="244"/>
      <c r="KAT68" s="244"/>
      <c r="KAU68" s="241"/>
      <c r="KAV68" s="241"/>
      <c r="KAW68" s="244"/>
      <c r="KAX68" s="241"/>
      <c r="KAY68" s="241"/>
      <c r="KAZ68" s="244"/>
      <c r="KBA68" s="244"/>
      <c r="KBB68" s="244"/>
      <c r="KBC68" s="241"/>
      <c r="KBD68" s="241"/>
      <c r="KBE68" s="244"/>
      <c r="KBF68" s="241"/>
      <c r="KBG68" s="241"/>
      <c r="KBH68" s="244"/>
      <c r="KBI68" s="244"/>
      <c r="KBJ68" s="244"/>
      <c r="KBK68" s="241"/>
      <c r="KBL68" s="241"/>
      <c r="KBM68" s="244"/>
      <c r="KBN68" s="241"/>
      <c r="KBO68" s="241"/>
      <c r="KBP68" s="244"/>
      <c r="KBQ68" s="244"/>
      <c r="KBR68" s="244"/>
      <c r="KBS68" s="241"/>
      <c r="KBT68" s="241"/>
      <c r="KBU68" s="244"/>
      <c r="KBV68" s="241"/>
      <c r="KBW68" s="241"/>
      <c r="KBX68" s="244"/>
      <c r="KBY68" s="244"/>
      <c r="KBZ68" s="244"/>
      <c r="KCA68" s="241"/>
      <c r="KCB68" s="241"/>
      <c r="KCC68" s="244"/>
      <c r="KCD68" s="241"/>
      <c r="KCE68" s="241"/>
      <c r="KCF68" s="244"/>
      <c r="KCG68" s="244"/>
      <c r="KCH68" s="244"/>
      <c r="KCI68" s="241"/>
      <c r="KCJ68" s="241"/>
      <c r="KCK68" s="244"/>
      <c r="KCL68" s="241"/>
      <c r="KCM68" s="241"/>
      <c r="KCN68" s="244"/>
      <c r="KCO68" s="244"/>
      <c r="KCP68" s="244"/>
      <c r="KCQ68" s="241"/>
      <c r="KCR68" s="241"/>
      <c r="KCS68" s="244"/>
      <c r="KCT68" s="241"/>
      <c r="KCU68" s="241"/>
      <c r="KCV68" s="244"/>
      <c r="KCW68" s="244"/>
      <c r="KCX68" s="244"/>
      <c r="KCY68" s="241"/>
      <c r="KCZ68" s="241"/>
      <c r="KDA68" s="244"/>
      <c r="KDB68" s="241"/>
      <c r="KDC68" s="241"/>
      <c r="KDD68" s="244"/>
      <c r="KDE68" s="244"/>
      <c r="KDF68" s="244"/>
      <c r="KDG68" s="241"/>
      <c r="KDH68" s="241"/>
      <c r="KDI68" s="244"/>
      <c r="KDJ68" s="241"/>
      <c r="KDK68" s="241"/>
      <c r="KDL68" s="244"/>
      <c r="KDM68" s="244"/>
      <c r="KDN68" s="244"/>
      <c r="KDO68" s="241"/>
      <c r="KDP68" s="241"/>
      <c r="KDQ68" s="244"/>
      <c r="KDR68" s="241"/>
      <c r="KDS68" s="241"/>
      <c r="KDT68" s="244"/>
      <c r="KDU68" s="244"/>
      <c r="KDV68" s="244"/>
      <c r="KDW68" s="241"/>
      <c r="KDX68" s="241"/>
      <c r="KDY68" s="244"/>
      <c r="KDZ68" s="241"/>
      <c r="KEA68" s="241"/>
      <c r="KEB68" s="244"/>
      <c r="KEC68" s="244"/>
      <c r="KED68" s="244"/>
      <c r="KEE68" s="241"/>
      <c r="KEF68" s="241"/>
      <c r="KEG68" s="244"/>
      <c r="KEH68" s="241"/>
      <c r="KEI68" s="241"/>
      <c r="KEJ68" s="244"/>
      <c r="KEK68" s="244"/>
      <c r="KEL68" s="244"/>
      <c r="KEM68" s="241"/>
      <c r="KEN68" s="241"/>
      <c r="KEO68" s="244"/>
      <c r="KEP68" s="241"/>
      <c r="KEQ68" s="241"/>
      <c r="KER68" s="244"/>
      <c r="KES68" s="244"/>
      <c r="KET68" s="244"/>
      <c r="KEU68" s="241"/>
      <c r="KEV68" s="241"/>
      <c r="KEW68" s="244"/>
      <c r="KEX68" s="241"/>
      <c r="KEY68" s="241"/>
      <c r="KEZ68" s="244"/>
      <c r="KFA68" s="244"/>
      <c r="KFB68" s="244"/>
      <c r="KFC68" s="241"/>
      <c r="KFD68" s="241"/>
      <c r="KFE68" s="244"/>
      <c r="KFF68" s="241"/>
      <c r="KFG68" s="241"/>
      <c r="KFH68" s="244"/>
      <c r="KFI68" s="244"/>
      <c r="KFJ68" s="244"/>
      <c r="KFK68" s="241"/>
      <c r="KFL68" s="241"/>
      <c r="KFM68" s="244"/>
      <c r="KFN68" s="241"/>
      <c r="KFO68" s="241"/>
      <c r="KFP68" s="244"/>
      <c r="KFQ68" s="244"/>
      <c r="KFR68" s="244"/>
      <c r="KFS68" s="241"/>
      <c r="KFT68" s="241"/>
      <c r="KFU68" s="244"/>
      <c r="KFV68" s="241"/>
      <c r="KFW68" s="241"/>
      <c r="KFX68" s="244"/>
      <c r="KFY68" s="244"/>
      <c r="KFZ68" s="244"/>
      <c r="KGA68" s="241"/>
      <c r="KGB68" s="241"/>
      <c r="KGC68" s="244"/>
      <c r="KGD68" s="241"/>
      <c r="KGE68" s="241"/>
      <c r="KGF68" s="244"/>
      <c r="KGG68" s="244"/>
      <c r="KGH68" s="244"/>
      <c r="KGI68" s="241"/>
      <c r="KGJ68" s="241"/>
      <c r="KGK68" s="244"/>
      <c r="KGL68" s="241"/>
      <c r="KGM68" s="241"/>
      <c r="KGN68" s="244"/>
      <c r="KGO68" s="244"/>
      <c r="KGP68" s="244"/>
      <c r="KGQ68" s="241"/>
      <c r="KGR68" s="241"/>
      <c r="KGS68" s="244"/>
      <c r="KGT68" s="241"/>
      <c r="KGU68" s="241"/>
      <c r="KGV68" s="244"/>
      <c r="KGW68" s="244"/>
      <c r="KGX68" s="244"/>
      <c r="KGY68" s="241"/>
      <c r="KGZ68" s="241"/>
      <c r="KHA68" s="244"/>
      <c r="KHB68" s="241"/>
      <c r="KHC68" s="241"/>
      <c r="KHD68" s="244"/>
      <c r="KHE68" s="244"/>
      <c r="KHF68" s="244"/>
      <c r="KHG68" s="241"/>
      <c r="KHH68" s="241"/>
      <c r="KHI68" s="244"/>
      <c r="KHJ68" s="241"/>
      <c r="KHK68" s="241"/>
      <c r="KHL68" s="244"/>
      <c r="KHM68" s="244"/>
      <c r="KHN68" s="244"/>
      <c r="KHO68" s="241"/>
      <c r="KHP68" s="241"/>
      <c r="KHQ68" s="244"/>
      <c r="KHR68" s="241"/>
      <c r="KHS68" s="241"/>
      <c r="KHT68" s="244"/>
      <c r="KHU68" s="244"/>
      <c r="KHV68" s="244"/>
      <c r="KHW68" s="241"/>
      <c r="KHX68" s="241"/>
      <c r="KHY68" s="244"/>
      <c r="KHZ68" s="241"/>
      <c r="KIA68" s="241"/>
      <c r="KIB68" s="244"/>
      <c r="KIC68" s="244"/>
      <c r="KID68" s="244"/>
      <c r="KIE68" s="241"/>
      <c r="KIF68" s="241"/>
      <c r="KIG68" s="244"/>
      <c r="KIH68" s="241"/>
      <c r="KII68" s="241"/>
      <c r="KIJ68" s="244"/>
      <c r="KIK68" s="244"/>
      <c r="KIL68" s="244"/>
      <c r="KIM68" s="241"/>
      <c r="KIN68" s="241"/>
      <c r="KIO68" s="244"/>
      <c r="KIP68" s="241"/>
      <c r="KIQ68" s="241"/>
      <c r="KIR68" s="244"/>
      <c r="KIS68" s="244"/>
      <c r="KIT68" s="244"/>
      <c r="KIU68" s="241"/>
      <c r="KIV68" s="241"/>
      <c r="KIW68" s="244"/>
      <c r="KIX68" s="241"/>
      <c r="KIY68" s="241"/>
      <c r="KIZ68" s="244"/>
      <c r="KJA68" s="244"/>
      <c r="KJB68" s="244"/>
      <c r="KJC68" s="241"/>
      <c r="KJD68" s="241"/>
      <c r="KJE68" s="244"/>
      <c r="KJF68" s="241"/>
      <c r="KJG68" s="241"/>
      <c r="KJH68" s="244"/>
      <c r="KJI68" s="244"/>
      <c r="KJJ68" s="244"/>
      <c r="KJK68" s="241"/>
      <c r="KJL68" s="241"/>
      <c r="KJM68" s="244"/>
      <c r="KJN68" s="241"/>
      <c r="KJO68" s="241"/>
      <c r="KJP68" s="244"/>
      <c r="KJQ68" s="244"/>
      <c r="KJR68" s="244"/>
      <c r="KJS68" s="241"/>
      <c r="KJT68" s="241"/>
      <c r="KJU68" s="244"/>
      <c r="KJV68" s="241"/>
      <c r="KJW68" s="241"/>
      <c r="KJX68" s="244"/>
      <c r="KJY68" s="244"/>
      <c r="KJZ68" s="244"/>
      <c r="KKA68" s="241"/>
      <c r="KKB68" s="241"/>
      <c r="KKC68" s="244"/>
      <c r="KKD68" s="241"/>
      <c r="KKE68" s="241"/>
      <c r="KKF68" s="244"/>
      <c r="KKG68" s="244"/>
      <c r="KKH68" s="244"/>
      <c r="KKI68" s="241"/>
      <c r="KKJ68" s="241"/>
      <c r="KKK68" s="244"/>
      <c r="KKL68" s="241"/>
      <c r="KKM68" s="241"/>
      <c r="KKN68" s="244"/>
      <c r="KKO68" s="244"/>
      <c r="KKP68" s="244"/>
      <c r="KKQ68" s="241"/>
      <c r="KKR68" s="241"/>
      <c r="KKS68" s="244"/>
      <c r="KKT68" s="241"/>
      <c r="KKU68" s="241"/>
      <c r="KKV68" s="244"/>
      <c r="KKW68" s="244"/>
      <c r="KKX68" s="244"/>
      <c r="KKY68" s="241"/>
      <c r="KKZ68" s="241"/>
      <c r="KLA68" s="244"/>
      <c r="KLB68" s="241"/>
      <c r="KLC68" s="241"/>
      <c r="KLD68" s="244"/>
      <c r="KLE68" s="244"/>
      <c r="KLF68" s="244"/>
      <c r="KLG68" s="241"/>
      <c r="KLH68" s="241"/>
      <c r="KLI68" s="244"/>
      <c r="KLJ68" s="241"/>
      <c r="KLK68" s="241"/>
      <c r="KLL68" s="244"/>
      <c r="KLM68" s="244"/>
      <c r="KLN68" s="244"/>
      <c r="KLO68" s="241"/>
      <c r="KLP68" s="241"/>
      <c r="KLQ68" s="244"/>
      <c r="KLR68" s="241"/>
      <c r="KLS68" s="241"/>
      <c r="KLT68" s="244"/>
      <c r="KLU68" s="244"/>
      <c r="KLV68" s="244"/>
      <c r="KLW68" s="241"/>
      <c r="KLX68" s="241"/>
      <c r="KLY68" s="244"/>
      <c r="KLZ68" s="241"/>
      <c r="KMA68" s="241"/>
      <c r="KMB68" s="244"/>
      <c r="KMC68" s="244"/>
      <c r="KMD68" s="244"/>
      <c r="KME68" s="241"/>
      <c r="KMF68" s="241"/>
      <c r="KMG68" s="244"/>
      <c r="KMH68" s="241"/>
      <c r="KMI68" s="241"/>
      <c r="KMJ68" s="244"/>
      <c r="KMK68" s="244"/>
      <c r="KML68" s="244"/>
      <c r="KMM68" s="241"/>
      <c r="KMN68" s="241"/>
      <c r="KMO68" s="244"/>
      <c r="KMP68" s="241"/>
      <c r="KMQ68" s="241"/>
      <c r="KMR68" s="244"/>
      <c r="KMS68" s="244"/>
      <c r="KMT68" s="244"/>
      <c r="KMU68" s="241"/>
      <c r="KMV68" s="241"/>
      <c r="KMW68" s="244"/>
      <c r="KMX68" s="241"/>
      <c r="KMY68" s="241"/>
      <c r="KMZ68" s="244"/>
      <c r="KNA68" s="244"/>
      <c r="KNB68" s="244"/>
      <c r="KNC68" s="241"/>
      <c r="KND68" s="241"/>
      <c r="KNE68" s="244"/>
      <c r="KNF68" s="241"/>
      <c r="KNG68" s="241"/>
      <c r="KNH68" s="244"/>
      <c r="KNI68" s="244"/>
      <c r="KNJ68" s="244"/>
      <c r="KNK68" s="241"/>
      <c r="KNL68" s="241"/>
      <c r="KNM68" s="244"/>
      <c r="KNN68" s="241"/>
      <c r="KNO68" s="241"/>
      <c r="KNP68" s="244"/>
      <c r="KNQ68" s="244"/>
      <c r="KNR68" s="244"/>
      <c r="KNS68" s="241"/>
      <c r="KNT68" s="241"/>
      <c r="KNU68" s="244"/>
      <c r="KNV68" s="241"/>
      <c r="KNW68" s="241"/>
      <c r="KNX68" s="244"/>
      <c r="KNY68" s="244"/>
      <c r="KNZ68" s="244"/>
      <c r="KOA68" s="241"/>
      <c r="KOB68" s="241"/>
      <c r="KOC68" s="244"/>
      <c r="KOD68" s="241"/>
      <c r="KOE68" s="241"/>
      <c r="KOF68" s="244"/>
      <c r="KOG68" s="244"/>
      <c r="KOH68" s="244"/>
      <c r="KOI68" s="241"/>
      <c r="KOJ68" s="241"/>
      <c r="KOK68" s="244"/>
      <c r="KOL68" s="241"/>
      <c r="KOM68" s="241"/>
      <c r="KON68" s="244"/>
      <c r="KOO68" s="244"/>
      <c r="KOP68" s="244"/>
      <c r="KOQ68" s="241"/>
      <c r="KOR68" s="241"/>
      <c r="KOS68" s="244"/>
      <c r="KOT68" s="241"/>
      <c r="KOU68" s="241"/>
      <c r="KOV68" s="244"/>
      <c r="KOW68" s="244"/>
      <c r="KOX68" s="244"/>
      <c r="KOY68" s="241"/>
      <c r="KOZ68" s="241"/>
      <c r="KPA68" s="244"/>
      <c r="KPB68" s="241"/>
      <c r="KPC68" s="241"/>
      <c r="KPD68" s="244"/>
      <c r="KPE68" s="244"/>
      <c r="KPF68" s="244"/>
      <c r="KPG68" s="241"/>
      <c r="KPH68" s="241"/>
      <c r="KPI68" s="244"/>
      <c r="KPJ68" s="241"/>
      <c r="KPK68" s="241"/>
      <c r="KPL68" s="244"/>
      <c r="KPM68" s="244"/>
      <c r="KPN68" s="244"/>
      <c r="KPO68" s="241"/>
      <c r="KPP68" s="241"/>
      <c r="KPQ68" s="244"/>
      <c r="KPR68" s="241"/>
      <c r="KPS68" s="241"/>
      <c r="KPT68" s="244"/>
      <c r="KPU68" s="244"/>
      <c r="KPV68" s="244"/>
      <c r="KPW68" s="241"/>
      <c r="KPX68" s="241"/>
      <c r="KPY68" s="244"/>
      <c r="KPZ68" s="241"/>
      <c r="KQA68" s="241"/>
      <c r="KQB68" s="244"/>
      <c r="KQC68" s="244"/>
      <c r="KQD68" s="244"/>
      <c r="KQE68" s="241"/>
      <c r="KQF68" s="241"/>
      <c r="KQG68" s="244"/>
      <c r="KQH68" s="241"/>
      <c r="KQI68" s="241"/>
      <c r="KQJ68" s="244"/>
      <c r="KQK68" s="244"/>
      <c r="KQL68" s="244"/>
      <c r="KQM68" s="241"/>
      <c r="KQN68" s="241"/>
      <c r="KQO68" s="244"/>
      <c r="KQP68" s="241"/>
      <c r="KQQ68" s="241"/>
      <c r="KQR68" s="244"/>
      <c r="KQS68" s="244"/>
      <c r="KQT68" s="244"/>
      <c r="KQU68" s="241"/>
      <c r="KQV68" s="241"/>
      <c r="KQW68" s="244"/>
      <c r="KQX68" s="241"/>
      <c r="KQY68" s="241"/>
      <c r="KQZ68" s="244"/>
      <c r="KRA68" s="244"/>
      <c r="KRB68" s="244"/>
      <c r="KRC68" s="241"/>
      <c r="KRD68" s="241"/>
      <c r="KRE68" s="244"/>
      <c r="KRF68" s="241"/>
      <c r="KRG68" s="241"/>
      <c r="KRH68" s="244"/>
      <c r="KRI68" s="244"/>
      <c r="KRJ68" s="244"/>
      <c r="KRK68" s="241"/>
      <c r="KRL68" s="241"/>
      <c r="KRM68" s="244"/>
      <c r="KRN68" s="241"/>
      <c r="KRO68" s="241"/>
      <c r="KRP68" s="244"/>
      <c r="KRQ68" s="244"/>
      <c r="KRR68" s="244"/>
      <c r="KRS68" s="241"/>
      <c r="KRT68" s="241"/>
      <c r="KRU68" s="244"/>
      <c r="KRV68" s="241"/>
      <c r="KRW68" s="241"/>
      <c r="KRX68" s="244"/>
      <c r="KRY68" s="244"/>
      <c r="KRZ68" s="244"/>
      <c r="KSA68" s="241"/>
      <c r="KSB68" s="241"/>
      <c r="KSC68" s="244"/>
      <c r="KSD68" s="241"/>
      <c r="KSE68" s="241"/>
      <c r="KSF68" s="244"/>
      <c r="KSG68" s="244"/>
      <c r="KSH68" s="244"/>
      <c r="KSI68" s="241"/>
      <c r="KSJ68" s="241"/>
      <c r="KSK68" s="244"/>
      <c r="KSL68" s="241"/>
      <c r="KSM68" s="241"/>
      <c r="KSN68" s="244"/>
      <c r="KSO68" s="244"/>
      <c r="KSP68" s="244"/>
      <c r="KSQ68" s="241"/>
      <c r="KSR68" s="241"/>
      <c r="KSS68" s="244"/>
      <c r="KST68" s="241"/>
      <c r="KSU68" s="241"/>
      <c r="KSV68" s="244"/>
      <c r="KSW68" s="244"/>
      <c r="KSX68" s="244"/>
      <c r="KSY68" s="241"/>
      <c r="KSZ68" s="241"/>
      <c r="KTA68" s="244"/>
      <c r="KTB68" s="241"/>
      <c r="KTC68" s="241"/>
      <c r="KTD68" s="244"/>
      <c r="KTE68" s="244"/>
      <c r="KTF68" s="244"/>
      <c r="KTG68" s="241"/>
      <c r="KTH68" s="241"/>
      <c r="KTI68" s="244"/>
      <c r="KTJ68" s="241"/>
      <c r="KTK68" s="241"/>
      <c r="KTL68" s="244"/>
      <c r="KTM68" s="244"/>
      <c r="KTN68" s="244"/>
      <c r="KTO68" s="241"/>
      <c r="KTP68" s="241"/>
      <c r="KTQ68" s="244"/>
      <c r="KTR68" s="241"/>
      <c r="KTS68" s="241"/>
      <c r="KTT68" s="244"/>
      <c r="KTU68" s="244"/>
      <c r="KTV68" s="244"/>
      <c r="KTW68" s="241"/>
      <c r="KTX68" s="241"/>
      <c r="KTY68" s="244"/>
      <c r="KTZ68" s="241"/>
      <c r="KUA68" s="241"/>
      <c r="KUB68" s="244"/>
      <c r="KUC68" s="244"/>
      <c r="KUD68" s="244"/>
      <c r="KUE68" s="241"/>
      <c r="KUF68" s="241"/>
      <c r="KUG68" s="244"/>
      <c r="KUH68" s="241"/>
      <c r="KUI68" s="241"/>
      <c r="KUJ68" s="244"/>
      <c r="KUK68" s="244"/>
      <c r="KUL68" s="244"/>
      <c r="KUM68" s="241"/>
      <c r="KUN68" s="241"/>
      <c r="KUO68" s="244"/>
      <c r="KUP68" s="241"/>
      <c r="KUQ68" s="241"/>
      <c r="KUR68" s="244"/>
      <c r="KUS68" s="244"/>
      <c r="KUT68" s="244"/>
      <c r="KUU68" s="241"/>
      <c r="KUV68" s="241"/>
      <c r="KUW68" s="244"/>
      <c r="KUX68" s="241"/>
      <c r="KUY68" s="241"/>
      <c r="KUZ68" s="244"/>
      <c r="KVA68" s="244"/>
      <c r="KVB68" s="244"/>
      <c r="KVC68" s="241"/>
      <c r="KVD68" s="241"/>
      <c r="KVE68" s="244"/>
      <c r="KVF68" s="241"/>
      <c r="KVG68" s="241"/>
      <c r="KVH68" s="244"/>
      <c r="KVI68" s="244"/>
      <c r="KVJ68" s="244"/>
      <c r="KVK68" s="241"/>
      <c r="KVL68" s="241"/>
      <c r="KVM68" s="244"/>
      <c r="KVN68" s="241"/>
      <c r="KVO68" s="241"/>
      <c r="KVP68" s="244"/>
      <c r="KVQ68" s="244"/>
      <c r="KVR68" s="244"/>
      <c r="KVS68" s="241"/>
      <c r="KVT68" s="241"/>
      <c r="KVU68" s="244"/>
      <c r="KVV68" s="241"/>
      <c r="KVW68" s="241"/>
      <c r="KVX68" s="244"/>
      <c r="KVY68" s="244"/>
      <c r="KVZ68" s="244"/>
      <c r="KWA68" s="241"/>
      <c r="KWB68" s="241"/>
      <c r="KWC68" s="244"/>
      <c r="KWD68" s="241"/>
      <c r="KWE68" s="241"/>
      <c r="KWF68" s="244"/>
      <c r="KWG68" s="244"/>
      <c r="KWH68" s="244"/>
      <c r="KWI68" s="241"/>
      <c r="KWJ68" s="241"/>
      <c r="KWK68" s="244"/>
      <c r="KWL68" s="241"/>
      <c r="KWM68" s="241"/>
      <c r="KWN68" s="244"/>
      <c r="KWO68" s="244"/>
      <c r="KWP68" s="244"/>
      <c r="KWQ68" s="241"/>
      <c r="KWR68" s="241"/>
      <c r="KWS68" s="244"/>
      <c r="KWT68" s="241"/>
      <c r="KWU68" s="241"/>
      <c r="KWV68" s="244"/>
      <c r="KWW68" s="244"/>
      <c r="KWX68" s="244"/>
      <c r="KWY68" s="241"/>
      <c r="KWZ68" s="241"/>
      <c r="KXA68" s="244"/>
      <c r="KXB68" s="241"/>
      <c r="KXC68" s="241"/>
      <c r="KXD68" s="244"/>
      <c r="KXE68" s="244"/>
      <c r="KXF68" s="244"/>
      <c r="KXG68" s="241"/>
      <c r="KXH68" s="241"/>
      <c r="KXI68" s="244"/>
      <c r="KXJ68" s="241"/>
      <c r="KXK68" s="241"/>
      <c r="KXL68" s="244"/>
      <c r="KXM68" s="244"/>
      <c r="KXN68" s="244"/>
      <c r="KXO68" s="241"/>
      <c r="KXP68" s="241"/>
      <c r="KXQ68" s="244"/>
      <c r="KXR68" s="241"/>
      <c r="KXS68" s="241"/>
      <c r="KXT68" s="244"/>
      <c r="KXU68" s="244"/>
      <c r="KXV68" s="244"/>
      <c r="KXW68" s="241"/>
      <c r="KXX68" s="241"/>
      <c r="KXY68" s="244"/>
      <c r="KXZ68" s="241"/>
      <c r="KYA68" s="241"/>
      <c r="KYB68" s="244"/>
      <c r="KYC68" s="244"/>
      <c r="KYD68" s="244"/>
      <c r="KYE68" s="241"/>
      <c r="KYF68" s="241"/>
      <c r="KYG68" s="244"/>
      <c r="KYH68" s="241"/>
      <c r="KYI68" s="241"/>
      <c r="KYJ68" s="244"/>
      <c r="KYK68" s="244"/>
      <c r="KYL68" s="244"/>
      <c r="KYM68" s="241"/>
      <c r="KYN68" s="241"/>
      <c r="KYO68" s="244"/>
      <c r="KYP68" s="241"/>
      <c r="KYQ68" s="241"/>
      <c r="KYR68" s="244"/>
      <c r="KYS68" s="244"/>
      <c r="KYT68" s="244"/>
      <c r="KYU68" s="241"/>
      <c r="KYV68" s="241"/>
      <c r="KYW68" s="244"/>
      <c r="KYX68" s="241"/>
      <c r="KYY68" s="241"/>
      <c r="KYZ68" s="244"/>
      <c r="KZA68" s="244"/>
      <c r="KZB68" s="244"/>
      <c r="KZC68" s="241"/>
      <c r="KZD68" s="241"/>
      <c r="KZE68" s="244"/>
      <c r="KZF68" s="241"/>
      <c r="KZG68" s="241"/>
      <c r="KZH68" s="244"/>
      <c r="KZI68" s="244"/>
      <c r="KZJ68" s="244"/>
      <c r="KZK68" s="241"/>
      <c r="KZL68" s="241"/>
      <c r="KZM68" s="244"/>
      <c r="KZN68" s="241"/>
      <c r="KZO68" s="241"/>
      <c r="KZP68" s="244"/>
      <c r="KZQ68" s="244"/>
      <c r="KZR68" s="244"/>
      <c r="KZS68" s="241"/>
      <c r="KZT68" s="241"/>
      <c r="KZU68" s="244"/>
      <c r="KZV68" s="241"/>
      <c r="KZW68" s="241"/>
      <c r="KZX68" s="244"/>
      <c r="KZY68" s="244"/>
      <c r="KZZ68" s="244"/>
      <c r="LAA68" s="241"/>
      <c r="LAB68" s="241"/>
      <c r="LAC68" s="244"/>
      <c r="LAD68" s="241"/>
      <c r="LAE68" s="241"/>
      <c r="LAF68" s="244"/>
      <c r="LAG68" s="244"/>
      <c r="LAH68" s="244"/>
      <c r="LAI68" s="241"/>
      <c r="LAJ68" s="241"/>
      <c r="LAK68" s="244"/>
      <c r="LAL68" s="241"/>
      <c r="LAM68" s="241"/>
      <c r="LAN68" s="244"/>
      <c r="LAO68" s="244"/>
      <c r="LAP68" s="244"/>
      <c r="LAQ68" s="241"/>
      <c r="LAR68" s="241"/>
      <c r="LAS68" s="244"/>
      <c r="LAT68" s="241"/>
      <c r="LAU68" s="241"/>
      <c r="LAV68" s="244"/>
      <c r="LAW68" s="244"/>
      <c r="LAX68" s="244"/>
      <c r="LAY68" s="241"/>
      <c r="LAZ68" s="241"/>
      <c r="LBA68" s="244"/>
      <c r="LBB68" s="241"/>
      <c r="LBC68" s="241"/>
      <c r="LBD68" s="244"/>
      <c r="LBE68" s="244"/>
      <c r="LBF68" s="244"/>
      <c r="LBG68" s="241"/>
      <c r="LBH68" s="241"/>
      <c r="LBI68" s="244"/>
      <c r="LBJ68" s="241"/>
      <c r="LBK68" s="241"/>
      <c r="LBL68" s="244"/>
      <c r="LBM68" s="244"/>
      <c r="LBN68" s="244"/>
      <c r="LBO68" s="241"/>
      <c r="LBP68" s="241"/>
      <c r="LBQ68" s="244"/>
      <c r="LBR68" s="241"/>
      <c r="LBS68" s="241"/>
      <c r="LBT68" s="244"/>
      <c r="LBU68" s="244"/>
      <c r="LBV68" s="244"/>
      <c r="LBW68" s="241"/>
      <c r="LBX68" s="241"/>
      <c r="LBY68" s="244"/>
      <c r="LBZ68" s="241"/>
      <c r="LCA68" s="241"/>
      <c r="LCB68" s="244"/>
      <c r="LCC68" s="244"/>
      <c r="LCD68" s="244"/>
      <c r="LCE68" s="241"/>
      <c r="LCF68" s="241"/>
      <c r="LCG68" s="244"/>
      <c r="LCH68" s="241"/>
      <c r="LCI68" s="241"/>
      <c r="LCJ68" s="244"/>
      <c r="LCK68" s="244"/>
      <c r="LCL68" s="244"/>
      <c r="LCM68" s="241"/>
      <c r="LCN68" s="241"/>
      <c r="LCO68" s="244"/>
      <c r="LCP68" s="241"/>
      <c r="LCQ68" s="241"/>
      <c r="LCR68" s="244"/>
      <c r="LCS68" s="244"/>
      <c r="LCT68" s="244"/>
      <c r="LCU68" s="241"/>
      <c r="LCV68" s="241"/>
      <c r="LCW68" s="244"/>
      <c r="LCX68" s="241"/>
      <c r="LCY68" s="241"/>
      <c r="LCZ68" s="244"/>
      <c r="LDA68" s="244"/>
      <c r="LDB68" s="244"/>
      <c r="LDC68" s="241"/>
      <c r="LDD68" s="241"/>
      <c r="LDE68" s="244"/>
      <c r="LDF68" s="241"/>
      <c r="LDG68" s="241"/>
      <c r="LDH68" s="244"/>
      <c r="LDI68" s="244"/>
      <c r="LDJ68" s="244"/>
      <c r="LDK68" s="241"/>
      <c r="LDL68" s="241"/>
      <c r="LDM68" s="244"/>
      <c r="LDN68" s="241"/>
      <c r="LDO68" s="241"/>
      <c r="LDP68" s="244"/>
      <c r="LDQ68" s="244"/>
      <c r="LDR68" s="244"/>
      <c r="LDS68" s="241"/>
      <c r="LDT68" s="241"/>
      <c r="LDU68" s="244"/>
      <c r="LDV68" s="241"/>
      <c r="LDW68" s="241"/>
      <c r="LDX68" s="244"/>
      <c r="LDY68" s="244"/>
      <c r="LDZ68" s="244"/>
      <c r="LEA68" s="241"/>
      <c r="LEB68" s="241"/>
      <c r="LEC68" s="244"/>
      <c r="LED68" s="241"/>
      <c r="LEE68" s="241"/>
      <c r="LEF68" s="244"/>
      <c r="LEG68" s="244"/>
      <c r="LEH68" s="244"/>
      <c r="LEI68" s="241"/>
      <c r="LEJ68" s="241"/>
      <c r="LEK68" s="244"/>
      <c r="LEL68" s="241"/>
      <c r="LEM68" s="241"/>
      <c r="LEN68" s="244"/>
      <c r="LEO68" s="244"/>
      <c r="LEP68" s="244"/>
      <c r="LEQ68" s="241"/>
      <c r="LER68" s="241"/>
      <c r="LES68" s="244"/>
      <c r="LET68" s="241"/>
      <c r="LEU68" s="241"/>
      <c r="LEV68" s="244"/>
      <c r="LEW68" s="244"/>
      <c r="LEX68" s="244"/>
      <c r="LEY68" s="241"/>
      <c r="LEZ68" s="241"/>
      <c r="LFA68" s="244"/>
      <c r="LFB68" s="241"/>
      <c r="LFC68" s="241"/>
      <c r="LFD68" s="244"/>
      <c r="LFE68" s="244"/>
      <c r="LFF68" s="244"/>
      <c r="LFG68" s="241"/>
      <c r="LFH68" s="241"/>
      <c r="LFI68" s="244"/>
      <c r="LFJ68" s="241"/>
      <c r="LFK68" s="241"/>
      <c r="LFL68" s="244"/>
      <c r="LFM68" s="244"/>
      <c r="LFN68" s="244"/>
      <c r="LFO68" s="241"/>
      <c r="LFP68" s="241"/>
      <c r="LFQ68" s="244"/>
      <c r="LFR68" s="241"/>
      <c r="LFS68" s="241"/>
      <c r="LFT68" s="244"/>
      <c r="LFU68" s="244"/>
      <c r="LFV68" s="244"/>
      <c r="LFW68" s="241"/>
      <c r="LFX68" s="241"/>
      <c r="LFY68" s="244"/>
      <c r="LFZ68" s="241"/>
      <c r="LGA68" s="241"/>
      <c r="LGB68" s="244"/>
      <c r="LGC68" s="244"/>
      <c r="LGD68" s="244"/>
      <c r="LGE68" s="241"/>
      <c r="LGF68" s="241"/>
      <c r="LGG68" s="244"/>
      <c r="LGH68" s="241"/>
      <c r="LGI68" s="241"/>
      <c r="LGJ68" s="244"/>
      <c r="LGK68" s="244"/>
      <c r="LGL68" s="244"/>
      <c r="LGM68" s="241"/>
      <c r="LGN68" s="241"/>
      <c r="LGO68" s="244"/>
      <c r="LGP68" s="241"/>
      <c r="LGQ68" s="241"/>
      <c r="LGR68" s="244"/>
      <c r="LGS68" s="244"/>
      <c r="LGT68" s="244"/>
      <c r="LGU68" s="241"/>
      <c r="LGV68" s="241"/>
      <c r="LGW68" s="244"/>
      <c r="LGX68" s="241"/>
      <c r="LGY68" s="241"/>
      <c r="LGZ68" s="244"/>
      <c r="LHA68" s="244"/>
      <c r="LHB68" s="244"/>
      <c r="LHC68" s="241"/>
      <c r="LHD68" s="241"/>
      <c r="LHE68" s="244"/>
      <c r="LHF68" s="241"/>
      <c r="LHG68" s="241"/>
      <c r="LHH68" s="244"/>
      <c r="LHI68" s="244"/>
      <c r="LHJ68" s="244"/>
      <c r="LHK68" s="241"/>
      <c r="LHL68" s="241"/>
      <c r="LHM68" s="244"/>
      <c r="LHN68" s="241"/>
      <c r="LHO68" s="241"/>
      <c r="LHP68" s="244"/>
      <c r="LHQ68" s="244"/>
      <c r="LHR68" s="244"/>
      <c r="LHS68" s="241"/>
      <c r="LHT68" s="241"/>
      <c r="LHU68" s="244"/>
      <c r="LHV68" s="241"/>
      <c r="LHW68" s="241"/>
      <c r="LHX68" s="244"/>
      <c r="LHY68" s="244"/>
      <c r="LHZ68" s="244"/>
      <c r="LIA68" s="241"/>
      <c r="LIB68" s="241"/>
      <c r="LIC68" s="244"/>
      <c r="LID68" s="241"/>
      <c r="LIE68" s="241"/>
      <c r="LIF68" s="244"/>
      <c r="LIG68" s="244"/>
      <c r="LIH68" s="244"/>
      <c r="LII68" s="241"/>
      <c r="LIJ68" s="241"/>
      <c r="LIK68" s="244"/>
      <c r="LIL68" s="241"/>
      <c r="LIM68" s="241"/>
      <c r="LIN68" s="244"/>
      <c r="LIO68" s="244"/>
      <c r="LIP68" s="244"/>
      <c r="LIQ68" s="241"/>
      <c r="LIR68" s="241"/>
      <c r="LIS68" s="244"/>
      <c r="LIT68" s="241"/>
      <c r="LIU68" s="241"/>
      <c r="LIV68" s="244"/>
      <c r="LIW68" s="244"/>
      <c r="LIX68" s="244"/>
      <c r="LIY68" s="241"/>
      <c r="LIZ68" s="241"/>
      <c r="LJA68" s="244"/>
      <c r="LJB68" s="241"/>
      <c r="LJC68" s="241"/>
      <c r="LJD68" s="244"/>
      <c r="LJE68" s="244"/>
      <c r="LJF68" s="244"/>
      <c r="LJG68" s="241"/>
      <c r="LJH68" s="241"/>
      <c r="LJI68" s="244"/>
      <c r="LJJ68" s="241"/>
      <c r="LJK68" s="241"/>
      <c r="LJL68" s="244"/>
      <c r="LJM68" s="244"/>
      <c r="LJN68" s="244"/>
      <c r="LJO68" s="241"/>
      <c r="LJP68" s="241"/>
      <c r="LJQ68" s="244"/>
      <c r="LJR68" s="241"/>
      <c r="LJS68" s="241"/>
      <c r="LJT68" s="244"/>
      <c r="LJU68" s="244"/>
      <c r="LJV68" s="244"/>
      <c r="LJW68" s="241"/>
      <c r="LJX68" s="241"/>
      <c r="LJY68" s="244"/>
      <c r="LJZ68" s="241"/>
      <c r="LKA68" s="241"/>
      <c r="LKB68" s="244"/>
      <c r="LKC68" s="244"/>
      <c r="LKD68" s="244"/>
      <c r="LKE68" s="241"/>
      <c r="LKF68" s="241"/>
      <c r="LKG68" s="244"/>
      <c r="LKH68" s="241"/>
      <c r="LKI68" s="241"/>
      <c r="LKJ68" s="244"/>
      <c r="LKK68" s="244"/>
      <c r="LKL68" s="244"/>
      <c r="LKM68" s="241"/>
      <c r="LKN68" s="241"/>
      <c r="LKO68" s="244"/>
      <c r="LKP68" s="241"/>
      <c r="LKQ68" s="241"/>
      <c r="LKR68" s="244"/>
      <c r="LKS68" s="244"/>
      <c r="LKT68" s="244"/>
      <c r="LKU68" s="241"/>
      <c r="LKV68" s="241"/>
      <c r="LKW68" s="244"/>
      <c r="LKX68" s="241"/>
      <c r="LKY68" s="241"/>
      <c r="LKZ68" s="244"/>
      <c r="LLA68" s="244"/>
      <c r="LLB68" s="244"/>
      <c r="LLC68" s="241"/>
      <c r="LLD68" s="241"/>
      <c r="LLE68" s="244"/>
      <c r="LLF68" s="241"/>
      <c r="LLG68" s="241"/>
      <c r="LLH68" s="244"/>
      <c r="LLI68" s="244"/>
      <c r="LLJ68" s="244"/>
      <c r="LLK68" s="241"/>
      <c r="LLL68" s="241"/>
      <c r="LLM68" s="244"/>
      <c r="LLN68" s="241"/>
      <c r="LLO68" s="241"/>
      <c r="LLP68" s="244"/>
      <c r="LLQ68" s="244"/>
      <c r="LLR68" s="244"/>
      <c r="LLS68" s="241"/>
      <c r="LLT68" s="241"/>
      <c r="LLU68" s="244"/>
      <c r="LLV68" s="241"/>
      <c r="LLW68" s="241"/>
      <c r="LLX68" s="244"/>
      <c r="LLY68" s="244"/>
      <c r="LLZ68" s="244"/>
      <c r="LMA68" s="241"/>
      <c r="LMB68" s="241"/>
      <c r="LMC68" s="244"/>
      <c r="LMD68" s="241"/>
      <c r="LME68" s="241"/>
      <c r="LMF68" s="244"/>
      <c r="LMG68" s="244"/>
      <c r="LMH68" s="244"/>
      <c r="LMI68" s="241"/>
      <c r="LMJ68" s="241"/>
      <c r="LMK68" s="244"/>
      <c r="LML68" s="241"/>
      <c r="LMM68" s="241"/>
      <c r="LMN68" s="244"/>
      <c r="LMO68" s="244"/>
      <c r="LMP68" s="244"/>
      <c r="LMQ68" s="241"/>
      <c r="LMR68" s="241"/>
      <c r="LMS68" s="244"/>
      <c r="LMT68" s="241"/>
      <c r="LMU68" s="241"/>
      <c r="LMV68" s="244"/>
      <c r="LMW68" s="244"/>
      <c r="LMX68" s="244"/>
      <c r="LMY68" s="241"/>
      <c r="LMZ68" s="241"/>
      <c r="LNA68" s="244"/>
      <c r="LNB68" s="241"/>
      <c r="LNC68" s="241"/>
      <c r="LND68" s="244"/>
      <c r="LNE68" s="244"/>
      <c r="LNF68" s="244"/>
      <c r="LNG68" s="241"/>
      <c r="LNH68" s="241"/>
      <c r="LNI68" s="244"/>
      <c r="LNJ68" s="241"/>
      <c r="LNK68" s="241"/>
      <c r="LNL68" s="244"/>
      <c r="LNM68" s="244"/>
      <c r="LNN68" s="244"/>
      <c r="LNO68" s="241"/>
      <c r="LNP68" s="241"/>
      <c r="LNQ68" s="244"/>
      <c r="LNR68" s="241"/>
      <c r="LNS68" s="241"/>
      <c r="LNT68" s="244"/>
      <c r="LNU68" s="244"/>
      <c r="LNV68" s="244"/>
      <c r="LNW68" s="241"/>
      <c r="LNX68" s="241"/>
      <c r="LNY68" s="244"/>
      <c r="LNZ68" s="241"/>
      <c r="LOA68" s="241"/>
      <c r="LOB68" s="244"/>
      <c r="LOC68" s="244"/>
      <c r="LOD68" s="244"/>
      <c r="LOE68" s="241"/>
      <c r="LOF68" s="241"/>
      <c r="LOG68" s="244"/>
      <c r="LOH68" s="241"/>
      <c r="LOI68" s="241"/>
      <c r="LOJ68" s="244"/>
      <c r="LOK68" s="244"/>
      <c r="LOL68" s="244"/>
      <c r="LOM68" s="241"/>
      <c r="LON68" s="241"/>
      <c r="LOO68" s="244"/>
      <c r="LOP68" s="241"/>
      <c r="LOQ68" s="241"/>
      <c r="LOR68" s="244"/>
      <c r="LOS68" s="244"/>
      <c r="LOT68" s="244"/>
      <c r="LOU68" s="241"/>
      <c r="LOV68" s="241"/>
      <c r="LOW68" s="244"/>
      <c r="LOX68" s="241"/>
      <c r="LOY68" s="241"/>
      <c r="LOZ68" s="244"/>
      <c r="LPA68" s="244"/>
      <c r="LPB68" s="244"/>
      <c r="LPC68" s="241"/>
      <c r="LPD68" s="241"/>
      <c r="LPE68" s="244"/>
      <c r="LPF68" s="241"/>
      <c r="LPG68" s="241"/>
      <c r="LPH68" s="244"/>
      <c r="LPI68" s="244"/>
      <c r="LPJ68" s="244"/>
      <c r="LPK68" s="241"/>
      <c r="LPL68" s="241"/>
      <c r="LPM68" s="244"/>
      <c r="LPN68" s="241"/>
      <c r="LPO68" s="241"/>
      <c r="LPP68" s="244"/>
      <c r="LPQ68" s="244"/>
      <c r="LPR68" s="244"/>
      <c r="LPS68" s="241"/>
      <c r="LPT68" s="241"/>
      <c r="LPU68" s="244"/>
      <c r="LPV68" s="241"/>
      <c r="LPW68" s="241"/>
      <c r="LPX68" s="244"/>
      <c r="LPY68" s="244"/>
      <c r="LPZ68" s="244"/>
      <c r="LQA68" s="241"/>
      <c r="LQB68" s="241"/>
      <c r="LQC68" s="244"/>
      <c r="LQD68" s="241"/>
      <c r="LQE68" s="241"/>
      <c r="LQF68" s="244"/>
      <c r="LQG68" s="244"/>
      <c r="LQH68" s="244"/>
      <c r="LQI68" s="241"/>
      <c r="LQJ68" s="241"/>
      <c r="LQK68" s="244"/>
      <c r="LQL68" s="241"/>
      <c r="LQM68" s="241"/>
      <c r="LQN68" s="244"/>
      <c r="LQO68" s="244"/>
      <c r="LQP68" s="244"/>
      <c r="LQQ68" s="241"/>
      <c r="LQR68" s="241"/>
      <c r="LQS68" s="244"/>
      <c r="LQT68" s="241"/>
      <c r="LQU68" s="241"/>
      <c r="LQV68" s="244"/>
      <c r="LQW68" s="244"/>
      <c r="LQX68" s="244"/>
      <c r="LQY68" s="241"/>
      <c r="LQZ68" s="241"/>
      <c r="LRA68" s="244"/>
      <c r="LRB68" s="241"/>
      <c r="LRC68" s="241"/>
      <c r="LRD68" s="244"/>
      <c r="LRE68" s="244"/>
      <c r="LRF68" s="244"/>
      <c r="LRG68" s="241"/>
      <c r="LRH68" s="241"/>
      <c r="LRI68" s="244"/>
      <c r="LRJ68" s="241"/>
      <c r="LRK68" s="241"/>
      <c r="LRL68" s="244"/>
      <c r="LRM68" s="244"/>
      <c r="LRN68" s="244"/>
      <c r="LRO68" s="241"/>
      <c r="LRP68" s="241"/>
      <c r="LRQ68" s="244"/>
      <c r="LRR68" s="241"/>
      <c r="LRS68" s="241"/>
      <c r="LRT68" s="244"/>
      <c r="LRU68" s="244"/>
      <c r="LRV68" s="244"/>
      <c r="LRW68" s="241"/>
      <c r="LRX68" s="241"/>
      <c r="LRY68" s="244"/>
      <c r="LRZ68" s="241"/>
      <c r="LSA68" s="241"/>
      <c r="LSB68" s="244"/>
      <c r="LSC68" s="244"/>
      <c r="LSD68" s="244"/>
      <c r="LSE68" s="241"/>
      <c r="LSF68" s="241"/>
      <c r="LSG68" s="244"/>
      <c r="LSH68" s="241"/>
      <c r="LSI68" s="241"/>
      <c r="LSJ68" s="244"/>
      <c r="LSK68" s="244"/>
      <c r="LSL68" s="244"/>
      <c r="LSM68" s="241"/>
      <c r="LSN68" s="241"/>
      <c r="LSO68" s="244"/>
      <c r="LSP68" s="241"/>
      <c r="LSQ68" s="241"/>
      <c r="LSR68" s="244"/>
      <c r="LSS68" s="244"/>
      <c r="LST68" s="244"/>
      <c r="LSU68" s="241"/>
      <c r="LSV68" s="241"/>
      <c r="LSW68" s="244"/>
      <c r="LSX68" s="241"/>
      <c r="LSY68" s="241"/>
      <c r="LSZ68" s="244"/>
      <c r="LTA68" s="244"/>
      <c r="LTB68" s="244"/>
      <c r="LTC68" s="241"/>
      <c r="LTD68" s="241"/>
      <c r="LTE68" s="244"/>
      <c r="LTF68" s="241"/>
      <c r="LTG68" s="241"/>
      <c r="LTH68" s="244"/>
      <c r="LTI68" s="244"/>
      <c r="LTJ68" s="244"/>
      <c r="LTK68" s="241"/>
      <c r="LTL68" s="241"/>
      <c r="LTM68" s="244"/>
      <c r="LTN68" s="241"/>
      <c r="LTO68" s="241"/>
      <c r="LTP68" s="244"/>
      <c r="LTQ68" s="244"/>
      <c r="LTR68" s="244"/>
      <c r="LTS68" s="241"/>
      <c r="LTT68" s="241"/>
      <c r="LTU68" s="244"/>
      <c r="LTV68" s="241"/>
      <c r="LTW68" s="241"/>
      <c r="LTX68" s="244"/>
      <c r="LTY68" s="244"/>
      <c r="LTZ68" s="244"/>
      <c r="LUA68" s="241"/>
      <c r="LUB68" s="241"/>
      <c r="LUC68" s="244"/>
      <c r="LUD68" s="241"/>
      <c r="LUE68" s="241"/>
      <c r="LUF68" s="244"/>
      <c r="LUG68" s="244"/>
      <c r="LUH68" s="244"/>
      <c r="LUI68" s="241"/>
      <c r="LUJ68" s="241"/>
      <c r="LUK68" s="244"/>
      <c r="LUL68" s="241"/>
      <c r="LUM68" s="241"/>
      <c r="LUN68" s="244"/>
      <c r="LUO68" s="244"/>
      <c r="LUP68" s="244"/>
      <c r="LUQ68" s="241"/>
      <c r="LUR68" s="241"/>
      <c r="LUS68" s="244"/>
      <c r="LUT68" s="241"/>
      <c r="LUU68" s="241"/>
      <c r="LUV68" s="244"/>
      <c r="LUW68" s="244"/>
      <c r="LUX68" s="244"/>
      <c r="LUY68" s="241"/>
      <c r="LUZ68" s="241"/>
      <c r="LVA68" s="244"/>
      <c r="LVB68" s="241"/>
      <c r="LVC68" s="241"/>
      <c r="LVD68" s="244"/>
      <c r="LVE68" s="244"/>
      <c r="LVF68" s="244"/>
      <c r="LVG68" s="241"/>
      <c r="LVH68" s="241"/>
      <c r="LVI68" s="244"/>
      <c r="LVJ68" s="241"/>
      <c r="LVK68" s="241"/>
      <c r="LVL68" s="244"/>
      <c r="LVM68" s="244"/>
      <c r="LVN68" s="244"/>
      <c r="LVO68" s="241"/>
      <c r="LVP68" s="241"/>
      <c r="LVQ68" s="244"/>
      <c r="LVR68" s="241"/>
      <c r="LVS68" s="241"/>
      <c r="LVT68" s="244"/>
      <c r="LVU68" s="244"/>
      <c r="LVV68" s="244"/>
      <c r="LVW68" s="241"/>
      <c r="LVX68" s="241"/>
      <c r="LVY68" s="244"/>
      <c r="LVZ68" s="241"/>
      <c r="LWA68" s="241"/>
      <c r="LWB68" s="244"/>
      <c r="LWC68" s="244"/>
      <c r="LWD68" s="244"/>
      <c r="LWE68" s="241"/>
      <c r="LWF68" s="241"/>
      <c r="LWG68" s="244"/>
      <c r="LWH68" s="241"/>
      <c r="LWI68" s="241"/>
      <c r="LWJ68" s="244"/>
      <c r="LWK68" s="244"/>
      <c r="LWL68" s="244"/>
      <c r="LWM68" s="241"/>
      <c r="LWN68" s="241"/>
      <c r="LWO68" s="244"/>
      <c r="LWP68" s="241"/>
      <c r="LWQ68" s="241"/>
      <c r="LWR68" s="244"/>
      <c r="LWS68" s="244"/>
      <c r="LWT68" s="244"/>
      <c r="LWU68" s="241"/>
      <c r="LWV68" s="241"/>
      <c r="LWW68" s="244"/>
      <c r="LWX68" s="241"/>
      <c r="LWY68" s="241"/>
      <c r="LWZ68" s="244"/>
      <c r="LXA68" s="244"/>
      <c r="LXB68" s="244"/>
      <c r="LXC68" s="241"/>
      <c r="LXD68" s="241"/>
      <c r="LXE68" s="244"/>
      <c r="LXF68" s="241"/>
      <c r="LXG68" s="241"/>
      <c r="LXH68" s="244"/>
      <c r="LXI68" s="244"/>
      <c r="LXJ68" s="244"/>
      <c r="LXK68" s="241"/>
      <c r="LXL68" s="241"/>
      <c r="LXM68" s="244"/>
      <c r="LXN68" s="241"/>
      <c r="LXO68" s="241"/>
      <c r="LXP68" s="244"/>
      <c r="LXQ68" s="244"/>
      <c r="LXR68" s="244"/>
      <c r="LXS68" s="241"/>
      <c r="LXT68" s="241"/>
      <c r="LXU68" s="244"/>
      <c r="LXV68" s="241"/>
      <c r="LXW68" s="241"/>
      <c r="LXX68" s="244"/>
      <c r="LXY68" s="244"/>
      <c r="LXZ68" s="244"/>
      <c r="LYA68" s="241"/>
      <c r="LYB68" s="241"/>
      <c r="LYC68" s="244"/>
      <c r="LYD68" s="241"/>
      <c r="LYE68" s="241"/>
      <c r="LYF68" s="244"/>
      <c r="LYG68" s="244"/>
      <c r="LYH68" s="244"/>
      <c r="LYI68" s="241"/>
      <c r="LYJ68" s="241"/>
      <c r="LYK68" s="244"/>
      <c r="LYL68" s="241"/>
      <c r="LYM68" s="241"/>
      <c r="LYN68" s="244"/>
      <c r="LYO68" s="244"/>
      <c r="LYP68" s="244"/>
      <c r="LYQ68" s="241"/>
      <c r="LYR68" s="241"/>
      <c r="LYS68" s="244"/>
      <c r="LYT68" s="241"/>
      <c r="LYU68" s="241"/>
      <c r="LYV68" s="244"/>
      <c r="LYW68" s="244"/>
      <c r="LYX68" s="244"/>
      <c r="LYY68" s="241"/>
      <c r="LYZ68" s="241"/>
      <c r="LZA68" s="244"/>
      <c r="LZB68" s="241"/>
      <c r="LZC68" s="241"/>
      <c r="LZD68" s="244"/>
      <c r="LZE68" s="244"/>
      <c r="LZF68" s="244"/>
      <c r="LZG68" s="241"/>
      <c r="LZH68" s="241"/>
      <c r="LZI68" s="244"/>
      <c r="LZJ68" s="241"/>
      <c r="LZK68" s="241"/>
      <c r="LZL68" s="244"/>
      <c r="LZM68" s="244"/>
      <c r="LZN68" s="244"/>
      <c r="LZO68" s="241"/>
      <c r="LZP68" s="241"/>
      <c r="LZQ68" s="244"/>
      <c r="LZR68" s="241"/>
      <c r="LZS68" s="241"/>
      <c r="LZT68" s="244"/>
      <c r="LZU68" s="244"/>
      <c r="LZV68" s="244"/>
      <c r="LZW68" s="241"/>
      <c r="LZX68" s="241"/>
      <c r="LZY68" s="244"/>
      <c r="LZZ68" s="241"/>
      <c r="MAA68" s="241"/>
      <c r="MAB68" s="244"/>
      <c r="MAC68" s="244"/>
      <c r="MAD68" s="244"/>
      <c r="MAE68" s="241"/>
      <c r="MAF68" s="241"/>
      <c r="MAG68" s="244"/>
      <c r="MAH68" s="241"/>
      <c r="MAI68" s="241"/>
      <c r="MAJ68" s="244"/>
      <c r="MAK68" s="244"/>
      <c r="MAL68" s="244"/>
      <c r="MAM68" s="241"/>
      <c r="MAN68" s="241"/>
      <c r="MAO68" s="244"/>
      <c r="MAP68" s="241"/>
      <c r="MAQ68" s="241"/>
      <c r="MAR68" s="244"/>
      <c r="MAS68" s="244"/>
      <c r="MAT68" s="244"/>
      <c r="MAU68" s="241"/>
      <c r="MAV68" s="241"/>
      <c r="MAW68" s="244"/>
      <c r="MAX68" s="241"/>
      <c r="MAY68" s="241"/>
      <c r="MAZ68" s="244"/>
      <c r="MBA68" s="244"/>
      <c r="MBB68" s="244"/>
      <c r="MBC68" s="241"/>
      <c r="MBD68" s="241"/>
      <c r="MBE68" s="244"/>
      <c r="MBF68" s="241"/>
      <c r="MBG68" s="241"/>
      <c r="MBH68" s="244"/>
      <c r="MBI68" s="244"/>
      <c r="MBJ68" s="244"/>
      <c r="MBK68" s="241"/>
      <c r="MBL68" s="241"/>
      <c r="MBM68" s="244"/>
      <c r="MBN68" s="241"/>
      <c r="MBO68" s="241"/>
      <c r="MBP68" s="244"/>
      <c r="MBQ68" s="244"/>
      <c r="MBR68" s="244"/>
      <c r="MBS68" s="241"/>
      <c r="MBT68" s="241"/>
      <c r="MBU68" s="244"/>
      <c r="MBV68" s="241"/>
      <c r="MBW68" s="241"/>
      <c r="MBX68" s="244"/>
      <c r="MBY68" s="244"/>
      <c r="MBZ68" s="244"/>
      <c r="MCA68" s="241"/>
      <c r="MCB68" s="241"/>
      <c r="MCC68" s="244"/>
      <c r="MCD68" s="241"/>
      <c r="MCE68" s="241"/>
      <c r="MCF68" s="244"/>
      <c r="MCG68" s="244"/>
      <c r="MCH68" s="244"/>
      <c r="MCI68" s="241"/>
      <c r="MCJ68" s="241"/>
      <c r="MCK68" s="244"/>
      <c r="MCL68" s="241"/>
      <c r="MCM68" s="241"/>
      <c r="MCN68" s="244"/>
      <c r="MCO68" s="244"/>
      <c r="MCP68" s="244"/>
      <c r="MCQ68" s="241"/>
      <c r="MCR68" s="241"/>
      <c r="MCS68" s="244"/>
      <c r="MCT68" s="241"/>
      <c r="MCU68" s="241"/>
      <c r="MCV68" s="244"/>
      <c r="MCW68" s="244"/>
      <c r="MCX68" s="244"/>
      <c r="MCY68" s="241"/>
      <c r="MCZ68" s="241"/>
      <c r="MDA68" s="244"/>
      <c r="MDB68" s="241"/>
      <c r="MDC68" s="241"/>
      <c r="MDD68" s="244"/>
      <c r="MDE68" s="244"/>
      <c r="MDF68" s="244"/>
      <c r="MDG68" s="241"/>
      <c r="MDH68" s="241"/>
      <c r="MDI68" s="244"/>
      <c r="MDJ68" s="241"/>
      <c r="MDK68" s="241"/>
      <c r="MDL68" s="244"/>
      <c r="MDM68" s="244"/>
      <c r="MDN68" s="244"/>
      <c r="MDO68" s="241"/>
      <c r="MDP68" s="241"/>
      <c r="MDQ68" s="244"/>
      <c r="MDR68" s="241"/>
      <c r="MDS68" s="241"/>
      <c r="MDT68" s="244"/>
      <c r="MDU68" s="244"/>
      <c r="MDV68" s="244"/>
      <c r="MDW68" s="241"/>
      <c r="MDX68" s="241"/>
      <c r="MDY68" s="244"/>
      <c r="MDZ68" s="241"/>
      <c r="MEA68" s="241"/>
      <c r="MEB68" s="244"/>
      <c r="MEC68" s="244"/>
      <c r="MED68" s="244"/>
      <c r="MEE68" s="241"/>
      <c r="MEF68" s="241"/>
      <c r="MEG68" s="244"/>
      <c r="MEH68" s="241"/>
      <c r="MEI68" s="241"/>
      <c r="MEJ68" s="244"/>
      <c r="MEK68" s="244"/>
      <c r="MEL68" s="244"/>
      <c r="MEM68" s="241"/>
      <c r="MEN68" s="241"/>
      <c r="MEO68" s="244"/>
      <c r="MEP68" s="241"/>
      <c r="MEQ68" s="241"/>
      <c r="MER68" s="244"/>
      <c r="MES68" s="244"/>
      <c r="MET68" s="244"/>
      <c r="MEU68" s="241"/>
      <c r="MEV68" s="241"/>
      <c r="MEW68" s="244"/>
      <c r="MEX68" s="241"/>
      <c r="MEY68" s="241"/>
      <c r="MEZ68" s="244"/>
      <c r="MFA68" s="244"/>
      <c r="MFB68" s="244"/>
      <c r="MFC68" s="241"/>
      <c r="MFD68" s="241"/>
      <c r="MFE68" s="244"/>
      <c r="MFF68" s="241"/>
      <c r="MFG68" s="241"/>
      <c r="MFH68" s="244"/>
      <c r="MFI68" s="244"/>
      <c r="MFJ68" s="244"/>
      <c r="MFK68" s="241"/>
      <c r="MFL68" s="241"/>
      <c r="MFM68" s="244"/>
      <c r="MFN68" s="241"/>
      <c r="MFO68" s="241"/>
      <c r="MFP68" s="244"/>
      <c r="MFQ68" s="244"/>
      <c r="MFR68" s="244"/>
      <c r="MFS68" s="241"/>
      <c r="MFT68" s="241"/>
      <c r="MFU68" s="244"/>
      <c r="MFV68" s="241"/>
      <c r="MFW68" s="241"/>
      <c r="MFX68" s="244"/>
      <c r="MFY68" s="244"/>
      <c r="MFZ68" s="244"/>
      <c r="MGA68" s="241"/>
      <c r="MGB68" s="241"/>
      <c r="MGC68" s="244"/>
      <c r="MGD68" s="241"/>
      <c r="MGE68" s="241"/>
      <c r="MGF68" s="244"/>
      <c r="MGG68" s="244"/>
      <c r="MGH68" s="244"/>
      <c r="MGI68" s="241"/>
      <c r="MGJ68" s="241"/>
      <c r="MGK68" s="244"/>
      <c r="MGL68" s="241"/>
      <c r="MGM68" s="241"/>
      <c r="MGN68" s="244"/>
      <c r="MGO68" s="244"/>
      <c r="MGP68" s="244"/>
      <c r="MGQ68" s="241"/>
      <c r="MGR68" s="241"/>
      <c r="MGS68" s="244"/>
      <c r="MGT68" s="241"/>
      <c r="MGU68" s="241"/>
      <c r="MGV68" s="244"/>
      <c r="MGW68" s="244"/>
      <c r="MGX68" s="244"/>
      <c r="MGY68" s="241"/>
      <c r="MGZ68" s="241"/>
      <c r="MHA68" s="244"/>
      <c r="MHB68" s="241"/>
      <c r="MHC68" s="241"/>
      <c r="MHD68" s="244"/>
      <c r="MHE68" s="244"/>
      <c r="MHF68" s="244"/>
      <c r="MHG68" s="241"/>
      <c r="MHH68" s="241"/>
      <c r="MHI68" s="244"/>
      <c r="MHJ68" s="241"/>
      <c r="MHK68" s="241"/>
      <c r="MHL68" s="244"/>
      <c r="MHM68" s="244"/>
      <c r="MHN68" s="244"/>
      <c r="MHO68" s="241"/>
      <c r="MHP68" s="241"/>
      <c r="MHQ68" s="244"/>
      <c r="MHR68" s="241"/>
      <c r="MHS68" s="241"/>
      <c r="MHT68" s="244"/>
      <c r="MHU68" s="244"/>
      <c r="MHV68" s="244"/>
      <c r="MHW68" s="241"/>
      <c r="MHX68" s="241"/>
      <c r="MHY68" s="244"/>
      <c r="MHZ68" s="241"/>
      <c r="MIA68" s="241"/>
      <c r="MIB68" s="244"/>
      <c r="MIC68" s="244"/>
      <c r="MID68" s="244"/>
      <c r="MIE68" s="241"/>
      <c r="MIF68" s="241"/>
      <c r="MIG68" s="244"/>
      <c r="MIH68" s="241"/>
      <c r="MII68" s="241"/>
      <c r="MIJ68" s="244"/>
      <c r="MIK68" s="244"/>
      <c r="MIL68" s="244"/>
      <c r="MIM68" s="241"/>
      <c r="MIN68" s="241"/>
      <c r="MIO68" s="244"/>
      <c r="MIP68" s="241"/>
      <c r="MIQ68" s="241"/>
      <c r="MIR68" s="244"/>
      <c r="MIS68" s="244"/>
      <c r="MIT68" s="244"/>
      <c r="MIU68" s="241"/>
      <c r="MIV68" s="241"/>
      <c r="MIW68" s="244"/>
      <c r="MIX68" s="241"/>
      <c r="MIY68" s="241"/>
      <c r="MIZ68" s="244"/>
      <c r="MJA68" s="244"/>
      <c r="MJB68" s="244"/>
      <c r="MJC68" s="241"/>
      <c r="MJD68" s="241"/>
      <c r="MJE68" s="244"/>
      <c r="MJF68" s="241"/>
      <c r="MJG68" s="241"/>
      <c r="MJH68" s="244"/>
      <c r="MJI68" s="244"/>
      <c r="MJJ68" s="244"/>
      <c r="MJK68" s="241"/>
      <c r="MJL68" s="241"/>
      <c r="MJM68" s="244"/>
      <c r="MJN68" s="241"/>
      <c r="MJO68" s="241"/>
      <c r="MJP68" s="244"/>
      <c r="MJQ68" s="244"/>
      <c r="MJR68" s="244"/>
      <c r="MJS68" s="241"/>
      <c r="MJT68" s="241"/>
      <c r="MJU68" s="244"/>
      <c r="MJV68" s="241"/>
      <c r="MJW68" s="241"/>
      <c r="MJX68" s="244"/>
      <c r="MJY68" s="244"/>
      <c r="MJZ68" s="244"/>
      <c r="MKA68" s="241"/>
      <c r="MKB68" s="241"/>
      <c r="MKC68" s="244"/>
      <c r="MKD68" s="241"/>
      <c r="MKE68" s="241"/>
      <c r="MKF68" s="244"/>
      <c r="MKG68" s="244"/>
      <c r="MKH68" s="244"/>
      <c r="MKI68" s="241"/>
      <c r="MKJ68" s="241"/>
      <c r="MKK68" s="244"/>
      <c r="MKL68" s="241"/>
      <c r="MKM68" s="241"/>
      <c r="MKN68" s="244"/>
      <c r="MKO68" s="244"/>
      <c r="MKP68" s="244"/>
      <c r="MKQ68" s="241"/>
      <c r="MKR68" s="241"/>
      <c r="MKS68" s="244"/>
      <c r="MKT68" s="241"/>
      <c r="MKU68" s="241"/>
      <c r="MKV68" s="244"/>
      <c r="MKW68" s="244"/>
      <c r="MKX68" s="244"/>
      <c r="MKY68" s="241"/>
      <c r="MKZ68" s="241"/>
      <c r="MLA68" s="244"/>
      <c r="MLB68" s="241"/>
      <c r="MLC68" s="241"/>
      <c r="MLD68" s="244"/>
      <c r="MLE68" s="244"/>
      <c r="MLF68" s="244"/>
      <c r="MLG68" s="241"/>
      <c r="MLH68" s="241"/>
      <c r="MLI68" s="244"/>
      <c r="MLJ68" s="241"/>
      <c r="MLK68" s="241"/>
      <c r="MLL68" s="244"/>
      <c r="MLM68" s="244"/>
      <c r="MLN68" s="244"/>
      <c r="MLO68" s="241"/>
      <c r="MLP68" s="241"/>
      <c r="MLQ68" s="244"/>
      <c r="MLR68" s="241"/>
      <c r="MLS68" s="241"/>
      <c r="MLT68" s="244"/>
      <c r="MLU68" s="244"/>
      <c r="MLV68" s="244"/>
      <c r="MLW68" s="241"/>
      <c r="MLX68" s="241"/>
      <c r="MLY68" s="244"/>
      <c r="MLZ68" s="241"/>
      <c r="MMA68" s="241"/>
      <c r="MMB68" s="244"/>
      <c r="MMC68" s="244"/>
      <c r="MMD68" s="244"/>
      <c r="MME68" s="241"/>
      <c r="MMF68" s="241"/>
      <c r="MMG68" s="244"/>
      <c r="MMH68" s="241"/>
      <c r="MMI68" s="241"/>
      <c r="MMJ68" s="244"/>
      <c r="MMK68" s="244"/>
      <c r="MML68" s="244"/>
      <c r="MMM68" s="241"/>
      <c r="MMN68" s="241"/>
      <c r="MMO68" s="244"/>
      <c r="MMP68" s="241"/>
      <c r="MMQ68" s="241"/>
      <c r="MMR68" s="244"/>
      <c r="MMS68" s="244"/>
      <c r="MMT68" s="244"/>
      <c r="MMU68" s="241"/>
      <c r="MMV68" s="241"/>
      <c r="MMW68" s="244"/>
      <c r="MMX68" s="241"/>
      <c r="MMY68" s="241"/>
      <c r="MMZ68" s="244"/>
      <c r="MNA68" s="244"/>
      <c r="MNB68" s="244"/>
      <c r="MNC68" s="241"/>
      <c r="MND68" s="241"/>
      <c r="MNE68" s="244"/>
      <c r="MNF68" s="241"/>
      <c r="MNG68" s="241"/>
      <c r="MNH68" s="244"/>
      <c r="MNI68" s="244"/>
      <c r="MNJ68" s="244"/>
      <c r="MNK68" s="241"/>
      <c r="MNL68" s="241"/>
      <c r="MNM68" s="244"/>
      <c r="MNN68" s="241"/>
      <c r="MNO68" s="241"/>
      <c r="MNP68" s="244"/>
      <c r="MNQ68" s="244"/>
      <c r="MNR68" s="244"/>
      <c r="MNS68" s="241"/>
      <c r="MNT68" s="241"/>
      <c r="MNU68" s="244"/>
      <c r="MNV68" s="241"/>
      <c r="MNW68" s="241"/>
      <c r="MNX68" s="244"/>
      <c r="MNY68" s="244"/>
      <c r="MNZ68" s="244"/>
      <c r="MOA68" s="241"/>
      <c r="MOB68" s="241"/>
      <c r="MOC68" s="244"/>
      <c r="MOD68" s="241"/>
      <c r="MOE68" s="241"/>
      <c r="MOF68" s="244"/>
      <c r="MOG68" s="244"/>
      <c r="MOH68" s="244"/>
      <c r="MOI68" s="241"/>
      <c r="MOJ68" s="241"/>
      <c r="MOK68" s="244"/>
      <c r="MOL68" s="241"/>
      <c r="MOM68" s="241"/>
      <c r="MON68" s="244"/>
      <c r="MOO68" s="244"/>
      <c r="MOP68" s="244"/>
      <c r="MOQ68" s="241"/>
      <c r="MOR68" s="241"/>
      <c r="MOS68" s="244"/>
      <c r="MOT68" s="241"/>
      <c r="MOU68" s="241"/>
      <c r="MOV68" s="244"/>
      <c r="MOW68" s="244"/>
      <c r="MOX68" s="244"/>
      <c r="MOY68" s="241"/>
      <c r="MOZ68" s="241"/>
      <c r="MPA68" s="244"/>
      <c r="MPB68" s="241"/>
      <c r="MPC68" s="241"/>
      <c r="MPD68" s="244"/>
      <c r="MPE68" s="244"/>
      <c r="MPF68" s="244"/>
      <c r="MPG68" s="241"/>
      <c r="MPH68" s="241"/>
      <c r="MPI68" s="244"/>
      <c r="MPJ68" s="241"/>
      <c r="MPK68" s="241"/>
      <c r="MPL68" s="244"/>
      <c r="MPM68" s="244"/>
      <c r="MPN68" s="244"/>
      <c r="MPO68" s="241"/>
      <c r="MPP68" s="241"/>
      <c r="MPQ68" s="244"/>
      <c r="MPR68" s="241"/>
      <c r="MPS68" s="241"/>
      <c r="MPT68" s="244"/>
      <c r="MPU68" s="244"/>
      <c r="MPV68" s="244"/>
      <c r="MPW68" s="241"/>
      <c r="MPX68" s="241"/>
      <c r="MPY68" s="244"/>
      <c r="MPZ68" s="241"/>
      <c r="MQA68" s="241"/>
      <c r="MQB68" s="244"/>
      <c r="MQC68" s="244"/>
      <c r="MQD68" s="244"/>
      <c r="MQE68" s="241"/>
      <c r="MQF68" s="241"/>
      <c r="MQG68" s="244"/>
      <c r="MQH68" s="241"/>
      <c r="MQI68" s="241"/>
      <c r="MQJ68" s="244"/>
      <c r="MQK68" s="244"/>
      <c r="MQL68" s="244"/>
      <c r="MQM68" s="241"/>
      <c r="MQN68" s="241"/>
      <c r="MQO68" s="244"/>
      <c r="MQP68" s="241"/>
      <c r="MQQ68" s="241"/>
      <c r="MQR68" s="244"/>
      <c r="MQS68" s="244"/>
      <c r="MQT68" s="244"/>
      <c r="MQU68" s="241"/>
      <c r="MQV68" s="241"/>
      <c r="MQW68" s="244"/>
      <c r="MQX68" s="241"/>
      <c r="MQY68" s="241"/>
      <c r="MQZ68" s="244"/>
      <c r="MRA68" s="244"/>
      <c r="MRB68" s="244"/>
      <c r="MRC68" s="241"/>
      <c r="MRD68" s="241"/>
      <c r="MRE68" s="244"/>
      <c r="MRF68" s="241"/>
      <c r="MRG68" s="241"/>
      <c r="MRH68" s="244"/>
      <c r="MRI68" s="244"/>
      <c r="MRJ68" s="244"/>
      <c r="MRK68" s="241"/>
      <c r="MRL68" s="241"/>
      <c r="MRM68" s="244"/>
      <c r="MRN68" s="241"/>
      <c r="MRO68" s="241"/>
      <c r="MRP68" s="244"/>
      <c r="MRQ68" s="244"/>
      <c r="MRR68" s="244"/>
      <c r="MRS68" s="241"/>
      <c r="MRT68" s="241"/>
      <c r="MRU68" s="244"/>
      <c r="MRV68" s="241"/>
      <c r="MRW68" s="241"/>
      <c r="MRX68" s="244"/>
      <c r="MRY68" s="244"/>
      <c r="MRZ68" s="244"/>
      <c r="MSA68" s="241"/>
      <c r="MSB68" s="241"/>
      <c r="MSC68" s="244"/>
      <c r="MSD68" s="241"/>
      <c r="MSE68" s="241"/>
      <c r="MSF68" s="244"/>
      <c r="MSG68" s="244"/>
      <c r="MSH68" s="244"/>
      <c r="MSI68" s="241"/>
      <c r="MSJ68" s="241"/>
      <c r="MSK68" s="244"/>
      <c r="MSL68" s="241"/>
      <c r="MSM68" s="241"/>
      <c r="MSN68" s="244"/>
      <c r="MSO68" s="244"/>
      <c r="MSP68" s="244"/>
      <c r="MSQ68" s="241"/>
      <c r="MSR68" s="241"/>
      <c r="MSS68" s="244"/>
      <c r="MST68" s="241"/>
      <c r="MSU68" s="241"/>
      <c r="MSV68" s="244"/>
      <c r="MSW68" s="244"/>
      <c r="MSX68" s="244"/>
      <c r="MSY68" s="241"/>
      <c r="MSZ68" s="241"/>
      <c r="MTA68" s="244"/>
      <c r="MTB68" s="241"/>
      <c r="MTC68" s="241"/>
      <c r="MTD68" s="244"/>
      <c r="MTE68" s="244"/>
      <c r="MTF68" s="244"/>
      <c r="MTG68" s="241"/>
      <c r="MTH68" s="241"/>
      <c r="MTI68" s="244"/>
      <c r="MTJ68" s="241"/>
      <c r="MTK68" s="241"/>
      <c r="MTL68" s="244"/>
      <c r="MTM68" s="244"/>
      <c r="MTN68" s="244"/>
      <c r="MTO68" s="241"/>
      <c r="MTP68" s="241"/>
      <c r="MTQ68" s="244"/>
      <c r="MTR68" s="241"/>
      <c r="MTS68" s="241"/>
      <c r="MTT68" s="244"/>
      <c r="MTU68" s="244"/>
      <c r="MTV68" s="244"/>
      <c r="MTW68" s="241"/>
      <c r="MTX68" s="241"/>
      <c r="MTY68" s="244"/>
      <c r="MTZ68" s="241"/>
      <c r="MUA68" s="241"/>
      <c r="MUB68" s="244"/>
      <c r="MUC68" s="244"/>
      <c r="MUD68" s="244"/>
      <c r="MUE68" s="241"/>
      <c r="MUF68" s="241"/>
      <c r="MUG68" s="244"/>
      <c r="MUH68" s="241"/>
      <c r="MUI68" s="241"/>
      <c r="MUJ68" s="244"/>
      <c r="MUK68" s="244"/>
      <c r="MUL68" s="244"/>
      <c r="MUM68" s="241"/>
      <c r="MUN68" s="241"/>
      <c r="MUO68" s="244"/>
      <c r="MUP68" s="241"/>
      <c r="MUQ68" s="241"/>
      <c r="MUR68" s="244"/>
      <c r="MUS68" s="244"/>
      <c r="MUT68" s="244"/>
      <c r="MUU68" s="241"/>
      <c r="MUV68" s="241"/>
      <c r="MUW68" s="244"/>
      <c r="MUX68" s="241"/>
      <c r="MUY68" s="241"/>
      <c r="MUZ68" s="244"/>
      <c r="MVA68" s="244"/>
      <c r="MVB68" s="244"/>
      <c r="MVC68" s="241"/>
      <c r="MVD68" s="241"/>
      <c r="MVE68" s="244"/>
      <c r="MVF68" s="241"/>
      <c r="MVG68" s="241"/>
      <c r="MVH68" s="244"/>
      <c r="MVI68" s="244"/>
      <c r="MVJ68" s="244"/>
      <c r="MVK68" s="241"/>
      <c r="MVL68" s="241"/>
      <c r="MVM68" s="244"/>
      <c r="MVN68" s="241"/>
      <c r="MVO68" s="241"/>
      <c r="MVP68" s="244"/>
      <c r="MVQ68" s="244"/>
      <c r="MVR68" s="244"/>
      <c r="MVS68" s="241"/>
      <c r="MVT68" s="241"/>
      <c r="MVU68" s="244"/>
      <c r="MVV68" s="241"/>
      <c r="MVW68" s="241"/>
      <c r="MVX68" s="244"/>
      <c r="MVY68" s="244"/>
      <c r="MVZ68" s="244"/>
      <c r="MWA68" s="241"/>
      <c r="MWB68" s="241"/>
      <c r="MWC68" s="244"/>
      <c r="MWD68" s="241"/>
      <c r="MWE68" s="241"/>
      <c r="MWF68" s="244"/>
      <c r="MWG68" s="244"/>
      <c r="MWH68" s="244"/>
      <c r="MWI68" s="241"/>
      <c r="MWJ68" s="241"/>
      <c r="MWK68" s="244"/>
      <c r="MWL68" s="241"/>
      <c r="MWM68" s="241"/>
      <c r="MWN68" s="244"/>
      <c r="MWO68" s="244"/>
      <c r="MWP68" s="244"/>
      <c r="MWQ68" s="241"/>
      <c r="MWR68" s="241"/>
      <c r="MWS68" s="244"/>
      <c r="MWT68" s="241"/>
      <c r="MWU68" s="241"/>
      <c r="MWV68" s="244"/>
      <c r="MWW68" s="244"/>
      <c r="MWX68" s="244"/>
      <c r="MWY68" s="241"/>
      <c r="MWZ68" s="241"/>
      <c r="MXA68" s="244"/>
      <c r="MXB68" s="241"/>
      <c r="MXC68" s="241"/>
      <c r="MXD68" s="244"/>
      <c r="MXE68" s="244"/>
      <c r="MXF68" s="244"/>
      <c r="MXG68" s="241"/>
      <c r="MXH68" s="241"/>
      <c r="MXI68" s="244"/>
      <c r="MXJ68" s="241"/>
      <c r="MXK68" s="241"/>
      <c r="MXL68" s="244"/>
      <c r="MXM68" s="244"/>
      <c r="MXN68" s="244"/>
      <c r="MXO68" s="241"/>
      <c r="MXP68" s="241"/>
      <c r="MXQ68" s="244"/>
      <c r="MXR68" s="241"/>
      <c r="MXS68" s="241"/>
      <c r="MXT68" s="244"/>
      <c r="MXU68" s="244"/>
      <c r="MXV68" s="244"/>
      <c r="MXW68" s="241"/>
      <c r="MXX68" s="241"/>
      <c r="MXY68" s="244"/>
      <c r="MXZ68" s="241"/>
      <c r="MYA68" s="241"/>
      <c r="MYB68" s="244"/>
      <c r="MYC68" s="244"/>
      <c r="MYD68" s="244"/>
      <c r="MYE68" s="241"/>
      <c r="MYF68" s="241"/>
      <c r="MYG68" s="244"/>
      <c r="MYH68" s="241"/>
      <c r="MYI68" s="241"/>
      <c r="MYJ68" s="244"/>
      <c r="MYK68" s="244"/>
      <c r="MYL68" s="244"/>
      <c r="MYM68" s="241"/>
      <c r="MYN68" s="241"/>
      <c r="MYO68" s="244"/>
      <c r="MYP68" s="241"/>
      <c r="MYQ68" s="241"/>
      <c r="MYR68" s="244"/>
      <c r="MYS68" s="244"/>
      <c r="MYT68" s="244"/>
      <c r="MYU68" s="241"/>
      <c r="MYV68" s="241"/>
      <c r="MYW68" s="244"/>
      <c r="MYX68" s="241"/>
      <c r="MYY68" s="241"/>
      <c r="MYZ68" s="244"/>
      <c r="MZA68" s="244"/>
      <c r="MZB68" s="244"/>
      <c r="MZC68" s="241"/>
      <c r="MZD68" s="241"/>
      <c r="MZE68" s="244"/>
      <c r="MZF68" s="241"/>
      <c r="MZG68" s="241"/>
      <c r="MZH68" s="244"/>
      <c r="MZI68" s="244"/>
      <c r="MZJ68" s="244"/>
      <c r="MZK68" s="241"/>
      <c r="MZL68" s="241"/>
      <c r="MZM68" s="244"/>
      <c r="MZN68" s="241"/>
      <c r="MZO68" s="241"/>
      <c r="MZP68" s="244"/>
      <c r="MZQ68" s="244"/>
      <c r="MZR68" s="244"/>
      <c r="MZS68" s="241"/>
      <c r="MZT68" s="241"/>
      <c r="MZU68" s="244"/>
      <c r="MZV68" s="241"/>
      <c r="MZW68" s="241"/>
      <c r="MZX68" s="244"/>
      <c r="MZY68" s="244"/>
      <c r="MZZ68" s="244"/>
      <c r="NAA68" s="241"/>
      <c r="NAB68" s="241"/>
      <c r="NAC68" s="244"/>
      <c r="NAD68" s="241"/>
      <c r="NAE68" s="241"/>
      <c r="NAF68" s="244"/>
      <c r="NAG68" s="244"/>
      <c r="NAH68" s="244"/>
      <c r="NAI68" s="241"/>
      <c r="NAJ68" s="241"/>
      <c r="NAK68" s="244"/>
      <c r="NAL68" s="241"/>
      <c r="NAM68" s="241"/>
      <c r="NAN68" s="244"/>
      <c r="NAO68" s="244"/>
      <c r="NAP68" s="244"/>
      <c r="NAQ68" s="241"/>
      <c r="NAR68" s="241"/>
      <c r="NAS68" s="244"/>
      <c r="NAT68" s="241"/>
      <c r="NAU68" s="241"/>
      <c r="NAV68" s="244"/>
      <c r="NAW68" s="244"/>
      <c r="NAX68" s="244"/>
      <c r="NAY68" s="241"/>
      <c r="NAZ68" s="241"/>
      <c r="NBA68" s="244"/>
      <c r="NBB68" s="241"/>
      <c r="NBC68" s="241"/>
      <c r="NBD68" s="244"/>
      <c r="NBE68" s="244"/>
      <c r="NBF68" s="244"/>
      <c r="NBG68" s="241"/>
      <c r="NBH68" s="241"/>
      <c r="NBI68" s="244"/>
      <c r="NBJ68" s="241"/>
      <c r="NBK68" s="241"/>
      <c r="NBL68" s="244"/>
      <c r="NBM68" s="244"/>
      <c r="NBN68" s="244"/>
      <c r="NBO68" s="241"/>
      <c r="NBP68" s="241"/>
      <c r="NBQ68" s="244"/>
      <c r="NBR68" s="241"/>
      <c r="NBS68" s="241"/>
      <c r="NBT68" s="244"/>
      <c r="NBU68" s="244"/>
      <c r="NBV68" s="244"/>
      <c r="NBW68" s="241"/>
      <c r="NBX68" s="241"/>
      <c r="NBY68" s="244"/>
      <c r="NBZ68" s="241"/>
      <c r="NCA68" s="241"/>
      <c r="NCB68" s="244"/>
      <c r="NCC68" s="244"/>
      <c r="NCD68" s="244"/>
      <c r="NCE68" s="241"/>
      <c r="NCF68" s="241"/>
      <c r="NCG68" s="244"/>
      <c r="NCH68" s="241"/>
      <c r="NCI68" s="241"/>
      <c r="NCJ68" s="244"/>
      <c r="NCK68" s="244"/>
      <c r="NCL68" s="244"/>
      <c r="NCM68" s="241"/>
      <c r="NCN68" s="241"/>
      <c r="NCO68" s="244"/>
      <c r="NCP68" s="241"/>
      <c r="NCQ68" s="241"/>
      <c r="NCR68" s="244"/>
      <c r="NCS68" s="244"/>
      <c r="NCT68" s="244"/>
      <c r="NCU68" s="241"/>
      <c r="NCV68" s="241"/>
      <c r="NCW68" s="244"/>
      <c r="NCX68" s="241"/>
      <c r="NCY68" s="241"/>
      <c r="NCZ68" s="244"/>
      <c r="NDA68" s="244"/>
      <c r="NDB68" s="244"/>
      <c r="NDC68" s="241"/>
      <c r="NDD68" s="241"/>
      <c r="NDE68" s="244"/>
      <c r="NDF68" s="241"/>
      <c r="NDG68" s="241"/>
      <c r="NDH68" s="244"/>
      <c r="NDI68" s="244"/>
      <c r="NDJ68" s="244"/>
      <c r="NDK68" s="241"/>
      <c r="NDL68" s="241"/>
      <c r="NDM68" s="244"/>
      <c r="NDN68" s="241"/>
      <c r="NDO68" s="241"/>
      <c r="NDP68" s="244"/>
      <c r="NDQ68" s="244"/>
      <c r="NDR68" s="244"/>
      <c r="NDS68" s="241"/>
      <c r="NDT68" s="241"/>
      <c r="NDU68" s="244"/>
      <c r="NDV68" s="241"/>
      <c r="NDW68" s="241"/>
      <c r="NDX68" s="244"/>
      <c r="NDY68" s="244"/>
      <c r="NDZ68" s="244"/>
      <c r="NEA68" s="241"/>
      <c r="NEB68" s="241"/>
      <c r="NEC68" s="244"/>
      <c r="NED68" s="241"/>
      <c r="NEE68" s="241"/>
      <c r="NEF68" s="244"/>
      <c r="NEG68" s="244"/>
      <c r="NEH68" s="244"/>
      <c r="NEI68" s="241"/>
      <c r="NEJ68" s="241"/>
      <c r="NEK68" s="244"/>
      <c r="NEL68" s="241"/>
      <c r="NEM68" s="241"/>
      <c r="NEN68" s="244"/>
      <c r="NEO68" s="244"/>
      <c r="NEP68" s="244"/>
      <c r="NEQ68" s="241"/>
      <c r="NER68" s="241"/>
      <c r="NES68" s="244"/>
      <c r="NET68" s="241"/>
      <c r="NEU68" s="241"/>
      <c r="NEV68" s="244"/>
      <c r="NEW68" s="244"/>
      <c r="NEX68" s="244"/>
      <c r="NEY68" s="241"/>
      <c r="NEZ68" s="241"/>
      <c r="NFA68" s="244"/>
      <c r="NFB68" s="241"/>
      <c r="NFC68" s="241"/>
      <c r="NFD68" s="244"/>
      <c r="NFE68" s="244"/>
      <c r="NFF68" s="244"/>
      <c r="NFG68" s="241"/>
      <c r="NFH68" s="241"/>
      <c r="NFI68" s="244"/>
      <c r="NFJ68" s="241"/>
      <c r="NFK68" s="241"/>
      <c r="NFL68" s="244"/>
      <c r="NFM68" s="244"/>
      <c r="NFN68" s="244"/>
      <c r="NFO68" s="241"/>
      <c r="NFP68" s="241"/>
      <c r="NFQ68" s="244"/>
      <c r="NFR68" s="241"/>
      <c r="NFS68" s="241"/>
      <c r="NFT68" s="244"/>
      <c r="NFU68" s="244"/>
      <c r="NFV68" s="244"/>
      <c r="NFW68" s="241"/>
      <c r="NFX68" s="241"/>
      <c r="NFY68" s="244"/>
      <c r="NFZ68" s="241"/>
      <c r="NGA68" s="241"/>
      <c r="NGB68" s="244"/>
      <c r="NGC68" s="244"/>
      <c r="NGD68" s="244"/>
      <c r="NGE68" s="241"/>
      <c r="NGF68" s="241"/>
      <c r="NGG68" s="244"/>
      <c r="NGH68" s="241"/>
      <c r="NGI68" s="241"/>
      <c r="NGJ68" s="244"/>
      <c r="NGK68" s="244"/>
      <c r="NGL68" s="244"/>
      <c r="NGM68" s="241"/>
      <c r="NGN68" s="241"/>
      <c r="NGO68" s="244"/>
      <c r="NGP68" s="241"/>
      <c r="NGQ68" s="241"/>
      <c r="NGR68" s="244"/>
      <c r="NGS68" s="244"/>
      <c r="NGT68" s="244"/>
      <c r="NGU68" s="241"/>
      <c r="NGV68" s="241"/>
      <c r="NGW68" s="244"/>
      <c r="NGX68" s="241"/>
      <c r="NGY68" s="241"/>
      <c r="NGZ68" s="244"/>
      <c r="NHA68" s="244"/>
      <c r="NHB68" s="244"/>
      <c r="NHC68" s="241"/>
      <c r="NHD68" s="241"/>
      <c r="NHE68" s="244"/>
      <c r="NHF68" s="241"/>
      <c r="NHG68" s="241"/>
      <c r="NHH68" s="244"/>
      <c r="NHI68" s="244"/>
      <c r="NHJ68" s="244"/>
      <c r="NHK68" s="241"/>
      <c r="NHL68" s="241"/>
      <c r="NHM68" s="244"/>
      <c r="NHN68" s="241"/>
      <c r="NHO68" s="241"/>
      <c r="NHP68" s="244"/>
      <c r="NHQ68" s="244"/>
      <c r="NHR68" s="244"/>
      <c r="NHS68" s="241"/>
      <c r="NHT68" s="241"/>
      <c r="NHU68" s="244"/>
      <c r="NHV68" s="241"/>
      <c r="NHW68" s="241"/>
      <c r="NHX68" s="244"/>
      <c r="NHY68" s="244"/>
      <c r="NHZ68" s="244"/>
      <c r="NIA68" s="241"/>
      <c r="NIB68" s="241"/>
      <c r="NIC68" s="244"/>
      <c r="NID68" s="241"/>
      <c r="NIE68" s="241"/>
      <c r="NIF68" s="244"/>
      <c r="NIG68" s="244"/>
      <c r="NIH68" s="244"/>
      <c r="NII68" s="241"/>
      <c r="NIJ68" s="241"/>
      <c r="NIK68" s="244"/>
      <c r="NIL68" s="241"/>
      <c r="NIM68" s="241"/>
      <c r="NIN68" s="244"/>
      <c r="NIO68" s="244"/>
      <c r="NIP68" s="244"/>
      <c r="NIQ68" s="241"/>
      <c r="NIR68" s="241"/>
      <c r="NIS68" s="244"/>
      <c r="NIT68" s="241"/>
      <c r="NIU68" s="241"/>
      <c r="NIV68" s="244"/>
      <c r="NIW68" s="244"/>
      <c r="NIX68" s="244"/>
      <c r="NIY68" s="241"/>
      <c r="NIZ68" s="241"/>
      <c r="NJA68" s="244"/>
      <c r="NJB68" s="241"/>
      <c r="NJC68" s="241"/>
      <c r="NJD68" s="244"/>
      <c r="NJE68" s="244"/>
      <c r="NJF68" s="244"/>
      <c r="NJG68" s="241"/>
      <c r="NJH68" s="241"/>
      <c r="NJI68" s="244"/>
      <c r="NJJ68" s="241"/>
      <c r="NJK68" s="241"/>
      <c r="NJL68" s="244"/>
      <c r="NJM68" s="244"/>
      <c r="NJN68" s="244"/>
      <c r="NJO68" s="241"/>
      <c r="NJP68" s="241"/>
      <c r="NJQ68" s="244"/>
      <c r="NJR68" s="241"/>
      <c r="NJS68" s="241"/>
      <c r="NJT68" s="244"/>
      <c r="NJU68" s="244"/>
      <c r="NJV68" s="244"/>
      <c r="NJW68" s="241"/>
      <c r="NJX68" s="241"/>
      <c r="NJY68" s="244"/>
      <c r="NJZ68" s="241"/>
      <c r="NKA68" s="241"/>
      <c r="NKB68" s="244"/>
      <c r="NKC68" s="244"/>
      <c r="NKD68" s="244"/>
      <c r="NKE68" s="241"/>
      <c r="NKF68" s="241"/>
      <c r="NKG68" s="244"/>
      <c r="NKH68" s="241"/>
      <c r="NKI68" s="241"/>
      <c r="NKJ68" s="244"/>
      <c r="NKK68" s="244"/>
      <c r="NKL68" s="244"/>
      <c r="NKM68" s="241"/>
      <c r="NKN68" s="241"/>
      <c r="NKO68" s="244"/>
      <c r="NKP68" s="241"/>
      <c r="NKQ68" s="241"/>
      <c r="NKR68" s="244"/>
      <c r="NKS68" s="244"/>
      <c r="NKT68" s="244"/>
      <c r="NKU68" s="241"/>
      <c r="NKV68" s="241"/>
      <c r="NKW68" s="244"/>
      <c r="NKX68" s="241"/>
      <c r="NKY68" s="241"/>
      <c r="NKZ68" s="244"/>
      <c r="NLA68" s="244"/>
      <c r="NLB68" s="244"/>
      <c r="NLC68" s="241"/>
      <c r="NLD68" s="241"/>
      <c r="NLE68" s="244"/>
      <c r="NLF68" s="241"/>
      <c r="NLG68" s="241"/>
      <c r="NLH68" s="244"/>
      <c r="NLI68" s="244"/>
      <c r="NLJ68" s="244"/>
      <c r="NLK68" s="241"/>
      <c r="NLL68" s="241"/>
      <c r="NLM68" s="244"/>
      <c r="NLN68" s="241"/>
      <c r="NLO68" s="241"/>
      <c r="NLP68" s="244"/>
      <c r="NLQ68" s="244"/>
      <c r="NLR68" s="244"/>
      <c r="NLS68" s="241"/>
      <c r="NLT68" s="241"/>
      <c r="NLU68" s="244"/>
      <c r="NLV68" s="241"/>
      <c r="NLW68" s="241"/>
      <c r="NLX68" s="244"/>
      <c r="NLY68" s="244"/>
      <c r="NLZ68" s="244"/>
      <c r="NMA68" s="241"/>
      <c r="NMB68" s="241"/>
      <c r="NMC68" s="244"/>
      <c r="NMD68" s="241"/>
      <c r="NME68" s="241"/>
      <c r="NMF68" s="244"/>
      <c r="NMG68" s="244"/>
      <c r="NMH68" s="244"/>
      <c r="NMI68" s="241"/>
      <c r="NMJ68" s="241"/>
      <c r="NMK68" s="244"/>
      <c r="NML68" s="241"/>
      <c r="NMM68" s="241"/>
      <c r="NMN68" s="244"/>
      <c r="NMO68" s="244"/>
      <c r="NMP68" s="244"/>
      <c r="NMQ68" s="241"/>
      <c r="NMR68" s="241"/>
      <c r="NMS68" s="244"/>
      <c r="NMT68" s="241"/>
      <c r="NMU68" s="241"/>
      <c r="NMV68" s="244"/>
      <c r="NMW68" s="244"/>
      <c r="NMX68" s="244"/>
      <c r="NMY68" s="241"/>
      <c r="NMZ68" s="241"/>
      <c r="NNA68" s="244"/>
      <c r="NNB68" s="241"/>
      <c r="NNC68" s="241"/>
      <c r="NND68" s="244"/>
      <c r="NNE68" s="244"/>
      <c r="NNF68" s="244"/>
      <c r="NNG68" s="241"/>
      <c r="NNH68" s="241"/>
      <c r="NNI68" s="244"/>
      <c r="NNJ68" s="241"/>
      <c r="NNK68" s="241"/>
      <c r="NNL68" s="244"/>
      <c r="NNM68" s="244"/>
      <c r="NNN68" s="244"/>
      <c r="NNO68" s="241"/>
      <c r="NNP68" s="241"/>
      <c r="NNQ68" s="244"/>
      <c r="NNR68" s="241"/>
      <c r="NNS68" s="241"/>
      <c r="NNT68" s="244"/>
      <c r="NNU68" s="244"/>
      <c r="NNV68" s="244"/>
      <c r="NNW68" s="241"/>
      <c r="NNX68" s="241"/>
      <c r="NNY68" s="244"/>
      <c r="NNZ68" s="241"/>
      <c r="NOA68" s="241"/>
      <c r="NOB68" s="244"/>
      <c r="NOC68" s="244"/>
      <c r="NOD68" s="244"/>
      <c r="NOE68" s="241"/>
      <c r="NOF68" s="241"/>
      <c r="NOG68" s="244"/>
      <c r="NOH68" s="241"/>
      <c r="NOI68" s="241"/>
      <c r="NOJ68" s="244"/>
      <c r="NOK68" s="244"/>
      <c r="NOL68" s="244"/>
      <c r="NOM68" s="241"/>
      <c r="NON68" s="241"/>
      <c r="NOO68" s="244"/>
      <c r="NOP68" s="241"/>
      <c r="NOQ68" s="241"/>
      <c r="NOR68" s="244"/>
      <c r="NOS68" s="244"/>
      <c r="NOT68" s="244"/>
      <c r="NOU68" s="241"/>
      <c r="NOV68" s="241"/>
      <c r="NOW68" s="244"/>
      <c r="NOX68" s="241"/>
      <c r="NOY68" s="241"/>
      <c r="NOZ68" s="244"/>
      <c r="NPA68" s="244"/>
      <c r="NPB68" s="244"/>
      <c r="NPC68" s="241"/>
      <c r="NPD68" s="241"/>
      <c r="NPE68" s="244"/>
      <c r="NPF68" s="241"/>
      <c r="NPG68" s="241"/>
      <c r="NPH68" s="244"/>
      <c r="NPI68" s="244"/>
      <c r="NPJ68" s="244"/>
      <c r="NPK68" s="241"/>
      <c r="NPL68" s="241"/>
      <c r="NPM68" s="244"/>
      <c r="NPN68" s="241"/>
      <c r="NPO68" s="241"/>
      <c r="NPP68" s="244"/>
      <c r="NPQ68" s="244"/>
      <c r="NPR68" s="244"/>
      <c r="NPS68" s="241"/>
      <c r="NPT68" s="241"/>
      <c r="NPU68" s="244"/>
      <c r="NPV68" s="241"/>
      <c r="NPW68" s="241"/>
      <c r="NPX68" s="244"/>
      <c r="NPY68" s="244"/>
      <c r="NPZ68" s="244"/>
      <c r="NQA68" s="241"/>
      <c r="NQB68" s="241"/>
      <c r="NQC68" s="244"/>
      <c r="NQD68" s="241"/>
      <c r="NQE68" s="241"/>
      <c r="NQF68" s="244"/>
      <c r="NQG68" s="244"/>
      <c r="NQH68" s="244"/>
      <c r="NQI68" s="241"/>
      <c r="NQJ68" s="241"/>
      <c r="NQK68" s="244"/>
      <c r="NQL68" s="241"/>
      <c r="NQM68" s="241"/>
      <c r="NQN68" s="244"/>
      <c r="NQO68" s="244"/>
      <c r="NQP68" s="244"/>
      <c r="NQQ68" s="241"/>
      <c r="NQR68" s="241"/>
      <c r="NQS68" s="244"/>
      <c r="NQT68" s="241"/>
      <c r="NQU68" s="241"/>
      <c r="NQV68" s="244"/>
      <c r="NQW68" s="244"/>
      <c r="NQX68" s="244"/>
      <c r="NQY68" s="241"/>
      <c r="NQZ68" s="241"/>
      <c r="NRA68" s="244"/>
      <c r="NRB68" s="241"/>
      <c r="NRC68" s="241"/>
      <c r="NRD68" s="244"/>
      <c r="NRE68" s="244"/>
      <c r="NRF68" s="244"/>
      <c r="NRG68" s="241"/>
      <c r="NRH68" s="241"/>
      <c r="NRI68" s="244"/>
      <c r="NRJ68" s="241"/>
      <c r="NRK68" s="241"/>
      <c r="NRL68" s="244"/>
      <c r="NRM68" s="244"/>
      <c r="NRN68" s="244"/>
      <c r="NRO68" s="241"/>
      <c r="NRP68" s="241"/>
      <c r="NRQ68" s="244"/>
      <c r="NRR68" s="241"/>
      <c r="NRS68" s="241"/>
      <c r="NRT68" s="244"/>
      <c r="NRU68" s="244"/>
      <c r="NRV68" s="244"/>
      <c r="NRW68" s="241"/>
      <c r="NRX68" s="241"/>
      <c r="NRY68" s="244"/>
      <c r="NRZ68" s="241"/>
      <c r="NSA68" s="241"/>
      <c r="NSB68" s="244"/>
      <c r="NSC68" s="244"/>
      <c r="NSD68" s="244"/>
      <c r="NSE68" s="241"/>
      <c r="NSF68" s="241"/>
      <c r="NSG68" s="244"/>
      <c r="NSH68" s="241"/>
      <c r="NSI68" s="241"/>
      <c r="NSJ68" s="244"/>
      <c r="NSK68" s="244"/>
      <c r="NSL68" s="244"/>
      <c r="NSM68" s="241"/>
      <c r="NSN68" s="241"/>
      <c r="NSO68" s="244"/>
      <c r="NSP68" s="241"/>
      <c r="NSQ68" s="241"/>
      <c r="NSR68" s="244"/>
      <c r="NSS68" s="244"/>
      <c r="NST68" s="244"/>
      <c r="NSU68" s="241"/>
      <c r="NSV68" s="241"/>
      <c r="NSW68" s="244"/>
      <c r="NSX68" s="241"/>
      <c r="NSY68" s="241"/>
      <c r="NSZ68" s="244"/>
      <c r="NTA68" s="244"/>
      <c r="NTB68" s="244"/>
      <c r="NTC68" s="241"/>
      <c r="NTD68" s="241"/>
      <c r="NTE68" s="244"/>
      <c r="NTF68" s="241"/>
      <c r="NTG68" s="241"/>
      <c r="NTH68" s="244"/>
      <c r="NTI68" s="244"/>
      <c r="NTJ68" s="244"/>
      <c r="NTK68" s="241"/>
      <c r="NTL68" s="241"/>
      <c r="NTM68" s="244"/>
      <c r="NTN68" s="241"/>
      <c r="NTO68" s="241"/>
      <c r="NTP68" s="244"/>
      <c r="NTQ68" s="244"/>
      <c r="NTR68" s="244"/>
      <c r="NTS68" s="241"/>
      <c r="NTT68" s="241"/>
      <c r="NTU68" s="244"/>
      <c r="NTV68" s="241"/>
      <c r="NTW68" s="241"/>
      <c r="NTX68" s="244"/>
      <c r="NTY68" s="244"/>
      <c r="NTZ68" s="244"/>
      <c r="NUA68" s="241"/>
      <c r="NUB68" s="241"/>
      <c r="NUC68" s="244"/>
      <c r="NUD68" s="241"/>
      <c r="NUE68" s="241"/>
      <c r="NUF68" s="244"/>
      <c r="NUG68" s="244"/>
      <c r="NUH68" s="244"/>
      <c r="NUI68" s="241"/>
      <c r="NUJ68" s="241"/>
      <c r="NUK68" s="244"/>
      <c r="NUL68" s="241"/>
      <c r="NUM68" s="241"/>
      <c r="NUN68" s="244"/>
      <c r="NUO68" s="244"/>
      <c r="NUP68" s="244"/>
      <c r="NUQ68" s="241"/>
      <c r="NUR68" s="241"/>
      <c r="NUS68" s="244"/>
      <c r="NUT68" s="241"/>
      <c r="NUU68" s="241"/>
      <c r="NUV68" s="244"/>
      <c r="NUW68" s="244"/>
      <c r="NUX68" s="244"/>
      <c r="NUY68" s="241"/>
      <c r="NUZ68" s="241"/>
      <c r="NVA68" s="244"/>
      <c r="NVB68" s="241"/>
      <c r="NVC68" s="241"/>
      <c r="NVD68" s="244"/>
      <c r="NVE68" s="244"/>
      <c r="NVF68" s="244"/>
      <c r="NVG68" s="241"/>
      <c r="NVH68" s="241"/>
      <c r="NVI68" s="244"/>
      <c r="NVJ68" s="241"/>
      <c r="NVK68" s="241"/>
      <c r="NVL68" s="244"/>
      <c r="NVM68" s="244"/>
      <c r="NVN68" s="244"/>
      <c r="NVO68" s="241"/>
      <c r="NVP68" s="241"/>
      <c r="NVQ68" s="244"/>
      <c r="NVR68" s="241"/>
      <c r="NVS68" s="241"/>
      <c r="NVT68" s="244"/>
      <c r="NVU68" s="244"/>
      <c r="NVV68" s="244"/>
      <c r="NVW68" s="241"/>
      <c r="NVX68" s="241"/>
      <c r="NVY68" s="244"/>
      <c r="NVZ68" s="241"/>
      <c r="NWA68" s="241"/>
      <c r="NWB68" s="244"/>
      <c r="NWC68" s="244"/>
      <c r="NWD68" s="244"/>
      <c r="NWE68" s="241"/>
      <c r="NWF68" s="241"/>
      <c r="NWG68" s="244"/>
      <c r="NWH68" s="241"/>
      <c r="NWI68" s="241"/>
      <c r="NWJ68" s="244"/>
      <c r="NWK68" s="244"/>
      <c r="NWL68" s="244"/>
      <c r="NWM68" s="241"/>
      <c r="NWN68" s="241"/>
      <c r="NWO68" s="244"/>
      <c r="NWP68" s="241"/>
      <c r="NWQ68" s="241"/>
      <c r="NWR68" s="244"/>
      <c r="NWS68" s="244"/>
      <c r="NWT68" s="244"/>
      <c r="NWU68" s="241"/>
      <c r="NWV68" s="241"/>
      <c r="NWW68" s="244"/>
      <c r="NWX68" s="241"/>
      <c r="NWY68" s="241"/>
      <c r="NWZ68" s="244"/>
      <c r="NXA68" s="244"/>
      <c r="NXB68" s="244"/>
      <c r="NXC68" s="241"/>
      <c r="NXD68" s="241"/>
      <c r="NXE68" s="244"/>
      <c r="NXF68" s="241"/>
      <c r="NXG68" s="241"/>
      <c r="NXH68" s="244"/>
      <c r="NXI68" s="244"/>
      <c r="NXJ68" s="244"/>
      <c r="NXK68" s="241"/>
      <c r="NXL68" s="241"/>
      <c r="NXM68" s="244"/>
      <c r="NXN68" s="241"/>
      <c r="NXO68" s="241"/>
      <c r="NXP68" s="244"/>
      <c r="NXQ68" s="244"/>
      <c r="NXR68" s="244"/>
      <c r="NXS68" s="241"/>
      <c r="NXT68" s="241"/>
      <c r="NXU68" s="244"/>
      <c r="NXV68" s="241"/>
      <c r="NXW68" s="241"/>
      <c r="NXX68" s="244"/>
      <c r="NXY68" s="244"/>
      <c r="NXZ68" s="244"/>
      <c r="NYA68" s="241"/>
      <c r="NYB68" s="241"/>
      <c r="NYC68" s="244"/>
      <c r="NYD68" s="241"/>
      <c r="NYE68" s="241"/>
      <c r="NYF68" s="244"/>
      <c r="NYG68" s="244"/>
      <c r="NYH68" s="244"/>
      <c r="NYI68" s="241"/>
      <c r="NYJ68" s="241"/>
      <c r="NYK68" s="244"/>
      <c r="NYL68" s="241"/>
      <c r="NYM68" s="241"/>
      <c r="NYN68" s="244"/>
      <c r="NYO68" s="244"/>
      <c r="NYP68" s="244"/>
      <c r="NYQ68" s="241"/>
      <c r="NYR68" s="241"/>
      <c r="NYS68" s="244"/>
      <c r="NYT68" s="241"/>
      <c r="NYU68" s="241"/>
      <c r="NYV68" s="244"/>
      <c r="NYW68" s="244"/>
      <c r="NYX68" s="244"/>
      <c r="NYY68" s="241"/>
      <c r="NYZ68" s="241"/>
      <c r="NZA68" s="244"/>
      <c r="NZB68" s="241"/>
      <c r="NZC68" s="241"/>
      <c r="NZD68" s="244"/>
      <c r="NZE68" s="244"/>
      <c r="NZF68" s="244"/>
      <c r="NZG68" s="241"/>
      <c r="NZH68" s="241"/>
      <c r="NZI68" s="244"/>
      <c r="NZJ68" s="241"/>
      <c r="NZK68" s="241"/>
      <c r="NZL68" s="244"/>
      <c r="NZM68" s="244"/>
      <c r="NZN68" s="244"/>
      <c r="NZO68" s="241"/>
      <c r="NZP68" s="241"/>
      <c r="NZQ68" s="244"/>
      <c r="NZR68" s="241"/>
      <c r="NZS68" s="241"/>
      <c r="NZT68" s="244"/>
      <c r="NZU68" s="244"/>
      <c r="NZV68" s="244"/>
      <c r="NZW68" s="241"/>
      <c r="NZX68" s="241"/>
      <c r="NZY68" s="244"/>
      <c r="NZZ68" s="241"/>
      <c r="OAA68" s="241"/>
      <c r="OAB68" s="244"/>
      <c r="OAC68" s="244"/>
      <c r="OAD68" s="244"/>
      <c r="OAE68" s="241"/>
      <c r="OAF68" s="241"/>
      <c r="OAG68" s="244"/>
      <c r="OAH68" s="241"/>
      <c r="OAI68" s="241"/>
      <c r="OAJ68" s="244"/>
      <c r="OAK68" s="244"/>
      <c r="OAL68" s="244"/>
      <c r="OAM68" s="241"/>
      <c r="OAN68" s="241"/>
      <c r="OAO68" s="244"/>
      <c r="OAP68" s="241"/>
      <c r="OAQ68" s="241"/>
      <c r="OAR68" s="244"/>
      <c r="OAS68" s="244"/>
      <c r="OAT68" s="244"/>
      <c r="OAU68" s="241"/>
      <c r="OAV68" s="241"/>
      <c r="OAW68" s="244"/>
      <c r="OAX68" s="241"/>
      <c r="OAY68" s="241"/>
      <c r="OAZ68" s="244"/>
      <c r="OBA68" s="244"/>
      <c r="OBB68" s="244"/>
      <c r="OBC68" s="241"/>
      <c r="OBD68" s="241"/>
      <c r="OBE68" s="244"/>
      <c r="OBF68" s="241"/>
      <c r="OBG68" s="241"/>
      <c r="OBH68" s="244"/>
      <c r="OBI68" s="244"/>
      <c r="OBJ68" s="244"/>
      <c r="OBK68" s="241"/>
      <c r="OBL68" s="241"/>
      <c r="OBM68" s="244"/>
      <c r="OBN68" s="241"/>
      <c r="OBO68" s="241"/>
      <c r="OBP68" s="244"/>
      <c r="OBQ68" s="244"/>
      <c r="OBR68" s="244"/>
      <c r="OBS68" s="241"/>
      <c r="OBT68" s="241"/>
      <c r="OBU68" s="244"/>
      <c r="OBV68" s="241"/>
      <c r="OBW68" s="241"/>
      <c r="OBX68" s="244"/>
      <c r="OBY68" s="244"/>
      <c r="OBZ68" s="244"/>
      <c r="OCA68" s="241"/>
      <c r="OCB68" s="241"/>
      <c r="OCC68" s="244"/>
      <c r="OCD68" s="241"/>
      <c r="OCE68" s="241"/>
      <c r="OCF68" s="244"/>
      <c r="OCG68" s="244"/>
      <c r="OCH68" s="244"/>
      <c r="OCI68" s="241"/>
      <c r="OCJ68" s="241"/>
      <c r="OCK68" s="244"/>
      <c r="OCL68" s="241"/>
      <c r="OCM68" s="241"/>
      <c r="OCN68" s="244"/>
      <c r="OCO68" s="244"/>
      <c r="OCP68" s="244"/>
      <c r="OCQ68" s="241"/>
      <c r="OCR68" s="241"/>
      <c r="OCS68" s="244"/>
      <c r="OCT68" s="241"/>
      <c r="OCU68" s="241"/>
      <c r="OCV68" s="244"/>
      <c r="OCW68" s="244"/>
      <c r="OCX68" s="244"/>
      <c r="OCY68" s="241"/>
      <c r="OCZ68" s="241"/>
      <c r="ODA68" s="244"/>
      <c r="ODB68" s="241"/>
      <c r="ODC68" s="241"/>
      <c r="ODD68" s="244"/>
      <c r="ODE68" s="244"/>
      <c r="ODF68" s="244"/>
      <c r="ODG68" s="241"/>
      <c r="ODH68" s="241"/>
      <c r="ODI68" s="244"/>
      <c r="ODJ68" s="241"/>
      <c r="ODK68" s="241"/>
      <c r="ODL68" s="244"/>
      <c r="ODM68" s="244"/>
      <c r="ODN68" s="244"/>
      <c r="ODO68" s="241"/>
      <c r="ODP68" s="241"/>
      <c r="ODQ68" s="244"/>
      <c r="ODR68" s="241"/>
      <c r="ODS68" s="241"/>
      <c r="ODT68" s="244"/>
      <c r="ODU68" s="244"/>
      <c r="ODV68" s="244"/>
      <c r="ODW68" s="241"/>
      <c r="ODX68" s="241"/>
      <c r="ODY68" s="244"/>
      <c r="ODZ68" s="241"/>
      <c r="OEA68" s="241"/>
      <c r="OEB68" s="244"/>
      <c r="OEC68" s="244"/>
      <c r="OED68" s="244"/>
      <c r="OEE68" s="241"/>
      <c r="OEF68" s="241"/>
      <c r="OEG68" s="244"/>
      <c r="OEH68" s="241"/>
      <c r="OEI68" s="241"/>
      <c r="OEJ68" s="244"/>
      <c r="OEK68" s="244"/>
      <c r="OEL68" s="244"/>
      <c r="OEM68" s="241"/>
      <c r="OEN68" s="241"/>
      <c r="OEO68" s="244"/>
      <c r="OEP68" s="241"/>
      <c r="OEQ68" s="241"/>
      <c r="OER68" s="244"/>
      <c r="OES68" s="244"/>
      <c r="OET68" s="244"/>
      <c r="OEU68" s="241"/>
      <c r="OEV68" s="241"/>
      <c r="OEW68" s="244"/>
      <c r="OEX68" s="241"/>
      <c r="OEY68" s="241"/>
      <c r="OEZ68" s="244"/>
      <c r="OFA68" s="244"/>
      <c r="OFB68" s="244"/>
      <c r="OFC68" s="241"/>
      <c r="OFD68" s="241"/>
      <c r="OFE68" s="244"/>
      <c r="OFF68" s="241"/>
      <c r="OFG68" s="241"/>
      <c r="OFH68" s="244"/>
      <c r="OFI68" s="244"/>
      <c r="OFJ68" s="244"/>
      <c r="OFK68" s="241"/>
      <c r="OFL68" s="241"/>
      <c r="OFM68" s="244"/>
      <c r="OFN68" s="241"/>
      <c r="OFO68" s="241"/>
      <c r="OFP68" s="244"/>
      <c r="OFQ68" s="244"/>
      <c r="OFR68" s="244"/>
      <c r="OFS68" s="241"/>
      <c r="OFT68" s="241"/>
      <c r="OFU68" s="244"/>
      <c r="OFV68" s="241"/>
      <c r="OFW68" s="241"/>
      <c r="OFX68" s="244"/>
      <c r="OFY68" s="244"/>
      <c r="OFZ68" s="244"/>
      <c r="OGA68" s="241"/>
      <c r="OGB68" s="241"/>
      <c r="OGC68" s="244"/>
      <c r="OGD68" s="241"/>
      <c r="OGE68" s="241"/>
      <c r="OGF68" s="244"/>
      <c r="OGG68" s="244"/>
      <c r="OGH68" s="244"/>
      <c r="OGI68" s="241"/>
      <c r="OGJ68" s="241"/>
      <c r="OGK68" s="244"/>
      <c r="OGL68" s="241"/>
      <c r="OGM68" s="241"/>
      <c r="OGN68" s="244"/>
      <c r="OGO68" s="244"/>
      <c r="OGP68" s="244"/>
      <c r="OGQ68" s="241"/>
      <c r="OGR68" s="241"/>
      <c r="OGS68" s="244"/>
      <c r="OGT68" s="241"/>
      <c r="OGU68" s="241"/>
      <c r="OGV68" s="244"/>
      <c r="OGW68" s="244"/>
      <c r="OGX68" s="244"/>
      <c r="OGY68" s="241"/>
      <c r="OGZ68" s="241"/>
      <c r="OHA68" s="244"/>
      <c r="OHB68" s="241"/>
      <c r="OHC68" s="241"/>
      <c r="OHD68" s="244"/>
      <c r="OHE68" s="244"/>
      <c r="OHF68" s="244"/>
      <c r="OHG68" s="241"/>
      <c r="OHH68" s="241"/>
      <c r="OHI68" s="244"/>
      <c r="OHJ68" s="241"/>
      <c r="OHK68" s="241"/>
      <c r="OHL68" s="244"/>
      <c r="OHM68" s="244"/>
      <c r="OHN68" s="244"/>
      <c r="OHO68" s="241"/>
      <c r="OHP68" s="241"/>
      <c r="OHQ68" s="244"/>
      <c r="OHR68" s="241"/>
      <c r="OHS68" s="241"/>
      <c r="OHT68" s="244"/>
      <c r="OHU68" s="244"/>
      <c r="OHV68" s="244"/>
      <c r="OHW68" s="241"/>
      <c r="OHX68" s="241"/>
      <c r="OHY68" s="244"/>
      <c r="OHZ68" s="241"/>
      <c r="OIA68" s="241"/>
      <c r="OIB68" s="244"/>
      <c r="OIC68" s="244"/>
      <c r="OID68" s="244"/>
      <c r="OIE68" s="241"/>
      <c r="OIF68" s="241"/>
      <c r="OIG68" s="244"/>
      <c r="OIH68" s="241"/>
      <c r="OII68" s="241"/>
      <c r="OIJ68" s="244"/>
      <c r="OIK68" s="244"/>
      <c r="OIL68" s="244"/>
      <c r="OIM68" s="241"/>
      <c r="OIN68" s="241"/>
      <c r="OIO68" s="244"/>
      <c r="OIP68" s="241"/>
      <c r="OIQ68" s="241"/>
      <c r="OIR68" s="244"/>
      <c r="OIS68" s="244"/>
      <c r="OIT68" s="244"/>
      <c r="OIU68" s="241"/>
      <c r="OIV68" s="241"/>
      <c r="OIW68" s="244"/>
      <c r="OIX68" s="241"/>
      <c r="OIY68" s="241"/>
      <c r="OIZ68" s="244"/>
      <c r="OJA68" s="244"/>
      <c r="OJB68" s="244"/>
      <c r="OJC68" s="241"/>
      <c r="OJD68" s="241"/>
      <c r="OJE68" s="244"/>
      <c r="OJF68" s="241"/>
      <c r="OJG68" s="241"/>
      <c r="OJH68" s="244"/>
      <c r="OJI68" s="244"/>
      <c r="OJJ68" s="244"/>
      <c r="OJK68" s="241"/>
      <c r="OJL68" s="241"/>
      <c r="OJM68" s="244"/>
      <c r="OJN68" s="241"/>
      <c r="OJO68" s="241"/>
      <c r="OJP68" s="244"/>
      <c r="OJQ68" s="244"/>
      <c r="OJR68" s="244"/>
      <c r="OJS68" s="241"/>
      <c r="OJT68" s="241"/>
      <c r="OJU68" s="244"/>
      <c r="OJV68" s="241"/>
      <c r="OJW68" s="241"/>
      <c r="OJX68" s="244"/>
      <c r="OJY68" s="244"/>
      <c r="OJZ68" s="244"/>
      <c r="OKA68" s="241"/>
      <c r="OKB68" s="241"/>
      <c r="OKC68" s="244"/>
      <c r="OKD68" s="241"/>
      <c r="OKE68" s="241"/>
      <c r="OKF68" s="244"/>
      <c r="OKG68" s="244"/>
      <c r="OKH68" s="244"/>
      <c r="OKI68" s="241"/>
      <c r="OKJ68" s="241"/>
      <c r="OKK68" s="244"/>
      <c r="OKL68" s="241"/>
      <c r="OKM68" s="241"/>
      <c r="OKN68" s="244"/>
      <c r="OKO68" s="244"/>
      <c r="OKP68" s="244"/>
      <c r="OKQ68" s="241"/>
      <c r="OKR68" s="241"/>
      <c r="OKS68" s="244"/>
      <c r="OKT68" s="241"/>
      <c r="OKU68" s="241"/>
      <c r="OKV68" s="244"/>
      <c r="OKW68" s="244"/>
      <c r="OKX68" s="244"/>
      <c r="OKY68" s="241"/>
      <c r="OKZ68" s="241"/>
      <c r="OLA68" s="244"/>
      <c r="OLB68" s="241"/>
      <c r="OLC68" s="241"/>
      <c r="OLD68" s="244"/>
      <c r="OLE68" s="244"/>
      <c r="OLF68" s="244"/>
      <c r="OLG68" s="241"/>
      <c r="OLH68" s="241"/>
      <c r="OLI68" s="244"/>
      <c r="OLJ68" s="241"/>
      <c r="OLK68" s="241"/>
      <c r="OLL68" s="244"/>
      <c r="OLM68" s="244"/>
      <c r="OLN68" s="244"/>
      <c r="OLO68" s="241"/>
      <c r="OLP68" s="241"/>
      <c r="OLQ68" s="244"/>
      <c r="OLR68" s="241"/>
      <c r="OLS68" s="241"/>
      <c r="OLT68" s="244"/>
      <c r="OLU68" s="244"/>
      <c r="OLV68" s="244"/>
      <c r="OLW68" s="241"/>
      <c r="OLX68" s="241"/>
      <c r="OLY68" s="244"/>
      <c r="OLZ68" s="241"/>
      <c r="OMA68" s="241"/>
      <c r="OMB68" s="244"/>
      <c r="OMC68" s="244"/>
      <c r="OMD68" s="244"/>
      <c r="OME68" s="241"/>
      <c r="OMF68" s="241"/>
      <c r="OMG68" s="244"/>
      <c r="OMH68" s="241"/>
      <c r="OMI68" s="241"/>
      <c r="OMJ68" s="244"/>
      <c r="OMK68" s="244"/>
      <c r="OML68" s="244"/>
      <c r="OMM68" s="241"/>
      <c r="OMN68" s="241"/>
      <c r="OMO68" s="244"/>
      <c r="OMP68" s="241"/>
      <c r="OMQ68" s="241"/>
      <c r="OMR68" s="244"/>
      <c r="OMS68" s="244"/>
      <c r="OMT68" s="244"/>
      <c r="OMU68" s="241"/>
      <c r="OMV68" s="241"/>
      <c r="OMW68" s="244"/>
      <c r="OMX68" s="241"/>
      <c r="OMY68" s="241"/>
      <c r="OMZ68" s="244"/>
      <c r="ONA68" s="244"/>
      <c r="ONB68" s="244"/>
      <c r="ONC68" s="241"/>
      <c r="OND68" s="241"/>
      <c r="ONE68" s="244"/>
      <c r="ONF68" s="241"/>
      <c r="ONG68" s="241"/>
      <c r="ONH68" s="244"/>
      <c r="ONI68" s="244"/>
      <c r="ONJ68" s="244"/>
      <c r="ONK68" s="241"/>
      <c r="ONL68" s="241"/>
      <c r="ONM68" s="244"/>
      <c r="ONN68" s="241"/>
      <c r="ONO68" s="241"/>
      <c r="ONP68" s="244"/>
      <c r="ONQ68" s="244"/>
      <c r="ONR68" s="244"/>
      <c r="ONS68" s="241"/>
      <c r="ONT68" s="241"/>
      <c r="ONU68" s="244"/>
      <c r="ONV68" s="241"/>
      <c r="ONW68" s="241"/>
      <c r="ONX68" s="244"/>
      <c r="ONY68" s="244"/>
      <c r="ONZ68" s="244"/>
      <c r="OOA68" s="241"/>
      <c r="OOB68" s="241"/>
      <c r="OOC68" s="244"/>
      <c r="OOD68" s="241"/>
      <c r="OOE68" s="241"/>
      <c r="OOF68" s="244"/>
      <c r="OOG68" s="244"/>
      <c r="OOH68" s="244"/>
      <c r="OOI68" s="241"/>
      <c r="OOJ68" s="241"/>
      <c r="OOK68" s="244"/>
      <c r="OOL68" s="241"/>
      <c r="OOM68" s="241"/>
      <c r="OON68" s="244"/>
      <c r="OOO68" s="244"/>
      <c r="OOP68" s="244"/>
      <c r="OOQ68" s="241"/>
      <c r="OOR68" s="241"/>
      <c r="OOS68" s="244"/>
      <c r="OOT68" s="241"/>
      <c r="OOU68" s="241"/>
      <c r="OOV68" s="244"/>
      <c r="OOW68" s="244"/>
      <c r="OOX68" s="244"/>
      <c r="OOY68" s="241"/>
      <c r="OOZ68" s="241"/>
      <c r="OPA68" s="244"/>
      <c r="OPB68" s="241"/>
      <c r="OPC68" s="241"/>
      <c r="OPD68" s="244"/>
      <c r="OPE68" s="244"/>
      <c r="OPF68" s="244"/>
      <c r="OPG68" s="241"/>
      <c r="OPH68" s="241"/>
      <c r="OPI68" s="244"/>
      <c r="OPJ68" s="241"/>
      <c r="OPK68" s="241"/>
      <c r="OPL68" s="244"/>
      <c r="OPM68" s="244"/>
      <c r="OPN68" s="244"/>
      <c r="OPO68" s="241"/>
      <c r="OPP68" s="241"/>
      <c r="OPQ68" s="244"/>
      <c r="OPR68" s="241"/>
      <c r="OPS68" s="241"/>
      <c r="OPT68" s="244"/>
      <c r="OPU68" s="244"/>
      <c r="OPV68" s="244"/>
      <c r="OPW68" s="241"/>
      <c r="OPX68" s="241"/>
      <c r="OPY68" s="244"/>
      <c r="OPZ68" s="241"/>
      <c r="OQA68" s="241"/>
      <c r="OQB68" s="244"/>
      <c r="OQC68" s="244"/>
      <c r="OQD68" s="244"/>
      <c r="OQE68" s="241"/>
      <c r="OQF68" s="241"/>
      <c r="OQG68" s="244"/>
      <c r="OQH68" s="241"/>
      <c r="OQI68" s="241"/>
      <c r="OQJ68" s="244"/>
      <c r="OQK68" s="244"/>
      <c r="OQL68" s="244"/>
      <c r="OQM68" s="241"/>
      <c r="OQN68" s="241"/>
      <c r="OQO68" s="244"/>
      <c r="OQP68" s="241"/>
      <c r="OQQ68" s="241"/>
      <c r="OQR68" s="244"/>
      <c r="OQS68" s="244"/>
      <c r="OQT68" s="244"/>
      <c r="OQU68" s="241"/>
      <c r="OQV68" s="241"/>
      <c r="OQW68" s="244"/>
      <c r="OQX68" s="241"/>
      <c r="OQY68" s="241"/>
      <c r="OQZ68" s="244"/>
      <c r="ORA68" s="244"/>
      <c r="ORB68" s="244"/>
      <c r="ORC68" s="241"/>
      <c r="ORD68" s="241"/>
      <c r="ORE68" s="244"/>
      <c r="ORF68" s="241"/>
      <c r="ORG68" s="241"/>
      <c r="ORH68" s="244"/>
      <c r="ORI68" s="244"/>
      <c r="ORJ68" s="244"/>
      <c r="ORK68" s="241"/>
      <c r="ORL68" s="241"/>
      <c r="ORM68" s="244"/>
      <c r="ORN68" s="241"/>
      <c r="ORO68" s="241"/>
      <c r="ORP68" s="244"/>
      <c r="ORQ68" s="244"/>
      <c r="ORR68" s="244"/>
      <c r="ORS68" s="241"/>
      <c r="ORT68" s="241"/>
      <c r="ORU68" s="244"/>
      <c r="ORV68" s="241"/>
      <c r="ORW68" s="241"/>
      <c r="ORX68" s="244"/>
      <c r="ORY68" s="244"/>
      <c r="ORZ68" s="244"/>
      <c r="OSA68" s="241"/>
      <c r="OSB68" s="241"/>
      <c r="OSC68" s="244"/>
      <c r="OSD68" s="241"/>
      <c r="OSE68" s="241"/>
      <c r="OSF68" s="244"/>
      <c r="OSG68" s="244"/>
      <c r="OSH68" s="244"/>
      <c r="OSI68" s="241"/>
      <c r="OSJ68" s="241"/>
      <c r="OSK68" s="244"/>
      <c r="OSL68" s="241"/>
      <c r="OSM68" s="241"/>
      <c r="OSN68" s="244"/>
      <c r="OSO68" s="244"/>
      <c r="OSP68" s="244"/>
      <c r="OSQ68" s="241"/>
      <c r="OSR68" s="241"/>
      <c r="OSS68" s="244"/>
      <c r="OST68" s="241"/>
      <c r="OSU68" s="241"/>
      <c r="OSV68" s="244"/>
      <c r="OSW68" s="244"/>
      <c r="OSX68" s="244"/>
      <c r="OSY68" s="241"/>
      <c r="OSZ68" s="241"/>
      <c r="OTA68" s="244"/>
      <c r="OTB68" s="241"/>
      <c r="OTC68" s="241"/>
      <c r="OTD68" s="244"/>
      <c r="OTE68" s="244"/>
      <c r="OTF68" s="244"/>
      <c r="OTG68" s="241"/>
      <c r="OTH68" s="241"/>
      <c r="OTI68" s="244"/>
      <c r="OTJ68" s="241"/>
      <c r="OTK68" s="241"/>
      <c r="OTL68" s="244"/>
      <c r="OTM68" s="244"/>
      <c r="OTN68" s="244"/>
      <c r="OTO68" s="241"/>
      <c r="OTP68" s="241"/>
      <c r="OTQ68" s="244"/>
      <c r="OTR68" s="241"/>
      <c r="OTS68" s="241"/>
      <c r="OTT68" s="244"/>
      <c r="OTU68" s="244"/>
      <c r="OTV68" s="244"/>
      <c r="OTW68" s="241"/>
      <c r="OTX68" s="241"/>
      <c r="OTY68" s="244"/>
      <c r="OTZ68" s="241"/>
      <c r="OUA68" s="241"/>
      <c r="OUB68" s="244"/>
      <c r="OUC68" s="244"/>
      <c r="OUD68" s="244"/>
      <c r="OUE68" s="241"/>
      <c r="OUF68" s="241"/>
      <c r="OUG68" s="244"/>
      <c r="OUH68" s="241"/>
      <c r="OUI68" s="241"/>
      <c r="OUJ68" s="244"/>
      <c r="OUK68" s="244"/>
      <c r="OUL68" s="244"/>
      <c r="OUM68" s="241"/>
      <c r="OUN68" s="241"/>
      <c r="OUO68" s="244"/>
      <c r="OUP68" s="241"/>
      <c r="OUQ68" s="241"/>
      <c r="OUR68" s="244"/>
      <c r="OUS68" s="244"/>
      <c r="OUT68" s="244"/>
      <c r="OUU68" s="241"/>
      <c r="OUV68" s="241"/>
      <c r="OUW68" s="244"/>
      <c r="OUX68" s="241"/>
      <c r="OUY68" s="241"/>
      <c r="OUZ68" s="244"/>
      <c r="OVA68" s="244"/>
      <c r="OVB68" s="244"/>
      <c r="OVC68" s="241"/>
      <c r="OVD68" s="241"/>
      <c r="OVE68" s="244"/>
      <c r="OVF68" s="241"/>
      <c r="OVG68" s="241"/>
      <c r="OVH68" s="244"/>
      <c r="OVI68" s="244"/>
      <c r="OVJ68" s="244"/>
      <c r="OVK68" s="241"/>
      <c r="OVL68" s="241"/>
      <c r="OVM68" s="244"/>
      <c r="OVN68" s="241"/>
      <c r="OVO68" s="241"/>
      <c r="OVP68" s="244"/>
      <c r="OVQ68" s="244"/>
      <c r="OVR68" s="244"/>
      <c r="OVS68" s="241"/>
      <c r="OVT68" s="241"/>
      <c r="OVU68" s="244"/>
      <c r="OVV68" s="241"/>
      <c r="OVW68" s="241"/>
      <c r="OVX68" s="244"/>
      <c r="OVY68" s="244"/>
      <c r="OVZ68" s="244"/>
      <c r="OWA68" s="241"/>
      <c r="OWB68" s="241"/>
      <c r="OWC68" s="244"/>
      <c r="OWD68" s="241"/>
      <c r="OWE68" s="241"/>
      <c r="OWF68" s="244"/>
      <c r="OWG68" s="244"/>
      <c r="OWH68" s="244"/>
      <c r="OWI68" s="241"/>
      <c r="OWJ68" s="241"/>
      <c r="OWK68" s="244"/>
      <c r="OWL68" s="241"/>
      <c r="OWM68" s="241"/>
      <c r="OWN68" s="244"/>
      <c r="OWO68" s="244"/>
      <c r="OWP68" s="244"/>
      <c r="OWQ68" s="241"/>
      <c r="OWR68" s="241"/>
      <c r="OWS68" s="244"/>
      <c r="OWT68" s="241"/>
      <c r="OWU68" s="241"/>
      <c r="OWV68" s="244"/>
      <c r="OWW68" s="244"/>
      <c r="OWX68" s="244"/>
      <c r="OWY68" s="241"/>
      <c r="OWZ68" s="241"/>
      <c r="OXA68" s="244"/>
      <c r="OXB68" s="241"/>
      <c r="OXC68" s="241"/>
      <c r="OXD68" s="244"/>
      <c r="OXE68" s="244"/>
      <c r="OXF68" s="244"/>
      <c r="OXG68" s="241"/>
      <c r="OXH68" s="241"/>
      <c r="OXI68" s="244"/>
      <c r="OXJ68" s="241"/>
      <c r="OXK68" s="241"/>
      <c r="OXL68" s="244"/>
      <c r="OXM68" s="244"/>
      <c r="OXN68" s="244"/>
      <c r="OXO68" s="241"/>
      <c r="OXP68" s="241"/>
      <c r="OXQ68" s="244"/>
      <c r="OXR68" s="241"/>
      <c r="OXS68" s="241"/>
      <c r="OXT68" s="244"/>
      <c r="OXU68" s="244"/>
      <c r="OXV68" s="244"/>
      <c r="OXW68" s="241"/>
      <c r="OXX68" s="241"/>
      <c r="OXY68" s="244"/>
      <c r="OXZ68" s="241"/>
      <c r="OYA68" s="241"/>
      <c r="OYB68" s="244"/>
      <c r="OYC68" s="244"/>
      <c r="OYD68" s="244"/>
      <c r="OYE68" s="241"/>
      <c r="OYF68" s="241"/>
      <c r="OYG68" s="244"/>
      <c r="OYH68" s="241"/>
      <c r="OYI68" s="241"/>
      <c r="OYJ68" s="244"/>
      <c r="OYK68" s="244"/>
      <c r="OYL68" s="244"/>
      <c r="OYM68" s="241"/>
      <c r="OYN68" s="241"/>
      <c r="OYO68" s="244"/>
      <c r="OYP68" s="241"/>
      <c r="OYQ68" s="241"/>
      <c r="OYR68" s="244"/>
      <c r="OYS68" s="244"/>
      <c r="OYT68" s="244"/>
      <c r="OYU68" s="241"/>
      <c r="OYV68" s="241"/>
      <c r="OYW68" s="244"/>
      <c r="OYX68" s="241"/>
      <c r="OYY68" s="241"/>
      <c r="OYZ68" s="244"/>
      <c r="OZA68" s="244"/>
      <c r="OZB68" s="244"/>
      <c r="OZC68" s="241"/>
      <c r="OZD68" s="241"/>
      <c r="OZE68" s="244"/>
      <c r="OZF68" s="241"/>
      <c r="OZG68" s="241"/>
      <c r="OZH68" s="244"/>
      <c r="OZI68" s="244"/>
      <c r="OZJ68" s="244"/>
      <c r="OZK68" s="241"/>
      <c r="OZL68" s="241"/>
      <c r="OZM68" s="244"/>
      <c r="OZN68" s="241"/>
      <c r="OZO68" s="241"/>
      <c r="OZP68" s="244"/>
      <c r="OZQ68" s="244"/>
      <c r="OZR68" s="244"/>
      <c r="OZS68" s="241"/>
      <c r="OZT68" s="241"/>
      <c r="OZU68" s="244"/>
      <c r="OZV68" s="241"/>
      <c r="OZW68" s="241"/>
      <c r="OZX68" s="244"/>
      <c r="OZY68" s="244"/>
      <c r="OZZ68" s="244"/>
      <c r="PAA68" s="241"/>
      <c r="PAB68" s="241"/>
      <c r="PAC68" s="244"/>
      <c r="PAD68" s="241"/>
      <c r="PAE68" s="241"/>
      <c r="PAF68" s="244"/>
      <c r="PAG68" s="244"/>
      <c r="PAH68" s="244"/>
      <c r="PAI68" s="241"/>
      <c r="PAJ68" s="241"/>
      <c r="PAK68" s="244"/>
      <c r="PAL68" s="241"/>
      <c r="PAM68" s="241"/>
      <c r="PAN68" s="244"/>
      <c r="PAO68" s="244"/>
      <c r="PAP68" s="244"/>
      <c r="PAQ68" s="241"/>
      <c r="PAR68" s="241"/>
      <c r="PAS68" s="244"/>
      <c r="PAT68" s="241"/>
      <c r="PAU68" s="241"/>
      <c r="PAV68" s="244"/>
      <c r="PAW68" s="244"/>
      <c r="PAX68" s="244"/>
      <c r="PAY68" s="241"/>
      <c r="PAZ68" s="241"/>
      <c r="PBA68" s="244"/>
      <c r="PBB68" s="241"/>
      <c r="PBC68" s="241"/>
      <c r="PBD68" s="244"/>
      <c r="PBE68" s="244"/>
      <c r="PBF68" s="244"/>
      <c r="PBG68" s="241"/>
      <c r="PBH68" s="241"/>
      <c r="PBI68" s="244"/>
      <c r="PBJ68" s="241"/>
      <c r="PBK68" s="241"/>
      <c r="PBL68" s="244"/>
      <c r="PBM68" s="244"/>
      <c r="PBN68" s="244"/>
      <c r="PBO68" s="241"/>
      <c r="PBP68" s="241"/>
      <c r="PBQ68" s="244"/>
      <c r="PBR68" s="241"/>
      <c r="PBS68" s="241"/>
      <c r="PBT68" s="244"/>
      <c r="PBU68" s="244"/>
      <c r="PBV68" s="244"/>
      <c r="PBW68" s="241"/>
      <c r="PBX68" s="241"/>
      <c r="PBY68" s="244"/>
      <c r="PBZ68" s="241"/>
      <c r="PCA68" s="241"/>
      <c r="PCB68" s="244"/>
      <c r="PCC68" s="244"/>
      <c r="PCD68" s="244"/>
      <c r="PCE68" s="241"/>
      <c r="PCF68" s="241"/>
      <c r="PCG68" s="244"/>
      <c r="PCH68" s="241"/>
      <c r="PCI68" s="241"/>
      <c r="PCJ68" s="244"/>
      <c r="PCK68" s="244"/>
      <c r="PCL68" s="244"/>
      <c r="PCM68" s="241"/>
      <c r="PCN68" s="241"/>
      <c r="PCO68" s="244"/>
      <c r="PCP68" s="241"/>
      <c r="PCQ68" s="241"/>
      <c r="PCR68" s="244"/>
      <c r="PCS68" s="244"/>
      <c r="PCT68" s="244"/>
      <c r="PCU68" s="241"/>
      <c r="PCV68" s="241"/>
      <c r="PCW68" s="244"/>
      <c r="PCX68" s="241"/>
      <c r="PCY68" s="241"/>
      <c r="PCZ68" s="244"/>
      <c r="PDA68" s="244"/>
      <c r="PDB68" s="244"/>
      <c r="PDC68" s="241"/>
      <c r="PDD68" s="241"/>
      <c r="PDE68" s="244"/>
      <c r="PDF68" s="241"/>
      <c r="PDG68" s="241"/>
      <c r="PDH68" s="244"/>
      <c r="PDI68" s="244"/>
      <c r="PDJ68" s="244"/>
      <c r="PDK68" s="241"/>
      <c r="PDL68" s="241"/>
      <c r="PDM68" s="244"/>
      <c r="PDN68" s="241"/>
      <c r="PDO68" s="241"/>
      <c r="PDP68" s="244"/>
      <c r="PDQ68" s="244"/>
      <c r="PDR68" s="244"/>
      <c r="PDS68" s="241"/>
      <c r="PDT68" s="241"/>
      <c r="PDU68" s="244"/>
      <c r="PDV68" s="241"/>
      <c r="PDW68" s="241"/>
      <c r="PDX68" s="244"/>
      <c r="PDY68" s="244"/>
      <c r="PDZ68" s="244"/>
      <c r="PEA68" s="241"/>
      <c r="PEB68" s="241"/>
      <c r="PEC68" s="244"/>
      <c r="PED68" s="241"/>
      <c r="PEE68" s="241"/>
      <c r="PEF68" s="244"/>
      <c r="PEG68" s="244"/>
      <c r="PEH68" s="244"/>
      <c r="PEI68" s="241"/>
      <c r="PEJ68" s="241"/>
      <c r="PEK68" s="244"/>
      <c r="PEL68" s="241"/>
      <c r="PEM68" s="241"/>
      <c r="PEN68" s="244"/>
      <c r="PEO68" s="244"/>
      <c r="PEP68" s="244"/>
      <c r="PEQ68" s="241"/>
      <c r="PER68" s="241"/>
      <c r="PES68" s="244"/>
      <c r="PET68" s="241"/>
      <c r="PEU68" s="241"/>
      <c r="PEV68" s="244"/>
      <c r="PEW68" s="244"/>
      <c r="PEX68" s="244"/>
      <c r="PEY68" s="241"/>
      <c r="PEZ68" s="241"/>
      <c r="PFA68" s="244"/>
      <c r="PFB68" s="241"/>
      <c r="PFC68" s="241"/>
      <c r="PFD68" s="244"/>
      <c r="PFE68" s="244"/>
      <c r="PFF68" s="244"/>
      <c r="PFG68" s="241"/>
      <c r="PFH68" s="241"/>
      <c r="PFI68" s="244"/>
      <c r="PFJ68" s="241"/>
      <c r="PFK68" s="241"/>
      <c r="PFL68" s="244"/>
      <c r="PFM68" s="244"/>
      <c r="PFN68" s="244"/>
      <c r="PFO68" s="241"/>
      <c r="PFP68" s="241"/>
      <c r="PFQ68" s="244"/>
      <c r="PFR68" s="241"/>
      <c r="PFS68" s="241"/>
      <c r="PFT68" s="244"/>
      <c r="PFU68" s="244"/>
      <c r="PFV68" s="244"/>
      <c r="PFW68" s="241"/>
      <c r="PFX68" s="241"/>
      <c r="PFY68" s="244"/>
      <c r="PFZ68" s="241"/>
      <c r="PGA68" s="241"/>
      <c r="PGB68" s="244"/>
      <c r="PGC68" s="244"/>
      <c r="PGD68" s="244"/>
      <c r="PGE68" s="241"/>
      <c r="PGF68" s="241"/>
      <c r="PGG68" s="244"/>
      <c r="PGH68" s="241"/>
      <c r="PGI68" s="241"/>
      <c r="PGJ68" s="244"/>
      <c r="PGK68" s="244"/>
      <c r="PGL68" s="244"/>
      <c r="PGM68" s="241"/>
      <c r="PGN68" s="241"/>
      <c r="PGO68" s="244"/>
      <c r="PGP68" s="241"/>
      <c r="PGQ68" s="241"/>
      <c r="PGR68" s="244"/>
      <c r="PGS68" s="244"/>
      <c r="PGT68" s="244"/>
      <c r="PGU68" s="241"/>
      <c r="PGV68" s="241"/>
      <c r="PGW68" s="244"/>
      <c r="PGX68" s="241"/>
      <c r="PGY68" s="241"/>
      <c r="PGZ68" s="244"/>
      <c r="PHA68" s="244"/>
      <c r="PHB68" s="244"/>
      <c r="PHC68" s="241"/>
      <c r="PHD68" s="241"/>
      <c r="PHE68" s="244"/>
      <c r="PHF68" s="241"/>
      <c r="PHG68" s="241"/>
      <c r="PHH68" s="244"/>
      <c r="PHI68" s="244"/>
      <c r="PHJ68" s="244"/>
      <c r="PHK68" s="241"/>
      <c r="PHL68" s="241"/>
      <c r="PHM68" s="244"/>
      <c r="PHN68" s="241"/>
      <c r="PHO68" s="241"/>
      <c r="PHP68" s="244"/>
      <c r="PHQ68" s="244"/>
      <c r="PHR68" s="244"/>
      <c r="PHS68" s="241"/>
      <c r="PHT68" s="241"/>
      <c r="PHU68" s="244"/>
      <c r="PHV68" s="241"/>
      <c r="PHW68" s="241"/>
      <c r="PHX68" s="244"/>
      <c r="PHY68" s="244"/>
      <c r="PHZ68" s="244"/>
      <c r="PIA68" s="241"/>
      <c r="PIB68" s="241"/>
      <c r="PIC68" s="244"/>
      <c r="PID68" s="241"/>
      <c r="PIE68" s="241"/>
      <c r="PIF68" s="244"/>
      <c r="PIG68" s="244"/>
      <c r="PIH68" s="244"/>
      <c r="PII68" s="241"/>
      <c r="PIJ68" s="241"/>
      <c r="PIK68" s="244"/>
      <c r="PIL68" s="241"/>
      <c r="PIM68" s="241"/>
      <c r="PIN68" s="244"/>
      <c r="PIO68" s="244"/>
      <c r="PIP68" s="244"/>
      <c r="PIQ68" s="241"/>
      <c r="PIR68" s="241"/>
      <c r="PIS68" s="244"/>
      <c r="PIT68" s="241"/>
      <c r="PIU68" s="241"/>
      <c r="PIV68" s="244"/>
      <c r="PIW68" s="244"/>
      <c r="PIX68" s="244"/>
      <c r="PIY68" s="241"/>
      <c r="PIZ68" s="241"/>
      <c r="PJA68" s="244"/>
      <c r="PJB68" s="241"/>
      <c r="PJC68" s="241"/>
      <c r="PJD68" s="244"/>
      <c r="PJE68" s="244"/>
      <c r="PJF68" s="244"/>
      <c r="PJG68" s="241"/>
      <c r="PJH68" s="241"/>
      <c r="PJI68" s="244"/>
      <c r="PJJ68" s="241"/>
      <c r="PJK68" s="241"/>
      <c r="PJL68" s="244"/>
      <c r="PJM68" s="244"/>
      <c r="PJN68" s="244"/>
      <c r="PJO68" s="241"/>
      <c r="PJP68" s="241"/>
      <c r="PJQ68" s="244"/>
      <c r="PJR68" s="241"/>
      <c r="PJS68" s="241"/>
      <c r="PJT68" s="244"/>
      <c r="PJU68" s="244"/>
      <c r="PJV68" s="244"/>
      <c r="PJW68" s="241"/>
      <c r="PJX68" s="241"/>
      <c r="PJY68" s="244"/>
      <c r="PJZ68" s="241"/>
      <c r="PKA68" s="241"/>
      <c r="PKB68" s="244"/>
      <c r="PKC68" s="244"/>
      <c r="PKD68" s="244"/>
      <c r="PKE68" s="241"/>
      <c r="PKF68" s="241"/>
      <c r="PKG68" s="244"/>
      <c r="PKH68" s="241"/>
      <c r="PKI68" s="241"/>
      <c r="PKJ68" s="244"/>
      <c r="PKK68" s="244"/>
      <c r="PKL68" s="244"/>
      <c r="PKM68" s="241"/>
      <c r="PKN68" s="241"/>
      <c r="PKO68" s="244"/>
      <c r="PKP68" s="241"/>
      <c r="PKQ68" s="241"/>
      <c r="PKR68" s="244"/>
      <c r="PKS68" s="244"/>
      <c r="PKT68" s="244"/>
      <c r="PKU68" s="241"/>
      <c r="PKV68" s="241"/>
      <c r="PKW68" s="244"/>
      <c r="PKX68" s="241"/>
      <c r="PKY68" s="241"/>
      <c r="PKZ68" s="244"/>
      <c r="PLA68" s="244"/>
      <c r="PLB68" s="244"/>
      <c r="PLC68" s="241"/>
      <c r="PLD68" s="241"/>
      <c r="PLE68" s="244"/>
      <c r="PLF68" s="241"/>
      <c r="PLG68" s="241"/>
      <c r="PLH68" s="244"/>
      <c r="PLI68" s="244"/>
      <c r="PLJ68" s="244"/>
      <c r="PLK68" s="241"/>
      <c r="PLL68" s="241"/>
      <c r="PLM68" s="244"/>
      <c r="PLN68" s="241"/>
      <c r="PLO68" s="241"/>
      <c r="PLP68" s="244"/>
      <c r="PLQ68" s="244"/>
      <c r="PLR68" s="244"/>
      <c r="PLS68" s="241"/>
      <c r="PLT68" s="241"/>
      <c r="PLU68" s="244"/>
      <c r="PLV68" s="241"/>
      <c r="PLW68" s="241"/>
      <c r="PLX68" s="244"/>
      <c r="PLY68" s="244"/>
      <c r="PLZ68" s="244"/>
      <c r="PMA68" s="241"/>
      <c r="PMB68" s="241"/>
      <c r="PMC68" s="244"/>
      <c r="PMD68" s="241"/>
      <c r="PME68" s="241"/>
      <c r="PMF68" s="244"/>
      <c r="PMG68" s="244"/>
      <c r="PMH68" s="244"/>
      <c r="PMI68" s="241"/>
      <c r="PMJ68" s="241"/>
      <c r="PMK68" s="244"/>
      <c r="PML68" s="241"/>
      <c r="PMM68" s="241"/>
      <c r="PMN68" s="244"/>
      <c r="PMO68" s="244"/>
      <c r="PMP68" s="244"/>
      <c r="PMQ68" s="241"/>
      <c r="PMR68" s="241"/>
      <c r="PMS68" s="244"/>
      <c r="PMT68" s="241"/>
      <c r="PMU68" s="241"/>
      <c r="PMV68" s="244"/>
      <c r="PMW68" s="244"/>
      <c r="PMX68" s="244"/>
      <c r="PMY68" s="241"/>
      <c r="PMZ68" s="241"/>
      <c r="PNA68" s="244"/>
      <c r="PNB68" s="241"/>
      <c r="PNC68" s="241"/>
      <c r="PND68" s="244"/>
      <c r="PNE68" s="244"/>
      <c r="PNF68" s="244"/>
      <c r="PNG68" s="241"/>
      <c r="PNH68" s="241"/>
      <c r="PNI68" s="244"/>
      <c r="PNJ68" s="241"/>
      <c r="PNK68" s="241"/>
      <c r="PNL68" s="244"/>
      <c r="PNM68" s="244"/>
      <c r="PNN68" s="244"/>
      <c r="PNO68" s="241"/>
      <c r="PNP68" s="241"/>
      <c r="PNQ68" s="244"/>
      <c r="PNR68" s="241"/>
      <c r="PNS68" s="241"/>
      <c r="PNT68" s="244"/>
      <c r="PNU68" s="244"/>
      <c r="PNV68" s="244"/>
      <c r="PNW68" s="241"/>
      <c r="PNX68" s="241"/>
      <c r="PNY68" s="244"/>
      <c r="PNZ68" s="241"/>
      <c r="POA68" s="241"/>
      <c r="POB68" s="244"/>
      <c r="POC68" s="244"/>
      <c r="POD68" s="244"/>
      <c r="POE68" s="241"/>
      <c r="POF68" s="241"/>
      <c r="POG68" s="244"/>
      <c r="POH68" s="241"/>
      <c r="POI68" s="241"/>
      <c r="POJ68" s="244"/>
      <c r="POK68" s="244"/>
      <c r="POL68" s="244"/>
      <c r="POM68" s="241"/>
      <c r="PON68" s="241"/>
      <c r="POO68" s="244"/>
      <c r="POP68" s="241"/>
      <c r="POQ68" s="241"/>
      <c r="POR68" s="244"/>
      <c r="POS68" s="244"/>
      <c r="POT68" s="244"/>
      <c r="POU68" s="241"/>
      <c r="POV68" s="241"/>
      <c r="POW68" s="244"/>
      <c r="POX68" s="241"/>
      <c r="POY68" s="241"/>
      <c r="POZ68" s="244"/>
      <c r="PPA68" s="244"/>
      <c r="PPB68" s="244"/>
      <c r="PPC68" s="241"/>
      <c r="PPD68" s="241"/>
      <c r="PPE68" s="244"/>
      <c r="PPF68" s="241"/>
      <c r="PPG68" s="241"/>
      <c r="PPH68" s="244"/>
      <c r="PPI68" s="244"/>
      <c r="PPJ68" s="244"/>
      <c r="PPK68" s="241"/>
      <c r="PPL68" s="241"/>
      <c r="PPM68" s="244"/>
      <c r="PPN68" s="241"/>
      <c r="PPO68" s="241"/>
      <c r="PPP68" s="244"/>
      <c r="PPQ68" s="244"/>
      <c r="PPR68" s="244"/>
      <c r="PPS68" s="241"/>
      <c r="PPT68" s="241"/>
      <c r="PPU68" s="244"/>
      <c r="PPV68" s="241"/>
      <c r="PPW68" s="241"/>
      <c r="PPX68" s="244"/>
      <c r="PPY68" s="244"/>
      <c r="PPZ68" s="244"/>
      <c r="PQA68" s="241"/>
      <c r="PQB68" s="241"/>
      <c r="PQC68" s="244"/>
      <c r="PQD68" s="241"/>
      <c r="PQE68" s="241"/>
      <c r="PQF68" s="244"/>
      <c r="PQG68" s="244"/>
      <c r="PQH68" s="244"/>
      <c r="PQI68" s="241"/>
      <c r="PQJ68" s="241"/>
      <c r="PQK68" s="244"/>
      <c r="PQL68" s="241"/>
      <c r="PQM68" s="241"/>
      <c r="PQN68" s="244"/>
      <c r="PQO68" s="244"/>
      <c r="PQP68" s="244"/>
      <c r="PQQ68" s="241"/>
      <c r="PQR68" s="241"/>
      <c r="PQS68" s="244"/>
      <c r="PQT68" s="241"/>
      <c r="PQU68" s="241"/>
      <c r="PQV68" s="244"/>
      <c r="PQW68" s="244"/>
      <c r="PQX68" s="244"/>
      <c r="PQY68" s="241"/>
      <c r="PQZ68" s="241"/>
      <c r="PRA68" s="244"/>
      <c r="PRB68" s="241"/>
      <c r="PRC68" s="241"/>
      <c r="PRD68" s="244"/>
      <c r="PRE68" s="244"/>
      <c r="PRF68" s="244"/>
      <c r="PRG68" s="241"/>
      <c r="PRH68" s="241"/>
      <c r="PRI68" s="244"/>
      <c r="PRJ68" s="241"/>
      <c r="PRK68" s="241"/>
      <c r="PRL68" s="244"/>
      <c r="PRM68" s="244"/>
      <c r="PRN68" s="244"/>
      <c r="PRO68" s="241"/>
      <c r="PRP68" s="241"/>
      <c r="PRQ68" s="244"/>
      <c r="PRR68" s="241"/>
      <c r="PRS68" s="241"/>
      <c r="PRT68" s="244"/>
      <c r="PRU68" s="244"/>
      <c r="PRV68" s="244"/>
      <c r="PRW68" s="241"/>
      <c r="PRX68" s="241"/>
      <c r="PRY68" s="244"/>
      <c r="PRZ68" s="241"/>
      <c r="PSA68" s="241"/>
      <c r="PSB68" s="244"/>
      <c r="PSC68" s="244"/>
      <c r="PSD68" s="244"/>
      <c r="PSE68" s="241"/>
      <c r="PSF68" s="241"/>
      <c r="PSG68" s="244"/>
      <c r="PSH68" s="241"/>
      <c r="PSI68" s="241"/>
      <c r="PSJ68" s="244"/>
      <c r="PSK68" s="244"/>
      <c r="PSL68" s="244"/>
      <c r="PSM68" s="241"/>
      <c r="PSN68" s="241"/>
      <c r="PSO68" s="244"/>
      <c r="PSP68" s="241"/>
      <c r="PSQ68" s="241"/>
      <c r="PSR68" s="244"/>
      <c r="PSS68" s="244"/>
      <c r="PST68" s="244"/>
      <c r="PSU68" s="241"/>
      <c r="PSV68" s="241"/>
      <c r="PSW68" s="244"/>
      <c r="PSX68" s="241"/>
      <c r="PSY68" s="241"/>
      <c r="PSZ68" s="244"/>
      <c r="PTA68" s="244"/>
      <c r="PTB68" s="244"/>
      <c r="PTC68" s="241"/>
      <c r="PTD68" s="241"/>
      <c r="PTE68" s="244"/>
      <c r="PTF68" s="241"/>
      <c r="PTG68" s="241"/>
      <c r="PTH68" s="244"/>
      <c r="PTI68" s="244"/>
      <c r="PTJ68" s="244"/>
      <c r="PTK68" s="241"/>
      <c r="PTL68" s="241"/>
      <c r="PTM68" s="244"/>
      <c r="PTN68" s="241"/>
      <c r="PTO68" s="241"/>
      <c r="PTP68" s="244"/>
      <c r="PTQ68" s="244"/>
      <c r="PTR68" s="244"/>
      <c r="PTS68" s="241"/>
      <c r="PTT68" s="241"/>
      <c r="PTU68" s="244"/>
      <c r="PTV68" s="241"/>
      <c r="PTW68" s="241"/>
      <c r="PTX68" s="244"/>
      <c r="PTY68" s="244"/>
      <c r="PTZ68" s="244"/>
      <c r="PUA68" s="241"/>
      <c r="PUB68" s="241"/>
      <c r="PUC68" s="244"/>
      <c r="PUD68" s="241"/>
      <c r="PUE68" s="241"/>
      <c r="PUF68" s="244"/>
      <c r="PUG68" s="244"/>
      <c r="PUH68" s="244"/>
      <c r="PUI68" s="241"/>
      <c r="PUJ68" s="241"/>
      <c r="PUK68" s="244"/>
      <c r="PUL68" s="241"/>
      <c r="PUM68" s="241"/>
      <c r="PUN68" s="244"/>
      <c r="PUO68" s="244"/>
      <c r="PUP68" s="244"/>
      <c r="PUQ68" s="241"/>
      <c r="PUR68" s="241"/>
      <c r="PUS68" s="244"/>
      <c r="PUT68" s="241"/>
      <c r="PUU68" s="241"/>
      <c r="PUV68" s="244"/>
      <c r="PUW68" s="244"/>
      <c r="PUX68" s="244"/>
      <c r="PUY68" s="241"/>
      <c r="PUZ68" s="241"/>
      <c r="PVA68" s="244"/>
      <c r="PVB68" s="241"/>
      <c r="PVC68" s="241"/>
      <c r="PVD68" s="244"/>
      <c r="PVE68" s="244"/>
      <c r="PVF68" s="244"/>
      <c r="PVG68" s="241"/>
      <c r="PVH68" s="241"/>
      <c r="PVI68" s="244"/>
      <c r="PVJ68" s="241"/>
      <c r="PVK68" s="241"/>
      <c r="PVL68" s="244"/>
      <c r="PVM68" s="244"/>
      <c r="PVN68" s="244"/>
      <c r="PVO68" s="241"/>
      <c r="PVP68" s="241"/>
      <c r="PVQ68" s="244"/>
      <c r="PVR68" s="241"/>
      <c r="PVS68" s="241"/>
      <c r="PVT68" s="244"/>
      <c r="PVU68" s="244"/>
      <c r="PVV68" s="244"/>
      <c r="PVW68" s="241"/>
      <c r="PVX68" s="241"/>
      <c r="PVY68" s="244"/>
      <c r="PVZ68" s="241"/>
      <c r="PWA68" s="241"/>
      <c r="PWB68" s="244"/>
      <c r="PWC68" s="244"/>
      <c r="PWD68" s="244"/>
      <c r="PWE68" s="241"/>
      <c r="PWF68" s="241"/>
      <c r="PWG68" s="244"/>
      <c r="PWH68" s="241"/>
      <c r="PWI68" s="241"/>
      <c r="PWJ68" s="244"/>
      <c r="PWK68" s="244"/>
      <c r="PWL68" s="244"/>
      <c r="PWM68" s="241"/>
      <c r="PWN68" s="241"/>
      <c r="PWO68" s="244"/>
      <c r="PWP68" s="241"/>
      <c r="PWQ68" s="241"/>
      <c r="PWR68" s="244"/>
      <c r="PWS68" s="244"/>
      <c r="PWT68" s="244"/>
      <c r="PWU68" s="241"/>
      <c r="PWV68" s="241"/>
      <c r="PWW68" s="244"/>
      <c r="PWX68" s="241"/>
      <c r="PWY68" s="241"/>
      <c r="PWZ68" s="244"/>
      <c r="PXA68" s="244"/>
      <c r="PXB68" s="244"/>
      <c r="PXC68" s="241"/>
      <c r="PXD68" s="241"/>
      <c r="PXE68" s="244"/>
      <c r="PXF68" s="241"/>
      <c r="PXG68" s="241"/>
      <c r="PXH68" s="244"/>
      <c r="PXI68" s="244"/>
      <c r="PXJ68" s="244"/>
      <c r="PXK68" s="241"/>
      <c r="PXL68" s="241"/>
      <c r="PXM68" s="244"/>
      <c r="PXN68" s="241"/>
      <c r="PXO68" s="241"/>
      <c r="PXP68" s="244"/>
      <c r="PXQ68" s="244"/>
      <c r="PXR68" s="244"/>
      <c r="PXS68" s="241"/>
      <c r="PXT68" s="241"/>
      <c r="PXU68" s="244"/>
      <c r="PXV68" s="241"/>
      <c r="PXW68" s="241"/>
      <c r="PXX68" s="244"/>
      <c r="PXY68" s="244"/>
      <c r="PXZ68" s="244"/>
      <c r="PYA68" s="241"/>
      <c r="PYB68" s="241"/>
      <c r="PYC68" s="244"/>
      <c r="PYD68" s="241"/>
      <c r="PYE68" s="241"/>
      <c r="PYF68" s="244"/>
      <c r="PYG68" s="244"/>
      <c r="PYH68" s="244"/>
      <c r="PYI68" s="241"/>
      <c r="PYJ68" s="241"/>
      <c r="PYK68" s="244"/>
      <c r="PYL68" s="241"/>
      <c r="PYM68" s="241"/>
      <c r="PYN68" s="244"/>
      <c r="PYO68" s="244"/>
      <c r="PYP68" s="244"/>
      <c r="PYQ68" s="241"/>
      <c r="PYR68" s="241"/>
      <c r="PYS68" s="244"/>
      <c r="PYT68" s="241"/>
      <c r="PYU68" s="241"/>
      <c r="PYV68" s="244"/>
      <c r="PYW68" s="244"/>
      <c r="PYX68" s="244"/>
      <c r="PYY68" s="241"/>
      <c r="PYZ68" s="241"/>
      <c r="PZA68" s="244"/>
      <c r="PZB68" s="241"/>
      <c r="PZC68" s="241"/>
      <c r="PZD68" s="244"/>
      <c r="PZE68" s="244"/>
      <c r="PZF68" s="244"/>
      <c r="PZG68" s="241"/>
      <c r="PZH68" s="241"/>
      <c r="PZI68" s="244"/>
      <c r="PZJ68" s="241"/>
      <c r="PZK68" s="241"/>
      <c r="PZL68" s="244"/>
      <c r="PZM68" s="244"/>
      <c r="PZN68" s="244"/>
      <c r="PZO68" s="241"/>
      <c r="PZP68" s="241"/>
      <c r="PZQ68" s="244"/>
      <c r="PZR68" s="241"/>
      <c r="PZS68" s="241"/>
      <c r="PZT68" s="244"/>
      <c r="PZU68" s="244"/>
      <c r="PZV68" s="244"/>
      <c r="PZW68" s="241"/>
      <c r="PZX68" s="241"/>
      <c r="PZY68" s="244"/>
      <c r="PZZ68" s="241"/>
      <c r="QAA68" s="241"/>
      <c r="QAB68" s="244"/>
      <c r="QAC68" s="244"/>
      <c r="QAD68" s="244"/>
      <c r="QAE68" s="241"/>
      <c r="QAF68" s="241"/>
      <c r="QAG68" s="244"/>
      <c r="QAH68" s="241"/>
      <c r="QAI68" s="241"/>
      <c r="QAJ68" s="244"/>
      <c r="QAK68" s="244"/>
      <c r="QAL68" s="244"/>
      <c r="QAM68" s="241"/>
      <c r="QAN68" s="241"/>
      <c r="QAO68" s="244"/>
      <c r="QAP68" s="241"/>
      <c r="QAQ68" s="241"/>
      <c r="QAR68" s="244"/>
      <c r="QAS68" s="244"/>
      <c r="QAT68" s="244"/>
      <c r="QAU68" s="241"/>
      <c r="QAV68" s="241"/>
      <c r="QAW68" s="244"/>
      <c r="QAX68" s="241"/>
      <c r="QAY68" s="241"/>
      <c r="QAZ68" s="244"/>
      <c r="QBA68" s="244"/>
      <c r="QBB68" s="244"/>
      <c r="QBC68" s="241"/>
      <c r="QBD68" s="241"/>
      <c r="QBE68" s="244"/>
      <c r="QBF68" s="241"/>
      <c r="QBG68" s="241"/>
      <c r="QBH68" s="244"/>
      <c r="QBI68" s="244"/>
      <c r="QBJ68" s="244"/>
      <c r="QBK68" s="241"/>
      <c r="QBL68" s="241"/>
      <c r="QBM68" s="244"/>
      <c r="QBN68" s="241"/>
      <c r="QBO68" s="241"/>
      <c r="QBP68" s="244"/>
      <c r="QBQ68" s="244"/>
      <c r="QBR68" s="244"/>
      <c r="QBS68" s="241"/>
      <c r="QBT68" s="241"/>
      <c r="QBU68" s="244"/>
      <c r="QBV68" s="241"/>
      <c r="QBW68" s="241"/>
      <c r="QBX68" s="244"/>
      <c r="QBY68" s="244"/>
      <c r="QBZ68" s="244"/>
      <c r="QCA68" s="241"/>
      <c r="QCB68" s="241"/>
      <c r="QCC68" s="244"/>
      <c r="QCD68" s="241"/>
      <c r="QCE68" s="241"/>
      <c r="QCF68" s="244"/>
      <c r="QCG68" s="244"/>
      <c r="QCH68" s="244"/>
      <c r="QCI68" s="241"/>
      <c r="QCJ68" s="241"/>
      <c r="QCK68" s="244"/>
      <c r="QCL68" s="241"/>
      <c r="QCM68" s="241"/>
      <c r="QCN68" s="244"/>
      <c r="QCO68" s="244"/>
      <c r="QCP68" s="244"/>
      <c r="QCQ68" s="241"/>
      <c r="QCR68" s="241"/>
      <c r="QCS68" s="244"/>
      <c r="QCT68" s="241"/>
      <c r="QCU68" s="241"/>
      <c r="QCV68" s="244"/>
      <c r="QCW68" s="244"/>
      <c r="QCX68" s="244"/>
      <c r="QCY68" s="241"/>
      <c r="QCZ68" s="241"/>
      <c r="QDA68" s="244"/>
      <c r="QDB68" s="241"/>
      <c r="QDC68" s="241"/>
      <c r="QDD68" s="244"/>
      <c r="QDE68" s="244"/>
      <c r="QDF68" s="244"/>
      <c r="QDG68" s="241"/>
      <c r="QDH68" s="241"/>
      <c r="QDI68" s="244"/>
      <c r="QDJ68" s="241"/>
      <c r="QDK68" s="241"/>
      <c r="QDL68" s="244"/>
      <c r="QDM68" s="244"/>
      <c r="QDN68" s="244"/>
      <c r="QDO68" s="241"/>
      <c r="QDP68" s="241"/>
      <c r="QDQ68" s="244"/>
      <c r="QDR68" s="241"/>
      <c r="QDS68" s="241"/>
      <c r="QDT68" s="244"/>
      <c r="QDU68" s="244"/>
      <c r="QDV68" s="244"/>
      <c r="QDW68" s="241"/>
      <c r="QDX68" s="241"/>
      <c r="QDY68" s="244"/>
      <c r="QDZ68" s="241"/>
      <c r="QEA68" s="241"/>
      <c r="QEB68" s="244"/>
      <c r="QEC68" s="244"/>
      <c r="QED68" s="244"/>
      <c r="QEE68" s="241"/>
      <c r="QEF68" s="241"/>
      <c r="QEG68" s="244"/>
      <c r="QEH68" s="241"/>
      <c r="QEI68" s="241"/>
      <c r="QEJ68" s="244"/>
      <c r="QEK68" s="244"/>
      <c r="QEL68" s="244"/>
      <c r="QEM68" s="241"/>
      <c r="QEN68" s="241"/>
      <c r="QEO68" s="244"/>
      <c r="QEP68" s="241"/>
      <c r="QEQ68" s="241"/>
      <c r="QER68" s="244"/>
      <c r="QES68" s="244"/>
      <c r="QET68" s="244"/>
      <c r="QEU68" s="241"/>
      <c r="QEV68" s="241"/>
      <c r="QEW68" s="244"/>
      <c r="QEX68" s="241"/>
      <c r="QEY68" s="241"/>
      <c r="QEZ68" s="244"/>
      <c r="QFA68" s="244"/>
      <c r="QFB68" s="244"/>
      <c r="QFC68" s="241"/>
      <c r="QFD68" s="241"/>
      <c r="QFE68" s="244"/>
      <c r="QFF68" s="241"/>
      <c r="QFG68" s="241"/>
      <c r="QFH68" s="244"/>
      <c r="QFI68" s="244"/>
      <c r="QFJ68" s="244"/>
      <c r="QFK68" s="241"/>
      <c r="QFL68" s="241"/>
      <c r="QFM68" s="244"/>
      <c r="QFN68" s="241"/>
      <c r="QFO68" s="241"/>
      <c r="QFP68" s="244"/>
      <c r="QFQ68" s="244"/>
      <c r="QFR68" s="244"/>
      <c r="QFS68" s="241"/>
      <c r="QFT68" s="241"/>
      <c r="QFU68" s="244"/>
      <c r="QFV68" s="241"/>
      <c r="QFW68" s="241"/>
      <c r="QFX68" s="244"/>
      <c r="QFY68" s="244"/>
      <c r="QFZ68" s="244"/>
      <c r="QGA68" s="241"/>
      <c r="QGB68" s="241"/>
      <c r="QGC68" s="244"/>
      <c r="QGD68" s="241"/>
      <c r="QGE68" s="241"/>
      <c r="QGF68" s="244"/>
      <c r="QGG68" s="244"/>
      <c r="QGH68" s="244"/>
      <c r="QGI68" s="241"/>
      <c r="QGJ68" s="241"/>
      <c r="QGK68" s="244"/>
      <c r="QGL68" s="241"/>
      <c r="QGM68" s="241"/>
      <c r="QGN68" s="244"/>
      <c r="QGO68" s="244"/>
      <c r="QGP68" s="244"/>
      <c r="QGQ68" s="241"/>
      <c r="QGR68" s="241"/>
      <c r="QGS68" s="244"/>
      <c r="QGT68" s="241"/>
      <c r="QGU68" s="241"/>
      <c r="QGV68" s="244"/>
      <c r="QGW68" s="244"/>
      <c r="QGX68" s="244"/>
      <c r="QGY68" s="241"/>
      <c r="QGZ68" s="241"/>
      <c r="QHA68" s="244"/>
      <c r="QHB68" s="241"/>
      <c r="QHC68" s="241"/>
      <c r="QHD68" s="244"/>
      <c r="QHE68" s="244"/>
      <c r="QHF68" s="244"/>
      <c r="QHG68" s="241"/>
      <c r="QHH68" s="241"/>
      <c r="QHI68" s="244"/>
      <c r="QHJ68" s="241"/>
      <c r="QHK68" s="241"/>
      <c r="QHL68" s="244"/>
      <c r="QHM68" s="244"/>
      <c r="QHN68" s="244"/>
      <c r="QHO68" s="241"/>
      <c r="QHP68" s="241"/>
      <c r="QHQ68" s="244"/>
      <c r="QHR68" s="241"/>
      <c r="QHS68" s="241"/>
      <c r="QHT68" s="244"/>
      <c r="QHU68" s="244"/>
      <c r="QHV68" s="244"/>
      <c r="QHW68" s="241"/>
      <c r="QHX68" s="241"/>
      <c r="QHY68" s="244"/>
      <c r="QHZ68" s="241"/>
      <c r="QIA68" s="241"/>
      <c r="QIB68" s="244"/>
      <c r="QIC68" s="244"/>
      <c r="QID68" s="244"/>
      <c r="QIE68" s="241"/>
      <c r="QIF68" s="241"/>
      <c r="QIG68" s="244"/>
      <c r="QIH68" s="241"/>
      <c r="QII68" s="241"/>
      <c r="QIJ68" s="244"/>
      <c r="QIK68" s="244"/>
      <c r="QIL68" s="244"/>
      <c r="QIM68" s="241"/>
      <c r="QIN68" s="241"/>
      <c r="QIO68" s="244"/>
      <c r="QIP68" s="241"/>
      <c r="QIQ68" s="241"/>
      <c r="QIR68" s="244"/>
      <c r="QIS68" s="244"/>
      <c r="QIT68" s="244"/>
      <c r="QIU68" s="241"/>
      <c r="QIV68" s="241"/>
      <c r="QIW68" s="244"/>
      <c r="QIX68" s="241"/>
      <c r="QIY68" s="241"/>
      <c r="QIZ68" s="244"/>
      <c r="QJA68" s="244"/>
      <c r="QJB68" s="244"/>
      <c r="QJC68" s="241"/>
      <c r="QJD68" s="241"/>
      <c r="QJE68" s="244"/>
      <c r="QJF68" s="241"/>
      <c r="QJG68" s="241"/>
      <c r="QJH68" s="244"/>
      <c r="QJI68" s="244"/>
      <c r="QJJ68" s="244"/>
      <c r="QJK68" s="241"/>
      <c r="QJL68" s="241"/>
      <c r="QJM68" s="244"/>
      <c r="QJN68" s="241"/>
      <c r="QJO68" s="241"/>
      <c r="QJP68" s="244"/>
      <c r="QJQ68" s="244"/>
      <c r="QJR68" s="244"/>
      <c r="QJS68" s="241"/>
      <c r="QJT68" s="241"/>
      <c r="QJU68" s="244"/>
      <c r="QJV68" s="241"/>
      <c r="QJW68" s="241"/>
      <c r="QJX68" s="244"/>
      <c r="QJY68" s="244"/>
      <c r="QJZ68" s="244"/>
      <c r="QKA68" s="241"/>
      <c r="QKB68" s="241"/>
      <c r="QKC68" s="244"/>
      <c r="QKD68" s="241"/>
      <c r="QKE68" s="241"/>
      <c r="QKF68" s="244"/>
      <c r="QKG68" s="244"/>
      <c r="QKH68" s="244"/>
      <c r="QKI68" s="241"/>
      <c r="QKJ68" s="241"/>
      <c r="QKK68" s="244"/>
      <c r="QKL68" s="241"/>
      <c r="QKM68" s="241"/>
      <c r="QKN68" s="244"/>
      <c r="QKO68" s="244"/>
      <c r="QKP68" s="244"/>
      <c r="QKQ68" s="241"/>
      <c r="QKR68" s="241"/>
      <c r="QKS68" s="244"/>
      <c r="QKT68" s="241"/>
      <c r="QKU68" s="241"/>
      <c r="QKV68" s="244"/>
      <c r="QKW68" s="244"/>
      <c r="QKX68" s="244"/>
      <c r="QKY68" s="241"/>
      <c r="QKZ68" s="241"/>
      <c r="QLA68" s="244"/>
      <c r="QLB68" s="241"/>
      <c r="QLC68" s="241"/>
      <c r="QLD68" s="244"/>
      <c r="QLE68" s="244"/>
      <c r="QLF68" s="244"/>
      <c r="QLG68" s="241"/>
      <c r="QLH68" s="241"/>
      <c r="QLI68" s="244"/>
      <c r="QLJ68" s="241"/>
      <c r="QLK68" s="241"/>
      <c r="QLL68" s="244"/>
      <c r="QLM68" s="244"/>
      <c r="QLN68" s="244"/>
      <c r="QLO68" s="241"/>
      <c r="QLP68" s="241"/>
      <c r="QLQ68" s="244"/>
      <c r="QLR68" s="241"/>
      <c r="QLS68" s="241"/>
      <c r="QLT68" s="244"/>
      <c r="QLU68" s="244"/>
      <c r="QLV68" s="244"/>
      <c r="QLW68" s="241"/>
      <c r="QLX68" s="241"/>
      <c r="QLY68" s="244"/>
      <c r="QLZ68" s="241"/>
      <c r="QMA68" s="241"/>
      <c r="QMB68" s="244"/>
      <c r="QMC68" s="244"/>
      <c r="QMD68" s="244"/>
      <c r="QME68" s="241"/>
      <c r="QMF68" s="241"/>
      <c r="QMG68" s="244"/>
      <c r="QMH68" s="241"/>
      <c r="QMI68" s="241"/>
      <c r="QMJ68" s="244"/>
      <c r="QMK68" s="244"/>
      <c r="QML68" s="244"/>
      <c r="QMM68" s="241"/>
      <c r="QMN68" s="241"/>
      <c r="QMO68" s="244"/>
      <c r="QMP68" s="241"/>
      <c r="QMQ68" s="241"/>
      <c r="QMR68" s="244"/>
      <c r="QMS68" s="244"/>
      <c r="QMT68" s="244"/>
      <c r="QMU68" s="241"/>
      <c r="QMV68" s="241"/>
      <c r="QMW68" s="244"/>
      <c r="QMX68" s="241"/>
      <c r="QMY68" s="241"/>
      <c r="QMZ68" s="244"/>
      <c r="QNA68" s="244"/>
      <c r="QNB68" s="244"/>
      <c r="QNC68" s="241"/>
      <c r="QND68" s="241"/>
      <c r="QNE68" s="244"/>
      <c r="QNF68" s="241"/>
      <c r="QNG68" s="241"/>
      <c r="QNH68" s="244"/>
      <c r="QNI68" s="244"/>
      <c r="QNJ68" s="244"/>
      <c r="QNK68" s="241"/>
      <c r="QNL68" s="241"/>
      <c r="QNM68" s="244"/>
      <c r="QNN68" s="241"/>
      <c r="QNO68" s="241"/>
      <c r="QNP68" s="244"/>
      <c r="QNQ68" s="244"/>
      <c r="QNR68" s="244"/>
      <c r="QNS68" s="241"/>
      <c r="QNT68" s="241"/>
      <c r="QNU68" s="244"/>
      <c r="QNV68" s="241"/>
      <c r="QNW68" s="241"/>
      <c r="QNX68" s="244"/>
      <c r="QNY68" s="244"/>
      <c r="QNZ68" s="244"/>
      <c r="QOA68" s="241"/>
      <c r="QOB68" s="241"/>
      <c r="QOC68" s="244"/>
      <c r="QOD68" s="241"/>
      <c r="QOE68" s="241"/>
      <c r="QOF68" s="244"/>
      <c r="QOG68" s="244"/>
      <c r="QOH68" s="244"/>
      <c r="QOI68" s="241"/>
      <c r="QOJ68" s="241"/>
      <c r="QOK68" s="244"/>
      <c r="QOL68" s="241"/>
      <c r="QOM68" s="241"/>
      <c r="QON68" s="244"/>
      <c r="QOO68" s="244"/>
      <c r="QOP68" s="244"/>
      <c r="QOQ68" s="241"/>
      <c r="QOR68" s="241"/>
      <c r="QOS68" s="244"/>
      <c r="QOT68" s="241"/>
      <c r="QOU68" s="241"/>
      <c r="QOV68" s="244"/>
      <c r="QOW68" s="244"/>
      <c r="QOX68" s="244"/>
      <c r="QOY68" s="241"/>
      <c r="QOZ68" s="241"/>
      <c r="QPA68" s="244"/>
      <c r="QPB68" s="241"/>
      <c r="QPC68" s="241"/>
      <c r="QPD68" s="244"/>
      <c r="QPE68" s="244"/>
      <c r="QPF68" s="244"/>
      <c r="QPG68" s="241"/>
      <c r="QPH68" s="241"/>
      <c r="QPI68" s="244"/>
      <c r="QPJ68" s="241"/>
      <c r="QPK68" s="241"/>
      <c r="QPL68" s="244"/>
      <c r="QPM68" s="244"/>
      <c r="QPN68" s="244"/>
      <c r="QPO68" s="241"/>
      <c r="QPP68" s="241"/>
      <c r="QPQ68" s="244"/>
      <c r="QPR68" s="241"/>
      <c r="QPS68" s="241"/>
      <c r="QPT68" s="244"/>
      <c r="QPU68" s="244"/>
      <c r="QPV68" s="244"/>
      <c r="QPW68" s="241"/>
      <c r="QPX68" s="241"/>
      <c r="QPY68" s="244"/>
      <c r="QPZ68" s="241"/>
      <c r="QQA68" s="241"/>
      <c r="QQB68" s="244"/>
      <c r="QQC68" s="244"/>
      <c r="QQD68" s="244"/>
      <c r="QQE68" s="241"/>
      <c r="QQF68" s="241"/>
      <c r="QQG68" s="244"/>
      <c r="QQH68" s="241"/>
      <c r="QQI68" s="241"/>
      <c r="QQJ68" s="244"/>
      <c r="QQK68" s="244"/>
      <c r="QQL68" s="244"/>
      <c r="QQM68" s="241"/>
      <c r="QQN68" s="241"/>
      <c r="QQO68" s="244"/>
      <c r="QQP68" s="241"/>
      <c r="QQQ68" s="241"/>
      <c r="QQR68" s="244"/>
      <c r="QQS68" s="244"/>
      <c r="QQT68" s="244"/>
      <c r="QQU68" s="241"/>
      <c r="QQV68" s="241"/>
      <c r="QQW68" s="244"/>
      <c r="QQX68" s="241"/>
      <c r="QQY68" s="241"/>
      <c r="QQZ68" s="244"/>
      <c r="QRA68" s="244"/>
      <c r="QRB68" s="244"/>
      <c r="QRC68" s="241"/>
      <c r="QRD68" s="241"/>
      <c r="QRE68" s="244"/>
      <c r="QRF68" s="241"/>
      <c r="QRG68" s="241"/>
      <c r="QRH68" s="244"/>
      <c r="QRI68" s="244"/>
      <c r="QRJ68" s="244"/>
      <c r="QRK68" s="241"/>
      <c r="QRL68" s="241"/>
      <c r="QRM68" s="244"/>
      <c r="QRN68" s="241"/>
      <c r="QRO68" s="241"/>
      <c r="QRP68" s="244"/>
      <c r="QRQ68" s="244"/>
      <c r="QRR68" s="244"/>
      <c r="QRS68" s="241"/>
      <c r="QRT68" s="241"/>
      <c r="QRU68" s="244"/>
      <c r="QRV68" s="241"/>
      <c r="QRW68" s="241"/>
      <c r="QRX68" s="244"/>
      <c r="QRY68" s="244"/>
      <c r="QRZ68" s="244"/>
      <c r="QSA68" s="241"/>
      <c r="QSB68" s="241"/>
      <c r="QSC68" s="244"/>
      <c r="QSD68" s="241"/>
      <c r="QSE68" s="241"/>
      <c r="QSF68" s="244"/>
      <c r="QSG68" s="244"/>
      <c r="QSH68" s="244"/>
      <c r="QSI68" s="241"/>
      <c r="QSJ68" s="241"/>
      <c r="QSK68" s="244"/>
      <c r="QSL68" s="241"/>
      <c r="QSM68" s="241"/>
      <c r="QSN68" s="244"/>
      <c r="QSO68" s="244"/>
      <c r="QSP68" s="244"/>
      <c r="QSQ68" s="241"/>
      <c r="QSR68" s="241"/>
      <c r="QSS68" s="244"/>
      <c r="QST68" s="241"/>
      <c r="QSU68" s="241"/>
      <c r="QSV68" s="244"/>
      <c r="QSW68" s="244"/>
      <c r="QSX68" s="244"/>
      <c r="QSY68" s="241"/>
      <c r="QSZ68" s="241"/>
      <c r="QTA68" s="244"/>
      <c r="QTB68" s="241"/>
      <c r="QTC68" s="241"/>
      <c r="QTD68" s="244"/>
      <c r="QTE68" s="244"/>
      <c r="QTF68" s="244"/>
      <c r="QTG68" s="241"/>
      <c r="QTH68" s="241"/>
      <c r="QTI68" s="244"/>
      <c r="QTJ68" s="241"/>
      <c r="QTK68" s="241"/>
      <c r="QTL68" s="244"/>
      <c r="QTM68" s="244"/>
      <c r="QTN68" s="244"/>
      <c r="QTO68" s="241"/>
      <c r="QTP68" s="241"/>
      <c r="QTQ68" s="244"/>
      <c r="QTR68" s="241"/>
      <c r="QTS68" s="241"/>
      <c r="QTT68" s="244"/>
      <c r="QTU68" s="244"/>
      <c r="QTV68" s="244"/>
      <c r="QTW68" s="241"/>
      <c r="QTX68" s="241"/>
      <c r="QTY68" s="244"/>
      <c r="QTZ68" s="241"/>
      <c r="QUA68" s="241"/>
      <c r="QUB68" s="244"/>
      <c r="QUC68" s="244"/>
      <c r="QUD68" s="244"/>
      <c r="QUE68" s="241"/>
      <c r="QUF68" s="241"/>
      <c r="QUG68" s="244"/>
      <c r="QUH68" s="241"/>
      <c r="QUI68" s="241"/>
      <c r="QUJ68" s="244"/>
      <c r="QUK68" s="244"/>
      <c r="QUL68" s="244"/>
      <c r="QUM68" s="241"/>
      <c r="QUN68" s="241"/>
      <c r="QUO68" s="244"/>
      <c r="QUP68" s="241"/>
      <c r="QUQ68" s="241"/>
      <c r="QUR68" s="244"/>
      <c r="QUS68" s="244"/>
      <c r="QUT68" s="244"/>
      <c r="QUU68" s="241"/>
      <c r="QUV68" s="241"/>
      <c r="QUW68" s="244"/>
      <c r="QUX68" s="241"/>
      <c r="QUY68" s="241"/>
      <c r="QUZ68" s="244"/>
      <c r="QVA68" s="244"/>
      <c r="QVB68" s="244"/>
      <c r="QVC68" s="241"/>
      <c r="QVD68" s="241"/>
      <c r="QVE68" s="244"/>
      <c r="QVF68" s="241"/>
      <c r="QVG68" s="241"/>
      <c r="QVH68" s="244"/>
      <c r="QVI68" s="244"/>
      <c r="QVJ68" s="244"/>
      <c r="QVK68" s="241"/>
      <c r="QVL68" s="241"/>
      <c r="QVM68" s="244"/>
      <c r="QVN68" s="241"/>
      <c r="QVO68" s="241"/>
      <c r="QVP68" s="244"/>
      <c r="QVQ68" s="244"/>
      <c r="QVR68" s="244"/>
      <c r="QVS68" s="241"/>
      <c r="QVT68" s="241"/>
      <c r="QVU68" s="244"/>
      <c r="QVV68" s="241"/>
      <c r="QVW68" s="241"/>
      <c r="QVX68" s="244"/>
      <c r="QVY68" s="244"/>
      <c r="QVZ68" s="244"/>
      <c r="QWA68" s="241"/>
      <c r="QWB68" s="241"/>
      <c r="QWC68" s="244"/>
      <c r="QWD68" s="241"/>
      <c r="QWE68" s="241"/>
      <c r="QWF68" s="244"/>
      <c r="QWG68" s="244"/>
      <c r="QWH68" s="244"/>
      <c r="QWI68" s="241"/>
      <c r="QWJ68" s="241"/>
      <c r="QWK68" s="244"/>
      <c r="QWL68" s="241"/>
      <c r="QWM68" s="241"/>
      <c r="QWN68" s="244"/>
      <c r="QWO68" s="244"/>
      <c r="QWP68" s="244"/>
      <c r="QWQ68" s="241"/>
      <c r="QWR68" s="241"/>
      <c r="QWS68" s="244"/>
      <c r="QWT68" s="241"/>
      <c r="QWU68" s="241"/>
      <c r="QWV68" s="244"/>
      <c r="QWW68" s="244"/>
      <c r="QWX68" s="244"/>
      <c r="QWY68" s="241"/>
      <c r="QWZ68" s="241"/>
      <c r="QXA68" s="244"/>
      <c r="QXB68" s="241"/>
      <c r="QXC68" s="241"/>
      <c r="QXD68" s="244"/>
      <c r="QXE68" s="244"/>
      <c r="QXF68" s="244"/>
      <c r="QXG68" s="241"/>
      <c r="QXH68" s="241"/>
      <c r="QXI68" s="244"/>
      <c r="QXJ68" s="241"/>
      <c r="QXK68" s="241"/>
      <c r="QXL68" s="244"/>
      <c r="QXM68" s="244"/>
      <c r="QXN68" s="244"/>
      <c r="QXO68" s="241"/>
      <c r="QXP68" s="241"/>
      <c r="QXQ68" s="244"/>
      <c r="QXR68" s="241"/>
      <c r="QXS68" s="241"/>
      <c r="QXT68" s="244"/>
      <c r="QXU68" s="244"/>
      <c r="QXV68" s="244"/>
      <c r="QXW68" s="241"/>
      <c r="QXX68" s="241"/>
      <c r="QXY68" s="244"/>
      <c r="QXZ68" s="241"/>
      <c r="QYA68" s="241"/>
      <c r="QYB68" s="244"/>
      <c r="QYC68" s="244"/>
      <c r="QYD68" s="244"/>
      <c r="QYE68" s="241"/>
      <c r="QYF68" s="241"/>
      <c r="QYG68" s="244"/>
      <c r="QYH68" s="241"/>
      <c r="QYI68" s="241"/>
      <c r="QYJ68" s="244"/>
      <c r="QYK68" s="244"/>
      <c r="QYL68" s="244"/>
      <c r="QYM68" s="241"/>
      <c r="QYN68" s="241"/>
      <c r="QYO68" s="244"/>
      <c r="QYP68" s="241"/>
      <c r="QYQ68" s="241"/>
      <c r="QYR68" s="244"/>
      <c r="QYS68" s="244"/>
      <c r="QYT68" s="244"/>
      <c r="QYU68" s="241"/>
      <c r="QYV68" s="241"/>
      <c r="QYW68" s="244"/>
      <c r="QYX68" s="241"/>
      <c r="QYY68" s="241"/>
      <c r="QYZ68" s="244"/>
      <c r="QZA68" s="244"/>
      <c r="QZB68" s="244"/>
      <c r="QZC68" s="241"/>
      <c r="QZD68" s="241"/>
      <c r="QZE68" s="244"/>
      <c r="QZF68" s="241"/>
      <c r="QZG68" s="241"/>
      <c r="QZH68" s="244"/>
      <c r="QZI68" s="244"/>
      <c r="QZJ68" s="244"/>
      <c r="QZK68" s="241"/>
      <c r="QZL68" s="241"/>
      <c r="QZM68" s="244"/>
      <c r="QZN68" s="241"/>
      <c r="QZO68" s="241"/>
      <c r="QZP68" s="244"/>
      <c r="QZQ68" s="244"/>
      <c r="QZR68" s="244"/>
      <c r="QZS68" s="241"/>
      <c r="QZT68" s="241"/>
      <c r="QZU68" s="244"/>
      <c r="QZV68" s="241"/>
      <c r="QZW68" s="241"/>
      <c r="QZX68" s="244"/>
      <c r="QZY68" s="244"/>
      <c r="QZZ68" s="244"/>
      <c r="RAA68" s="241"/>
      <c r="RAB68" s="241"/>
      <c r="RAC68" s="244"/>
      <c r="RAD68" s="241"/>
      <c r="RAE68" s="241"/>
      <c r="RAF68" s="244"/>
      <c r="RAG68" s="244"/>
      <c r="RAH68" s="244"/>
      <c r="RAI68" s="241"/>
      <c r="RAJ68" s="241"/>
      <c r="RAK68" s="244"/>
      <c r="RAL68" s="241"/>
      <c r="RAM68" s="241"/>
      <c r="RAN68" s="244"/>
      <c r="RAO68" s="244"/>
      <c r="RAP68" s="244"/>
      <c r="RAQ68" s="241"/>
      <c r="RAR68" s="241"/>
      <c r="RAS68" s="244"/>
      <c r="RAT68" s="241"/>
      <c r="RAU68" s="241"/>
      <c r="RAV68" s="244"/>
      <c r="RAW68" s="244"/>
      <c r="RAX68" s="244"/>
      <c r="RAY68" s="241"/>
      <c r="RAZ68" s="241"/>
      <c r="RBA68" s="244"/>
      <c r="RBB68" s="241"/>
      <c r="RBC68" s="241"/>
      <c r="RBD68" s="244"/>
      <c r="RBE68" s="244"/>
      <c r="RBF68" s="244"/>
      <c r="RBG68" s="241"/>
      <c r="RBH68" s="241"/>
      <c r="RBI68" s="244"/>
      <c r="RBJ68" s="241"/>
      <c r="RBK68" s="241"/>
      <c r="RBL68" s="244"/>
      <c r="RBM68" s="244"/>
      <c r="RBN68" s="244"/>
      <c r="RBO68" s="241"/>
      <c r="RBP68" s="241"/>
      <c r="RBQ68" s="244"/>
      <c r="RBR68" s="241"/>
      <c r="RBS68" s="241"/>
      <c r="RBT68" s="244"/>
      <c r="RBU68" s="244"/>
      <c r="RBV68" s="244"/>
      <c r="RBW68" s="241"/>
      <c r="RBX68" s="241"/>
      <c r="RBY68" s="244"/>
      <c r="RBZ68" s="241"/>
      <c r="RCA68" s="241"/>
      <c r="RCB68" s="244"/>
      <c r="RCC68" s="244"/>
      <c r="RCD68" s="244"/>
      <c r="RCE68" s="241"/>
      <c r="RCF68" s="241"/>
      <c r="RCG68" s="244"/>
      <c r="RCH68" s="241"/>
      <c r="RCI68" s="241"/>
      <c r="RCJ68" s="244"/>
      <c r="RCK68" s="244"/>
      <c r="RCL68" s="244"/>
      <c r="RCM68" s="241"/>
      <c r="RCN68" s="241"/>
      <c r="RCO68" s="244"/>
      <c r="RCP68" s="241"/>
      <c r="RCQ68" s="241"/>
      <c r="RCR68" s="244"/>
      <c r="RCS68" s="244"/>
      <c r="RCT68" s="244"/>
      <c r="RCU68" s="241"/>
      <c r="RCV68" s="241"/>
      <c r="RCW68" s="244"/>
      <c r="RCX68" s="241"/>
      <c r="RCY68" s="241"/>
      <c r="RCZ68" s="244"/>
      <c r="RDA68" s="244"/>
      <c r="RDB68" s="244"/>
      <c r="RDC68" s="241"/>
      <c r="RDD68" s="241"/>
      <c r="RDE68" s="244"/>
      <c r="RDF68" s="241"/>
      <c r="RDG68" s="241"/>
      <c r="RDH68" s="244"/>
      <c r="RDI68" s="244"/>
      <c r="RDJ68" s="244"/>
      <c r="RDK68" s="241"/>
      <c r="RDL68" s="241"/>
      <c r="RDM68" s="244"/>
      <c r="RDN68" s="241"/>
      <c r="RDO68" s="241"/>
      <c r="RDP68" s="244"/>
      <c r="RDQ68" s="244"/>
      <c r="RDR68" s="244"/>
      <c r="RDS68" s="241"/>
      <c r="RDT68" s="241"/>
      <c r="RDU68" s="244"/>
      <c r="RDV68" s="241"/>
      <c r="RDW68" s="241"/>
      <c r="RDX68" s="244"/>
      <c r="RDY68" s="244"/>
      <c r="RDZ68" s="244"/>
      <c r="REA68" s="241"/>
      <c r="REB68" s="241"/>
      <c r="REC68" s="244"/>
      <c r="RED68" s="241"/>
      <c r="REE68" s="241"/>
      <c r="REF68" s="244"/>
      <c r="REG68" s="244"/>
      <c r="REH68" s="244"/>
      <c r="REI68" s="241"/>
      <c r="REJ68" s="241"/>
      <c r="REK68" s="244"/>
      <c r="REL68" s="241"/>
      <c r="REM68" s="241"/>
      <c r="REN68" s="244"/>
      <c r="REO68" s="244"/>
      <c r="REP68" s="244"/>
      <c r="REQ68" s="241"/>
      <c r="RER68" s="241"/>
      <c r="RES68" s="244"/>
      <c r="RET68" s="241"/>
      <c r="REU68" s="241"/>
      <c r="REV68" s="244"/>
      <c r="REW68" s="244"/>
      <c r="REX68" s="244"/>
      <c r="REY68" s="241"/>
      <c r="REZ68" s="241"/>
      <c r="RFA68" s="244"/>
      <c r="RFB68" s="241"/>
      <c r="RFC68" s="241"/>
      <c r="RFD68" s="244"/>
      <c r="RFE68" s="244"/>
      <c r="RFF68" s="244"/>
      <c r="RFG68" s="241"/>
      <c r="RFH68" s="241"/>
      <c r="RFI68" s="244"/>
      <c r="RFJ68" s="241"/>
      <c r="RFK68" s="241"/>
      <c r="RFL68" s="244"/>
      <c r="RFM68" s="244"/>
      <c r="RFN68" s="244"/>
      <c r="RFO68" s="241"/>
      <c r="RFP68" s="241"/>
      <c r="RFQ68" s="244"/>
      <c r="RFR68" s="241"/>
      <c r="RFS68" s="241"/>
      <c r="RFT68" s="244"/>
      <c r="RFU68" s="244"/>
      <c r="RFV68" s="244"/>
      <c r="RFW68" s="241"/>
      <c r="RFX68" s="241"/>
      <c r="RFY68" s="244"/>
      <c r="RFZ68" s="241"/>
      <c r="RGA68" s="241"/>
      <c r="RGB68" s="244"/>
      <c r="RGC68" s="244"/>
      <c r="RGD68" s="244"/>
      <c r="RGE68" s="241"/>
      <c r="RGF68" s="241"/>
      <c r="RGG68" s="244"/>
      <c r="RGH68" s="241"/>
      <c r="RGI68" s="241"/>
      <c r="RGJ68" s="244"/>
      <c r="RGK68" s="244"/>
      <c r="RGL68" s="244"/>
      <c r="RGM68" s="241"/>
      <c r="RGN68" s="241"/>
      <c r="RGO68" s="244"/>
      <c r="RGP68" s="241"/>
      <c r="RGQ68" s="241"/>
      <c r="RGR68" s="244"/>
      <c r="RGS68" s="244"/>
      <c r="RGT68" s="244"/>
      <c r="RGU68" s="241"/>
      <c r="RGV68" s="241"/>
      <c r="RGW68" s="244"/>
      <c r="RGX68" s="241"/>
      <c r="RGY68" s="241"/>
      <c r="RGZ68" s="244"/>
      <c r="RHA68" s="244"/>
      <c r="RHB68" s="244"/>
      <c r="RHC68" s="241"/>
      <c r="RHD68" s="241"/>
      <c r="RHE68" s="244"/>
      <c r="RHF68" s="241"/>
      <c r="RHG68" s="241"/>
      <c r="RHH68" s="244"/>
      <c r="RHI68" s="244"/>
      <c r="RHJ68" s="244"/>
      <c r="RHK68" s="241"/>
      <c r="RHL68" s="241"/>
      <c r="RHM68" s="244"/>
      <c r="RHN68" s="241"/>
      <c r="RHO68" s="241"/>
      <c r="RHP68" s="244"/>
      <c r="RHQ68" s="244"/>
      <c r="RHR68" s="244"/>
      <c r="RHS68" s="241"/>
      <c r="RHT68" s="241"/>
      <c r="RHU68" s="244"/>
      <c r="RHV68" s="241"/>
      <c r="RHW68" s="241"/>
      <c r="RHX68" s="244"/>
      <c r="RHY68" s="244"/>
      <c r="RHZ68" s="244"/>
      <c r="RIA68" s="241"/>
      <c r="RIB68" s="241"/>
      <c r="RIC68" s="244"/>
      <c r="RID68" s="241"/>
      <c r="RIE68" s="241"/>
      <c r="RIF68" s="244"/>
      <c r="RIG68" s="244"/>
      <c r="RIH68" s="244"/>
      <c r="RII68" s="241"/>
      <c r="RIJ68" s="241"/>
      <c r="RIK68" s="244"/>
      <c r="RIL68" s="241"/>
      <c r="RIM68" s="241"/>
      <c r="RIN68" s="244"/>
      <c r="RIO68" s="244"/>
      <c r="RIP68" s="244"/>
      <c r="RIQ68" s="241"/>
      <c r="RIR68" s="241"/>
      <c r="RIS68" s="244"/>
      <c r="RIT68" s="241"/>
      <c r="RIU68" s="241"/>
      <c r="RIV68" s="244"/>
      <c r="RIW68" s="244"/>
      <c r="RIX68" s="244"/>
      <c r="RIY68" s="241"/>
      <c r="RIZ68" s="241"/>
      <c r="RJA68" s="244"/>
      <c r="RJB68" s="241"/>
      <c r="RJC68" s="241"/>
      <c r="RJD68" s="244"/>
      <c r="RJE68" s="244"/>
      <c r="RJF68" s="244"/>
      <c r="RJG68" s="241"/>
      <c r="RJH68" s="241"/>
      <c r="RJI68" s="244"/>
      <c r="RJJ68" s="241"/>
      <c r="RJK68" s="241"/>
      <c r="RJL68" s="244"/>
      <c r="RJM68" s="244"/>
      <c r="RJN68" s="244"/>
      <c r="RJO68" s="241"/>
      <c r="RJP68" s="241"/>
      <c r="RJQ68" s="244"/>
      <c r="RJR68" s="241"/>
      <c r="RJS68" s="241"/>
      <c r="RJT68" s="244"/>
      <c r="RJU68" s="244"/>
      <c r="RJV68" s="244"/>
      <c r="RJW68" s="241"/>
      <c r="RJX68" s="241"/>
      <c r="RJY68" s="244"/>
      <c r="RJZ68" s="241"/>
      <c r="RKA68" s="241"/>
      <c r="RKB68" s="244"/>
      <c r="RKC68" s="244"/>
      <c r="RKD68" s="244"/>
      <c r="RKE68" s="241"/>
      <c r="RKF68" s="241"/>
      <c r="RKG68" s="244"/>
      <c r="RKH68" s="241"/>
      <c r="RKI68" s="241"/>
      <c r="RKJ68" s="244"/>
      <c r="RKK68" s="244"/>
      <c r="RKL68" s="244"/>
      <c r="RKM68" s="241"/>
      <c r="RKN68" s="241"/>
      <c r="RKO68" s="244"/>
      <c r="RKP68" s="241"/>
      <c r="RKQ68" s="241"/>
      <c r="RKR68" s="244"/>
      <c r="RKS68" s="244"/>
      <c r="RKT68" s="244"/>
      <c r="RKU68" s="241"/>
      <c r="RKV68" s="241"/>
      <c r="RKW68" s="244"/>
      <c r="RKX68" s="241"/>
      <c r="RKY68" s="241"/>
      <c r="RKZ68" s="244"/>
      <c r="RLA68" s="244"/>
      <c r="RLB68" s="244"/>
      <c r="RLC68" s="241"/>
      <c r="RLD68" s="241"/>
      <c r="RLE68" s="244"/>
      <c r="RLF68" s="241"/>
      <c r="RLG68" s="241"/>
      <c r="RLH68" s="244"/>
      <c r="RLI68" s="244"/>
      <c r="RLJ68" s="244"/>
      <c r="RLK68" s="241"/>
      <c r="RLL68" s="241"/>
      <c r="RLM68" s="244"/>
      <c r="RLN68" s="241"/>
      <c r="RLO68" s="241"/>
      <c r="RLP68" s="244"/>
      <c r="RLQ68" s="244"/>
      <c r="RLR68" s="244"/>
      <c r="RLS68" s="241"/>
      <c r="RLT68" s="241"/>
      <c r="RLU68" s="244"/>
      <c r="RLV68" s="241"/>
      <c r="RLW68" s="241"/>
      <c r="RLX68" s="244"/>
      <c r="RLY68" s="244"/>
      <c r="RLZ68" s="244"/>
      <c r="RMA68" s="241"/>
      <c r="RMB68" s="241"/>
      <c r="RMC68" s="244"/>
      <c r="RMD68" s="241"/>
      <c r="RME68" s="241"/>
      <c r="RMF68" s="244"/>
      <c r="RMG68" s="244"/>
      <c r="RMH68" s="244"/>
      <c r="RMI68" s="241"/>
      <c r="RMJ68" s="241"/>
      <c r="RMK68" s="244"/>
      <c r="RML68" s="241"/>
      <c r="RMM68" s="241"/>
      <c r="RMN68" s="244"/>
      <c r="RMO68" s="244"/>
      <c r="RMP68" s="244"/>
      <c r="RMQ68" s="241"/>
      <c r="RMR68" s="241"/>
      <c r="RMS68" s="244"/>
      <c r="RMT68" s="241"/>
      <c r="RMU68" s="241"/>
      <c r="RMV68" s="244"/>
      <c r="RMW68" s="244"/>
      <c r="RMX68" s="244"/>
      <c r="RMY68" s="241"/>
      <c r="RMZ68" s="241"/>
      <c r="RNA68" s="244"/>
      <c r="RNB68" s="241"/>
      <c r="RNC68" s="241"/>
      <c r="RND68" s="244"/>
      <c r="RNE68" s="244"/>
      <c r="RNF68" s="244"/>
      <c r="RNG68" s="241"/>
      <c r="RNH68" s="241"/>
      <c r="RNI68" s="244"/>
      <c r="RNJ68" s="241"/>
      <c r="RNK68" s="241"/>
      <c r="RNL68" s="244"/>
      <c r="RNM68" s="244"/>
      <c r="RNN68" s="244"/>
      <c r="RNO68" s="241"/>
      <c r="RNP68" s="241"/>
      <c r="RNQ68" s="244"/>
      <c r="RNR68" s="241"/>
      <c r="RNS68" s="241"/>
      <c r="RNT68" s="244"/>
      <c r="RNU68" s="244"/>
      <c r="RNV68" s="244"/>
      <c r="RNW68" s="241"/>
      <c r="RNX68" s="241"/>
      <c r="RNY68" s="244"/>
      <c r="RNZ68" s="241"/>
      <c r="ROA68" s="241"/>
      <c r="ROB68" s="244"/>
      <c r="ROC68" s="244"/>
      <c r="ROD68" s="244"/>
      <c r="ROE68" s="241"/>
      <c r="ROF68" s="241"/>
      <c r="ROG68" s="244"/>
      <c r="ROH68" s="241"/>
      <c r="ROI68" s="241"/>
      <c r="ROJ68" s="244"/>
      <c r="ROK68" s="244"/>
      <c r="ROL68" s="244"/>
      <c r="ROM68" s="241"/>
      <c r="RON68" s="241"/>
      <c r="ROO68" s="244"/>
      <c r="ROP68" s="241"/>
      <c r="ROQ68" s="241"/>
      <c r="ROR68" s="244"/>
      <c r="ROS68" s="244"/>
      <c r="ROT68" s="244"/>
      <c r="ROU68" s="241"/>
      <c r="ROV68" s="241"/>
      <c r="ROW68" s="244"/>
      <c r="ROX68" s="241"/>
      <c r="ROY68" s="241"/>
      <c r="ROZ68" s="244"/>
      <c r="RPA68" s="244"/>
      <c r="RPB68" s="244"/>
      <c r="RPC68" s="241"/>
      <c r="RPD68" s="241"/>
      <c r="RPE68" s="244"/>
      <c r="RPF68" s="241"/>
      <c r="RPG68" s="241"/>
      <c r="RPH68" s="244"/>
      <c r="RPI68" s="244"/>
      <c r="RPJ68" s="244"/>
      <c r="RPK68" s="241"/>
      <c r="RPL68" s="241"/>
      <c r="RPM68" s="244"/>
      <c r="RPN68" s="241"/>
      <c r="RPO68" s="241"/>
      <c r="RPP68" s="244"/>
      <c r="RPQ68" s="244"/>
      <c r="RPR68" s="244"/>
      <c r="RPS68" s="241"/>
      <c r="RPT68" s="241"/>
      <c r="RPU68" s="244"/>
      <c r="RPV68" s="241"/>
      <c r="RPW68" s="241"/>
      <c r="RPX68" s="244"/>
      <c r="RPY68" s="244"/>
      <c r="RPZ68" s="244"/>
      <c r="RQA68" s="241"/>
      <c r="RQB68" s="241"/>
      <c r="RQC68" s="244"/>
      <c r="RQD68" s="241"/>
      <c r="RQE68" s="241"/>
      <c r="RQF68" s="244"/>
      <c r="RQG68" s="244"/>
      <c r="RQH68" s="244"/>
      <c r="RQI68" s="241"/>
      <c r="RQJ68" s="241"/>
      <c r="RQK68" s="244"/>
      <c r="RQL68" s="241"/>
      <c r="RQM68" s="241"/>
      <c r="RQN68" s="244"/>
      <c r="RQO68" s="244"/>
      <c r="RQP68" s="244"/>
      <c r="RQQ68" s="241"/>
      <c r="RQR68" s="241"/>
      <c r="RQS68" s="244"/>
      <c r="RQT68" s="241"/>
      <c r="RQU68" s="241"/>
      <c r="RQV68" s="244"/>
      <c r="RQW68" s="244"/>
      <c r="RQX68" s="244"/>
      <c r="RQY68" s="241"/>
      <c r="RQZ68" s="241"/>
      <c r="RRA68" s="244"/>
      <c r="RRB68" s="241"/>
      <c r="RRC68" s="241"/>
      <c r="RRD68" s="244"/>
      <c r="RRE68" s="244"/>
      <c r="RRF68" s="244"/>
      <c r="RRG68" s="241"/>
      <c r="RRH68" s="241"/>
      <c r="RRI68" s="244"/>
      <c r="RRJ68" s="241"/>
      <c r="RRK68" s="241"/>
      <c r="RRL68" s="244"/>
      <c r="RRM68" s="244"/>
      <c r="RRN68" s="244"/>
      <c r="RRO68" s="241"/>
      <c r="RRP68" s="241"/>
      <c r="RRQ68" s="244"/>
      <c r="RRR68" s="241"/>
      <c r="RRS68" s="241"/>
      <c r="RRT68" s="244"/>
      <c r="RRU68" s="244"/>
      <c r="RRV68" s="244"/>
      <c r="RRW68" s="241"/>
      <c r="RRX68" s="241"/>
      <c r="RRY68" s="244"/>
      <c r="RRZ68" s="241"/>
      <c r="RSA68" s="241"/>
      <c r="RSB68" s="244"/>
      <c r="RSC68" s="244"/>
      <c r="RSD68" s="244"/>
      <c r="RSE68" s="241"/>
      <c r="RSF68" s="241"/>
      <c r="RSG68" s="244"/>
      <c r="RSH68" s="241"/>
      <c r="RSI68" s="241"/>
      <c r="RSJ68" s="244"/>
      <c r="RSK68" s="244"/>
      <c r="RSL68" s="244"/>
      <c r="RSM68" s="241"/>
      <c r="RSN68" s="241"/>
      <c r="RSO68" s="244"/>
      <c r="RSP68" s="241"/>
      <c r="RSQ68" s="241"/>
      <c r="RSR68" s="244"/>
      <c r="RSS68" s="244"/>
      <c r="RST68" s="244"/>
      <c r="RSU68" s="241"/>
      <c r="RSV68" s="241"/>
      <c r="RSW68" s="244"/>
      <c r="RSX68" s="241"/>
      <c r="RSY68" s="241"/>
      <c r="RSZ68" s="244"/>
      <c r="RTA68" s="244"/>
      <c r="RTB68" s="244"/>
      <c r="RTC68" s="241"/>
      <c r="RTD68" s="241"/>
      <c r="RTE68" s="244"/>
      <c r="RTF68" s="241"/>
      <c r="RTG68" s="241"/>
      <c r="RTH68" s="244"/>
      <c r="RTI68" s="244"/>
      <c r="RTJ68" s="244"/>
      <c r="RTK68" s="241"/>
      <c r="RTL68" s="241"/>
      <c r="RTM68" s="244"/>
      <c r="RTN68" s="241"/>
      <c r="RTO68" s="241"/>
      <c r="RTP68" s="244"/>
      <c r="RTQ68" s="244"/>
      <c r="RTR68" s="244"/>
      <c r="RTS68" s="241"/>
      <c r="RTT68" s="241"/>
      <c r="RTU68" s="244"/>
      <c r="RTV68" s="241"/>
      <c r="RTW68" s="241"/>
      <c r="RTX68" s="244"/>
      <c r="RTY68" s="244"/>
      <c r="RTZ68" s="244"/>
      <c r="RUA68" s="241"/>
      <c r="RUB68" s="241"/>
      <c r="RUC68" s="244"/>
      <c r="RUD68" s="241"/>
      <c r="RUE68" s="241"/>
      <c r="RUF68" s="244"/>
      <c r="RUG68" s="244"/>
      <c r="RUH68" s="244"/>
      <c r="RUI68" s="241"/>
      <c r="RUJ68" s="241"/>
      <c r="RUK68" s="244"/>
      <c r="RUL68" s="241"/>
      <c r="RUM68" s="241"/>
      <c r="RUN68" s="244"/>
      <c r="RUO68" s="244"/>
      <c r="RUP68" s="244"/>
      <c r="RUQ68" s="241"/>
      <c r="RUR68" s="241"/>
      <c r="RUS68" s="244"/>
      <c r="RUT68" s="241"/>
      <c r="RUU68" s="241"/>
      <c r="RUV68" s="244"/>
      <c r="RUW68" s="244"/>
      <c r="RUX68" s="244"/>
      <c r="RUY68" s="241"/>
      <c r="RUZ68" s="241"/>
      <c r="RVA68" s="244"/>
      <c r="RVB68" s="241"/>
      <c r="RVC68" s="241"/>
      <c r="RVD68" s="244"/>
      <c r="RVE68" s="244"/>
      <c r="RVF68" s="244"/>
      <c r="RVG68" s="241"/>
      <c r="RVH68" s="241"/>
      <c r="RVI68" s="244"/>
      <c r="RVJ68" s="241"/>
      <c r="RVK68" s="241"/>
      <c r="RVL68" s="244"/>
      <c r="RVM68" s="244"/>
      <c r="RVN68" s="244"/>
      <c r="RVO68" s="241"/>
      <c r="RVP68" s="241"/>
      <c r="RVQ68" s="244"/>
      <c r="RVR68" s="241"/>
      <c r="RVS68" s="241"/>
      <c r="RVT68" s="244"/>
      <c r="RVU68" s="244"/>
      <c r="RVV68" s="244"/>
      <c r="RVW68" s="241"/>
      <c r="RVX68" s="241"/>
      <c r="RVY68" s="244"/>
      <c r="RVZ68" s="241"/>
      <c r="RWA68" s="241"/>
      <c r="RWB68" s="244"/>
      <c r="RWC68" s="244"/>
      <c r="RWD68" s="244"/>
      <c r="RWE68" s="241"/>
      <c r="RWF68" s="241"/>
      <c r="RWG68" s="244"/>
      <c r="RWH68" s="241"/>
      <c r="RWI68" s="241"/>
      <c r="RWJ68" s="244"/>
      <c r="RWK68" s="244"/>
      <c r="RWL68" s="244"/>
      <c r="RWM68" s="241"/>
      <c r="RWN68" s="241"/>
      <c r="RWO68" s="244"/>
      <c r="RWP68" s="241"/>
      <c r="RWQ68" s="241"/>
      <c r="RWR68" s="244"/>
      <c r="RWS68" s="244"/>
      <c r="RWT68" s="244"/>
      <c r="RWU68" s="241"/>
      <c r="RWV68" s="241"/>
      <c r="RWW68" s="244"/>
      <c r="RWX68" s="241"/>
      <c r="RWY68" s="241"/>
      <c r="RWZ68" s="244"/>
      <c r="RXA68" s="244"/>
      <c r="RXB68" s="244"/>
      <c r="RXC68" s="241"/>
      <c r="RXD68" s="241"/>
      <c r="RXE68" s="244"/>
      <c r="RXF68" s="241"/>
      <c r="RXG68" s="241"/>
      <c r="RXH68" s="244"/>
      <c r="RXI68" s="244"/>
      <c r="RXJ68" s="244"/>
      <c r="RXK68" s="241"/>
      <c r="RXL68" s="241"/>
      <c r="RXM68" s="244"/>
      <c r="RXN68" s="241"/>
      <c r="RXO68" s="241"/>
      <c r="RXP68" s="244"/>
      <c r="RXQ68" s="244"/>
      <c r="RXR68" s="244"/>
      <c r="RXS68" s="241"/>
      <c r="RXT68" s="241"/>
      <c r="RXU68" s="244"/>
      <c r="RXV68" s="241"/>
      <c r="RXW68" s="241"/>
      <c r="RXX68" s="244"/>
      <c r="RXY68" s="244"/>
      <c r="RXZ68" s="244"/>
      <c r="RYA68" s="241"/>
      <c r="RYB68" s="241"/>
      <c r="RYC68" s="244"/>
      <c r="RYD68" s="241"/>
      <c r="RYE68" s="241"/>
      <c r="RYF68" s="244"/>
      <c r="RYG68" s="244"/>
      <c r="RYH68" s="244"/>
      <c r="RYI68" s="241"/>
      <c r="RYJ68" s="241"/>
      <c r="RYK68" s="244"/>
      <c r="RYL68" s="241"/>
      <c r="RYM68" s="241"/>
      <c r="RYN68" s="244"/>
      <c r="RYO68" s="244"/>
      <c r="RYP68" s="244"/>
      <c r="RYQ68" s="241"/>
      <c r="RYR68" s="241"/>
      <c r="RYS68" s="244"/>
      <c r="RYT68" s="241"/>
      <c r="RYU68" s="241"/>
      <c r="RYV68" s="244"/>
      <c r="RYW68" s="244"/>
      <c r="RYX68" s="244"/>
      <c r="RYY68" s="241"/>
      <c r="RYZ68" s="241"/>
      <c r="RZA68" s="244"/>
      <c r="RZB68" s="241"/>
      <c r="RZC68" s="241"/>
      <c r="RZD68" s="244"/>
      <c r="RZE68" s="244"/>
      <c r="RZF68" s="244"/>
      <c r="RZG68" s="241"/>
      <c r="RZH68" s="241"/>
      <c r="RZI68" s="244"/>
      <c r="RZJ68" s="241"/>
      <c r="RZK68" s="241"/>
      <c r="RZL68" s="244"/>
      <c r="RZM68" s="244"/>
      <c r="RZN68" s="244"/>
      <c r="RZO68" s="241"/>
      <c r="RZP68" s="241"/>
      <c r="RZQ68" s="244"/>
      <c r="RZR68" s="241"/>
      <c r="RZS68" s="241"/>
      <c r="RZT68" s="244"/>
      <c r="RZU68" s="244"/>
      <c r="RZV68" s="244"/>
      <c r="RZW68" s="241"/>
      <c r="RZX68" s="241"/>
      <c r="RZY68" s="244"/>
      <c r="RZZ68" s="241"/>
      <c r="SAA68" s="241"/>
      <c r="SAB68" s="244"/>
      <c r="SAC68" s="244"/>
      <c r="SAD68" s="244"/>
      <c r="SAE68" s="241"/>
      <c r="SAF68" s="241"/>
      <c r="SAG68" s="244"/>
      <c r="SAH68" s="241"/>
      <c r="SAI68" s="241"/>
      <c r="SAJ68" s="244"/>
      <c r="SAK68" s="244"/>
      <c r="SAL68" s="244"/>
      <c r="SAM68" s="241"/>
      <c r="SAN68" s="241"/>
      <c r="SAO68" s="244"/>
      <c r="SAP68" s="241"/>
      <c r="SAQ68" s="241"/>
      <c r="SAR68" s="244"/>
      <c r="SAS68" s="244"/>
      <c r="SAT68" s="244"/>
      <c r="SAU68" s="241"/>
      <c r="SAV68" s="241"/>
      <c r="SAW68" s="244"/>
      <c r="SAX68" s="241"/>
      <c r="SAY68" s="241"/>
      <c r="SAZ68" s="244"/>
      <c r="SBA68" s="244"/>
      <c r="SBB68" s="244"/>
      <c r="SBC68" s="241"/>
      <c r="SBD68" s="241"/>
      <c r="SBE68" s="244"/>
      <c r="SBF68" s="241"/>
      <c r="SBG68" s="241"/>
      <c r="SBH68" s="244"/>
      <c r="SBI68" s="244"/>
      <c r="SBJ68" s="244"/>
      <c r="SBK68" s="241"/>
      <c r="SBL68" s="241"/>
      <c r="SBM68" s="244"/>
      <c r="SBN68" s="241"/>
      <c r="SBO68" s="241"/>
      <c r="SBP68" s="244"/>
      <c r="SBQ68" s="244"/>
      <c r="SBR68" s="244"/>
      <c r="SBS68" s="241"/>
      <c r="SBT68" s="241"/>
      <c r="SBU68" s="244"/>
      <c r="SBV68" s="241"/>
      <c r="SBW68" s="241"/>
      <c r="SBX68" s="244"/>
      <c r="SBY68" s="244"/>
      <c r="SBZ68" s="244"/>
      <c r="SCA68" s="241"/>
      <c r="SCB68" s="241"/>
      <c r="SCC68" s="244"/>
      <c r="SCD68" s="241"/>
      <c r="SCE68" s="241"/>
      <c r="SCF68" s="244"/>
      <c r="SCG68" s="244"/>
      <c r="SCH68" s="244"/>
      <c r="SCI68" s="241"/>
      <c r="SCJ68" s="241"/>
      <c r="SCK68" s="244"/>
      <c r="SCL68" s="241"/>
      <c r="SCM68" s="241"/>
      <c r="SCN68" s="244"/>
      <c r="SCO68" s="244"/>
      <c r="SCP68" s="244"/>
      <c r="SCQ68" s="241"/>
      <c r="SCR68" s="241"/>
      <c r="SCS68" s="244"/>
      <c r="SCT68" s="241"/>
      <c r="SCU68" s="241"/>
      <c r="SCV68" s="244"/>
      <c r="SCW68" s="244"/>
      <c r="SCX68" s="244"/>
      <c r="SCY68" s="241"/>
      <c r="SCZ68" s="241"/>
      <c r="SDA68" s="244"/>
      <c r="SDB68" s="241"/>
      <c r="SDC68" s="241"/>
      <c r="SDD68" s="244"/>
      <c r="SDE68" s="244"/>
      <c r="SDF68" s="244"/>
      <c r="SDG68" s="241"/>
      <c r="SDH68" s="241"/>
      <c r="SDI68" s="244"/>
      <c r="SDJ68" s="241"/>
      <c r="SDK68" s="241"/>
      <c r="SDL68" s="244"/>
      <c r="SDM68" s="244"/>
      <c r="SDN68" s="244"/>
      <c r="SDO68" s="241"/>
      <c r="SDP68" s="241"/>
      <c r="SDQ68" s="244"/>
      <c r="SDR68" s="241"/>
      <c r="SDS68" s="241"/>
      <c r="SDT68" s="244"/>
      <c r="SDU68" s="244"/>
      <c r="SDV68" s="244"/>
      <c r="SDW68" s="241"/>
      <c r="SDX68" s="241"/>
      <c r="SDY68" s="244"/>
      <c r="SDZ68" s="241"/>
      <c r="SEA68" s="241"/>
      <c r="SEB68" s="244"/>
      <c r="SEC68" s="244"/>
      <c r="SED68" s="244"/>
      <c r="SEE68" s="241"/>
      <c r="SEF68" s="241"/>
      <c r="SEG68" s="244"/>
      <c r="SEH68" s="241"/>
      <c r="SEI68" s="241"/>
      <c r="SEJ68" s="244"/>
      <c r="SEK68" s="244"/>
      <c r="SEL68" s="244"/>
      <c r="SEM68" s="241"/>
      <c r="SEN68" s="241"/>
      <c r="SEO68" s="244"/>
      <c r="SEP68" s="241"/>
      <c r="SEQ68" s="241"/>
      <c r="SER68" s="244"/>
      <c r="SES68" s="244"/>
      <c r="SET68" s="244"/>
      <c r="SEU68" s="241"/>
      <c r="SEV68" s="241"/>
      <c r="SEW68" s="244"/>
      <c r="SEX68" s="241"/>
      <c r="SEY68" s="241"/>
      <c r="SEZ68" s="244"/>
      <c r="SFA68" s="244"/>
      <c r="SFB68" s="244"/>
      <c r="SFC68" s="241"/>
      <c r="SFD68" s="241"/>
      <c r="SFE68" s="244"/>
      <c r="SFF68" s="241"/>
      <c r="SFG68" s="241"/>
      <c r="SFH68" s="244"/>
      <c r="SFI68" s="244"/>
      <c r="SFJ68" s="244"/>
      <c r="SFK68" s="241"/>
      <c r="SFL68" s="241"/>
      <c r="SFM68" s="244"/>
      <c r="SFN68" s="241"/>
      <c r="SFO68" s="241"/>
      <c r="SFP68" s="244"/>
      <c r="SFQ68" s="244"/>
      <c r="SFR68" s="244"/>
      <c r="SFS68" s="241"/>
      <c r="SFT68" s="241"/>
      <c r="SFU68" s="244"/>
      <c r="SFV68" s="241"/>
      <c r="SFW68" s="241"/>
      <c r="SFX68" s="244"/>
      <c r="SFY68" s="244"/>
      <c r="SFZ68" s="244"/>
      <c r="SGA68" s="241"/>
      <c r="SGB68" s="241"/>
      <c r="SGC68" s="244"/>
      <c r="SGD68" s="241"/>
      <c r="SGE68" s="241"/>
      <c r="SGF68" s="244"/>
      <c r="SGG68" s="244"/>
      <c r="SGH68" s="244"/>
      <c r="SGI68" s="241"/>
      <c r="SGJ68" s="241"/>
      <c r="SGK68" s="244"/>
      <c r="SGL68" s="241"/>
      <c r="SGM68" s="241"/>
      <c r="SGN68" s="244"/>
      <c r="SGO68" s="244"/>
      <c r="SGP68" s="244"/>
      <c r="SGQ68" s="241"/>
      <c r="SGR68" s="241"/>
      <c r="SGS68" s="244"/>
      <c r="SGT68" s="241"/>
      <c r="SGU68" s="241"/>
      <c r="SGV68" s="244"/>
      <c r="SGW68" s="244"/>
      <c r="SGX68" s="244"/>
      <c r="SGY68" s="241"/>
      <c r="SGZ68" s="241"/>
      <c r="SHA68" s="244"/>
      <c r="SHB68" s="241"/>
      <c r="SHC68" s="241"/>
      <c r="SHD68" s="244"/>
      <c r="SHE68" s="244"/>
      <c r="SHF68" s="244"/>
      <c r="SHG68" s="241"/>
      <c r="SHH68" s="241"/>
      <c r="SHI68" s="244"/>
      <c r="SHJ68" s="241"/>
      <c r="SHK68" s="241"/>
      <c r="SHL68" s="244"/>
      <c r="SHM68" s="244"/>
      <c r="SHN68" s="244"/>
      <c r="SHO68" s="241"/>
      <c r="SHP68" s="241"/>
      <c r="SHQ68" s="244"/>
      <c r="SHR68" s="241"/>
      <c r="SHS68" s="241"/>
      <c r="SHT68" s="244"/>
      <c r="SHU68" s="244"/>
      <c r="SHV68" s="244"/>
      <c r="SHW68" s="241"/>
      <c r="SHX68" s="241"/>
      <c r="SHY68" s="244"/>
      <c r="SHZ68" s="241"/>
      <c r="SIA68" s="241"/>
      <c r="SIB68" s="244"/>
      <c r="SIC68" s="244"/>
      <c r="SID68" s="244"/>
      <c r="SIE68" s="241"/>
      <c r="SIF68" s="241"/>
      <c r="SIG68" s="244"/>
      <c r="SIH68" s="241"/>
      <c r="SII68" s="241"/>
      <c r="SIJ68" s="244"/>
      <c r="SIK68" s="244"/>
      <c r="SIL68" s="244"/>
      <c r="SIM68" s="241"/>
      <c r="SIN68" s="241"/>
      <c r="SIO68" s="244"/>
      <c r="SIP68" s="241"/>
      <c r="SIQ68" s="241"/>
      <c r="SIR68" s="244"/>
      <c r="SIS68" s="244"/>
      <c r="SIT68" s="244"/>
      <c r="SIU68" s="241"/>
      <c r="SIV68" s="241"/>
      <c r="SIW68" s="244"/>
      <c r="SIX68" s="241"/>
      <c r="SIY68" s="241"/>
      <c r="SIZ68" s="244"/>
      <c r="SJA68" s="244"/>
      <c r="SJB68" s="244"/>
      <c r="SJC68" s="241"/>
      <c r="SJD68" s="241"/>
      <c r="SJE68" s="244"/>
      <c r="SJF68" s="241"/>
      <c r="SJG68" s="241"/>
      <c r="SJH68" s="244"/>
      <c r="SJI68" s="244"/>
      <c r="SJJ68" s="244"/>
      <c r="SJK68" s="241"/>
      <c r="SJL68" s="241"/>
      <c r="SJM68" s="244"/>
      <c r="SJN68" s="241"/>
      <c r="SJO68" s="241"/>
      <c r="SJP68" s="244"/>
      <c r="SJQ68" s="244"/>
      <c r="SJR68" s="244"/>
      <c r="SJS68" s="241"/>
      <c r="SJT68" s="241"/>
      <c r="SJU68" s="244"/>
      <c r="SJV68" s="241"/>
      <c r="SJW68" s="241"/>
      <c r="SJX68" s="244"/>
      <c r="SJY68" s="244"/>
      <c r="SJZ68" s="244"/>
      <c r="SKA68" s="241"/>
      <c r="SKB68" s="241"/>
      <c r="SKC68" s="244"/>
      <c r="SKD68" s="241"/>
      <c r="SKE68" s="241"/>
      <c r="SKF68" s="244"/>
      <c r="SKG68" s="244"/>
      <c r="SKH68" s="244"/>
      <c r="SKI68" s="241"/>
      <c r="SKJ68" s="241"/>
      <c r="SKK68" s="244"/>
      <c r="SKL68" s="241"/>
      <c r="SKM68" s="241"/>
      <c r="SKN68" s="244"/>
      <c r="SKO68" s="244"/>
      <c r="SKP68" s="244"/>
      <c r="SKQ68" s="241"/>
      <c r="SKR68" s="241"/>
      <c r="SKS68" s="244"/>
      <c r="SKT68" s="241"/>
      <c r="SKU68" s="241"/>
      <c r="SKV68" s="244"/>
      <c r="SKW68" s="244"/>
      <c r="SKX68" s="244"/>
      <c r="SKY68" s="241"/>
      <c r="SKZ68" s="241"/>
      <c r="SLA68" s="244"/>
      <c r="SLB68" s="241"/>
      <c r="SLC68" s="241"/>
      <c r="SLD68" s="244"/>
      <c r="SLE68" s="244"/>
      <c r="SLF68" s="244"/>
      <c r="SLG68" s="241"/>
      <c r="SLH68" s="241"/>
      <c r="SLI68" s="244"/>
      <c r="SLJ68" s="241"/>
      <c r="SLK68" s="241"/>
      <c r="SLL68" s="244"/>
      <c r="SLM68" s="244"/>
      <c r="SLN68" s="244"/>
      <c r="SLO68" s="241"/>
      <c r="SLP68" s="241"/>
      <c r="SLQ68" s="244"/>
      <c r="SLR68" s="241"/>
      <c r="SLS68" s="241"/>
      <c r="SLT68" s="244"/>
      <c r="SLU68" s="244"/>
      <c r="SLV68" s="244"/>
      <c r="SLW68" s="241"/>
      <c r="SLX68" s="241"/>
      <c r="SLY68" s="244"/>
      <c r="SLZ68" s="241"/>
      <c r="SMA68" s="241"/>
      <c r="SMB68" s="244"/>
      <c r="SMC68" s="244"/>
      <c r="SMD68" s="244"/>
      <c r="SME68" s="241"/>
      <c r="SMF68" s="241"/>
      <c r="SMG68" s="244"/>
      <c r="SMH68" s="241"/>
      <c r="SMI68" s="241"/>
      <c r="SMJ68" s="244"/>
      <c r="SMK68" s="244"/>
      <c r="SML68" s="244"/>
      <c r="SMM68" s="241"/>
      <c r="SMN68" s="241"/>
      <c r="SMO68" s="244"/>
      <c r="SMP68" s="241"/>
      <c r="SMQ68" s="241"/>
      <c r="SMR68" s="244"/>
      <c r="SMS68" s="244"/>
      <c r="SMT68" s="244"/>
      <c r="SMU68" s="241"/>
      <c r="SMV68" s="241"/>
      <c r="SMW68" s="244"/>
      <c r="SMX68" s="241"/>
      <c r="SMY68" s="241"/>
      <c r="SMZ68" s="244"/>
      <c r="SNA68" s="244"/>
      <c r="SNB68" s="244"/>
      <c r="SNC68" s="241"/>
      <c r="SND68" s="241"/>
      <c r="SNE68" s="244"/>
      <c r="SNF68" s="241"/>
      <c r="SNG68" s="241"/>
      <c r="SNH68" s="244"/>
      <c r="SNI68" s="244"/>
      <c r="SNJ68" s="244"/>
      <c r="SNK68" s="241"/>
      <c r="SNL68" s="241"/>
      <c r="SNM68" s="244"/>
      <c r="SNN68" s="241"/>
      <c r="SNO68" s="241"/>
      <c r="SNP68" s="244"/>
      <c r="SNQ68" s="244"/>
      <c r="SNR68" s="244"/>
      <c r="SNS68" s="241"/>
      <c r="SNT68" s="241"/>
      <c r="SNU68" s="244"/>
      <c r="SNV68" s="241"/>
      <c r="SNW68" s="241"/>
      <c r="SNX68" s="244"/>
      <c r="SNY68" s="244"/>
      <c r="SNZ68" s="244"/>
      <c r="SOA68" s="241"/>
      <c r="SOB68" s="241"/>
      <c r="SOC68" s="244"/>
      <c r="SOD68" s="241"/>
      <c r="SOE68" s="241"/>
      <c r="SOF68" s="244"/>
      <c r="SOG68" s="244"/>
      <c r="SOH68" s="244"/>
      <c r="SOI68" s="241"/>
      <c r="SOJ68" s="241"/>
      <c r="SOK68" s="244"/>
      <c r="SOL68" s="241"/>
      <c r="SOM68" s="241"/>
      <c r="SON68" s="244"/>
      <c r="SOO68" s="244"/>
      <c r="SOP68" s="244"/>
      <c r="SOQ68" s="241"/>
      <c r="SOR68" s="241"/>
      <c r="SOS68" s="244"/>
      <c r="SOT68" s="241"/>
      <c r="SOU68" s="241"/>
      <c r="SOV68" s="244"/>
      <c r="SOW68" s="244"/>
      <c r="SOX68" s="244"/>
      <c r="SOY68" s="241"/>
      <c r="SOZ68" s="241"/>
      <c r="SPA68" s="244"/>
      <c r="SPB68" s="241"/>
      <c r="SPC68" s="241"/>
      <c r="SPD68" s="244"/>
      <c r="SPE68" s="244"/>
      <c r="SPF68" s="244"/>
      <c r="SPG68" s="241"/>
      <c r="SPH68" s="241"/>
      <c r="SPI68" s="244"/>
      <c r="SPJ68" s="241"/>
      <c r="SPK68" s="241"/>
      <c r="SPL68" s="244"/>
      <c r="SPM68" s="244"/>
      <c r="SPN68" s="244"/>
      <c r="SPO68" s="241"/>
      <c r="SPP68" s="241"/>
      <c r="SPQ68" s="244"/>
      <c r="SPR68" s="241"/>
      <c r="SPS68" s="241"/>
      <c r="SPT68" s="244"/>
      <c r="SPU68" s="244"/>
      <c r="SPV68" s="244"/>
      <c r="SPW68" s="241"/>
      <c r="SPX68" s="241"/>
      <c r="SPY68" s="244"/>
      <c r="SPZ68" s="241"/>
      <c r="SQA68" s="241"/>
      <c r="SQB68" s="244"/>
      <c r="SQC68" s="244"/>
      <c r="SQD68" s="244"/>
      <c r="SQE68" s="241"/>
      <c r="SQF68" s="241"/>
      <c r="SQG68" s="244"/>
      <c r="SQH68" s="241"/>
      <c r="SQI68" s="241"/>
      <c r="SQJ68" s="244"/>
      <c r="SQK68" s="244"/>
      <c r="SQL68" s="244"/>
      <c r="SQM68" s="241"/>
      <c r="SQN68" s="241"/>
      <c r="SQO68" s="244"/>
      <c r="SQP68" s="241"/>
      <c r="SQQ68" s="241"/>
      <c r="SQR68" s="244"/>
      <c r="SQS68" s="244"/>
      <c r="SQT68" s="244"/>
      <c r="SQU68" s="241"/>
      <c r="SQV68" s="241"/>
      <c r="SQW68" s="244"/>
      <c r="SQX68" s="241"/>
      <c r="SQY68" s="241"/>
      <c r="SQZ68" s="244"/>
      <c r="SRA68" s="244"/>
      <c r="SRB68" s="244"/>
      <c r="SRC68" s="241"/>
      <c r="SRD68" s="241"/>
      <c r="SRE68" s="244"/>
      <c r="SRF68" s="241"/>
      <c r="SRG68" s="241"/>
      <c r="SRH68" s="244"/>
      <c r="SRI68" s="244"/>
      <c r="SRJ68" s="244"/>
      <c r="SRK68" s="241"/>
      <c r="SRL68" s="241"/>
      <c r="SRM68" s="244"/>
      <c r="SRN68" s="241"/>
      <c r="SRO68" s="241"/>
      <c r="SRP68" s="244"/>
      <c r="SRQ68" s="244"/>
      <c r="SRR68" s="244"/>
      <c r="SRS68" s="241"/>
      <c r="SRT68" s="241"/>
      <c r="SRU68" s="244"/>
      <c r="SRV68" s="241"/>
      <c r="SRW68" s="241"/>
      <c r="SRX68" s="244"/>
      <c r="SRY68" s="244"/>
      <c r="SRZ68" s="244"/>
      <c r="SSA68" s="241"/>
      <c r="SSB68" s="241"/>
      <c r="SSC68" s="244"/>
      <c r="SSD68" s="241"/>
      <c r="SSE68" s="241"/>
      <c r="SSF68" s="244"/>
      <c r="SSG68" s="244"/>
      <c r="SSH68" s="244"/>
      <c r="SSI68" s="241"/>
      <c r="SSJ68" s="241"/>
      <c r="SSK68" s="244"/>
      <c r="SSL68" s="241"/>
      <c r="SSM68" s="241"/>
      <c r="SSN68" s="244"/>
      <c r="SSO68" s="244"/>
      <c r="SSP68" s="244"/>
      <c r="SSQ68" s="241"/>
      <c r="SSR68" s="241"/>
      <c r="SSS68" s="244"/>
      <c r="SST68" s="241"/>
      <c r="SSU68" s="241"/>
      <c r="SSV68" s="244"/>
      <c r="SSW68" s="244"/>
      <c r="SSX68" s="244"/>
      <c r="SSY68" s="241"/>
      <c r="SSZ68" s="241"/>
      <c r="STA68" s="244"/>
      <c r="STB68" s="241"/>
      <c r="STC68" s="241"/>
      <c r="STD68" s="244"/>
      <c r="STE68" s="244"/>
      <c r="STF68" s="244"/>
      <c r="STG68" s="241"/>
      <c r="STH68" s="241"/>
      <c r="STI68" s="244"/>
      <c r="STJ68" s="241"/>
      <c r="STK68" s="241"/>
      <c r="STL68" s="244"/>
      <c r="STM68" s="244"/>
      <c r="STN68" s="244"/>
      <c r="STO68" s="241"/>
      <c r="STP68" s="241"/>
      <c r="STQ68" s="244"/>
      <c r="STR68" s="241"/>
      <c r="STS68" s="241"/>
      <c r="STT68" s="244"/>
      <c r="STU68" s="244"/>
      <c r="STV68" s="244"/>
      <c r="STW68" s="241"/>
      <c r="STX68" s="241"/>
      <c r="STY68" s="244"/>
      <c r="STZ68" s="241"/>
      <c r="SUA68" s="241"/>
      <c r="SUB68" s="244"/>
      <c r="SUC68" s="244"/>
      <c r="SUD68" s="244"/>
      <c r="SUE68" s="241"/>
      <c r="SUF68" s="241"/>
      <c r="SUG68" s="244"/>
      <c r="SUH68" s="241"/>
      <c r="SUI68" s="241"/>
      <c r="SUJ68" s="244"/>
      <c r="SUK68" s="244"/>
      <c r="SUL68" s="244"/>
      <c r="SUM68" s="241"/>
      <c r="SUN68" s="241"/>
      <c r="SUO68" s="244"/>
      <c r="SUP68" s="241"/>
      <c r="SUQ68" s="241"/>
      <c r="SUR68" s="244"/>
      <c r="SUS68" s="244"/>
      <c r="SUT68" s="244"/>
      <c r="SUU68" s="241"/>
      <c r="SUV68" s="241"/>
      <c r="SUW68" s="244"/>
      <c r="SUX68" s="241"/>
      <c r="SUY68" s="241"/>
      <c r="SUZ68" s="244"/>
      <c r="SVA68" s="244"/>
      <c r="SVB68" s="244"/>
      <c r="SVC68" s="241"/>
      <c r="SVD68" s="241"/>
      <c r="SVE68" s="244"/>
      <c r="SVF68" s="241"/>
      <c r="SVG68" s="241"/>
      <c r="SVH68" s="244"/>
      <c r="SVI68" s="244"/>
      <c r="SVJ68" s="244"/>
      <c r="SVK68" s="241"/>
      <c r="SVL68" s="241"/>
      <c r="SVM68" s="244"/>
      <c r="SVN68" s="241"/>
      <c r="SVO68" s="241"/>
      <c r="SVP68" s="244"/>
      <c r="SVQ68" s="244"/>
      <c r="SVR68" s="244"/>
      <c r="SVS68" s="241"/>
      <c r="SVT68" s="241"/>
      <c r="SVU68" s="244"/>
      <c r="SVV68" s="241"/>
      <c r="SVW68" s="241"/>
      <c r="SVX68" s="244"/>
      <c r="SVY68" s="244"/>
      <c r="SVZ68" s="244"/>
      <c r="SWA68" s="241"/>
      <c r="SWB68" s="241"/>
      <c r="SWC68" s="244"/>
      <c r="SWD68" s="241"/>
      <c r="SWE68" s="241"/>
      <c r="SWF68" s="244"/>
      <c r="SWG68" s="244"/>
      <c r="SWH68" s="244"/>
      <c r="SWI68" s="241"/>
      <c r="SWJ68" s="241"/>
      <c r="SWK68" s="244"/>
      <c r="SWL68" s="241"/>
      <c r="SWM68" s="241"/>
      <c r="SWN68" s="244"/>
      <c r="SWO68" s="244"/>
      <c r="SWP68" s="244"/>
      <c r="SWQ68" s="241"/>
      <c r="SWR68" s="241"/>
      <c r="SWS68" s="244"/>
      <c r="SWT68" s="241"/>
      <c r="SWU68" s="241"/>
      <c r="SWV68" s="244"/>
      <c r="SWW68" s="244"/>
      <c r="SWX68" s="244"/>
      <c r="SWY68" s="241"/>
      <c r="SWZ68" s="241"/>
      <c r="SXA68" s="244"/>
      <c r="SXB68" s="241"/>
      <c r="SXC68" s="241"/>
      <c r="SXD68" s="244"/>
      <c r="SXE68" s="244"/>
      <c r="SXF68" s="244"/>
      <c r="SXG68" s="241"/>
      <c r="SXH68" s="241"/>
      <c r="SXI68" s="244"/>
      <c r="SXJ68" s="241"/>
      <c r="SXK68" s="241"/>
      <c r="SXL68" s="244"/>
      <c r="SXM68" s="244"/>
      <c r="SXN68" s="244"/>
      <c r="SXO68" s="241"/>
      <c r="SXP68" s="241"/>
      <c r="SXQ68" s="244"/>
      <c r="SXR68" s="241"/>
      <c r="SXS68" s="241"/>
      <c r="SXT68" s="244"/>
      <c r="SXU68" s="244"/>
      <c r="SXV68" s="244"/>
      <c r="SXW68" s="241"/>
      <c r="SXX68" s="241"/>
      <c r="SXY68" s="244"/>
      <c r="SXZ68" s="241"/>
      <c r="SYA68" s="241"/>
      <c r="SYB68" s="244"/>
      <c r="SYC68" s="244"/>
      <c r="SYD68" s="244"/>
      <c r="SYE68" s="241"/>
      <c r="SYF68" s="241"/>
      <c r="SYG68" s="244"/>
      <c r="SYH68" s="241"/>
      <c r="SYI68" s="241"/>
      <c r="SYJ68" s="244"/>
      <c r="SYK68" s="244"/>
      <c r="SYL68" s="244"/>
      <c r="SYM68" s="241"/>
      <c r="SYN68" s="241"/>
      <c r="SYO68" s="244"/>
      <c r="SYP68" s="241"/>
      <c r="SYQ68" s="241"/>
      <c r="SYR68" s="244"/>
      <c r="SYS68" s="244"/>
      <c r="SYT68" s="244"/>
      <c r="SYU68" s="241"/>
      <c r="SYV68" s="241"/>
      <c r="SYW68" s="244"/>
      <c r="SYX68" s="241"/>
      <c r="SYY68" s="241"/>
      <c r="SYZ68" s="244"/>
      <c r="SZA68" s="244"/>
      <c r="SZB68" s="244"/>
      <c r="SZC68" s="241"/>
      <c r="SZD68" s="241"/>
      <c r="SZE68" s="244"/>
      <c r="SZF68" s="241"/>
      <c r="SZG68" s="241"/>
      <c r="SZH68" s="244"/>
      <c r="SZI68" s="244"/>
      <c r="SZJ68" s="244"/>
      <c r="SZK68" s="241"/>
      <c r="SZL68" s="241"/>
      <c r="SZM68" s="244"/>
      <c r="SZN68" s="241"/>
      <c r="SZO68" s="241"/>
      <c r="SZP68" s="244"/>
      <c r="SZQ68" s="244"/>
      <c r="SZR68" s="244"/>
      <c r="SZS68" s="241"/>
      <c r="SZT68" s="241"/>
      <c r="SZU68" s="244"/>
      <c r="SZV68" s="241"/>
      <c r="SZW68" s="241"/>
      <c r="SZX68" s="244"/>
      <c r="SZY68" s="244"/>
      <c r="SZZ68" s="244"/>
      <c r="TAA68" s="241"/>
      <c r="TAB68" s="241"/>
      <c r="TAC68" s="244"/>
      <c r="TAD68" s="241"/>
      <c r="TAE68" s="241"/>
      <c r="TAF68" s="244"/>
      <c r="TAG68" s="244"/>
      <c r="TAH68" s="244"/>
      <c r="TAI68" s="241"/>
      <c r="TAJ68" s="241"/>
      <c r="TAK68" s="244"/>
      <c r="TAL68" s="241"/>
      <c r="TAM68" s="241"/>
      <c r="TAN68" s="244"/>
      <c r="TAO68" s="244"/>
      <c r="TAP68" s="244"/>
      <c r="TAQ68" s="241"/>
      <c r="TAR68" s="241"/>
      <c r="TAS68" s="244"/>
      <c r="TAT68" s="241"/>
      <c r="TAU68" s="241"/>
      <c r="TAV68" s="244"/>
      <c r="TAW68" s="244"/>
      <c r="TAX68" s="244"/>
      <c r="TAY68" s="241"/>
      <c r="TAZ68" s="241"/>
      <c r="TBA68" s="244"/>
      <c r="TBB68" s="241"/>
      <c r="TBC68" s="241"/>
      <c r="TBD68" s="244"/>
      <c r="TBE68" s="244"/>
      <c r="TBF68" s="244"/>
      <c r="TBG68" s="241"/>
      <c r="TBH68" s="241"/>
      <c r="TBI68" s="244"/>
      <c r="TBJ68" s="241"/>
      <c r="TBK68" s="241"/>
      <c r="TBL68" s="244"/>
      <c r="TBM68" s="244"/>
      <c r="TBN68" s="244"/>
      <c r="TBO68" s="241"/>
      <c r="TBP68" s="241"/>
      <c r="TBQ68" s="244"/>
      <c r="TBR68" s="241"/>
      <c r="TBS68" s="241"/>
      <c r="TBT68" s="244"/>
      <c r="TBU68" s="244"/>
      <c r="TBV68" s="244"/>
      <c r="TBW68" s="241"/>
      <c r="TBX68" s="241"/>
      <c r="TBY68" s="244"/>
      <c r="TBZ68" s="241"/>
      <c r="TCA68" s="241"/>
      <c r="TCB68" s="244"/>
      <c r="TCC68" s="244"/>
      <c r="TCD68" s="244"/>
      <c r="TCE68" s="241"/>
      <c r="TCF68" s="241"/>
      <c r="TCG68" s="244"/>
      <c r="TCH68" s="241"/>
      <c r="TCI68" s="241"/>
      <c r="TCJ68" s="244"/>
      <c r="TCK68" s="244"/>
      <c r="TCL68" s="244"/>
      <c r="TCM68" s="241"/>
      <c r="TCN68" s="241"/>
      <c r="TCO68" s="244"/>
      <c r="TCP68" s="241"/>
      <c r="TCQ68" s="241"/>
      <c r="TCR68" s="244"/>
      <c r="TCS68" s="244"/>
      <c r="TCT68" s="244"/>
      <c r="TCU68" s="241"/>
      <c r="TCV68" s="241"/>
      <c r="TCW68" s="244"/>
      <c r="TCX68" s="241"/>
      <c r="TCY68" s="241"/>
      <c r="TCZ68" s="244"/>
      <c r="TDA68" s="244"/>
      <c r="TDB68" s="244"/>
      <c r="TDC68" s="241"/>
      <c r="TDD68" s="241"/>
      <c r="TDE68" s="244"/>
      <c r="TDF68" s="241"/>
      <c r="TDG68" s="241"/>
      <c r="TDH68" s="244"/>
      <c r="TDI68" s="244"/>
      <c r="TDJ68" s="244"/>
      <c r="TDK68" s="241"/>
      <c r="TDL68" s="241"/>
      <c r="TDM68" s="244"/>
      <c r="TDN68" s="241"/>
      <c r="TDO68" s="241"/>
      <c r="TDP68" s="244"/>
      <c r="TDQ68" s="244"/>
      <c r="TDR68" s="244"/>
      <c r="TDS68" s="241"/>
      <c r="TDT68" s="241"/>
      <c r="TDU68" s="244"/>
      <c r="TDV68" s="241"/>
      <c r="TDW68" s="241"/>
      <c r="TDX68" s="244"/>
      <c r="TDY68" s="244"/>
      <c r="TDZ68" s="244"/>
      <c r="TEA68" s="241"/>
      <c r="TEB68" s="241"/>
      <c r="TEC68" s="244"/>
      <c r="TED68" s="241"/>
      <c r="TEE68" s="241"/>
      <c r="TEF68" s="244"/>
      <c r="TEG68" s="244"/>
      <c r="TEH68" s="244"/>
      <c r="TEI68" s="241"/>
      <c r="TEJ68" s="241"/>
      <c r="TEK68" s="244"/>
      <c r="TEL68" s="241"/>
      <c r="TEM68" s="241"/>
      <c r="TEN68" s="244"/>
      <c r="TEO68" s="244"/>
      <c r="TEP68" s="244"/>
      <c r="TEQ68" s="241"/>
      <c r="TER68" s="241"/>
      <c r="TES68" s="244"/>
      <c r="TET68" s="241"/>
      <c r="TEU68" s="241"/>
      <c r="TEV68" s="244"/>
      <c r="TEW68" s="244"/>
      <c r="TEX68" s="244"/>
      <c r="TEY68" s="241"/>
      <c r="TEZ68" s="241"/>
      <c r="TFA68" s="244"/>
      <c r="TFB68" s="241"/>
      <c r="TFC68" s="241"/>
      <c r="TFD68" s="244"/>
      <c r="TFE68" s="244"/>
      <c r="TFF68" s="244"/>
      <c r="TFG68" s="241"/>
      <c r="TFH68" s="241"/>
      <c r="TFI68" s="244"/>
      <c r="TFJ68" s="241"/>
      <c r="TFK68" s="241"/>
      <c r="TFL68" s="244"/>
      <c r="TFM68" s="244"/>
      <c r="TFN68" s="244"/>
      <c r="TFO68" s="241"/>
      <c r="TFP68" s="241"/>
      <c r="TFQ68" s="244"/>
      <c r="TFR68" s="241"/>
      <c r="TFS68" s="241"/>
      <c r="TFT68" s="244"/>
      <c r="TFU68" s="244"/>
      <c r="TFV68" s="244"/>
      <c r="TFW68" s="241"/>
      <c r="TFX68" s="241"/>
      <c r="TFY68" s="244"/>
      <c r="TFZ68" s="241"/>
      <c r="TGA68" s="241"/>
      <c r="TGB68" s="244"/>
      <c r="TGC68" s="244"/>
      <c r="TGD68" s="244"/>
      <c r="TGE68" s="241"/>
      <c r="TGF68" s="241"/>
      <c r="TGG68" s="244"/>
      <c r="TGH68" s="241"/>
      <c r="TGI68" s="241"/>
      <c r="TGJ68" s="244"/>
      <c r="TGK68" s="244"/>
      <c r="TGL68" s="244"/>
      <c r="TGM68" s="241"/>
      <c r="TGN68" s="241"/>
      <c r="TGO68" s="244"/>
      <c r="TGP68" s="241"/>
      <c r="TGQ68" s="241"/>
      <c r="TGR68" s="244"/>
      <c r="TGS68" s="244"/>
      <c r="TGT68" s="244"/>
      <c r="TGU68" s="241"/>
      <c r="TGV68" s="241"/>
      <c r="TGW68" s="244"/>
      <c r="TGX68" s="241"/>
      <c r="TGY68" s="241"/>
      <c r="TGZ68" s="244"/>
      <c r="THA68" s="244"/>
      <c r="THB68" s="244"/>
      <c r="THC68" s="241"/>
      <c r="THD68" s="241"/>
      <c r="THE68" s="244"/>
      <c r="THF68" s="241"/>
      <c r="THG68" s="241"/>
      <c r="THH68" s="244"/>
      <c r="THI68" s="244"/>
      <c r="THJ68" s="244"/>
      <c r="THK68" s="241"/>
      <c r="THL68" s="241"/>
      <c r="THM68" s="244"/>
      <c r="THN68" s="241"/>
      <c r="THO68" s="241"/>
      <c r="THP68" s="244"/>
      <c r="THQ68" s="244"/>
      <c r="THR68" s="244"/>
      <c r="THS68" s="241"/>
      <c r="THT68" s="241"/>
      <c r="THU68" s="244"/>
      <c r="THV68" s="241"/>
      <c r="THW68" s="241"/>
      <c r="THX68" s="244"/>
      <c r="THY68" s="244"/>
      <c r="THZ68" s="244"/>
      <c r="TIA68" s="241"/>
      <c r="TIB68" s="241"/>
      <c r="TIC68" s="244"/>
      <c r="TID68" s="241"/>
      <c r="TIE68" s="241"/>
      <c r="TIF68" s="244"/>
      <c r="TIG68" s="244"/>
      <c r="TIH68" s="244"/>
      <c r="TII68" s="241"/>
      <c r="TIJ68" s="241"/>
      <c r="TIK68" s="244"/>
      <c r="TIL68" s="241"/>
      <c r="TIM68" s="241"/>
      <c r="TIN68" s="244"/>
      <c r="TIO68" s="244"/>
      <c r="TIP68" s="244"/>
      <c r="TIQ68" s="241"/>
      <c r="TIR68" s="241"/>
      <c r="TIS68" s="244"/>
      <c r="TIT68" s="241"/>
      <c r="TIU68" s="241"/>
      <c r="TIV68" s="244"/>
      <c r="TIW68" s="244"/>
      <c r="TIX68" s="244"/>
      <c r="TIY68" s="241"/>
      <c r="TIZ68" s="241"/>
      <c r="TJA68" s="244"/>
      <c r="TJB68" s="241"/>
      <c r="TJC68" s="241"/>
      <c r="TJD68" s="244"/>
      <c r="TJE68" s="244"/>
      <c r="TJF68" s="244"/>
      <c r="TJG68" s="241"/>
      <c r="TJH68" s="241"/>
      <c r="TJI68" s="244"/>
      <c r="TJJ68" s="241"/>
      <c r="TJK68" s="241"/>
      <c r="TJL68" s="244"/>
      <c r="TJM68" s="244"/>
      <c r="TJN68" s="244"/>
      <c r="TJO68" s="241"/>
      <c r="TJP68" s="241"/>
      <c r="TJQ68" s="244"/>
      <c r="TJR68" s="241"/>
      <c r="TJS68" s="241"/>
      <c r="TJT68" s="244"/>
      <c r="TJU68" s="244"/>
      <c r="TJV68" s="244"/>
      <c r="TJW68" s="241"/>
      <c r="TJX68" s="241"/>
      <c r="TJY68" s="244"/>
      <c r="TJZ68" s="241"/>
      <c r="TKA68" s="241"/>
      <c r="TKB68" s="244"/>
      <c r="TKC68" s="244"/>
      <c r="TKD68" s="244"/>
      <c r="TKE68" s="241"/>
      <c r="TKF68" s="241"/>
      <c r="TKG68" s="244"/>
      <c r="TKH68" s="241"/>
      <c r="TKI68" s="241"/>
      <c r="TKJ68" s="244"/>
      <c r="TKK68" s="244"/>
      <c r="TKL68" s="244"/>
      <c r="TKM68" s="241"/>
      <c r="TKN68" s="241"/>
      <c r="TKO68" s="244"/>
      <c r="TKP68" s="241"/>
      <c r="TKQ68" s="241"/>
      <c r="TKR68" s="244"/>
      <c r="TKS68" s="244"/>
      <c r="TKT68" s="244"/>
      <c r="TKU68" s="241"/>
      <c r="TKV68" s="241"/>
      <c r="TKW68" s="244"/>
      <c r="TKX68" s="241"/>
      <c r="TKY68" s="241"/>
      <c r="TKZ68" s="244"/>
      <c r="TLA68" s="244"/>
      <c r="TLB68" s="244"/>
      <c r="TLC68" s="241"/>
      <c r="TLD68" s="241"/>
      <c r="TLE68" s="244"/>
      <c r="TLF68" s="241"/>
      <c r="TLG68" s="241"/>
      <c r="TLH68" s="244"/>
      <c r="TLI68" s="244"/>
      <c r="TLJ68" s="244"/>
      <c r="TLK68" s="241"/>
      <c r="TLL68" s="241"/>
      <c r="TLM68" s="244"/>
      <c r="TLN68" s="241"/>
      <c r="TLO68" s="241"/>
      <c r="TLP68" s="244"/>
      <c r="TLQ68" s="244"/>
      <c r="TLR68" s="244"/>
      <c r="TLS68" s="241"/>
      <c r="TLT68" s="241"/>
      <c r="TLU68" s="244"/>
      <c r="TLV68" s="241"/>
      <c r="TLW68" s="241"/>
      <c r="TLX68" s="244"/>
      <c r="TLY68" s="244"/>
      <c r="TLZ68" s="244"/>
      <c r="TMA68" s="241"/>
      <c r="TMB68" s="241"/>
      <c r="TMC68" s="244"/>
      <c r="TMD68" s="241"/>
      <c r="TME68" s="241"/>
      <c r="TMF68" s="244"/>
      <c r="TMG68" s="244"/>
      <c r="TMH68" s="244"/>
      <c r="TMI68" s="241"/>
      <c r="TMJ68" s="241"/>
      <c r="TMK68" s="244"/>
      <c r="TML68" s="241"/>
      <c r="TMM68" s="241"/>
      <c r="TMN68" s="244"/>
      <c r="TMO68" s="244"/>
      <c r="TMP68" s="244"/>
      <c r="TMQ68" s="241"/>
      <c r="TMR68" s="241"/>
      <c r="TMS68" s="244"/>
      <c r="TMT68" s="241"/>
      <c r="TMU68" s="241"/>
      <c r="TMV68" s="244"/>
      <c r="TMW68" s="244"/>
      <c r="TMX68" s="244"/>
      <c r="TMY68" s="241"/>
      <c r="TMZ68" s="241"/>
      <c r="TNA68" s="244"/>
      <c r="TNB68" s="241"/>
      <c r="TNC68" s="241"/>
      <c r="TND68" s="244"/>
      <c r="TNE68" s="244"/>
      <c r="TNF68" s="244"/>
      <c r="TNG68" s="241"/>
      <c r="TNH68" s="241"/>
      <c r="TNI68" s="244"/>
      <c r="TNJ68" s="241"/>
      <c r="TNK68" s="241"/>
      <c r="TNL68" s="244"/>
      <c r="TNM68" s="244"/>
      <c r="TNN68" s="244"/>
      <c r="TNO68" s="241"/>
      <c r="TNP68" s="241"/>
      <c r="TNQ68" s="244"/>
      <c r="TNR68" s="241"/>
      <c r="TNS68" s="241"/>
      <c r="TNT68" s="244"/>
      <c r="TNU68" s="244"/>
      <c r="TNV68" s="244"/>
      <c r="TNW68" s="241"/>
      <c r="TNX68" s="241"/>
      <c r="TNY68" s="244"/>
      <c r="TNZ68" s="241"/>
      <c r="TOA68" s="241"/>
      <c r="TOB68" s="244"/>
      <c r="TOC68" s="244"/>
      <c r="TOD68" s="244"/>
      <c r="TOE68" s="241"/>
      <c r="TOF68" s="241"/>
      <c r="TOG68" s="244"/>
      <c r="TOH68" s="241"/>
      <c r="TOI68" s="241"/>
      <c r="TOJ68" s="244"/>
      <c r="TOK68" s="244"/>
      <c r="TOL68" s="244"/>
      <c r="TOM68" s="241"/>
      <c r="TON68" s="241"/>
      <c r="TOO68" s="244"/>
      <c r="TOP68" s="241"/>
      <c r="TOQ68" s="241"/>
      <c r="TOR68" s="244"/>
      <c r="TOS68" s="244"/>
      <c r="TOT68" s="244"/>
      <c r="TOU68" s="241"/>
      <c r="TOV68" s="241"/>
      <c r="TOW68" s="244"/>
      <c r="TOX68" s="241"/>
      <c r="TOY68" s="241"/>
      <c r="TOZ68" s="244"/>
      <c r="TPA68" s="244"/>
      <c r="TPB68" s="244"/>
      <c r="TPC68" s="241"/>
      <c r="TPD68" s="241"/>
      <c r="TPE68" s="244"/>
      <c r="TPF68" s="241"/>
      <c r="TPG68" s="241"/>
      <c r="TPH68" s="244"/>
      <c r="TPI68" s="244"/>
      <c r="TPJ68" s="244"/>
      <c r="TPK68" s="241"/>
      <c r="TPL68" s="241"/>
      <c r="TPM68" s="244"/>
      <c r="TPN68" s="241"/>
      <c r="TPO68" s="241"/>
      <c r="TPP68" s="244"/>
      <c r="TPQ68" s="244"/>
      <c r="TPR68" s="244"/>
      <c r="TPS68" s="241"/>
      <c r="TPT68" s="241"/>
      <c r="TPU68" s="244"/>
      <c r="TPV68" s="241"/>
      <c r="TPW68" s="241"/>
      <c r="TPX68" s="244"/>
      <c r="TPY68" s="244"/>
      <c r="TPZ68" s="244"/>
      <c r="TQA68" s="241"/>
      <c r="TQB68" s="241"/>
      <c r="TQC68" s="244"/>
      <c r="TQD68" s="241"/>
      <c r="TQE68" s="241"/>
      <c r="TQF68" s="244"/>
      <c r="TQG68" s="244"/>
      <c r="TQH68" s="244"/>
      <c r="TQI68" s="241"/>
      <c r="TQJ68" s="241"/>
      <c r="TQK68" s="244"/>
      <c r="TQL68" s="241"/>
      <c r="TQM68" s="241"/>
      <c r="TQN68" s="244"/>
      <c r="TQO68" s="244"/>
      <c r="TQP68" s="244"/>
      <c r="TQQ68" s="241"/>
      <c r="TQR68" s="241"/>
      <c r="TQS68" s="244"/>
      <c r="TQT68" s="241"/>
      <c r="TQU68" s="241"/>
      <c r="TQV68" s="244"/>
      <c r="TQW68" s="244"/>
      <c r="TQX68" s="244"/>
      <c r="TQY68" s="241"/>
      <c r="TQZ68" s="241"/>
      <c r="TRA68" s="244"/>
      <c r="TRB68" s="241"/>
      <c r="TRC68" s="241"/>
      <c r="TRD68" s="244"/>
      <c r="TRE68" s="244"/>
      <c r="TRF68" s="244"/>
      <c r="TRG68" s="241"/>
      <c r="TRH68" s="241"/>
      <c r="TRI68" s="244"/>
      <c r="TRJ68" s="241"/>
      <c r="TRK68" s="241"/>
      <c r="TRL68" s="244"/>
      <c r="TRM68" s="244"/>
      <c r="TRN68" s="244"/>
      <c r="TRO68" s="241"/>
      <c r="TRP68" s="241"/>
      <c r="TRQ68" s="244"/>
      <c r="TRR68" s="241"/>
      <c r="TRS68" s="241"/>
      <c r="TRT68" s="244"/>
      <c r="TRU68" s="244"/>
      <c r="TRV68" s="244"/>
      <c r="TRW68" s="241"/>
      <c r="TRX68" s="241"/>
      <c r="TRY68" s="244"/>
      <c r="TRZ68" s="241"/>
      <c r="TSA68" s="241"/>
      <c r="TSB68" s="244"/>
      <c r="TSC68" s="244"/>
      <c r="TSD68" s="244"/>
      <c r="TSE68" s="241"/>
      <c r="TSF68" s="241"/>
      <c r="TSG68" s="244"/>
      <c r="TSH68" s="241"/>
      <c r="TSI68" s="241"/>
      <c r="TSJ68" s="244"/>
      <c r="TSK68" s="244"/>
      <c r="TSL68" s="244"/>
      <c r="TSM68" s="241"/>
      <c r="TSN68" s="241"/>
      <c r="TSO68" s="244"/>
      <c r="TSP68" s="241"/>
      <c r="TSQ68" s="241"/>
      <c r="TSR68" s="244"/>
      <c r="TSS68" s="244"/>
      <c r="TST68" s="244"/>
      <c r="TSU68" s="241"/>
      <c r="TSV68" s="241"/>
      <c r="TSW68" s="244"/>
      <c r="TSX68" s="241"/>
      <c r="TSY68" s="241"/>
      <c r="TSZ68" s="244"/>
      <c r="TTA68" s="244"/>
      <c r="TTB68" s="244"/>
      <c r="TTC68" s="241"/>
      <c r="TTD68" s="241"/>
      <c r="TTE68" s="244"/>
      <c r="TTF68" s="241"/>
      <c r="TTG68" s="241"/>
      <c r="TTH68" s="244"/>
      <c r="TTI68" s="244"/>
      <c r="TTJ68" s="244"/>
      <c r="TTK68" s="241"/>
      <c r="TTL68" s="241"/>
      <c r="TTM68" s="244"/>
      <c r="TTN68" s="241"/>
      <c r="TTO68" s="241"/>
      <c r="TTP68" s="244"/>
      <c r="TTQ68" s="244"/>
      <c r="TTR68" s="244"/>
      <c r="TTS68" s="241"/>
      <c r="TTT68" s="241"/>
      <c r="TTU68" s="244"/>
      <c r="TTV68" s="241"/>
      <c r="TTW68" s="241"/>
      <c r="TTX68" s="244"/>
      <c r="TTY68" s="244"/>
      <c r="TTZ68" s="244"/>
      <c r="TUA68" s="241"/>
      <c r="TUB68" s="241"/>
      <c r="TUC68" s="244"/>
      <c r="TUD68" s="241"/>
      <c r="TUE68" s="241"/>
      <c r="TUF68" s="244"/>
      <c r="TUG68" s="244"/>
      <c r="TUH68" s="244"/>
      <c r="TUI68" s="241"/>
      <c r="TUJ68" s="241"/>
      <c r="TUK68" s="244"/>
      <c r="TUL68" s="241"/>
      <c r="TUM68" s="241"/>
      <c r="TUN68" s="244"/>
      <c r="TUO68" s="244"/>
      <c r="TUP68" s="244"/>
      <c r="TUQ68" s="241"/>
      <c r="TUR68" s="241"/>
      <c r="TUS68" s="244"/>
      <c r="TUT68" s="241"/>
      <c r="TUU68" s="241"/>
      <c r="TUV68" s="244"/>
      <c r="TUW68" s="244"/>
      <c r="TUX68" s="244"/>
      <c r="TUY68" s="241"/>
      <c r="TUZ68" s="241"/>
      <c r="TVA68" s="244"/>
      <c r="TVB68" s="241"/>
      <c r="TVC68" s="241"/>
      <c r="TVD68" s="244"/>
      <c r="TVE68" s="244"/>
      <c r="TVF68" s="244"/>
      <c r="TVG68" s="241"/>
      <c r="TVH68" s="241"/>
      <c r="TVI68" s="244"/>
      <c r="TVJ68" s="241"/>
      <c r="TVK68" s="241"/>
      <c r="TVL68" s="244"/>
      <c r="TVM68" s="244"/>
      <c r="TVN68" s="244"/>
      <c r="TVO68" s="241"/>
      <c r="TVP68" s="241"/>
      <c r="TVQ68" s="244"/>
      <c r="TVR68" s="241"/>
      <c r="TVS68" s="241"/>
      <c r="TVT68" s="244"/>
      <c r="TVU68" s="244"/>
      <c r="TVV68" s="244"/>
      <c r="TVW68" s="241"/>
      <c r="TVX68" s="241"/>
      <c r="TVY68" s="244"/>
      <c r="TVZ68" s="241"/>
      <c r="TWA68" s="241"/>
      <c r="TWB68" s="244"/>
      <c r="TWC68" s="244"/>
      <c r="TWD68" s="244"/>
      <c r="TWE68" s="241"/>
      <c r="TWF68" s="241"/>
      <c r="TWG68" s="244"/>
      <c r="TWH68" s="241"/>
      <c r="TWI68" s="241"/>
      <c r="TWJ68" s="244"/>
      <c r="TWK68" s="244"/>
      <c r="TWL68" s="244"/>
      <c r="TWM68" s="241"/>
      <c r="TWN68" s="241"/>
      <c r="TWO68" s="244"/>
      <c r="TWP68" s="241"/>
      <c r="TWQ68" s="241"/>
      <c r="TWR68" s="244"/>
      <c r="TWS68" s="244"/>
      <c r="TWT68" s="244"/>
      <c r="TWU68" s="241"/>
      <c r="TWV68" s="241"/>
      <c r="TWW68" s="244"/>
      <c r="TWX68" s="241"/>
      <c r="TWY68" s="241"/>
      <c r="TWZ68" s="244"/>
      <c r="TXA68" s="244"/>
      <c r="TXB68" s="244"/>
      <c r="TXC68" s="241"/>
      <c r="TXD68" s="241"/>
      <c r="TXE68" s="244"/>
      <c r="TXF68" s="241"/>
      <c r="TXG68" s="241"/>
      <c r="TXH68" s="244"/>
      <c r="TXI68" s="244"/>
      <c r="TXJ68" s="244"/>
      <c r="TXK68" s="241"/>
      <c r="TXL68" s="241"/>
      <c r="TXM68" s="244"/>
      <c r="TXN68" s="241"/>
      <c r="TXO68" s="241"/>
      <c r="TXP68" s="244"/>
      <c r="TXQ68" s="244"/>
      <c r="TXR68" s="244"/>
      <c r="TXS68" s="241"/>
      <c r="TXT68" s="241"/>
      <c r="TXU68" s="244"/>
      <c r="TXV68" s="241"/>
      <c r="TXW68" s="241"/>
      <c r="TXX68" s="244"/>
      <c r="TXY68" s="244"/>
      <c r="TXZ68" s="244"/>
      <c r="TYA68" s="241"/>
      <c r="TYB68" s="241"/>
      <c r="TYC68" s="244"/>
      <c r="TYD68" s="241"/>
      <c r="TYE68" s="241"/>
      <c r="TYF68" s="244"/>
      <c r="TYG68" s="244"/>
      <c r="TYH68" s="244"/>
      <c r="TYI68" s="241"/>
      <c r="TYJ68" s="241"/>
      <c r="TYK68" s="244"/>
      <c r="TYL68" s="241"/>
      <c r="TYM68" s="241"/>
      <c r="TYN68" s="244"/>
      <c r="TYO68" s="244"/>
      <c r="TYP68" s="244"/>
      <c r="TYQ68" s="241"/>
      <c r="TYR68" s="241"/>
      <c r="TYS68" s="244"/>
      <c r="TYT68" s="241"/>
      <c r="TYU68" s="241"/>
      <c r="TYV68" s="244"/>
      <c r="TYW68" s="244"/>
      <c r="TYX68" s="244"/>
      <c r="TYY68" s="241"/>
      <c r="TYZ68" s="241"/>
      <c r="TZA68" s="244"/>
      <c r="TZB68" s="241"/>
      <c r="TZC68" s="241"/>
      <c r="TZD68" s="244"/>
      <c r="TZE68" s="244"/>
      <c r="TZF68" s="244"/>
      <c r="TZG68" s="241"/>
      <c r="TZH68" s="241"/>
      <c r="TZI68" s="244"/>
      <c r="TZJ68" s="241"/>
      <c r="TZK68" s="241"/>
      <c r="TZL68" s="244"/>
      <c r="TZM68" s="244"/>
      <c r="TZN68" s="244"/>
      <c r="TZO68" s="241"/>
      <c r="TZP68" s="241"/>
      <c r="TZQ68" s="244"/>
      <c r="TZR68" s="241"/>
      <c r="TZS68" s="241"/>
      <c r="TZT68" s="244"/>
      <c r="TZU68" s="244"/>
      <c r="TZV68" s="244"/>
      <c r="TZW68" s="241"/>
      <c r="TZX68" s="241"/>
      <c r="TZY68" s="244"/>
      <c r="TZZ68" s="241"/>
      <c r="UAA68" s="241"/>
      <c r="UAB68" s="244"/>
      <c r="UAC68" s="244"/>
      <c r="UAD68" s="244"/>
      <c r="UAE68" s="241"/>
      <c r="UAF68" s="241"/>
      <c r="UAG68" s="244"/>
      <c r="UAH68" s="241"/>
      <c r="UAI68" s="241"/>
      <c r="UAJ68" s="244"/>
      <c r="UAK68" s="244"/>
      <c r="UAL68" s="244"/>
      <c r="UAM68" s="241"/>
      <c r="UAN68" s="241"/>
      <c r="UAO68" s="244"/>
      <c r="UAP68" s="241"/>
      <c r="UAQ68" s="241"/>
      <c r="UAR68" s="244"/>
      <c r="UAS68" s="244"/>
      <c r="UAT68" s="244"/>
      <c r="UAU68" s="241"/>
      <c r="UAV68" s="241"/>
      <c r="UAW68" s="244"/>
      <c r="UAX68" s="241"/>
      <c r="UAY68" s="241"/>
      <c r="UAZ68" s="244"/>
      <c r="UBA68" s="244"/>
      <c r="UBB68" s="244"/>
      <c r="UBC68" s="241"/>
      <c r="UBD68" s="241"/>
      <c r="UBE68" s="244"/>
      <c r="UBF68" s="241"/>
      <c r="UBG68" s="241"/>
      <c r="UBH68" s="244"/>
      <c r="UBI68" s="244"/>
      <c r="UBJ68" s="244"/>
      <c r="UBK68" s="241"/>
      <c r="UBL68" s="241"/>
      <c r="UBM68" s="244"/>
      <c r="UBN68" s="241"/>
      <c r="UBO68" s="241"/>
      <c r="UBP68" s="244"/>
      <c r="UBQ68" s="244"/>
      <c r="UBR68" s="244"/>
      <c r="UBS68" s="241"/>
      <c r="UBT68" s="241"/>
      <c r="UBU68" s="244"/>
      <c r="UBV68" s="241"/>
      <c r="UBW68" s="241"/>
      <c r="UBX68" s="244"/>
      <c r="UBY68" s="244"/>
      <c r="UBZ68" s="244"/>
      <c r="UCA68" s="241"/>
      <c r="UCB68" s="241"/>
      <c r="UCC68" s="244"/>
      <c r="UCD68" s="241"/>
      <c r="UCE68" s="241"/>
      <c r="UCF68" s="244"/>
      <c r="UCG68" s="244"/>
      <c r="UCH68" s="244"/>
      <c r="UCI68" s="241"/>
      <c r="UCJ68" s="241"/>
      <c r="UCK68" s="244"/>
      <c r="UCL68" s="241"/>
      <c r="UCM68" s="241"/>
      <c r="UCN68" s="244"/>
      <c r="UCO68" s="244"/>
      <c r="UCP68" s="244"/>
      <c r="UCQ68" s="241"/>
      <c r="UCR68" s="241"/>
      <c r="UCS68" s="244"/>
      <c r="UCT68" s="241"/>
      <c r="UCU68" s="241"/>
      <c r="UCV68" s="244"/>
      <c r="UCW68" s="244"/>
      <c r="UCX68" s="244"/>
      <c r="UCY68" s="241"/>
      <c r="UCZ68" s="241"/>
      <c r="UDA68" s="244"/>
      <c r="UDB68" s="241"/>
      <c r="UDC68" s="241"/>
      <c r="UDD68" s="244"/>
      <c r="UDE68" s="244"/>
      <c r="UDF68" s="244"/>
      <c r="UDG68" s="241"/>
      <c r="UDH68" s="241"/>
      <c r="UDI68" s="244"/>
      <c r="UDJ68" s="241"/>
      <c r="UDK68" s="241"/>
      <c r="UDL68" s="244"/>
      <c r="UDM68" s="244"/>
      <c r="UDN68" s="244"/>
      <c r="UDO68" s="241"/>
      <c r="UDP68" s="241"/>
      <c r="UDQ68" s="244"/>
      <c r="UDR68" s="241"/>
      <c r="UDS68" s="241"/>
      <c r="UDT68" s="244"/>
      <c r="UDU68" s="244"/>
      <c r="UDV68" s="244"/>
      <c r="UDW68" s="241"/>
      <c r="UDX68" s="241"/>
      <c r="UDY68" s="244"/>
      <c r="UDZ68" s="241"/>
      <c r="UEA68" s="241"/>
      <c r="UEB68" s="244"/>
      <c r="UEC68" s="244"/>
      <c r="UED68" s="244"/>
      <c r="UEE68" s="241"/>
      <c r="UEF68" s="241"/>
      <c r="UEG68" s="244"/>
      <c r="UEH68" s="241"/>
      <c r="UEI68" s="241"/>
      <c r="UEJ68" s="244"/>
      <c r="UEK68" s="244"/>
      <c r="UEL68" s="244"/>
      <c r="UEM68" s="241"/>
      <c r="UEN68" s="241"/>
      <c r="UEO68" s="244"/>
      <c r="UEP68" s="241"/>
      <c r="UEQ68" s="241"/>
      <c r="UER68" s="244"/>
      <c r="UES68" s="244"/>
      <c r="UET68" s="244"/>
      <c r="UEU68" s="241"/>
      <c r="UEV68" s="241"/>
      <c r="UEW68" s="244"/>
      <c r="UEX68" s="241"/>
      <c r="UEY68" s="241"/>
      <c r="UEZ68" s="244"/>
      <c r="UFA68" s="244"/>
      <c r="UFB68" s="244"/>
      <c r="UFC68" s="241"/>
      <c r="UFD68" s="241"/>
      <c r="UFE68" s="244"/>
      <c r="UFF68" s="241"/>
      <c r="UFG68" s="241"/>
      <c r="UFH68" s="244"/>
      <c r="UFI68" s="244"/>
      <c r="UFJ68" s="244"/>
      <c r="UFK68" s="241"/>
      <c r="UFL68" s="241"/>
      <c r="UFM68" s="244"/>
      <c r="UFN68" s="241"/>
      <c r="UFO68" s="241"/>
      <c r="UFP68" s="244"/>
      <c r="UFQ68" s="244"/>
      <c r="UFR68" s="244"/>
      <c r="UFS68" s="241"/>
      <c r="UFT68" s="241"/>
      <c r="UFU68" s="244"/>
      <c r="UFV68" s="241"/>
      <c r="UFW68" s="241"/>
      <c r="UFX68" s="244"/>
      <c r="UFY68" s="244"/>
      <c r="UFZ68" s="244"/>
      <c r="UGA68" s="241"/>
      <c r="UGB68" s="241"/>
      <c r="UGC68" s="244"/>
      <c r="UGD68" s="241"/>
      <c r="UGE68" s="241"/>
      <c r="UGF68" s="244"/>
      <c r="UGG68" s="244"/>
      <c r="UGH68" s="244"/>
      <c r="UGI68" s="241"/>
      <c r="UGJ68" s="241"/>
      <c r="UGK68" s="244"/>
      <c r="UGL68" s="241"/>
      <c r="UGM68" s="241"/>
      <c r="UGN68" s="244"/>
      <c r="UGO68" s="244"/>
      <c r="UGP68" s="244"/>
      <c r="UGQ68" s="241"/>
      <c r="UGR68" s="241"/>
      <c r="UGS68" s="244"/>
      <c r="UGT68" s="241"/>
      <c r="UGU68" s="241"/>
      <c r="UGV68" s="244"/>
      <c r="UGW68" s="244"/>
      <c r="UGX68" s="244"/>
      <c r="UGY68" s="241"/>
      <c r="UGZ68" s="241"/>
      <c r="UHA68" s="244"/>
      <c r="UHB68" s="241"/>
      <c r="UHC68" s="241"/>
      <c r="UHD68" s="244"/>
      <c r="UHE68" s="244"/>
      <c r="UHF68" s="244"/>
      <c r="UHG68" s="241"/>
      <c r="UHH68" s="241"/>
      <c r="UHI68" s="244"/>
      <c r="UHJ68" s="241"/>
      <c r="UHK68" s="241"/>
      <c r="UHL68" s="244"/>
      <c r="UHM68" s="244"/>
      <c r="UHN68" s="244"/>
      <c r="UHO68" s="241"/>
      <c r="UHP68" s="241"/>
      <c r="UHQ68" s="244"/>
      <c r="UHR68" s="241"/>
      <c r="UHS68" s="241"/>
      <c r="UHT68" s="244"/>
      <c r="UHU68" s="244"/>
      <c r="UHV68" s="244"/>
      <c r="UHW68" s="241"/>
      <c r="UHX68" s="241"/>
      <c r="UHY68" s="244"/>
      <c r="UHZ68" s="241"/>
      <c r="UIA68" s="241"/>
      <c r="UIB68" s="244"/>
      <c r="UIC68" s="244"/>
      <c r="UID68" s="244"/>
      <c r="UIE68" s="241"/>
      <c r="UIF68" s="241"/>
      <c r="UIG68" s="244"/>
      <c r="UIH68" s="241"/>
      <c r="UII68" s="241"/>
      <c r="UIJ68" s="244"/>
      <c r="UIK68" s="244"/>
      <c r="UIL68" s="244"/>
      <c r="UIM68" s="241"/>
      <c r="UIN68" s="241"/>
      <c r="UIO68" s="244"/>
      <c r="UIP68" s="241"/>
      <c r="UIQ68" s="241"/>
      <c r="UIR68" s="244"/>
      <c r="UIS68" s="244"/>
      <c r="UIT68" s="244"/>
      <c r="UIU68" s="241"/>
      <c r="UIV68" s="241"/>
      <c r="UIW68" s="244"/>
      <c r="UIX68" s="241"/>
      <c r="UIY68" s="241"/>
      <c r="UIZ68" s="244"/>
      <c r="UJA68" s="244"/>
      <c r="UJB68" s="244"/>
      <c r="UJC68" s="241"/>
      <c r="UJD68" s="241"/>
      <c r="UJE68" s="244"/>
      <c r="UJF68" s="241"/>
      <c r="UJG68" s="241"/>
      <c r="UJH68" s="244"/>
      <c r="UJI68" s="244"/>
      <c r="UJJ68" s="244"/>
      <c r="UJK68" s="241"/>
      <c r="UJL68" s="241"/>
      <c r="UJM68" s="244"/>
      <c r="UJN68" s="241"/>
      <c r="UJO68" s="241"/>
      <c r="UJP68" s="244"/>
      <c r="UJQ68" s="244"/>
      <c r="UJR68" s="244"/>
      <c r="UJS68" s="241"/>
      <c r="UJT68" s="241"/>
      <c r="UJU68" s="244"/>
      <c r="UJV68" s="241"/>
      <c r="UJW68" s="241"/>
      <c r="UJX68" s="244"/>
      <c r="UJY68" s="244"/>
      <c r="UJZ68" s="244"/>
      <c r="UKA68" s="241"/>
      <c r="UKB68" s="241"/>
      <c r="UKC68" s="244"/>
      <c r="UKD68" s="241"/>
      <c r="UKE68" s="241"/>
      <c r="UKF68" s="244"/>
      <c r="UKG68" s="244"/>
      <c r="UKH68" s="244"/>
      <c r="UKI68" s="241"/>
      <c r="UKJ68" s="241"/>
      <c r="UKK68" s="244"/>
      <c r="UKL68" s="241"/>
      <c r="UKM68" s="241"/>
      <c r="UKN68" s="244"/>
      <c r="UKO68" s="244"/>
      <c r="UKP68" s="244"/>
      <c r="UKQ68" s="241"/>
      <c r="UKR68" s="241"/>
      <c r="UKS68" s="244"/>
      <c r="UKT68" s="241"/>
      <c r="UKU68" s="241"/>
      <c r="UKV68" s="244"/>
      <c r="UKW68" s="244"/>
      <c r="UKX68" s="244"/>
      <c r="UKY68" s="241"/>
      <c r="UKZ68" s="241"/>
      <c r="ULA68" s="244"/>
      <c r="ULB68" s="241"/>
      <c r="ULC68" s="241"/>
      <c r="ULD68" s="244"/>
      <c r="ULE68" s="244"/>
      <c r="ULF68" s="244"/>
      <c r="ULG68" s="241"/>
      <c r="ULH68" s="241"/>
      <c r="ULI68" s="244"/>
      <c r="ULJ68" s="241"/>
      <c r="ULK68" s="241"/>
      <c r="ULL68" s="244"/>
      <c r="ULM68" s="244"/>
      <c r="ULN68" s="244"/>
      <c r="ULO68" s="241"/>
      <c r="ULP68" s="241"/>
      <c r="ULQ68" s="244"/>
      <c r="ULR68" s="241"/>
      <c r="ULS68" s="241"/>
      <c r="ULT68" s="244"/>
      <c r="ULU68" s="244"/>
      <c r="ULV68" s="244"/>
      <c r="ULW68" s="241"/>
      <c r="ULX68" s="241"/>
      <c r="ULY68" s="244"/>
      <c r="ULZ68" s="241"/>
      <c r="UMA68" s="241"/>
      <c r="UMB68" s="244"/>
      <c r="UMC68" s="244"/>
      <c r="UMD68" s="244"/>
      <c r="UME68" s="241"/>
      <c r="UMF68" s="241"/>
      <c r="UMG68" s="244"/>
      <c r="UMH68" s="241"/>
      <c r="UMI68" s="241"/>
      <c r="UMJ68" s="244"/>
      <c r="UMK68" s="244"/>
      <c r="UML68" s="244"/>
      <c r="UMM68" s="241"/>
      <c r="UMN68" s="241"/>
      <c r="UMO68" s="244"/>
      <c r="UMP68" s="241"/>
      <c r="UMQ68" s="241"/>
      <c r="UMR68" s="244"/>
      <c r="UMS68" s="244"/>
      <c r="UMT68" s="244"/>
      <c r="UMU68" s="241"/>
      <c r="UMV68" s="241"/>
      <c r="UMW68" s="244"/>
      <c r="UMX68" s="241"/>
      <c r="UMY68" s="241"/>
      <c r="UMZ68" s="244"/>
      <c r="UNA68" s="244"/>
      <c r="UNB68" s="244"/>
      <c r="UNC68" s="241"/>
      <c r="UND68" s="241"/>
      <c r="UNE68" s="244"/>
      <c r="UNF68" s="241"/>
      <c r="UNG68" s="241"/>
      <c r="UNH68" s="244"/>
      <c r="UNI68" s="244"/>
      <c r="UNJ68" s="244"/>
      <c r="UNK68" s="241"/>
      <c r="UNL68" s="241"/>
      <c r="UNM68" s="244"/>
      <c r="UNN68" s="241"/>
      <c r="UNO68" s="241"/>
      <c r="UNP68" s="244"/>
      <c r="UNQ68" s="244"/>
      <c r="UNR68" s="244"/>
      <c r="UNS68" s="241"/>
      <c r="UNT68" s="241"/>
      <c r="UNU68" s="244"/>
      <c r="UNV68" s="241"/>
      <c r="UNW68" s="241"/>
      <c r="UNX68" s="244"/>
      <c r="UNY68" s="244"/>
      <c r="UNZ68" s="244"/>
      <c r="UOA68" s="241"/>
      <c r="UOB68" s="241"/>
      <c r="UOC68" s="244"/>
      <c r="UOD68" s="241"/>
      <c r="UOE68" s="241"/>
      <c r="UOF68" s="244"/>
      <c r="UOG68" s="244"/>
      <c r="UOH68" s="244"/>
      <c r="UOI68" s="241"/>
      <c r="UOJ68" s="241"/>
      <c r="UOK68" s="244"/>
      <c r="UOL68" s="241"/>
      <c r="UOM68" s="241"/>
      <c r="UON68" s="244"/>
      <c r="UOO68" s="244"/>
      <c r="UOP68" s="244"/>
      <c r="UOQ68" s="241"/>
      <c r="UOR68" s="241"/>
      <c r="UOS68" s="244"/>
      <c r="UOT68" s="241"/>
      <c r="UOU68" s="241"/>
      <c r="UOV68" s="244"/>
      <c r="UOW68" s="244"/>
      <c r="UOX68" s="244"/>
      <c r="UOY68" s="241"/>
      <c r="UOZ68" s="241"/>
      <c r="UPA68" s="244"/>
      <c r="UPB68" s="241"/>
      <c r="UPC68" s="241"/>
      <c r="UPD68" s="244"/>
      <c r="UPE68" s="244"/>
      <c r="UPF68" s="244"/>
      <c r="UPG68" s="241"/>
      <c r="UPH68" s="241"/>
      <c r="UPI68" s="244"/>
      <c r="UPJ68" s="241"/>
      <c r="UPK68" s="241"/>
      <c r="UPL68" s="244"/>
      <c r="UPM68" s="244"/>
      <c r="UPN68" s="244"/>
      <c r="UPO68" s="241"/>
      <c r="UPP68" s="241"/>
      <c r="UPQ68" s="244"/>
      <c r="UPR68" s="241"/>
      <c r="UPS68" s="241"/>
      <c r="UPT68" s="244"/>
      <c r="UPU68" s="244"/>
      <c r="UPV68" s="244"/>
      <c r="UPW68" s="241"/>
      <c r="UPX68" s="241"/>
      <c r="UPY68" s="244"/>
      <c r="UPZ68" s="241"/>
      <c r="UQA68" s="241"/>
      <c r="UQB68" s="244"/>
      <c r="UQC68" s="244"/>
      <c r="UQD68" s="244"/>
      <c r="UQE68" s="241"/>
      <c r="UQF68" s="241"/>
      <c r="UQG68" s="244"/>
      <c r="UQH68" s="241"/>
      <c r="UQI68" s="241"/>
      <c r="UQJ68" s="244"/>
      <c r="UQK68" s="244"/>
      <c r="UQL68" s="244"/>
      <c r="UQM68" s="241"/>
      <c r="UQN68" s="241"/>
      <c r="UQO68" s="244"/>
      <c r="UQP68" s="241"/>
      <c r="UQQ68" s="241"/>
      <c r="UQR68" s="244"/>
      <c r="UQS68" s="244"/>
      <c r="UQT68" s="244"/>
      <c r="UQU68" s="241"/>
      <c r="UQV68" s="241"/>
      <c r="UQW68" s="244"/>
      <c r="UQX68" s="241"/>
      <c r="UQY68" s="241"/>
      <c r="UQZ68" s="244"/>
      <c r="URA68" s="244"/>
      <c r="URB68" s="244"/>
      <c r="URC68" s="241"/>
      <c r="URD68" s="241"/>
      <c r="URE68" s="244"/>
      <c r="URF68" s="241"/>
      <c r="URG68" s="241"/>
      <c r="URH68" s="244"/>
      <c r="URI68" s="244"/>
      <c r="URJ68" s="244"/>
      <c r="URK68" s="241"/>
      <c r="URL68" s="241"/>
      <c r="URM68" s="244"/>
      <c r="URN68" s="241"/>
      <c r="URO68" s="241"/>
      <c r="URP68" s="244"/>
      <c r="URQ68" s="244"/>
      <c r="URR68" s="244"/>
      <c r="URS68" s="241"/>
      <c r="URT68" s="241"/>
      <c r="URU68" s="244"/>
      <c r="URV68" s="241"/>
      <c r="URW68" s="241"/>
      <c r="URX68" s="244"/>
      <c r="URY68" s="244"/>
      <c r="URZ68" s="244"/>
      <c r="USA68" s="241"/>
      <c r="USB68" s="241"/>
      <c r="USC68" s="244"/>
      <c r="USD68" s="241"/>
      <c r="USE68" s="241"/>
      <c r="USF68" s="244"/>
      <c r="USG68" s="244"/>
      <c r="USH68" s="244"/>
      <c r="USI68" s="241"/>
      <c r="USJ68" s="241"/>
      <c r="USK68" s="244"/>
      <c r="USL68" s="241"/>
      <c r="USM68" s="241"/>
      <c r="USN68" s="244"/>
      <c r="USO68" s="244"/>
      <c r="USP68" s="244"/>
      <c r="USQ68" s="241"/>
      <c r="USR68" s="241"/>
      <c r="USS68" s="244"/>
      <c r="UST68" s="241"/>
      <c r="USU68" s="241"/>
      <c r="USV68" s="244"/>
      <c r="USW68" s="244"/>
      <c r="USX68" s="244"/>
      <c r="USY68" s="241"/>
      <c r="USZ68" s="241"/>
      <c r="UTA68" s="244"/>
      <c r="UTB68" s="241"/>
      <c r="UTC68" s="241"/>
      <c r="UTD68" s="244"/>
      <c r="UTE68" s="244"/>
      <c r="UTF68" s="244"/>
      <c r="UTG68" s="241"/>
      <c r="UTH68" s="241"/>
      <c r="UTI68" s="244"/>
      <c r="UTJ68" s="241"/>
      <c r="UTK68" s="241"/>
      <c r="UTL68" s="244"/>
      <c r="UTM68" s="244"/>
      <c r="UTN68" s="244"/>
      <c r="UTO68" s="241"/>
      <c r="UTP68" s="241"/>
      <c r="UTQ68" s="244"/>
      <c r="UTR68" s="241"/>
      <c r="UTS68" s="241"/>
      <c r="UTT68" s="244"/>
      <c r="UTU68" s="244"/>
      <c r="UTV68" s="244"/>
      <c r="UTW68" s="241"/>
      <c r="UTX68" s="241"/>
      <c r="UTY68" s="244"/>
      <c r="UTZ68" s="241"/>
      <c r="UUA68" s="241"/>
      <c r="UUB68" s="244"/>
      <c r="UUC68" s="244"/>
      <c r="UUD68" s="244"/>
      <c r="UUE68" s="241"/>
      <c r="UUF68" s="241"/>
      <c r="UUG68" s="244"/>
      <c r="UUH68" s="241"/>
      <c r="UUI68" s="241"/>
      <c r="UUJ68" s="244"/>
      <c r="UUK68" s="244"/>
      <c r="UUL68" s="244"/>
      <c r="UUM68" s="241"/>
      <c r="UUN68" s="241"/>
      <c r="UUO68" s="244"/>
      <c r="UUP68" s="241"/>
      <c r="UUQ68" s="241"/>
      <c r="UUR68" s="244"/>
      <c r="UUS68" s="244"/>
      <c r="UUT68" s="244"/>
      <c r="UUU68" s="241"/>
      <c r="UUV68" s="241"/>
      <c r="UUW68" s="244"/>
      <c r="UUX68" s="241"/>
      <c r="UUY68" s="241"/>
      <c r="UUZ68" s="244"/>
      <c r="UVA68" s="244"/>
      <c r="UVB68" s="244"/>
      <c r="UVC68" s="241"/>
      <c r="UVD68" s="241"/>
      <c r="UVE68" s="244"/>
      <c r="UVF68" s="241"/>
      <c r="UVG68" s="241"/>
      <c r="UVH68" s="244"/>
      <c r="UVI68" s="244"/>
      <c r="UVJ68" s="244"/>
      <c r="UVK68" s="241"/>
      <c r="UVL68" s="241"/>
      <c r="UVM68" s="244"/>
      <c r="UVN68" s="241"/>
      <c r="UVO68" s="241"/>
      <c r="UVP68" s="244"/>
      <c r="UVQ68" s="244"/>
      <c r="UVR68" s="244"/>
      <c r="UVS68" s="241"/>
      <c r="UVT68" s="241"/>
      <c r="UVU68" s="244"/>
      <c r="UVV68" s="241"/>
      <c r="UVW68" s="241"/>
      <c r="UVX68" s="244"/>
      <c r="UVY68" s="244"/>
      <c r="UVZ68" s="244"/>
      <c r="UWA68" s="241"/>
      <c r="UWB68" s="241"/>
      <c r="UWC68" s="244"/>
      <c r="UWD68" s="241"/>
      <c r="UWE68" s="241"/>
      <c r="UWF68" s="244"/>
      <c r="UWG68" s="244"/>
      <c r="UWH68" s="244"/>
      <c r="UWI68" s="241"/>
      <c r="UWJ68" s="241"/>
      <c r="UWK68" s="244"/>
      <c r="UWL68" s="241"/>
      <c r="UWM68" s="241"/>
      <c r="UWN68" s="244"/>
      <c r="UWO68" s="244"/>
      <c r="UWP68" s="244"/>
      <c r="UWQ68" s="241"/>
      <c r="UWR68" s="241"/>
      <c r="UWS68" s="244"/>
      <c r="UWT68" s="241"/>
      <c r="UWU68" s="241"/>
      <c r="UWV68" s="244"/>
      <c r="UWW68" s="244"/>
      <c r="UWX68" s="244"/>
      <c r="UWY68" s="241"/>
      <c r="UWZ68" s="241"/>
      <c r="UXA68" s="244"/>
      <c r="UXB68" s="241"/>
      <c r="UXC68" s="241"/>
      <c r="UXD68" s="244"/>
      <c r="UXE68" s="244"/>
      <c r="UXF68" s="244"/>
      <c r="UXG68" s="241"/>
      <c r="UXH68" s="241"/>
      <c r="UXI68" s="244"/>
      <c r="UXJ68" s="241"/>
      <c r="UXK68" s="241"/>
      <c r="UXL68" s="244"/>
      <c r="UXM68" s="244"/>
      <c r="UXN68" s="244"/>
      <c r="UXO68" s="241"/>
      <c r="UXP68" s="241"/>
      <c r="UXQ68" s="244"/>
      <c r="UXR68" s="241"/>
      <c r="UXS68" s="241"/>
      <c r="UXT68" s="244"/>
      <c r="UXU68" s="244"/>
      <c r="UXV68" s="244"/>
      <c r="UXW68" s="241"/>
      <c r="UXX68" s="241"/>
      <c r="UXY68" s="244"/>
      <c r="UXZ68" s="241"/>
      <c r="UYA68" s="241"/>
      <c r="UYB68" s="244"/>
      <c r="UYC68" s="244"/>
      <c r="UYD68" s="244"/>
      <c r="UYE68" s="241"/>
      <c r="UYF68" s="241"/>
      <c r="UYG68" s="244"/>
      <c r="UYH68" s="241"/>
      <c r="UYI68" s="241"/>
      <c r="UYJ68" s="244"/>
      <c r="UYK68" s="244"/>
      <c r="UYL68" s="244"/>
      <c r="UYM68" s="241"/>
      <c r="UYN68" s="241"/>
      <c r="UYO68" s="244"/>
      <c r="UYP68" s="241"/>
      <c r="UYQ68" s="241"/>
      <c r="UYR68" s="244"/>
      <c r="UYS68" s="244"/>
      <c r="UYT68" s="244"/>
      <c r="UYU68" s="241"/>
      <c r="UYV68" s="241"/>
      <c r="UYW68" s="244"/>
      <c r="UYX68" s="241"/>
      <c r="UYY68" s="241"/>
      <c r="UYZ68" s="244"/>
      <c r="UZA68" s="244"/>
      <c r="UZB68" s="244"/>
      <c r="UZC68" s="241"/>
      <c r="UZD68" s="241"/>
      <c r="UZE68" s="244"/>
      <c r="UZF68" s="241"/>
      <c r="UZG68" s="241"/>
      <c r="UZH68" s="244"/>
      <c r="UZI68" s="244"/>
      <c r="UZJ68" s="244"/>
      <c r="UZK68" s="241"/>
      <c r="UZL68" s="241"/>
      <c r="UZM68" s="244"/>
      <c r="UZN68" s="241"/>
      <c r="UZO68" s="241"/>
      <c r="UZP68" s="244"/>
      <c r="UZQ68" s="244"/>
      <c r="UZR68" s="244"/>
      <c r="UZS68" s="241"/>
      <c r="UZT68" s="241"/>
      <c r="UZU68" s="244"/>
      <c r="UZV68" s="241"/>
      <c r="UZW68" s="241"/>
      <c r="UZX68" s="244"/>
      <c r="UZY68" s="244"/>
      <c r="UZZ68" s="244"/>
      <c r="VAA68" s="241"/>
      <c r="VAB68" s="241"/>
      <c r="VAC68" s="244"/>
      <c r="VAD68" s="241"/>
      <c r="VAE68" s="241"/>
      <c r="VAF68" s="244"/>
      <c r="VAG68" s="244"/>
      <c r="VAH68" s="244"/>
      <c r="VAI68" s="241"/>
      <c r="VAJ68" s="241"/>
      <c r="VAK68" s="244"/>
      <c r="VAL68" s="241"/>
      <c r="VAM68" s="241"/>
      <c r="VAN68" s="244"/>
      <c r="VAO68" s="244"/>
      <c r="VAP68" s="244"/>
      <c r="VAQ68" s="241"/>
      <c r="VAR68" s="241"/>
      <c r="VAS68" s="244"/>
      <c r="VAT68" s="241"/>
      <c r="VAU68" s="241"/>
      <c r="VAV68" s="244"/>
      <c r="VAW68" s="244"/>
      <c r="VAX68" s="244"/>
      <c r="VAY68" s="241"/>
      <c r="VAZ68" s="241"/>
      <c r="VBA68" s="244"/>
      <c r="VBB68" s="241"/>
      <c r="VBC68" s="241"/>
      <c r="VBD68" s="244"/>
      <c r="VBE68" s="244"/>
      <c r="VBF68" s="244"/>
      <c r="VBG68" s="241"/>
      <c r="VBH68" s="241"/>
      <c r="VBI68" s="244"/>
      <c r="VBJ68" s="241"/>
      <c r="VBK68" s="241"/>
      <c r="VBL68" s="244"/>
      <c r="VBM68" s="244"/>
      <c r="VBN68" s="244"/>
      <c r="VBO68" s="241"/>
      <c r="VBP68" s="241"/>
      <c r="VBQ68" s="244"/>
      <c r="VBR68" s="241"/>
      <c r="VBS68" s="241"/>
      <c r="VBT68" s="244"/>
      <c r="VBU68" s="244"/>
      <c r="VBV68" s="244"/>
      <c r="VBW68" s="241"/>
      <c r="VBX68" s="241"/>
      <c r="VBY68" s="244"/>
      <c r="VBZ68" s="241"/>
      <c r="VCA68" s="241"/>
      <c r="VCB68" s="244"/>
      <c r="VCC68" s="244"/>
      <c r="VCD68" s="244"/>
      <c r="VCE68" s="241"/>
      <c r="VCF68" s="241"/>
      <c r="VCG68" s="244"/>
      <c r="VCH68" s="241"/>
      <c r="VCI68" s="241"/>
      <c r="VCJ68" s="244"/>
      <c r="VCK68" s="244"/>
      <c r="VCL68" s="244"/>
      <c r="VCM68" s="241"/>
      <c r="VCN68" s="241"/>
      <c r="VCO68" s="244"/>
      <c r="VCP68" s="241"/>
      <c r="VCQ68" s="241"/>
      <c r="VCR68" s="244"/>
      <c r="VCS68" s="244"/>
      <c r="VCT68" s="244"/>
      <c r="VCU68" s="241"/>
      <c r="VCV68" s="241"/>
      <c r="VCW68" s="244"/>
      <c r="VCX68" s="241"/>
      <c r="VCY68" s="241"/>
      <c r="VCZ68" s="244"/>
      <c r="VDA68" s="244"/>
      <c r="VDB68" s="244"/>
      <c r="VDC68" s="241"/>
      <c r="VDD68" s="241"/>
      <c r="VDE68" s="244"/>
      <c r="VDF68" s="241"/>
      <c r="VDG68" s="241"/>
      <c r="VDH68" s="244"/>
      <c r="VDI68" s="244"/>
      <c r="VDJ68" s="244"/>
      <c r="VDK68" s="241"/>
      <c r="VDL68" s="241"/>
      <c r="VDM68" s="244"/>
      <c r="VDN68" s="241"/>
      <c r="VDO68" s="241"/>
      <c r="VDP68" s="244"/>
      <c r="VDQ68" s="244"/>
      <c r="VDR68" s="244"/>
      <c r="VDS68" s="241"/>
      <c r="VDT68" s="241"/>
      <c r="VDU68" s="244"/>
      <c r="VDV68" s="241"/>
      <c r="VDW68" s="241"/>
      <c r="VDX68" s="244"/>
      <c r="VDY68" s="244"/>
      <c r="VDZ68" s="244"/>
      <c r="VEA68" s="241"/>
      <c r="VEB68" s="241"/>
      <c r="VEC68" s="244"/>
      <c r="VED68" s="241"/>
      <c r="VEE68" s="241"/>
      <c r="VEF68" s="244"/>
      <c r="VEG68" s="244"/>
      <c r="VEH68" s="244"/>
      <c r="VEI68" s="241"/>
      <c r="VEJ68" s="241"/>
      <c r="VEK68" s="244"/>
      <c r="VEL68" s="241"/>
      <c r="VEM68" s="241"/>
      <c r="VEN68" s="244"/>
      <c r="VEO68" s="244"/>
      <c r="VEP68" s="244"/>
      <c r="VEQ68" s="241"/>
      <c r="VER68" s="241"/>
      <c r="VES68" s="244"/>
      <c r="VET68" s="241"/>
      <c r="VEU68" s="241"/>
      <c r="VEV68" s="244"/>
      <c r="VEW68" s="244"/>
      <c r="VEX68" s="244"/>
      <c r="VEY68" s="241"/>
      <c r="VEZ68" s="241"/>
      <c r="VFA68" s="244"/>
      <c r="VFB68" s="241"/>
      <c r="VFC68" s="241"/>
      <c r="VFD68" s="244"/>
      <c r="VFE68" s="244"/>
      <c r="VFF68" s="244"/>
      <c r="VFG68" s="241"/>
      <c r="VFH68" s="241"/>
      <c r="VFI68" s="244"/>
      <c r="VFJ68" s="241"/>
      <c r="VFK68" s="241"/>
      <c r="VFL68" s="244"/>
      <c r="VFM68" s="244"/>
      <c r="VFN68" s="244"/>
      <c r="VFO68" s="241"/>
      <c r="VFP68" s="241"/>
      <c r="VFQ68" s="244"/>
      <c r="VFR68" s="241"/>
      <c r="VFS68" s="241"/>
      <c r="VFT68" s="244"/>
      <c r="VFU68" s="244"/>
      <c r="VFV68" s="244"/>
      <c r="VFW68" s="241"/>
      <c r="VFX68" s="241"/>
      <c r="VFY68" s="244"/>
      <c r="VFZ68" s="241"/>
      <c r="VGA68" s="241"/>
      <c r="VGB68" s="244"/>
      <c r="VGC68" s="244"/>
      <c r="VGD68" s="244"/>
      <c r="VGE68" s="241"/>
      <c r="VGF68" s="241"/>
      <c r="VGG68" s="244"/>
      <c r="VGH68" s="241"/>
      <c r="VGI68" s="241"/>
      <c r="VGJ68" s="244"/>
      <c r="VGK68" s="244"/>
      <c r="VGL68" s="244"/>
      <c r="VGM68" s="241"/>
      <c r="VGN68" s="241"/>
      <c r="VGO68" s="244"/>
      <c r="VGP68" s="241"/>
      <c r="VGQ68" s="241"/>
      <c r="VGR68" s="244"/>
      <c r="VGS68" s="244"/>
      <c r="VGT68" s="244"/>
      <c r="VGU68" s="241"/>
      <c r="VGV68" s="241"/>
      <c r="VGW68" s="244"/>
      <c r="VGX68" s="241"/>
      <c r="VGY68" s="241"/>
      <c r="VGZ68" s="244"/>
      <c r="VHA68" s="244"/>
      <c r="VHB68" s="244"/>
      <c r="VHC68" s="241"/>
      <c r="VHD68" s="241"/>
      <c r="VHE68" s="244"/>
      <c r="VHF68" s="241"/>
      <c r="VHG68" s="241"/>
      <c r="VHH68" s="244"/>
      <c r="VHI68" s="244"/>
      <c r="VHJ68" s="244"/>
      <c r="VHK68" s="241"/>
      <c r="VHL68" s="241"/>
      <c r="VHM68" s="244"/>
      <c r="VHN68" s="241"/>
      <c r="VHO68" s="241"/>
      <c r="VHP68" s="244"/>
      <c r="VHQ68" s="244"/>
      <c r="VHR68" s="244"/>
      <c r="VHS68" s="241"/>
      <c r="VHT68" s="241"/>
      <c r="VHU68" s="244"/>
      <c r="VHV68" s="241"/>
      <c r="VHW68" s="241"/>
      <c r="VHX68" s="244"/>
      <c r="VHY68" s="244"/>
      <c r="VHZ68" s="244"/>
      <c r="VIA68" s="241"/>
      <c r="VIB68" s="241"/>
      <c r="VIC68" s="244"/>
      <c r="VID68" s="241"/>
      <c r="VIE68" s="241"/>
      <c r="VIF68" s="244"/>
      <c r="VIG68" s="244"/>
      <c r="VIH68" s="244"/>
      <c r="VII68" s="241"/>
      <c r="VIJ68" s="241"/>
      <c r="VIK68" s="244"/>
      <c r="VIL68" s="241"/>
      <c r="VIM68" s="241"/>
      <c r="VIN68" s="244"/>
      <c r="VIO68" s="244"/>
      <c r="VIP68" s="244"/>
      <c r="VIQ68" s="241"/>
      <c r="VIR68" s="241"/>
      <c r="VIS68" s="244"/>
      <c r="VIT68" s="241"/>
      <c r="VIU68" s="241"/>
      <c r="VIV68" s="244"/>
      <c r="VIW68" s="244"/>
      <c r="VIX68" s="244"/>
      <c r="VIY68" s="241"/>
      <c r="VIZ68" s="241"/>
      <c r="VJA68" s="244"/>
      <c r="VJB68" s="241"/>
      <c r="VJC68" s="241"/>
      <c r="VJD68" s="244"/>
      <c r="VJE68" s="244"/>
      <c r="VJF68" s="244"/>
      <c r="VJG68" s="241"/>
      <c r="VJH68" s="241"/>
      <c r="VJI68" s="244"/>
      <c r="VJJ68" s="241"/>
      <c r="VJK68" s="241"/>
      <c r="VJL68" s="244"/>
      <c r="VJM68" s="244"/>
      <c r="VJN68" s="244"/>
      <c r="VJO68" s="241"/>
      <c r="VJP68" s="241"/>
      <c r="VJQ68" s="244"/>
      <c r="VJR68" s="241"/>
      <c r="VJS68" s="241"/>
      <c r="VJT68" s="244"/>
      <c r="VJU68" s="244"/>
      <c r="VJV68" s="244"/>
      <c r="VJW68" s="241"/>
      <c r="VJX68" s="241"/>
      <c r="VJY68" s="244"/>
      <c r="VJZ68" s="241"/>
      <c r="VKA68" s="241"/>
      <c r="VKB68" s="244"/>
      <c r="VKC68" s="244"/>
      <c r="VKD68" s="244"/>
      <c r="VKE68" s="241"/>
      <c r="VKF68" s="241"/>
      <c r="VKG68" s="244"/>
      <c r="VKH68" s="241"/>
      <c r="VKI68" s="241"/>
      <c r="VKJ68" s="244"/>
      <c r="VKK68" s="244"/>
      <c r="VKL68" s="244"/>
      <c r="VKM68" s="241"/>
      <c r="VKN68" s="241"/>
      <c r="VKO68" s="244"/>
      <c r="VKP68" s="241"/>
      <c r="VKQ68" s="241"/>
      <c r="VKR68" s="244"/>
      <c r="VKS68" s="244"/>
      <c r="VKT68" s="244"/>
      <c r="VKU68" s="241"/>
      <c r="VKV68" s="241"/>
      <c r="VKW68" s="244"/>
      <c r="VKX68" s="241"/>
      <c r="VKY68" s="241"/>
      <c r="VKZ68" s="244"/>
      <c r="VLA68" s="244"/>
      <c r="VLB68" s="244"/>
      <c r="VLC68" s="241"/>
      <c r="VLD68" s="241"/>
      <c r="VLE68" s="244"/>
      <c r="VLF68" s="241"/>
      <c r="VLG68" s="241"/>
      <c r="VLH68" s="244"/>
      <c r="VLI68" s="244"/>
      <c r="VLJ68" s="244"/>
      <c r="VLK68" s="241"/>
      <c r="VLL68" s="241"/>
      <c r="VLM68" s="244"/>
      <c r="VLN68" s="241"/>
      <c r="VLO68" s="241"/>
      <c r="VLP68" s="244"/>
      <c r="VLQ68" s="244"/>
      <c r="VLR68" s="244"/>
      <c r="VLS68" s="241"/>
      <c r="VLT68" s="241"/>
      <c r="VLU68" s="244"/>
      <c r="VLV68" s="241"/>
      <c r="VLW68" s="241"/>
      <c r="VLX68" s="244"/>
      <c r="VLY68" s="244"/>
      <c r="VLZ68" s="244"/>
      <c r="VMA68" s="241"/>
      <c r="VMB68" s="241"/>
      <c r="VMC68" s="244"/>
      <c r="VMD68" s="241"/>
      <c r="VME68" s="241"/>
      <c r="VMF68" s="244"/>
      <c r="VMG68" s="244"/>
      <c r="VMH68" s="244"/>
      <c r="VMI68" s="241"/>
      <c r="VMJ68" s="241"/>
      <c r="VMK68" s="244"/>
      <c r="VML68" s="241"/>
      <c r="VMM68" s="241"/>
      <c r="VMN68" s="244"/>
      <c r="VMO68" s="244"/>
      <c r="VMP68" s="244"/>
      <c r="VMQ68" s="241"/>
      <c r="VMR68" s="241"/>
      <c r="VMS68" s="244"/>
      <c r="VMT68" s="241"/>
      <c r="VMU68" s="241"/>
      <c r="VMV68" s="244"/>
      <c r="VMW68" s="244"/>
      <c r="VMX68" s="244"/>
      <c r="VMY68" s="241"/>
      <c r="VMZ68" s="241"/>
      <c r="VNA68" s="244"/>
      <c r="VNB68" s="241"/>
      <c r="VNC68" s="241"/>
      <c r="VND68" s="244"/>
      <c r="VNE68" s="244"/>
      <c r="VNF68" s="244"/>
      <c r="VNG68" s="241"/>
      <c r="VNH68" s="241"/>
      <c r="VNI68" s="244"/>
      <c r="VNJ68" s="241"/>
      <c r="VNK68" s="241"/>
      <c r="VNL68" s="244"/>
      <c r="VNM68" s="244"/>
      <c r="VNN68" s="244"/>
      <c r="VNO68" s="241"/>
      <c r="VNP68" s="241"/>
      <c r="VNQ68" s="244"/>
      <c r="VNR68" s="241"/>
      <c r="VNS68" s="241"/>
      <c r="VNT68" s="244"/>
      <c r="VNU68" s="244"/>
      <c r="VNV68" s="244"/>
      <c r="VNW68" s="241"/>
      <c r="VNX68" s="241"/>
      <c r="VNY68" s="244"/>
      <c r="VNZ68" s="241"/>
      <c r="VOA68" s="241"/>
      <c r="VOB68" s="244"/>
      <c r="VOC68" s="244"/>
      <c r="VOD68" s="244"/>
      <c r="VOE68" s="241"/>
      <c r="VOF68" s="241"/>
      <c r="VOG68" s="244"/>
      <c r="VOH68" s="241"/>
      <c r="VOI68" s="241"/>
      <c r="VOJ68" s="244"/>
      <c r="VOK68" s="244"/>
      <c r="VOL68" s="244"/>
      <c r="VOM68" s="241"/>
      <c r="VON68" s="241"/>
      <c r="VOO68" s="244"/>
      <c r="VOP68" s="241"/>
      <c r="VOQ68" s="241"/>
      <c r="VOR68" s="244"/>
      <c r="VOS68" s="244"/>
      <c r="VOT68" s="244"/>
      <c r="VOU68" s="241"/>
      <c r="VOV68" s="241"/>
      <c r="VOW68" s="244"/>
      <c r="VOX68" s="241"/>
      <c r="VOY68" s="241"/>
      <c r="VOZ68" s="244"/>
      <c r="VPA68" s="244"/>
      <c r="VPB68" s="244"/>
      <c r="VPC68" s="241"/>
      <c r="VPD68" s="241"/>
      <c r="VPE68" s="244"/>
      <c r="VPF68" s="241"/>
      <c r="VPG68" s="241"/>
      <c r="VPH68" s="244"/>
      <c r="VPI68" s="244"/>
      <c r="VPJ68" s="244"/>
      <c r="VPK68" s="241"/>
      <c r="VPL68" s="241"/>
      <c r="VPM68" s="244"/>
      <c r="VPN68" s="241"/>
      <c r="VPO68" s="241"/>
      <c r="VPP68" s="244"/>
      <c r="VPQ68" s="244"/>
      <c r="VPR68" s="244"/>
      <c r="VPS68" s="241"/>
      <c r="VPT68" s="241"/>
      <c r="VPU68" s="244"/>
      <c r="VPV68" s="241"/>
      <c r="VPW68" s="241"/>
      <c r="VPX68" s="244"/>
      <c r="VPY68" s="244"/>
      <c r="VPZ68" s="244"/>
      <c r="VQA68" s="241"/>
      <c r="VQB68" s="241"/>
      <c r="VQC68" s="244"/>
      <c r="VQD68" s="241"/>
      <c r="VQE68" s="241"/>
      <c r="VQF68" s="244"/>
      <c r="VQG68" s="244"/>
      <c r="VQH68" s="244"/>
      <c r="VQI68" s="241"/>
      <c r="VQJ68" s="241"/>
      <c r="VQK68" s="244"/>
      <c r="VQL68" s="241"/>
      <c r="VQM68" s="241"/>
      <c r="VQN68" s="244"/>
      <c r="VQO68" s="244"/>
      <c r="VQP68" s="244"/>
      <c r="VQQ68" s="241"/>
      <c r="VQR68" s="241"/>
      <c r="VQS68" s="244"/>
      <c r="VQT68" s="241"/>
      <c r="VQU68" s="241"/>
      <c r="VQV68" s="244"/>
      <c r="VQW68" s="244"/>
      <c r="VQX68" s="244"/>
      <c r="VQY68" s="241"/>
      <c r="VQZ68" s="241"/>
      <c r="VRA68" s="244"/>
      <c r="VRB68" s="241"/>
      <c r="VRC68" s="241"/>
      <c r="VRD68" s="244"/>
      <c r="VRE68" s="244"/>
      <c r="VRF68" s="244"/>
      <c r="VRG68" s="241"/>
      <c r="VRH68" s="241"/>
      <c r="VRI68" s="244"/>
      <c r="VRJ68" s="241"/>
      <c r="VRK68" s="241"/>
      <c r="VRL68" s="244"/>
      <c r="VRM68" s="244"/>
      <c r="VRN68" s="244"/>
      <c r="VRO68" s="241"/>
      <c r="VRP68" s="241"/>
      <c r="VRQ68" s="244"/>
      <c r="VRR68" s="241"/>
      <c r="VRS68" s="241"/>
      <c r="VRT68" s="244"/>
      <c r="VRU68" s="244"/>
      <c r="VRV68" s="244"/>
      <c r="VRW68" s="241"/>
      <c r="VRX68" s="241"/>
      <c r="VRY68" s="244"/>
      <c r="VRZ68" s="241"/>
      <c r="VSA68" s="241"/>
      <c r="VSB68" s="244"/>
      <c r="VSC68" s="244"/>
      <c r="VSD68" s="244"/>
      <c r="VSE68" s="241"/>
      <c r="VSF68" s="241"/>
      <c r="VSG68" s="244"/>
      <c r="VSH68" s="241"/>
      <c r="VSI68" s="241"/>
      <c r="VSJ68" s="244"/>
      <c r="VSK68" s="244"/>
      <c r="VSL68" s="244"/>
      <c r="VSM68" s="241"/>
      <c r="VSN68" s="241"/>
      <c r="VSO68" s="244"/>
      <c r="VSP68" s="241"/>
      <c r="VSQ68" s="241"/>
      <c r="VSR68" s="244"/>
      <c r="VSS68" s="244"/>
      <c r="VST68" s="244"/>
      <c r="VSU68" s="241"/>
      <c r="VSV68" s="241"/>
      <c r="VSW68" s="244"/>
      <c r="VSX68" s="241"/>
      <c r="VSY68" s="241"/>
      <c r="VSZ68" s="244"/>
      <c r="VTA68" s="244"/>
      <c r="VTB68" s="244"/>
      <c r="VTC68" s="241"/>
      <c r="VTD68" s="241"/>
      <c r="VTE68" s="244"/>
      <c r="VTF68" s="241"/>
      <c r="VTG68" s="241"/>
      <c r="VTH68" s="244"/>
      <c r="VTI68" s="244"/>
      <c r="VTJ68" s="244"/>
      <c r="VTK68" s="241"/>
      <c r="VTL68" s="241"/>
      <c r="VTM68" s="244"/>
      <c r="VTN68" s="241"/>
      <c r="VTO68" s="241"/>
      <c r="VTP68" s="244"/>
      <c r="VTQ68" s="244"/>
      <c r="VTR68" s="244"/>
      <c r="VTS68" s="241"/>
      <c r="VTT68" s="241"/>
      <c r="VTU68" s="244"/>
      <c r="VTV68" s="241"/>
      <c r="VTW68" s="241"/>
      <c r="VTX68" s="244"/>
      <c r="VTY68" s="244"/>
      <c r="VTZ68" s="244"/>
      <c r="VUA68" s="241"/>
      <c r="VUB68" s="241"/>
      <c r="VUC68" s="244"/>
      <c r="VUD68" s="241"/>
      <c r="VUE68" s="241"/>
      <c r="VUF68" s="244"/>
      <c r="VUG68" s="244"/>
      <c r="VUH68" s="244"/>
      <c r="VUI68" s="241"/>
      <c r="VUJ68" s="241"/>
      <c r="VUK68" s="244"/>
      <c r="VUL68" s="241"/>
      <c r="VUM68" s="241"/>
      <c r="VUN68" s="244"/>
      <c r="VUO68" s="244"/>
      <c r="VUP68" s="244"/>
      <c r="VUQ68" s="241"/>
      <c r="VUR68" s="241"/>
      <c r="VUS68" s="244"/>
      <c r="VUT68" s="241"/>
      <c r="VUU68" s="241"/>
      <c r="VUV68" s="244"/>
      <c r="VUW68" s="244"/>
      <c r="VUX68" s="244"/>
      <c r="VUY68" s="241"/>
      <c r="VUZ68" s="241"/>
      <c r="VVA68" s="244"/>
      <c r="VVB68" s="241"/>
      <c r="VVC68" s="241"/>
      <c r="VVD68" s="244"/>
      <c r="VVE68" s="244"/>
      <c r="VVF68" s="244"/>
      <c r="VVG68" s="241"/>
      <c r="VVH68" s="241"/>
      <c r="VVI68" s="244"/>
      <c r="VVJ68" s="241"/>
      <c r="VVK68" s="241"/>
      <c r="VVL68" s="244"/>
      <c r="VVM68" s="244"/>
      <c r="VVN68" s="244"/>
      <c r="VVO68" s="241"/>
      <c r="VVP68" s="241"/>
      <c r="VVQ68" s="244"/>
      <c r="VVR68" s="241"/>
      <c r="VVS68" s="241"/>
      <c r="VVT68" s="244"/>
      <c r="VVU68" s="244"/>
      <c r="VVV68" s="244"/>
      <c r="VVW68" s="241"/>
      <c r="VVX68" s="241"/>
      <c r="VVY68" s="244"/>
      <c r="VVZ68" s="241"/>
      <c r="VWA68" s="241"/>
      <c r="VWB68" s="244"/>
      <c r="VWC68" s="244"/>
      <c r="VWD68" s="244"/>
      <c r="VWE68" s="241"/>
      <c r="VWF68" s="241"/>
      <c r="VWG68" s="244"/>
      <c r="VWH68" s="241"/>
      <c r="VWI68" s="241"/>
      <c r="VWJ68" s="244"/>
      <c r="VWK68" s="244"/>
      <c r="VWL68" s="244"/>
      <c r="VWM68" s="241"/>
      <c r="VWN68" s="241"/>
      <c r="VWO68" s="244"/>
      <c r="VWP68" s="241"/>
      <c r="VWQ68" s="241"/>
      <c r="VWR68" s="244"/>
      <c r="VWS68" s="244"/>
      <c r="VWT68" s="244"/>
      <c r="VWU68" s="241"/>
      <c r="VWV68" s="241"/>
      <c r="VWW68" s="244"/>
      <c r="VWX68" s="241"/>
      <c r="VWY68" s="241"/>
      <c r="VWZ68" s="244"/>
      <c r="VXA68" s="244"/>
      <c r="VXB68" s="244"/>
      <c r="VXC68" s="241"/>
      <c r="VXD68" s="241"/>
      <c r="VXE68" s="244"/>
      <c r="VXF68" s="241"/>
      <c r="VXG68" s="241"/>
      <c r="VXH68" s="244"/>
      <c r="VXI68" s="244"/>
      <c r="VXJ68" s="244"/>
      <c r="VXK68" s="241"/>
      <c r="VXL68" s="241"/>
      <c r="VXM68" s="244"/>
      <c r="VXN68" s="241"/>
      <c r="VXO68" s="241"/>
      <c r="VXP68" s="244"/>
      <c r="VXQ68" s="244"/>
      <c r="VXR68" s="244"/>
      <c r="VXS68" s="241"/>
      <c r="VXT68" s="241"/>
      <c r="VXU68" s="244"/>
      <c r="VXV68" s="241"/>
      <c r="VXW68" s="241"/>
      <c r="VXX68" s="244"/>
      <c r="VXY68" s="244"/>
      <c r="VXZ68" s="244"/>
      <c r="VYA68" s="241"/>
      <c r="VYB68" s="241"/>
      <c r="VYC68" s="244"/>
      <c r="VYD68" s="241"/>
      <c r="VYE68" s="241"/>
      <c r="VYF68" s="244"/>
      <c r="VYG68" s="244"/>
      <c r="VYH68" s="244"/>
      <c r="VYI68" s="241"/>
      <c r="VYJ68" s="241"/>
      <c r="VYK68" s="244"/>
      <c r="VYL68" s="241"/>
      <c r="VYM68" s="241"/>
      <c r="VYN68" s="244"/>
      <c r="VYO68" s="244"/>
      <c r="VYP68" s="244"/>
      <c r="VYQ68" s="241"/>
      <c r="VYR68" s="241"/>
      <c r="VYS68" s="244"/>
      <c r="VYT68" s="241"/>
      <c r="VYU68" s="241"/>
      <c r="VYV68" s="244"/>
      <c r="VYW68" s="244"/>
      <c r="VYX68" s="244"/>
      <c r="VYY68" s="241"/>
      <c r="VYZ68" s="241"/>
      <c r="VZA68" s="244"/>
      <c r="VZB68" s="241"/>
      <c r="VZC68" s="241"/>
      <c r="VZD68" s="244"/>
      <c r="VZE68" s="244"/>
      <c r="VZF68" s="244"/>
      <c r="VZG68" s="241"/>
      <c r="VZH68" s="241"/>
      <c r="VZI68" s="244"/>
      <c r="VZJ68" s="241"/>
      <c r="VZK68" s="241"/>
      <c r="VZL68" s="244"/>
      <c r="VZM68" s="244"/>
      <c r="VZN68" s="244"/>
      <c r="VZO68" s="241"/>
      <c r="VZP68" s="241"/>
      <c r="VZQ68" s="244"/>
      <c r="VZR68" s="241"/>
      <c r="VZS68" s="241"/>
      <c r="VZT68" s="244"/>
      <c r="VZU68" s="244"/>
      <c r="VZV68" s="244"/>
      <c r="VZW68" s="241"/>
      <c r="VZX68" s="241"/>
      <c r="VZY68" s="244"/>
      <c r="VZZ68" s="241"/>
      <c r="WAA68" s="241"/>
      <c r="WAB68" s="244"/>
      <c r="WAC68" s="244"/>
      <c r="WAD68" s="244"/>
      <c r="WAE68" s="241"/>
      <c r="WAF68" s="241"/>
      <c r="WAG68" s="244"/>
      <c r="WAH68" s="241"/>
      <c r="WAI68" s="241"/>
      <c r="WAJ68" s="244"/>
      <c r="WAK68" s="244"/>
      <c r="WAL68" s="244"/>
      <c r="WAM68" s="241"/>
      <c r="WAN68" s="241"/>
      <c r="WAO68" s="244"/>
      <c r="WAP68" s="241"/>
      <c r="WAQ68" s="241"/>
      <c r="WAR68" s="244"/>
      <c r="WAS68" s="244"/>
      <c r="WAT68" s="244"/>
      <c r="WAU68" s="241"/>
      <c r="WAV68" s="241"/>
      <c r="WAW68" s="244"/>
      <c r="WAX68" s="241"/>
      <c r="WAY68" s="241"/>
      <c r="WAZ68" s="244"/>
      <c r="WBA68" s="244"/>
      <c r="WBB68" s="244"/>
      <c r="WBC68" s="241"/>
      <c r="WBD68" s="241"/>
      <c r="WBE68" s="244"/>
      <c r="WBF68" s="241"/>
      <c r="WBG68" s="241"/>
      <c r="WBH68" s="244"/>
      <c r="WBI68" s="244"/>
      <c r="WBJ68" s="244"/>
      <c r="WBK68" s="241"/>
      <c r="WBL68" s="241"/>
      <c r="WBM68" s="244"/>
      <c r="WBN68" s="241"/>
      <c r="WBO68" s="241"/>
      <c r="WBP68" s="244"/>
      <c r="WBQ68" s="244"/>
      <c r="WBR68" s="244"/>
      <c r="WBS68" s="241"/>
      <c r="WBT68" s="241"/>
      <c r="WBU68" s="244"/>
      <c r="WBV68" s="241"/>
      <c r="WBW68" s="241"/>
      <c r="WBX68" s="244"/>
      <c r="WBY68" s="244"/>
      <c r="WBZ68" s="244"/>
      <c r="WCA68" s="241"/>
      <c r="WCB68" s="241"/>
      <c r="WCC68" s="244"/>
      <c r="WCD68" s="241"/>
      <c r="WCE68" s="241"/>
      <c r="WCF68" s="244"/>
      <c r="WCG68" s="244"/>
      <c r="WCH68" s="244"/>
      <c r="WCI68" s="241"/>
      <c r="WCJ68" s="241"/>
      <c r="WCK68" s="244"/>
      <c r="WCL68" s="241"/>
      <c r="WCM68" s="241"/>
      <c r="WCN68" s="244"/>
      <c r="WCO68" s="244"/>
      <c r="WCP68" s="244"/>
      <c r="WCQ68" s="241"/>
      <c r="WCR68" s="241"/>
      <c r="WCS68" s="244"/>
      <c r="WCT68" s="241"/>
      <c r="WCU68" s="241"/>
      <c r="WCV68" s="244"/>
      <c r="WCW68" s="244"/>
      <c r="WCX68" s="244"/>
      <c r="WCY68" s="241"/>
      <c r="WCZ68" s="241"/>
      <c r="WDA68" s="244"/>
      <c r="WDB68" s="241"/>
      <c r="WDC68" s="241"/>
      <c r="WDD68" s="244"/>
      <c r="WDE68" s="244"/>
      <c r="WDF68" s="244"/>
      <c r="WDG68" s="241"/>
      <c r="WDH68" s="241"/>
      <c r="WDI68" s="244"/>
      <c r="WDJ68" s="241"/>
      <c r="WDK68" s="241"/>
      <c r="WDL68" s="244"/>
      <c r="WDM68" s="244"/>
      <c r="WDN68" s="244"/>
      <c r="WDO68" s="241"/>
      <c r="WDP68" s="241"/>
      <c r="WDQ68" s="244"/>
      <c r="WDR68" s="241"/>
      <c r="WDS68" s="241"/>
      <c r="WDT68" s="244"/>
      <c r="WDU68" s="244"/>
      <c r="WDV68" s="244"/>
      <c r="WDW68" s="241"/>
      <c r="WDX68" s="241"/>
      <c r="WDY68" s="244"/>
      <c r="WDZ68" s="241"/>
      <c r="WEA68" s="241"/>
      <c r="WEB68" s="244"/>
      <c r="WEC68" s="244"/>
      <c r="WED68" s="244"/>
      <c r="WEE68" s="241"/>
      <c r="WEF68" s="241"/>
      <c r="WEG68" s="244"/>
      <c r="WEH68" s="241"/>
      <c r="WEI68" s="241"/>
      <c r="WEJ68" s="244"/>
      <c r="WEK68" s="244"/>
      <c r="WEL68" s="244"/>
      <c r="WEM68" s="241"/>
      <c r="WEN68" s="241"/>
      <c r="WEO68" s="244"/>
      <c r="WEP68" s="241"/>
      <c r="WEQ68" s="241"/>
      <c r="WER68" s="244"/>
      <c r="WES68" s="244"/>
      <c r="WET68" s="244"/>
      <c r="WEU68" s="241"/>
      <c r="WEV68" s="241"/>
      <c r="WEW68" s="244"/>
      <c r="WEX68" s="241"/>
      <c r="WEY68" s="241"/>
      <c r="WEZ68" s="244"/>
      <c r="WFA68" s="244"/>
      <c r="WFB68" s="244"/>
      <c r="WFC68" s="241"/>
      <c r="WFD68" s="241"/>
      <c r="WFE68" s="244"/>
      <c r="WFF68" s="241"/>
      <c r="WFG68" s="241"/>
      <c r="WFH68" s="244"/>
      <c r="WFI68" s="244"/>
      <c r="WFJ68" s="244"/>
      <c r="WFK68" s="241"/>
      <c r="WFL68" s="241"/>
      <c r="WFM68" s="244"/>
      <c r="WFN68" s="241"/>
      <c r="WFO68" s="241"/>
      <c r="WFP68" s="244"/>
      <c r="WFQ68" s="244"/>
      <c r="WFR68" s="244"/>
      <c r="WFS68" s="241"/>
      <c r="WFT68" s="241"/>
      <c r="WFU68" s="244"/>
      <c r="WFV68" s="241"/>
      <c r="WFW68" s="241"/>
      <c r="WFX68" s="244"/>
      <c r="WFY68" s="244"/>
      <c r="WFZ68" s="244"/>
      <c r="WGA68" s="241"/>
      <c r="WGB68" s="241"/>
      <c r="WGC68" s="244"/>
      <c r="WGD68" s="241"/>
      <c r="WGE68" s="241"/>
      <c r="WGF68" s="244"/>
      <c r="WGG68" s="244"/>
      <c r="WGH68" s="244"/>
      <c r="WGI68" s="241"/>
      <c r="WGJ68" s="241"/>
      <c r="WGK68" s="244"/>
      <c r="WGL68" s="241"/>
      <c r="WGM68" s="241"/>
      <c r="WGN68" s="244"/>
      <c r="WGO68" s="244"/>
      <c r="WGP68" s="244"/>
      <c r="WGQ68" s="241"/>
      <c r="WGR68" s="241"/>
      <c r="WGS68" s="244"/>
      <c r="WGT68" s="241"/>
      <c r="WGU68" s="241"/>
      <c r="WGV68" s="244"/>
      <c r="WGW68" s="244"/>
      <c r="WGX68" s="244"/>
      <c r="WGY68" s="241"/>
      <c r="WGZ68" s="241"/>
      <c r="WHA68" s="244"/>
      <c r="WHB68" s="241"/>
      <c r="WHC68" s="241"/>
      <c r="WHD68" s="244"/>
      <c r="WHE68" s="244"/>
      <c r="WHF68" s="244"/>
      <c r="WHG68" s="241"/>
      <c r="WHH68" s="241"/>
      <c r="WHI68" s="244"/>
      <c r="WHJ68" s="241"/>
      <c r="WHK68" s="241"/>
      <c r="WHL68" s="244"/>
      <c r="WHM68" s="244"/>
      <c r="WHN68" s="244"/>
      <c r="WHO68" s="241"/>
      <c r="WHP68" s="241"/>
      <c r="WHQ68" s="244"/>
      <c r="WHR68" s="241"/>
      <c r="WHS68" s="241"/>
      <c r="WHT68" s="244"/>
      <c r="WHU68" s="244"/>
      <c r="WHV68" s="244"/>
      <c r="WHW68" s="241"/>
      <c r="WHX68" s="241"/>
      <c r="WHY68" s="244"/>
      <c r="WHZ68" s="241"/>
      <c r="WIA68" s="241"/>
      <c r="WIB68" s="244"/>
      <c r="WIC68" s="244"/>
      <c r="WID68" s="244"/>
      <c r="WIE68" s="241"/>
      <c r="WIF68" s="241"/>
      <c r="WIG68" s="244"/>
      <c r="WIH68" s="241"/>
      <c r="WII68" s="241"/>
      <c r="WIJ68" s="244"/>
      <c r="WIK68" s="244"/>
      <c r="WIL68" s="244"/>
      <c r="WIM68" s="241"/>
      <c r="WIN68" s="241"/>
      <c r="WIO68" s="244"/>
      <c r="WIP68" s="241"/>
      <c r="WIQ68" s="241"/>
      <c r="WIR68" s="244"/>
      <c r="WIS68" s="244"/>
      <c r="WIT68" s="244"/>
      <c r="WIU68" s="241"/>
      <c r="WIV68" s="241"/>
      <c r="WIW68" s="244"/>
      <c r="WIX68" s="241"/>
      <c r="WIY68" s="241"/>
      <c r="WIZ68" s="244"/>
      <c r="WJA68" s="244"/>
      <c r="WJB68" s="244"/>
      <c r="WJC68" s="241"/>
      <c r="WJD68" s="241"/>
      <c r="WJE68" s="244"/>
      <c r="WJF68" s="241"/>
      <c r="WJG68" s="241"/>
      <c r="WJH68" s="244"/>
      <c r="WJI68" s="244"/>
      <c r="WJJ68" s="244"/>
      <c r="WJK68" s="241"/>
      <c r="WJL68" s="241"/>
      <c r="WJM68" s="244"/>
      <c r="WJN68" s="241"/>
      <c r="WJO68" s="241"/>
      <c r="WJP68" s="244"/>
      <c r="WJQ68" s="244"/>
      <c r="WJR68" s="244"/>
      <c r="WJS68" s="241"/>
      <c r="WJT68" s="241"/>
      <c r="WJU68" s="244"/>
      <c r="WJV68" s="241"/>
      <c r="WJW68" s="241"/>
      <c r="WJX68" s="244"/>
      <c r="WJY68" s="244"/>
      <c r="WJZ68" s="244"/>
      <c r="WKA68" s="241"/>
      <c r="WKB68" s="241"/>
      <c r="WKC68" s="244"/>
      <c r="WKD68" s="241"/>
      <c r="WKE68" s="241"/>
      <c r="WKF68" s="244"/>
      <c r="WKG68" s="244"/>
      <c r="WKH68" s="244"/>
      <c r="WKI68" s="241"/>
      <c r="WKJ68" s="241"/>
      <c r="WKK68" s="244"/>
      <c r="WKL68" s="241"/>
      <c r="WKM68" s="241"/>
      <c r="WKN68" s="244"/>
      <c r="WKO68" s="244"/>
      <c r="WKP68" s="244"/>
      <c r="WKQ68" s="241"/>
      <c r="WKR68" s="241"/>
      <c r="WKS68" s="244"/>
      <c r="WKT68" s="241"/>
      <c r="WKU68" s="241"/>
      <c r="WKV68" s="244"/>
      <c r="WKW68" s="244"/>
      <c r="WKX68" s="244"/>
      <c r="WKY68" s="241"/>
      <c r="WKZ68" s="241"/>
      <c r="WLA68" s="244"/>
      <c r="WLB68" s="241"/>
      <c r="WLC68" s="241"/>
      <c r="WLD68" s="244"/>
      <c r="WLE68" s="244"/>
      <c r="WLF68" s="244"/>
      <c r="WLG68" s="241"/>
      <c r="WLH68" s="241"/>
      <c r="WLI68" s="244"/>
      <c r="WLJ68" s="241"/>
      <c r="WLK68" s="241"/>
      <c r="WLL68" s="244"/>
      <c r="WLM68" s="244"/>
      <c r="WLN68" s="244"/>
      <c r="WLO68" s="241"/>
      <c r="WLP68" s="241"/>
      <c r="WLQ68" s="244"/>
      <c r="WLR68" s="241"/>
      <c r="WLS68" s="241"/>
      <c r="WLT68" s="244"/>
      <c r="WLU68" s="244"/>
      <c r="WLV68" s="244"/>
      <c r="WLW68" s="241"/>
      <c r="WLX68" s="241"/>
      <c r="WLY68" s="244"/>
      <c r="WLZ68" s="241"/>
      <c r="WMA68" s="241"/>
      <c r="WMB68" s="244"/>
      <c r="WMC68" s="244"/>
      <c r="WMD68" s="244"/>
      <c r="WME68" s="241"/>
      <c r="WMF68" s="241"/>
      <c r="WMG68" s="244"/>
      <c r="WMH68" s="241"/>
      <c r="WMI68" s="241"/>
      <c r="WMJ68" s="244"/>
      <c r="WMK68" s="244"/>
      <c r="WML68" s="244"/>
      <c r="WMM68" s="241"/>
      <c r="WMN68" s="241"/>
      <c r="WMO68" s="244"/>
      <c r="WMP68" s="241"/>
      <c r="WMQ68" s="241"/>
      <c r="WMR68" s="244"/>
      <c r="WMS68" s="244"/>
      <c r="WMT68" s="244"/>
      <c r="WMU68" s="241"/>
      <c r="WMV68" s="241"/>
      <c r="WMW68" s="244"/>
      <c r="WMX68" s="241"/>
      <c r="WMY68" s="241"/>
      <c r="WMZ68" s="244"/>
      <c r="WNA68" s="244"/>
      <c r="WNB68" s="244"/>
      <c r="WNC68" s="241"/>
      <c r="WND68" s="241"/>
      <c r="WNE68" s="244"/>
      <c r="WNF68" s="241"/>
      <c r="WNG68" s="241"/>
      <c r="WNH68" s="244"/>
      <c r="WNI68" s="244"/>
      <c r="WNJ68" s="244"/>
      <c r="WNK68" s="241"/>
      <c r="WNL68" s="241"/>
      <c r="WNM68" s="244"/>
      <c r="WNN68" s="241"/>
      <c r="WNO68" s="241"/>
      <c r="WNP68" s="244"/>
      <c r="WNQ68" s="244"/>
      <c r="WNR68" s="244"/>
      <c r="WNS68" s="241"/>
      <c r="WNT68" s="241"/>
      <c r="WNU68" s="244"/>
      <c r="WNV68" s="241"/>
      <c r="WNW68" s="241"/>
      <c r="WNX68" s="244"/>
      <c r="WNY68" s="244"/>
      <c r="WNZ68" s="244"/>
      <c r="WOA68" s="241"/>
      <c r="WOB68" s="241"/>
      <c r="WOC68" s="244"/>
      <c r="WOD68" s="241"/>
      <c r="WOE68" s="241"/>
      <c r="WOF68" s="244"/>
      <c r="WOG68" s="244"/>
      <c r="WOH68" s="244"/>
      <c r="WOI68" s="241"/>
      <c r="WOJ68" s="241"/>
      <c r="WOK68" s="244"/>
      <c r="WOL68" s="241"/>
      <c r="WOM68" s="241"/>
      <c r="WON68" s="244"/>
      <c r="WOO68" s="244"/>
      <c r="WOP68" s="244"/>
      <c r="WOQ68" s="241"/>
      <c r="WOR68" s="241"/>
      <c r="WOS68" s="244"/>
      <c r="WOT68" s="241"/>
      <c r="WOU68" s="241"/>
      <c r="WOV68" s="244"/>
      <c r="WOW68" s="244"/>
      <c r="WOX68" s="244"/>
      <c r="WOY68" s="241"/>
      <c r="WOZ68" s="241"/>
      <c r="WPA68" s="244"/>
      <c r="WPB68" s="241"/>
      <c r="WPC68" s="241"/>
      <c r="WPD68" s="244"/>
      <c r="WPE68" s="244"/>
      <c r="WPF68" s="244"/>
      <c r="WPG68" s="241"/>
      <c r="WPH68" s="241"/>
      <c r="WPI68" s="244"/>
      <c r="WPJ68" s="241"/>
      <c r="WPK68" s="241"/>
      <c r="WPL68" s="244"/>
      <c r="WPM68" s="244"/>
      <c r="WPN68" s="244"/>
      <c r="WPO68" s="241"/>
      <c r="WPP68" s="241"/>
      <c r="WPQ68" s="244"/>
      <c r="WPR68" s="241"/>
      <c r="WPS68" s="241"/>
      <c r="WPT68" s="244"/>
      <c r="WPU68" s="244"/>
      <c r="WPV68" s="244"/>
      <c r="WPW68" s="241"/>
      <c r="WPX68" s="241"/>
      <c r="WPY68" s="244"/>
      <c r="WPZ68" s="241"/>
      <c r="WQA68" s="241"/>
      <c r="WQB68" s="244"/>
      <c r="WQC68" s="244"/>
      <c r="WQD68" s="244"/>
      <c r="WQE68" s="241"/>
      <c r="WQF68" s="241"/>
      <c r="WQG68" s="244"/>
      <c r="WQH68" s="241"/>
      <c r="WQI68" s="241"/>
      <c r="WQJ68" s="244"/>
      <c r="WQK68" s="244"/>
      <c r="WQL68" s="244"/>
      <c r="WQM68" s="241"/>
      <c r="WQN68" s="241"/>
      <c r="WQO68" s="244"/>
      <c r="WQP68" s="241"/>
      <c r="WQQ68" s="241"/>
      <c r="WQR68" s="244"/>
      <c r="WQS68" s="244"/>
      <c r="WQT68" s="244"/>
      <c r="WQU68" s="241"/>
      <c r="WQV68" s="241"/>
      <c r="WQW68" s="244"/>
      <c r="WQX68" s="241"/>
      <c r="WQY68" s="241"/>
      <c r="WQZ68" s="244"/>
      <c r="WRA68" s="244"/>
      <c r="WRB68" s="244"/>
      <c r="WRC68" s="241"/>
      <c r="WRD68" s="241"/>
      <c r="WRE68" s="244"/>
      <c r="WRF68" s="241"/>
      <c r="WRG68" s="241"/>
      <c r="WRH68" s="244"/>
      <c r="WRI68" s="244"/>
      <c r="WRJ68" s="244"/>
      <c r="WRK68" s="241"/>
      <c r="WRL68" s="241"/>
      <c r="WRM68" s="244"/>
      <c r="WRN68" s="241"/>
      <c r="WRO68" s="241"/>
      <c r="WRP68" s="244"/>
      <c r="WRQ68" s="244"/>
      <c r="WRR68" s="244"/>
      <c r="WRS68" s="241"/>
      <c r="WRT68" s="241"/>
      <c r="WRU68" s="244"/>
      <c r="WRV68" s="241"/>
      <c r="WRW68" s="241"/>
      <c r="WRX68" s="244"/>
      <c r="WRY68" s="244"/>
      <c r="WRZ68" s="244"/>
      <c r="WSA68" s="241"/>
      <c r="WSB68" s="241"/>
      <c r="WSC68" s="244"/>
      <c r="WSD68" s="241"/>
      <c r="WSE68" s="241"/>
      <c r="WSF68" s="244"/>
      <c r="WSG68" s="244"/>
      <c r="WSH68" s="244"/>
      <c r="WSI68" s="241"/>
      <c r="WSJ68" s="241"/>
      <c r="WSK68" s="244"/>
      <c r="WSL68" s="241"/>
      <c r="WSM68" s="241"/>
      <c r="WSN68" s="244"/>
      <c r="WSO68" s="244"/>
      <c r="WSP68" s="244"/>
      <c r="WSQ68" s="241"/>
      <c r="WSR68" s="241"/>
      <c r="WSS68" s="244"/>
      <c r="WST68" s="241"/>
      <c r="WSU68" s="241"/>
      <c r="WSV68" s="244"/>
      <c r="WSW68" s="244"/>
      <c r="WSX68" s="244"/>
      <c r="WSY68" s="241"/>
      <c r="WSZ68" s="241"/>
      <c r="WTA68" s="244"/>
      <c r="WTB68" s="241"/>
      <c r="WTC68" s="241"/>
      <c r="WTD68" s="244"/>
      <c r="WTE68" s="244"/>
      <c r="WTF68" s="244"/>
      <c r="WTG68" s="241"/>
      <c r="WTH68" s="241"/>
      <c r="WTI68" s="244"/>
      <c r="WTJ68" s="241"/>
      <c r="WTK68" s="241"/>
      <c r="WTL68" s="244"/>
      <c r="WTM68" s="244"/>
      <c r="WTN68" s="244"/>
      <c r="WTO68" s="241"/>
      <c r="WTP68" s="241"/>
      <c r="WTQ68" s="244"/>
      <c r="WTR68" s="241"/>
      <c r="WTS68" s="241"/>
      <c r="WTT68" s="244"/>
      <c r="WTU68" s="244"/>
      <c r="WTV68" s="244"/>
      <c r="WTW68" s="241"/>
      <c r="WTX68" s="241"/>
      <c r="WTY68" s="244"/>
      <c r="WTZ68" s="241"/>
      <c r="WUA68" s="241"/>
      <c r="WUB68" s="244"/>
      <c r="WUC68" s="244"/>
      <c r="WUD68" s="244"/>
      <c r="WUE68" s="241"/>
      <c r="WUF68" s="241"/>
      <c r="WUG68" s="244"/>
      <c r="WUH68" s="241"/>
      <c r="WUI68" s="241"/>
      <c r="WUJ68" s="244"/>
      <c r="WUK68" s="244"/>
      <c r="WUL68" s="244"/>
      <c r="WUM68" s="241"/>
      <c r="WUN68" s="241"/>
      <c r="WUO68" s="244"/>
      <c r="WUP68" s="241"/>
      <c r="WUQ68" s="241"/>
      <c r="WUR68" s="244"/>
      <c r="WUS68" s="244"/>
      <c r="WUT68" s="244"/>
      <c r="WUU68" s="241"/>
      <c r="WUV68" s="241"/>
      <c r="WUW68" s="244"/>
      <c r="WUX68" s="241"/>
      <c r="WUY68" s="241"/>
      <c r="WUZ68" s="244"/>
      <c r="WVA68" s="244"/>
      <c r="WVB68" s="244"/>
      <c r="WVC68" s="241"/>
      <c r="WVD68" s="241"/>
      <c r="WVE68" s="244"/>
      <c r="WVF68" s="241"/>
      <c r="WVG68" s="241"/>
      <c r="WVH68" s="244"/>
      <c r="WVI68" s="244"/>
      <c r="WVJ68" s="244"/>
      <c r="WVK68" s="241"/>
      <c r="WVL68" s="241"/>
      <c r="WVM68" s="244"/>
      <c r="WVN68" s="241"/>
      <c r="WVO68" s="241"/>
      <c r="WVP68" s="244"/>
      <c r="WVQ68" s="244"/>
      <c r="WVR68" s="244"/>
      <c r="WVS68" s="241"/>
      <c r="WVT68" s="241"/>
      <c r="WVU68" s="244"/>
      <c r="WVV68" s="241"/>
      <c r="WVW68" s="241"/>
      <c r="WVX68" s="244"/>
      <c r="WVY68" s="244"/>
      <c r="WVZ68" s="244"/>
      <c r="WWA68" s="241"/>
      <c r="WWB68" s="241"/>
      <c r="WWC68" s="244"/>
      <c r="WWD68" s="241"/>
      <c r="WWE68" s="241"/>
      <c r="WWF68" s="244"/>
      <c r="WWG68" s="244"/>
      <c r="WWH68" s="244"/>
      <c r="WWI68" s="241"/>
      <c r="WWJ68" s="241"/>
      <c r="WWK68" s="244"/>
      <c r="WWL68" s="241"/>
      <c r="WWM68" s="241"/>
      <c r="WWN68" s="244"/>
      <c r="WWO68" s="244"/>
      <c r="WWP68" s="244"/>
      <c r="WWQ68" s="241"/>
      <c r="WWR68" s="241"/>
      <c r="WWS68" s="244"/>
      <c r="WWT68" s="241"/>
      <c r="WWU68" s="241"/>
      <c r="WWV68" s="244"/>
      <c r="WWW68" s="244"/>
      <c r="WWX68" s="244"/>
      <c r="WWY68" s="241"/>
      <c r="WWZ68" s="241"/>
      <c r="WXA68" s="244"/>
      <c r="WXB68" s="241"/>
      <c r="WXC68" s="241"/>
      <c r="WXD68" s="244"/>
      <c r="WXE68" s="244"/>
      <c r="WXF68" s="244"/>
      <c r="WXG68" s="241"/>
      <c r="WXH68" s="241"/>
      <c r="WXI68" s="244"/>
      <c r="WXJ68" s="241"/>
      <c r="WXK68" s="241"/>
      <c r="WXL68" s="244"/>
      <c r="WXM68" s="244"/>
      <c r="WXN68" s="244"/>
      <c r="WXO68" s="241"/>
      <c r="WXP68" s="241"/>
      <c r="WXQ68" s="244"/>
      <c r="WXR68" s="241"/>
      <c r="WXS68" s="241"/>
      <c r="WXT68" s="244"/>
      <c r="WXU68" s="244"/>
      <c r="WXV68" s="244"/>
      <c r="WXW68" s="241"/>
      <c r="WXX68" s="241"/>
      <c r="WXY68" s="244"/>
      <c r="WXZ68" s="241"/>
      <c r="WYA68" s="241"/>
      <c r="WYB68" s="244"/>
      <c r="WYC68" s="244"/>
      <c r="WYD68" s="244"/>
      <c r="WYE68" s="241"/>
      <c r="WYF68" s="241"/>
      <c r="WYG68" s="244"/>
      <c r="WYH68" s="241"/>
      <c r="WYI68" s="241"/>
      <c r="WYJ68" s="244"/>
      <c r="WYK68" s="244"/>
      <c r="WYL68" s="244"/>
      <c r="WYM68" s="241"/>
      <c r="WYN68" s="241"/>
      <c r="WYO68" s="244"/>
      <c r="WYP68" s="241"/>
      <c r="WYQ68" s="241"/>
      <c r="WYR68" s="244"/>
      <c r="WYS68" s="244"/>
      <c r="WYT68" s="244"/>
      <c r="WYU68" s="241"/>
      <c r="WYV68" s="241"/>
      <c r="WYW68" s="244"/>
      <c r="WYX68" s="241"/>
      <c r="WYY68" s="241"/>
      <c r="WYZ68" s="244"/>
      <c r="WZA68" s="244"/>
      <c r="WZB68" s="244"/>
      <c r="WZC68" s="241"/>
      <c r="WZD68" s="241"/>
      <c r="WZE68" s="244"/>
      <c r="WZF68" s="241"/>
      <c r="WZG68" s="241"/>
      <c r="WZH68" s="244"/>
      <c r="WZI68" s="244"/>
      <c r="WZJ68" s="244"/>
      <c r="WZK68" s="241"/>
      <c r="WZL68" s="241"/>
      <c r="WZM68" s="244"/>
      <c r="WZN68" s="241"/>
      <c r="WZO68" s="241"/>
      <c r="WZP68" s="244"/>
      <c r="WZQ68" s="244"/>
      <c r="WZR68" s="244"/>
      <c r="WZS68" s="241"/>
      <c r="WZT68" s="241"/>
      <c r="WZU68" s="244"/>
      <c r="WZV68" s="241"/>
      <c r="WZW68" s="241"/>
      <c r="WZX68" s="244"/>
      <c r="WZY68" s="244"/>
      <c r="WZZ68" s="244"/>
      <c r="XAA68" s="241"/>
      <c r="XAB68" s="241"/>
      <c r="XAC68" s="244"/>
      <c r="XAD68" s="241"/>
      <c r="XAE68" s="241"/>
      <c r="XAF68" s="244"/>
      <c r="XAG68" s="244"/>
      <c r="XAH68" s="244"/>
      <c r="XAI68" s="241"/>
      <c r="XAJ68" s="241"/>
      <c r="XAK68" s="244"/>
      <c r="XAL68" s="241"/>
      <c r="XAM68" s="241"/>
      <c r="XAN68" s="244"/>
      <c r="XAO68" s="244"/>
      <c r="XAP68" s="244"/>
      <c r="XAQ68" s="241"/>
      <c r="XAR68" s="241"/>
      <c r="XAS68" s="244"/>
      <c r="XAT68" s="241"/>
      <c r="XAU68" s="241"/>
      <c r="XAV68" s="244"/>
      <c r="XAW68" s="244"/>
      <c r="XAX68" s="244"/>
      <c r="XAY68" s="241"/>
      <c r="XAZ68" s="241"/>
      <c r="XBA68" s="244"/>
      <c r="XBB68" s="241"/>
      <c r="XBC68" s="241"/>
      <c r="XBD68" s="244"/>
      <c r="XBE68" s="244"/>
      <c r="XBF68" s="244"/>
      <c r="XBG68" s="241"/>
      <c r="XBH68" s="241"/>
      <c r="XBI68" s="244"/>
      <c r="XBJ68" s="241"/>
      <c r="XBK68" s="241"/>
      <c r="XBL68" s="244"/>
      <c r="XBM68" s="244"/>
      <c r="XBN68" s="244"/>
      <c r="XBO68" s="241"/>
      <c r="XBP68" s="241"/>
      <c r="XBQ68" s="244"/>
      <c r="XBR68" s="241"/>
      <c r="XBS68" s="241"/>
      <c r="XBT68" s="244"/>
      <c r="XBU68" s="244"/>
      <c r="XBV68" s="244"/>
      <c r="XBW68" s="241"/>
      <c r="XBX68" s="241"/>
      <c r="XBY68" s="244"/>
      <c r="XBZ68" s="241"/>
      <c r="XCA68" s="241"/>
      <c r="XCB68" s="244"/>
      <c r="XCC68" s="244"/>
      <c r="XCD68" s="244"/>
      <c r="XCE68" s="241"/>
      <c r="XCF68" s="241"/>
      <c r="XCG68" s="244"/>
      <c r="XCH68" s="241"/>
      <c r="XCI68" s="241"/>
      <c r="XCJ68" s="244"/>
      <c r="XCK68" s="244"/>
      <c r="XCL68" s="244"/>
      <c r="XCM68" s="241"/>
      <c r="XCN68" s="241"/>
      <c r="XCO68" s="244"/>
      <c r="XCP68" s="241"/>
      <c r="XCQ68" s="241"/>
      <c r="XCR68" s="244"/>
      <c r="XCS68" s="244"/>
      <c r="XCT68" s="244"/>
      <c r="XCU68" s="241"/>
      <c r="XCV68" s="241"/>
      <c r="XCW68" s="244"/>
      <c r="XCX68" s="241"/>
      <c r="XCY68" s="241"/>
      <c r="XCZ68" s="244"/>
      <c r="XDA68" s="244"/>
      <c r="XDB68" s="244"/>
      <c r="XDC68" s="241"/>
      <c r="XDD68" s="241"/>
      <c r="XDE68" s="244"/>
      <c r="XDF68" s="241"/>
      <c r="XDG68" s="241"/>
      <c r="XDH68" s="244"/>
      <c r="XDI68" s="244"/>
      <c r="XDJ68" s="244"/>
      <c r="XDK68" s="241"/>
      <c r="XDL68" s="241"/>
      <c r="XDM68" s="244"/>
      <c r="XDN68" s="241"/>
      <c r="XDO68" s="241"/>
      <c r="XDP68" s="244"/>
      <c r="XDQ68" s="244"/>
      <c r="XDR68" s="244"/>
      <c r="XDS68" s="241"/>
      <c r="XDT68" s="241"/>
      <c r="XDU68" s="244"/>
      <c r="XDV68" s="241"/>
      <c r="XDW68" s="241"/>
      <c r="XDX68" s="244"/>
      <c r="XDY68" s="244"/>
      <c r="XDZ68" s="244"/>
      <c r="XEA68" s="241"/>
      <c r="XEB68" s="241"/>
      <c r="XEC68" s="244"/>
      <c r="XED68" s="241"/>
      <c r="XEE68" s="241"/>
      <c r="XEF68" s="244"/>
      <c r="XEG68" s="244"/>
      <c r="XEH68" s="244"/>
      <c r="XEI68" s="241"/>
      <c r="XEJ68" s="241"/>
      <c r="XEK68" s="244"/>
      <c r="XEL68" s="241"/>
      <c r="XEM68" s="241"/>
      <c r="XEN68" s="244"/>
      <c r="XEO68" s="244"/>
      <c r="XEP68" s="244"/>
      <c r="XEQ68" s="241"/>
      <c r="XER68" s="241"/>
      <c r="XES68" s="244"/>
      <c r="XET68" s="241"/>
      <c r="XEU68" s="241"/>
      <c r="XEV68" s="244"/>
      <c r="XEW68" s="244"/>
      <c r="XEX68" s="244"/>
      <c r="XEY68" s="241"/>
      <c r="XEZ68" s="241"/>
      <c r="XFA68" s="244"/>
      <c r="XFB68" s="241"/>
      <c r="XFC68" s="241"/>
    </row>
    <row r="69" spans="1:16383" s="245" customFormat="1" ht="92.4">
      <c r="A69" s="263">
        <v>49</v>
      </c>
      <c r="B69" s="255" t="s">
        <v>4087</v>
      </c>
      <c r="C69" s="255" t="s">
        <v>58</v>
      </c>
      <c r="D69" s="263">
        <v>76.7</v>
      </c>
      <c r="E69" s="1271" t="s">
        <v>4088</v>
      </c>
      <c r="F69" s="255" t="s">
        <v>4089</v>
      </c>
      <c r="G69" s="255" t="s">
        <v>4090</v>
      </c>
      <c r="H69" s="238"/>
      <c r="I69" s="232"/>
      <c r="J69" s="236"/>
      <c r="K69" s="241"/>
      <c r="L69" s="241"/>
      <c r="M69" s="1849"/>
      <c r="N69" s="1849"/>
      <c r="O69" s="1849"/>
      <c r="P69" s="1849"/>
      <c r="Q69" s="1849"/>
      <c r="R69" s="1849"/>
      <c r="S69" s="1849"/>
      <c r="T69" s="1849"/>
      <c r="U69" s="244"/>
      <c r="V69" s="241"/>
      <c r="W69" s="241"/>
      <c r="X69" s="244"/>
      <c r="Y69" s="244"/>
      <c r="Z69" s="244"/>
      <c r="AA69" s="241"/>
      <c r="AB69" s="241"/>
      <c r="AC69" s="244"/>
      <c r="AD69" s="241"/>
      <c r="AE69" s="241"/>
      <c r="AF69" s="244"/>
      <c r="AG69" s="244"/>
      <c r="AH69" s="244"/>
      <c r="AI69" s="241"/>
      <c r="AJ69" s="241"/>
      <c r="AK69" s="244"/>
      <c r="AL69" s="241"/>
      <c r="AM69" s="241"/>
      <c r="AN69" s="244"/>
      <c r="AO69" s="244"/>
      <c r="AP69" s="244"/>
      <c r="AQ69" s="241"/>
      <c r="AR69" s="241"/>
      <c r="AS69" s="244"/>
      <c r="AT69" s="241"/>
      <c r="AU69" s="241"/>
      <c r="AV69" s="244"/>
      <c r="AW69" s="244"/>
      <c r="AX69" s="244"/>
      <c r="AY69" s="241"/>
      <c r="AZ69" s="241"/>
      <c r="BA69" s="244"/>
      <c r="BB69" s="241"/>
      <c r="BC69" s="241"/>
      <c r="BD69" s="244"/>
      <c r="BE69" s="244"/>
      <c r="BF69" s="244"/>
      <c r="BG69" s="241"/>
      <c r="BH69" s="241"/>
      <c r="BI69" s="244"/>
      <c r="BJ69" s="241"/>
      <c r="BK69" s="241"/>
      <c r="BL69" s="244"/>
      <c r="BM69" s="244"/>
      <c r="BN69" s="244"/>
      <c r="BO69" s="241"/>
      <c r="BP69" s="241"/>
      <c r="BQ69" s="244"/>
      <c r="BR69" s="241"/>
      <c r="BS69" s="241"/>
      <c r="BT69" s="244"/>
      <c r="BU69" s="244"/>
      <c r="BV69" s="244"/>
      <c r="BW69" s="241"/>
      <c r="BX69" s="241"/>
      <c r="BY69" s="244"/>
      <c r="BZ69" s="241"/>
      <c r="CA69" s="241"/>
      <c r="CB69" s="244"/>
      <c r="CC69" s="244"/>
      <c r="CD69" s="244"/>
      <c r="CE69" s="241"/>
      <c r="CF69" s="241"/>
      <c r="CG69" s="244"/>
      <c r="CH69" s="241"/>
      <c r="CI69" s="241"/>
      <c r="CJ69" s="244"/>
      <c r="CK69" s="244"/>
      <c r="CL69" s="244"/>
      <c r="CM69" s="241"/>
      <c r="CN69" s="241"/>
      <c r="CO69" s="244"/>
      <c r="CP69" s="241"/>
      <c r="CQ69" s="241"/>
      <c r="CR69" s="244"/>
      <c r="CS69" s="244"/>
      <c r="CT69" s="244"/>
      <c r="CU69" s="241"/>
      <c r="CV69" s="241"/>
      <c r="CW69" s="244"/>
      <c r="CX69" s="241"/>
      <c r="CY69" s="241"/>
      <c r="CZ69" s="244"/>
      <c r="DA69" s="244"/>
      <c r="DB69" s="244"/>
      <c r="DC69" s="241"/>
      <c r="DD69" s="241"/>
      <c r="DE69" s="244"/>
      <c r="DF69" s="241"/>
      <c r="DG69" s="241"/>
      <c r="DH69" s="244"/>
      <c r="DI69" s="244"/>
      <c r="DJ69" s="244"/>
      <c r="DK69" s="241"/>
      <c r="DL69" s="241"/>
      <c r="DM69" s="244"/>
      <c r="DN69" s="241"/>
      <c r="DO69" s="241"/>
      <c r="DP69" s="244"/>
      <c r="DQ69" s="244"/>
      <c r="DR69" s="244"/>
      <c r="DS69" s="241"/>
      <c r="DT69" s="241"/>
      <c r="DU69" s="244"/>
      <c r="DV69" s="241"/>
      <c r="DW69" s="241"/>
      <c r="DX69" s="244"/>
      <c r="DY69" s="244"/>
      <c r="DZ69" s="244"/>
      <c r="EA69" s="241"/>
      <c r="EB69" s="241"/>
      <c r="EC69" s="244"/>
      <c r="ED69" s="241"/>
      <c r="EE69" s="241"/>
      <c r="EF69" s="244"/>
      <c r="EG69" s="244"/>
      <c r="EH69" s="244"/>
      <c r="EI69" s="241"/>
      <c r="EJ69" s="241"/>
      <c r="EK69" s="244"/>
      <c r="EL69" s="241"/>
      <c r="EM69" s="241"/>
      <c r="EN69" s="244"/>
      <c r="EO69" s="244"/>
      <c r="EP69" s="244"/>
      <c r="EQ69" s="241"/>
      <c r="ER69" s="241"/>
      <c r="ES69" s="244"/>
      <c r="ET69" s="241"/>
      <c r="EU69" s="241"/>
      <c r="EV69" s="244"/>
      <c r="EW69" s="244"/>
      <c r="EX69" s="244"/>
      <c r="EY69" s="241"/>
      <c r="EZ69" s="241"/>
      <c r="FA69" s="244"/>
      <c r="FB69" s="241"/>
      <c r="FC69" s="241"/>
      <c r="FD69" s="244"/>
      <c r="FE69" s="244"/>
      <c r="FF69" s="244"/>
      <c r="FG69" s="241"/>
      <c r="FH69" s="241"/>
      <c r="FI69" s="244"/>
      <c r="FJ69" s="241"/>
      <c r="FK69" s="241"/>
      <c r="FL69" s="244"/>
      <c r="FM69" s="244"/>
      <c r="FN69" s="244"/>
      <c r="FO69" s="241"/>
      <c r="FP69" s="241"/>
      <c r="FQ69" s="244"/>
      <c r="FR69" s="241"/>
      <c r="FS69" s="241"/>
      <c r="FT69" s="244"/>
      <c r="FU69" s="244"/>
      <c r="FV69" s="244"/>
      <c r="FW69" s="241"/>
      <c r="FX69" s="241"/>
      <c r="FY69" s="244"/>
      <c r="FZ69" s="241"/>
      <c r="GA69" s="241"/>
      <c r="GB69" s="244"/>
      <c r="GC69" s="244"/>
      <c r="GD69" s="244"/>
      <c r="GE69" s="241"/>
      <c r="GF69" s="241"/>
      <c r="GG69" s="244"/>
      <c r="GH69" s="241"/>
      <c r="GI69" s="241"/>
      <c r="GJ69" s="244"/>
      <c r="GK69" s="244"/>
      <c r="GL69" s="244"/>
      <c r="GM69" s="241"/>
      <c r="GN69" s="241"/>
      <c r="GO69" s="244"/>
      <c r="GP69" s="241"/>
      <c r="GQ69" s="241"/>
      <c r="GR69" s="244"/>
      <c r="GS69" s="244"/>
      <c r="GT69" s="244"/>
      <c r="GU69" s="241"/>
      <c r="GV69" s="241"/>
      <c r="GW69" s="244"/>
      <c r="GX69" s="241"/>
      <c r="GY69" s="241"/>
      <c r="GZ69" s="244"/>
      <c r="HA69" s="244"/>
      <c r="HB69" s="244"/>
      <c r="HC69" s="241"/>
      <c r="HD69" s="241"/>
      <c r="HE69" s="244"/>
      <c r="HF69" s="241"/>
      <c r="HG69" s="241"/>
      <c r="HH69" s="244"/>
      <c r="HI69" s="244"/>
      <c r="HJ69" s="244"/>
      <c r="HK69" s="241"/>
      <c r="HL69" s="241"/>
      <c r="HM69" s="244"/>
      <c r="HN69" s="241"/>
      <c r="HO69" s="241"/>
      <c r="HP69" s="244"/>
      <c r="HQ69" s="244"/>
      <c r="HR69" s="244"/>
      <c r="HS69" s="241"/>
      <c r="HT69" s="241"/>
      <c r="HU69" s="244"/>
      <c r="HV69" s="241"/>
      <c r="HW69" s="241"/>
      <c r="HX69" s="244"/>
      <c r="HY69" s="244"/>
      <c r="HZ69" s="244"/>
      <c r="IA69" s="241"/>
      <c r="IB69" s="241"/>
      <c r="IC69" s="244"/>
      <c r="ID69" s="241"/>
      <c r="IE69" s="241"/>
      <c r="IF69" s="244"/>
      <c r="IG69" s="244"/>
      <c r="IH69" s="244"/>
      <c r="II69" s="241"/>
      <c r="IJ69" s="241"/>
      <c r="IK69" s="244"/>
      <c r="IL69" s="241"/>
      <c r="IM69" s="241"/>
      <c r="IN69" s="244"/>
      <c r="IO69" s="244"/>
      <c r="IP69" s="244"/>
      <c r="IQ69" s="241"/>
      <c r="IR69" s="241"/>
      <c r="IS69" s="244"/>
      <c r="IT69" s="241"/>
      <c r="IU69" s="241"/>
      <c r="IV69" s="244"/>
      <c r="IW69" s="244"/>
      <c r="IX69" s="244"/>
      <c r="IY69" s="241"/>
      <c r="IZ69" s="241"/>
      <c r="JA69" s="244"/>
      <c r="JB69" s="241"/>
      <c r="JC69" s="241"/>
      <c r="JD69" s="244"/>
      <c r="JE69" s="244"/>
      <c r="JF69" s="244"/>
      <c r="JG69" s="241"/>
      <c r="JH69" s="241"/>
      <c r="JI69" s="244"/>
      <c r="JJ69" s="241"/>
      <c r="JK69" s="241"/>
      <c r="JL69" s="244"/>
      <c r="JM69" s="244"/>
      <c r="JN69" s="244"/>
      <c r="JO69" s="241"/>
      <c r="JP69" s="241"/>
      <c r="JQ69" s="244"/>
      <c r="JR69" s="241"/>
      <c r="JS69" s="241"/>
      <c r="JT69" s="244"/>
      <c r="JU69" s="244"/>
      <c r="JV69" s="244"/>
      <c r="JW69" s="241"/>
      <c r="JX69" s="241"/>
      <c r="JY69" s="244"/>
      <c r="JZ69" s="241"/>
      <c r="KA69" s="241"/>
      <c r="KB69" s="244"/>
      <c r="KC69" s="244"/>
      <c r="KD69" s="244"/>
      <c r="KE69" s="241"/>
      <c r="KF69" s="241"/>
      <c r="KG69" s="244"/>
      <c r="KH69" s="241"/>
      <c r="KI69" s="241"/>
      <c r="KJ69" s="244"/>
      <c r="KK69" s="244"/>
      <c r="KL69" s="244"/>
      <c r="KM69" s="241"/>
      <c r="KN69" s="241"/>
      <c r="KO69" s="244"/>
      <c r="KP69" s="241"/>
      <c r="KQ69" s="241"/>
      <c r="KR69" s="244"/>
      <c r="KS69" s="244"/>
      <c r="KT69" s="244"/>
      <c r="KU69" s="241"/>
      <c r="KV69" s="241"/>
      <c r="KW69" s="244"/>
      <c r="KX69" s="241"/>
      <c r="KY69" s="241"/>
      <c r="KZ69" s="244"/>
      <c r="LA69" s="244"/>
      <c r="LB69" s="244"/>
      <c r="LC69" s="241"/>
      <c r="LD69" s="241"/>
      <c r="LE69" s="244"/>
      <c r="LF69" s="241"/>
      <c r="LG69" s="241"/>
      <c r="LH69" s="244"/>
      <c r="LI69" s="244"/>
      <c r="LJ69" s="244"/>
      <c r="LK69" s="241"/>
      <c r="LL69" s="241"/>
      <c r="LM69" s="244"/>
      <c r="LN69" s="241"/>
      <c r="LO69" s="241"/>
      <c r="LP69" s="244"/>
      <c r="LQ69" s="244"/>
      <c r="LR69" s="244"/>
      <c r="LS69" s="241"/>
      <c r="LT69" s="241"/>
      <c r="LU69" s="244"/>
      <c r="LV69" s="241"/>
      <c r="LW69" s="241"/>
      <c r="LX69" s="244"/>
      <c r="LY69" s="244"/>
      <c r="LZ69" s="244"/>
      <c r="MA69" s="241"/>
      <c r="MB69" s="241"/>
      <c r="MC69" s="244"/>
      <c r="MD69" s="241"/>
      <c r="ME69" s="241"/>
      <c r="MF69" s="244"/>
      <c r="MG69" s="244"/>
      <c r="MH69" s="244"/>
      <c r="MI69" s="241"/>
      <c r="MJ69" s="241"/>
      <c r="MK69" s="244"/>
      <c r="ML69" s="241"/>
      <c r="MM69" s="241"/>
      <c r="MN69" s="244"/>
      <c r="MO69" s="244"/>
      <c r="MP69" s="244"/>
      <c r="MQ69" s="241"/>
      <c r="MR69" s="241"/>
      <c r="MS69" s="244"/>
      <c r="MT69" s="241"/>
      <c r="MU69" s="241"/>
      <c r="MV69" s="244"/>
      <c r="MW69" s="244"/>
      <c r="MX69" s="244"/>
      <c r="MY69" s="241"/>
      <c r="MZ69" s="241"/>
      <c r="NA69" s="244"/>
      <c r="NB69" s="241"/>
      <c r="NC69" s="241"/>
      <c r="ND69" s="244"/>
      <c r="NE69" s="244"/>
      <c r="NF69" s="244"/>
      <c r="NG69" s="241"/>
      <c r="NH69" s="241"/>
      <c r="NI69" s="244"/>
      <c r="NJ69" s="241"/>
      <c r="NK69" s="241"/>
      <c r="NL69" s="244"/>
      <c r="NM69" s="244"/>
      <c r="NN69" s="244"/>
      <c r="NO69" s="241"/>
      <c r="NP69" s="241"/>
      <c r="NQ69" s="244"/>
      <c r="NR69" s="241"/>
      <c r="NS69" s="241"/>
      <c r="NT69" s="244"/>
      <c r="NU69" s="244"/>
      <c r="NV69" s="244"/>
      <c r="NW69" s="241"/>
      <c r="NX69" s="241"/>
      <c r="NY69" s="244"/>
      <c r="NZ69" s="241"/>
      <c r="OA69" s="241"/>
      <c r="OB69" s="244"/>
      <c r="OC69" s="244"/>
      <c r="OD69" s="244"/>
      <c r="OE69" s="241"/>
      <c r="OF69" s="241"/>
      <c r="OG69" s="244"/>
      <c r="OH69" s="241"/>
      <c r="OI69" s="241"/>
      <c r="OJ69" s="244"/>
      <c r="OK69" s="244"/>
      <c r="OL69" s="244"/>
      <c r="OM69" s="241"/>
      <c r="ON69" s="241"/>
      <c r="OO69" s="244"/>
      <c r="OP69" s="241"/>
      <c r="OQ69" s="241"/>
      <c r="OR69" s="244"/>
      <c r="OS69" s="244"/>
      <c r="OT69" s="244"/>
      <c r="OU69" s="241"/>
      <c r="OV69" s="241"/>
      <c r="OW69" s="244"/>
      <c r="OX69" s="241"/>
      <c r="OY69" s="241"/>
      <c r="OZ69" s="244"/>
      <c r="PA69" s="244"/>
      <c r="PB69" s="244"/>
      <c r="PC69" s="241"/>
      <c r="PD69" s="241"/>
      <c r="PE69" s="244"/>
      <c r="PF69" s="241"/>
      <c r="PG69" s="241"/>
      <c r="PH69" s="244"/>
      <c r="PI69" s="244"/>
      <c r="PJ69" s="244"/>
      <c r="PK69" s="241"/>
      <c r="PL69" s="241"/>
      <c r="PM69" s="244"/>
      <c r="PN69" s="241"/>
      <c r="PO69" s="241"/>
      <c r="PP69" s="244"/>
      <c r="PQ69" s="244"/>
      <c r="PR69" s="244"/>
      <c r="PS69" s="241"/>
      <c r="PT69" s="241"/>
      <c r="PU69" s="244"/>
      <c r="PV69" s="241"/>
      <c r="PW69" s="241"/>
      <c r="PX69" s="244"/>
      <c r="PY69" s="244"/>
      <c r="PZ69" s="244"/>
      <c r="QA69" s="241"/>
      <c r="QB69" s="241"/>
      <c r="QC69" s="244"/>
      <c r="QD69" s="241"/>
      <c r="QE69" s="241"/>
      <c r="QF69" s="244"/>
      <c r="QG69" s="244"/>
      <c r="QH69" s="244"/>
      <c r="QI69" s="241"/>
      <c r="QJ69" s="241"/>
      <c r="QK69" s="244"/>
      <c r="QL69" s="241"/>
      <c r="QM69" s="241"/>
      <c r="QN69" s="244"/>
      <c r="QO69" s="244"/>
      <c r="QP69" s="244"/>
      <c r="QQ69" s="241"/>
      <c r="QR69" s="241"/>
      <c r="QS69" s="244"/>
      <c r="QT69" s="241"/>
      <c r="QU69" s="241"/>
      <c r="QV69" s="244"/>
      <c r="QW69" s="244"/>
      <c r="QX69" s="244"/>
      <c r="QY69" s="241"/>
      <c r="QZ69" s="241"/>
      <c r="RA69" s="244"/>
      <c r="RB69" s="241"/>
      <c r="RC69" s="241"/>
      <c r="RD69" s="244"/>
      <c r="RE69" s="244"/>
      <c r="RF69" s="244"/>
      <c r="RG69" s="241"/>
      <c r="RH69" s="241"/>
      <c r="RI69" s="244"/>
      <c r="RJ69" s="241"/>
      <c r="RK69" s="241"/>
      <c r="RL69" s="244"/>
      <c r="RM69" s="244"/>
      <c r="RN69" s="244"/>
      <c r="RO69" s="241"/>
      <c r="RP69" s="241"/>
      <c r="RQ69" s="244"/>
      <c r="RR69" s="241"/>
      <c r="RS69" s="241"/>
      <c r="RT69" s="244"/>
      <c r="RU69" s="244"/>
      <c r="RV69" s="244"/>
      <c r="RW69" s="241"/>
      <c r="RX69" s="241"/>
      <c r="RY69" s="244"/>
      <c r="RZ69" s="241"/>
      <c r="SA69" s="241"/>
      <c r="SB69" s="244"/>
      <c r="SC69" s="244"/>
      <c r="SD69" s="244"/>
      <c r="SE69" s="241"/>
      <c r="SF69" s="241"/>
      <c r="SG69" s="244"/>
      <c r="SH69" s="241"/>
      <c r="SI69" s="241"/>
      <c r="SJ69" s="244"/>
      <c r="SK69" s="244"/>
      <c r="SL69" s="244"/>
      <c r="SM69" s="241"/>
      <c r="SN69" s="241"/>
      <c r="SO69" s="244"/>
      <c r="SP69" s="241"/>
      <c r="SQ69" s="241"/>
      <c r="SR69" s="244"/>
      <c r="SS69" s="244"/>
      <c r="ST69" s="244"/>
      <c r="SU69" s="241"/>
      <c r="SV69" s="241"/>
      <c r="SW69" s="244"/>
      <c r="SX69" s="241"/>
      <c r="SY69" s="241"/>
      <c r="SZ69" s="244"/>
      <c r="TA69" s="244"/>
      <c r="TB69" s="244"/>
      <c r="TC69" s="241"/>
      <c r="TD69" s="241"/>
      <c r="TE69" s="244"/>
      <c r="TF69" s="241"/>
      <c r="TG69" s="241"/>
      <c r="TH69" s="244"/>
      <c r="TI69" s="244"/>
      <c r="TJ69" s="244"/>
      <c r="TK69" s="241"/>
      <c r="TL69" s="241"/>
      <c r="TM69" s="244"/>
      <c r="TN69" s="241"/>
      <c r="TO69" s="241"/>
      <c r="TP69" s="244"/>
      <c r="TQ69" s="244"/>
      <c r="TR69" s="244"/>
      <c r="TS69" s="241"/>
      <c r="TT69" s="241"/>
      <c r="TU69" s="244"/>
      <c r="TV69" s="241"/>
      <c r="TW69" s="241"/>
      <c r="TX69" s="244"/>
      <c r="TY69" s="244"/>
      <c r="TZ69" s="244"/>
      <c r="UA69" s="241"/>
      <c r="UB69" s="241"/>
      <c r="UC69" s="244"/>
      <c r="UD69" s="241"/>
      <c r="UE69" s="241"/>
      <c r="UF69" s="244"/>
      <c r="UG69" s="244"/>
      <c r="UH69" s="244"/>
      <c r="UI69" s="241"/>
      <c r="UJ69" s="241"/>
      <c r="UK69" s="244"/>
      <c r="UL69" s="241"/>
      <c r="UM69" s="241"/>
      <c r="UN69" s="244"/>
      <c r="UO69" s="244"/>
      <c r="UP69" s="244"/>
      <c r="UQ69" s="241"/>
      <c r="UR69" s="241"/>
      <c r="US69" s="244"/>
      <c r="UT69" s="241"/>
      <c r="UU69" s="241"/>
      <c r="UV69" s="244"/>
      <c r="UW69" s="244"/>
      <c r="UX69" s="244"/>
      <c r="UY69" s="241"/>
      <c r="UZ69" s="241"/>
      <c r="VA69" s="244"/>
      <c r="VB69" s="241"/>
      <c r="VC69" s="241"/>
      <c r="VD69" s="244"/>
      <c r="VE69" s="244"/>
      <c r="VF69" s="244"/>
      <c r="VG69" s="241"/>
      <c r="VH69" s="241"/>
      <c r="VI69" s="244"/>
      <c r="VJ69" s="241"/>
      <c r="VK69" s="241"/>
      <c r="VL69" s="244"/>
      <c r="VM69" s="244"/>
      <c r="VN69" s="244"/>
      <c r="VO69" s="241"/>
      <c r="VP69" s="241"/>
      <c r="VQ69" s="244"/>
      <c r="VR69" s="241"/>
      <c r="VS69" s="241"/>
      <c r="VT69" s="244"/>
      <c r="VU69" s="244"/>
      <c r="VV69" s="244"/>
      <c r="VW69" s="241"/>
      <c r="VX69" s="241"/>
      <c r="VY69" s="244"/>
      <c r="VZ69" s="241"/>
      <c r="WA69" s="241"/>
      <c r="WB69" s="244"/>
      <c r="WC69" s="244"/>
      <c r="WD69" s="244"/>
      <c r="WE69" s="241"/>
      <c r="WF69" s="241"/>
      <c r="WG69" s="244"/>
      <c r="WH69" s="241"/>
      <c r="WI69" s="241"/>
      <c r="WJ69" s="244"/>
      <c r="WK69" s="244"/>
      <c r="WL69" s="244"/>
      <c r="WM69" s="241"/>
      <c r="WN69" s="241"/>
      <c r="WO69" s="244"/>
      <c r="WP69" s="241"/>
      <c r="WQ69" s="241"/>
      <c r="WR69" s="244"/>
      <c r="WS69" s="244"/>
      <c r="WT69" s="244"/>
      <c r="WU69" s="241"/>
      <c r="WV69" s="241"/>
      <c r="WW69" s="244"/>
      <c r="WX69" s="241"/>
      <c r="WY69" s="241"/>
      <c r="WZ69" s="244"/>
      <c r="XA69" s="244"/>
      <c r="XB69" s="244"/>
      <c r="XC69" s="241"/>
      <c r="XD69" s="241"/>
      <c r="XE69" s="244"/>
      <c r="XF69" s="241"/>
      <c r="XG69" s="241"/>
      <c r="XH69" s="244"/>
      <c r="XI69" s="244"/>
      <c r="XJ69" s="244"/>
      <c r="XK69" s="241"/>
      <c r="XL69" s="241"/>
      <c r="XM69" s="244"/>
      <c r="XN69" s="241"/>
      <c r="XO69" s="241"/>
      <c r="XP69" s="244"/>
      <c r="XQ69" s="244"/>
      <c r="XR69" s="244"/>
      <c r="XS69" s="241"/>
      <c r="XT69" s="241"/>
      <c r="XU69" s="244"/>
      <c r="XV69" s="241"/>
      <c r="XW69" s="241"/>
      <c r="XX69" s="244"/>
      <c r="XY69" s="244"/>
      <c r="XZ69" s="244"/>
      <c r="YA69" s="241"/>
      <c r="YB69" s="241"/>
      <c r="YC69" s="244"/>
      <c r="YD69" s="241"/>
      <c r="YE69" s="241"/>
      <c r="YF69" s="244"/>
      <c r="YG69" s="244"/>
      <c r="YH69" s="244"/>
      <c r="YI69" s="241"/>
      <c r="YJ69" s="241"/>
      <c r="YK69" s="244"/>
      <c r="YL69" s="241"/>
      <c r="YM69" s="241"/>
      <c r="YN69" s="244"/>
      <c r="YO69" s="244"/>
      <c r="YP69" s="244"/>
      <c r="YQ69" s="241"/>
      <c r="YR69" s="241"/>
      <c r="YS69" s="244"/>
      <c r="YT69" s="241"/>
      <c r="YU69" s="241"/>
      <c r="YV69" s="244"/>
      <c r="YW69" s="244"/>
      <c r="YX69" s="244"/>
      <c r="YY69" s="241"/>
      <c r="YZ69" s="241"/>
      <c r="ZA69" s="244"/>
      <c r="ZB69" s="241"/>
      <c r="ZC69" s="241"/>
      <c r="ZD69" s="244"/>
      <c r="ZE69" s="244"/>
      <c r="ZF69" s="244"/>
      <c r="ZG69" s="241"/>
      <c r="ZH69" s="241"/>
      <c r="ZI69" s="244"/>
      <c r="ZJ69" s="241"/>
      <c r="ZK69" s="241"/>
      <c r="ZL69" s="244"/>
      <c r="ZM69" s="244"/>
      <c r="ZN69" s="244"/>
      <c r="ZO69" s="241"/>
      <c r="ZP69" s="241"/>
      <c r="ZQ69" s="244"/>
      <c r="ZR69" s="241"/>
      <c r="ZS69" s="241"/>
      <c r="ZT69" s="244"/>
      <c r="ZU69" s="244"/>
      <c r="ZV69" s="244"/>
      <c r="ZW69" s="241"/>
      <c r="ZX69" s="241"/>
      <c r="ZY69" s="244"/>
      <c r="ZZ69" s="241"/>
      <c r="AAA69" s="241"/>
      <c r="AAB69" s="244"/>
      <c r="AAC69" s="244"/>
      <c r="AAD69" s="244"/>
      <c r="AAE69" s="241"/>
      <c r="AAF69" s="241"/>
      <c r="AAG69" s="244"/>
      <c r="AAH69" s="241"/>
      <c r="AAI69" s="241"/>
      <c r="AAJ69" s="244"/>
      <c r="AAK69" s="244"/>
      <c r="AAL69" s="244"/>
      <c r="AAM69" s="241"/>
      <c r="AAN69" s="241"/>
      <c r="AAO69" s="244"/>
      <c r="AAP69" s="241"/>
      <c r="AAQ69" s="241"/>
      <c r="AAR69" s="244"/>
      <c r="AAS69" s="244"/>
      <c r="AAT69" s="244"/>
      <c r="AAU69" s="241"/>
      <c r="AAV69" s="241"/>
      <c r="AAW69" s="244"/>
      <c r="AAX69" s="241"/>
      <c r="AAY69" s="241"/>
      <c r="AAZ69" s="244"/>
      <c r="ABA69" s="244"/>
      <c r="ABB69" s="244"/>
      <c r="ABC69" s="241"/>
      <c r="ABD69" s="241"/>
      <c r="ABE69" s="244"/>
      <c r="ABF69" s="241"/>
      <c r="ABG69" s="241"/>
      <c r="ABH69" s="244"/>
      <c r="ABI69" s="244"/>
      <c r="ABJ69" s="244"/>
      <c r="ABK69" s="241"/>
      <c r="ABL69" s="241"/>
      <c r="ABM69" s="244"/>
      <c r="ABN69" s="241"/>
      <c r="ABO69" s="241"/>
      <c r="ABP69" s="244"/>
      <c r="ABQ69" s="244"/>
      <c r="ABR69" s="244"/>
      <c r="ABS69" s="241"/>
      <c r="ABT69" s="241"/>
      <c r="ABU69" s="244"/>
      <c r="ABV69" s="241"/>
      <c r="ABW69" s="241"/>
      <c r="ABX69" s="244"/>
      <c r="ABY69" s="244"/>
      <c r="ABZ69" s="244"/>
      <c r="ACA69" s="241"/>
      <c r="ACB69" s="241"/>
      <c r="ACC69" s="244"/>
      <c r="ACD69" s="241"/>
      <c r="ACE69" s="241"/>
      <c r="ACF69" s="244"/>
      <c r="ACG69" s="244"/>
      <c r="ACH69" s="244"/>
      <c r="ACI69" s="241"/>
      <c r="ACJ69" s="241"/>
      <c r="ACK69" s="244"/>
      <c r="ACL69" s="241"/>
      <c r="ACM69" s="241"/>
      <c r="ACN69" s="244"/>
      <c r="ACO69" s="244"/>
      <c r="ACP69" s="244"/>
      <c r="ACQ69" s="241"/>
      <c r="ACR69" s="241"/>
      <c r="ACS69" s="244"/>
      <c r="ACT69" s="241"/>
      <c r="ACU69" s="241"/>
      <c r="ACV69" s="244"/>
      <c r="ACW69" s="244"/>
      <c r="ACX69" s="244"/>
      <c r="ACY69" s="241"/>
      <c r="ACZ69" s="241"/>
      <c r="ADA69" s="244"/>
      <c r="ADB69" s="241"/>
      <c r="ADC69" s="241"/>
      <c r="ADD69" s="244"/>
      <c r="ADE69" s="244"/>
      <c r="ADF69" s="244"/>
      <c r="ADG69" s="241"/>
      <c r="ADH69" s="241"/>
      <c r="ADI69" s="244"/>
      <c r="ADJ69" s="241"/>
      <c r="ADK69" s="241"/>
      <c r="ADL69" s="244"/>
      <c r="ADM69" s="244"/>
      <c r="ADN69" s="244"/>
      <c r="ADO69" s="241"/>
      <c r="ADP69" s="241"/>
      <c r="ADQ69" s="244"/>
      <c r="ADR69" s="241"/>
      <c r="ADS69" s="241"/>
      <c r="ADT69" s="244"/>
      <c r="ADU69" s="244"/>
      <c r="ADV69" s="244"/>
      <c r="ADW69" s="241"/>
      <c r="ADX69" s="241"/>
      <c r="ADY69" s="244"/>
      <c r="ADZ69" s="241"/>
      <c r="AEA69" s="241"/>
      <c r="AEB69" s="244"/>
      <c r="AEC69" s="244"/>
      <c r="AED69" s="244"/>
      <c r="AEE69" s="241"/>
      <c r="AEF69" s="241"/>
      <c r="AEG69" s="244"/>
      <c r="AEH69" s="241"/>
      <c r="AEI69" s="241"/>
      <c r="AEJ69" s="244"/>
      <c r="AEK69" s="244"/>
      <c r="AEL69" s="244"/>
      <c r="AEM69" s="241"/>
      <c r="AEN69" s="241"/>
      <c r="AEO69" s="244"/>
      <c r="AEP69" s="241"/>
      <c r="AEQ69" s="241"/>
      <c r="AER69" s="244"/>
      <c r="AES69" s="244"/>
      <c r="AET69" s="244"/>
      <c r="AEU69" s="241"/>
      <c r="AEV69" s="241"/>
      <c r="AEW69" s="244"/>
      <c r="AEX69" s="241"/>
      <c r="AEY69" s="241"/>
      <c r="AEZ69" s="244"/>
      <c r="AFA69" s="244"/>
      <c r="AFB69" s="244"/>
      <c r="AFC69" s="241"/>
      <c r="AFD69" s="241"/>
      <c r="AFE69" s="244"/>
      <c r="AFF69" s="241"/>
      <c r="AFG69" s="241"/>
      <c r="AFH69" s="244"/>
      <c r="AFI69" s="244"/>
      <c r="AFJ69" s="244"/>
      <c r="AFK69" s="241"/>
      <c r="AFL69" s="241"/>
      <c r="AFM69" s="244"/>
      <c r="AFN69" s="241"/>
      <c r="AFO69" s="241"/>
      <c r="AFP69" s="244"/>
      <c r="AFQ69" s="244"/>
      <c r="AFR69" s="244"/>
      <c r="AFS69" s="241"/>
      <c r="AFT69" s="241"/>
      <c r="AFU69" s="244"/>
      <c r="AFV69" s="241"/>
      <c r="AFW69" s="241"/>
      <c r="AFX69" s="244"/>
      <c r="AFY69" s="244"/>
      <c r="AFZ69" s="244"/>
      <c r="AGA69" s="241"/>
      <c r="AGB69" s="241"/>
      <c r="AGC69" s="244"/>
      <c r="AGD69" s="241"/>
      <c r="AGE69" s="241"/>
      <c r="AGF69" s="244"/>
      <c r="AGG69" s="244"/>
      <c r="AGH69" s="244"/>
      <c r="AGI69" s="241"/>
      <c r="AGJ69" s="241"/>
      <c r="AGK69" s="244"/>
      <c r="AGL69" s="241"/>
      <c r="AGM69" s="241"/>
      <c r="AGN69" s="244"/>
      <c r="AGO69" s="244"/>
      <c r="AGP69" s="244"/>
      <c r="AGQ69" s="241"/>
      <c r="AGR69" s="241"/>
      <c r="AGS69" s="244"/>
      <c r="AGT69" s="241"/>
      <c r="AGU69" s="241"/>
      <c r="AGV69" s="244"/>
      <c r="AGW69" s="244"/>
      <c r="AGX69" s="244"/>
      <c r="AGY69" s="241"/>
      <c r="AGZ69" s="241"/>
      <c r="AHA69" s="244"/>
      <c r="AHB69" s="241"/>
      <c r="AHC69" s="241"/>
      <c r="AHD69" s="244"/>
      <c r="AHE69" s="244"/>
      <c r="AHF69" s="244"/>
      <c r="AHG69" s="241"/>
      <c r="AHH69" s="241"/>
      <c r="AHI69" s="244"/>
      <c r="AHJ69" s="241"/>
      <c r="AHK69" s="241"/>
      <c r="AHL69" s="244"/>
      <c r="AHM69" s="244"/>
      <c r="AHN69" s="244"/>
      <c r="AHO69" s="241"/>
      <c r="AHP69" s="241"/>
      <c r="AHQ69" s="244"/>
      <c r="AHR69" s="241"/>
      <c r="AHS69" s="241"/>
      <c r="AHT69" s="244"/>
      <c r="AHU69" s="244"/>
      <c r="AHV69" s="244"/>
      <c r="AHW69" s="241"/>
      <c r="AHX69" s="241"/>
      <c r="AHY69" s="244"/>
      <c r="AHZ69" s="241"/>
      <c r="AIA69" s="241"/>
      <c r="AIB69" s="244"/>
      <c r="AIC69" s="244"/>
      <c r="AID69" s="244"/>
      <c r="AIE69" s="241"/>
      <c r="AIF69" s="241"/>
      <c r="AIG69" s="244"/>
      <c r="AIH69" s="241"/>
      <c r="AII69" s="241"/>
      <c r="AIJ69" s="244"/>
      <c r="AIK69" s="244"/>
      <c r="AIL69" s="244"/>
      <c r="AIM69" s="241"/>
      <c r="AIN69" s="241"/>
      <c r="AIO69" s="244"/>
      <c r="AIP69" s="241"/>
      <c r="AIQ69" s="241"/>
      <c r="AIR69" s="244"/>
      <c r="AIS69" s="244"/>
      <c r="AIT69" s="244"/>
      <c r="AIU69" s="241"/>
      <c r="AIV69" s="241"/>
      <c r="AIW69" s="244"/>
      <c r="AIX69" s="241"/>
      <c r="AIY69" s="241"/>
      <c r="AIZ69" s="244"/>
      <c r="AJA69" s="244"/>
      <c r="AJB69" s="244"/>
      <c r="AJC69" s="241"/>
      <c r="AJD69" s="241"/>
      <c r="AJE69" s="244"/>
      <c r="AJF69" s="241"/>
      <c r="AJG69" s="241"/>
      <c r="AJH69" s="244"/>
      <c r="AJI69" s="244"/>
      <c r="AJJ69" s="244"/>
      <c r="AJK69" s="241"/>
      <c r="AJL69" s="241"/>
      <c r="AJM69" s="244"/>
      <c r="AJN69" s="241"/>
      <c r="AJO69" s="241"/>
      <c r="AJP69" s="244"/>
      <c r="AJQ69" s="244"/>
      <c r="AJR69" s="244"/>
      <c r="AJS69" s="241"/>
      <c r="AJT69" s="241"/>
      <c r="AJU69" s="244"/>
      <c r="AJV69" s="241"/>
      <c r="AJW69" s="241"/>
      <c r="AJX69" s="244"/>
      <c r="AJY69" s="244"/>
      <c r="AJZ69" s="244"/>
      <c r="AKA69" s="241"/>
      <c r="AKB69" s="241"/>
      <c r="AKC69" s="244"/>
      <c r="AKD69" s="241"/>
      <c r="AKE69" s="241"/>
      <c r="AKF69" s="244"/>
      <c r="AKG69" s="244"/>
      <c r="AKH69" s="244"/>
      <c r="AKI69" s="241"/>
      <c r="AKJ69" s="241"/>
      <c r="AKK69" s="244"/>
      <c r="AKL69" s="241"/>
      <c r="AKM69" s="241"/>
      <c r="AKN69" s="244"/>
      <c r="AKO69" s="244"/>
      <c r="AKP69" s="244"/>
      <c r="AKQ69" s="241"/>
      <c r="AKR69" s="241"/>
      <c r="AKS69" s="244"/>
      <c r="AKT69" s="241"/>
      <c r="AKU69" s="241"/>
      <c r="AKV69" s="244"/>
      <c r="AKW69" s="244"/>
      <c r="AKX69" s="244"/>
      <c r="AKY69" s="241"/>
      <c r="AKZ69" s="241"/>
      <c r="ALA69" s="244"/>
      <c r="ALB69" s="241"/>
      <c r="ALC69" s="241"/>
      <c r="ALD69" s="244"/>
      <c r="ALE69" s="244"/>
      <c r="ALF69" s="244"/>
      <c r="ALG69" s="241"/>
      <c r="ALH69" s="241"/>
      <c r="ALI69" s="244"/>
      <c r="ALJ69" s="241"/>
      <c r="ALK69" s="241"/>
      <c r="ALL69" s="244"/>
      <c r="ALM69" s="244"/>
      <c r="ALN69" s="244"/>
      <c r="ALO69" s="241"/>
      <c r="ALP69" s="241"/>
      <c r="ALQ69" s="244"/>
      <c r="ALR69" s="241"/>
      <c r="ALS69" s="241"/>
      <c r="ALT69" s="244"/>
      <c r="ALU69" s="244"/>
      <c r="ALV69" s="244"/>
      <c r="ALW69" s="241"/>
      <c r="ALX69" s="241"/>
      <c r="ALY69" s="244"/>
      <c r="ALZ69" s="241"/>
      <c r="AMA69" s="241"/>
      <c r="AMB69" s="244"/>
      <c r="AMC69" s="244"/>
      <c r="AMD69" s="244"/>
      <c r="AME69" s="241"/>
      <c r="AMF69" s="241"/>
      <c r="AMG69" s="244"/>
      <c r="AMH69" s="241"/>
      <c r="AMI69" s="241"/>
      <c r="AMJ69" s="244"/>
      <c r="AMK69" s="244"/>
      <c r="AML69" s="244"/>
      <c r="AMM69" s="241"/>
      <c r="AMN69" s="241"/>
      <c r="AMO69" s="244"/>
      <c r="AMP69" s="241"/>
      <c r="AMQ69" s="241"/>
      <c r="AMR69" s="244"/>
      <c r="AMS69" s="244"/>
      <c r="AMT69" s="244"/>
      <c r="AMU69" s="241"/>
      <c r="AMV69" s="241"/>
      <c r="AMW69" s="244"/>
      <c r="AMX69" s="241"/>
      <c r="AMY69" s="241"/>
      <c r="AMZ69" s="244"/>
      <c r="ANA69" s="244"/>
      <c r="ANB69" s="244"/>
      <c r="ANC69" s="241"/>
      <c r="AND69" s="241"/>
      <c r="ANE69" s="244"/>
      <c r="ANF69" s="241"/>
      <c r="ANG69" s="241"/>
      <c r="ANH69" s="244"/>
      <c r="ANI69" s="244"/>
      <c r="ANJ69" s="244"/>
      <c r="ANK69" s="241"/>
      <c r="ANL69" s="241"/>
      <c r="ANM69" s="244"/>
      <c r="ANN69" s="241"/>
      <c r="ANO69" s="241"/>
      <c r="ANP69" s="244"/>
      <c r="ANQ69" s="244"/>
      <c r="ANR69" s="244"/>
      <c r="ANS69" s="241"/>
      <c r="ANT69" s="241"/>
      <c r="ANU69" s="244"/>
      <c r="ANV69" s="241"/>
      <c r="ANW69" s="241"/>
      <c r="ANX69" s="244"/>
      <c r="ANY69" s="244"/>
      <c r="ANZ69" s="244"/>
      <c r="AOA69" s="241"/>
      <c r="AOB69" s="241"/>
      <c r="AOC69" s="244"/>
      <c r="AOD69" s="241"/>
      <c r="AOE69" s="241"/>
      <c r="AOF69" s="244"/>
      <c r="AOG69" s="244"/>
      <c r="AOH69" s="244"/>
      <c r="AOI69" s="241"/>
      <c r="AOJ69" s="241"/>
      <c r="AOK69" s="244"/>
      <c r="AOL69" s="241"/>
      <c r="AOM69" s="241"/>
      <c r="AON69" s="244"/>
      <c r="AOO69" s="244"/>
      <c r="AOP69" s="244"/>
      <c r="AOQ69" s="241"/>
      <c r="AOR69" s="241"/>
      <c r="AOS69" s="244"/>
      <c r="AOT69" s="241"/>
      <c r="AOU69" s="241"/>
      <c r="AOV69" s="244"/>
      <c r="AOW69" s="244"/>
      <c r="AOX69" s="244"/>
      <c r="AOY69" s="241"/>
      <c r="AOZ69" s="241"/>
      <c r="APA69" s="244"/>
      <c r="APB69" s="241"/>
      <c r="APC69" s="241"/>
      <c r="APD69" s="244"/>
      <c r="APE69" s="244"/>
      <c r="APF69" s="244"/>
      <c r="APG69" s="241"/>
      <c r="APH69" s="241"/>
      <c r="API69" s="244"/>
      <c r="APJ69" s="241"/>
      <c r="APK69" s="241"/>
      <c r="APL69" s="244"/>
      <c r="APM69" s="244"/>
      <c r="APN69" s="244"/>
      <c r="APO69" s="241"/>
      <c r="APP69" s="241"/>
      <c r="APQ69" s="244"/>
      <c r="APR69" s="241"/>
      <c r="APS69" s="241"/>
      <c r="APT69" s="244"/>
      <c r="APU69" s="244"/>
      <c r="APV69" s="244"/>
      <c r="APW69" s="241"/>
      <c r="APX69" s="241"/>
      <c r="APY69" s="244"/>
      <c r="APZ69" s="241"/>
      <c r="AQA69" s="241"/>
      <c r="AQB69" s="244"/>
      <c r="AQC69" s="244"/>
      <c r="AQD69" s="244"/>
      <c r="AQE69" s="241"/>
      <c r="AQF69" s="241"/>
      <c r="AQG69" s="244"/>
      <c r="AQH69" s="241"/>
      <c r="AQI69" s="241"/>
      <c r="AQJ69" s="244"/>
      <c r="AQK69" s="244"/>
      <c r="AQL69" s="244"/>
      <c r="AQM69" s="241"/>
      <c r="AQN69" s="241"/>
      <c r="AQO69" s="244"/>
      <c r="AQP69" s="241"/>
      <c r="AQQ69" s="241"/>
      <c r="AQR69" s="244"/>
      <c r="AQS69" s="244"/>
      <c r="AQT69" s="244"/>
      <c r="AQU69" s="241"/>
      <c r="AQV69" s="241"/>
      <c r="AQW69" s="244"/>
      <c r="AQX69" s="241"/>
      <c r="AQY69" s="241"/>
      <c r="AQZ69" s="244"/>
      <c r="ARA69" s="244"/>
      <c r="ARB69" s="244"/>
      <c r="ARC69" s="241"/>
      <c r="ARD69" s="241"/>
      <c r="ARE69" s="244"/>
      <c r="ARF69" s="241"/>
      <c r="ARG69" s="241"/>
      <c r="ARH69" s="244"/>
      <c r="ARI69" s="244"/>
      <c r="ARJ69" s="244"/>
      <c r="ARK69" s="241"/>
      <c r="ARL69" s="241"/>
      <c r="ARM69" s="244"/>
      <c r="ARN69" s="241"/>
      <c r="ARO69" s="241"/>
      <c r="ARP69" s="244"/>
      <c r="ARQ69" s="244"/>
      <c r="ARR69" s="244"/>
      <c r="ARS69" s="241"/>
      <c r="ART69" s="241"/>
      <c r="ARU69" s="244"/>
      <c r="ARV69" s="241"/>
      <c r="ARW69" s="241"/>
      <c r="ARX69" s="244"/>
      <c r="ARY69" s="244"/>
      <c r="ARZ69" s="244"/>
      <c r="ASA69" s="241"/>
      <c r="ASB69" s="241"/>
      <c r="ASC69" s="244"/>
      <c r="ASD69" s="241"/>
      <c r="ASE69" s="241"/>
      <c r="ASF69" s="244"/>
      <c r="ASG69" s="244"/>
      <c r="ASH69" s="244"/>
      <c r="ASI69" s="241"/>
      <c r="ASJ69" s="241"/>
      <c r="ASK69" s="244"/>
      <c r="ASL69" s="241"/>
      <c r="ASM69" s="241"/>
      <c r="ASN69" s="244"/>
      <c r="ASO69" s="244"/>
      <c r="ASP69" s="244"/>
      <c r="ASQ69" s="241"/>
      <c r="ASR69" s="241"/>
      <c r="ASS69" s="244"/>
      <c r="AST69" s="241"/>
      <c r="ASU69" s="241"/>
      <c r="ASV69" s="244"/>
      <c r="ASW69" s="244"/>
      <c r="ASX69" s="244"/>
      <c r="ASY69" s="241"/>
      <c r="ASZ69" s="241"/>
      <c r="ATA69" s="244"/>
      <c r="ATB69" s="241"/>
      <c r="ATC69" s="241"/>
      <c r="ATD69" s="244"/>
      <c r="ATE69" s="244"/>
      <c r="ATF69" s="244"/>
      <c r="ATG69" s="241"/>
      <c r="ATH69" s="241"/>
      <c r="ATI69" s="244"/>
      <c r="ATJ69" s="241"/>
      <c r="ATK69" s="241"/>
      <c r="ATL69" s="244"/>
      <c r="ATM69" s="244"/>
      <c r="ATN69" s="244"/>
      <c r="ATO69" s="241"/>
      <c r="ATP69" s="241"/>
      <c r="ATQ69" s="244"/>
      <c r="ATR69" s="241"/>
      <c r="ATS69" s="241"/>
      <c r="ATT69" s="244"/>
      <c r="ATU69" s="244"/>
      <c r="ATV69" s="244"/>
      <c r="ATW69" s="241"/>
      <c r="ATX69" s="241"/>
      <c r="ATY69" s="244"/>
      <c r="ATZ69" s="241"/>
      <c r="AUA69" s="241"/>
      <c r="AUB69" s="244"/>
      <c r="AUC69" s="244"/>
      <c r="AUD69" s="244"/>
      <c r="AUE69" s="241"/>
      <c r="AUF69" s="241"/>
      <c r="AUG69" s="244"/>
      <c r="AUH69" s="241"/>
      <c r="AUI69" s="241"/>
      <c r="AUJ69" s="244"/>
      <c r="AUK69" s="244"/>
      <c r="AUL69" s="244"/>
      <c r="AUM69" s="241"/>
      <c r="AUN69" s="241"/>
      <c r="AUO69" s="244"/>
      <c r="AUP69" s="241"/>
      <c r="AUQ69" s="241"/>
      <c r="AUR69" s="244"/>
      <c r="AUS69" s="244"/>
      <c r="AUT69" s="244"/>
      <c r="AUU69" s="241"/>
      <c r="AUV69" s="241"/>
      <c r="AUW69" s="244"/>
      <c r="AUX69" s="241"/>
      <c r="AUY69" s="241"/>
      <c r="AUZ69" s="244"/>
      <c r="AVA69" s="244"/>
      <c r="AVB69" s="244"/>
      <c r="AVC69" s="241"/>
      <c r="AVD69" s="241"/>
      <c r="AVE69" s="244"/>
      <c r="AVF69" s="241"/>
      <c r="AVG69" s="241"/>
      <c r="AVH69" s="244"/>
      <c r="AVI69" s="244"/>
      <c r="AVJ69" s="244"/>
      <c r="AVK69" s="241"/>
      <c r="AVL69" s="241"/>
      <c r="AVM69" s="244"/>
      <c r="AVN69" s="241"/>
      <c r="AVO69" s="241"/>
      <c r="AVP69" s="244"/>
      <c r="AVQ69" s="244"/>
      <c r="AVR69" s="244"/>
      <c r="AVS69" s="241"/>
      <c r="AVT69" s="241"/>
      <c r="AVU69" s="244"/>
      <c r="AVV69" s="241"/>
      <c r="AVW69" s="241"/>
      <c r="AVX69" s="244"/>
      <c r="AVY69" s="244"/>
      <c r="AVZ69" s="244"/>
      <c r="AWA69" s="241"/>
      <c r="AWB69" s="241"/>
      <c r="AWC69" s="244"/>
      <c r="AWD69" s="241"/>
      <c r="AWE69" s="241"/>
      <c r="AWF69" s="244"/>
      <c r="AWG69" s="244"/>
      <c r="AWH69" s="244"/>
      <c r="AWI69" s="241"/>
      <c r="AWJ69" s="241"/>
      <c r="AWK69" s="244"/>
      <c r="AWL69" s="241"/>
      <c r="AWM69" s="241"/>
      <c r="AWN69" s="244"/>
      <c r="AWO69" s="244"/>
      <c r="AWP69" s="244"/>
      <c r="AWQ69" s="241"/>
      <c r="AWR69" s="241"/>
      <c r="AWS69" s="244"/>
      <c r="AWT69" s="241"/>
      <c r="AWU69" s="241"/>
      <c r="AWV69" s="244"/>
      <c r="AWW69" s="244"/>
      <c r="AWX69" s="244"/>
      <c r="AWY69" s="241"/>
      <c r="AWZ69" s="241"/>
      <c r="AXA69" s="244"/>
      <c r="AXB69" s="241"/>
      <c r="AXC69" s="241"/>
      <c r="AXD69" s="244"/>
      <c r="AXE69" s="244"/>
      <c r="AXF69" s="244"/>
      <c r="AXG69" s="241"/>
      <c r="AXH69" s="241"/>
      <c r="AXI69" s="244"/>
      <c r="AXJ69" s="241"/>
      <c r="AXK69" s="241"/>
      <c r="AXL69" s="244"/>
      <c r="AXM69" s="244"/>
      <c r="AXN69" s="244"/>
      <c r="AXO69" s="241"/>
      <c r="AXP69" s="241"/>
      <c r="AXQ69" s="244"/>
      <c r="AXR69" s="241"/>
      <c r="AXS69" s="241"/>
      <c r="AXT69" s="244"/>
      <c r="AXU69" s="244"/>
      <c r="AXV69" s="244"/>
      <c r="AXW69" s="241"/>
      <c r="AXX69" s="241"/>
      <c r="AXY69" s="244"/>
      <c r="AXZ69" s="241"/>
      <c r="AYA69" s="241"/>
      <c r="AYB69" s="244"/>
      <c r="AYC69" s="244"/>
      <c r="AYD69" s="244"/>
      <c r="AYE69" s="241"/>
      <c r="AYF69" s="241"/>
      <c r="AYG69" s="244"/>
      <c r="AYH69" s="241"/>
      <c r="AYI69" s="241"/>
      <c r="AYJ69" s="244"/>
      <c r="AYK69" s="244"/>
      <c r="AYL69" s="244"/>
      <c r="AYM69" s="241"/>
      <c r="AYN69" s="241"/>
      <c r="AYO69" s="244"/>
      <c r="AYP69" s="241"/>
      <c r="AYQ69" s="241"/>
      <c r="AYR69" s="244"/>
      <c r="AYS69" s="244"/>
      <c r="AYT69" s="244"/>
      <c r="AYU69" s="241"/>
      <c r="AYV69" s="241"/>
      <c r="AYW69" s="244"/>
      <c r="AYX69" s="241"/>
      <c r="AYY69" s="241"/>
      <c r="AYZ69" s="244"/>
      <c r="AZA69" s="244"/>
      <c r="AZB69" s="244"/>
      <c r="AZC69" s="241"/>
      <c r="AZD69" s="241"/>
      <c r="AZE69" s="244"/>
      <c r="AZF69" s="241"/>
      <c r="AZG69" s="241"/>
      <c r="AZH69" s="244"/>
      <c r="AZI69" s="244"/>
      <c r="AZJ69" s="244"/>
      <c r="AZK69" s="241"/>
      <c r="AZL69" s="241"/>
      <c r="AZM69" s="244"/>
      <c r="AZN69" s="241"/>
      <c r="AZO69" s="241"/>
      <c r="AZP69" s="244"/>
      <c r="AZQ69" s="244"/>
      <c r="AZR69" s="244"/>
      <c r="AZS69" s="241"/>
      <c r="AZT69" s="241"/>
      <c r="AZU69" s="244"/>
      <c r="AZV69" s="241"/>
      <c r="AZW69" s="241"/>
      <c r="AZX69" s="244"/>
      <c r="AZY69" s="244"/>
      <c r="AZZ69" s="244"/>
      <c r="BAA69" s="241"/>
      <c r="BAB69" s="241"/>
      <c r="BAC69" s="244"/>
      <c r="BAD69" s="241"/>
      <c r="BAE69" s="241"/>
      <c r="BAF69" s="244"/>
      <c r="BAG69" s="244"/>
      <c r="BAH69" s="244"/>
      <c r="BAI69" s="241"/>
      <c r="BAJ69" s="241"/>
      <c r="BAK69" s="244"/>
      <c r="BAL69" s="241"/>
      <c r="BAM69" s="241"/>
      <c r="BAN69" s="244"/>
      <c r="BAO69" s="244"/>
      <c r="BAP69" s="244"/>
      <c r="BAQ69" s="241"/>
      <c r="BAR69" s="241"/>
      <c r="BAS69" s="244"/>
      <c r="BAT69" s="241"/>
      <c r="BAU69" s="241"/>
      <c r="BAV69" s="244"/>
      <c r="BAW69" s="244"/>
      <c r="BAX69" s="244"/>
      <c r="BAY69" s="241"/>
      <c r="BAZ69" s="241"/>
      <c r="BBA69" s="244"/>
      <c r="BBB69" s="241"/>
      <c r="BBC69" s="241"/>
      <c r="BBD69" s="244"/>
      <c r="BBE69" s="244"/>
      <c r="BBF69" s="244"/>
      <c r="BBG69" s="241"/>
      <c r="BBH69" s="241"/>
      <c r="BBI69" s="244"/>
      <c r="BBJ69" s="241"/>
      <c r="BBK69" s="241"/>
      <c r="BBL69" s="244"/>
      <c r="BBM69" s="244"/>
      <c r="BBN69" s="244"/>
      <c r="BBO69" s="241"/>
      <c r="BBP69" s="241"/>
      <c r="BBQ69" s="244"/>
      <c r="BBR69" s="241"/>
      <c r="BBS69" s="241"/>
      <c r="BBT69" s="244"/>
      <c r="BBU69" s="244"/>
      <c r="BBV69" s="244"/>
      <c r="BBW69" s="241"/>
      <c r="BBX69" s="241"/>
      <c r="BBY69" s="244"/>
      <c r="BBZ69" s="241"/>
      <c r="BCA69" s="241"/>
      <c r="BCB69" s="244"/>
      <c r="BCC69" s="244"/>
      <c r="BCD69" s="244"/>
      <c r="BCE69" s="241"/>
      <c r="BCF69" s="241"/>
      <c r="BCG69" s="244"/>
      <c r="BCH69" s="241"/>
      <c r="BCI69" s="241"/>
      <c r="BCJ69" s="244"/>
      <c r="BCK69" s="244"/>
      <c r="BCL69" s="244"/>
      <c r="BCM69" s="241"/>
      <c r="BCN69" s="241"/>
      <c r="BCO69" s="244"/>
      <c r="BCP69" s="241"/>
      <c r="BCQ69" s="241"/>
      <c r="BCR69" s="244"/>
      <c r="BCS69" s="244"/>
      <c r="BCT69" s="244"/>
      <c r="BCU69" s="241"/>
      <c r="BCV69" s="241"/>
      <c r="BCW69" s="244"/>
      <c r="BCX69" s="241"/>
      <c r="BCY69" s="241"/>
      <c r="BCZ69" s="244"/>
      <c r="BDA69" s="244"/>
      <c r="BDB69" s="244"/>
      <c r="BDC69" s="241"/>
      <c r="BDD69" s="241"/>
      <c r="BDE69" s="244"/>
      <c r="BDF69" s="241"/>
      <c r="BDG69" s="241"/>
      <c r="BDH69" s="244"/>
      <c r="BDI69" s="244"/>
      <c r="BDJ69" s="244"/>
      <c r="BDK69" s="241"/>
      <c r="BDL69" s="241"/>
      <c r="BDM69" s="244"/>
      <c r="BDN69" s="241"/>
      <c r="BDO69" s="241"/>
      <c r="BDP69" s="244"/>
      <c r="BDQ69" s="244"/>
      <c r="BDR69" s="244"/>
      <c r="BDS69" s="241"/>
      <c r="BDT69" s="241"/>
      <c r="BDU69" s="244"/>
      <c r="BDV69" s="241"/>
      <c r="BDW69" s="241"/>
      <c r="BDX69" s="244"/>
      <c r="BDY69" s="244"/>
      <c r="BDZ69" s="244"/>
      <c r="BEA69" s="241"/>
      <c r="BEB69" s="241"/>
      <c r="BEC69" s="244"/>
      <c r="BED69" s="241"/>
      <c r="BEE69" s="241"/>
      <c r="BEF69" s="244"/>
      <c r="BEG69" s="244"/>
      <c r="BEH69" s="244"/>
      <c r="BEI69" s="241"/>
      <c r="BEJ69" s="241"/>
      <c r="BEK69" s="244"/>
      <c r="BEL69" s="241"/>
      <c r="BEM69" s="241"/>
      <c r="BEN69" s="244"/>
      <c r="BEO69" s="244"/>
      <c r="BEP69" s="244"/>
      <c r="BEQ69" s="241"/>
      <c r="BER69" s="241"/>
      <c r="BES69" s="244"/>
      <c r="BET69" s="241"/>
      <c r="BEU69" s="241"/>
      <c r="BEV69" s="244"/>
      <c r="BEW69" s="244"/>
      <c r="BEX69" s="244"/>
      <c r="BEY69" s="241"/>
      <c r="BEZ69" s="241"/>
      <c r="BFA69" s="244"/>
      <c r="BFB69" s="241"/>
      <c r="BFC69" s="241"/>
      <c r="BFD69" s="244"/>
      <c r="BFE69" s="244"/>
      <c r="BFF69" s="244"/>
      <c r="BFG69" s="241"/>
      <c r="BFH69" s="241"/>
      <c r="BFI69" s="244"/>
      <c r="BFJ69" s="241"/>
      <c r="BFK69" s="241"/>
      <c r="BFL69" s="244"/>
      <c r="BFM69" s="244"/>
      <c r="BFN69" s="244"/>
      <c r="BFO69" s="241"/>
      <c r="BFP69" s="241"/>
      <c r="BFQ69" s="244"/>
      <c r="BFR69" s="241"/>
      <c r="BFS69" s="241"/>
      <c r="BFT69" s="244"/>
      <c r="BFU69" s="244"/>
      <c r="BFV69" s="244"/>
      <c r="BFW69" s="241"/>
      <c r="BFX69" s="241"/>
      <c r="BFY69" s="244"/>
      <c r="BFZ69" s="241"/>
      <c r="BGA69" s="241"/>
      <c r="BGB69" s="244"/>
      <c r="BGC69" s="244"/>
      <c r="BGD69" s="244"/>
      <c r="BGE69" s="241"/>
      <c r="BGF69" s="241"/>
      <c r="BGG69" s="244"/>
      <c r="BGH69" s="241"/>
      <c r="BGI69" s="241"/>
      <c r="BGJ69" s="244"/>
      <c r="BGK69" s="244"/>
      <c r="BGL69" s="244"/>
      <c r="BGM69" s="241"/>
      <c r="BGN69" s="241"/>
      <c r="BGO69" s="244"/>
      <c r="BGP69" s="241"/>
      <c r="BGQ69" s="241"/>
      <c r="BGR69" s="244"/>
      <c r="BGS69" s="244"/>
      <c r="BGT69" s="244"/>
      <c r="BGU69" s="241"/>
      <c r="BGV69" s="241"/>
      <c r="BGW69" s="244"/>
      <c r="BGX69" s="241"/>
      <c r="BGY69" s="241"/>
      <c r="BGZ69" s="244"/>
      <c r="BHA69" s="244"/>
      <c r="BHB69" s="244"/>
      <c r="BHC69" s="241"/>
      <c r="BHD69" s="241"/>
      <c r="BHE69" s="244"/>
      <c r="BHF69" s="241"/>
      <c r="BHG69" s="241"/>
      <c r="BHH69" s="244"/>
      <c r="BHI69" s="244"/>
      <c r="BHJ69" s="244"/>
      <c r="BHK69" s="241"/>
      <c r="BHL69" s="241"/>
      <c r="BHM69" s="244"/>
      <c r="BHN69" s="241"/>
      <c r="BHO69" s="241"/>
      <c r="BHP69" s="244"/>
      <c r="BHQ69" s="244"/>
      <c r="BHR69" s="244"/>
      <c r="BHS69" s="241"/>
      <c r="BHT69" s="241"/>
      <c r="BHU69" s="244"/>
      <c r="BHV69" s="241"/>
      <c r="BHW69" s="241"/>
      <c r="BHX69" s="244"/>
      <c r="BHY69" s="244"/>
      <c r="BHZ69" s="244"/>
      <c r="BIA69" s="241"/>
      <c r="BIB69" s="241"/>
      <c r="BIC69" s="244"/>
      <c r="BID69" s="241"/>
      <c r="BIE69" s="241"/>
      <c r="BIF69" s="244"/>
      <c r="BIG69" s="244"/>
      <c r="BIH69" s="244"/>
      <c r="BII69" s="241"/>
      <c r="BIJ69" s="241"/>
      <c r="BIK69" s="244"/>
      <c r="BIL69" s="241"/>
      <c r="BIM69" s="241"/>
      <c r="BIN69" s="244"/>
      <c r="BIO69" s="244"/>
      <c r="BIP69" s="244"/>
      <c r="BIQ69" s="241"/>
      <c r="BIR69" s="241"/>
      <c r="BIS69" s="244"/>
      <c r="BIT69" s="241"/>
      <c r="BIU69" s="241"/>
      <c r="BIV69" s="244"/>
      <c r="BIW69" s="244"/>
      <c r="BIX69" s="244"/>
      <c r="BIY69" s="241"/>
      <c r="BIZ69" s="241"/>
      <c r="BJA69" s="244"/>
      <c r="BJB69" s="241"/>
      <c r="BJC69" s="241"/>
      <c r="BJD69" s="244"/>
      <c r="BJE69" s="244"/>
      <c r="BJF69" s="244"/>
      <c r="BJG69" s="241"/>
      <c r="BJH69" s="241"/>
      <c r="BJI69" s="244"/>
      <c r="BJJ69" s="241"/>
      <c r="BJK69" s="241"/>
      <c r="BJL69" s="244"/>
      <c r="BJM69" s="244"/>
      <c r="BJN69" s="244"/>
      <c r="BJO69" s="241"/>
      <c r="BJP69" s="241"/>
      <c r="BJQ69" s="244"/>
      <c r="BJR69" s="241"/>
      <c r="BJS69" s="241"/>
      <c r="BJT69" s="244"/>
      <c r="BJU69" s="244"/>
      <c r="BJV69" s="244"/>
      <c r="BJW69" s="241"/>
      <c r="BJX69" s="241"/>
      <c r="BJY69" s="244"/>
      <c r="BJZ69" s="241"/>
      <c r="BKA69" s="241"/>
      <c r="BKB69" s="244"/>
      <c r="BKC69" s="244"/>
      <c r="BKD69" s="244"/>
      <c r="BKE69" s="241"/>
      <c r="BKF69" s="241"/>
      <c r="BKG69" s="244"/>
      <c r="BKH69" s="241"/>
      <c r="BKI69" s="241"/>
      <c r="BKJ69" s="244"/>
      <c r="BKK69" s="244"/>
      <c r="BKL69" s="244"/>
      <c r="BKM69" s="241"/>
      <c r="BKN69" s="241"/>
      <c r="BKO69" s="244"/>
      <c r="BKP69" s="241"/>
      <c r="BKQ69" s="241"/>
      <c r="BKR69" s="244"/>
      <c r="BKS69" s="244"/>
      <c r="BKT69" s="244"/>
      <c r="BKU69" s="241"/>
      <c r="BKV69" s="241"/>
      <c r="BKW69" s="244"/>
      <c r="BKX69" s="241"/>
      <c r="BKY69" s="241"/>
      <c r="BKZ69" s="244"/>
      <c r="BLA69" s="244"/>
      <c r="BLB69" s="244"/>
      <c r="BLC69" s="241"/>
      <c r="BLD69" s="241"/>
      <c r="BLE69" s="244"/>
      <c r="BLF69" s="241"/>
      <c r="BLG69" s="241"/>
      <c r="BLH69" s="244"/>
      <c r="BLI69" s="244"/>
      <c r="BLJ69" s="244"/>
      <c r="BLK69" s="241"/>
      <c r="BLL69" s="241"/>
      <c r="BLM69" s="244"/>
      <c r="BLN69" s="241"/>
      <c r="BLO69" s="241"/>
      <c r="BLP69" s="244"/>
      <c r="BLQ69" s="244"/>
      <c r="BLR69" s="244"/>
      <c r="BLS69" s="241"/>
      <c r="BLT69" s="241"/>
      <c r="BLU69" s="244"/>
      <c r="BLV69" s="241"/>
      <c r="BLW69" s="241"/>
      <c r="BLX69" s="244"/>
      <c r="BLY69" s="244"/>
      <c r="BLZ69" s="244"/>
      <c r="BMA69" s="241"/>
      <c r="BMB69" s="241"/>
      <c r="BMC69" s="244"/>
      <c r="BMD69" s="241"/>
      <c r="BME69" s="241"/>
      <c r="BMF69" s="244"/>
      <c r="BMG69" s="244"/>
      <c r="BMH69" s="244"/>
      <c r="BMI69" s="241"/>
      <c r="BMJ69" s="241"/>
      <c r="BMK69" s="244"/>
      <c r="BML69" s="241"/>
      <c r="BMM69" s="241"/>
      <c r="BMN69" s="244"/>
      <c r="BMO69" s="244"/>
      <c r="BMP69" s="244"/>
      <c r="BMQ69" s="241"/>
      <c r="BMR69" s="241"/>
      <c r="BMS69" s="244"/>
      <c r="BMT69" s="241"/>
      <c r="BMU69" s="241"/>
      <c r="BMV69" s="244"/>
      <c r="BMW69" s="244"/>
      <c r="BMX69" s="244"/>
      <c r="BMY69" s="241"/>
      <c r="BMZ69" s="241"/>
      <c r="BNA69" s="244"/>
      <c r="BNB69" s="241"/>
      <c r="BNC69" s="241"/>
      <c r="BND69" s="244"/>
      <c r="BNE69" s="244"/>
      <c r="BNF69" s="244"/>
      <c r="BNG69" s="241"/>
      <c r="BNH69" s="241"/>
      <c r="BNI69" s="244"/>
      <c r="BNJ69" s="241"/>
      <c r="BNK69" s="241"/>
      <c r="BNL69" s="244"/>
      <c r="BNM69" s="244"/>
      <c r="BNN69" s="244"/>
      <c r="BNO69" s="241"/>
      <c r="BNP69" s="241"/>
      <c r="BNQ69" s="244"/>
      <c r="BNR69" s="241"/>
      <c r="BNS69" s="241"/>
      <c r="BNT69" s="244"/>
      <c r="BNU69" s="244"/>
      <c r="BNV69" s="244"/>
      <c r="BNW69" s="241"/>
      <c r="BNX69" s="241"/>
      <c r="BNY69" s="244"/>
      <c r="BNZ69" s="241"/>
      <c r="BOA69" s="241"/>
      <c r="BOB69" s="244"/>
      <c r="BOC69" s="244"/>
      <c r="BOD69" s="244"/>
      <c r="BOE69" s="241"/>
      <c r="BOF69" s="241"/>
      <c r="BOG69" s="244"/>
      <c r="BOH69" s="241"/>
      <c r="BOI69" s="241"/>
      <c r="BOJ69" s="244"/>
      <c r="BOK69" s="244"/>
      <c r="BOL69" s="244"/>
      <c r="BOM69" s="241"/>
      <c r="BON69" s="241"/>
      <c r="BOO69" s="244"/>
      <c r="BOP69" s="241"/>
      <c r="BOQ69" s="241"/>
      <c r="BOR69" s="244"/>
      <c r="BOS69" s="244"/>
      <c r="BOT69" s="244"/>
      <c r="BOU69" s="241"/>
      <c r="BOV69" s="241"/>
      <c r="BOW69" s="244"/>
      <c r="BOX69" s="241"/>
      <c r="BOY69" s="241"/>
      <c r="BOZ69" s="244"/>
      <c r="BPA69" s="244"/>
      <c r="BPB69" s="244"/>
      <c r="BPC69" s="241"/>
      <c r="BPD69" s="241"/>
      <c r="BPE69" s="244"/>
      <c r="BPF69" s="241"/>
      <c r="BPG69" s="241"/>
      <c r="BPH69" s="244"/>
      <c r="BPI69" s="244"/>
      <c r="BPJ69" s="244"/>
      <c r="BPK69" s="241"/>
      <c r="BPL69" s="241"/>
      <c r="BPM69" s="244"/>
      <c r="BPN69" s="241"/>
      <c r="BPO69" s="241"/>
      <c r="BPP69" s="244"/>
      <c r="BPQ69" s="244"/>
      <c r="BPR69" s="244"/>
      <c r="BPS69" s="241"/>
      <c r="BPT69" s="241"/>
      <c r="BPU69" s="244"/>
      <c r="BPV69" s="241"/>
      <c r="BPW69" s="241"/>
      <c r="BPX69" s="244"/>
      <c r="BPY69" s="244"/>
      <c r="BPZ69" s="244"/>
      <c r="BQA69" s="241"/>
      <c r="BQB69" s="241"/>
      <c r="BQC69" s="244"/>
      <c r="BQD69" s="241"/>
      <c r="BQE69" s="241"/>
      <c r="BQF69" s="244"/>
      <c r="BQG69" s="244"/>
      <c r="BQH69" s="244"/>
      <c r="BQI69" s="241"/>
      <c r="BQJ69" s="241"/>
      <c r="BQK69" s="244"/>
      <c r="BQL69" s="241"/>
      <c r="BQM69" s="241"/>
      <c r="BQN69" s="244"/>
      <c r="BQO69" s="244"/>
      <c r="BQP69" s="244"/>
      <c r="BQQ69" s="241"/>
      <c r="BQR69" s="241"/>
      <c r="BQS69" s="244"/>
      <c r="BQT69" s="241"/>
      <c r="BQU69" s="241"/>
      <c r="BQV69" s="244"/>
      <c r="BQW69" s="244"/>
      <c r="BQX69" s="244"/>
      <c r="BQY69" s="241"/>
      <c r="BQZ69" s="241"/>
      <c r="BRA69" s="244"/>
      <c r="BRB69" s="241"/>
      <c r="BRC69" s="241"/>
      <c r="BRD69" s="244"/>
      <c r="BRE69" s="244"/>
      <c r="BRF69" s="244"/>
      <c r="BRG69" s="241"/>
      <c r="BRH69" s="241"/>
      <c r="BRI69" s="244"/>
      <c r="BRJ69" s="241"/>
      <c r="BRK69" s="241"/>
      <c r="BRL69" s="244"/>
      <c r="BRM69" s="244"/>
      <c r="BRN69" s="244"/>
      <c r="BRO69" s="241"/>
      <c r="BRP69" s="241"/>
      <c r="BRQ69" s="244"/>
      <c r="BRR69" s="241"/>
      <c r="BRS69" s="241"/>
      <c r="BRT69" s="244"/>
      <c r="BRU69" s="244"/>
      <c r="BRV69" s="244"/>
      <c r="BRW69" s="241"/>
      <c r="BRX69" s="241"/>
      <c r="BRY69" s="244"/>
      <c r="BRZ69" s="241"/>
      <c r="BSA69" s="241"/>
      <c r="BSB69" s="244"/>
      <c r="BSC69" s="244"/>
      <c r="BSD69" s="244"/>
      <c r="BSE69" s="241"/>
      <c r="BSF69" s="241"/>
      <c r="BSG69" s="244"/>
      <c r="BSH69" s="241"/>
      <c r="BSI69" s="241"/>
      <c r="BSJ69" s="244"/>
      <c r="BSK69" s="244"/>
      <c r="BSL69" s="244"/>
      <c r="BSM69" s="241"/>
      <c r="BSN69" s="241"/>
      <c r="BSO69" s="244"/>
      <c r="BSP69" s="241"/>
      <c r="BSQ69" s="241"/>
      <c r="BSR69" s="244"/>
      <c r="BSS69" s="244"/>
      <c r="BST69" s="244"/>
      <c r="BSU69" s="241"/>
      <c r="BSV69" s="241"/>
      <c r="BSW69" s="244"/>
      <c r="BSX69" s="241"/>
      <c r="BSY69" s="241"/>
      <c r="BSZ69" s="244"/>
      <c r="BTA69" s="244"/>
      <c r="BTB69" s="244"/>
      <c r="BTC69" s="241"/>
      <c r="BTD69" s="241"/>
      <c r="BTE69" s="244"/>
      <c r="BTF69" s="241"/>
      <c r="BTG69" s="241"/>
      <c r="BTH69" s="244"/>
      <c r="BTI69" s="244"/>
      <c r="BTJ69" s="244"/>
      <c r="BTK69" s="241"/>
      <c r="BTL69" s="241"/>
      <c r="BTM69" s="244"/>
      <c r="BTN69" s="241"/>
      <c r="BTO69" s="241"/>
      <c r="BTP69" s="244"/>
      <c r="BTQ69" s="244"/>
      <c r="BTR69" s="244"/>
      <c r="BTS69" s="241"/>
      <c r="BTT69" s="241"/>
      <c r="BTU69" s="244"/>
      <c r="BTV69" s="241"/>
      <c r="BTW69" s="241"/>
      <c r="BTX69" s="244"/>
      <c r="BTY69" s="244"/>
      <c r="BTZ69" s="244"/>
      <c r="BUA69" s="241"/>
      <c r="BUB69" s="241"/>
      <c r="BUC69" s="244"/>
      <c r="BUD69" s="241"/>
      <c r="BUE69" s="241"/>
      <c r="BUF69" s="244"/>
      <c r="BUG69" s="244"/>
      <c r="BUH69" s="244"/>
      <c r="BUI69" s="241"/>
      <c r="BUJ69" s="241"/>
      <c r="BUK69" s="244"/>
      <c r="BUL69" s="241"/>
      <c r="BUM69" s="241"/>
      <c r="BUN69" s="244"/>
      <c r="BUO69" s="244"/>
      <c r="BUP69" s="244"/>
      <c r="BUQ69" s="241"/>
      <c r="BUR69" s="241"/>
      <c r="BUS69" s="244"/>
      <c r="BUT69" s="241"/>
      <c r="BUU69" s="241"/>
      <c r="BUV69" s="244"/>
      <c r="BUW69" s="244"/>
      <c r="BUX69" s="244"/>
      <c r="BUY69" s="241"/>
      <c r="BUZ69" s="241"/>
      <c r="BVA69" s="244"/>
      <c r="BVB69" s="241"/>
      <c r="BVC69" s="241"/>
      <c r="BVD69" s="244"/>
      <c r="BVE69" s="244"/>
      <c r="BVF69" s="244"/>
      <c r="BVG69" s="241"/>
      <c r="BVH69" s="241"/>
      <c r="BVI69" s="244"/>
      <c r="BVJ69" s="241"/>
      <c r="BVK69" s="241"/>
      <c r="BVL69" s="244"/>
      <c r="BVM69" s="244"/>
      <c r="BVN69" s="244"/>
      <c r="BVO69" s="241"/>
      <c r="BVP69" s="241"/>
      <c r="BVQ69" s="244"/>
      <c r="BVR69" s="241"/>
      <c r="BVS69" s="241"/>
      <c r="BVT69" s="244"/>
      <c r="BVU69" s="244"/>
      <c r="BVV69" s="244"/>
      <c r="BVW69" s="241"/>
      <c r="BVX69" s="241"/>
      <c r="BVY69" s="244"/>
      <c r="BVZ69" s="241"/>
      <c r="BWA69" s="241"/>
      <c r="BWB69" s="244"/>
      <c r="BWC69" s="244"/>
      <c r="BWD69" s="244"/>
      <c r="BWE69" s="241"/>
      <c r="BWF69" s="241"/>
      <c r="BWG69" s="244"/>
      <c r="BWH69" s="241"/>
      <c r="BWI69" s="241"/>
      <c r="BWJ69" s="244"/>
      <c r="BWK69" s="244"/>
      <c r="BWL69" s="244"/>
      <c r="BWM69" s="241"/>
      <c r="BWN69" s="241"/>
      <c r="BWO69" s="244"/>
      <c r="BWP69" s="241"/>
      <c r="BWQ69" s="241"/>
      <c r="BWR69" s="244"/>
      <c r="BWS69" s="244"/>
      <c r="BWT69" s="244"/>
      <c r="BWU69" s="241"/>
      <c r="BWV69" s="241"/>
      <c r="BWW69" s="244"/>
      <c r="BWX69" s="241"/>
      <c r="BWY69" s="241"/>
      <c r="BWZ69" s="244"/>
      <c r="BXA69" s="244"/>
      <c r="BXB69" s="244"/>
      <c r="BXC69" s="241"/>
      <c r="BXD69" s="241"/>
      <c r="BXE69" s="244"/>
      <c r="BXF69" s="241"/>
      <c r="BXG69" s="241"/>
      <c r="BXH69" s="244"/>
      <c r="BXI69" s="244"/>
      <c r="BXJ69" s="244"/>
      <c r="BXK69" s="241"/>
      <c r="BXL69" s="241"/>
      <c r="BXM69" s="244"/>
      <c r="BXN69" s="241"/>
      <c r="BXO69" s="241"/>
      <c r="BXP69" s="244"/>
      <c r="BXQ69" s="244"/>
      <c r="BXR69" s="244"/>
      <c r="BXS69" s="241"/>
      <c r="BXT69" s="241"/>
      <c r="BXU69" s="244"/>
      <c r="BXV69" s="241"/>
      <c r="BXW69" s="241"/>
      <c r="BXX69" s="244"/>
      <c r="BXY69" s="244"/>
      <c r="BXZ69" s="244"/>
      <c r="BYA69" s="241"/>
      <c r="BYB69" s="241"/>
      <c r="BYC69" s="244"/>
      <c r="BYD69" s="241"/>
      <c r="BYE69" s="241"/>
      <c r="BYF69" s="244"/>
      <c r="BYG69" s="244"/>
      <c r="BYH69" s="244"/>
      <c r="BYI69" s="241"/>
      <c r="BYJ69" s="241"/>
      <c r="BYK69" s="244"/>
      <c r="BYL69" s="241"/>
      <c r="BYM69" s="241"/>
      <c r="BYN69" s="244"/>
      <c r="BYO69" s="244"/>
      <c r="BYP69" s="244"/>
      <c r="BYQ69" s="241"/>
      <c r="BYR69" s="241"/>
      <c r="BYS69" s="244"/>
      <c r="BYT69" s="241"/>
      <c r="BYU69" s="241"/>
      <c r="BYV69" s="244"/>
      <c r="BYW69" s="244"/>
      <c r="BYX69" s="244"/>
      <c r="BYY69" s="241"/>
      <c r="BYZ69" s="241"/>
      <c r="BZA69" s="244"/>
      <c r="BZB69" s="241"/>
      <c r="BZC69" s="241"/>
      <c r="BZD69" s="244"/>
      <c r="BZE69" s="244"/>
      <c r="BZF69" s="244"/>
      <c r="BZG69" s="241"/>
      <c r="BZH69" s="241"/>
      <c r="BZI69" s="244"/>
      <c r="BZJ69" s="241"/>
      <c r="BZK69" s="241"/>
      <c r="BZL69" s="244"/>
      <c r="BZM69" s="244"/>
      <c r="BZN69" s="244"/>
      <c r="BZO69" s="241"/>
      <c r="BZP69" s="241"/>
      <c r="BZQ69" s="244"/>
      <c r="BZR69" s="241"/>
      <c r="BZS69" s="241"/>
      <c r="BZT69" s="244"/>
      <c r="BZU69" s="244"/>
      <c r="BZV69" s="244"/>
      <c r="BZW69" s="241"/>
      <c r="BZX69" s="241"/>
      <c r="BZY69" s="244"/>
      <c r="BZZ69" s="241"/>
      <c r="CAA69" s="241"/>
      <c r="CAB69" s="244"/>
      <c r="CAC69" s="244"/>
      <c r="CAD69" s="244"/>
      <c r="CAE69" s="241"/>
      <c r="CAF69" s="241"/>
      <c r="CAG69" s="244"/>
      <c r="CAH69" s="241"/>
      <c r="CAI69" s="241"/>
      <c r="CAJ69" s="244"/>
      <c r="CAK69" s="244"/>
      <c r="CAL69" s="244"/>
      <c r="CAM69" s="241"/>
      <c r="CAN69" s="241"/>
      <c r="CAO69" s="244"/>
      <c r="CAP69" s="241"/>
      <c r="CAQ69" s="241"/>
      <c r="CAR69" s="244"/>
      <c r="CAS69" s="244"/>
      <c r="CAT69" s="244"/>
      <c r="CAU69" s="241"/>
      <c r="CAV69" s="241"/>
      <c r="CAW69" s="244"/>
      <c r="CAX69" s="241"/>
      <c r="CAY69" s="241"/>
      <c r="CAZ69" s="244"/>
      <c r="CBA69" s="244"/>
      <c r="CBB69" s="244"/>
      <c r="CBC69" s="241"/>
      <c r="CBD69" s="241"/>
      <c r="CBE69" s="244"/>
      <c r="CBF69" s="241"/>
      <c r="CBG69" s="241"/>
      <c r="CBH69" s="244"/>
      <c r="CBI69" s="244"/>
      <c r="CBJ69" s="244"/>
      <c r="CBK69" s="241"/>
      <c r="CBL69" s="241"/>
      <c r="CBM69" s="244"/>
      <c r="CBN69" s="241"/>
      <c r="CBO69" s="241"/>
      <c r="CBP69" s="244"/>
      <c r="CBQ69" s="244"/>
      <c r="CBR69" s="244"/>
      <c r="CBS69" s="241"/>
      <c r="CBT69" s="241"/>
      <c r="CBU69" s="244"/>
      <c r="CBV69" s="241"/>
      <c r="CBW69" s="241"/>
      <c r="CBX69" s="244"/>
      <c r="CBY69" s="244"/>
      <c r="CBZ69" s="244"/>
      <c r="CCA69" s="241"/>
      <c r="CCB69" s="241"/>
      <c r="CCC69" s="244"/>
      <c r="CCD69" s="241"/>
      <c r="CCE69" s="241"/>
      <c r="CCF69" s="244"/>
      <c r="CCG69" s="244"/>
      <c r="CCH69" s="244"/>
      <c r="CCI69" s="241"/>
      <c r="CCJ69" s="241"/>
      <c r="CCK69" s="244"/>
      <c r="CCL69" s="241"/>
      <c r="CCM69" s="241"/>
      <c r="CCN69" s="244"/>
      <c r="CCO69" s="244"/>
      <c r="CCP69" s="244"/>
      <c r="CCQ69" s="241"/>
      <c r="CCR69" s="241"/>
      <c r="CCS69" s="244"/>
      <c r="CCT69" s="241"/>
      <c r="CCU69" s="241"/>
      <c r="CCV69" s="244"/>
      <c r="CCW69" s="244"/>
      <c r="CCX69" s="244"/>
      <c r="CCY69" s="241"/>
      <c r="CCZ69" s="241"/>
      <c r="CDA69" s="244"/>
      <c r="CDB69" s="241"/>
      <c r="CDC69" s="241"/>
      <c r="CDD69" s="244"/>
      <c r="CDE69" s="244"/>
      <c r="CDF69" s="244"/>
      <c r="CDG69" s="241"/>
      <c r="CDH69" s="241"/>
      <c r="CDI69" s="244"/>
      <c r="CDJ69" s="241"/>
      <c r="CDK69" s="241"/>
      <c r="CDL69" s="244"/>
      <c r="CDM69" s="244"/>
      <c r="CDN69" s="244"/>
      <c r="CDO69" s="241"/>
      <c r="CDP69" s="241"/>
      <c r="CDQ69" s="244"/>
      <c r="CDR69" s="241"/>
      <c r="CDS69" s="241"/>
      <c r="CDT69" s="244"/>
      <c r="CDU69" s="244"/>
      <c r="CDV69" s="244"/>
      <c r="CDW69" s="241"/>
      <c r="CDX69" s="241"/>
      <c r="CDY69" s="244"/>
      <c r="CDZ69" s="241"/>
      <c r="CEA69" s="241"/>
      <c r="CEB69" s="244"/>
      <c r="CEC69" s="244"/>
      <c r="CED69" s="244"/>
      <c r="CEE69" s="241"/>
      <c r="CEF69" s="241"/>
      <c r="CEG69" s="244"/>
      <c r="CEH69" s="241"/>
      <c r="CEI69" s="241"/>
      <c r="CEJ69" s="244"/>
      <c r="CEK69" s="244"/>
      <c r="CEL69" s="244"/>
      <c r="CEM69" s="241"/>
      <c r="CEN69" s="241"/>
      <c r="CEO69" s="244"/>
      <c r="CEP69" s="241"/>
      <c r="CEQ69" s="241"/>
      <c r="CER69" s="244"/>
      <c r="CES69" s="244"/>
      <c r="CET69" s="244"/>
      <c r="CEU69" s="241"/>
      <c r="CEV69" s="241"/>
      <c r="CEW69" s="244"/>
      <c r="CEX69" s="241"/>
      <c r="CEY69" s="241"/>
      <c r="CEZ69" s="244"/>
      <c r="CFA69" s="244"/>
      <c r="CFB69" s="244"/>
      <c r="CFC69" s="241"/>
      <c r="CFD69" s="241"/>
      <c r="CFE69" s="244"/>
      <c r="CFF69" s="241"/>
      <c r="CFG69" s="241"/>
      <c r="CFH69" s="244"/>
      <c r="CFI69" s="244"/>
      <c r="CFJ69" s="244"/>
      <c r="CFK69" s="241"/>
      <c r="CFL69" s="241"/>
      <c r="CFM69" s="244"/>
      <c r="CFN69" s="241"/>
      <c r="CFO69" s="241"/>
      <c r="CFP69" s="244"/>
      <c r="CFQ69" s="244"/>
      <c r="CFR69" s="244"/>
      <c r="CFS69" s="241"/>
      <c r="CFT69" s="241"/>
      <c r="CFU69" s="244"/>
      <c r="CFV69" s="241"/>
      <c r="CFW69" s="241"/>
      <c r="CFX69" s="244"/>
      <c r="CFY69" s="244"/>
      <c r="CFZ69" s="244"/>
      <c r="CGA69" s="241"/>
      <c r="CGB69" s="241"/>
      <c r="CGC69" s="244"/>
      <c r="CGD69" s="241"/>
      <c r="CGE69" s="241"/>
      <c r="CGF69" s="244"/>
      <c r="CGG69" s="244"/>
      <c r="CGH69" s="244"/>
      <c r="CGI69" s="241"/>
      <c r="CGJ69" s="241"/>
      <c r="CGK69" s="244"/>
      <c r="CGL69" s="241"/>
      <c r="CGM69" s="241"/>
      <c r="CGN69" s="244"/>
      <c r="CGO69" s="244"/>
      <c r="CGP69" s="244"/>
      <c r="CGQ69" s="241"/>
      <c r="CGR69" s="241"/>
      <c r="CGS69" s="244"/>
      <c r="CGT69" s="241"/>
      <c r="CGU69" s="241"/>
      <c r="CGV69" s="244"/>
      <c r="CGW69" s="244"/>
      <c r="CGX69" s="244"/>
      <c r="CGY69" s="241"/>
      <c r="CGZ69" s="241"/>
      <c r="CHA69" s="244"/>
      <c r="CHB69" s="241"/>
      <c r="CHC69" s="241"/>
      <c r="CHD69" s="244"/>
      <c r="CHE69" s="244"/>
      <c r="CHF69" s="244"/>
      <c r="CHG69" s="241"/>
      <c r="CHH69" s="241"/>
      <c r="CHI69" s="244"/>
      <c r="CHJ69" s="241"/>
      <c r="CHK69" s="241"/>
      <c r="CHL69" s="244"/>
      <c r="CHM69" s="244"/>
      <c r="CHN69" s="244"/>
      <c r="CHO69" s="241"/>
      <c r="CHP69" s="241"/>
      <c r="CHQ69" s="244"/>
      <c r="CHR69" s="241"/>
      <c r="CHS69" s="241"/>
      <c r="CHT69" s="244"/>
      <c r="CHU69" s="244"/>
      <c r="CHV69" s="244"/>
      <c r="CHW69" s="241"/>
      <c r="CHX69" s="241"/>
      <c r="CHY69" s="244"/>
      <c r="CHZ69" s="241"/>
      <c r="CIA69" s="241"/>
      <c r="CIB69" s="244"/>
      <c r="CIC69" s="244"/>
      <c r="CID69" s="244"/>
      <c r="CIE69" s="241"/>
      <c r="CIF69" s="241"/>
      <c r="CIG69" s="244"/>
      <c r="CIH69" s="241"/>
      <c r="CII69" s="241"/>
      <c r="CIJ69" s="244"/>
      <c r="CIK69" s="244"/>
      <c r="CIL69" s="244"/>
      <c r="CIM69" s="241"/>
      <c r="CIN69" s="241"/>
      <c r="CIO69" s="244"/>
      <c r="CIP69" s="241"/>
      <c r="CIQ69" s="241"/>
      <c r="CIR69" s="244"/>
      <c r="CIS69" s="244"/>
      <c r="CIT69" s="244"/>
      <c r="CIU69" s="241"/>
      <c r="CIV69" s="241"/>
      <c r="CIW69" s="244"/>
      <c r="CIX69" s="241"/>
      <c r="CIY69" s="241"/>
      <c r="CIZ69" s="244"/>
      <c r="CJA69" s="244"/>
      <c r="CJB69" s="244"/>
      <c r="CJC69" s="241"/>
      <c r="CJD69" s="241"/>
      <c r="CJE69" s="244"/>
      <c r="CJF69" s="241"/>
      <c r="CJG69" s="241"/>
      <c r="CJH69" s="244"/>
      <c r="CJI69" s="244"/>
      <c r="CJJ69" s="244"/>
      <c r="CJK69" s="241"/>
      <c r="CJL69" s="241"/>
      <c r="CJM69" s="244"/>
      <c r="CJN69" s="241"/>
      <c r="CJO69" s="241"/>
      <c r="CJP69" s="244"/>
      <c r="CJQ69" s="244"/>
      <c r="CJR69" s="244"/>
      <c r="CJS69" s="241"/>
      <c r="CJT69" s="241"/>
      <c r="CJU69" s="244"/>
      <c r="CJV69" s="241"/>
      <c r="CJW69" s="241"/>
      <c r="CJX69" s="244"/>
      <c r="CJY69" s="244"/>
      <c r="CJZ69" s="244"/>
      <c r="CKA69" s="241"/>
      <c r="CKB69" s="241"/>
      <c r="CKC69" s="244"/>
      <c r="CKD69" s="241"/>
      <c r="CKE69" s="241"/>
      <c r="CKF69" s="244"/>
      <c r="CKG69" s="244"/>
      <c r="CKH69" s="244"/>
      <c r="CKI69" s="241"/>
      <c r="CKJ69" s="241"/>
      <c r="CKK69" s="244"/>
      <c r="CKL69" s="241"/>
      <c r="CKM69" s="241"/>
      <c r="CKN69" s="244"/>
      <c r="CKO69" s="244"/>
      <c r="CKP69" s="244"/>
      <c r="CKQ69" s="241"/>
      <c r="CKR69" s="241"/>
      <c r="CKS69" s="244"/>
      <c r="CKT69" s="241"/>
      <c r="CKU69" s="241"/>
      <c r="CKV69" s="244"/>
      <c r="CKW69" s="244"/>
      <c r="CKX69" s="244"/>
      <c r="CKY69" s="241"/>
      <c r="CKZ69" s="241"/>
      <c r="CLA69" s="244"/>
      <c r="CLB69" s="241"/>
      <c r="CLC69" s="241"/>
      <c r="CLD69" s="244"/>
      <c r="CLE69" s="244"/>
      <c r="CLF69" s="244"/>
      <c r="CLG69" s="241"/>
      <c r="CLH69" s="241"/>
      <c r="CLI69" s="244"/>
      <c r="CLJ69" s="241"/>
      <c r="CLK69" s="241"/>
      <c r="CLL69" s="244"/>
      <c r="CLM69" s="244"/>
      <c r="CLN69" s="244"/>
      <c r="CLO69" s="241"/>
      <c r="CLP69" s="241"/>
      <c r="CLQ69" s="244"/>
      <c r="CLR69" s="241"/>
      <c r="CLS69" s="241"/>
      <c r="CLT69" s="244"/>
      <c r="CLU69" s="244"/>
      <c r="CLV69" s="244"/>
      <c r="CLW69" s="241"/>
      <c r="CLX69" s="241"/>
      <c r="CLY69" s="244"/>
      <c r="CLZ69" s="241"/>
      <c r="CMA69" s="241"/>
      <c r="CMB69" s="244"/>
      <c r="CMC69" s="244"/>
      <c r="CMD69" s="244"/>
      <c r="CME69" s="241"/>
      <c r="CMF69" s="241"/>
      <c r="CMG69" s="244"/>
      <c r="CMH69" s="241"/>
      <c r="CMI69" s="241"/>
      <c r="CMJ69" s="244"/>
      <c r="CMK69" s="244"/>
      <c r="CML69" s="244"/>
      <c r="CMM69" s="241"/>
      <c r="CMN69" s="241"/>
      <c r="CMO69" s="244"/>
      <c r="CMP69" s="241"/>
      <c r="CMQ69" s="241"/>
      <c r="CMR69" s="244"/>
      <c r="CMS69" s="244"/>
      <c r="CMT69" s="244"/>
      <c r="CMU69" s="241"/>
      <c r="CMV69" s="241"/>
      <c r="CMW69" s="244"/>
      <c r="CMX69" s="241"/>
      <c r="CMY69" s="241"/>
      <c r="CMZ69" s="244"/>
      <c r="CNA69" s="244"/>
      <c r="CNB69" s="244"/>
      <c r="CNC69" s="241"/>
      <c r="CND69" s="241"/>
      <c r="CNE69" s="244"/>
      <c r="CNF69" s="241"/>
      <c r="CNG69" s="241"/>
      <c r="CNH69" s="244"/>
      <c r="CNI69" s="244"/>
      <c r="CNJ69" s="244"/>
      <c r="CNK69" s="241"/>
      <c r="CNL69" s="241"/>
      <c r="CNM69" s="244"/>
      <c r="CNN69" s="241"/>
      <c r="CNO69" s="241"/>
      <c r="CNP69" s="244"/>
      <c r="CNQ69" s="244"/>
      <c r="CNR69" s="244"/>
      <c r="CNS69" s="241"/>
      <c r="CNT69" s="241"/>
      <c r="CNU69" s="244"/>
      <c r="CNV69" s="241"/>
      <c r="CNW69" s="241"/>
      <c r="CNX69" s="244"/>
      <c r="CNY69" s="244"/>
      <c r="CNZ69" s="244"/>
      <c r="COA69" s="241"/>
      <c r="COB69" s="241"/>
      <c r="COC69" s="244"/>
      <c r="COD69" s="241"/>
      <c r="COE69" s="241"/>
      <c r="COF69" s="244"/>
      <c r="COG69" s="244"/>
      <c r="COH69" s="244"/>
      <c r="COI69" s="241"/>
      <c r="COJ69" s="241"/>
      <c r="COK69" s="244"/>
      <c r="COL69" s="241"/>
      <c r="COM69" s="241"/>
      <c r="CON69" s="244"/>
      <c r="COO69" s="244"/>
      <c r="COP69" s="244"/>
      <c r="COQ69" s="241"/>
      <c r="COR69" s="241"/>
      <c r="COS69" s="244"/>
      <c r="COT69" s="241"/>
      <c r="COU69" s="241"/>
      <c r="COV69" s="244"/>
      <c r="COW69" s="244"/>
      <c r="COX69" s="244"/>
      <c r="COY69" s="241"/>
      <c r="COZ69" s="241"/>
      <c r="CPA69" s="244"/>
      <c r="CPB69" s="241"/>
      <c r="CPC69" s="241"/>
      <c r="CPD69" s="244"/>
      <c r="CPE69" s="244"/>
      <c r="CPF69" s="244"/>
      <c r="CPG69" s="241"/>
      <c r="CPH69" s="241"/>
      <c r="CPI69" s="244"/>
      <c r="CPJ69" s="241"/>
      <c r="CPK69" s="241"/>
      <c r="CPL69" s="244"/>
      <c r="CPM69" s="244"/>
      <c r="CPN69" s="244"/>
      <c r="CPO69" s="241"/>
      <c r="CPP69" s="241"/>
      <c r="CPQ69" s="244"/>
      <c r="CPR69" s="241"/>
      <c r="CPS69" s="241"/>
      <c r="CPT69" s="244"/>
      <c r="CPU69" s="244"/>
      <c r="CPV69" s="244"/>
      <c r="CPW69" s="241"/>
      <c r="CPX69" s="241"/>
      <c r="CPY69" s="244"/>
      <c r="CPZ69" s="241"/>
      <c r="CQA69" s="241"/>
      <c r="CQB69" s="244"/>
      <c r="CQC69" s="244"/>
      <c r="CQD69" s="244"/>
      <c r="CQE69" s="241"/>
      <c r="CQF69" s="241"/>
      <c r="CQG69" s="244"/>
      <c r="CQH69" s="241"/>
      <c r="CQI69" s="241"/>
      <c r="CQJ69" s="244"/>
      <c r="CQK69" s="244"/>
      <c r="CQL69" s="244"/>
      <c r="CQM69" s="241"/>
      <c r="CQN69" s="241"/>
      <c r="CQO69" s="244"/>
      <c r="CQP69" s="241"/>
      <c r="CQQ69" s="241"/>
      <c r="CQR69" s="244"/>
      <c r="CQS69" s="244"/>
      <c r="CQT69" s="244"/>
      <c r="CQU69" s="241"/>
      <c r="CQV69" s="241"/>
      <c r="CQW69" s="244"/>
      <c r="CQX69" s="241"/>
      <c r="CQY69" s="241"/>
      <c r="CQZ69" s="244"/>
      <c r="CRA69" s="244"/>
      <c r="CRB69" s="244"/>
      <c r="CRC69" s="241"/>
      <c r="CRD69" s="241"/>
      <c r="CRE69" s="244"/>
      <c r="CRF69" s="241"/>
      <c r="CRG69" s="241"/>
      <c r="CRH69" s="244"/>
      <c r="CRI69" s="244"/>
      <c r="CRJ69" s="244"/>
      <c r="CRK69" s="241"/>
      <c r="CRL69" s="241"/>
      <c r="CRM69" s="244"/>
      <c r="CRN69" s="241"/>
      <c r="CRO69" s="241"/>
      <c r="CRP69" s="244"/>
      <c r="CRQ69" s="244"/>
      <c r="CRR69" s="244"/>
      <c r="CRS69" s="241"/>
      <c r="CRT69" s="241"/>
      <c r="CRU69" s="244"/>
      <c r="CRV69" s="241"/>
      <c r="CRW69" s="241"/>
      <c r="CRX69" s="244"/>
      <c r="CRY69" s="244"/>
      <c r="CRZ69" s="244"/>
      <c r="CSA69" s="241"/>
      <c r="CSB69" s="241"/>
      <c r="CSC69" s="244"/>
      <c r="CSD69" s="241"/>
      <c r="CSE69" s="241"/>
      <c r="CSF69" s="244"/>
      <c r="CSG69" s="244"/>
      <c r="CSH69" s="244"/>
      <c r="CSI69" s="241"/>
      <c r="CSJ69" s="241"/>
      <c r="CSK69" s="244"/>
      <c r="CSL69" s="241"/>
      <c r="CSM69" s="241"/>
      <c r="CSN69" s="244"/>
      <c r="CSO69" s="244"/>
      <c r="CSP69" s="244"/>
      <c r="CSQ69" s="241"/>
      <c r="CSR69" s="241"/>
      <c r="CSS69" s="244"/>
      <c r="CST69" s="241"/>
      <c r="CSU69" s="241"/>
      <c r="CSV69" s="244"/>
      <c r="CSW69" s="244"/>
      <c r="CSX69" s="244"/>
      <c r="CSY69" s="241"/>
      <c r="CSZ69" s="241"/>
      <c r="CTA69" s="244"/>
      <c r="CTB69" s="241"/>
      <c r="CTC69" s="241"/>
      <c r="CTD69" s="244"/>
      <c r="CTE69" s="244"/>
      <c r="CTF69" s="244"/>
      <c r="CTG69" s="241"/>
      <c r="CTH69" s="241"/>
      <c r="CTI69" s="244"/>
      <c r="CTJ69" s="241"/>
      <c r="CTK69" s="241"/>
      <c r="CTL69" s="244"/>
      <c r="CTM69" s="244"/>
      <c r="CTN69" s="244"/>
      <c r="CTO69" s="241"/>
      <c r="CTP69" s="241"/>
      <c r="CTQ69" s="244"/>
      <c r="CTR69" s="241"/>
      <c r="CTS69" s="241"/>
      <c r="CTT69" s="244"/>
      <c r="CTU69" s="244"/>
      <c r="CTV69" s="244"/>
      <c r="CTW69" s="241"/>
      <c r="CTX69" s="241"/>
      <c r="CTY69" s="244"/>
      <c r="CTZ69" s="241"/>
      <c r="CUA69" s="241"/>
      <c r="CUB69" s="244"/>
      <c r="CUC69" s="244"/>
      <c r="CUD69" s="244"/>
      <c r="CUE69" s="241"/>
      <c r="CUF69" s="241"/>
      <c r="CUG69" s="244"/>
      <c r="CUH69" s="241"/>
      <c r="CUI69" s="241"/>
      <c r="CUJ69" s="244"/>
      <c r="CUK69" s="244"/>
      <c r="CUL69" s="244"/>
      <c r="CUM69" s="241"/>
      <c r="CUN69" s="241"/>
      <c r="CUO69" s="244"/>
      <c r="CUP69" s="241"/>
      <c r="CUQ69" s="241"/>
      <c r="CUR69" s="244"/>
      <c r="CUS69" s="244"/>
      <c r="CUT69" s="244"/>
      <c r="CUU69" s="241"/>
      <c r="CUV69" s="241"/>
      <c r="CUW69" s="244"/>
      <c r="CUX69" s="241"/>
      <c r="CUY69" s="241"/>
      <c r="CUZ69" s="244"/>
      <c r="CVA69" s="244"/>
      <c r="CVB69" s="244"/>
      <c r="CVC69" s="241"/>
      <c r="CVD69" s="241"/>
      <c r="CVE69" s="244"/>
      <c r="CVF69" s="241"/>
      <c r="CVG69" s="241"/>
      <c r="CVH69" s="244"/>
      <c r="CVI69" s="244"/>
      <c r="CVJ69" s="244"/>
      <c r="CVK69" s="241"/>
      <c r="CVL69" s="241"/>
      <c r="CVM69" s="244"/>
      <c r="CVN69" s="241"/>
      <c r="CVO69" s="241"/>
      <c r="CVP69" s="244"/>
      <c r="CVQ69" s="244"/>
      <c r="CVR69" s="244"/>
      <c r="CVS69" s="241"/>
      <c r="CVT69" s="241"/>
      <c r="CVU69" s="244"/>
      <c r="CVV69" s="241"/>
      <c r="CVW69" s="241"/>
      <c r="CVX69" s="244"/>
      <c r="CVY69" s="244"/>
      <c r="CVZ69" s="244"/>
      <c r="CWA69" s="241"/>
      <c r="CWB69" s="241"/>
      <c r="CWC69" s="244"/>
      <c r="CWD69" s="241"/>
      <c r="CWE69" s="241"/>
      <c r="CWF69" s="244"/>
      <c r="CWG69" s="244"/>
      <c r="CWH69" s="244"/>
      <c r="CWI69" s="241"/>
      <c r="CWJ69" s="241"/>
      <c r="CWK69" s="244"/>
      <c r="CWL69" s="241"/>
      <c r="CWM69" s="241"/>
      <c r="CWN69" s="244"/>
      <c r="CWO69" s="244"/>
      <c r="CWP69" s="244"/>
      <c r="CWQ69" s="241"/>
      <c r="CWR69" s="241"/>
      <c r="CWS69" s="244"/>
      <c r="CWT69" s="241"/>
      <c r="CWU69" s="241"/>
      <c r="CWV69" s="244"/>
      <c r="CWW69" s="244"/>
      <c r="CWX69" s="244"/>
      <c r="CWY69" s="241"/>
      <c r="CWZ69" s="241"/>
      <c r="CXA69" s="244"/>
      <c r="CXB69" s="241"/>
      <c r="CXC69" s="241"/>
      <c r="CXD69" s="244"/>
      <c r="CXE69" s="244"/>
      <c r="CXF69" s="244"/>
      <c r="CXG69" s="241"/>
      <c r="CXH69" s="241"/>
      <c r="CXI69" s="244"/>
      <c r="CXJ69" s="241"/>
      <c r="CXK69" s="241"/>
      <c r="CXL69" s="244"/>
      <c r="CXM69" s="244"/>
      <c r="CXN69" s="244"/>
      <c r="CXO69" s="241"/>
      <c r="CXP69" s="241"/>
      <c r="CXQ69" s="244"/>
      <c r="CXR69" s="241"/>
      <c r="CXS69" s="241"/>
      <c r="CXT69" s="244"/>
      <c r="CXU69" s="244"/>
      <c r="CXV69" s="244"/>
      <c r="CXW69" s="241"/>
      <c r="CXX69" s="241"/>
      <c r="CXY69" s="244"/>
      <c r="CXZ69" s="241"/>
      <c r="CYA69" s="241"/>
      <c r="CYB69" s="244"/>
      <c r="CYC69" s="244"/>
      <c r="CYD69" s="244"/>
      <c r="CYE69" s="241"/>
      <c r="CYF69" s="241"/>
      <c r="CYG69" s="244"/>
      <c r="CYH69" s="241"/>
      <c r="CYI69" s="241"/>
      <c r="CYJ69" s="244"/>
      <c r="CYK69" s="244"/>
      <c r="CYL69" s="244"/>
      <c r="CYM69" s="241"/>
      <c r="CYN69" s="241"/>
      <c r="CYO69" s="244"/>
      <c r="CYP69" s="241"/>
      <c r="CYQ69" s="241"/>
      <c r="CYR69" s="244"/>
      <c r="CYS69" s="244"/>
      <c r="CYT69" s="244"/>
      <c r="CYU69" s="241"/>
      <c r="CYV69" s="241"/>
      <c r="CYW69" s="244"/>
      <c r="CYX69" s="241"/>
      <c r="CYY69" s="241"/>
      <c r="CYZ69" s="244"/>
      <c r="CZA69" s="244"/>
      <c r="CZB69" s="244"/>
      <c r="CZC69" s="241"/>
      <c r="CZD69" s="241"/>
      <c r="CZE69" s="244"/>
      <c r="CZF69" s="241"/>
      <c r="CZG69" s="241"/>
      <c r="CZH69" s="244"/>
      <c r="CZI69" s="244"/>
      <c r="CZJ69" s="244"/>
      <c r="CZK69" s="241"/>
      <c r="CZL69" s="241"/>
      <c r="CZM69" s="244"/>
      <c r="CZN69" s="241"/>
      <c r="CZO69" s="241"/>
      <c r="CZP69" s="244"/>
      <c r="CZQ69" s="244"/>
      <c r="CZR69" s="244"/>
      <c r="CZS69" s="241"/>
      <c r="CZT69" s="241"/>
      <c r="CZU69" s="244"/>
      <c r="CZV69" s="241"/>
      <c r="CZW69" s="241"/>
      <c r="CZX69" s="244"/>
      <c r="CZY69" s="244"/>
      <c r="CZZ69" s="244"/>
      <c r="DAA69" s="241"/>
      <c r="DAB69" s="241"/>
      <c r="DAC69" s="244"/>
      <c r="DAD69" s="241"/>
      <c r="DAE69" s="241"/>
      <c r="DAF69" s="244"/>
      <c r="DAG69" s="244"/>
      <c r="DAH69" s="244"/>
      <c r="DAI69" s="241"/>
      <c r="DAJ69" s="241"/>
      <c r="DAK69" s="244"/>
      <c r="DAL69" s="241"/>
      <c r="DAM69" s="241"/>
      <c r="DAN69" s="244"/>
      <c r="DAO69" s="244"/>
      <c r="DAP69" s="244"/>
      <c r="DAQ69" s="241"/>
      <c r="DAR69" s="241"/>
      <c r="DAS69" s="244"/>
      <c r="DAT69" s="241"/>
      <c r="DAU69" s="241"/>
      <c r="DAV69" s="244"/>
      <c r="DAW69" s="244"/>
      <c r="DAX69" s="244"/>
      <c r="DAY69" s="241"/>
      <c r="DAZ69" s="241"/>
      <c r="DBA69" s="244"/>
      <c r="DBB69" s="241"/>
      <c r="DBC69" s="241"/>
      <c r="DBD69" s="244"/>
      <c r="DBE69" s="244"/>
      <c r="DBF69" s="244"/>
      <c r="DBG69" s="241"/>
      <c r="DBH69" s="241"/>
      <c r="DBI69" s="244"/>
      <c r="DBJ69" s="241"/>
      <c r="DBK69" s="241"/>
      <c r="DBL69" s="244"/>
      <c r="DBM69" s="244"/>
      <c r="DBN69" s="244"/>
      <c r="DBO69" s="241"/>
      <c r="DBP69" s="241"/>
      <c r="DBQ69" s="244"/>
      <c r="DBR69" s="241"/>
      <c r="DBS69" s="241"/>
      <c r="DBT69" s="244"/>
      <c r="DBU69" s="244"/>
      <c r="DBV69" s="244"/>
      <c r="DBW69" s="241"/>
      <c r="DBX69" s="241"/>
      <c r="DBY69" s="244"/>
      <c r="DBZ69" s="241"/>
      <c r="DCA69" s="241"/>
      <c r="DCB69" s="244"/>
      <c r="DCC69" s="244"/>
      <c r="DCD69" s="244"/>
      <c r="DCE69" s="241"/>
      <c r="DCF69" s="241"/>
      <c r="DCG69" s="244"/>
      <c r="DCH69" s="241"/>
      <c r="DCI69" s="241"/>
      <c r="DCJ69" s="244"/>
      <c r="DCK69" s="244"/>
      <c r="DCL69" s="244"/>
      <c r="DCM69" s="241"/>
      <c r="DCN69" s="241"/>
      <c r="DCO69" s="244"/>
      <c r="DCP69" s="241"/>
      <c r="DCQ69" s="241"/>
      <c r="DCR69" s="244"/>
      <c r="DCS69" s="244"/>
      <c r="DCT69" s="244"/>
      <c r="DCU69" s="241"/>
      <c r="DCV69" s="241"/>
      <c r="DCW69" s="244"/>
      <c r="DCX69" s="241"/>
      <c r="DCY69" s="241"/>
      <c r="DCZ69" s="244"/>
      <c r="DDA69" s="244"/>
      <c r="DDB69" s="244"/>
      <c r="DDC69" s="241"/>
      <c r="DDD69" s="241"/>
      <c r="DDE69" s="244"/>
      <c r="DDF69" s="241"/>
      <c r="DDG69" s="241"/>
      <c r="DDH69" s="244"/>
      <c r="DDI69" s="244"/>
      <c r="DDJ69" s="244"/>
      <c r="DDK69" s="241"/>
      <c r="DDL69" s="241"/>
      <c r="DDM69" s="244"/>
      <c r="DDN69" s="241"/>
      <c r="DDO69" s="241"/>
      <c r="DDP69" s="244"/>
      <c r="DDQ69" s="244"/>
      <c r="DDR69" s="244"/>
      <c r="DDS69" s="241"/>
      <c r="DDT69" s="241"/>
      <c r="DDU69" s="244"/>
      <c r="DDV69" s="241"/>
      <c r="DDW69" s="241"/>
      <c r="DDX69" s="244"/>
      <c r="DDY69" s="244"/>
      <c r="DDZ69" s="244"/>
      <c r="DEA69" s="241"/>
      <c r="DEB69" s="241"/>
      <c r="DEC69" s="244"/>
      <c r="DED69" s="241"/>
      <c r="DEE69" s="241"/>
      <c r="DEF69" s="244"/>
      <c r="DEG69" s="244"/>
      <c r="DEH69" s="244"/>
      <c r="DEI69" s="241"/>
      <c r="DEJ69" s="241"/>
      <c r="DEK69" s="244"/>
      <c r="DEL69" s="241"/>
      <c r="DEM69" s="241"/>
      <c r="DEN69" s="244"/>
      <c r="DEO69" s="244"/>
      <c r="DEP69" s="244"/>
      <c r="DEQ69" s="241"/>
      <c r="DER69" s="241"/>
      <c r="DES69" s="244"/>
      <c r="DET69" s="241"/>
      <c r="DEU69" s="241"/>
      <c r="DEV69" s="244"/>
      <c r="DEW69" s="244"/>
      <c r="DEX69" s="244"/>
      <c r="DEY69" s="241"/>
      <c r="DEZ69" s="241"/>
      <c r="DFA69" s="244"/>
      <c r="DFB69" s="241"/>
      <c r="DFC69" s="241"/>
      <c r="DFD69" s="244"/>
      <c r="DFE69" s="244"/>
      <c r="DFF69" s="244"/>
      <c r="DFG69" s="241"/>
      <c r="DFH69" s="241"/>
      <c r="DFI69" s="244"/>
      <c r="DFJ69" s="241"/>
      <c r="DFK69" s="241"/>
      <c r="DFL69" s="244"/>
      <c r="DFM69" s="244"/>
      <c r="DFN69" s="244"/>
      <c r="DFO69" s="241"/>
      <c r="DFP69" s="241"/>
      <c r="DFQ69" s="244"/>
      <c r="DFR69" s="241"/>
      <c r="DFS69" s="241"/>
      <c r="DFT69" s="244"/>
      <c r="DFU69" s="244"/>
      <c r="DFV69" s="244"/>
      <c r="DFW69" s="241"/>
      <c r="DFX69" s="241"/>
      <c r="DFY69" s="244"/>
      <c r="DFZ69" s="241"/>
      <c r="DGA69" s="241"/>
      <c r="DGB69" s="244"/>
      <c r="DGC69" s="244"/>
      <c r="DGD69" s="244"/>
      <c r="DGE69" s="241"/>
      <c r="DGF69" s="241"/>
      <c r="DGG69" s="244"/>
      <c r="DGH69" s="241"/>
      <c r="DGI69" s="241"/>
      <c r="DGJ69" s="244"/>
      <c r="DGK69" s="244"/>
      <c r="DGL69" s="244"/>
      <c r="DGM69" s="241"/>
      <c r="DGN69" s="241"/>
      <c r="DGO69" s="244"/>
      <c r="DGP69" s="241"/>
      <c r="DGQ69" s="241"/>
      <c r="DGR69" s="244"/>
      <c r="DGS69" s="244"/>
      <c r="DGT69" s="244"/>
      <c r="DGU69" s="241"/>
      <c r="DGV69" s="241"/>
      <c r="DGW69" s="244"/>
      <c r="DGX69" s="241"/>
      <c r="DGY69" s="241"/>
      <c r="DGZ69" s="244"/>
      <c r="DHA69" s="244"/>
      <c r="DHB69" s="244"/>
      <c r="DHC69" s="241"/>
      <c r="DHD69" s="241"/>
      <c r="DHE69" s="244"/>
      <c r="DHF69" s="241"/>
      <c r="DHG69" s="241"/>
      <c r="DHH69" s="244"/>
      <c r="DHI69" s="244"/>
      <c r="DHJ69" s="244"/>
      <c r="DHK69" s="241"/>
      <c r="DHL69" s="241"/>
      <c r="DHM69" s="244"/>
      <c r="DHN69" s="241"/>
      <c r="DHO69" s="241"/>
      <c r="DHP69" s="244"/>
      <c r="DHQ69" s="244"/>
      <c r="DHR69" s="244"/>
      <c r="DHS69" s="241"/>
      <c r="DHT69" s="241"/>
      <c r="DHU69" s="244"/>
      <c r="DHV69" s="241"/>
      <c r="DHW69" s="241"/>
      <c r="DHX69" s="244"/>
      <c r="DHY69" s="244"/>
      <c r="DHZ69" s="244"/>
      <c r="DIA69" s="241"/>
      <c r="DIB69" s="241"/>
      <c r="DIC69" s="244"/>
      <c r="DID69" s="241"/>
      <c r="DIE69" s="241"/>
      <c r="DIF69" s="244"/>
      <c r="DIG69" s="244"/>
      <c r="DIH69" s="244"/>
      <c r="DII69" s="241"/>
      <c r="DIJ69" s="241"/>
      <c r="DIK69" s="244"/>
      <c r="DIL69" s="241"/>
      <c r="DIM69" s="241"/>
      <c r="DIN69" s="244"/>
      <c r="DIO69" s="244"/>
      <c r="DIP69" s="244"/>
      <c r="DIQ69" s="241"/>
      <c r="DIR69" s="241"/>
      <c r="DIS69" s="244"/>
      <c r="DIT69" s="241"/>
      <c r="DIU69" s="241"/>
      <c r="DIV69" s="244"/>
      <c r="DIW69" s="244"/>
      <c r="DIX69" s="244"/>
      <c r="DIY69" s="241"/>
      <c r="DIZ69" s="241"/>
      <c r="DJA69" s="244"/>
      <c r="DJB69" s="241"/>
      <c r="DJC69" s="241"/>
      <c r="DJD69" s="244"/>
      <c r="DJE69" s="244"/>
      <c r="DJF69" s="244"/>
      <c r="DJG69" s="241"/>
      <c r="DJH69" s="241"/>
      <c r="DJI69" s="244"/>
      <c r="DJJ69" s="241"/>
      <c r="DJK69" s="241"/>
      <c r="DJL69" s="244"/>
      <c r="DJM69" s="244"/>
      <c r="DJN69" s="244"/>
      <c r="DJO69" s="241"/>
      <c r="DJP69" s="241"/>
      <c r="DJQ69" s="244"/>
      <c r="DJR69" s="241"/>
      <c r="DJS69" s="241"/>
      <c r="DJT69" s="244"/>
      <c r="DJU69" s="244"/>
      <c r="DJV69" s="244"/>
      <c r="DJW69" s="241"/>
      <c r="DJX69" s="241"/>
      <c r="DJY69" s="244"/>
      <c r="DJZ69" s="241"/>
      <c r="DKA69" s="241"/>
      <c r="DKB69" s="244"/>
      <c r="DKC69" s="244"/>
      <c r="DKD69" s="244"/>
      <c r="DKE69" s="241"/>
      <c r="DKF69" s="241"/>
      <c r="DKG69" s="244"/>
      <c r="DKH69" s="241"/>
      <c r="DKI69" s="241"/>
      <c r="DKJ69" s="244"/>
      <c r="DKK69" s="244"/>
      <c r="DKL69" s="244"/>
      <c r="DKM69" s="241"/>
      <c r="DKN69" s="241"/>
      <c r="DKO69" s="244"/>
      <c r="DKP69" s="241"/>
      <c r="DKQ69" s="241"/>
      <c r="DKR69" s="244"/>
      <c r="DKS69" s="244"/>
      <c r="DKT69" s="244"/>
      <c r="DKU69" s="241"/>
      <c r="DKV69" s="241"/>
      <c r="DKW69" s="244"/>
      <c r="DKX69" s="241"/>
      <c r="DKY69" s="241"/>
      <c r="DKZ69" s="244"/>
      <c r="DLA69" s="244"/>
      <c r="DLB69" s="244"/>
      <c r="DLC69" s="241"/>
      <c r="DLD69" s="241"/>
      <c r="DLE69" s="244"/>
      <c r="DLF69" s="241"/>
      <c r="DLG69" s="241"/>
      <c r="DLH69" s="244"/>
      <c r="DLI69" s="244"/>
      <c r="DLJ69" s="244"/>
      <c r="DLK69" s="241"/>
      <c r="DLL69" s="241"/>
      <c r="DLM69" s="244"/>
      <c r="DLN69" s="241"/>
      <c r="DLO69" s="241"/>
      <c r="DLP69" s="244"/>
      <c r="DLQ69" s="244"/>
      <c r="DLR69" s="244"/>
      <c r="DLS69" s="241"/>
      <c r="DLT69" s="241"/>
      <c r="DLU69" s="244"/>
      <c r="DLV69" s="241"/>
      <c r="DLW69" s="241"/>
      <c r="DLX69" s="244"/>
      <c r="DLY69" s="244"/>
      <c r="DLZ69" s="244"/>
      <c r="DMA69" s="241"/>
      <c r="DMB69" s="241"/>
      <c r="DMC69" s="244"/>
      <c r="DMD69" s="241"/>
      <c r="DME69" s="241"/>
      <c r="DMF69" s="244"/>
      <c r="DMG69" s="244"/>
      <c r="DMH69" s="244"/>
      <c r="DMI69" s="241"/>
      <c r="DMJ69" s="241"/>
      <c r="DMK69" s="244"/>
      <c r="DML69" s="241"/>
      <c r="DMM69" s="241"/>
      <c r="DMN69" s="244"/>
      <c r="DMO69" s="244"/>
      <c r="DMP69" s="244"/>
      <c r="DMQ69" s="241"/>
      <c r="DMR69" s="241"/>
      <c r="DMS69" s="244"/>
      <c r="DMT69" s="241"/>
      <c r="DMU69" s="241"/>
      <c r="DMV69" s="244"/>
      <c r="DMW69" s="244"/>
      <c r="DMX69" s="244"/>
      <c r="DMY69" s="241"/>
      <c r="DMZ69" s="241"/>
      <c r="DNA69" s="244"/>
      <c r="DNB69" s="241"/>
      <c r="DNC69" s="241"/>
      <c r="DND69" s="244"/>
      <c r="DNE69" s="244"/>
      <c r="DNF69" s="244"/>
      <c r="DNG69" s="241"/>
      <c r="DNH69" s="241"/>
      <c r="DNI69" s="244"/>
      <c r="DNJ69" s="241"/>
      <c r="DNK69" s="241"/>
      <c r="DNL69" s="244"/>
      <c r="DNM69" s="244"/>
      <c r="DNN69" s="244"/>
      <c r="DNO69" s="241"/>
      <c r="DNP69" s="241"/>
      <c r="DNQ69" s="244"/>
      <c r="DNR69" s="241"/>
      <c r="DNS69" s="241"/>
      <c r="DNT69" s="244"/>
      <c r="DNU69" s="244"/>
      <c r="DNV69" s="244"/>
      <c r="DNW69" s="241"/>
      <c r="DNX69" s="241"/>
      <c r="DNY69" s="244"/>
      <c r="DNZ69" s="241"/>
      <c r="DOA69" s="241"/>
      <c r="DOB69" s="244"/>
      <c r="DOC69" s="244"/>
      <c r="DOD69" s="244"/>
      <c r="DOE69" s="241"/>
      <c r="DOF69" s="241"/>
      <c r="DOG69" s="244"/>
      <c r="DOH69" s="241"/>
      <c r="DOI69" s="241"/>
      <c r="DOJ69" s="244"/>
      <c r="DOK69" s="244"/>
      <c r="DOL69" s="244"/>
      <c r="DOM69" s="241"/>
      <c r="DON69" s="241"/>
      <c r="DOO69" s="244"/>
      <c r="DOP69" s="241"/>
      <c r="DOQ69" s="241"/>
      <c r="DOR69" s="244"/>
      <c r="DOS69" s="244"/>
      <c r="DOT69" s="244"/>
      <c r="DOU69" s="241"/>
      <c r="DOV69" s="241"/>
      <c r="DOW69" s="244"/>
      <c r="DOX69" s="241"/>
      <c r="DOY69" s="241"/>
      <c r="DOZ69" s="244"/>
      <c r="DPA69" s="244"/>
      <c r="DPB69" s="244"/>
      <c r="DPC69" s="241"/>
      <c r="DPD69" s="241"/>
      <c r="DPE69" s="244"/>
      <c r="DPF69" s="241"/>
      <c r="DPG69" s="241"/>
      <c r="DPH69" s="244"/>
      <c r="DPI69" s="244"/>
      <c r="DPJ69" s="244"/>
      <c r="DPK69" s="241"/>
      <c r="DPL69" s="241"/>
      <c r="DPM69" s="244"/>
      <c r="DPN69" s="241"/>
      <c r="DPO69" s="241"/>
      <c r="DPP69" s="244"/>
      <c r="DPQ69" s="244"/>
      <c r="DPR69" s="244"/>
      <c r="DPS69" s="241"/>
      <c r="DPT69" s="241"/>
      <c r="DPU69" s="244"/>
      <c r="DPV69" s="241"/>
      <c r="DPW69" s="241"/>
      <c r="DPX69" s="244"/>
      <c r="DPY69" s="244"/>
      <c r="DPZ69" s="244"/>
      <c r="DQA69" s="241"/>
      <c r="DQB69" s="241"/>
      <c r="DQC69" s="244"/>
      <c r="DQD69" s="241"/>
      <c r="DQE69" s="241"/>
      <c r="DQF69" s="244"/>
      <c r="DQG69" s="244"/>
      <c r="DQH69" s="244"/>
      <c r="DQI69" s="241"/>
      <c r="DQJ69" s="241"/>
      <c r="DQK69" s="244"/>
      <c r="DQL69" s="241"/>
      <c r="DQM69" s="241"/>
      <c r="DQN69" s="244"/>
      <c r="DQO69" s="244"/>
      <c r="DQP69" s="244"/>
      <c r="DQQ69" s="241"/>
      <c r="DQR69" s="241"/>
      <c r="DQS69" s="244"/>
      <c r="DQT69" s="241"/>
      <c r="DQU69" s="241"/>
      <c r="DQV69" s="244"/>
      <c r="DQW69" s="244"/>
      <c r="DQX69" s="244"/>
      <c r="DQY69" s="241"/>
      <c r="DQZ69" s="241"/>
      <c r="DRA69" s="244"/>
      <c r="DRB69" s="241"/>
      <c r="DRC69" s="241"/>
      <c r="DRD69" s="244"/>
      <c r="DRE69" s="244"/>
      <c r="DRF69" s="244"/>
      <c r="DRG69" s="241"/>
      <c r="DRH69" s="241"/>
      <c r="DRI69" s="244"/>
      <c r="DRJ69" s="241"/>
      <c r="DRK69" s="241"/>
      <c r="DRL69" s="244"/>
      <c r="DRM69" s="244"/>
      <c r="DRN69" s="244"/>
      <c r="DRO69" s="241"/>
      <c r="DRP69" s="241"/>
      <c r="DRQ69" s="244"/>
      <c r="DRR69" s="241"/>
      <c r="DRS69" s="241"/>
      <c r="DRT69" s="244"/>
      <c r="DRU69" s="244"/>
      <c r="DRV69" s="244"/>
      <c r="DRW69" s="241"/>
      <c r="DRX69" s="241"/>
      <c r="DRY69" s="244"/>
      <c r="DRZ69" s="241"/>
      <c r="DSA69" s="241"/>
      <c r="DSB69" s="244"/>
      <c r="DSC69" s="244"/>
      <c r="DSD69" s="244"/>
      <c r="DSE69" s="241"/>
      <c r="DSF69" s="241"/>
      <c r="DSG69" s="244"/>
      <c r="DSH69" s="241"/>
      <c r="DSI69" s="241"/>
      <c r="DSJ69" s="244"/>
      <c r="DSK69" s="244"/>
      <c r="DSL69" s="244"/>
      <c r="DSM69" s="241"/>
      <c r="DSN69" s="241"/>
      <c r="DSO69" s="244"/>
      <c r="DSP69" s="241"/>
      <c r="DSQ69" s="241"/>
      <c r="DSR69" s="244"/>
      <c r="DSS69" s="244"/>
      <c r="DST69" s="244"/>
      <c r="DSU69" s="241"/>
      <c r="DSV69" s="241"/>
      <c r="DSW69" s="244"/>
      <c r="DSX69" s="241"/>
      <c r="DSY69" s="241"/>
      <c r="DSZ69" s="244"/>
      <c r="DTA69" s="244"/>
      <c r="DTB69" s="244"/>
      <c r="DTC69" s="241"/>
      <c r="DTD69" s="241"/>
      <c r="DTE69" s="244"/>
      <c r="DTF69" s="241"/>
      <c r="DTG69" s="241"/>
      <c r="DTH69" s="244"/>
      <c r="DTI69" s="244"/>
      <c r="DTJ69" s="244"/>
      <c r="DTK69" s="241"/>
      <c r="DTL69" s="241"/>
      <c r="DTM69" s="244"/>
      <c r="DTN69" s="241"/>
      <c r="DTO69" s="241"/>
      <c r="DTP69" s="244"/>
      <c r="DTQ69" s="244"/>
      <c r="DTR69" s="244"/>
      <c r="DTS69" s="241"/>
      <c r="DTT69" s="241"/>
      <c r="DTU69" s="244"/>
      <c r="DTV69" s="241"/>
      <c r="DTW69" s="241"/>
      <c r="DTX69" s="244"/>
      <c r="DTY69" s="244"/>
      <c r="DTZ69" s="244"/>
      <c r="DUA69" s="241"/>
      <c r="DUB69" s="241"/>
      <c r="DUC69" s="244"/>
      <c r="DUD69" s="241"/>
      <c r="DUE69" s="241"/>
      <c r="DUF69" s="244"/>
      <c r="DUG69" s="244"/>
      <c r="DUH69" s="244"/>
      <c r="DUI69" s="241"/>
      <c r="DUJ69" s="241"/>
      <c r="DUK69" s="244"/>
      <c r="DUL69" s="241"/>
      <c r="DUM69" s="241"/>
      <c r="DUN69" s="244"/>
      <c r="DUO69" s="244"/>
      <c r="DUP69" s="244"/>
      <c r="DUQ69" s="241"/>
      <c r="DUR69" s="241"/>
      <c r="DUS69" s="244"/>
      <c r="DUT69" s="241"/>
      <c r="DUU69" s="241"/>
      <c r="DUV69" s="244"/>
      <c r="DUW69" s="244"/>
      <c r="DUX69" s="244"/>
      <c r="DUY69" s="241"/>
      <c r="DUZ69" s="241"/>
      <c r="DVA69" s="244"/>
      <c r="DVB69" s="241"/>
      <c r="DVC69" s="241"/>
      <c r="DVD69" s="244"/>
      <c r="DVE69" s="244"/>
      <c r="DVF69" s="244"/>
      <c r="DVG69" s="241"/>
      <c r="DVH69" s="241"/>
      <c r="DVI69" s="244"/>
      <c r="DVJ69" s="241"/>
      <c r="DVK69" s="241"/>
      <c r="DVL69" s="244"/>
      <c r="DVM69" s="244"/>
      <c r="DVN69" s="244"/>
      <c r="DVO69" s="241"/>
      <c r="DVP69" s="241"/>
      <c r="DVQ69" s="244"/>
      <c r="DVR69" s="241"/>
      <c r="DVS69" s="241"/>
      <c r="DVT69" s="244"/>
      <c r="DVU69" s="244"/>
      <c r="DVV69" s="244"/>
      <c r="DVW69" s="241"/>
      <c r="DVX69" s="241"/>
      <c r="DVY69" s="244"/>
      <c r="DVZ69" s="241"/>
      <c r="DWA69" s="241"/>
      <c r="DWB69" s="244"/>
      <c r="DWC69" s="244"/>
      <c r="DWD69" s="244"/>
      <c r="DWE69" s="241"/>
      <c r="DWF69" s="241"/>
      <c r="DWG69" s="244"/>
      <c r="DWH69" s="241"/>
      <c r="DWI69" s="241"/>
      <c r="DWJ69" s="244"/>
      <c r="DWK69" s="244"/>
      <c r="DWL69" s="244"/>
      <c r="DWM69" s="241"/>
      <c r="DWN69" s="241"/>
      <c r="DWO69" s="244"/>
      <c r="DWP69" s="241"/>
      <c r="DWQ69" s="241"/>
      <c r="DWR69" s="244"/>
      <c r="DWS69" s="244"/>
      <c r="DWT69" s="244"/>
      <c r="DWU69" s="241"/>
      <c r="DWV69" s="241"/>
      <c r="DWW69" s="244"/>
      <c r="DWX69" s="241"/>
      <c r="DWY69" s="241"/>
      <c r="DWZ69" s="244"/>
      <c r="DXA69" s="244"/>
      <c r="DXB69" s="244"/>
      <c r="DXC69" s="241"/>
      <c r="DXD69" s="241"/>
      <c r="DXE69" s="244"/>
      <c r="DXF69" s="241"/>
      <c r="DXG69" s="241"/>
      <c r="DXH69" s="244"/>
      <c r="DXI69" s="244"/>
      <c r="DXJ69" s="244"/>
      <c r="DXK69" s="241"/>
      <c r="DXL69" s="241"/>
      <c r="DXM69" s="244"/>
      <c r="DXN69" s="241"/>
      <c r="DXO69" s="241"/>
      <c r="DXP69" s="244"/>
      <c r="DXQ69" s="244"/>
      <c r="DXR69" s="244"/>
      <c r="DXS69" s="241"/>
      <c r="DXT69" s="241"/>
      <c r="DXU69" s="244"/>
      <c r="DXV69" s="241"/>
      <c r="DXW69" s="241"/>
      <c r="DXX69" s="244"/>
      <c r="DXY69" s="244"/>
      <c r="DXZ69" s="244"/>
      <c r="DYA69" s="241"/>
      <c r="DYB69" s="241"/>
      <c r="DYC69" s="244"/>
      <c r="DYD69" s="241"/>
      <c r="DYE69" s="241"/>
      <c r="DYF69" s="244"/>
      <c r="DYG69" s="244"/>
      <c r="DYH69" s="244"/>
      <c r="DYI69" s="241"/>
      <c r="DYJ69" s="241"/>
      <c r="DYK69" s="244"/>
      <c r="DYL69" s="241"/>
      <c r="DYM69" s="241"/>
      <c r="DYN69" s="244"/>
      <c r="DYO69" s="244"/>
      <c r="DYP69" s="244"/>
      <c r="DYQ69" s="241"/>
      <c r="DYR69" s="241"/>
      <c r="DYS69" s="244"/>
      <c r="DYT69" s="241"/>
      <c r="DYU69" s="241"/>
      <c r="DYV69" s="244"/>
      <c r="DYW69" s="244"/>
      <c r="DYX69" s="244"/>
      <c r="DYY69" s="241"/>
      <c r="DYZ69" s="241"/>
      <c r="DZA69" s="244"/>
      <c r="DZB69" s="241"/>
      <c r="DZC69" s="241"/>
      <c r="DZD69" s="244"/>
      <c r="DZE69" s="244"/>
      <c r="DZF69" s="244"/>
      <c r="DZG69" s="241"/>
      <c r="DZH69" s="241"/>
      <c r="DZI69" s="244"/>
      <c r="DZJ69" s="241"/>
      <c r="DZK69" s="241"/>
      <c r="DZL69" s="244"/>
      <c r="DZM69" s="244"/>
      <c r="DZN69" s="244"/>
      <c r="DZO69" s="241"/>
      <c r="DZP69" s="241"/>
      <c r="DZQ69" s="244"/>
      <c r="DZR69" s="241"/>
      <c r="DZS69" s="241"/>
      <c r="DZT69" s="244"/>
      <c r="DZU69" s="244"/>
      <c r="DZV69" s="244"/>
      <c r="DZW69" s="241"/>
      <c r="DZX69" s="241"/>
      <c r="DZY69" s="244"/>
      <c r="DZZ69" s="241"/>
      <c r="EAA69" s="241"/>
      <c r="EAB69" s="244"/>
      <c r="EAC69" s="244"/>
      <c r="EAD69" s="244"/>
      <c r="EAE69" s="241"/>
      <c r="EAF69" s="241"/>
      <c r="EAG69" s="244"/>
      <c r="EAH69" s="241"/>
      <c r="EAI69" s="241"/>
      <c r="EAJ69" s="244"/>
      <c r="EAK69" s="244"/>
      <c r="EAL69" s="244"/>
      <c r="EAM69" s="241"/>
      <c r="EAN69" s="241"/>
      <c r="EAO69" s="244"/>
      <c r="EAP69" s="241"/>
      <c r="EAQ69" s="241"/>
      <c r="EAR69" s="244"/>
      <c r="EAS69" s="244"/>
      <c r="EAT69" s="244"/>
      <c r="EAU69" s="241"/>
      <c r="EAV69" s="241"/>
      <c r="EAW69" s="244"/>
      <c r="EAX69" s="241"/>
      <c r="EAY69" s="241"/>
      <c r="EAZ69" s="244"/>
      <c r="EBA69" s="244"/>
      <c r="EBB69" s="244"/>
      <c r="EBC69" s="241"/>
      <c r="EBD69" s="241"/>
      <c r="EBE69" s="244"/>
      <c r="EBF69" s="241"/>
      <c r="EBG69" s="241"/>
      <c r="EBH69" s="244"/>
      <c r="EBI69" s="244"/>
      <c r="EBJ69" s="244"/>
      <c r="EBK69" s="241"/>
      <c r="EBL69" s="241"/>
      <c r="EBM69" s="244"/>
      <c r="EBN69" s="241"/>
      <c r="EBO69" s="241"/>
      <c r="EBP69" s="244"/>
      <c r="EBQ69" s="244"/>
      <c r="EBR69" s="244"/>
      <c r="EBS69" s="241"/>
      <c r="EBT69" s="241"/>
      <c r="EBU69" s="244"/>
      <c r="EBV69" s="241"/>
      <c r="EBW69" s="241"/>
      <c r="EBX69" s="244"/>
      <c r="EBY69" s="244"/>
      <c r="EBZ69" s="244"/>
      <c r="ECA69" s="241"/>
      <c r="ECB69" s="241"/>
      <c r="ECC69" s="244"/>
      <c r="ECD69" s="241"/>
      <c r="ECE69" s="241"/>
      <c r="ECF69" s="244"/>
      <c r="ECG69" s="244"/>
      <c r="ECH69" s="244"/>
      <c r="ECI69" s="241"/>
      <c r="ECJ69" s="241"/>
      <c r="ECK69" s="244"/>
      <c r="ECL69" s="241"/>
      <c r="ECM69" s="241"/>
      <c r="ECN69" s="244"/>
      <c r="ECO69" s="244"/>
      <c r="ECP69" s="244"/>
      <c r="ECQ69" s="241"/>
      <c r="ECR69" s="241"/>
      <c r="ECS69" s="244"/>
      <c r="ECT69" s="241"/>
      <c r="ECU69" s="241"/>
      <c r="ECV69" s="244"/>
      <c r="ECW69" s="244"/>
      <c r="ECX69" s="244"/>
      <c r="ECY69" s="241"/>
      <c r="ECZ69" s="241"/>
      <c r="EDA69" s="244"/>
      <c r="EDB69" s="241"/>
      <c r="EDC69" s="241"/>
      <c r="EDD69" s="244"/>
      <c r="EDE69" s="244"/>
      <c r="EDF69" s="244"/>
      <c r="EDG69" s="241"/>
      <c r="EDH69" s="241"/>
      <c r="EDI69" s="244"/>
      <c r="EDJ69" s="241"/>
      <c r="EDK69" s="241"/>
      <c r="EDL69" s="244"/>
      <c r="EDM69" s="244"/>
      <c r="EDN69" s="244"/>
      <c r="EDO69" s="241"/>
      <c r="EDP69" s="241"/>
      <c r="EDQ69" s="244"/>
      <c r="EDR69" s="241"/>
      <c r="EDS69" s="241"/>
      <c r="EDT69" s="244"/>
      <c r="EDU69" s="244"/>
      <c r="EDV69" s="244"/>
      <c r="EDW69" s="241"/>
      <c r="EDX69" s="241"/>
      <c r="EDY69" s="244"/>
      <c r="EDZ69" s="241"/>
      <c r="EEA69" s="241"/>
      <c r="EEB69" s="244"/>
      <c r="EEC69" s="244"/>
      <c r="EED69" s="244"/>
      <c r="EEE69" s="241"/>
      <c r="EEF69" s="241"/>
      <c r="EEG69" s="244"/>
      <c r="EEH69" s="241"/>
      <c r="EEI69" s="241"/>
      <c r="EEJ69" s="244"/>
      <c r="EEK69" s="244"/>
      <c r="EEL69" s="244"/>
      <c r="EEM69" s="241"/>
      <c r="EEN69" s="241"/>
      <c r="EEO69" s="244"/>
      <c r="EEP69" s="241"/>
      <c r="EEQ69" s="241"/>
      <c r="EER69" s="244"/>
      <c r="EES69" s="244"/>
      <c r="EET69" s="244"/>
      <c r="EEU69" s="241"/>
      <c r="EEV69" s="241"/>
      <c r="EEW69" s="244"/>
      <c r="EEX69" s="241"/>
      <c r="EEY69" s="241"/>
      <c r="EEZ69" s="244"/>
      <c r="EFA69" s="244"/>
      <c r="EFB69" s="244"/>
      <c r="EFC69" s="241"/>
      <c r="EFD69" s="241"/>
      <c r="EFE69" s="244"/>
      <c r="EFF69" s="241"/>
      <c r="EFG69" s="241"/>
      <c r="EFH69" s="244"/>
      <c r="EFI69" s="244"/>
      <c r="EFJ69" s="244"/>
      <c r="EFK69" s="241"/>
      <c r="EFL69" s="241"/>
      <c r="EFM69" s="244"/>
      <c r="EFN69" s="241"/>
      <c r="EFO69" s="241"/>
      <c r="EFP69" s="244"/>
      <c r="EFQ69" s="244"/>
      <c r="EFR69" s="244"/>
      <c r="EFS69" s="241"/>
      <c r="EFT69" s="241"/>
      <c r="EFU69" s="244"/>
      <c r="EFV69" s="241"/>
      <c r="EFW69" s="241"/>
      <c r="EFX69" s="244"/>
      <c r="EFY69" s="244"/>
      <c r="EFZ69" s="244"/>
      <c r="EGA69" s="241"/>
      <c r="EGB69" s="241"/>
      <c r="EGC69" s="244"/>
      <c r="EGD69" s="241"/>
      <c r="EGE69" s="241"/>
      <c r="EGF69" s="244"/>
      <c r="EGG69" s="244"/>
      <c r="EGH69" s="244"/>
      <c r="EGI69" s="241"/>
      <c r="EGJ69" s="241"/>
      <c r="EGK69" s="244"/>
      <c r="EGL69" s="241"/>
      <c r="EGM69" s="241"/>
      <c r="EGN69" s="244"/>
      <c r="EGO69" s="244"/>
      <c r="EGP69" s="244"/>
      <c r="EGQ69" s="241"/>
      <c r="EGR69" s="241"/>
      <c r="EGS69" s="244"/>
      <c r="EGT69" s="241"/>
      <c r="EGU69" s="241"/>
      <c r="EGV69" s="244"/>
      <c r="EGW69" s="244"/>
      <c r="EGX69" s="244"/>
      <c r="EGY69" s="241"/>
      <c r="EGZ69" s="241"/>
      <c r="EHA69" s="244"/>
      <c r="EHB69" s="241"/>
      <c r="EHC69" s="241"/>
      <c r="EHD69" s="244"/>
      <c r="EHE69" s="244"/>
      <c r="EHF69" s="244"/>
      <c r="EHG69" s="241"/>
      <c r="EHH69" s="241"/>
      <c r="EHI69" s="244"/>
      <c r="EHJ69" s="241"/>
      <c r="EHK69" s="241"/>
      <c r="EHL69" s="244"/>
      <c r="EHM69" s="244"/>
      <c r="EHN69" s="244"/>
      <c r="EHO69" s="241"/>
      <c r="EHP69" s="241"/>
      <c r="EHQ69" s="244"/>
      <c r="EHR69" s="241"/>
      <c r="EHS69" s="241"/>
      <c r="EHT69" s="244"/>
      <c r="EHU69" s="244"/>
      <c r="EHV69" s="244"/>
      <c r="EHW69" s="241"/>
      <c r="EHX69" s="241"/>
      <c r="EHY69" s="244"/>
      <c r="EHZ69" s="241"/>
      <c r="EIA69" s="241"/>
      <c r="EIB69" s="244"/>
      <c r="EIC69" s="244"/>
      <c r="EID69" s="244"/>
      <c r="EIE69" s="241"/>
      <c r="EIF69" s="241"/>
      <c r="EIG69" s="244"/>
      <c r="EIH69" s="241"/>
      <c r="EII69" s="241"/>
      <c r="EIJ69" s="244"/>
      <c r="EIK69" s="244"/>
      <c r="EIL69" s="244"/>
      <c r="EIM69" s="241"/>
      <c r="EIN69" s="241"/>
      <c r="EIO69" s="244"/>
      <c r="EIP69" s="241"/>
      <c r="EIQ69" s="241"/>
      <c r="EIR69" s="244"/>
      <c r="EIS69" s="244"/>
      <c r="EIT69" s="244"/>
      <c r="EIU69" s="241"/>
      <c r="EIV69" s="241"/>
      <c r="EIW69" s="244"/>
      <c r="EIX69" s="241"/>
      <c r="EIY69" s="241"/>
      <c r="EIZ69" s="244"/>
      <c r="EJA69" s="244"/>
      <c r="EJB69" s="244"/>
      <c r="EJC69" s="241"/>
      <c r="EJD69" s="241"/>
      <c r="EJE69" s="244"/>
      <c r="EJF69" s="241"/>
      <c r="EJG69" s="241"/>
      <c r="EJH69" s="244"/>
      <c r="EJI69" s="244"/>
      <c r="EJJ69" s="244"/>
      <c r="EJK69" s="241"/>
      <c r="EJL69" s="241"/>
      <c r="EJM69" s="244"/>
      <c r="EJN69" s="241"/>
      <c r="EJO69" s="241"/>
      <c r="EJP69" s="244"/>
      <c r="EJQ69" s="244"/>
      <c r="EJR69" s="244"/>
      <c r="EJS69" s="241"/>
      <c r="EJT69" s="241"/>
      <c r="EJU69" s="244"/>
      <c r="EJV69" s="241"/>
      <c r="EJW69" s="241"/>
      <c r="EJX69" s="244"/>
      <c r="EJY69" s="244"/>
      <c r="EJZ69" s="244"/>
      <c r="EKA69" s="241"/>
      <c r="EKB69" s="241"/>
      <c r="EKC69" s="244"/>
      <c r="EKD69" s="241"/>
      <c r="EKE69" s="241"/>
      <c r="EKF69" s="244"/>
      <c r="EKG69" s="244"/>
      <c r="EKH69" s="244"/>
      <c r="EKI69" s="241"/>
      <c r="EKJ69" s="241"/>
      <c r="EKK69" s="244"/>
      <c r="EKL69" s="241"/>
      <c r="EKM69" s="241"/>
      <c r="EKN69" s="244"/>
      <c r="EKO69" s="244"/>
      <c r="EKP69" s="244"/>
      <c r="EKQ69" s="241"/>
      <c r="EKR69" s="241"/>
      <c r="EKS69" s="244"/>
      <c r="EKT69" s="241"/>
      <c r="EKU69" s="241"/>
      <c r="EKV69" s="244"/>
      <c r="EKW69" s="244"/>
      <c r="EKX69" s="244"/>
      <c r="EKY69" s="241"/>
      <c r="EKZ69" s="241"/>
      <c r="ELA69" s="244"/>
      <c r="ELB69" s="241"/>
      <c r="ELC69" s="241"/>
      <c r="ELD69" s="244"/>
      <c r="ELE69" s="244"/>
      <c r="ELF69" s="244"/>
      <c r="ELG69" s="241"/>
      <c r="ELH69" s="241"/>
      <c r="ELI69" s="244"/>
      <c r="ELJ69" s="241"/>
      <c r="ELK69" s="241"/>
      <c r="ELL69" s="244"/>
      <c r="ELM69" s="244"/>
      <c r="ELN69" s="244"/>
      <c r="ELO69" s="241"/>
      <c r="ELP69" s="241"/>
      <c r="ELQ69" s="244"/>
      <c r="ELR69" s="241"/>
      <c r="ELS69" s="241"/>
      <c r="ELT69" s="244"/>
      <c r="ELU69" s="244"/>
      <c r="ELV69" s="244"/>
      <c r="ELW69" s="241"/>
      <c r="ELX69" s="241"/>
      <c r="ELY69" s="244"/>
      <c r="ELZ69" s="241"/>
      <c r="EMA69" s="241"/>
      <c r="EMB69" s="244"/>
      <c r="EMC69" s="244"/>
      <c r="EMD69" s="244"/>
      <c r="EME69" s="241"/>
      <c r="EMF69" s="241"/>
      <c r="EMG69" s="244"/>
      <c r="EMH69" s="241"/>
      <c r="EMI69" s="241"/>
      <c r="EMJ69" s="244"/>
      <c r="EMK69" s="244"/>
      <c r="EML69" s="244"/>
      <c r="EMM69" s="241"/>
      <c r="EMN69" s="241"/>
      <c r="EMO69" s="244"/>
      <c r="EMP69" s="241"/>
      <c r="EMQ69" s="241"/>
      <c r="EMR69" s="244"/>
      <c r="EMS69" s="244"/>
      <c r="EMT69" s="244"/>
      <c r="EMU69" s="241"/>
      <c r="EMV69" s="241"/>
      <c r="EMW69" s="244"/>
      <c r="EMX69" s="241"/>
      <c r="EMY69" s="241"/>
      <c r="EMZ69" s="244"/>
      <c r="ENA69" s="244"/>
      <c r="ENB69" s="244"/>
      <c r="ENC69" s="241"/>
      <c r="END69" s="241"/>
      <c r="ENE69" s="244"/>
      <c r="ENF69" s="241"/>
      <c r="ENG69" s="241"/>
      <c r="ENH69" s="244"/>
      <c r="ENI69" s="244"/>
      <c r="ENJ69" s="244"/>
      <c r="ENK69" s="241"/>
      <c r="ENL69" s="241"/>
      <c r="ENM69" s="244"/>
      <c r="ENN69" s="241"/>
      <c r="ENO69" s="241"/>
      <c r="ENP69" s="244"/>
      <c r="ENQ69" s="244"/>
      <c r="ENR69" s="244"/>
      <c r="ENS69" s="241"/>
      <c r="ENT69" s="241"/>
      <c r="ENU69" s="244"/>
      <c r="ENV69" s="241"/>
      <c r="ENW69" s="241"/>
      <c r="ENX69" s="244"/>
      <c r="ENY69" s="244"/>
      <c r="ENZ69" s="244"/>
      <c r="EOA69" s="241"/>
      <c r="EOB69" s="241"/>
      <c r="EOC69" s="244"/>
      <c r="EOD69" s="241"/>
      <c r="EOE69" s="241"/>
      <c r="EOF69" s="244"/>
      <c r="EOG69" s="244"/>
      <c r="EOH69" s="244"/>
      <c r="EOI69" s="241"/>
      <c r="EOJ69" s="241"/>
      <c r="EOK69" s="244"/>
      <c r="EOL69" s="241"/>
      <c r="EOM69" s="241"/>
      <c r="EON69" s="244"/>
      <c r="EOO69" s="244"/>
      <c r="EOP69" s="244"/>
      <c r="EOQ69" s="241"/>
      <c r="EOR69" s="241"/>
      <c r="EOS69" s="244"/>
      <c r="EOT69" s="241"/>
      <c r="EOU69" s="241"/>
      <c r="EOV69" s="244"/>
      <c r="EOW69" s="244"/>
      <c r="EOX69" s="244"/>
      <c r="EOY69" s="241"/>
      <c r="EOZ69" s="241"/>
      <c r="EPA69" s="244"/>
      <c r="EPB69" s="241"/>
      <c r="EPC69" s="241"/>
      <c r="EPD69" s="244"/>
      <c r="EPE69" s="244"/>
      <c r="EPF69" s="244"/>
      <c r="EPG69" s="241"/>
      <c r="EPH69" s="241"/>
      <c r="EPI69" s="244"/>
      <c r="EPJ69" s="241"/>
      <c r="EPK69" s="241"/>
      <c r="EPL69" s="244"/>
      <c r="EPM69" s="244"/>
      <c r="EPN69" s="244"/>
      <c r="EPO69" s="241"/>
      <c r="EPP69" s="241"/>
      <c r="EPQ69" s="244"/>
      <c r="EPR69" s="241"/>
      <c r="EPS69" s="241"/>
      <c r="EPT69" s="244"/>
      <c r="EPU69" s="244"/>
      <c r="EPV69" s="244"/>
      <c r="EPW69" s="241"/>
      <c r="EPX69" s="241"/>
      <c r="EPY69" s="244"/>
      <c r="EPZ69" s="241"/>
      <c r="EQA69" s="241"/>
      <c r="EQB69" s="244"/>
      <c r="EQC69" s="244"/>
      <c r="EQD69" s="244"/>
      <c r="EQE69" s="241"/>
      <c r="EQF69" s="241"/>
      <c r="EQG69" s="244"/>
      <c r="EQH69" s="241"/>
      <c r="EQI69" s="241"/>
      <c r="EQJ69" s="244"/>
      <c r="EQK69" s="244"/>
      <c r="EQL69" s="244"/>
      <c r="EQM69" s="241"/>
      <c r="EQN69" s="241"/>
      <c r="EQO69" s="244"/>
      <c r="EQP69" s="241"/>
      <c r="EQQ69" s="241"/>
      <c r="EQR69" s="244"/>
      <c r="EQS69" s="244"/>
      <c r="EQT69" s="244"/>
      <c r="EQU69" s="241"/>
      <c r="EQV69" s="241"/>
      <c r="EQW69" s="244"/>
      <c r="EQX69" s="241"/>
      <c r="EQY69" s="241"/>
      <c r="EQZ69" s="244"/>
      <c r="ERA69" s="244"/>
      <c r="ERB69" s="244"/>
      <c r="ERC69" s="241"/>
      <c r="ERD69" s="241"/>
      <c r="ERE69" s="244"/>
      <c r="ERF69" s="241"/>
      <c r="ERG69" s="241"/>
      <c r="ERH69" s="244"/>
      <c r="ERI69" s="244"/>
      <c r="ERJ69" s="244"/>
      <c r="ERK69" s="241"/>
      <c r="ERL69" s="241"/>
      <c r="ERM69" s="244"/>
      <c r="ERN69" s="241"/>
      <c r="ERO69" s="241"/>
      <c r="ERP69" s="244"/>
      <c r="ERQ69" s="244"/>
      <c r="ERR69" s="244"/>
      <c r="ERS69" s="241"/>
      <c r="ERT69" s="241"/>
      <c r="ERU69" s="244"/>
      <c r="ERV69" s="241"/>
      <c r="ERW69" s="241"/>
      <c r="ERX69" s="244"/>
      <c r="ERY69" s="244"/>
      <c r="ERZ69" s="244"/>
      <c r="ESA69" s="241"/>
      <c r="ESB69" s="241"/>
      <c r="ESC69" s="244"/>
      <c r="ESD69" s="241"/>
      <c r="ESE69" s="241"/>
      <c r="ESF69" s="244"/>
      <c r="ESG69" s="244"/>
      <c r="ESH69" s="244"/>
      <c r="ESI69" s="241"/>
      <c r="ESJ69" s="241"/>
      <c r="ESK69" s="244"/>
      <c r="ESL69" s="241"/>
      <c r="ESM69" s="241"/>
      <c r="ESN69" s="244"/>
      <c r="ESO69" s="244"/>
      <c r="ESP69" s="244"/>
      <c r="ESQ69" s="241"/>
      <c r="ESR69" s="241"/>
      <c r="ESS69" s="244"/>
      <c r="EST69" s="241"/>
      <c r="ESU69" s="241"/>
      <c r="ESV69" s="244"/>
      <c r="ESW69" s="244"/>
      <c r="ESX69" s="244"/>
      <c r="ESY69" s="241"/>
      <c r="ESZ69" s="241"/>
      <c r="ETA69" s="244"/>
      <c r="ETB69" s="241"/>
      <c r="ETC69" s="241"/>
      <c r="ETD69" s="244"/>
      <c r="ETE69" s="244"/>
      <c r="ETF69" s="244"/>
      <c r="ETG69" s="241"/>
      <c r="ETH69" s="241"/>
      <c r="ETI69" s="244"/>
      <c r="ETJ69" s="241"/>
      <c r="ETK69" s="241"/>
      <c r="ETL69" s="244"/>
      <c r="ETM69" s="244"/>
      <c r="ETN69" s="244"/>
      <c r="ETO69" s="241"/>
      <c r="ETP69" s="241"/>
      <c r="ETQ69" s="244"/>
      <c r="ETR69" s="241"/>
      <c r="ETS69" s="241"/>
      <c r="ETT69" s="244"/>
      <c r="ETU69" s="244"/>
      <c r="ETV69" s="244"/>
      <c r="ETW69" s="241"/>
      <c r="ETX69" s="241"/>
      <c r="ETY69" s="244"/>
      <c r="ETZ69" s="241"/>
      <c r="EUA69" s="241"/>
      <c r="EUB69" s="244"/>
      <c r="EUC69" s="244"/>
      <c r="EUD69" s="244"/>
      <c r="EUE69" s="241"/>
      <c r="EUF69" s="241"/>
      <c r="EUG69" s="244"/>
      <c r="EUH69" s="241"/>
      <c r="EUI69" s="241"/>
      <c r="EUJ69" s="244"/>
      <c r="EUK69" s="244"/>
      <c r="EUL69" s="244"/>
      <c r="EUM69" s="241"/>
      <c r="EUN69" s="241"/>
      <c r="EUO69" s="244"/>
      <c r="EUP69" s="241"/>
      <c r="EUQ69" s="241"/>
      <c r="EUR69" s="244"/>
      <c r="EUS69" s="244"/>
      <c r="EUT69" s="244"/>
      <c r="EUU69" s="241"/>
      <c r="EUV69" s="241"/>
      <c r="EUW69" s="244"/>
      <c r="EUX69" s="241"/>
      <c r="EUY69" s="241"/>
      <c r="EUZ69" s="244"/>
      <c r="EVA69" s="244"/>
      <c r="EVB69" s="244"/>
      <c r="EVC69" s="241"/>
      <c r="EVD69" s="241"/>
      <c r="EVE69" s="244"/>
      <c r="EVF69" s="241"/>
      <c r="EVG69" s="241"/>
      <c r="EVH69" s="244"/>
      <c r="EVI69" s="244"/>
      <c r="EVJ69" s="244"/>
      <c r="EVK69" s="241"/>
      <c r="EVL69" s="241"/>
      <c r="EVM69" s="244"/>
      <c r="EVN69" s="241"/>
      <c r="EVO69" s="241"/>
      <c r="EVP69" s="244"/>
      <c r="EVQ69" s="244"/>
      <c r="EVR69" s="244"/>
      <c r="EVS69" s="241"/>
      <c r="EVT69" s="241"/>
      <c r="EVU69" s="244"/>
      <c r="EVV69" s="241"/>
      <c r="EVW69" s="241"/>
      <c r="EVX69" s="244"/>
      <c r="EVY69" s="244"/>
      <c r="EVZ69" s="244"/>
      <c r="EWA69" s="241"/>
      <c r="EWB69" s="241"/>
      <c r="EWC69" s="244"/>
      <c r="EWD69" s="241"/>
      <c r="EWE69" s="241"/>
      <c r="EWF69" s="244"/>
      <c r="EWG69" s="244"/>
      <c r="EWH69" s="244"/>
      <c r="EWI69" s="241"/>
      <c r="EWJ69" s="241"/>
      <c r="EWK69" s="244"/>
      <c r="EWL69" s="241"/>
      <c r="EWM69" s="241"/>
      <c r="EWN69" s="244"/>
      <c r="EWO69" s="244"/>
      <c r="EWP69" s="244"/>
      <c r="EWQ69" s="241"/>
      <c r="EWR69" s="241"/>
      <c r="EWS69" s="244"/>
      <c r="EWT69" s="241"/>
      <c r="EWU69" s="241"/>
      <c r="EWV69" s="244"/>
      <c r="EWW69" s="244"/>
      <c r="EWX69" s="244"/>
      <c r="EWY69" s="241"/>
      <c r="EWZ69" s="241"/>
      <c r="EXA69" s="244"/>
      <c r="EXB69" s="241"/>
      <c r="EXC69" s="241"/>
      <c r="EXD69" s="244"/>
      <c r="EXE69" s="244"/>
      <c r="EXF69" s="244"/>
      <c r="EXG69" s="241"/>
      <c r="EXH69" s="241"/>
      <c r="EXI69" s="244"/>
      <c r="EXJ69" s="241"/>
      <c r="EXK69" s="241"/>
      <c r="EXL69" s="244"/>
      <c r="EXM69" s="244"/>
      <c r="EXN69" s="244"/>
      <c r="EXO69" s="241"/>
      <c r="EXP69" s="241"/>
      <c r="EXQ69" s="244"/>
      <c r="EXR69" s="241"/>
      <c r="EXS69" s="241"/>
      <c r="EXT69" s="244"/>
      <c r="EXU69" s="244"/>
      <c r="EXV69" s="244"/>
      <c r="EXW69" s="241"/>
      <c r="EXX69" s="241"/>
      <c r="EXY69" s="244"/>
      <c r="EXZ69" s="241"/>
      <c r="EYA69" s="241"/>
      <c r="EYB69" s="244"/>
      <c r="EYC69" s="244"/>
      <c r="EYD69" s="244"/>
      <c r="EYE69" s="241"/>
      <c r="EYF69" s="241"/>
      <c r="EYG69" s="244"/>
      <c r="EYH69" s="241"/>
      <c r="EYI69" s="241"/>
      <c r="EYJ69" s="244"/>
      <c r="EYK69" s="244"/>
      <c r="EYL69" s="244"/>
      <c r="EYM69" s="241"/>
      <c r="EYN69" s="241"/>
      <c r="EYO69" s="244"/>
      <c r="EYP69" s="241"/>
      <c r="EYQ69" s="241"/>
      <c r="EYR69" s="244"/>
      <c r="EYS69" s="244"/>
      <c r="EYT69" s="244"/>
      <c r="EYU69" s="241"/>
      <c r="EYV69" s="241"/>
      <c r="EYW69" s="244"/>
      <c r="EYX69" s="241"/>
      <c r="EYY69" s="241"/>
      <c r="EYZ69" s="244"/>
      <c r="EZA69" s="244"/>
      <c r="EZB69" s="244"/>
      <c r="EZC69" s="241"/>
      <c r="EZD69" s="241"/>
      <c r="EZE69" s="244"/>
      <c r="EZF69" s="241"/>
      <c r="EZG69" s="241"/>
      <c r="EZH69" s="244"/>
      <c r="EZI69" s="244"/>
      <c r="EZJ69" s="244"/>
      <c r="EZK69" s="241"/>
      <c r="EZL69" s="241"/>
      <c r="EZM69" s="244"/>
      <c r="EZN69" s="241"/>
      <c r="EZO69" s="241"/>
      <c r="EZP69" s="244"/>
      <c r="EZQ69" s="244"/>
      <c r="EZR69" s="244"/>
      <c r="EZS69" s="241"/>
      <c r="EZT69" s="241"/>
      <c r="EZU69" s="244"/>
      <c r="EZV69" s="241"/>
      <c r="EZW69" s="241"/>
      <c r="EZX69" s="244"/>
      <c r="EZY69" s="244"/>
      <c r="EZZ69" s="244"/>
      <c r="FAA69" s="241"/>
      <c r="FAB69" s="241"/>
      <c r="FAC69" s="244"/>
      <c r="FAD69" s="241"/>
      <c r="FAE69" s="241"/>
      <c r="FAF69" s="244"/>
      <c r="FAG69" s="244"/>
      <c r="FAH69" s="244"/>
      <c r="FAI69" s="241"/>
      <c r="FAJ69" s="241"/>
      <c r="FAK69" s="244"/>
      <c r="FAL69" s="241"/>
      <c r="FAM69" s="241"/>
      <c r="FAN69" s="244"/>
      <c r="FAO69" s="244"/>
      <c r="FAP69" s="244"/>
      <c r="FAQ69" s="241"/>
      <c r="FAR69" s="241"/>
      <c r="FAS69" s="244"/>
      <c r="FAT69" s="241"/>
      <c r="FAU69" s="241"/>
      <c r="FAV69" s="244"/>
      <c r="FAW69" s="244"/>
      <c r="FAX69" s="244"/>
      <c r="FAY69" s="241"/>
      <c r="FAZ69" s="241"/>
      <c r="FBA69" s="244"/>
      <c r="FBB69" s="241"/>
      <c r="FBC69" s="241"/>
      <c r="FBD69" s="244"/>
      <c r="FBE69" s="244"/>
      <c r="FBF69" s="244"/>
      <c r="FBG69" s="241"/>
      <c r="FBH69" s="241"/>
      <c r="FBI69" s="244"/>
      <c r="FBJ69" s="241"/>
      <c r="FBK69" s="241"/>
      <c r="FBL69" s="244"/>
      <c r="FBM69" s="244"/>
      <c r="FBN69" s="244"/>
      <c r="FBO69" s="241"/>
      <c r="FBP69" s="241"/>
      <c r="FBQ69" s="244"/>
      <c r="FBR69" s="241"/>
      <c r="FBS69" s="241"/>
      <c r="FBT69" s="244"/>
      <c r="FBU69" s="244"/>
      <c r="FBV69" s="244"/>
      <c r="FBW69" s="241"/>
      <c r="FBX69" s="241"/>
      <c r="FBY69" s="244"/>
      <c r="FBZ69" s="241"/>
      <c r="FCA69" s="241"/>
      <c r="FCB69" s="244"/>
      <c r="FCC69" s="244"/>
      <c r="FCD69" s="244"/>
      <c r="FCE69" s="241"/>
      <c r="FCF69" s="241"/>
      <c r="FCG69" s="244"/>
      <c r="FCH69" s="241"/>
      <c r="FCI69" s="241"/>
      <c r="FCJ69" s="244"/>
      <c r="FCK69" s="244"/>
      <c r="FCL69" s="244"/>
      <c r="FCM69" s="241"/>
      <c r="FCN69" s="241"/>
      <c r="FCO69" s="244"/>
      <c r="FCP69" s="241"/>
      <c r="FCQ69" s="241"/>
      <c r="FCR69" s="244"/>
      <c r="FCS69" s="244"/>
      <c r="FCT69" s="244"/>
      <c r="FCU69" s="241"/>
      <c r="FCV69" s="241"/>
      <c r="FCW69" s="244"/>
      <c r="FCX69" s="241"/>
      <c r="FCY69" s="241"/>
      <c r="FCZ69" s="244"/>
      <c r="FDA69" s="244"/>
      <c r="FDB69" s="244"/>
      <c r="FDC69" s="241"/>
      <c r="FDD69" s="241"/>
      <c r="FDE69" s="244"/>
      <c r="FDF69" s="241"/>
      <c r="FDG69" s="241"/>
      <c r="FDH69" s="244"/>
      <c r="FDI69" s="244"/>
      <c r="FDJ69" s="244"/>
      <c r="FDK69" s="241"/>
      <c r="FDL69" s="241"/>
      <c r="FDM69" s="244"/>
      <c r="FDN69" s="241"/>
      <c r="FDO69" s="241"/>
      <c r="FDP69" s="244"/>
      <c r="FDQ69" s="244"/>
      <c r="FDR69" s="244"/>
      <c r="FDS69" s="241"/>
      <c r="FDT69" s="241"/>
      <c r="FDU69" s="244"/>
      <c r="FDV69" s="241"/>
      <c r="FDW69" s="241"/>
      <c r="FDX69" s="244"/>
      <c r="FDY69" s="244"/>
      <c r="FDZ69" s="244"/>
      <c r="FEA69" s="241"/>
      <c r="FEB69" s="241"/>
      <c r="FEC69" s="244"/>
      <c r="FED69" s="241"/>
      <c r="FEE69" s="241"/>
      <c r="FEF69" s="244"/>
      <c r="FEG69" s="244"/>
      <c r="FEH69" s="244"/>
      <c r="FEI69" s="241"/>
      <c r="FEJ69" s="241"/>
      <c r="FEK69" s="244"/>
      <c r="FEL69" s="241"/>
      <c r="FEM69" s="241"/>
      <c r="FEN69" s="244"/>
      <c r="FEO69" s="244"/>
      <c r="FEP69" s="244"/>
      <c r="FEQ69" s="241"/>
      <c r="FER69" s="241"/>
      <c r="FES69" s="244"/>
      <c r="FET69" s="241"/>
      <c r="FEU69" s="241"/>
      <c r="FEV69" s="244"/>
      <c r="FEW69" s="244"/>
      <c r="FEX69" s="244"/>
      <c r="FEY69" s="241"/>
      <c r="FEZ69" s="241"/>
      <c r="FFA69" s="244"/>
      <c r="FFB69" s="241"/>
      <c r="FFC69" s="241"/>
      <c r="FFD69" s="244"/>
      <c r="FFE69" s="244"/>
      <c r="FFF69" s="244"/>
      <c r="FFG69" s="241"/>
      <c r="FFH69" s="241"/>
      <c r="FFI69" s="244"/>
      <c r="FFJ69" s="241"/>
      <c r="FFK69" s="241"/>
      <c r="FFL69" s="244"/>
      <c r="FFM69" s="244"/>
      <c r="FFN69" s="244"/>
      <c r="FFO69" s="241"/>
      <c r="FFP69" s="241"/>
      <c r="FFQ69" s="244"/>
      <c r="FFR69" s="241"/>
      <c r="FFS69" s="241"/>
      <c r="FFT69" s="244"/>
      <c r="FFU69" s="244"/>
      <c r="FFV69" s="244"/>
      <c r="FFW69" s="241"/>
      <c r="FFX69" s="241"/>
      <c r="FFY69" s="244"/>
      <c r="FFZ69" s="241"/>
      <c r="FGA69" s="241"/>
      <c r="FGB69" s="244"/>
      <c r="FGC69" s="244"/>
      <c r="FGD69" s="244"/>
      <c r="FGE69" s="241"/>
      <c r="FGF69" s="241"/>
      <c r="FGG69" s="244"/>
      <c r="FGH69" s="241"/>
      <c r="FGI69" s="241"/>
      <c r="FGJ69" s="244"/>
      <c r="FGK69" s="244"/>
      <c r="FGL69" s="244"/>
      <c r="FGM69" s="241"/>
      <c r="FGN69" s="241"/>
      <c r="FGO69" s="244"/>
      <c r="FGP69" s="241"/>
      <c r="FGQ69" s="241"/>
      <c r="FGR69" s="244"/>
      <c r="FGS69" s="244"/>
      <c r="FGT69" s="244"/>
      <c r="FGU69" s="241"/>
      <c r="FGV69" s="241"/>
      <c r="FGW69" s="244"/>
      <c r="FGX69" s="241"/>
      <c r="FGY69" s="241"/>
      <c r="FGZ69" s="244"/>
      <c r="FHA69" s="244"/>
      <c r="FHB69" s="244"/>
      <c r="FHC69" s="241"/>
      <c r="FHD69" s="241"/>
      <c r="FHE69" s="244"/>
      <c r="FHF69" s="241"/>
      <c r="FHG69" s="241"/>
      <c r="FHH69" s="244"/>
      <c r="FHI69" s="244"/>
      <c r="FHJ69" s="244"/>
      <c r="FHK69" s="241"/>
      <c r="FHL69" s="241"/>
      <c r="FHM69" s="244"/>
      <c r="FHN69" s="241"/>
      <c r="FHO69" s="241"/>
      <c r="FHP69" s="244"/>
      <c r="FHQ69" s="244"/>
      <c r="FHR69" s="244"/>
      <c r="FHS69" s="241"/>
      <c r="FHT69" s="241"/>
      <c r="FHU69" s="244"/>
      <c r="FHV69" s="241"/>
      <c r="FHW69" s="241"/>
      <c r="FHX69" s="244"/>
      <c r="FHY69" s="244"/>
      <c r="FHZ69" s="244"/>
      <c r="FIA69" s="241"/>
      <c r="FIB69" s="241"/>
      <c r="FIC69" s="244"/>
      <c r="FID69" s="241"/>
      <c r="FIE69" s="241"/>
      <c r="FIF69" s="244"/>
      <c r="FIG69" s="244"/>
      <c r="FIH69" s="244"/>
      <c r="FII69" s="241"/>
      <c r="FIJ69" s="241"/>
      <c r="FIK69" s="244"/>
      <c r="FIL69" s="241"/>
      <c r="FIM69" s="241"/>
      <c r="FIN69" s="244"/>
      <c r="FIO69" s="244"/>
      <c r="FIP69" s="244"/>
      <c r="FIQ69" s="241"/>
      <c r="FIR69" s="241"/>
      <c r="FIS69" s="244"/>
      <c r="FIT69" s="241"/>
      <c r="FIU69" s="241"/>
      <c r="FIV69" s="244"/>
      <c r="FIW69" s="244"/>
      <c r="FIX69" s="244"/>
      <c r="FIY69" s="241"/>
      <c r="FIZ69" s="241"/>
      <c r="FJA69" s="244"/>
      <c r="FJB69" s="241"/>
      <c r="FJC69" s="241"/>
      <c r="FJD69" s="244"/>
      <c r="FJE69" s="244"/>
      <c r="FJF69" s="244"/>
      <c r="FJG69" s="241"/>
      <c r="FJH69" s="241"/>
      <c r="FJI69" s="244"/>
      <c r="FJJ69" s="241"/>
      <c r="FJK69" s="241"/>
      <c r="FJL69" s="244"/>
      <c r="FJM69" s="244"/>
      <c r="FJN69" s="244"/>
      <c r="FJO69" s="241"/>
      <c r="FJP69" s="241"/>
      <c r="FJQ69" s="244"/>
      <c r="FJR69" s="241"/>
      <c r="FJS69" s="241"/>
      <c r="FJT69" s="244"/>
      <c r="FJU69" s="244"/>
      <c r="FJV69" s="244"/>
      <c r="FJW69" s="241"/>
      <c r="FJX69" s="241"/>
      <c r="FJY69" s="244"/>
      <c r="FJZ69" s="241"/>
      <c r="FKA69" s="241"/>
      <c r="FKB69" s="244"/>
      <c r="FKC69" s="244"/>
      <c r="FKD69" s="244"/>
      <c r="FKE69" s="241"/>
      <c r="FKF69" s="241"/>
      <c r="FKG69" s="244"/>
      <c r="FKH69" s="241"/>
      <c r="FKI69" s="241"/>
      <c r="FKJ69" s="244"/>
      <c r="FKK69" s="244"/>
      <c r="FKL69" s="244"/>
      <c r="FKM69" s="241"/>
      <c r="FKN69" s="241"/>
      <c r="FKO69" s="244"/>
      <c r="FKP69" s="241"/>
      <c r="FKQ69" s="241"/>
      <c r="FKR69" s="244"/>
      <c r="FKS69" s="244"/>
      <c r="FKT69" s="244"/>
      <c r="FKU69" s="241"/>
      <c r="FKV69" s="241"/>
      <c r="FKW69" s="244"/>
      <c r="FKX69" s="241"/>
      <c r="FKY69" s="241"/>
      <c r="FKZ69" s="244"/>
      <c r="FLA69" s="244"/>
      <c r="FLB69" s="244"/>
      <c r="FLC69" s="241"/>
      <c r="FLD69" s="241"/>
      <c r="FLE69" s="244"/>
      <c r="FLF69" s="241"/>
      <c r="FLG69" s="241"/>
      <c r="FLH69" s="244"/>
      <c r="FLI69" s="244"/>
      <c r="FLJ69" s="244"/>
      <c r="FLK69" s="241"/>
      <c r="FLL69" s="241"/>
      <c r="FLM69" s="244"/>
      <c r="FLN69" s="241"/>
      <c r="FLO69" s="241"/>
      <c r="FLP69" s="244"/>
      <c r="FLQ69" s="244"/>
      <c r="FLR69" s="244"/>
      <c r="FLS69" s="241"/>
      <c r="FLT69" s="241"/>
      <c r="FLU69" s="244"/>
      <c r="FLV69" s="241"/>
      <c r="FLW69" s="241"/>
      <c r="FLX69" s="244"/>
      <c r="FLY69" s="244"/>
      <c r="FLZ69" s="244"/>
      <c r="FMA69" s="241"/>
      <c r="FMB69" s="241"/>
      <c r="FMC69" s="244"/>
      <c r="FMD69" s="241"/>
      <c r="FME69" s="241"/>
      <c r="FMF69" s="244"/>
      <c r="FMG69" s="244"/>
      <c r="FMH69" s="244"/>
      <c r="FMI69" s="241"/>
      <c r="FMJ69" s="241"/>
      <c r="FMK69" s="244"/>
      <c r="FML69" s="241"/>
      <c r="FMM69" s="241"/>
      <c r="FMN69" s="244"/>
      <c r="FMO69" s="244"/>
      <c r="FMP69" s="244"/>
      <c r="FMQ69" s="241"/>
      <c r="FMR69" s="241"/>
      <c r="FMS69" s="244"/>
      <c r="FMT69" s="241"/>
      <c r="FMU69" s="241"/>
      <c r="FMV69" s="244"/>
      <c r="FMW69" s="244"/>
      <c r="FMX69" s="244"/>
      <c r="FMY69" s="241"/>
      <c r="FMZ69" s="241"/>
      <c r="FNA69" s="244"/>
      <c r="FNB69" s="241"/>
      <c r="FNC69" s="241"/>
      <c r="FND69" s="244"/>
      <c r="FNE69" s="244"/>
      <c r="FNF69" s="244"/>
      <c r="FNG69" s="241"/>
      <c r="FNH69" s="241"/>
      <c r="FNI69" s="244"/>
      <c r="FNJ69" s="241"/>
      <c r="FNK69" s="241"/>
      <c r="FNL69" s="244"/>
      <c r="FNM69" s="244"/>
      <c r="FNN69" s="244"/>
      <c r="FNO69" s="241"/>
      <c r="FNP69" s="241"/>
      <c r="FNQ69" s="244"/>
      <c r="FNR69" s="241"/>
      <c r="FNS69" s="241"/>
      <c r="FNT69" s="244"/>
      <c r="FNU69" s="244"/>
      <c r="FNV69" s="244"/>
      <c r="FNW69" s="241"/>
      <c r="FNX69" s="241"/>
      <c r="FNY69" s="244"/>
      <c r="FNZ69" s="241"/>
      <c r="FOA69" s="241"/>
      <c r="FOB69" s="244"/>
      <c r="FOC69" s="244"/>
      <c r="FOD69" s="244"/>
      <c r="FOE69" s="241"/>
      <c r="FOF69" s="241"/>
      <c r="FOG69" s="244"/>
      <c r="FOH69" s="241"/>
      <c r="FOI69" s="241"/>
      <c r="FOJ69" s="244"/>
      <c r="FOK69" s="244"/>
      <c r="FOL69" s="244"/>
      <c r="FOM69" s="241"/>
      <c r="FON69" s="241"/>
      <c r="FOO69" s="244"/>
      <c r="FOP69" s="241"/>
      <c r="FOQ69" s="241"/>
      <c r="FOR69" s="244"/>
      <c r="FOS69" s="244"/>
      <c r="FOT69" s="244"/>
      <c r="FOU69" s="241"/>
      <c r="FOV69" s="241"/>
      <c r="FOW69" s="244"/>
      <c r="FOX69" s="241"/>
      <c r="FOY69" s="241"/>
      <c r="FOZ69" s="244"/>
      <c r="FPA69" s="244"/>
      <c r="FPB69" s="244"/>
      <c r="FPC69" s="241"/>
      <c r="FPD69" s="241"/>
      <c r="FPE69" s="244"/>
      <c r="FPF69" s="241"/>
      <c r="FPG69" s="241"/>
      <c r="FPH69" s="244"/>
      <c r="FPI69" s="244"/>
      <c r="FPJ69" s="244"/>
      <c r="FPK69" s="241"/>
      <c r="FPL69" s="241"/>
      <c r="FPM69" s="244"/>
      <c r="FPN69" s="241"/>
      <c r="FPO69" s="241"/>
      <c r="FPP69" s="244"/>
      <c r="FPQ69" s="244"/>
      <c r="FPR69" s="244"/>
      <c r="FPS69" s="241"/>
      <c r="FPT69" s="241"/>
      <c r="FPU69" s="244"/>
      <c r="FPV69" s="241"/>
      <c r="FPW69" s="241"/>
      <c r="FPX69" s="244"/>
      <c r="FPY69" s="244"/>
      <c r="FPZ69" s="244"/>
      <c r="FQA69" s="241"/>
      <c r="FQB69" s="241"/>
      <c r="FQC69" s="244"/>
      <c r="FQD69" s="241"/>
      <c r="FQE69" s="241"/>
      <c r="FQF69" s="244"/>
      <c r="FQG69" s="244"/>
      <c r="FQH69" s="244"/>
      <c r="FQI69" s="241"/>
      <c r="FQJ69" s="241"/>
      <c r="FQK69" s="244"/>
      <c r="FQL69" s="241"/>
      <c r="FQM69" s="241"/>
      <c r="FQN69" s="244"/>
      <c r="FQO69" s="244"/>
      <c r="FQP69" s="244"/>
      <c r="FQQ69" s="241"/>
      <c r="FQR69" s="241"/>
      <c r="FQS69" s="244"/>
      <c r="FQT69" s="241"/>
      <c r="FQU69" s="241"/>
      <c r="FQV69" s="244"/>
      <c r="FQW69" s="244"/>
      <c r="FQX69" s="244"/>
      <c r="FQY69" s="241"/>
      <c r="FQZ69" s="241"/>
      <c r="FRA69" s="244"/>
      <c r="FRB69" s="241"/>
      <c r="FRC69" s="241"/>
      <c r="FRD69" s="244"/>
      <c r="FRE69" s="244"/>
      <c r="FRF69" s="244"/>
      <c r="FRG69" s="241"/>
      <c r="FRH69" s="241"/>
      <c r="FRI69" s="244"/>
      <c r="FRJ69" s="241"/>
      <c r="FRK69" s="241"/>
      <c r="FRL69" s="244"/>
      <c r="FRM69" s="244"/>
      <c r="FRN69" s="244"/>
      <c r="FRO69" s="241"/>
      <c r="FRP69" s="241"/>
      <c r="FRQ69" s="244"/>
      <c r="FRR69" s="241"/>
      <c r="FRS69" s="241"/>
      <c r="FRT69" s="244"/>
      <c r="FRU69" s="244"/>
      <c r="FRV69" s="244"/>
      <c r="FRW69" s="241"/>
      <c r="FRX69" s="241"/>
      <c r="FRY69" s="244"/>
      <c r="FRZ69" s="241"/>
      <c r="FSA69" s="241"/>
      <c r="FSB69" s="244"/>
      <c r="FSC69" s="244"/>
      <c r="FSD69" s="244"/>
      <c r="FSE69" s="241"/>
      <c r="FSF69" s="241"/>
      <c r="FSG69" s="244"/>
      <c r="FSH69" s="241"/>
      <c r="FSI69" s="241"/>
      <c r="FSJ69" s="244"/>
      <c r="FSK69" s="244"/>
      <c r="FSL69" s="244"/>
      <c r="FSM69" s="241"/>
      <c r="FSN69" s="241"/>
      <c r="FSO69" s="244"/>
      <c r="FSP69" s="241"/>
      <c r="FSQ69" s="241"/>
      <c r="FSR69" s="244"/>
      <c r="FSS69" s="244"/>
      <c r="FST69" s="244"/>
      <c r="FSU69" s="241"/>
      <c r="FSV69" s="241"/>
      <c r="FSW69" s="244"/>
      <c r="FSX69" s="241"/>
      <c r="FSY69" s="241"/>
      <c r="FSZ69" s="244"/>
      <c r="FTA69" s="244"/>
      <c r="FTB69" s="244"/>
      <c r="FTC69" s="241"/>
      <c r="FTD69" s="241"/>
      <c r="FTE69" s="244"/>
      <c r="FTF69" s="241"/>
      <c r="FTG69" s="241"/>
      <c r="FTH69" s="244"/>
      <c r="FTI69" s="244"/>
      <c r="FTJ69" s="244"/>
      <c r="FTK69" s="241"/>
      <c r="FTL69" s="241"/>
      <c r="FTM69" s="244"/>
      <c r="FTN69" s="241"/>
      <c r="FTO69" s="241"/>
      <c r="FTP69" s="244"/>
      <c r="FTQ69" s="244"/>
      <c r="FTR69" s="244"/>
      <c r="FTS69" s="241"/>
      <c r="FTT69" s="241"/>
      <c r="FTU69" s="244"/>
      <c r="FTV69" s="241"/>
      <c r="FTW69" s="241"/>
      <c r="FTX69" s="244"/>
      <c r="FTY69" s="244"/>
      <c r="FTZ69" s="244"/>
      <c r="FUA69" s="241"/>
      <c r="FUB69" s="241"/>
      <c r="FUC69" s="244"/>
      <c r="FUD69" s="241"/>
      <c r="FUE69" s="241"/>
      <c r="FUF69" s="244"/>
      <c r="FUG69" s="244"/>
      <c r="FUH69" s="244"/>
      <c r="FUI69" s="241"/>
      <c r="FUJ69" s="241"/>
      <c r="FUK69" s="244"/>
      <c r="FUL69" s="241"/>
      <c r="FUM69" s="241"/>
      <c r="FUN69" s="244"/>
      <c r="FUO69" s="244"/>
      <c r="FUP69" s="244"/>
      <c r="FUQ69" s="241"/>
      <c r="FUR69" s="241"/>
      <c r="FUS69" s="244"/>
      <c r="FUT69" s="241"/>
      <c r="FUU69" s="241"/>
      <c r="FUV69" s="244"/>
      <c r="FUW69" s="244"/>
      <c r="FUX69" s="244"/>
      <c r="FUY69" s="241"/>
      <c r="FUZ69" s="241"/>
      <c r="FVA69" s="244"/>
      <c r="FVB69" s="241"/>
      <c r="FVC69" s="241"/>
      <c r="FVD69" s="244"/>
      <c r="FVE69" s="244"/>
      <c r="FVF69" s="244"/>
      <c r="FVG69" s="241"/>
      <c r="FVH69" s="241"/>
      <c r="FVI69" s="244"/>
      <c r="FVJ69" s="241"/>
      <c r="FVK69" s="241"/>
      <c r="FVL69" s="244"/>
      <c r="FVM69" s="244"/>
      <c r="FVN69" s="244"/>
      <c r="FVO69" s="241"/>
      <c r="FVP69" s="241"/>
      <c r="FVQ69" s="244"/>
      <c r="FVR69" s="241"/>
      <c r="FVS69" s="241"/>
      <c r="FVT69" s="244"/>
      <c r="FVU69" s="244"/>
      <c r="FVV69" s="244"/>
      <c r="FVW69" s="241"/>
      <c r="FVX69" s="241"/>
      <c r="FVY69" s="244"/>
      <c r="FVZ69" s="241"/>
      <c r="FWA69" s="241"/>
      <c r="FWB69" s="244"/>
      <c r="FWC69" s="244"/>
      <c r="FWD69" s="244"/>
      <c r="FWE69" s="241"/>
      <c r="FWF69" s="241"/>
      <c r="FWG69" s="244"/>
      <c r="FWH69" s="241"/>
      <c r="FWI69" s="241"/>
      <c r="FWJ69" s="244"/>
      <c r="FWK69" s="244"/>
      <c r="FWL69" s="244"/>
      <c r="FWM69" s="241"/>
      <c r="FWN69" s="241"/>
      <c r="FWO69" s="244"/>
      <c r="FWP69" s="241"/>
      <c r="FWQ69" s="241"/>
      <c r="FWR69" s="244"/>
      <c r="FWS69" s="244"/>
      <c r="FWT69" s="244"/>
      <c r="FWU69" s="241"/>
      <c r="FWV69" s="241"/>
      <c r="FWW69" s="244"/>
      <c r="FWX69" s="241"/>
      <c r="FWY69" s="241"/>
      <c r="FWZ69" s="244"/>
      <c r="FXA69" s="244"/>
      <c r="FXB69" s="244"/>
      <c r="FXC69" s="241"/>
      <c r="FXD69" s="241"/>
      <c r="FXE69" s="244"/>
      <c r="FXF69" s="241"/>
      <c r="FXG69" s="241"/>
      <c r="FXH69" s="244"/>
      <c r="FXI69" s="244"/>
      <c r="FXJ69" s="244"/>
      <c r="FXK69" s="241"/>
      <c r="FXL69" s="241"/>
      <c r="FXM69" s="244"/>
      <c r="FXN69" s="241"/>
      <c r="FXO69" s="241"/>
      <c r="FXP69" s="244"/>
      <c r="FXQ69" s="244"/>
      <c r="FXR69" s="244"/>
      <c r="FXS69" s="241"/>
      <c r="FXT69" s="241"/>
      <c r="FXU69" s="244"/>
      <c r="FXV69" s="241"/>
      <c r="FXW69" s="241"/>
      <c r="FXX69" s="244"/>
      <c r="FXY69" s="244"/>
      <c r="FXZ69" s="244"/>
      <c r="FYA69" s="241"/>
      <c r="FYB69" s="241"/>
      <c r="FYC69" s="244"/>
      <c r="FYD69" s="241"/>
      <c r="FYE69" s="241"/>
      <c r="FYF69" s="244"/>
      <c r="FYG69" s="244"/>
      <c r="FYH69" s="244"/>
      <c r="FYI69" s="241"/>
      <c r="FYJ69" s="241"/>
      <c r="FYK69" s="244"/>
      <c r="FYL69" s="241"/>
      <c r="FYM69" s="241"/>
      <c r="FYN69" s="244"/>
      <c r="FYO69" s="244"/>
      <c r="FYP69" s="244"/>
      <c r="FYQ69" s="241"/>
      <c r="FYR69" s="241"/>
      <c r="FYS69" s="244"/>
      <c r="FYT69" s="241"/>
      <c r="FYU69" s="241"/>
      <c r="FYV69" s="244"/>
      <c r="FYW69" s="244"/>
      <c r="FYX69" s="244"/>
      <c r="FYY69" s="241"/>
      <c r="FYZ69" s="241"/>
      <c r="FZA69" s="244"/>
      <c r="FZB69" s="241"/>
      <c r="FZC69" s="241"/>
      <c r="FZD69" s="244"/>
      <c r="FZE69" s="244"/>
      <c r="FZF69" s="244"/>
      <c r="FZG69" s="241"/>
      <c r="FZH69" s="241"/>
      <c r="FZI69" s="244"/>
      <c r="FZJ69" s="241"/>
      <c r="FZK69" s="241"/>
      <c r="FZL69" s="244"/>
      <c r="FZM69" s="244"/>
      <c r="FZN69" s="244"/>
      <c r="FZO69" s="241"/>
      <c r="FZP69" s="241"/>
      <c r="FZQ69" s="244"/>
      <c r="FZR69" s="241"/>
      <c r="FZS69" s="241"/>
      <c r="FZT69" s="244"/>
      <c r="FZU69" s="244"/>
      <c r="FZV69" s="244"/>
      <c r="FZW69" s="241"/>
      <c r="FZX69" s="241"/>
      <c r="FZY69" s="244"/>
      <c r="FZZ69" s="241"/>
      <c r="GAA69" s="241"/>
      <c r="GAB69" s="244"/>
      <c r="GAC69" s="244"/>
      <c r="GAD69" s="244"/>
      <c r="GAE69" s="241"/>
      <c r="GAF69" s="241"/>
      <c r="GAG69" s="244"/>
      <c r="GAH69" s="241"/>
      <c r="GAI69" s="241"/>
      <c r="GAJ69" s="244"/>
      <c r="GAK69" s="244"/>
      <c r="GAL69" s="244"/>
      <c r="GAM69" s="241"/>
      <c r="GAN69" s="241"/>
      <c r="GAO69" s="244"/>
      <c r="GAP69" s="241"/>
      <c r="GAQ69" s="241"/>
      <c r="GAR69" s="244"/>
      <c r="GAS69" s="244"/>
      <c r="GAT69" s="244"/>
      <c r="GAU69" s="241"/>
      <c r="GAV69" s="241"/>
      <c r="GAW69" s="244"/>
      <c r="GAX69" s="241"/>
      <c r="GAY69" s="241"/>
      <c r="GAZ69" s="244"/>
      <c r="GBA69" s="244"/>
      <c r="GBB69" s="244"/>
      <c r="GBC69" s="241"/>
      <c r="GBD69" s="241"/>
      <c r="GBE69" s="244"/>
      <c r="GBF69" s="241"/>
      <c r="GBG69" s="241"/>
      <c r="GBH69" s="244"/>
      <c r="GBI69" s="244"/>
      <c r="GBJ69" s="244"/>
      <c r="GBK69" s="241"/>
      <c r="GBL69" s="241"/>
      <c r="GBM69" s="244"/>
      <c r="GBN69" s="241"/>
      <c r="GBO69" s="241"/>
      <c r="GBP69" s="244"/>
      <c r="GBQ69" s="244"/>
      <c r="GBR69" s="244"/>
      <c r="GBS69" s="241"/>
      <c r="GBT69" s="241"/>
      <c r="GBU69" s="244"/>
      <c r="GBV69" s="241"/>
      <c r="GBW69" s="241"/>
      <c r="GBX69" s="244"/>
      <c r="GBY69" s="244"/>
      <c r="GBZ69" s="244"/>
      <c r="GCA69" s="241"/>
      <c r="GCB69" s="241"/>
      <c r="GCC69" s="244"/>
      <c r="GCD69" s="241"/>
      <c r="GCE69" s="241"/>
      <c r="GCF69" s="244"/>
      <c r="GCG69" s="244"/>
      <c r="GCH69" s="244"/>
      <c r="GCI69" s="241"/>
      <c r="GCJ69" s="241"/>
      <c r="GCK69" s="244"/>
      <c r="GCL69" s="241"/>
      <c r="GCM69" s="241"/>
      <c r="GCN69" s="244"/>
      <c r="GCO69" s="244"/>
      <c r="GCP69" s="244"/>
      <c r="GCQ69" s="241"/>
      <c r="GCR69" s="241"/>
      <c r="GCS69" s="244"/>
      <c r="GCT69" s="241"/>
      <c r="GCU69" s="241"/>
      <c r="GCV69" s="244"/>
      <c r="GCW69" s="244"/>
      <c r="GCX69" s="244"/>
      <c r="GCY69" s="241"/>
      <c r="GCZ69" s="241"/>
      <c r="GDA69" s="244"/>
      <c r="GDB69" s="241"/>
      <c r="GDC69" s="241"/>
      <c r="GDD69" s="244"/>
      <c r="GDE69" s="244"/>
      <c r="GDF69" s="244"/>
      <c r="GDG69" s="241"/>
      <c r="GDH69" s="241"/>
      <c r="GDI69" s="244"/>
      <c r="GDJ69" s="241"/>
      <c r="GDK69" s="241"/>
      <c r="GDL69" s="244"/>
      <c r="GDM69" s="244"/>
      <c r="GDN69" s="244"/>
      <c r="GDO69" s="241"/>
      <c r="GDP69" s="241"/>
      <c r="GDQ69" s="244"/>
      <c r="GDR69" s="241"/>
      <c r="GDS69" s="241"/>
      <c r="GDT69" s="244"/>
      <c r="GDU69" s="244"/>
      <c r="GDV69" s="244"/>
      <c r="GDW69" s="241"/>
      <c r="GDX69" s="241"/>
      <c r="GDY69" s="244"/>
      <c r="GDZ69" s="241"/>
      <c r="GEA69" s="241"/>
      <c r="GEB69" s="244"/>
      <c r="GEC69" s="244"/>
      <c r="GED69" s="244"/>
      <c r="GEE69" s="241"/>
      <c r="GEF69" s="241"/>
      <c r="GEG69" s="244"/>
      <c r="GEH69" s="241"/>
      <c r="GEI69" s="241"/>
      <c r="GEJ69" s="244"/>
      <c r="GEK69" s="244"/>
      <c r="GEL69" s="244"/>
      <c r="GEM69" s="241"/>
      <c r="GEN69" s="241"/>
      <c r="GEO69" s="244"/>
      <c r="GEP69" s="241"/>
      <c r="GEQ69" s="241"/>
      <c r="GER69" s="244"/>
      <c r="GES69" s="244"/>
      <c r="GET69" s="244"/>
      <c r="GEU69" s="241"/>
      <c r="GEV69" s="241"/>
      <c r="GEW69" s="244"/>
      <c r="GEX69" s="241"/>
      <c r="GEY69" s="241"/>
      <c r="GEZ69" s="244"/>
      <c r="GFA69" s="244"/>
      <c r="GFB69" s="244"/>
      <c r="GFC69" s="241"/>
      <c r="GFD69" s="241"/>
      <c r="GFE69" s="244"/>
      <c r="GFF69" s="241"/>
      <c r="GFG69" s="241"/>
      <c r="GFH69" s="244"/>
      <c r="GFI69" s="244"/>
      <c r="GFJ69" s="244"/>
      <c r="GFK69" s="241"/>
      <c r="GFL69" s="241"/>
      <c r="GFM69" s="244"/>
      <c r="GFN69" s="241"/>
      <c r="GFO69" s="241"/>
      <c r="GFP69" s="244"/>
      <c r="GFQ69" s="244"/>
      <c r="GFR69" s="244"/>
      <c r="GFS69" s="241"/>
      <c r="GFT69" s="241"/>
      <c r="GFU69" s="244"/>
      <c r="GFV69" s="241"/>
      <c r="GFW69" s="241"/>
      <c r="GFX69" s="244"/>
      <c r="GFY69" s="244"/>
      <c r="GFZ69" s="244"/>
      <c r="GGA69" s="241"/>
      <c r="GGB69" s="241"/>
      <c r="GGC69" s="244"/>
      <c r="GGD69" s="241"/>
      <c r="GGE69" s="241"/>
      <c r="GGF69" s="244"/>
      <c r="GGG69" s="244"/>
      <c r="GGH69" s="244"/>
      <c r="GGI69" s="241"/>
      <c r="GGJ69" s="241"/>
      <c r="GGK69" s="244"/>
      <c r="GGL69" s="241"/>
      <c r="GGM69" s="241"/>
      <c r="GGN69" s="244"/>
      <c r="GGO69" s="244"/>
      <c r="GGP69" s="244"/>
      <c r="GGQ69" s="241"/>
      <c r="GGR69" s="241"/>
      <c r="GGS69" s="244"/>
      <c r="GGT69" s="241"/>
      <c r="GGU69" s="241"/>
      <c r="GGV69" s="244"/>
      <c r="GGW69" s="244"/>
      <c r="GGX69" s="244"/>
      <c r="GGY69" s="241"/>
      <c r="GGZ69" s="241"/>
      <c r="GHA69" s="244"/>
      <c r="GHB69" s="241"/>
      <c r="GHC69" s="241"/>
      <c r="GHD69" s="244"/>
      <c r="GHE69" s="244"/>
      <c r="GHF69" s="244"/>
      <c r="GHG69" s="241"/>
      <c r="GHH69" s="241"/>
      <c r="GHI69" s="244"/>
      <c r="GHJ69" s="241"/>
      <c r="GHK69" s="241"/>
      <c r="GHL69" s="244"/>
      <c r="GHM69" s="244"/>
      <c r="GHN69" s="244"/>
      <c r="GHO69" s="241"/>
      <c r="GHP69" s="241"/>
      <c r="GHQ69" s="244"/>
      <c r="GHR69" s="241"/>
      <c r="GHS69" s="241"/>
      <c r="GHT69" s="244"/>
      <c r="GHU69" s="244"/>
      <c r="GHV69" s="244"/>
      <c r="GHW69" s="241"/>
      <c r="GHX69" s="241"/>
      <c r="GHY69" s="244"/>
      <c r="GHZ69" s="241"/>
      <c r="GIA69" s="241"/>
      <c r="GIB69" s="244"/>
      <c r="GIC69" s="244"/>
      <c r="GID69" s="244"/>
      <c r="GIE69" s="241"/>
      <c r="GIF69" s="241"/>
      <c r="GIG69" s="244"/>
      <c r="GIH69" s="241"/>
      <c r="GII69" s="241"/>
      <c r="GIJ69" s="244"/>
      <c r="GIK69" s="244"/>
      <c r="GIL69" s="244"/>
      <c r="GIM69" s="241"/>
      <c r="GIN69" s="241"/>
      <c r="GIO69" s="244"/>
      <c r="GIP69" s="241"/>
      <c r="GIQ69" s="241"/>
      <c r="GIR69" s="244"/>
      <c r="GIS69" s="244"/>
      <c r="GIT69" s="244"/>
      <c r="GIU69" s="241"/>
      <c r="GIV69" s="241"/>
      <c r="GIW69" s="244"/>
      <c r="GIX69" s="241"/>
      <c r="GIY69" s="241"/>
      <c r="GIZ69" s="244"/>
      <c r="GJA69" s="244"/>
      <c r="GJB69" s="244"/>
      <c r="GJC69" s="241"/>
      <c r="GJD69" s="241"/>
      <c r="GJE69" s="244"/>
      <c r="GJF69" s="241"/>
      <c r="GJG69" s="241"/>
      <c r="GJH69" s="244"/>
      <c r="GJI69" s="244"/>
      <c r="GJJ69" s="244"/>
      <c r="GJK69" s="241"/>
      <c r="GJL69" s="241"/>
      <c r="GJM69" s="244"/>
      <c r="GJN69" s="241"/>
      <c r="GJO69" s="241"/>
      <c r="GJP69" s="244"/>
      <c r="GJQ69" s="244"/>
      <c r="GJR69" s="244"/>
      <c r="GJS69" s="241"/>
      <c r="GJT69" s="241"/>
      <c r="GJU69" s="244"/>
      <c r="GJV69" s="241"/>
      <c r="GJW69" s="241"/>
      <c r="GJX69" s="244"/>
      <c r="GJY69" s="244"/>
      <c r="GJZ69" s="244"/>
      <c r="GKA69" s="241"/>
      <c r="GKB69" s="241"/>
      <c r="GKC69" s="244"/>
      <c r="GKD69" s="241"/>
      <c r="GKE69" s="241"/>
      <c r="GKF69" s="244"/>
      <c r="GKG69" s="244"/>
      <c r="GKH69" s="244"/>
      <c r="GKI69" s="241"/>
      <c r="GKJ69" s="241"/>
      <c r="GKK69" s="244"/>
      <c r="GKL69" s="241"/>
      <c r="GKM69" s="241"/>
      <c r="GKN69" s="244"/>
      <c r="GKO69" s="244"/>
      <c r="GKP69" s="244"/>
      <c r="GKQ69" s="241"/>
      <c r="GKR69" s="241"/>
      <c r="GKS69" s="244"/>
      <c r="GKT69" s="241"/>
      <c r="GKU69" s="241"/>
      <c r="GKV69" s="244"/>
      <c r="GKW69" s="244"/>
      <c r="GKX69" s="244"/>
      <c r="GKY69" s="241"/>
      <c r="GKZ69" s="241"/>
      <c r="GLA69" s="244"/>
      <c r="GLB69" s="241"/>
      <c r="GLC69" s="241"/>
      <c r="GLD69" s="244"/>
      <c r="GLE69" s="244"/>
      <c r="GLF69" s="244"/>
      <c r="GLG69" s="241"/>
      <c r="GLH69" s="241"/>
      <c r="GLI69" s="244"/>
      <c r="GLJ69" s="241"/>
      <c r="GLK69" s="241"/>
      <c r="GLL69" s="244"/>
      <c r="GLM69" s="244"/>
      <c r="GLN69" s="244"/>
      <c r="GLO69" s="241"/>
      <c r="GLP69" s="241"/>
      <c r="GLQ69" s="244"/>
      <c r="GLR69" s="241"/>
      <c r="GLS69" s="241"/>
      <c r="GLT69" s="244"/>
      <c r="GLU69" s="244"/>
      <c r="GLV69" s="244"/>
      <c r="GLW69" s="241"/>
      <c r="GLX69" s="241"/>
      <c r="GLY69" s="244"/>
      <c r="GLZ69" s="241"/>
      <c r="GMA69" s="241"/>
      <c r="GMB69" s="244"/>
      <c r="GMC69" s="244"/>
      <c r="GMD69" s="244"/>
      <c r="GME69" s="241"/>
      <c r="GMF69" s="241"/>
      <c r="GMG69" s="244"/>
      <c r="GMH69" s="241"/>
      <c r="GMI69" s="241"/>
      <c r="GMJ69" s="244"/>
      <c r="GMK69" s="244"/>
      <c r="GML69" s="244"/>
      <c r="GMM69" s="241"/>
      <c r="GMN69" s="241"/>
      <c r="GMO69" s="244"/>
      <c r="GMP69" s="241"/>
      <c r="GMQ69" s="241"/>
      <c r="GMR69" s="244"/>
      <c r="GMS69" s="244"/>
      <c r="GMT69" s="244"/>
      <c r="GMU69" s="241"/>
      <c r="GMV69" s="241"/>
      <c r="GMW69" s="244"/>
      <c r="GMX69" s="241"/>
      <c r="GMY69" s="241"/>
      <c r="GMZ69" s="244"/>
      <c r="GNA69" s="244"/>
      <c r="GNB69" s="244"/>
      <c r="GNC69" s="241"/>
      <c r="GND69" s="241"/>
      <c r="GNE69" s="244"/>
      <c r="GNF69" s="241"/>
      <c r="GNG69" s="241"/>
      <c r="GNH69" s="244"/>
      <c r="GNI69" s="244"/>
      <c r="GNJ69" s="244"/>
      <c r="GNK69" s="241"/>
      <c r="GNL69" s="241"/>
      <c r="GNM69" s="244"/>
      <c r="GNN69" s="241"/>
      <c r="GNO69" s="241"/>
      <c r="GNP69" s="244"/>
      <c r="GNQ69" s="244"/>
      <c r="GNR69" s="244"/>
      <c r="GNS69" s="241"/>
      <c r="GNT69" s="241"/>
      <c r="GNU69" s="244"/>
      <c r="GNV69" s="241"/>
      <c r="GNW69" s="241"/>
      <c r="GNX69" s="244"/>
      <c r="GNY69" s="244"/>
      <c r="GNZ69" s="244"/>
      <c r="GOA69" s="241"/>
      <c r="GOB69" s="241"/>
      <c r="GOC69" s="244"/>
      <c r="GOD69" s="241"/>
      <c r="GOE69" s="241"/>
      <c r="GOF69" s="244"/>
      <c r="GOG69" s="244"/>
      <c r="GOH69" s="244"/>
      <c r="GOI69" s="241"/>
      <c r="GOJ69" s="241"/>
      <c r="GOK69" s="244"/>
      <c r="GOL69" s="241"/>
      <c r="GOM69" s="241"/>
      <c r="GON69" s="244"/>
      <c r="GOO69" s="244"/>
      <c r="GOP69" s="244"/>
      <c r="GOQ69" s="241"/>
      <c r="GOR69" s="241"/>
      <c r="GOS69" s="244"/>
      <c r="GOT69" s="241"/>
      <c r="GOU69" s="241"/>
      <c r="GOV69" s="244"/>
      <c r="GOW69" s="244"/>
      <c r="GOX69" s="244"/>
      <c r="GOY69" s="241"/>
      <c r="GOZ69" s="241"/>
      <c r="GPA69" s="244"/>
      <c r="GPB69" s="241"/>
      <c r="GPC69" s="241"/>
      <c r="GPD69" s="244"/>
      <c r="GPE69" s="244"/>
      <c r="GPF69" s="244"/>
      <c r="GPG69" s="241"/>
      <c r="GPH69" s="241"/>
      <c r="GPI69" s="244"/>
      <c r="GPJ69" s="241"/>
      <c r="GPK69" s="241"/>
      <c r="GPL69" s="244"/>
      <c r="GPM69" s="244"/>
      <c r="GPN69" s="244"/>
      <c r="GPO69" s="241"/>
      <c r="GPP69" s="241"/>
      <c r="GPQ69" s="244"/>
      <c r="GPR69" s="241"/>
      <c r="GPS69" s="241"/>
      <c r="GPT69" s="244"/>
      <c r="GPU69" s="244"/>
      <c r="GPV69" s="244"/>
      <c r="GPW69" s="241"/>
      <c r="GPX69" s="241"/>
      <c r="GPY69" s="244"/>
      <c r="GPZ69" s="241"/>
      <c r="GQA69" s="241"/>
      <c r="GQB69" s="244"/>
      <c r="GQC69" s="244"/>
      <c r="GQD69" s="244"/>
      <c r="GQE69" s="241"/>
      <c r="GQF69" s="241"/>
      <c r="GQG69" s="244"/>
      <c r="GQH69" s="241"/>
      <c r="GQI69" s="241"/>
      <c r="GQJ69" s="244"/>
      <c r="GQK69" s="244"/>
      <c r="GQL69" s="244"/>
      <c r="GQM69" s="241"/>
      <c r="GQN69" s="241"/>
      <c r="GQO69" s="244"/>
      <c r="GQP69" s="241"/>
      <c r="GQQ69" s="241"/>
      <c r="GQR69" s="244"/>
      <c r="GQS69" s="244"/>
      <c r="GQT69" s="244"/>
      <c r="GQU69" s="241"/>
      <c r="GQV69" s="241"/>
      <c r="GQW69" s="244"/>
      <c r="GQX69" s="241"/>
      <c r="GQY69" s="241"/>
      <c r="GQZ69" s="244"/>
      <c r="GRA69" s="244"/>
      <c r="GRB69" s="244"/>
      <c r="GRC69" s="241"/>
      <c r="GRD69" s="241"/>
      <c r="GRE69" s="244"/>
      <c r="GRF69" s="241"/>
      <c r="GRG69" s="241"/>
      <c r="GRH69" s="244"/>
      <c r="GRI69" s="244"/>
      <c r="GRJ69" s="244"/>
      <c r="GRK69" s="241"/>
      <c r="GRL69" s="241"/>
      <c r="GRM69" s="244"/>
      <c r="GRN69" s="241"/>
      <c r="GRO69" s="241"/>
      <c r="GRP69" s="244"/>
      <c r="GRQ69" s="244"/>
      <c r="GRR69" s="244"/>
      <c r="GRS69" s="241"/>
      <c r="GRT69" s="241"/>
      <c r="GRU69" s="244"/>
      <c r="GRV69" s="241"/>
      <c r="GRW69" s="241"/>
      <c r="GRX69" s="244"/>
      <c r="GRY69" s="244"/>
      <c r="GRZ69" s="244"/>
      <c r="GSA69" s="241"/>
      <c r="GSB69" s="241"/>
      <c r="GSC69" s="244"/>
      <c r="GSD69" s="241"/>
      <c r="GSE69" s="241"/>
      <c r="GSF69" s="244"/>
      <c r="GSG69" s="244"/>
      <c r="GSH69" s="244"/>
      <c r="GSI69" s="241"/>
      <c r="GSJ69" s="241"/>
      <c r="GSK69" s="244"/>
      <c r="GSL69" s="241"/>
      <c r="GSM69" s="241"/>
      <c r="GSN69" s="244"/>
      <c r="GSO69" s="244"/>
      <c r="GSP69" s="244"/>
      <c r="GSQ69" s="241"/>
      <c r="GSR69" s="241"/>
      <c r="GSS69" s="244"/>
      <c r="GST69" s="241"/>
      <c r="GSU69" s="241"/>
      <c r="GSV69" s="244"/>
      <c r="GSW69" s="244"/>
      <c r="GSX69" s="244"/>
      <c r="GSY69" s="241"/>
      <c r="GSZ69" s="241"/>
      <c r="GTA69" s="244"/>
      <c r="GTB69" s="241"/>
      <c r="GTC69" s="241"/>
      <c r="GTD69" s="244"/>
      <c r="GTE69" s="244"/>
      <c r="GTF69" s="244"/>
      <c r="GTG69" s="241"/>
      <c r="GTH69" s="241"/>
      <c r="GTI69" s="244"/>
      <c r="GTJ69" s="241"/>
      <c r="GTK69" s="241"/>
      <c r="GTL69" s="244"/>
      <c r="GTM69" s="244"/>
      <c r="GTN69" s="244"/>
      <c r="GTO69" s="241"/>
      <c r="GTP69" s="241"/>
      <c r="GTQ69" s="244"/>
      <c r="GTR69" s="241"/>
      <c r="GTS69" s="241"/>
      <c r="GTT69" s="244"/>
      <c r="GTU69" s="244"/>
      <c r="GTV69" s="244"/>
      <c r="GTW69" s="241"/>
      <c r="GTX69" s="241"/>
      <c r="GTY69" s="244"/>
      <c r="GTZ69" s="241"/>
      <c r="GUA69" s="241"/>
      <c r="GUB69" s="244"/>
      <c r="GUC69" s="244"/>
      <c r="GUD69" s="244"/>
      <c r="GUE69" s="241"/>
      <c r="GUF69" s="241"/>
      <c r="GUG69" s="244"/>
      <c r="GUH69" s="241"/>
      <c r="GUI69" s="241"/>
      <c r="GUJ69" s="244"/>
      <c r="GUK69" s="244"/>
      <c r="GUL69" s="244"/>
      <c r="GUM69" s="241"/>
      <c r="GUN69" s="241"/>
      <c r="GUO69" s="244"/>
      <c r="GUP69" s="241"/>
      <c r="GUQ69" s="241"/>
      <c r="GUR69" s="244"/>
      <c r="GUS69" s="244"/>
      <c r="GUT69" s="244"/>
      <c r="GUU69" s="241"/>
      <c r="GUV69" s="241"/>
      <c r="GUW69" s="244"/>
      <c r="GUX69" s="241"/>
      <c r="GUY69" s="241"/>
      <c r="GUZ69" s="244"/>
      <c r="GVA69" s="244"/>
      <c r="GVB69" s="244"/>
      <c r="GVC69" s="241"/>
      <c r="GVD69" s="241"/>
      <c r="GVE69" s="244"/>
      <c r="GVF69" s="241"/>
      <c r="GVG69" s="241"/>
      <c r="GVH69" s="244"/>
      <c r="GVI69" s="244"/>
      <c r="GVJ69" s="244"/>
      <c r="GVK69" s="241"/>
      <c r="GVL69" s="241"/>
      <c r="GVM69" s="244"/>
      <c r="GVN69" s="241"/>
      <c r="GVO69" s="241"/>
      <c r="GVP69" s="244"/>
      <c r="GVQ69" s="244"/>
      <c r="GVR69" s="244"/>
      <c r="GVS69" s="241"/>
      <c r="GVT69" s="241"/>
      <c r="GVU69" s="244"/>
      <c r="GVV69" s="241"/>
      <c r="GVW69" s="241"/>
      <c r="GVX69" s="244"/>
      <c r="GVY69" s="244"/>
      <c r="GVZ69" s="244"/>
      <c r="GWA69" s="241"/>
      <c r="GWB69" s="241"/>
      <c r="GWC69" s="244"/>
      <c r="GWD69" s="241"/>
      <c r="GWE69" s="241"/>
      <c r="GWF69" s="244"/>
      <c r="GWG69" s="244"/>
      <c r="GWH69" s="244"/>
      <c r="GWI69" s="241"/>
      <c r="GWJ69" s="241"/>
      <c r="GWK69" s="244"/>
      <c r="GWL69" s="241"/>
      <c r="GWM69" s="241"/>
      <c r="GWN69" s="244"/>
      <c r="GWO69" s="244"/>
      <c r="GWP69" s="244"/>
      <c r="GWQ69" s="241"/>
      <c r="GWR69" s="241"/>
      <c r="GWS69" s="244"/>
      <c r="GWT69" s="241"/>
      <c r="GWU69" s="241"/>
      <c r="GWV69" s="244"/>
      <c r="GWW69" s="244"/>
      <c r="GWX69" s="244"/>
      <c r="GWY69" s="241"/>
      <c r="GWZ69" s="241"/>
      <c r="GXA69" s="244"/>
      <c r="GXB69" s="241"/>
      <c r="GXC69" s="241"/>
      <c r="GXD69" s="244"/>
      <c r="GXE69" s="244"/>
      <c r="GXF69" s="244"/>
      <c r="GXG69" s="241"/>
      <c r="GXH69" s="241"/>
      <c r="GXI69" s="244"/>
      <c r="GXJ69" s="241"/>
      <c r="GXK69" s="241"/>
      <c r="GXL69" s="244"/>
      <c r="GXM69" s="244"/>
      <c r="GXN69" s="244"/>
      <c r="GXO69" s="241"/>
      <c r="GXP69" s="241"/>
      <c r="GXQ69" s="244"/>
      <c r="GXR69" s="241"/>
      <c r="GXS69" s="241"/>
      <c r="GXT69" s="244"/>
      <c r="GXU69" s="244"/>
      <c r="GXV69" s="244"/>
      <c r="GXW69" s="241"/>
      <c r="GXX69" s="241"/>
      <c r="GXY69" s="244"/>
      <c r="GXZ69" s="241"/>
      <c r="GYA69" s="241"/>
      <c r="GYB69" s="244"/>
      <c r="GYC69" s="244"/>
      <c r="GYD69" s="244"/>
      <c r="GYE69" s="241"/>
      <c r="GYF69" s="241"/>
      <c r="GYG69" s="244"/>
      <c r="GYH69" s="241"/>
      <c r="GYI69" s="241"/>
      <c r="GYJ69" s="244"/>
      <c r="GYK69" s="244"/>
      <c r="GYL69" s="244"/>
      <c r="GYM69" s="241"/>
      <c r="GYN69" s="241"/>
      <c r="GYO69" s="244"/>
      <c r="GYP69" s="241"/>
      <c r="GYQ69" s="241"/>
      <c r="GYR69" s="244"/>
      <c r="GYS69" s="244"/>
      <c r="GYT69" s="244"/>
      <c r="GYU69" s="241"/>
      <c r="GYV69" s="241"/>
      <c r="GYW69" s="244"/>
      <c r="GYX69" s="241"/>
      <c r="GYY69" s="241"/>
      <c r="GYZ69" s="244"/>
      <c r="GZA69" s="244"/>
      <c r="GZB69" s="244"/>
      <c r="GZC69" s="241"/>
      <c r="GZD69" s="241"/>
      <c r="GZE69" s="244"/>
      <c r="GZF69" s="241"/>
      <c r="GZG69" s="241"/>
      <c r="GZH69" s="244"/>
      <c r="GZI69" s="244"/>
      <c r="GZJ69" s="244"/>
      <c r="GZK69" s="241"/>
      <c r="GZL69" s="241"/>
      <c r="GZM69" s="244"/>
      <c r="GZN69" s="241"/>
      <c r="GZO69" s="241"/>
      <c r="GZP69" s="244"/>
      <c r="GZQ69" s="244"/>
      <c r="GZR69" s="244"/>
      <c r="GZS69" s="241"/>
      <c r="GZT69" s="241"/>
      <c r="GZU69" s="244"/>
      <c r="GZV69" s="241"/>
      <c r="GZW69" s="241"/>
      <c r="GZX69" s="244"/>
      <c r="GZY69" s="244"/>
      <c r="GZZ69" s="244"/>
      <c r="HAA69" s="241"/>
      <c r="HAB69" s="241"/>
      <c r="HAC69" s="244"/>
      <c r="HAD69" s="241"/>
      <c r="HAE69" s="241"/>
      <c r="HAF69" s="244"/>
      <c r="HAG69" s="244"/>
      <c r="HAH69" s="244"/>
      <c r="HAI69" s="241"/>
      <c r="HAJ69" s="241"/>
      <c r="HAK69" s="244"/>
      <c r="HAL69" s="241"/>
      <c r="HAM69" s="241"/>
      <c r="HAN69" s="244"/>
      <c r="HAO69" s="244"/>
      <c r="HAP69" s="244"/>
      <c r="HAQ69" s="241"/>
      <c r="HAR69" s="241"/>
      <c r="HAS69" s="244"/>
      <c r="HAT69" s="241"/>
      <c r="HAU69" s="241"/>
      <c r="HAV69" s="244"/>
      <c r="HAW69" s="244"/>
      <c r="HAX69" s="244"/>
      <c r="HAY69" s="241"/>
      <c r="HAZ69" s="241"/>
      <c r="HBA69" s="244"/>
      <c r="HBB69" s="241"/>
      <c r="HBC69" s="241"/>
      <c r="HBD69" s="244"/>
      <c r="HBE69" s="244"/>
      <c r="HBF69" s="244"/>
      <c r="HBG69" s="241"/>
      <c r="HBH69" s="241"/>
      <c r="HBI69" s="244"/>
      <c r="HBJ69" s="241"/>
      <c r="HBK69" s="241"/>
      <c r="HBL69" s="244"/>
      <c r="HBM69" s="244"/>
      <c r="HBN69" s="244"/>
      <c r="HBO69" s="241"/>
      <c r="HBP69" s="241"/>
      <c r="HBQ69" s="244"/>
      <c r="HBR69" s="241"/>
      <c r="HBS69" s="241"/>
      <c r="HBT69" s="244"/>
      <c r="HBU69" s="244"/>
      <c r="HBV69" s="244"/>
      <c r="HBW69" s="241"/>
      <c r="HBX69" s="241"/>
      <c r="HBY69" s="244"/>
      <c r="HBZ69" s="241"/>
      <c r="HCA69" s="241"/>
      <c r="HCB69" s="244"/>
      <c r="HCC69" s="244"/>
      <c r="HCD69" s="244"/>
      <c r="HCE69" s="241"/>
      <c r="HCF69" s="241"/>
      <c r="HCG69" s="244"/>
      <c r="HCH69" s="241"/>
      <c r="HCI69" s="241"/>
      <c r="HCJ69" s="244"/>
      <c r="HCK69" s="244"/>
      <c r="HCL69" s="244"/>
      <c r="HCM69" s="241"/>
      <c r="HCN69" s="241"/>
      <c r="HCO69" s="244"/>
      <c r="HCP69" s="241"/>
      <c r="HCQ69" s="241"/>
      <c r="HCR69" s="244"/>
      <c r="HCS69" s="244"/>
      <c r="HCT69" s="244"/>
      <c r="HCU69" s="241"/>
      <c r="HCV69" s="241"/>
      <c r="HCW69" s="244"/>
      <c r="HCX69" s="241"/>
      <c r="HCY69" s="241"/>
      <c r="HCZ69" s="244"/>
      <c r="HDA69" s="244"/>
      <c r="HDB69" s="244"/>
      <c r="HDC69" s="241"/>
      <c r="HDD69" s="241"/>
      <c r="HDE69" s="244"/>
      <c r="HDF69" s="241"/>
      <c r="HDG69" s="241"/>
      <c r="HDH69" s="244"/>
      <c r="HDI69" s="244"/>
      <c r="HDJ69" s="244"/>
      <c r="HDK69" s="241"/>
      <c r="HDL69" s="241"/>
      <c r="HDM69" s="244"/>
      <c r="HDN69" s="241"/>
      <c r="HDO69" s="241"/>
      <c r="HDP69" s="244"/>
      <c r="HDQ69" s="244"/>
      <c r="HDR69" s="244"/>
      <c r="HDS69" s="241"/>
      <c r="HDT69" s="241"/>
      <c r="HDU69" s="244"/>
      <c r="HDV69" s="241"/>
      <c r="HDW69" s="241"/>
      <c r="HDX69" s="244"/>
      <c r="HDY69" s="244"/>
      <c r="HDZ69" s="244"/>
      <c r="HEA69" s="241"/>
      <c r="HEB69" s="241"/>
      <c r="HEC69" s="244"/>
      <c r="HED69" s="241"/>
      <c r="HEE69" s="241"/>
      <c r="HEF69" s="244"/>
      <c r="HEG69" s="244"/>
      <c r="HEH69" s="244"/>
      <c r="HEI69" s="241"/>
      <c r="HEJ69" s="241"/>
      <c r="HEK69" s="244"/>
      <c r="HEL69" s="241"/>
      <c r="HEM69" s="241"/>
      <c r="HEN69" s="244"/>
      <c r="HEO69" s="244"/>
      <c r="HEP69" s="244"/>
      <c r="HEQ69" s="241"/>
      <c r="HER69" s="241"/>
      <c r="HES69" s="244"/>
      <c r="HET69" s="241"/>
      <c r="HEU69" s="241"/>
      <c r="HEV69" s="244"/>
      <c r="HEW69" s="244"/>
      <c r="HEX69" s="244"/>
      <c r="HEY69" s="241"/>
      <c r="HEZ69" s="241"/>
      <c r="HFA69" s="244"/>
      <c r="HFB69" s="241"/>
      <c r="HFC69" s="241"/>
      <c r="HFD69" s="244"/>
      <c r="HFE69" s="244"/>
      <c r="HFF69" s="244"/>
      <c r="HFG69" s="241"/>
      <c r="HFH69" s="241"/>
      <c r="HFI69" s="244"/>
      <c r="HFJ69" s="241"/>
      <c r="HFK69" s="241"/>
      <c r="HFL69" s="244"/>
      <c r="HFM69" s="244"/>
      <c r="HFN69" s="244"/>
      <c r="HFO69" s="241"/>
      <c r="HFP69" s="241"/>
      <c r="HFQ69" s="244"/>
      <c r="HFR69" s="241"/>
      <c r="HFS69" s="241"/>
      <c r="HFT69" s="244"/>
      <c r="HFU69" s="244"/>
      <c r="HFV69" s="244"/>
      <c r="HFW69" s="241"/>
      <c r="HFX69" s="241"/>
      <c r="HFY69" s="244"/>
      <c r="HFZ69" s="241"/>
      <c r="HGA69" s="241"/>
      <c r="HGB69" s="244"/>
      <c r="HGC69" s="244"/>
      <c r="HGD69" s="244"/>
      <c r="HGE69" s="241"/>
      <c r="HGF69" s="241"/>
      <c r="HGG69" s="244"/>
      <c r="HGH69" s="241"/>
      <c r="HGI69" s="241"/>
      <c r="HGJ69" s="244"/>
      <c r="HGK69" s="244"/>
      <c r="HGL69" s="244"/>
      <c r="HGM69" s="241"/>
      <c r="HGN69" s="241"/>
      <c r="HGO69" s="244"/>
      <c r="HGP69" s="241"/>
      <c r="HGQ69" s="241"/>
      <c r="HGR69" s="244"/>
      <c r="HGS69" s="244"/>
      <c r="HGT69" s="244"/>
      <c r="HGU69" s="241"/>
      <c r="HGV69" s="241"/>
      <c r="HGW69" s="244"/>
      <c r="HGX69" s="241"/>
      <c r="HGY69" s="241"/>
      <c r="HGZ69" s="244"/>
      <c r="HHA69" s="244"/>
      <c r="HHB69" s="244"/>
      <c r="HHC69" s="241"/>
      <c r="HHD69" s="241"/>
      <c r="HHE69" s="244"/>
      <c r="HHF69" s="241"/>
      <c r="HHG69" s="241"/>
      <c r="HHH69" s="244"/>
      <c r="HHI69" s="244"/>
      <c r="HHJ69" s="244"/>
      <c r="HHK69" s="241"/>
      <c r="HHL69" s="241"/>
      <c r="HHM69" s="244"/>
      <c r="HHN69" s="241"/>
      <c r="HHO69" s="241"/>
      <c r="HHP69" s="244"/>
      <c r="HHQ69" s="244"/>
      <c r="HHR69" s="244"/>
      <c r="HHS69" s="241"/>
      <c r="HHT69" s="241"/>
      <c r="HHU69" s="244"/>
      <c r="HHV69" s="241"/>
      <c r="HHW69" s="241"/>
      <c r="HHX69" s="244"/>
      <c r="HHY69" s="244"/>
      <c r="HHZ69" s="244"/>
      <c r="HIA69" s="241"/>
      <c r="HIB69" s="241"/>
      <c r="HIC69" s="244"/>
      <c r="HID69" s="241"/>
      <c r="HIE69" s="241"/>
      <c r="HIF69" s="244"/>
      <c r="HIG69" s="244"/>
      <c r="HIH69" s="244"/>
      <c r="HII69" s="241"/>
      <c r="HIJ69" s="241"/>
      <c r="HIK69" s="244"/>
      <c r="HIL69" s="241"/>
      <c r="HIM69" s="241"/>
      <c r="HIN69" s="244"/>
      <c r="HIO69" s="244"/>
      <c r="HIP69" s="244"/>
      <c r="HIQ69" s="241"/>
      <c r="HIR69" s="241"/>
      <c r="HIS69" s="244"/>
      <c r="HIT69" s="241"/>
      <c r="HIU69" s="241"/>
      <c r="HIV69" s="244"/>
      <c r="HIW69" s="244"/>
      <c r="HIX69" s="244"/>
      <c r="HIY69" s="241"/>
      <c r="HIZ69" s="241"/>
      <c r="HJA69" s="244"/>
      <c r="HJB69" s="241"/>
      <c r="HJC69" s="241"/>
      <c r="HJD69" s="244"/>
      <c r="HJE69" s="244"/>
      <c r="HJF69" s="244"/>
      <c r="HJG69" s="241"/>
      <c r="HJH69" s="241"/>
      <c r="HJI69" s="244"/>
      <c r="HJJ69" s="241"/>
      <c r="HJK69" s="241"/>
      <c r="HJL69" s="244"/>
      <c r="HJM69" s="244"/>
      <c r="HJN69" s="244"/>
      <c r="HJO69" s="241"/>
      <c r="HJP69" s="241"/>
      <c r="HJQ69" s="244"/>
      <c r="HJR69" s="241"/>
      <c r="HJS69" s="241"/>
      <c r="HJT69" s="244"/>
      <c r="HJU69" s="244"/>
      <c r="HJV69" s="244"/>
      <c r="HJW69" s="241"/>
      <c r="HJX69" s="241"/>
      <c r="HJY69" s="244"/>
      <c r="HJZ69" s="241"/>
      <c r="HKA69" s="241"/>
      <c r="HKB69" s="244"/>
      <c r="HKC69" s="244"/>
      <c r="HKD69" s="244"/>
      <c r="HKE69" s="241"/>
      <c r="HKF69" s="241"/>
      <c r="HKG69" s="244"/>
      <c r="HKH69" s="241"/>
      <c r="HKI69" s="241"/>
      <c r="HKJ69" s="244"/>
      <c r="HKK69" s="244"/>
      <c r="HKL69" s="244"/>
      <c r="HKM69" s="241"/>
      <c r="HKN69" s="241"/>
      <c r="HKO69" s="244"/>
      <c r="HKP69" s="241"/>
      <c r="HKQ69" s="241"/>
      <c r="HKR69" s="244"/>
      <c r="HKS69" s="244"/>
      <c r="HKT69" s="244"/>
      <c r="HKU69" s="241"/>
      <c r="HKV69" s="241"/>
      <c r="HKW69" s="244"/>
      <c r="HKX69" s="241"/>
      <c r="HKY69" s="241"/>
      <c r="HKZ69" s="244"/>
      <c r="HLA69" s="244"/>
      <c r="HLB69" s="244"/>
      <c r="HLC69" s="241"/>
      <c r="HLD69" s="241"/>
      <c r="HLE69" s="244"/>
      <c r="HLF69" s="241"/>
      <c r="HLG69" s="241"/>
      <c r="HLH69" s="244"/>
      <c r="HLI69" s="244"/>
      <c r="HLJ69" s="244"/>
      <c r="HLK69" s="241"/>
      <c r="HLL69" s="241"/>
      <c r="HLM69" s="244"/>
      <c r="HLN69" s="241"/>
      <c r="HLO69" s="241"/>
      <c r="HLP69" s="244"/>
      <c r="HLQ69" s="244"/>
      <c r="HLR69" s="244"/>
      <c r="HLS69" s="241"/>
      <c r="HLT69" s="241"/>
      <c r="HLU69" s="244"/>
      <c r="HLV69" s="241"/>
      <c r="HLW69" s="241"/>
      <c r="HLX69" s="244"/>
      <c r="HLY69" s="244"/>
      <c r="HLZ69" s="244"/>
      <c r="HMA69" s="241"/>
      <c r="HMB69" s="241"/>
      <c r="HMC69" s="244"/>
      <c r="HMD69" s="241"/>
      <c r="HME69" s="241"/>
      <c r="HMF69" s="244"/>
      <c r="HMG69" s="244"/>
      <c r="HMH69" s="244"/>
      <c r="HMI69" s="241"/>
      <c r="HMJ69" s="241"/>
      <c r="HMK69" s="244"/>
      <c r="HML69" s="241"/>
      <c r="HMM69" s="241"/>
      <c r="HMN69" s="244"/>
      <c r="HMO69" s="244"/>
      <c r="HMP69" s="244"/>
      <c r="HMQ69" s="241"/>
      <c r="HMR69" s="241"/>
      <c r="HMS69" s="244"/>
      <c r="HMT69" s="241"/>
      <c r="HMU69" s="241"/>
      <c r="HMV69" s="244"/>
      <c r="HMW69" s="244"/>
      <c r="HMX69" s="244"/>
      <c r="HMY69" s="241"/>
      <c r="HMZ69" s="241"/>
      <c r="HNA69" s="244"/>
      <c r="HNB69" s="241"/>
      <c r="HNC69" s="241"/>
      <c r="HND69" s="244"/>
      <c r="HNE69" s="244"/>
      <c r="HNF69" s="244"/>
      <c r="HNG69" s="241"/>
      <c r="HNH69" s="241"/>
      <c r="HNI69" s="244"/>
      <c r="HNJ69" s="241"/>
      <c r="HNK69" s="241"/>
      <c r="HNL69" s="244"/>
      <c r="HNM69" s="244"/>
      <c r="HNN69" s="244"/>
      <c r="HNO69" s="241"/>
      <c r="HNP69" s="241"/>
      <c r="HNQ69" s="244"/>
      <c r="HNR69" s="241"/>
      <c r="HNS69" s="241"/>
      <c r="HNT69" s="244"/>
      <c r="HNU69" s="244"/>
      <c r="HNV69" s="244"/>
      <c r="HNW69" s="241"/>
      <c r="HNX69" s="241"/>
      <c r="HNY69" s="244"/>
      <c r="HNZ69" s="241"/>
      <c r="HOA69" s="241"/>
      <c r="HOB69" s="244"/>
      <c r="HOC69" s="244"/>
      <c r="HOD69" s="244"/>
      <c r="HOE69" s="241"/>
      <c r="HOF69" s="241"/>
      <c r="HOG69" s="244"/>
      <c r="HOH69" s="241"/>
      <c r="HOI69" s="241"/>
      <c r="HOJ69" s="244"/>
      <c r="HOK69" s="244"/>
      <c r="HOL69" s="244"/>
      <c r="HOM69" s="241"/>
      <c r="HON69" s="241"/>
      <c r="HOO69" s="244"/>
      <c r="HOP69" s="241"/>
      <c r="HOQ69" s="241"/>
      <c r="HOR69" s="244"/>
      <c r="HOS69" s="244"/>
      <c r="HOT69" s="244"/>
      <c r="HOU69" s="241"/>
      <c r="HOV69" s="241"/>
      <c r="HOW69" s="244"/>
      <c r="HOX69" s="241"/>
      <c r="HOY69" s="241"/>
      <c r="HOZ69" s="244"/>
      <c r="HPA69" s="244"/>
      <c r="HPB69" s="244"/>
      <c r="HPC69" s="241"/>
      <c r="HPD69" s="241"/>
      <c r="HPE69" s="244"/>
      <c r="HPF69" s="241"/>
      <c r="HPG69" s="241"/>
      <c r="HPH69" s="244"/>
      <c r="HPI69" s="244"/>
      <c r="HPJ69" s="244"/>
      <c r="HPK69" s="241"/>
      <c r="HPL69" s="241"/>
      <c r="HPM69" s="244"/>
      <c r="HPN69" s="241"/>
      <c r="HPO69" s="241"/>
      <c r="HPP69" s="244"/>
      <c r="HPQ69" s="244"/>
      <c r="HPR69" s="244"/>
      <c r="HPS69" s="241"/>
      <c r="HPT69" s="241"/>
      <c r="HPU69" s="244"/>
      <c r="HPV69" s="241"/>
      <c r="HPW69" s="241"/>
      <c r="HPX69" s="244"/>
      <c r="HPY69" s="244"/>
      <c r="HPZ69" s="244"/>
      <c r="HQA69" s="241"/>
      <c r="HQB69" s="241"/>
      <c r="HQC69" s="244"/>
      <c r="HQD69" s="241"/>
      <c r="HQE69" s="241"/>
      <c r="HQF69" s="244"/>
      <c r="HQG69" s="244"/>
      <c r="HQH69" s="244"/>
      <c r="HQI69" s="241"/>
      <c r="HQJ69" s="241"/>
      <c r="HQK69" s="244"/>
      <c r="HQL69" s="241"/>
      <c r="HQM69" s="241"/>
      <c r="HQN69" s="244"/>
      <c r="HQO69" s="244"/>
      <c r="HQP69" s="244"/>
      <c r="HQQ69" s="241"/>
      <c r="HQR69" s="241"/>
      <c r="HQS69" s="244"/>
      <c r="HQT69" s="241"/>
      <c r="HQU69" s="241"/>
      <c r="HQV69" s="244"/>
      <c r="HQW69" s="244"/>
      <c r="HQX69" s="244"/>
      <c r="HQY69" s="241"/>
      <c r="HQZ69" s="241"/>
      <c r="HRA69" s="244"/>
      <c r="HRB69" s="241"/>
      <c r="HRC69" s="241"/>
      <c r="HRD69" s="244"/>
      <c r="HRE69" s="244"/>
      <c r="HRF69" s="244"/>
      <c r="HRG69" s="241"/>
      <c r="HRH69" s="241"/>
      <c r="HRI69" s="244"/>
      <c r="HRJ69" s="241"/>
      <c r="HRK69" s="241"/>
      <c r="HRL69" s="244"/>
      <c r="HRM69" s="244"/>
      <c r="HRN69" s="244"/>
      <c r="HRO69" s="241"/>
      <c r="HRP69" s="241"/>
      <c r="HRQ69" s="244"/>
      <c r="HRR69" s="241"/>
      <c r="HRS69" s="241"/>
      <c r="HRT69" s="244"/>
      <c r="HRU69" s="244"/>
      <c r="HRV69" s="244"/>
      <c r="HRW69" s="241"/>
      <c r="HRX69" s="241"/>
      <c r="HRY69" s="244"/>
      <c r="HRZ69" s="241"/>
      <c r="HSA69" s="241"/>
      <c r="HSB69" s="244"/>
      <c r="HSC69" s="244"/>
      <c r="HSD69" s="244"/>
      <c r="HSE69" s="241"/>
      <c r="HSF69" s="241"/>
      <c r="HSG69" s="244"/>
      <c r="HSH69" s="241"/>
      <c r="HSI69" s="241"/>
      <c r="HSJ69" s="244"/>
      <c r="HSK69" s="244"/>
      <c r="HSL69" s="244"/>
      <c r="HSM69" s="241"/>
      <c r="HSN69" s="241"/>
      <c r="HSO69" s="244"/>
      <c r="HSP69" s="241"/>
      <c r="HSQ69" s="241"/>
      <c r="HSR69" s="244"/>
      <c r="HSS69" s="244"/>
      <c r="HST69" s="244"/>
      <c r="HSU69" s="241"/>
      <c r="HSV69" s="241"/>
      <c r="HSW69" s="244"/>
      <c r="HSX69" s="241"/>
      <c r="HSY69" s="241"/>
      <c r="HSZ69" s="244"/>
      <c r="HTA69" s="244"/>
      <c r="HTB69" s="244"/>
      <c r="HTC69" s="241"/>
      <c r="HTD69" s="241"/>
      <c r="HTE69" s="244"/>
      <c r="HTF69" s="241"/>
      <c r="HTG69" s="241"/>
      <c r="HTH69" s="244"/>
      <c r="HTI69" s="244"/>
      <c r="HTJ69" s="244"/>
      <c r="HTK69" s="241"/>
      <c r="HTL69" s="241"/>
      <c r="HTM69" s="244"/>
      <c r="HTN69" s="241"/>
      <c r="HTO69" s="241"/>
      <c r="HTP69" s="244"/>
      <c r="HTQ69" s="244"/>
      <c r="HTR69" s="244"/>
      <c r="HTS69" s="241"/>
      <c r="HTT69" s="241"/>
      <c r="HTU69" s="244"/>
      <c r="HTV69" s="241"/>
      <c r="HTW69" s="241"/>
      <c r="HTX69" s="244"/>
      <c r="HTY69" s="244"/>
      <c r="HTZ69" s="244"/>
      <c r="HUA69" s="241"/>
      <c r="HUB69" s="241"/>
      <c r="HUC69" s="244"/>
      <c r="HUD69" s="241"/>
      <c r="HUE69" s="241"/>
      <c r="HUF69" s="244"/>
      <c r="HUG69" s="244"/>
      <c r="HUH69" s="244"/>
      <c r="HUI69" s="241"/>
      <c r="HUJ69" s="241"/>
      <c r="HUK69" s="244"/>
      <c r="HUL69" s="241"/>
      <c r="HUM69" s="241"/>
      <c r="HUN69" s="244"/>
      <c r="HUO69" s="244"/>
      <c r="HUP69" s="244"/>
      <c r="HUQ69" s="241"/>
      <c r="HUR69" s="241"/>
      <c r="HUS69" s="244"/>
      <c r="HUT69" s="241"/>
      <c r="HUU69" s="241"/>
      <c r="HUV69" s="244"/>
      <c r="HUW69" s="244"/>
      <c r="HUX69" s="244"/>
      <c r="HUY69" s="241"/>
      <c r="HUZ69" s="241"/>
      <c r="HVA69" s="244"/>
      <c r="HVB69" s="241"/>
      <c r="HVC69" s="241"/>
      <c r="HVD69" s="244"/>
      <c r="HVE69" s="244"/>
      <c r="HVF69" s="244"/>
      <c r="HVG69" s="241"/>
      <c r="HVH69" s="241"/>
      <c r="HVI69" s="244"/>
      <c r="HVJ69" s="241"/>
      <c r="HVK69" s="241"/>
      <c r="HVL69" s="244"/>
      <c r="HVM69" s="244"/>
      <c r="HVN69" s="244"/>
      <c r="HVO69" s="241"/>
      <c r="HVP69" s="241"/>
      <c r="HVQ69" s="244"/>
      <c r="HVR69" s="241"/>
      <c r="HVS69" s="241"/>
      <c r="HVT69" s="244"/>
      <c r="HVU69" s="244"/>
      <c r="HVV69" s="244"/>
      <c r="HVW69" s="241"/>
      <c r="HVX69" s="241"/>
      <c r="HVY69" s="244"/>
      <c r="HVZ69" s="241"/>
      <c r="HWA69" s="241"/>
      <c r="HWB69" s="244"/>
      <c r="HWC69" s="244"/>
      <c r="HWD69" s="244"/>
      <c r="HWE69" s="241"/>
      <c r="HWF69" s="241"/>
      <c r="HWG69" s="244"/>
      <c r="HWH69" s="241"/>
      <c r="HWI69" s="241"/>
      <c r="HWJ69" s="244"/>
      <c r="HWK69" s="244"/>
      <c r="HWL69" s="244"/>
      <c r="HWM69" s="241"/>
      <c r="HWN69" s="241"/>
      <c r="HWO69" s="244"/>
      <c r="HWP69" s="241"/>
      <c r="HWQ69" s="241"/>
      <c r="HWR69" s="244"/>
      <c r="HWS69" s="244"/>
      <c r="HWT69" s="244"/>
      <c r="HWU69" s="241"/>
      <c r="HWV69" s="241"/>
      <c r="HWW69" s="244"/>
      <c r="HWX69" s="241"/>
      <c r="HWY69" s="241"/>
      <c r="HWZ69" s="244"/>
      <c r="HXA69" s="244"/>
      <c r="HXB69" s="244"/>
      <c r="HXC69" s="241"/>
      <c r="HXD69" s="241"/>
      <c r="HXE69" s="244"/>
      <c r="HXF69" s="241"/>
      <c r="HXG69" s="241"/>
      <c r="HXH69" s="244"/>
      <c r="HXI69" s="244"/>
      <c r="HXJ69" s="244"/>
      <c r="HXK69" s="241"/>
      <c r="HXL69" s="241"/>
      <c r="HXM69" s="244"/>
      <c r="HXN69" s="241"/>
      <c r="HXO69" s="241"/>
      <c r="HXP69" s="244"/>
      <c r="HXQ69" s="244"/>
      <c r="HXR69" s="244"/>
      <c r="HXS69" s="241"/>
      <c r="HXT69" s="241"/>
      <c r="HXU69" s="244"/>
      <c r="HXV69" s="241"/>
      <c r="HXW69" s="241"/>
      <c r="HXX69" s="244"/>
      <c r="HXY69" s="244"/>
      <c r="HXZ69" s="244"/>
      <c r="HYA69" s="241"/>
      <c r="HYB69" s="241"/>
      <c r="HYC69" s="244"/>
      <c r="HYD69" s="241"/>
      <c r="HYE69" s="241"/>
      <c r="HYF69" s="244"/>
      <c r="HYG69" s="244"/>
      <c r="HYH69" s="244"/>
      <c r="HYI69" s="241"/>
      <c r="HYJ69" s="241"/>
      <c r="HYK69" s="244"/>
      <c r="HYL69" s="241"/>
      <c r="HYM69" s="241"/>
      <c r="HYN69" s="244"/>
      <c r="HYO69" s="244"/>
      <c r="HYP69" s="244"/>
      <c r="HYQ69" s="241"/>
      <c r="HYR69" s="241"/>
      <c r="HYS69" s="244"/>
      <c r="HYT69" s="241"/>
      <c r="HYU69" s="241"/>
      <c r="HYV69" s="244"/>
      <c r="HYW69" s="244"/>
      <c r="HYX69" s="244"/>
      <c r="HYY69" s="241"/>
      <c r="HYZ69" s="241"/>
      <c r="HZA69" s="244"/>
      <c r="HZB69" s="241"/>
      <c r="HZC69" s="241"/>
      <c r="HZD69" s="244"/>
      <c r="HZE69" s="244"/>
      <c r="HZF69" s="244"/>
      <c r="HZG69" s="241"/>
      <c r="HZH69" s="241"/>
      <c r="HZI69" s="244"/>
      <c r="HZJ69" s="241"/>
      <c r="HZK69" s="241"/>
      <c r="HZL69" s="244"/>
      <c r="HZM69" s="244"/>
      <c r="HZN69" s="244"/>
      <c r="HZO69" s="241"/>
      <c r="HZP69" s="241"/>
      <c r="HZQ69" s="244"/>
      <c r="HZR69" s="241"/>
      <c r="HZS69" s="241"/>
      <c r="HZT69" s="244"/>
      <c r="HZU69" s="244"/>
      <c r="HZV69" s="244"/>
      <c r="HZW69" s="241"/>
      <c r="HZX69" s="241"/>
      <c r="HZY69" s="244"/>
      <c r="HZZ69" s="241"/>
      <c r="IAA69" s="241"/>
      <c r="IAB69" s="244"/>
      <c r="IAC69" s="244"/>
      <c r="IAD69" s="244"/>
      <c r="IAE69" s="241"/>
      <c r="IAF69" s="241"/>
      <c r="IAG69" s="244"/>
      <c r="IAH69" s="241"/>
      <c r="IAI69" s="241"/>
      <c r="IAJ69" s="244"/>
      <c r="IAK69" s="244"/>
      <c r="IAL69" s="244"/>
      <c r="IAM69" s="241"/>
      <c r="IAN69" s="241"/>
      <c r="IAO69" s="244"/>
      <c r="IAP69" s="241"/>
      <c r="IAQ69" s="241"/>
      <c r="IAR69" s="244"/>
      <c r="IAS69" s="244"/>
      <c r="IAT69" s="244"/>
      <c r="IAU69" s="241"/>
      <c r="IAV69" s="241"/>
      <c r="IAW69" s="244"/>
      <c r="IAX69" s="241"/>
      <c r="IAY69" s="241"/>
      <c r="IAZ69" s="244"/>
      <c r="IBA69" s="244"/>
      <c r="IBB69" s="244"/>
      <c r="IBC69" s="241"/>
      <c r="IBD69" s="241"/>
      <c r="IBE69" s="244"/>
      <c r="IBF69" s="241"/>
      <c r="IBG69" s="241"/>
      <c r="IBH69" s="244"/>
      <c r="IBI69" s="244"/>
      <c r="IBJ69" s="244"/>
      <c r="IBK69" s="241"/>
      <c r="IBL69" s="241"/>
      <c r="IBM69" s="244"/>
      <c r="IBN69" s="241"/>
      <c r="IBO69" s="241"/>
      <c r="IBP69" s="244"/>
      <c r="IBQ69" s="244"/>
      <c r="IBR69" s="244"/>
      <c r="IBS69" s="241"/>
      <c r="IBT69" s="241"/>
      <c r="IBU69" s="244"/>
      <c r="IBV69" s="241"/>
      <c r="IBW69" s="241"/>
      <c r="IBX69" s="244"/>
      <c r="IBY69" s="244"/>
      <c r="IBZ69" s="244"/>
      <c r="ICA69" s="241"/>
      <c r="ICB69" s="241"/>
      <c r="ICC69" s="244"/>
      <c r="ICD69" s="241"/>
      <c r="ICE69" s="241"/>
      <c r="ICF69" s="244"/>
      <c r="ICG69" s="244"/>
      <c r="ICH69" s="244"/>
      <c r="ICI69" s="241"/>
      <c r="ICJ69" s="241"/>
      <c r="ICK69" s="244"/>
      <c r="ICL69" s="241"/>
      <c r="ICM69" s="241"/>
      <c r="ICN69" s="244"/>
      <c r="ICO69" s="244"/>
      <c r="ICP69" s="244"/>
      <c r="ICQ69" s="241"/>
      <c r="ICR69" s="241"/>
      <c r="ICS69" s="244"/>
      <c r="ICT69" s="241"/>
      <c r="ICU69" s="241"/>
      <c r="ICV69" s="244"/>
      <c r="ICW69" s="244"/>
      <c r="ICX69" s="244"/>
      <c r="ICY69" s="241"/>
      <c r="ICZ69" s="241"/>
      <c r="IDA69" s="244"/>
      <c r="IDB69" s="241"/>
      <c r="IDC69" s="241"/>
      <c r="IDD69" s="244"/>
      <c r="IDE69" s="244"/>
      <c r="IDF69" s="244"/>
      <c r="IDG69" s="241"/>
      <c r="IDH69" s="241"/>
      <c r="IDI69" s="244"/>
      <c r="IDJ69" s="241"/>
      <c r="IDK69" s="241"/>
      <c r="IDL69" s="244"/>
      <c r="IDM69" s="244"/>
      <c r="IDN69" s="244"/>
      <c r="IDO69" s="241"/>
      <c r="IDP69" s="241"/>
      <c r="IDQ69" s="244"/>
      <c r="IDR69" s="241"/>
      <c r="IDS69" s="241"/>
      <c r="IDT69" s="244"/>
      <c r="IDU69" s="244"/>
      <c r="IDV69" s="244"/>
      <c r="IDW69" s="241"/>
      <c r="IDX69" s="241"/>
      <c r="IDY69" s="244"/>
      <c r="IDZ69" s="241"/>
      <c r="IEA69" s="241"/>
      <c r="IEB69" s="244"/>
      <c r="IEC69" s="244"/>
      <c r="IED69" s="244"/>
      <c r="IEE69" s="241"/>
      <c r="IEF69" s="241"/>
      <c r="IEG69" s="244"/>
      <c r="IEH69" s="241"/>
      <c r="IEI69" s="241"/>
      <c r="IEJ69" s="244"/>
      <c r="IEK69" s="244"/>
      <c r="IEL69" s="244"/>
      <c r="IEM69" s="241"/>
      <c r="IEN69" s="241"/>
      <c r="IEO69" s="244"/>
      <c r="IEP69" s="241"/>
      <c r="IEQ69" s="241"/>
      <c r="IER69" s="244"/>
      <c r="IES69" s="244"/>
      <c r="IET69" s="244"/>
      <c r="IEU69" s="241"/>
      <c r="IEV69" s="241"/>
      <c r="IEW69" s="244"/>
      <c r="IEX69" s="241"/>
      <c r="IEY69" s="241"/>
      <c r="IEZ69" s="244"/>
      <c r="IFA69" s="244"/>
      <c r="IFB69" s="244"/>
      <c r="IFC69" s="241"/>
      <c r="IFD69" s="241"/>
      <c r="IFE69" s="244"/>
      <c r="IFF69" s="241"/>
      <c r="IFG69" s="241"/>
      <c r="IFH69" s="244"/>
      <c r="IFI69" s="244"/>
      <c r="IFJ69" s="244"/>
      <c r="IFK69" s="241"/>
      <c r="IFL69" s="241"/>
      <c r="IFM69" s="244"/>
      <c r="IFN69" s="241"/>
      <c r="IFO69" s="241"/>
      <c r="IFP69" s="244"/>
      <c r="IFQ69" s="244"/>
      <c r="IFR69" s="244"/>
      <c r="IFS69" s="241"/>
      <c r="IFT69" s="241"/>
      <c r="IFU69" s="244"/>
      <c r="IFV69" s="241"/>
      <c r="IFW69" s="241"/>
      <c r="IFX69" s="244"/>
      <c r="IFY69" s="244"/>
      <c r="IFZ69" s="244"/>
      <c r="IGA69" s="241"/>
      <c r="IGB69" s="241"/>
      <c r="IGC69" s="244"/>
      <c r="IGD69" s="241"/>
      <c r="IGE69" s="241"/>
      <c r="IGF69" s="244"/>
      <c r="IGG69" s="244"/>
      <c r="IGH69" s="244"/>
      <c r="IGI69" s="241"/>
      <c r="IGJ69" s="241"/>
      <c r="IGK69" s="244"/>
      <c r="IGL69" s="241"/>
      <c r="IGM69" s="241"/>
      <c r="IGN69" s="244"/>
      <c r="IGO69" s="244"/>
      <c r="IGP69" s="244"/>
      <c r="IGQ69" s="241"/>
      <c r="IGR69" s="241"/>
      <c r="IGS69" s="244"/>
      <c r="IGT69" s="241"/>
      <c r="IGU69" s="241"/>
      <c r="IGV69" s="244"/>
      <c r="IGW69" s="244"/>
      <c r="IGX69" s="244"/>
      <c r="IGY69" s="241"/>
      <c r="IGZ69" s="241"/>
      <c r="IHA69" s="244"/>
      <c r="IHB69" s="241"/>
      <c r="IHC69" s="241"/>
      <c r="IHD69" s="244"/>
      <c r="IHE69" s="244"/>
      <c r="IHF69" s="244"/>
      <c r="IHG69" s="241"/>
      <c r="IHH69" s="241"/>
      <c r="IHI69" s="244"/>
      <c r="IHJ69" s="241"/>
      <c r="IHK69" s="241"/>
      <c r="IHL69" s="244"/>
      <c r="IHM69" s="244"/>
      <c r="IHN69" s="244"/>
      <c r="IHO69" s="241"/>
      <c r="IHP69" s="241"/>
      <c r="IHQ69" s="244"/>
      <c r="IHR69" s="241"/>
      <c r="IHS69" s="241"/>
      <c r="IHT69" s="244"/>
      <c r="IHU69" s="244"/>
      <c r="IHV69" s="244"/>
      <c r="IHW69" s="241"/>
      <c r="IHX69" s="241"/>
      <c r="IHY69" s="244"/>
      <c r="IHZ69" s="241"/>
      <c r="IIA69" s="241"/>
      <c r="IIB69" s="244"/>
      <c r="IIC69" s="244"/>
      <c r="IID69" s="244"/>
      <c r="IIE69" s="241"/>
      <c r="IIF69" s="241"/>
      <c r="IIG69" s="244"/>
      <c r="IIH69" s="241"/>
      <c r="III69" s="241"/>
      <c r="IIJ69" s="244"/>
      <c r="IIK69" s="244"/>
      <c r="IIL69" s="244"/>
      <c r="IIM69" s="241"/>
      <c r="IIN69" s="241"/>
      <c r="IIO69" s="244"/>
      <c r="IIP69" s="241"/>
      <c r="IIQ69" s="241"/>
      <c r="IIR69" s="244"/>
      <c r="IIS69" s="244"/>
      <c r="IIT69" s="244"/>
      <c r="IIU69" s="241"/>
      <c r="IIV69" s="241"/>
      <c r="IIW69" s="244"/>
      <c r="IIX69" s="241"/>
      <c r="IIY69" s="241"/>
      <c r="IIZ69" s="244"/>
      <c r="IJA69" s="244"/>
      <c r="IJB69" s="244"/>
      <c r="IJC69" s="241"/>
      <c r="IJD69" s="241"/>
      <c r="IJE69" s="244"/>
      <c r="IJF69" s="241"/>
      <c r="IJG69" s="241"/>
      <c r="IJH69" s="244"/>
      <c r="IJI69" s="244"/>
      <c r="IJJ69" s="244"/>
      <c r="IJK69" s="241"/>
      <c r="IJL69" s="241"/>
      <c r="IJM69" s="244"/>
      <c r="IJN69" s="241"/>
      <c r="IJO69" s="241"/>
      <c r="IJP69" s="244"/>
      <c r="IJQ69" s="244"/>
      <c r="IJR69" s="244"/>
      <c r="IJS69" s="241"/>
      <c r="IJT69" s="241"/>
      <c r="IJU69" s="244"/>
      <c r="IJV69" s="241"/>
      <c r="IJW69" s="241"/>
      <c r="IJX69" s="244"/>
      <c r="IJY69" s="244"/>
      <c r="IJZ69" s="244"/>
      <c r="IKA69" s="241"/>
      <c r="IKB69" s="241"/>
      <c r="IKC69" s="244"/>
      <c r="IKD69" s="241"/>
      <c r="IKE69" s="241"/>
      <c r="IKF69" s="244"/>
      <c r="IKG69" s="244"/>
      <c r="IKH69" s="244"/>
      <c r="IKI69" s="241"/>
      <c r="IKJ69" s="241"/>
      <c r="IKK69" s="244"/>
      <c r="IKL69" s="241"/>
      <c r="IKM69" s="241"/>
      <c r="IKN69" s="244"/>
      <c r="IKO69" s="244"/>
      <c r="IKP69" s="244"/>
      <c r="IKQ69" s="241"/>
      <c r="IKR69" s="241"/>
      <c r="IKS69" s="244"/>
      <c r="IKT69" s="241"/>
      <c r="IKU69" s="241"/>
      <c r="IKV69" s="244"/>
      <c r="IKW69" s="244"/>
      <c r="IKX69" s="244"/>
      <c r="IKY69" s="241"/>
      <c r="IKZ69" s="241"/>
      <c r="ILA69" s="244"/>
      <c r="ILB69" s="241"/>
      <c r="ILC69" s="241"/>
      <c r="ILD69" s="244"/>
      <c r="ILE69" s="244"/>
      <c r="ILF69" s="244"/>
      <c r="ILG69" s="241"/>
      <c r="ILH69" s="241"/>
      <c r="ILI69" s="244"/>
      <c r="ILJ69" s="241"/>
      <c r="ILK69" s="241"/>
      <c r="ILL69" s="244"/>
      <c r="ILM69" s="244"/>
      <c r="ILN69" s="244"/>
      <c r="ILO69" s="241"/>
      <c r="ILP69" s="241"/>
      <c r="ILQ69" s="244"/>
      <c r="ILR69" s="241"/>
      <c r="ILS69" s="241"/>
      <c r="ILT69" s="244"/>
      <c r="ILU69" s="244"/>
      <c r="ILV69" s="244"/>
      <c r="ILW69" s="241"/>
      <c r="ILX69" s="241"/>
      <c r="ILY69" s="244"/>
      <c r="ILZ69" s="241"/>
      <c r="IMA69" s="241"/>
      <c r="IMB69" s="244"/>
      <c r="IMC69" s="244"/>
      <c r="IMD69" s="244"/>
      <c r="IME69" s="241"/>
      <c r="IMF69" s="241"/>
      <c r="IMG69" s="244"/>
      <c r="IMH69" s="241"/>
      <c r="IMI69" s="241"/>
      <c r="IMJ69" s="244"/>
      <c r="IMK69" s="244"/>
      <c r="IML69" s="244"/>
      <c r="IMM69" s="241"/>
      <c r="IMN69" s="241"/>
      <c r="IMO69" s="244"/>
      <c r="IMP69" s="241"/>
      <c r="IMQ69" s="241"/>
      <c r="IMR69" s="244"/>
      <c r="IMS69" s="244"/>
      <c r="IMT69" s="244"/>
      <c r="IMU69" s="241"/>
      <c r="IMV69" s="241"/>
      <c r="IMW69" s="244"/>
      <c r="IMX69" s="241"/>
      <c r="IMY69" s="241"/>
      <c r="IMZ69" s="244"/>
      <c r="INA69" s="244"/>
      <c r="INB69" s="244"/>
      <c r="INC69" s="241"/>
      <c r="IND69" s="241"/>
      <c r="INE69" s="244"/>
      <c r="INF69" s="241"/>
      <c r="ING69" s="241"/>
      <c r="INH69" s="244"/>
      <c r="INI69" s="244"/>
      <c r="INJ69" s="244"/>
      <c r="INK69" s="241"/>
      <c r="INL69" s="241"/>
      <c r="INM69" s="244"/>
      <c r="INN69" s="241"/>
      <c r="INO69" s="241"/>
      <c r="INP69" s="244"/>
      <c r="INQ69" s="244"/>
      <c r="INR69" s="244"/>
      <c r="INS69" s="241"/>
      <c r="INT69" s="241"/>
      <c r="INU69" s="244"/>
      <c r="INV69" s="241"/>
      <c r="INW69" s="241"/>
      <c r="INX69" s="244"/>
      <c r="INY69" s="244"/>
      <c r="INZ69" s="244"/>
      <c r="IOA69" s="241"/>
      <c r="IOB69" s="241"/>
      <c r="IOC69" s="244"/>
      <c r="IOD69" s="241"/>
      <c r="IOE69" s="241"/>
      <c r="IOF69" s="244"/>
      <c r="IOG69" s="244"/>
      <c r="IOH69" s="244"/>
      <c r="IOI69" s="241"/>
      <c r="IOJ69" s="241"/>
      <c r="IOK69" s="244"/>
      <c r="IOL69" s="241"/>
      <c r="IOM69" s="241"/>
      <c r="ION69" s="244"/>
      <c r="IOO69" s="244"/>
      <c r="IOP69" s="244"/>
      <c r="IOQ69" s="241"/>
      <c r="IOR69" s="241"/>
      <c r="IOS69" s="244"/>
      <c r="IOT69" s="241"/>
      <c r="IOU69" s="241"/>
      <c r="IOV69" s="244"/>
      <c r="IOW69" s="244"/>
      <c r="IOX69" s="244"/>
      <c r="IOY69" s="241"/>
      <c r="IOZ69" s="241"/>
      <c r="IPA69" s="244"/>
      <c r="IPB69" s="241"/>
      <c r="IPC69" s="241"/>
      <c r="IPD69" s="244"/>
      <c r="IPE69" s="244"/>
      <c r="IPF69" s="244"/>
      <c r="IPG69" s="241"/>
      <c r="IPH69" s="241"/>
      <c r="IPI69" s="244"/>
      <c r="IPJ69" s="241"/>
      <c r="IPK69" s="241"/>
      <c r="IPL69" s="244"/>
      <c r="IPM69" s="244"/>
      <c r="IPN69" s="244"/>
      <c r="IPO69" s="241"/>
      <c r="IPP69" s="241"/>
      <c r="IPQ69" s="244"/>
      <c r="IPR69" s="241"/>
      <c r="IPS69" s="241"/>
      <c r="IPT69" s="244"/>
      <c r="IPU69" s="244"/>
      <c r="IPV69" s="244"/>
      <c r="IPW69" s="241"/>
      <c r="IPX69" s="241"/>
      <c r="IPY69" s="244"/>
      <c r="IPZ69" s="241"/>
      <c r="IQA69" s="241"/>
      <c r="IQB69" s="244"/>
      <c r="IQC69" s="244"/>
      <c r="IQD69" s="244"/>
      <c r="IQE69" s="241"/>
      <c r="IQF69" s="241"/>
      <c r="IQG69" s="244"/>
      <c r="IQH69" s="241"/>
      <c r="IQI69" s="241"/>
      <c r="IQJ69" s="244"/>
      <c r="IQK69" s="244"/>
      <c r="IQL69" s="244"/>
      <c r="IQM69" s="241"/>
      <c r="IQN69" s="241"/>
      <c r="IQO69" s="244"/>
      <c r="IQP69" s="241"/>
      <c r="IQQ69" s="241"/>
      <c r="IQR69" s="244"/>
      <c r="IQS69" s="244"/>
      <c r="IQT69" s="244"/>
      <c r="IQU69" s="241"/>
      <c r="IQV69" s="241"/>
      <c r="IQW69" s="244"/>
      <c r="IQX69" s="241"/>
      <c r="IQY69" s="241"/>
      <c r="IQZ69" s="244"/>
      <c r="IRA69" s="244"/>
      <c r="IRB69" s="244"/>
      <c r="IRC69" s="241"/>
      <c r="IRD69" s="241"/>
      <c r="IRE69" s="244"/>
      <c r="IRF69" s="241"/>
      <c r="IRG69" s="241"/>
      <c r="IRH69" s="244"/>
      <c r="IRI69" s="244"/>
      <c r="IRJ69" s="244"/>
      <c r="IRK69" s="241"/>
      <c r="IRL69" s="241"/>
      <c r="IRM69" s="244"/>
      <c r="IRN69" s="241"/>
      <c r="IRO69" s="241"/>
      <c r="IRP69" s="244"/>
      <c r="IRQ69" s="244"/>
      <c r="IRR69" s="244"/>
      <c r="IRS69" s="241"/>
      <c r="IRT69" s="241"/>
      <c r="IRU69" s="244"/>
      <c r="IRV69" s="241"/>
      <c r="IRW69" s="241"/>
      <c r="IRX69" s="244"/>
      <c r="IRY69" s="244"/>
      <c r="IRZ69" s="244"/>
      <c r="ISA69" s="241"/>
      <c r="ISB69" s="241"/>
      <c r="ISC69" s="244"/>
      <c r="ISD69" s="241"/>
      <c r="ISE69" s="241"/>
      <c r="ISF69" s="244"/>
      <c r="ISG69" s="244"/>
      <c r="ISH69" s="244"/>
      <c r="ISI69" s="241"/>
      <c r="ISJ69" s="241"/>
      <c r="ISK69" s="244"/>
      <c r="ISL69" s="241"/>
      <c r="ISM69" s="241"/>
      <c r="ISN69" s="244"/>
      <c r="ISO69" s="244"/>
      <c r="ISP69" s="244"/>
      <c r="ISQ69" s="241"/>
      <c r="ISR69" s="241"/>
      <c r="ISS69" s="244"/>
      <c r="IST69" s="241"/>
      <c r="ISU69" s="241"/>
      <c r="ISV69" s="244"/>
      <c r="ISW69" s="244"/>
      <c r="ISX69" s="244"/>
      <c r="ISY69" s="241"/>
      <c r="ISZ69" s="241"/>
      <c r="ITA69" s="244"/>
      <c r="ITB69" s="241"/>
      <c r="ITC69" s="241"/>
      <c r="ITD69" s="244"/>
      <c r="ITE69" s="244"/>
      <c r="ITF69" s="244"/>
      <c r="ITG69" s="241"/>
      <c r="ITH69" s="241"/>
      <c r="ITI69" s="244"/>
      <c r="ITJ69" s="241"/>
      <c r="ITK69" s="241"/>
      <c r="ITL69" s="244"/>
      <c r="ITM69" s="244"/>
      <c r="ITN69" s="244"/>
      <c r="ITO69" s="241"/>
      <c r="ITP69" s="241"/>
      <c r="ITQ69" s="244"/>
      <c r="ITR69" s="241"/>
      <c r="ITS69" s="241"/>
      <c r="ITT69" s="244"/>
      <c r="ITU69" s="244"/>
      <c r="ITV69" s="244"/>
      <c r="ITW69" s="241"/>
      <c r="ITX69" s="241"/>
      <c r="ITY69" s="244"/>
      <c r="ITZ69" s="241"/>
      <c r="IUA69" s="241"/>
      <c r="IUB69" s="244"/>
      <c r="IUC69" s="244"/>
      <c r="IUD69" s="244"/>
      <c r="IUE69" s="241"/>
      <c r="IUF69" s="241"/>
      <c r="IUG69" s="244"/>
      <c r="IUH69" s="241"/>
      <c r="IUI69" s="241"/>
      <c r="IUJ69" s="244"/>
      <c r="IUK69" s="244"/>
      <c r="IUL69" s="244"/>
      <c r="IUM69" s="241"/>
      <c r="IUN69" s="241"/>
      <c r="IUO69" s="244"/>
      <c r="IUP69" s="241"/>
      <c r="IUQ69" s="241"/>
      <c r="IUR69" s="244"/>
      <c r="IUS69" s="244"/>
      <c r="IUT69" s="244"/>
      <c r="IUU69" s="241"/>
      <c r="IUV69" s="241"/>
      <c r="IUW69" s="244"/>
      <c r="IUX69" s="241"/>
      <c r="IUY69" s="241"/>
      <c r="IUZ69" s="244"/>
      <c r="IVA69" s="244"/>
      <c r="IVB69" s="244"/>
      <c r="IVC69" s="241"/>
      <c r="IVD69" s="241"/>
      <c r="IVE69" s="244"/>
      <c r="IVF69" s="241"/>
      <c r="IVG69" s="241"/>
      <c r="IVH69" s="244"/>
      <c r="IVI69" s="244"/>
      <c r="IVJ69" s="244"/>
      <c r="IVK69" s="241"/>
      <c r="IVL69" s="241"/>
      <c r="IVM69" s="244"/>
      <c r="IVN69" s="241"/>
      <c r="IVO69" s="241"/>
      <c r="IVP69" s="244"/>
      <c r="IVQ69" s="244"/>
      <c r="IVR69" s="244"/>
      <c r="IVS69" s="241"/>
      <c r="IVT69" s="241"/>
      <c r="IVU69" s="244"/>
      <c r="IVV69" s="241"/>
      <c r="IVW69" s="241"/>
      <c r="IVX69" s="244"/>
      <c r="IVY69" s="244"/>
      <c r="IVZ69" s="244"/>
      <c r="IWA69" s="241"/>
      <c r="IWB69" s="241"/>
      <c r="IWC69" s="244"/>
      <c r="IWD69" s="241"/>
      <c r="IWE69" s="241"/>
      <c r="IWF69" s="244"/>
      <c r="IWG69" s="244"/>
      <c r="IWH69" s="244"/>
      <c r="IWI69" s="241"/>
      <c r="IWJ69" s="241"/>
      <c r="IWK69" s="244"/>
      <c r="IWL69" s="241"/>
      <c r="IWM69" s="241"/>
      <c r="IWN69" s="244"/>
      <c r="IWO69" s="244"/>
      <c r="IWP69" s="244"/>
      <c r="IWQ69" s="241"/>
      <c r="IWR69" s="241"/>
      <c r="IWS69" s="244"/>
      <c r="IWT69" s="241"/>
      <c r="IWU69" s="241"/>
      <c r="IWV69" s="244"/>
      <c r="IWW69" s="244"/>
      <c r="IWX69" s="244"/>
      <c r="IWY69" s="241"/>
      <c r="IWZ69" s="241"/>
      <c r="IXA69" s="244"/>
      <c r="IXB69" s="241"/>
      <c r="IXC69" s="241"/>
      <c r="IXD69" s="244"/>
      <c r="IXE69" s="244"/>
      <c r="IXF69" s="244"/>
      <c r="IXG69" s="241"/>
      <c r="IXH69" s="241"/>
      <c r="IXI69" s="244"/>
      <c r="IXJ69" s="241"/>
      <c r="IXK69" s="241"/>
      <c r="IXL69" s="244"/>
      <c r="IXM69" s="244"/>
      <c r="IXN69" s="244"/>
      <c r="IXO69" s="241"/>
      <c r="IXP69" s="241"/>
      <c r="IXQ69" s="244"/>
      <c r="IXR69" s="241"/>
      <c r="IXS69" s="241"/>
      <c r="IXT69" s="244"/>
      <c r="IXU69" s="244"/>
      <c r="IXV69" s="244"/>
      <c r="IXW69" s="241"/>
      <c r="IXX69" s="241"/>
      <c r="IXY69" s="244"/>
      <c r="IXZ69" s="241"/>
      <c r="IYA69" s="241"/>
      <c r="IYB69" s="244"/>
      <c r="IYC69" s="244"/>
      <c r="IYD69" s="244"/>
      <c r="IYE69" s="241"/>
      <c r="IYF69" s="241"/>
      <c r="IYG69" s="244"/>
      <c r="IYH69" s="241"/>
      <c r="IYI69" s="241"/>
      <c r="IYJ69" s="244"/>
      <c r="IYK69" s="244"/>
      <c r="IYL69" s="244"/>
      <c r="IYM69" s="241"/>
      <c r="IYN69" s="241"/>
      <c r="IYO69" s="244"/>
      <c r="IYP69" s="241"/>
      <c r="IYQ69" s="241"/>
      <c r="IYR69" s="244"/>
      <c r="IYS69" s="244"/>
      <c r="IYT69" s="244"/>
      <c r="IYU69" s="241"/>
      <c r="IYV69" s="241"/>
      <c r="IYW69" s="244"/>
      <c r="IYX69" s="241"/>
      <c r="IYY69" s="241"/>
      <c r="IYZ69" s="244"/>
      <c r="IZA69" s="244"/>
      <c r="IZB69" s="244"/>
      <c r="IZC69" s="241"/>
      <c r="IZD69" s="241"/>
      <c r="IZE69" s="244"/>
      <c r="IZF69" s="241"/>
      <c r="IZG69" s="241"/>
      <c r="IZH69" s="244"/>
      <c r="IZI69" s="244"/>
      <c r="IZJ69" s="244"/>
      <c r="IZK69" s="241"/>
      <c r="IZL69" s="241"/>
      <c r="IZM69" s="244"/>
      <c r="IZN69" s="241"/>
      <c r="IZO69" s="241"/>
      <c r="IZP69" s="244"/>
      <c r="IZQ69" s="244"/>
      <c r="IZR69" s="244"/>
      <c r="IZS69" s="241"/>
      <c r="IZT69" s="241"/>
      <c r="IZU69" s="244"/>
      <c r="IZV69" s="241"/>
      <c r="IZW69" s="241"/>
      <c r="IZX69" s="244"/>
      <c r="IZY69" s="244"/>
      <c r="IZZ69" s="244"/>
      <c r="JAA69" s="241"/>
      <c r="JAB69" s="241"/>
      <c r="JAC69" s="244"/>
      <c r="JAD69" s="241"/>
      <c r="JAE69" s="241"/>
      <c r="JAF69" s="244"/>
      <c r="JAG69" s="244"/>
      <c r="JAH69" s="244"/>
      <c r="JAI69" s="241"/>
      <c r="JAJ69" s="241"/>
      <c r="JAK69" s="244"/>
      <c r="JAL69" s="241"/>
      <c r="JAM69" s="241"/>
      <c r="JAN69" s="244"/>
      <c r="JAO69" s="244"/>
      <c r="JAP69" s="244"/>
      <c r="JAQ69" s="241"/>
      <c r="JAR69" s="241"/>
      <c r="JAS69" s="244"/>
      <c r="JAT69" s="241"/>
      <c r="JAU69" s="241"/>
      <c r="JAV69" s="244"/>
      <c r="JAW69" s="244"/>
      <c r="JAX69" s="244"/>
      <c r="JAY69" s="241"/>
      <c r="JAZ69" s="241"/>
      <c r="JBA69" s="244"/>
      <c r="JBB69" s="241"/>
      <c r="JBC69" s="241"/>
      <c r="JBD69" s="244"/>
      <c r="JBE69" s="244"/>
      <c r="JBF69" s="244"/>
      <c r="JBG69" s="241"/>
      <c r="JBH69" s="241"/>
      <c r="JBI69" s="244"/>
      <c r="JBJ69" s="241"/>
      <c r="JBK69" s="241"/>
      <c r="JBL69" s="244"/>
      <c r="JBM69" s="244"/>
      <c r="JBN69" s="244"/>
      <c r="JBO69" s="241"/>
      <c r="JBP69" s="241"/>
      <c r="JBQ69" s="244"/>
      <c r="JBR69" s="241"/>
      <c r="JBS69" s="241"/>
      <c r="JBT69" s="244"/>
      <c r="JBU69" s="244"/>
      <c r="JBV69" s="244"/>
      <c r="JBW69" s="241"/>
      <c r="JBX69" s="241"/>
      <c r="JBY69" s="244"/>
      <c r="JBZ69" s="241"/>
      <c r="JCA69" s="241"/>
      <c r="JCB69" s="244"/>
      <c r="JCC69" s="244"/>
      <c r="JCD69" s="244"/>
      <c r="JCE69" s="241"/>
      <c r="JCF69" s="241"/>
      <c r="JCG69" s="244"/>
      <c r="JCH69" s="241"/>
      <c r="JCI69" s="241"/>
      <c r="JCJ69" s="244"/>
      <c r="JCK69" s="244"/>
      <c r="JCL69" s="244"/>
      <c r="JCM69" s="241"/>
      <c r="JCN69" s="241"/>
      <c r="JCO69" s="244"/>
      <c r="JCP69" s="241"/>
      <c r="JCQ69" s="241"/>
      <c r="JCR69" s="244"/>
      <c r="JCS69" s="244"/>
      <c r="JCT69" s="244"/>
      <c r="JCU69" s="241"/>
      <c r="JCV69" s="241"/>
      <c r="JCW69" s="244"/>
      <c r="JCX69" s="241"/>
      <c r="JCY69" s="241"/>
      <c r="JCZ69" s="244"/>
      <c r="JDA69" s="244"/>
      <c r="JDB69" s="244"/>
      <c r="JDC69" s="241"/>
      <c r="JDD69" s="241"/>
      <c r="JDE69" s="244"/>
      <c r="JDF69" s="241"/>
      <c r="JDG69" s="241"/>
      <c r="JDH69" s="244"/>
      <c r="JDI69" s="244"/>
      <c r="JDJ69" s="244"/>
      <c r="JDK69" s="241"/>
      <c r="JDL69" s="241"/>
      <c r="JDM69" s="244"/>
      <c r="JDN69" s="241"/>
      <c r="JDO69" s="241"/>
      <c r="JDP69" s="244"/>
      <c r="JDQ69" s="244"/>
      <c r="JDR69" s="244"/>
      <c r="JDS69" s="241"/>
      <c r="JDT69" s="241"/>
      <c r="JDU69" s="244"/>
      <c r="JDV69" s="241"/>
      <c r="JDW69" s="241"/>
      <c r="JDX69" s="244"/>
      <c r="JDY69" s="244"/>
      <c r="JDZ69" s="244"/>
      <c r="JEA69" s="241"/>
      <c r="JEB69" s="241"/>
      <c r="JEC69" s="244"/>
      <c r="JED69" s="241"/>
      <c r="JEE69" s="241"/>
      <c r="JEF69" s="244"/>
      <c r="JEG69" s="244"/>
      <c r="JEH69" s="244"/>
      <c r="JEI69" s="241"/>
      <c r="JEJ69" s="241"/>
      <c r="JEK69" s="244"/>
      <c r="JEL69" s="241"/>
      <c r="JEM69" s="241"/>
      <c r="JEN69" s="244"/>
      <c r="JEO69" s="244"/>
      <c r="JEP69" s="244"/>
      <c r="JEQ69" s="241"/>
      <c r="JER69" s="241"/>
      <c r="JES69" s="244"/>
      <c r="JET69" s="241"/>
      <c r="JEU69" s="241"/>
      <c r="JEV69" s="244"/>
      <c r="JEW69" s="244"/>
      <c r="JEX69" s="244"/>
      <c r="JEY69" s="241"/>
      <c r="JEZ69" s="241"/>
      <c r="JFA69" s="244"/>
      <c r="JFB69" s="241"/>
      <c r="JFC69" s="241"/>
      <c r="JFD69" s="244"/>
      <c r="JFE69" s="244"/>
      <c r="JFF69" s="244"/>
      <c r="JFG69" s="241"/>
      <c r="JFH69" s="241"/>
      <c r="JFI69" s="244"/>
      <c r="JFJ69" s="241"/>
      <c r="JFK69" s="241"/>
      <c r="JFL69" s="244"/>
      <c r="JFM69" s="244"/>
      <c r="JFN69" s="244"/>
      <c r="JFO69" s="241"/>
      <c r="JFP69" s="241"/>
      <c r="JFQ69" s="244"/>
      <c r="JFR69" s="241"/>
      <c r="JFS69" s="241"/>
      <c r="JFT69" s="244"/>
      <c r="JFU69" s="244"/>
      <c r="JFV69" s="244"/>
      <c r="JFW69" s="241"/>
      <c r="JFX69" s="241"/>
      <c r="JFY69" s="244"/>
      <c r="JFZ69" s="241"/>
      <c r="JGA69" s="241"/>
      <c r="JGB69" s="244"/>
      <c r="JGC69" s="244"/>
      <c r="JGD69" s="244"/>
      <c r="JGE69" s="241"/>
      <c r="JGF69" s="241"/>
      <c r="JGG69" s="244"/>
      <c r="JGH69" s="241"/>
      <c r="JGI69" s="241"/>
      <c r="JGJ69" s="244"/>
      <c r="JGK69" s="244"/>
      <c r="JGL69" s="244"/>
      <c r="JGM69" s="241"/>
      <c r="JGN69" s="241"/>
      <c r="JGO69" s="244"/>
      <c r="JGP69" s="241"/>
      <c r="JGQ69" s="241"/>
      <c r="JGR69" s="244"/>
      <c r="JGS69" s="244"/>
      <c r="JGT69" s="244"/>
      <c r="JGU69" s="241"/>
      <c r="JGV69" s="241"/>
      <c r="JGW69" s="244"/>
      <c r="JGX69" s="241"/>
      <c r="JGY69" s="241"/>
      <c r="JGZ69" s="244"/>
      <c r="JHA69" s="244"/>
      <c r="JHB69" s="244"/>
      <c r="JHC69" s="241"/>
      <c r="JHD69" s="241"/>
      <c r="JHE69" s="244"/>
      <c r="JHF69" s="241"/>
      <c r="JHG69" s="241"/>
      <c r="JHH69" s="244"/>
      <c r="JHI69" s="244"/>
      <c r="JHJ69" s="244"/>
      <c r="JHK69" s="241"/>
      <c r="JHL69" s="241"/>
      <c r="JHM69" s="244"/>
      <c r="JHN69" s="241"/>
      <c r="JHO69" s="241"/>
      <c r="JHP69" s="244"/>
      <c r="JHQ69" s="244"/>
      <c r="JHR69" s="244"/>
      <c r="JHS69" s="241"/>
      <c r="JHT69" s="241"/>
      <c r="JHU69" s="244"/>
      <c r="JHV69" s="241"/>
      <c r="JHW69" s="241"/>
      <c r="JHX69" s="244"/>
      <c r="JHY69" s="244"/>
      <c r="JHZ69" s="244"/>
      <c r="JIA69" s="241"/>
      <c r="JIB69" s="241"/>
      <c r="JIC69" s="244"/>
      <c r="JID69" s="241"/>
      <c r="JIE69" s="241"/>
      <c r="JIF69" s="244"/>
      <c r="JIG69" s="244"/>
      <c r="JIH69" s="244"/>
      <c r="JII69" s="241"/>
      <c r="JIJ69" s="241"/>
      <c r="JIK69" s="244"/>
      <c r="JIL69" s="241"/>
      <c r="JIM69" s="241"/>
      <c r="JIN69" s="244"/>
      <c r="JIO69" s="244"/>
      <c r="JIP69" s="244"/>
      <c r="JIQ69" s="241"/>
      <c r="JIR69" s="241"/>
      <c r="JIS69" s="244"/>
      <c r="JIT69" s="241"/>
      <c r="JIU69" s="241"/>
      <c r="JIV69" s="244"/>
      <c r="JIW69" s="244"/>
      <c r="JIX69" s="244"/>
      <c r="JIY69" s="241"/>
      <c r="JIZ69" s="241"/>
      <c r="JJA69" s="244"/>
      <c r="JJB69" s="241"/>
      <c r="JJC69" s="241"/>
      <c r="JJD69" s="244"/>
      <c r="JJE69" s="244"/>
      <c r="JJF69" s="244"/>
      <c r="JJG69" s="241"/>
      <c r="JJH69" s="241"/>
      <c r="JJI69" s="244"/>
      <c r="JJJ69" s="241"/>
      <c r="JJK69" s="241"/>
      <c r="JJL69" s="244"/>
      <c r="JJM69" s="244"/>
      <c r="JJN69" s="244"/>
      <c r="JJO69" s="241"/>
      <c r="JJP69" s="241"/>
      <c r="JJQ69" s="244"/>
      <c r="JJR69" s="241"/>
      <c r="JJS69" s="241"/>
      <c r="JJT69" s="244"/>
      <c r="JJU69" s="244"/>
      <c r="JJV69" s="244"/>
      <c r="JJW69" s="241"/>
      <c r="JJX69" s="241"/>
      <c r="JJY69" s="244"/>
      <c r="JJZ69" s="241"/>
      <c r="JKA69" s="241"/>
      <c r="JKB69" s="244"/>
      <c r="JKC69" s="244"/>
      <c r="JKD69" s="244"/>
      <c r="JKE69" s="241"/>
      <c r="JKF69" s="241"/>
      <c r="JKG69" s="244"/>
      <c r="JKH69" s="241"/>
      <c r="JKI69" s="241"/>
      <c r="JKJ69" s="244"/>
      <c r="JKK69" s="244"/>
      <c r="JKL69" s="244"/>
      <c r="JKM69" s="241"/>
      <c r="JKN69" s="241"/>
      <c r="JKO69" s="244"/>
      <c r="JKP69" s="241"/>
      <c r="JKQ69" s="241"/>
      <c r="JKR69" s="244"/>
      <c r="JKS69" s="244"/>
      <c r="JKT69" s="244"/>
      <c r="JKU69" s="241"/>
      <c r="JKV69" s="241"/>
      <c r="JKW69" s="244"/>
      <c r="JKX69" s="241"/>
      <c r="JKY69" s="241"/>
      <c r="JKZ69" s="244"/>
      <c r="JLA69" s="244"/>
      <c r="JLB69" s="244"/>
      <c r="JLC69" s="241"/>
      <c r="JLD69" s="241"/>
      <c r="JLE69" s="244"/>
      <c r="JLF69" s="241"/>
      <c r="JLG69" s="241"/>
      <c r="JLH69" s="244"/>
      <c r="JLI69" s="244"/>
      <c r="JLJ69" s="244"/>
      <c r="JLK69" s="241"/>
      <c r="JLL69" s="241"/>
      <c r="JLM69" s="244"/>
      <c r="JLN69" s="241"/>
      <c r="JLO69" s="241"/>
      <c r="JLP69" s="244"/>
      <c r="JLQ69" s="244"/>
      <c r="JLR69" s="244"/>
      <c r="JLS69" s="241"/>
      <c r="JLT69" s="241"/>
      <c r="JLU69" s="244"/>
      <c r="JLV69" s="241"/>
      <c r="JLW69" s="241"/>
      <c r="JLX69" s="244"/>
      <c r="JLY69" s="244"/>
      <c r="JLZ69" s="244"/>
      <c r="JMA69" s="241"/>
      <c r="JMB69" s="241"/>
      <c r="JMC69" s="244"/>
      <c r="JMD69" s="241"/>
      <c r="JME69" s="241"/>
      <c r="JMF69" s="244"/>
      <c r="JMG69" s="244"/>
      <c r="JMH69" s="244"/>
      <c r="JMI69" s="241"/>
      <c r="JMJ69" s="241"/>
      <c r="JMK69" s="244"/>
      <c r="JML69" s="241"/>
      <c r="JMM69" s="241"/>
      <c r="JMN69" s="244"/>
      <c r="JMO69" s="244"/>
      <c r="JMP69" s="244"/>
      <c r="JMQ69" s="241"/>
      <c r="JMR69" s="241"/>
      <c r="JMS69" s="244"/>
      <c r="JMT69" s="241"/>
      <c r="JMU69" s="241"/>
      <c r="JMV69" s="244"/>
      <c r="JMW69" s="244"/>
      <c r="JMX69" s="244"/>
      <c r="JMY69" s="241"/>
      <c r="JMZ69" s="241"/>
      <c r="JNA69" s="244"/>
      <c r="JNB69" s="241"/>
      <c r="JNC69" s="241"/>
      <c r="JND69" s="244"/>
      <c r="JNE69" s="244"/>
      <c r="JNF69" s="244"/>
      <c r="JNG69" s="241"/>
      <c r="JNH69" s="241"/>
      <c r="JNI69" s="244"/>
      <c r="JNJ69" s="241"/>
      <c r="JNK69" s="241"/>
      <c r="JNL69" s="244"/>
      <c r="JNM69" s="244"/>
      <c r="JNN69" s="244"/>
      <c r="JNO69" s="241"/>
      <c r="JNP69" s="241"/>
      <c r="JNQ69" s="244"/>
      <c r="JNR69" s="241"/>
      <c r="JNS69" s="241"/>
      <c r="JNT69" s="244"/>
      <c r="JNU69" s="244"/>
      <c r="JNV69" s="244"/>
      <c r="JNW69" s="241"/>
      <c r="JNX69" s="241"/>
      <c r="JNY69" s="244"/>
      <c r="JNZ69" s="241"/>
      <c r="JOA69" s="241"/>
      <c r="JOB69" s="244"/>
      <c r="JOC69" s="244"/>
      <c r="JOD69" s="244"/>
      <c r="JOE69" s="241"/>
      <c r="JOF69" s="241"/>
      <c r="JOG69" s="244"/>
      <c r="JOH69" s="241"/>
      <c r="JOI69" s="241"/>
      <c r="JOJ69" s="244"/>
      <c r="JOK69" s="244"/>
      <c r="JOL69" s="244"/>
      <c r="JOM69" s="241"/>
      <c r="JON69" s="241"/>
      <c r="JOO69" s="244"/>
      <c r="JOP69" s="241"/>
      <c r="JOQ69" s="241"/>
      <c r="JOR69" s="244"/>
      <c r="JOS69" s="244"/>
      <c r="JOT69" s="244"/>
      <c r="JOU69" s="241"/>
      <c r="JOV69" s="241"/>
      <c r="JOW69" s="244"/>
      <c r="JOX69" s="241"/>
      <c r="JOY69" s="241"/>
      <c r="JOZ69" s="244"/>
      <c r="JPA69" s="244"/>
      <c r="JPB69" s="244"/>
      <c r="JPC69" s="241"/>
      <c r="JPD69" s="241"/>
      <c r="JPE69" s="244"/>
      <c r="JPF69" s="241"/>
      <c r="JPG69" s="241"/>
      <c r="JPH69" s="244"/>
      <c r="JPI69" s="244"/>
      <c r="JPJ69" s="244"/>
      <c r="JPK69" s="241"/>
      <c r="JPL69" s="241"/>
      <c r="JPM69" s="244"/>
      <c r="JPN69" s="241"/>
      <c r="JPO69" s="241"/>
      <c r="JPP69" s="244"/>
      <c r="JPQ69" s="244"/>
      <c r="JPR69" s="244"/>
      <c r="JPS69" s="241"/>
      <c r="JPT69" s="241"/>
      <c r="JPU69" s="244"/>
      <c r="JPV69" s="241"/>
      <c r="JPW69" s="241"/>
      <c r="JPX69" s="244"/>
      <c r="JPY69" s="244"/>
      <c r="JPZ69" s="244"/>
      <c r="JQA69" s="241"/>
      <c r="JQB69" s="241"/>
      <c r="JQC69" s="244"/>
      <c r="JQD69" s="241"/>
      <c r="JQE69" s="241"/>
      <c r="JQF69" s="244"/>
      <c r="JQG69" s="244"/>
      <c r="JQH69" s="244"/>
      <c r="JQI69" s="241"/>
      <c r="JQJ69" s="241"/>
      <c r="JQK69" s="244"/>
      <c r="JQL69" s="241"/>
      <c r="JQM69" s="241"/>
      <c r="JQN69" s="244"/>
      <c r="JQO69" s="244"/>
      <c r="JQP69" s="244"/>
      <c r="JQQ69" s="241"/>
      <c r="JQR69" s="241"/>
      <c r="JQS69" s="244"/>
      <c r="JQT69" s="241"/>
      <c r="JQU69" s="241"/>
      <c r="JQV69" s="244"/>
      <c r="JQW69" s="244"/>
      <c r="JQX69" s="244"/>
      <c r="JQY69" s="241"/>
      <c r="JQZ69" s="241"/>
      <c r="JRA69" s="244"/>
      <c r="JRB69" s="241"/>
      <c r="JRC69" s="241"/>
      <c r="JRD69" s="244"/>
      <c r="JRE69" s="244"/>
      <c r="JRF69" s="244"/>
      <c r="JRG69" s="241"/>
      <c r="JRH69" s="241"/>
      <c r="JRI69" s="244"/>
      <c r="JRJ69" s="241"/>
      <c r="JRK69" s="241"/>
      <c r="JRL69" s="244"/>
      <c r="JRM69" s="244"/>
      <c r="JRN69" s="244"/>
      <c r="JRO69" s="241"/>
      <c r="JRP69" s="241"/>
      <c r="JRQ69" s="244"/>
      <c r="JRR69" s="241"/>
      <c r="JRS69" s="241"/>
      <c r="JRT69" s="244"/>
      <c r="JRU69" s="244"/>
      <c r="JRV69" s="244"/>
      <c r="JRW69" s="241"/>
      <c r="JRX69" s="241"/>
      <c r="JRY69" s="244"/>
      <c r="JRZ69" s="241"/>
      <c r="JSA69" s="241"/>
      <c r="JSB69" s="244"/>
      <c r="JSC69" s="244"/>
      <c r="JSD69" s="244"/>
      <c r="JSE69" s="241"/>
      <c r="JSF69" s="241"/>
      <c r="JSG69" s="244"/>
      <c r="JSH69" s="241"/>
      <c r="JSI69" s="241"/>
      <c r="JSJ69" s="244"/>
      <c r="JSK69" s="244"/>
      <c r="JSL69" s="244"/>
      <c r="JSM69" s="241"/>
      <c r="JSN69" s="241"/>
      <c r="JSO69" s="244"/>
      <c r="JSP69" s="241"/>
      <c r="JSQ69" s="241"/>
      <c r="JSR69" s="244"/>
      <c r="JSS69" s="244"/>
      <c r="JST69" s="244"/>
      <c r="JSU69" s="241"/>
      <c r="JSV69" s="241"/>
      <c r="JSW69" s="244"/>
      <c r="JSX69" s="241"/>
      <c r="JSY69" s="241"/>
      <c r="JSZ69" s="244"/>
      <c r="JTA69" s="244"/>
      <c r="JTB69" s="244"/>
      <c r="JTC69" s="241"/>
      <c r="JTD69" s="241"/>
      <c r="JTE69" s="244"/>
      <c r="JTF69" s="241"/>
      <c r="JTG69" s="241"/>
      <c r="JTH69" s="244"/>
      <c r="JTI69" s="244"/>
      <c r="JTJ69" s="244"/>
      <c r="JTK69" s="241"/>
      <c r="JTL69" s="241"/>
      <c r="JTM69" s="244"/>
      <c r="JTN69" s="241"/>
      <c r="JTO69" s="241"/>
      <c r="JTP69" s="244"/>
      <c r="JTQ69" s="244"/>
      <c r="JTR69" s="244"/>
      <c r="JTS69" s="241"/>
      <c r="JTT69" s="241"/>
      <c r="JTU69" s="244"/>
      <c r="JTV69" s="241"/>
      <c r="JTW69" s="241"/>
      <c r="JTX69" s="244"/>
      <c r="JTY69" s="244"/>
      <c r="JTZ69" s="244"/>
      <c r="JUA69" s="241"/>
      <c r="JUB69" s="241"/>
      <c r="JUC69" s="244"/>
      <c r="JUD69" s="241"/>
      <c r="JUE69" s="241"/>
      <c r="JUF69" s="244"/>
      <c r="JUG69" s="244"/>
      <c r="JUH69" s="244"/>
      <c r="JUI69" s="241"/>
      <c r="JUJ69" s="241"/>
      <c r="JUK69" s="244"/>
      <c r="JUL69" s="241"/>
      <c r="JUM69" s="241"/>
      <c r="JUN69" s="244"/>
      <c r="JUO69" s="244"/>
      <c r="JUP69" s="244"/>
      <c r="JUQ69" s="241"/>
      <c r="JUR69" s="241"/>
      <c r="JUS69" s="244"/>
      <c r="JUT69" s="241"/>
      <c r="JUU69" s="241"/>
      <c r="JUV69" s="244"/>
      <c r="JUW69" s="244"/>
      <c r="JUX69" s="244"/>
      <c r="JUY69" s="241"/>
      <c r="JUZ69" s="241"/>
      <c r="JVA69" s="244"/>
      <c r="JVB69" s="241"/>
      <c r="JVC69" s="241"/>
      <c r="JVD69" s="244"/>
      <c r="JVE69" s="244"/>
      <c r="JVF69" s="244"/>
      <c r="JVG69" s="241"/>
      <c r="JVH69" s="241"/>
      <c r="JVI69" s="244"/>
      <c r="JVJ69" s="241"/>
      <c r="JVK69" s="241"/>
      <c r="JVL69" s="244"/>
      <c r="JVM69" s="244"/>
      <c r="JVN69" s="244"/>
      <c r="JVO69" s="241"/>
      <c r="JVP69" s="241"/>
      <c r="JVQ69" s="244"/>
      <c r="JVR69" s="241"/>
      <c r="JVS69" s="241"/>
      <c r="JVT69" s="244"/>
      <c r="JVU69" s="244"/>
      <c r="JVV69" s="244"/>
      <c r="JVW69" s="241"/>
      <c r="JVX69" s="241"/>
      <c r="JVY69" s="244"/>
      <c r="JVZ69" s="241"/>
      <c r="JWA69" s="241"/>
      <c r="JWB69" s="244"/>
      <c r="JWC69" s="244"/>
      <c r="JWD69" s="244"/>
      <c r="JWE69" s="241"/>
      <c r="JWF69" s="241"/>
      <c r="JWG69" s="244"/>
      <c r="JWH69" s="241"/>
      <c r="JWI69" s="241"/>
      <c r="JWJ69" s="244"/>
      <c r="JWK69" s="244"/>
      <c r="JWL69" s="244"/>
      <c r="JWM69" s="241"/>
      <c r="JWN69" s="241"/>
      <c r="JWO69" s="244"/>
      <c r="JWP69" s="241"/>
      <c r="JWQ69" s="241"/>
      <c r="JWR69" s="244"/>
      <c r="JWS69" s="244"/>
      <c r="JWT69" s="244"/>
      <c r="JWU69" s="241"/>
      <c r="JWV69" s="241"/>
      <c r="JWW69" s="244"/>
      <c r="JWX69" s="241"/>
      <c r="JWY69" s="241"/>
      <c r="JWZ69" s="244"/>
      <c r="JXA69" s="244"/>
      <c r="JXB69" s="244"/>
      <c r="JXC69" s="241"/>
      <c r="JXD69" s="241"/>
      <c r="JXE69" s="244"/>
      <c r="JXF69" s="241"/>
      <c r="JXG69" s="241"/>
      <c r="JXH69" s="244"/>
      <c r="JXI69" s="244"/>
      <c r="JXJ69" s="244"/>
      <c r="JXK69" s="241"/>
      <c r="JXL69" s="241"/>
      <c r="JXM69" s="244"/>
      <c r="JXN69" s="241"/>
      <c r="JXO69" s="241"/>
      <c r="JXP69" s="244"/>
      <c r="JXQ69" s="244"/>
      <c r="JXR69" s="244"/>
      <c r="JXS69" s="241"/>
      <c r="JXT69" s="241"/>
      <c r="JXU69" s="244"/>
      <c r="JXV69" s="241"/>
      <c r="JXW69" s="241"/>
      <c r="JXX69" s="244"/>
      <c r="JXY69" s="244"/>
      <c r="JXZ69" s="244"/>
      <c r="JYA69" s="241"/>
      <c r="JYB69" s="241"/>
      <c r="JYC69" s="244"/>
      <c r="JYD69" s="241"/>
      <c r="JYE69" s="241"/>
      <c r="JYF69" s="244"/>
      <c r="JYG69" s="244"/>
      <c r="JYH69" s="244"/>
      <c r="JYI69" s="241"/>
      <c r="JYJ69" s="241"/>
      <c r="JYK69" s="244"/>
      <c r="JYL69" s="241"/>
      <c r="JYM69" s="241"/>
      <c r="JYN69" s="244"/>
      <c r="JYO69" s="244"/>
      <c r="JYP69" s="244"/>
      <c r="JYQ69" s="241"/>
      <c r="JYR69" s="241"/>
      <c r="JYS69" s="244"/>
      <c r="JYT69" s="241"/>
      <c r="JYU69" s="241"/>
      <c r="JYV69" s="244"/>
      <c r="JYW69" s="244"/>
      <c r="JYX69" s="244"/>
      <c r="JYY69" s="241"/>
      <c r="JYZ69" s="241"/>
      <c r="JZA69" s="244"/>
      <c r="JZB69" s="241"/>
      <c r="JZC69" s="241"/>
      <c r="JZD69" s="244"/>
      <c r="JZE69" s="244"/>
      <c r="JZF69" s="244"/>
      <c r="JZG69" s="241"/>
      <c r="JZH69" s="241"/>
      <c r="JZI69" s="244"/>
      <c r="JZJ69" s="241"/>
      <c r="JZK69" s="241"/>
      <c r="JZL69" s="244"/>
      <c r="JZM69" s="244"/>
      <c r="JZN69" s="244"/>
      <c r="JZO69" s="241"/>
      <c r="JZP69" s="241"/>
      <c r="JZQ69" s="244"/>
      <c r="JZR69" s="241"/>
      <c r="JZS69" s="241"/>
      <c r="JZT69" s="244"/>
      <c r="JZU69" s="244"/>
      <c r="JZV69" s="244"/>
      <c r="JZW69" s="241"/>
      <c r="JZX69" s="241"/>
      <c r="JZY69" s="244"/>
      <c r="JZZ69" s="241"/>
      <c r="KAA69" s="241"/>
      <c r="KAB69" s="244"/>
      <c r="KAC69" s="244"/>
      <c r="KAD69" s="244"/>
      <c r="KAE69" s="241"/>
      <c r="KAF69" s="241"/>
      <c r="KAG69" s="244"/>
      <c r="KAH69" s="241"/>
      <c r="KAI69" s="241"/>
      <c r="KAJ69" s="244"/>
      <c r="KAK69" s="244"/>
      <c r="KAL69" s="244"/>
      <c r="KAM69" s="241"/>
      <c r="KAN69" s="241"/>
      <c r="KAO69" s="244"/>
      <c r="KAP69" s="241"/>
      <c r="KAQ69" s="241"/>
      <c r="KAR69" s="244"/>
      <c r="KAS69" s="244"/>
      <c r="KAT69" s="244"/>
      <c r="KAU69" s="241"/>
      <c r="KAV69" s="241"/>
      <c r="KAW69" s="244"/>
      <c r="KAX69" s="241"/>
      <c r="KAY69" s="241"/>
      <c r="KAZ69" s="244"/>
      <c r="KBA69" s="244"/>
      <c r="KBB69" s="244"/>
      <c r="KBC69" s="241"/>
      <c r="KBD69" s="241"/>
      <c r="KBE69" s="244"/>
      <c r="KBF69" s="241"/>
      <c r="KBG69" s="241"/>
      <c r="KBH69" s="244"/>
      <c r="KBI69" s="244"/>
      <c r="KBJ69" s="244"/>
      <c r="KBK69" s="241"/>
      <c r="KBL69" s="241"/>
      <c r="KBM69" s="244"/>
      <c r="KBN69" s="241"/>
      <c r="KBO69" s="241"/>
      <c r="KBP69" s="244"/>
      <c r="KBQ69" s="244"/>
      <c r="KBR69" s="244"/>
      <c r="KBS69" s="241"/>
      <c r="KBT69" s="241"/>
      <c r="KBU69" s="244"/>
      <c r="KBV69" s="241"/>
      <c r="KBW69" s="241"/>
      <c r="KBX69" s="244"/>
      <c r="KBY69" s="244"/>
      <c r="KBZ69" s="244"/>
      <c r="KCA69" s="241"/>
      <c r="KCB69" s="241"/>
      <c r="KCC69" s="244"/>
      <c r="KCD69" s="241"/>
      <c r="KCE69" s="241"/>
      <c r="KCF69" s="244"/>
      <c r="KCG69" s="244"/>
      <c r="KCH69" s="244"/>
      <c r="KCI69" s="241"/>
      <c r="KCJ69" s="241"/>
      <c r="KCK69" s="244"/>
      <c r="KCL69" s="241"/>
      <c r="KCM69" s="241"/>
      <c r="KCN69" s="244"/>
      <c r="KCO69" s="244"/>
      <c r="KCP69" s="244"/>
      <c r="KCQ69" s="241"/>
      <c r="KCR69" s="241"/>
      <c r="KCS69" s="244"/>
      <c r="KCT69" s="241"/>
      <c r="KCU69" s="241"/>
      <c r="KCV69" s="244"/>
      <c r="KCW69" s="244"/>
      <c r="KCX69" s="244"/>
      <c r="KCY69" s="241"/>
      <c r="KCZ69" s="241"/>
      <c r="KDA69" s="244"/>
      <c r="KDB69" s="241"/>
      <c r="KDC69" s="241"/>
      <c r="KDD69" s="244"/>
      <c r="KDE69" s="244"/>
      <c r="KDF69" s="244"/>
      <c r="KDG69" s="241"/>
      <c r="KDH69" s="241"/>
      <c r="KDI69" s="244"/>
      <c r="KDJ69" s="241"/>
      <c r="KDK69" s="241"/>
      <c r="KDL69" s="244"/>
      <c r="KDM69" s="244"/>
      <c r="KDN69" s="244"/>
      <c r="KDO69" s="241"/>
      <c r="KDP69" s="241"/>
      <c r="KDQ69" s="244"/>
      <c r="KDR69" s="241"/>
      <c r="KDS69" s="241"/>
      <c r="KDT69" s="244"/>
      <c r="KDU69" s="244"/>
      <c r="KDV69" s="244"/>
      <c r="KDW69" s="241"/>
      <c r="KDX69" s="241"/>
      <c r="KDY69" s="244"/>
      <c r="KDZ69" s="241"/>
      <c r="KEA69" s="241"/>
      <c r="KEB69" s="244"/>
      <c r="KEC69" s="244"/>
      <c r="KED69" s="244"/>
      <c r="KEE69" s="241"/>
      <c r="KEF69" s="241"/>
      <c r="KEG69" s="244"/>
      <c r="KEH69" s="241"/>
      <c r="KEI69" s="241"/>
      <c r="KEJ69" s="244"/>
      <c r="KEK69" s="244"/>
      <c r="KEL69" s="244"/>
      <c r="KEM69" s="241"/>
      <c r="KEN69" s="241"/>
      <c r="KEO69" s="244"/>
      <c r="KEP69" s="241"/>
      <c r="KEQ69" s="241"/>
      <c r="KER69" s="244"/>
      <c r="KES69" s="244"/>
      <c r="KET69" s="244"/>
      <c r="KEU69" s="241"/>
      <c r="KEV69" s="241"/>
      <c r="KEW69" s="244"/>
      <c r="KEX69" s="241"/>
      <c r="KEY69" s="241"/>
      <c r="KEZ69" s="244"/>
      <c r="KFA69" s="244"/>
      <c r="KFB69" s="244"/>
      <c r="KFC69" s="241"/>
      <c r="KFD69" s="241"/>
      <c r="KFE69" s="244"/>
      <c r="KFF69" s="241"/>
      <c r="KFG69" s="241"/>
      <c r="KFH69" s="244"/>
      <c r="KFI69" s="244"/>
      <c r="KFJ69" s="244"/>
      <c r="KFK69" s="241"/>
      <c r="KFL69" s="241"/>
      <c r="KFM69" s="244"/>
      <c r="KFN69" s="241"/>
      <c r="KFO69" s="241"/>
      <c r="KFP69" s="244"/>
      <c r="KFQ69" s="244"/>
      <c r="KFR69" s="244"/>
      <c r="KFS69" s="241"/>
      <c r="KFT69" s="241"/>
      <c r="KFU69" s="244"/>
      <c r="KFV69" s="241"/>
      <c r="KFW69" s="241"/>
      <c r="KFX69" s="244"/>
      <c r="KFY69" s="244"/>
      <c r="KFZ69" s="244"/>
      <c r="KGA69" s="241"/>
      <c r="KGB69" s="241"/>
      <c r="KGC69" s="244"/>
      <c r="KGD69" s="241"/>
      <c r="KGE69" s="241"/>
      <c r="KGF69" s="244"/>
      <c r="KGG69" s="244"/>
      <c r="KGH69" s="244"/>
      <c r="KGI69" s="241"/>
      <c r="KGJ69" s="241"/>
      <c r="KGK69" s="244"/>
      <c r="KGL69" s="241"/>
      <c r="KGM69" s="241"/>
      <c r="KGN69" s="244"/>
      <c r="KGO69" s="244"/>
      <c r="KGP69" s="244"/>
      <c r="KGQ69" s="241"/>
      <c r="KGR69" s="241"/>
      <c r="KGS69" s="244"/>
      <c r="KGT69" s="241"/>
      <c r="KGU69" s="241"/>
      <c r="KGV69" s="244"/>
      <c r="KGW69" s="244"/>
      <c r="KGX69" s="244"/>
      <c r="KGY69" s="241"/>
      <c r="KGZ69" s="241"/>
      <c r="KHA69" s="244"/>
      <c r="KHB69" s="241"/>
      <c r="KHC69" s="241"/>
      <c r="KHD69" s="244"/>
      <c r="KHE69" s="244"/>
      <c r="KHF69" s="244"/>
      <c r="KHG69" s="241"/>
      <c r="KHH69" s="241"/>
      <c r="KHI69" s="244"/>
      <c r="KHJ69" s="241"/>
      <c r="KHK69" s="241"/>
      <c r="KHL69" s="244"/>
      <c r="KHM69" s="244"/>
      <c r="KHN69" s="244"/>
      <c r="KHO69" s="241"/>
      <c r="KHP69" s="241"/>
      <c r="KHQ69" s="244"/>
      <c r="KHR69" s="241"/>
      <c r="KHS69" s="241"/>
      <c r="KHT69" s="244"/>
      <c r="KHU69" s="244"/>
      <c r="KHV69" s="244"/>
      <c r="KHW69" s="241"/>
      <c r="KHX69" s="241"/>
      <c r="KHY69" s="244"/>
      <c r="KHZ69" s="241"/>
      <c r="KIA69" s="241"/>
      <c r="KIB69" s="244"/>
      <c r="KIC69" s="244"/>
      <c r="KID69" s="244"/>
      <c r="KIE69" s="241"/>
      <c r="KIF69" s="241"/>
      <c r="KIG69" s="244"/>
      <c r="KIH69" s="241"/>
      <c r="KII69" s="241"/>
      <c r="KIJ69" s="244"/>
      <c r="KIK69" s="244"/>
      <c r="KIL69" s="244"/>
      <c r="KIM69" s="241"/>
      <c r="KIN69" s="241"/>
      <c r="KIO69" s="244"/>
      <c r="KIP69" s="241"/>
      <c r="KIQ69" s="241"/>
      <c r="KIR69" s="244"/>
      <c r="KIS69" s="244"/>
      <c r="KIT69" s="244"/>
      <c r="KIU69" s="241"/>
      <c r="KIV69" s="241"/>
      <c r="KIW69" s="244"/>
      <c r="KIX69" s="241"/>
      <c r="KIY69" s="241"/>
      <c r="KIZ69" s="244"/>
      <c r="KJA69" s="244"/>
      <c r="KJB69" s="244"/>
      <c r="KJC69" s="241"/>
      <c r="KJD69" s="241"/>
      <c r="KJE69" s="244"/>
      <c r="KJF69" s="241"/>
      <c r="KJG69" s="241"/>
      <c r="KJH69" s="244"/>
      <c r="KJI69" s="244"/>
      <c r="KJJ69" s="244"/>
      <c r="KJK69" s="241"/>
      <c r="KJL69" s="241"/>
      <c r="KJM69" s="244"/>
      <c r="KJN69" s="241"/>
      <c r="KJO69" s="241"/>
      <c r="KJP69" s="244"/>
      <c r="KJQ69" s="244"/>
      <c r="KJR69" s="244"/>
      <c r="KJS69" s="241"/>
      <c r="KJT69" s="241"/>
      <c r="KJU69" s="244"/>
      <c r="KJV69" s="241"/>
      <c r="KJW69" s="241"/>
      <c r="KJX69" s="244"/>
      <c r="KJY69" s="244"/>
      <c r="KJZ69" s="244"/>
      <c r="KKA69" s="241"/>
      <c r="KKB69" s="241"/>
      <c r="KKC69" s="244"/>
      <c r="KKD69" s="241"/>
      <c r="KKE69" s="241"/>
      <c r="KKF69" s="244"/>
      <c r="KKG69" s="244"/>
      <c r="KKH69" s="244"/>
      <c r="KKI69" s="241"/>
      <c r="KKJ69" s="241"/>
      <c r="KKK69" s="244"/>
      <c r="KKL69" s="241"/>
      <c r="KKM69" s="241"/>
      <c r="KKN69" s="244"/>
      <c r="KKO69" s="244"/>
      <c r="KKP69" s="244"/>
      <c r="KKQ69" s="241"/>
      <c r="KKR69" s="241"/>
      <c r="KKS69" s="244"/>
      <c r="KKT69" s="241"/>
      <c r="KKU69" s="241"/>
      <c r="KKV69" s="244"/>
      <c r="KKW69" s="244"/>
      <c r="KKX69" s="244"/>
      <c r="KKY69" s="241"/>
      <c r="KKZ69" s="241"/>
      <c r="KLA69" s="244"/>
      <c r="KLB69" s="241"/>
      <c r="KLC69" s="241"/>
      <c r="KLD69" s="244"/>
      <c r="KLE69" s="244"/>
      <c r="KLF69" s="244"/>
      <c r="KLG69" s="241"/>
      <c r="KLH69" s="241"/>
      <c r="KLI69" s="244"/>
      <c r="KLJ69" s="241"/>
      <c r="KLK69" s="241"/>
      <c r="KLL69" s="244"/>
      <c r="KLM69" s="244"/>
      <c r="KLN69" s="244"/>
      <c r="KLO69" s="241"/>
      <c r="KLP69" s="241"/>
      <c r="KLQ69" s="244"/>
      <c r="KLR69" s="241"/>
      <c r="KLS69" s="241"/>
      <c r="KLT69" s="244"/>
      <c r="KLU69" s="244"/>
      <c r="KLV69" s="244"/>
      <c r="KLW69" s="241"/>
      <c r="KLX69" s="241"/>
      <c r="KLY69" s="244"/>
      <c r="KLZ69" s="241"/>
      <c r="KMA69" s="241"/>
      <c r="KMB69" s="244"/>
      <c r="KMC69" s="244"/>
      <c r="KMD69" s="244"/>
      <c r="KME69" s="241"/>
      <c r="KMF69" s="241"/>
      <c r="KMG69" s="244"/>
      <c r="KMH69" s="241"/>
      <c r="KMI69" s="241"/>
      <c r="KMJ69" s="244"/>
      <c r="KMK69" s="244"/>
      <c r="KML69" s="244"/>
      <c r="KMM69" s="241"/>
      <c r="KMN69" s="241"/>
      <c r="KMO69" s="244"/>
      <c r="KMP69" s="241"/>
      <c r="KMQ69" s="241"/>
      <c r="KMR69" s="244"/>
      <c r="KMS69" s="244"/>
      <c r="KMT69" s="244"/>
      <c r="KMU69" s="241"/>
      <c r="KMV69" s="241"/>
      <c r="KMW69" s="244"/>
      <c r="KMX69" s="241"/>
      <c r="KMY69" s="241"/>
      <c r="KMZ69" s="244"/>
      <c r="KNA69" s="244"/>
      <c r="KNB69" s="244"/>
      <c r="KNC69" s="241"/>
      <c r="KND69" s="241"/>
      <c r="KNE69" s="244"/>
      <c r="KNF69" s="241"/>
      <c r="KNG69" s="241"/>
      <c r="KNH69" s="244"/>
      <c r="KNI69" s="244"/>
      <c r="KNJ69" s="244"/>
      <c r="KNK69" s="241"/>
      <c r="KNL69" s="241"/>
      <c r="KNM69" s="244"/>
      <c r="KNN69" s="241"/>
      <c r="KNO69" s="241"/>
      <c r="KNP69" s="244"/>
      <c r="KNQ69" s="244"/>
      <c r="KNR69" s="244"/>
      <c r="KNS69" s="241"/>
      <c r="KNT69" s="241"/>
      <c r="KNU69" s="244"/>
      <c r="KNV69" s="241"/>
      <c r="KNW69" s="241"/>
      <c r="KNX69" s="244"/>
      <c r="KNY69" s="244"/>
      <c r="KNZ69" s="244"/>
      <c r="KOA69" s="241"/>
      <c r="KOB69" s="241"/>
      <c r="KOC69" s="244"/>
      <c r="KOD69" s="241"/>
      <c r="KOE69" s="241"/>
      <c r="KOF69" s="244"/>
      <c r="KOG69" s="244"/>
      <c r="KOH69" s="244"/>
      <c r="KOI69" s="241"/>
      <c r="KOJ69" s="241"/>
      <c r="KOK69" s="244"/>
      <c r="KOL69" s="241"/>
      <c r="KOM69" s="241"/>
      <c r="KON69" s="244"/>
      <c r="KOO69" s="244"/>
      <c r="KOP69" s="244"/>
      <c r="KOQ69" s="241"/>
      <c r="KOR69" s="241"/>
      <c r="KOS69" s="244"/>
      <c r="KOT69" s="241"/>
      <c r="KOU69" s="241"/>
      <c r="KOV69" s="244"/>
      <c r="KOW69" s="244"/>
      <c r="KOX69" s="244"/>
      <c r="KOY69" s="241"/>
      <c r="KOZ69" s="241"/>
      <c r="KPA69" s="244"/>
      <c r="KPB69" s="241"/>
      <c r="KPC69" s="241"/>
      <c r="KPD69" s="244"/>
      <c r="KPE69" s="244"/>
      <c r="KPF69" s="244"/>
      <c r="KPG69" s="241"/>
      <c r="KPH69" s="241"/>
      <c r="KPI69" s="244"/>
      <c r="KPJ69" s="241"/>
      <c r="KPK69" s="241"/>
      <c r="KPL69" s="244"/>
      <c r="KPM69" s="244"/>
      <c r="KPN69" s="244"/>
      <c r="KPO69" s="241"/>
      <c r="KPP69" s="241"/>
      <c r="KPQ69" s="244"/>
      <c r="KPR69" s="241"/>
      <c r="KPS69" s="241"/>
      <c r="KPT69" s="244"/>
      <c r="KPU69" s="244"/>
      <c r="KPV69" s="244"/>
      <c r="KPW69" s="241"/>
      <c r="KPX69" s="241"/>
      <c r="KPY69" s="244"/>
      <c r="KPZ69" s="241"/>
      <c r="KQA69" s="241"/>
      <c r="KQB69" s="244"/>
      <c r="KQC69" s="244"/>
      <c r="KQD69" s="244"/>
      <c r="KQE69" s="241"/>
      <c r="KQF69" s="241"/>
      <c r="KQG69" s="244"/>
      <c r="KQH69" s="241"/>
      <c r="KQI69" s="241"/>
      <c r="KQJ69" s="244"/>
      <c r="KQK69" s="244"/>
      <c r="KQL69" s="244"/>
      <c r="KQM69" s="241"/>
      <c r="KQN69" s="241"/>
      <c r="KQO69" s="244"/>
      <c r="KQP69" s="241"/>
      <c r="KQQ69" s="241"/>
      <c r="KQR69" s="244"/>
      <c r="KQS69" s="244"/>
      <c r="KQT69" s="244"/>
      <c r="KQU69" s="241"/>
      <c r="KQV69" s="241"/>
      <c r="KQW69" s="244"/>
      <c r="KQX69" s="241"/>
      <c r="KQY69" s="241"/>
      <c r="KQZ69" s="244"/>
      <c r="KRA69" s="244"/>
      <c r="KRB69" s="244"/>
      <c r="KRC69" s="241"/>
      <c r="KRD69" s="241"/>
      <c r="KRE69" s="244"/>
      <c r="KRF69" s="241"/>
      <c r="KRG69" s="241"/>
      <c r="KRH69" s="244"/>
      <c r="KRI69" s="244"/>
      <c r="KRJ69" s="244"/>
      <c r="KRK69" s="241"/>
      <c r="KRL69" s="241"/>
      <c r="KRM69" s="244"/>
      <c r="KRN69" s="241"/>
      <c r="KRO69" s="241"/>
      <c r="KRP69" s="244"/>
      <c r="KRQ69" s="244"/>
      <c r="KRR69" s="244"/>
      <c r="KRS69" s="241"/>
      <c r="KRT69" s="241"/>
      <c r="KRU69" s="244"/>
      <c r="KRV69" s="241"/>
      <c r="KRW69" s="241"/>
      <c r="KRX69" s="244"/>
      <c r="KRY69" s="244"/>
      <c r="KRZ69" s="244"/>
      <c r="KSA69" s="241"/>
      <c r="KSB69" s="241"/>
      <c r="KSC69" s="244"/>
      <c r="KSD69" s="241"/>
      <c r="KSE69" s="241"/>
      <c r="KSF69" s="244"/>
      <c r="KSG69" s="244"/>
      <c r="KSH69" s="244"/>
      <c r="KSI69" s="241"/>
      <c r="KSJ69" s="241"/>
      <c r="KSK69" s="244"/>
      <c r="KSL69" s="241"/>
      <c r="KSM69" s="241"/>
      <c r="KSN69" s="244"/>
      <c r="KSO69" s="244"/>
      <c r="KSP69" s="244"/>
      <c r="KSQ69" s="241"/>
      <c r="KSR69" s="241"/>
      <c r="KSS69" s="244"/>
      <c r="KST69" s="241"/>
      <c r="KSU69" s="241"/>
      <c r="KSV69" s="244"/>
      <c r="KSW69" s="244"/>
      <c r="KSX69" s="244"/>
      <c r="KSY69" s="241"/>
      <c r="KSZ69" s="241"/>
      <c r="KTA69" s="244"/>
      <c r="KTB69" s="241"/>
      <c r="KTC69" s="241"/>
      <c r="KTD69" s="244"/>
      <c r="KTE69" s="244"/>
      <c r="KTF69" s="244"/>
      <c r="KTG69" s="241"/>
      <c r="KTH69" s="241"/>
      <c r="KTI69" s="244"/>
      <c r="KTJ69" s="241"/>
      <c r="KTK69" s="241"/>
      <c r="KTL69" s="244"/>
      <c r="KTM69" s="244"/>
      <c r="KTN69" s="244"/>
      <c r="KTO69" s="241"/>
      <c r="KTP69" s="241"/>
      <c r="KTQ69" s="244"/>
      <c r="KTR69" s="241"/>
      <c r="KTS69" s="241"/>
      <c r="KTT69" s="244"/>
      <c r="KTU69" s="244"/>
      <c r="KTV69" s="244"/>
      <c r="KTW69" s="241"/>
      <c r="KTX69" s="241"/>
      <c r="KTY69" s="244"/>
      <c r="KTZ69" s="241"/>
      <c r="KUA69" s="241"/>
      <c r="KUB69" s="244"/>
      <c r="KUC69" s="244"/>
      <c r="KUD69" s="244"/>
      <c r="KUE69" s="241"/>
      <c r="KUF69" s="241"/>
      <c r="KUG69" s="244"/>
      <c r="KUH69" s="241"/>
      <c r="KUI69" s="241"/>
      <c r="KUJ69" s="244"/>
      <c r="KUK69" s="244"/>
      <c r="KUL69" s="244"/>
      <c r="KUM69" s="241"/>
      <c r="KUN69" s="241"/>
      <c r="KUO69" s="244"/>
      <c r="KUP69" s="241"/>
      <c r="KUQ69" s="241"/>
      <c r="KUR69" s="244"/>
      <c r="KUS69" s="244"/>
      <c r="KUT69" s="244"/>
      <c r="KUU69" s="241"/>
      <c r="KUV69" s="241"/>
      <c r="KUW69" s="244"/>
      <c r="KUX69" s="241"/>
      <c r="KUY69" s="241"/>
      <c r="KUZ69" s="244"/>
      <c r="KVA69" s="244"/>
      <c r="KVB69" s="244"/>
      <c r="KVC69" s="241"/>
      <c r="KVD69" s="241"/>
      <c r="KVE69" s="244"/>
      <c r="KVF69" s="241"/>
      <c r="KVG69" s="241"/>
      <c r="KVH69" s="244"/>
      <c r="KVI69" s="244"/>
      <c r="KVJ69" s="244"/>
      <c r="KVK69" s="241"/>
      <c r="KVL69" s="241"/>
      <c r="KVM69" s="244"/>
      <c r="KVN69" s="241"/>
      <c r="KVO69" s="241"/>
      <c r="KVP69" s="244"/>
      <c r="KVQ69" s="244"/>
      <c r="KVR69" s="244"/>
      <c r="KVS69" s="241"/>
      <c r="KVT69" s="241"/>
      <c r="KVU69" s="244"/>
      <c r="KVV69" s="241"/>
      <c r="KVW69" s="241"/>
      <c r="KVX69" s="244"/>
      <c r="KVY69" s="244"/>
      <c r="KVZ69" s="244"/>
      <c r="KWA69" s="241"/>
      <c r="KWB69" s="241"/>
      <c r="KWC69" s="244"/>
      <c r="KWD69" s="241"/>
      <c r="KWE69" s="241"/>
      <c r="KWF69" s="244"/>
      <c r="KWG69" s="244"/>
      <c r="KWH69" s="244"/>
      <c r="KWI69" s="241"/>
      <c r="KWJ69" s="241"/>
      <c r="KWK69" s="244"/>
      <c r="KWL69" s="241"/>
      <c r="KWM69" s="241"/>
      <c r="KWN69" s="244"/>
      <c r="KWO69" s="244"/>
      <c r="KWP69" s="244"/>
      <c r="KWQ69" s="241"/>
      <c r="KWR69" s="241"/>
      <c r="KWS69" s="244"/>
      <c r="KWT69" s="241"/>
      <c r="KWU69" s="241"/>
      <c r="KWV69" s="244"/>
      <c r="KWW69" s="244"/>
      <c r="KWX69" s="244"/>
      <c r="KWY69" s="241"/>
      <c r="KWZ69" s="241"/>
      <c r="KXA69" s="244"/>
      <c r="KXB69" s="241"/>
      <c r="KXC69" s="241"/>
      <c r="KXD69" s="244"/>
      <c r="KXE69" s="244"/>
      <c r="KXF69" s="244"/>
      <c r="KXG69" s="241"/>
      <c r="KXH69" s="241"/>
      <c r="KXI69" s="244"/>
      <c r="KXJ69" s="241"/>
      <c r="KXK69" s="241"/>
      <c r="KXL69" s="244"/>
      <c r="KXM69" s="244"/>
      <c r="KXN69" s="244"/>
      <c r="KXO69" s="241"/>
      <c r="KXP69" s="241"/>
      <c r="KXQ69" s="244"/>
      <c r="KXR69" s="241"/>
      <c r="KXS69" s="241"/>
      <c r="KXT69" s="244"/>
      <c r="KXU69" s="244"/>
      <c r="KXV69" s="244"/>
      <c r="KXW69" s="241"/>
      <c r="KXX69" s="241"/>
      <c r="KXY69" s="244"/>
      <c r="KXZ69" s="241"/>
      <c r="KYA69" s="241"/>
      <c r="KYB69" s="244"/>
      <c r="KYC69" s="244"/>
      <c r="KYD69" s="244"/>
      <c r="KYE69" s="241"/>
      <c r="KYF69" s="241"/>
      <c r="KYG69" s="244"/>
      <c r="KYH69" s="241"/>
      <c r="KYI69" s="241"/>
      <c r="KYJ69" s="244"/>
      <c r="KYK69" s="244"/>
      <c r="KYL69" s="244"/>
      <c r="KYM69" s="241"/>
      <c r="KYN69" s="241"/>
      <c r="KYO69" s="244"/>
      <c r="KYP69" s="241"/>
      <c r="KYQ69" s="241"/>
      <c r="KYR69" s="244"/>
      <c r="KYS69" s="244"/>
      <c r="KYT69" s="244"/>
      <c r="KYU69" s="241"/>
      <c r="KYV69" s="241"/>
      <c r="KYW69" s="244"/>
      <c r="KYX69" s="241"/>
      <c r="KYY69" s="241"/>
      <c r="KYZ69" s="244"/>
      <c r="KZA69" s="244"/>
      <c r="KZB69" s="244"/>
      <c r="KZC69" s="241"/>
      <c r="KZD69" s="241"/>
      <c r="KZE69" s="244"/>
      <c r="KZF69" s="241"/>
      <c r="KZG69" s="241"/>
      <c r="KZH69" s="244"/>
      <c r="KZI69" s="244"/>
      <c r="KZJ69" s="244"/>
      <c r="KZK69" s="241"/>
      <c r="KZL69" s="241"/>
      <c r="KZM69" s="244"/>
      <c r="KZN69" s="241"/>
      <c r="KZO69" s="241"/>
      <c r="KZP69" s="244"/>
      <c r="KZQ69" s="244"/>
      <c r="KZR69" s="244"/>
      <c r="KZS69" s="241"/>
      <c r="KZT69" s="241"/>
      <c r="KZU69" s="244"/>
      <c r="KZV69" s="241"/>
      <c r="KZW69" s="241"/>
      <c r="KZX69" s="244"/>
      <c r="KZY69" s="244"/>
      <c r="KZZ69" s="244"/>
      <c r="LAA69" s="241"/>
      <c r="LAB69" s="241"/>
      <c r="LAC69" s="244"/>
      <c r="LAD69" s="241"/>
      <c r="LAE69" s="241"/>
      <c r="LAF69" s="244"/>
      <c r="LAG69" s="244"/>
      <c r="LAH69" s="244"/>
      <c r="LAI69" s="241"/>
      <c r="LAJ69" s="241"/>
      <c r="LAK69" s="244"/>
      <c r="LAL69" s="241"/>
      <c r="LAM69" s="241"/>
      <c r="LAN69" s="244"/>
      <c r="LAO69" s="244"/>
      <c r="LAP69" s="244"/>
      <c r="LAQ69" s="241"/>
      <c r="LAR69" s="241"/>
      <c r="LAS69" s="244"/>
      <c r="LAT69" s="241"/>
      <c r="LAU69" s="241"/>
      <c r="LAV69" s="244"/>
      <c r="LAW69" s="244"/>
      <c r="LAX69" s="244"/>
      <c r="LAY69" s="241"/>
      <c r="LAZ69" s="241"/>
      <c r="LBA69" s="244"/>
      <c r="LBB69" s="241"/>
      <c r="LBC69" s="241"/>
      <c r="LBD69" s="244"/>
      <c r="LBE69" s="244"/>
      <c r="LBF69" s="244"/>
      <c r="LBG69" s="241"/>
      <c r="LBH69" s="241"/>
      <c r="LBI69" s="244"/>
      <c r="LBJ69" s="241"/>
      <c r="LBK69" s="241"/>
      <c r="LBL69" s="244"/>
      <c r="LBM69" s="244"/>
      <c r="LBN69" s="244"/>
      <c r="LBO69" s="241"/>
      <c r="LBP69" s="241"/>
      <c r="LBQ69" s="244"/>
      <c r="LBR69" s="241"/>
      <c r="LBS69" s="241"/>
      <c r="LBT69" s="244"/>
      <c r="LBU69" s="244"/>
      <c r="LBV69" s="244"/>
      <c r="LBW69" s="241"/>
      <c r="LBX69" s="241"/>
      <c r="LBY69" s="244"/>
      <c r="LBZ69" s="241"/>
      <c r="LCA69" s="241"/>
      <c r="LCB69" s="244"/>
      <c r="LCC69" s="244"/>
      <c r="LCD69" s="244"/>
      <c r="LCE69" s="241"/>
      <c r="LCF69" s="241"/>
      <c r="LCG69" s="244"/>
      <c r="LCH69" s="241"/>
      <c r="LCI69" s="241"/>
      <c r="LCJ69" s="244"/>
      <c r="LCK69" s="244"/>
      <c r="LCL69" s="244"/>
      <c r="LCM69" s="241"/>
      <c r="LCN69" s="241"/>
      <c r="LCO69" s="244"/>
      <c r="LCP69" s="241"/>
      <c r="LCQ69" s="241"/>
      <c r="LCR69" s="244"/>
      <c r="LCS69" s="244"/>
      <c r="LCT69" s="244"/>
      <c r="LCU69" s="241"/>
      <c r="LCV69" s="241"/>
      <c r="LCW69" s="244"/>
      <c r="LCX69" s="241"/>
      <c r="LCY69" s="241"/>
      <c r="LCZ69" s="244"/>
      <c r="LDA69" s="244"/>
      <c r="LDB69" s="244"/>
      <c r="LDC69" s="241"/>
      <c r="LDD69" s="241"/>
      <c r="LDE69" s="244"/>
      <c r="LDF69" s="241"/>
      <c r="LDG69" s="241"/>
      <c r="LDH69" s="244"/>
      <c r="LDI69" s="244"/>
      <c r="LDJ69" s="244"/>
      <c r="LDK69" s="241"/>
      <c r="LDL69" s="241"/>
      <c r="LDM69" s="244"/>
      <c r="LDN69" s="241"/>
      <c r="LDO69" s="241"/>
      <c r="LDP69" s="244"/>
      <c r="LDQ69" s="244"/>
      <c r="LDR69" s="244"/>
      <c r="LDS69" s="241"/>
      <c r="LDT69" s="241"/>
      <c r="LDU69" s="244"/>
      <c r="LDV69" s="241"/>
      <c r="LDW69" s="241"/>
      <c r="LDX69" s="244"/>
      <c r="LDY69" s="244"/>
      <c r="LDZ69" s="244"/>
      <c r="LEA69" s="241"/>
      <c r="LEB69" s="241"/>
      <c r="LEC69" s="244"/>
      <c r="LED69" s="241"/>
      <c r="LEE69" s="241"/>
      <c r="LEF69" s="244"/>
      <c r="LEG69" s="244"/>
      <c r="LEH69" s="244"/>
      <c r="LEI69" s="241"/>
      <c r="LEJ69" s="241"/>
      <c r="LEK69" s="244"/>
      <c r="LEL69" s="241"/>
      <c r="LEM69" s="241"/>
      <c r="LEN69" s="244"/>
      <c r="LEO69" s="244"/>
      <c r="LEP69" s="244"/>
      <c r="LEQ69" s="241"/>
      <c r="LER69" s="241"/>
      <c r="LES69" s="244"/>
      <c r="LET69" s="241"/>
      <c r="LEU69" s="241"/>
      <c r="LEV69" s="244"/>
      <c r="LEW69" s="244"/>
      <c r="LEX69" s="244"/>
      <c r="LEY69" s="241"/>
      <c r="LEZ69" s="241"/>
      <c r="LFA69" s="244"/>
      <c r="LFB69" s="241"/>
      <c r="LFC69" s="241"/>
      <c r="LFD69" s="244"/>
      <c r="LFE69" s="244"/>
      <c r="LFF69" s="244"/>
      <c r="LFG69" s="241"/>
      <c r="LFH69" s="241"/>
      <c r="LFI69" s="244"/>
      <c r="LFJ69" s="241"/>
      <c r="LFK69" s="241"/>
      <c r="LFL69" s="244"/>
      <c r="LFM69" s="244"/>
      <c r="LFN69" s="244"/>
      <c r="LFO69" s="241"/>
      <c r="LFP69" s="241"/>
      <c r="LFQ69" s="244"/>
      <c r="LFR69" s="241"/>
      <c r="LFS69" s="241"/>
      <c r="LFT69" s="244"/>
      <c r="LFU69" s="244"/>
      <c r="LFV69" s="244"/>
      <c r="LFW69" s="241"/>
      <c r="LFX69" s="241"/>
      <c r="LFY69" s="244"/>
      <c r="LFZ69" s="241"/>
      <c r="LGA69" s="241"/>
      <c r="LGB69" s="244"/>
      <c r="LGC69" s="244"/>
      <c r="LGD69" s="244"/>
      <c r="LGE69" s="241"/>
      <c r="LGF69" s="241"/>
      <c r="LGG69" s="244"/>
      <c r="LGH69" s="241"/>
      <c r="LGI69" s="241"/>
      <c r="LGJ69" s="244"/>
      <c r="LGK69" s="244"/>
      <c r="LGL69" s="244"/>
      <c r="LGM69" s="241"/>
      <c r="LGN69" s="241"/>
      <c r="LGO69" s="244"/>
      <c r="LGP69" s="241"/>
      <c r="LGQ69" s="241"/>
      <c r="LGR69" s="244"/>
      <c r="LGS69" s="244"/>
      <c r="LGT69" s="244"/>
      <c r="LGU69" s="241"/>
      <c r="LGV69" s="241"/>
      <c r="LGW69" s="244"/>
      <c r="LGX69" s="241"/>
      <c r="LGY69" s="241"/>
      <c r="LGZ69" s="244"/>
      <c r="LHA69" s="244"/>
      <c r="LHB69" s="244"/>
      <c r="LHC69" s="241"/>
      <c r="LHD69" s="241"/>
      <c r="LHE69" s="244"/>
      <c r="LHF69" s="241"/>
      <c r="LHG69" s="241"/>
      <c r="LHH69" s="244"/>
      <c r="LHI69" s="244"/>
      <c r="LHJ69" s="244"/>
      <c r="LHK69" s="241"/>
      <c r="LHL69" s="241"/>
      <c r="LHM69" s="244"/>
      <c r="LHN69" s="241"/>
      <c r="LHO69" s="241"/>
      <c r="LHP69" s="244"/>
      <c r="LHQ69" s="244"/>
      <c r="LHR69" s="244"/>
      <c r="LHS69" s="241"/>
      <c r="LHT69" s="241"/>
      <c r="LHU69" s="244"/>
      <c r="LHV69" s="241"/>
      <c r="LHW69" s="241"/>
      <c r="LHX69" s="244"/>
      <c r="LHY69" s="244"/>
      <c r="LHZ69" s="244"/>
      <c r="LIA69" s="241"/>
      <c r="LIB69" s="241"/>
      <c r="LIC69" s="244"/>
      <c r="LID69" s="241"/>
      <c r="LIE69" s="241"/>
      <c r="LIF69" s="244"/>
      <c r="LIG69" s="244"/>
      <c r="LIH69" s="244"/>
      <c r="LII69" s="241"/>
      <c r="LIJ69" s="241"/>
      <c r="LIK69" s="244"/>
      <c r="LIL69" s="241"/>
      <c r="LIM69" s="241"/>
      <c r="LIN69" s="244"/>
      <c r="LIO69" s="244"/>
      <c r="LIP69" s="244"/>
      <c r="LIQ69" s="241"/>
      <c r="LIR69" s="241"/>
      <c r="LIS69" s="244"/>
      <c r="LIT69" s="241"/>
      <c r="LIU69" s="241"/>
      <c r="LIV69" s="244"/>
      <c r="LIW69" s="244"/>
      <c r="LIX69" s="244"/>
      <c r="LIY69" s="241"/>
      <c r="LIZ69" s="241"/>
      <c r="LJA69" s="244"/>
      <c r="LJB69" s="241"/>
      <c r="LJC69" s="241"/>
      <c r="LJD69" s="244"/>
      <c r="LJE69" s="244"/>
      <c r="LJF69" s="244"/>
      <c r="LJG69" s="241"/>
      <c r="LJH69" s="241"/>
      <c r="LJI69" s="244"/>
      <c r="LJJ69" s="241"/>
      <c r="LJK69" s="241"/>
      <c r="LJL69" s="244"/>
      <c r="LJM69" s="244"/>
      <c r="LJN69" s="244"/>
      <c r="LJO69" s="241"/>
      <c r="LJP69" s="241"/>
      <c r="LJQ69" s="244"/>
      <c r="LJR69" s="241"/>
      <c r="LJS69" s="241"/>
      <c r="LJT69" s="244"/>
      <c r="LJU69" s="244"/>
      <c r="LJV69" s="244"/>
      <c r="LJW69" s="241"/>
      <c r="LJX69" s="241"/>
      <c r="LJY69" s="244"/>
      <c r="LJZ69" s="241"/>
      <c r="LKA69" s="241"/>
      <c r="LKB69" s="244"/>
      <c r="LKC69" s="244"/>
      <c r="LKD69" s="244"/>
      <c r="LKE69" s="241"/>
      <c r="LKF69" s="241"/>
      <c r="LKG69" s="244"/>
      <c r="LKH69" s="241"/>
      <c r="LKI69" s="241"/>
      <c r="LKJ69" s="244"/>
      <c r="LKK69" s="244"/>
      <c r="LKL69" s="244"/>
      <c r="LKM69" s="241"/>
      <c r="LKN69" s="241"/>
      <c r="LKO69" s="244"/>
      <c r="LKP69" s="241"/>
      <c r="LKQ69" s="241"/>
      <c r="LKR69" s="244"/>
      <c r="LKS69" s="244"/>
      <c r="LKT69" s="244"/>
      <c r="LKU69" s="241"/>
      <c r="LKV69" s="241"/>
      <c r="LKW69" s="244"/>
      <c r="LKX69" s="241"/>
      <c r="LKY69" s="241"/>
      <c r="LKZ69" s="244"/>
      <c r="LLA69" s="244"/>
      <c r="LLB69" s="244"/>
      <c r="LLC69" s="241"/>
      <c r="LLD69" s="241"/>
      <c r="LLE69" s="244"/>
      <c r="LLF69" s="241"/>
      <c r="LLG69" s="241"/>
      <c r="LLH69" s="244"/>
      <c r="LLI69" s="244"/>
      <c r="LLJ69" s="244"/>
      <c r="LLK69" s="241"/>
      <c r="LLL69" s="241"/>
      <c r="LLM69" s="244"/>
      <c r="LLN69" s="241"/>
      <c r="LLO69" s="241"/>
      <c r="LLP69" s="244"/>
      <c r="LLQ69" s="244"/>
      <c r="LLR69" s="244"/>
      <c r="LLS69" s="241"/>
      <c r="LLT69" s="241"/>
      <c r="LLU69" s="244"/>
      <c r="LLV69" s="241"/>
      <c r="LLW69" s="241"/>
      <c r="LLX69" s="244"/>
      <c r="LLY69" s="244"/>
      <c r="LLZ69" s="244"/>
      <c r="LMA69" s="241"/>
      <c r="LMB69" s="241"/>
      <c r="LMC69" s="244"/>
      <c r="LMD69" s="241"/>
      <c r="LME69" s="241"/>
      <c r="LMF69" s="244"/>
      <c r="LMG69" s="244"/>
      <c r="LMH69" s="244"/>
      <c r="LMI69" s="241"/>
      <c r="LMJ69" s="241"/>
      <c r="LMK69" s="244"/>
      <c r="LML69" s="241"/>
      <c r="LMM69" s="241"/>
      <c r="LMN69" s="244"/>
      <c r="LMO69" s="244"/>
      <c r="LMP69" s="244"/>
      <c r="LMQ69" s="241"/>
      <c r="LMR69" s="241"/>
      <c r="LMS69" s="244"/>
      <c r="LMT69" s="241"/>
      <c r="LMU69" s="241"/>
      <c r="LMV69" s="244"/>
      <c r="LMW69" s="244"/>
      <c r="LMX69" s="244"/>
      <c r="LMY69" s="241"/>
      <c r="LMZ69" s="241"/>
      <c r="LNA69" s="244"/>
      <c r="LNB69" s="241"/>
      <c r="LNC69" s="241"/>
      <c r="LND69" s="244"/>
      <c r="LNE69" s="244"/>
      <c r="LNF69" s="244"/>
      <c r="LNG69" s="241"/>
      <c r="LNH69" s="241"/>
      <c r="LNI69" s="244"/>
      <c r="LNJ69" s="241"/>
      <c r="LNK69" s="241"/>
      <c r="LNL69" s="244"/>
      <c r="LNM69" s="244"/>
      <c r="LNN69" s="244"/>
      <c r="LNO69" s="241"/>
      <c r="LNP69" s="241"/>
      <c r="LNQ69" s="244"/>
      <c r="LNR69" s="241"/>
      <c r="LNS69" s="241"/>
      <c r="LNT69" s="244"/>
      <c r="LNU69" s="244"/>
      <c r="LNV69" s="244"/>
      <c r="LNW69" s="241"/>
      <c r="LNX69" s="241"/>
      <c r="LNY69" s="244"/>
      <c r="LNZ69" s="241"/>
      <c r="LOA69" s="241"/>
      <c r="LOB69" s="244"/>
      <c r="LOC69" s="244"/>
      <c r="LOD69" s="244"/>
      <c r="LOE69" s="241"/>
      <c r="LOF69" s="241"/>
      <c r="LOG69" s="244"/>
      <c r="LOH69" s="241"/>
      <c r="LOI69" s="241"/>
      <c r="LOJ69" s="244"/>
      <c r="LOK69" s="244"/>
      <c r="LOL69" s="244"/>
      <c r="LOM69" s="241"/>
      <c r="LON69" s="241"/>
      <c r="LOO69" s="244"/>
      <c r="LOP69" s="241"/>
      <c r="LOQ69" s="241"/>
      <c r="LOR69" s="244"/>
      <c r="LOS69" s="244"/>
      <c r="LOT69" s="244"/>
      <c r="LOU69" s="241"/>
      <c r="LOV69" s="241"/>
      <c r="LOW69" s="244"/>
      <c r="LOX69" s="241"/>
      <c r="LOY69" s="241"/>
      <c r="LOZ69" s="244"/>
      <c r="LPA69" s="244"/>
      <c r="LPB69" s="244"/>
      <c r="LPC69" s="241"/>
      <c r="LPD69" s="241"/>
      <c r="LPE69" s="244"/>
      <c r="LPF69" s="241"/>
      <c r="LPG69" s="241"/>
      <c r="LPH69" s="244"/>
      <c r="LPI69" s="244"/>
      <c r="LPJ69" s="244"/>
      <c r="LPK69" s="241"/>
      <c r="LPL69" s="241"/>
      <c r="LPM69" s="244"/>
      <c r="LPN69" s="241"/>
      <c r="LPO69" s="241"/>
      <c r="LPP69" s="244"/>
      <c r="LPQ69" s="244"/>
      <c r="LPR69" s="244"/>
      <c r="LPS69" s="241"/>
      <c r="LPT69" s="241"/>
      <c r="LPU69" s="244"/>
      <c r="LPV69" s="241"/>
      <c r="LPW69" s="241"/>
      <c r="LPX69" s="244"/>
      <c r="LPY69" s="244"/>
      <c r="LPZ69" s="244"/>
      <c r="LQA69" s="241"/>
      <c r="LQB69" s="241"/>
      <c r="LQC69" s="244"/>
      <c r="LQD69" s="241"/>
      <c r="LQE69" s="241"/>
      <c r="LQF69" s="244"/>
      <c r="LQG69" s="244"/>
      <c r="LQH69" s="244"/>
      <c r="LQI69" s="241"/>
      <c r="LQJ69" s="241"/>
      <c r="LQK69" s="244"/>
      <c r="LQL69" s="241"/>
      <c r="LQM69" s="241"/>
      <c r="LQN69" s="244"/>
      <c r="LQO69" s="244"/>
      <c r="LQP69" s="244"/>
      <c r="LQQ69" s="241"/>
      <c r="LQR69" s="241"/>
      <c r="LQS69" s="244"/>
      <c r="LQT69" s="241"/>
      <c r="LQU69" s="241"/>
      <c r="LQV69" s="244"/>
      <c r="LQW69" s="244"/>
      <c r="LQX69" s="244"/>
      <c r="LQY69" s="241"/>
      <c r="LQZ69" s="241"/>
      <c r="LRA69" s="244"/>
      <c r="LRB69" s="241"/>
      <c r="LRC69" s="241"/>
      <c r="LRD69" s="244"/>
      <c r="LRE69" s="244"/>
      <c r="LRF69" s="244"/>
      <c r="LRG69" s="241"/>
      <c r="LRH69" s="241"/>
      <c r="LRI69" s="244"/>
      <c r="LRJ69" s="241"/>
      <c r="LRK69" s="241"/>
      <c r="LRL69" s="244"/>
      <c r="LRM69" s="244"/>
      <c r="LRN69" s="244"/>
      <c r="LRO69" s="241"/>
      <c r="LRP69" s="241"/>
      <c r="LRQ69" s="244"/>
      <c r="LRR69" s="241"/>
      <c r="LRS69" s="241"/>
      <c r="LRT69" s="244"/>
      <c r="LRU69" s="244"/>
      <c r="LRV69" s="244"/>
      <c r="LRW69" s="241"/>
      <c r="LRX69" s="241"/>
      <c r="LRY69" s="244"/>
      <c r="LRZ69" s="241"/>
      <c r="LSA69" s="241"/>
      <c r="LSB69" s="244"/>
      <c r="LSC69" s="244"/>
      <c r="LSD69" s="244"/>
      <c r="LSE69" s="241"/>
      <c r="LSF69" s="241"/>
      <c r="LSG69" s="244"/>
      <c r="LSH69" s="241"/>
      <c r="LSI69" s="241"/>
      <c r="LSJ69" s="244"/>
      <c r="LSK69" s="244"/>
      <c r="LSL69" s="244"/>
      <c r="LSM69" s="241"/>
      <c r="LSN69" s="241"/>
      <c r="LSO69" s="244"/>
      <c r="LSP69" s="241"/>
      <c r="LSQ69" s="241"/>
      <c r="LSR69" s="244"/>
      <c r="LSS69" s="244"/>
      <c r="LST69" s="244"/>
      <c r="LSU69" s="241"/>
      <c r="LSV69" s="241"/>
      <c r="LSW69" s="244"/>
      <c r="LSX69" s="241"/>
      <c r="LSY69" s="241"/>
      <c r="LSZ69" s="244"/>
      <c r="LTA69" s="244"/>
      <c r="LTB69" s="244"/>
      <c r="LTC69" s="241"/>
      <c r="LTD69" s="241"/>
      <c r="LTE69" s="244"/>
      <c r="LTF69" s="241"/>
      <c r="LTG69" s="241"/>
      <c r="LTH69" s="244"/>
      <c r="LTI69" s="244"/>
      <c r="LTJ69" s="244"/>
      <c r="LTK69" s="241"/>
      <c r="LTL69" s="241"/>
      <c r="LTM69" s="244"/>
      <c r="LTN69" s="241"/>
      <c r="LTO69" s="241"/>
      <c r="LTP69" s="244"/>
      <c r="LTQ69" s="244"/>
      <c r="LTR69" s="244"/>
      <c r="LTS69" s="241"/>
      <c r="LTT69" s="241"/>
      <c r="LTU69" s="244"/>
      <c r="LTV69" s="241"/>
      <c r="LTW69" s="241"/>
      <c r="LTX69" s="244"/>
      <c r="LTY69" s="244"/>
      <c r="LTZ69" s="244"/>
      <c r="LUA69" s="241"/>
      <c r="LUB69" s="241"/>
      <c r="LUC69" s="244"/>
      <c r="LUD69" s="241"/>
      <c r="LUE69" s="241"/>
      <c r="LUF69" s="244"/>
      <c r="LUG69" s="244"/>
      <c r="LUH69" s="244"/>
      <c r="LUI69" s="241"/>
      <c r="LUJ69" s="241"/>
      <c r="LUK69" s="244"/>
      <c r="LUL69" s="241"/>
      <c r="LUM69" s="241"/>
      <c r="LUN69" s="244"/>
      <c r="LUO69" s="244"/>
      <c r="LUP69" s="244"/>
      <c r="LUQ69" s="241"/>
      <c r="LUR69" s="241"/>
      <c r="LUS69" s="244"/>
      <c r="LUT69" s="241"/>
      <c r="LUU69" s="241"/>
      <c r="LUV69" s="244"/>
      <c r="LUW69" s="244"/>
      <c r="LUX69" s="244"/>
      <c r="LUY69" s="241"/>
      <c r="LUZ69" s="241"/>
      <c r="LVA69" s="244"/>
      <c r="LVB69" s="241"/>
      <c r="LVC69" s="241"/>
      <c r="LVD69" s="244"/>
      <c r="LVE69" s="244"/>
      <c r="LVF69" s="244"/>
      <c r="LVG69" s="241"/>
      <c r="LVH69" s="241"/>
      <c r="LVI69" s="244"/>
      <c r="LVJ69" s="241"/>
      <c r="LVK69" s="241"/>
      <c r="LVL69" s="244"/>
      <c r="LVM69" s="244"/>
      <c r="LVN69" s="244"/>
      <c r="LVO69" s="241"/>
      <c r="LVP69" s="241"/>
      <c r="LVQ69" s="244"/>
      <c r="LVR69" s="241"/>
      <c r="LVS69" s="241"/>
      <c r="LVT69" s="244"/>
      <c r="LVU69" s="244"/>
      <c r="LVV69" s="244"/>
      <c r="LVW69" s="241"/>
      <c r="LVX69" s="241"/>
      <c r="LVY69" s="244"/>
      <c r="LVZ69" s="241"/>
      <c r="LWA69" s="241"/>
      <c r="LWB69" s="244"/>
      <c r="LWC69" s="244"/>
      <c r="LWD69" s="244"/>
      <c r="LWE69" s="241"/>
      <c r="LWF69" s="241"/>
      <c r="LWG69" s="244"/>
      <c r="LWH69" s="241"/>
      <c r="LWI69" s="241"/>
      <c r="LWJ69" s="244"/>
      <c r="LWK69" s="244"/>
      <c r="LWL69" s="244"/>
      <c r="LWM69" s="241"/>
      <c r="LWN69" s="241"/>
      <c r="LWO69" s="244"/>
      <c r="LWP69" s="241"/>
      <c r="LWQ69" s="241"/>
      <c r="LWR69" s="244"/>
      <c r="LWS69" s="244"/>
      <c r="LWT69" s="244"/>
      <c r="LWU69" s="241"/>
      <c r="LWV69" s="241"/>
      <c r="LWW69" s="244"/>
      <c r="LWX69" s="241"/>
      <c r="LWY69" s="241"/>
      <c r="LWZ69" s="244"/>
      <c r="LXA69" s="244"/>
      <c r="LXB69" s="244"/>
      <c r="LXC69" s="241"/>
      <c r="LXD69" s="241"/>
      <c r="LXE69" s="244"/>
      <c r="LXF69" s="241"/>
      <c r="LXG69" s="241"/>
      <c r="LXH69" s="244"/>
      <c r="LXI69" s="244"/>
      <c r="LXJ69" s="244"/>
      <c r="LXK69" s="241"/>
      <c r="LXL69" s="241"/>
      <c r="LXM69" s="244"/>
      <c r="LXN69" s="241"/>
      <c r="LXO69" s="241"/>
      <c r="LXP69" s="244"/>
      <c r="LXQ69" s="244"/>
      <c r="LXR69" s="244"/>
      <c r="LXS69" s="241"/>
      <c r="LXT69" s="241"/>
      <c r="LXU69" s="244"/>
      <c r="LXV69" s="241"/>
      <c r="LXW69" s="241"/>
      <c r="LXX69" s="244"/>
      <c r="LXY69" s="244"/>
      <c r="LXZ69" s="244"/>
      <c r="LYA69" s="241"/>
      <c r="LYB69" s="241"/>
      <c r="LYC69" s="244"/>
      <c r="LYD69" s="241"/>
      <c r="LYE69" s="241"/>
      <c r="LYF69" s="244"/>
      <c r="LYG69" s="244"/>
      <c r="LYH69" s="244"/>
      <c r="LYI69" s="241"/>
      <c r="LYJ69" s="241"/>
      <c r="LYK69" s="244"/>
      <c r="LYL69" s="241"/>
      <c r="LYM69" s="241"/>
      <c r="LYN69" s="244"/>
      <c r="LYO69" s="244"/>
      <c r="LYP69" s="244"/>
      <c r="LYQ69" s="241"/>
      <c r="LYR69" s="241"/>
      <c r="LYS69" s="244"/>
      <c r="LYT69" s="241"/>
      <c r="LYU69" s="241"/>
      <c r="LYV69" s="244"/>
      <c r="LYW69" s="244"/>
      <c r="LYX69" s="244"/>
      <c r="LYY69" s="241"/>
      <c r="LYZ69" s="241"/>
      <c r="LZA69" s="244"/>
      <c r="LZB69" s="241"/>
      <c r="LZC69" s="241"/>
      <c r="LZD69" s="244"/>
      <c r="LZE69" s="244"/>
      <c r="LZF69" s="244"/>
      <c r="LZG69" s="241"/>
      <c r="LZH69" s="241"/>
      <c r="LZI69" s="244"/>
      <c r="LZJ69" s="241"/>
      <c r="LZK69" s="241"/>
      <c r="LZL69" s="244"/>
      <c r="LZM69" s="244"/>
      <c r="LZN69" s="244"/>
      <c r="LZO69" s="241"/>
      <c r="LZP69" s="241"/>
      <c r="LZQ69" s="244"/>
      <c r="LZR69" s="241"/>
      <c r="LZS69" s="241"/>
      <c r="LZT69" s="244"/>
      <c r="LZU69" s="244"/>
      <c r="LZV69" s="244"/>
      <c r="LZW69" s="241"/>
      <c r="LZX69" s="241"/>
      <c r="LZY69" s="244"/>
      <c r="LZZ69" s="241"/>
      <c r="MAA69" s="241"/>
      <c r="MAB69" s="244"/>
      <c r="MAC69" s="244"/>
      <c r="MAD69" s="244"/>
      <c r="MAE69" s="241"/>
      <c r="MAF69" s="241"/>
      <c r="MAG69" s="244"/>
      <c r="MAH69" s="241"/>
      <c r="MAI69" s="241"/>
      <c r="MAJ69" s="244"/>
      <c r="MAK69" s="244"/>
      <c r="MAL69" s="244"/>
      <c r="MAM69" s="241"/>
      <c r="MAN69" s="241"/>
      <c r="MAO69" s="244"/>
      <c r="MAP69" s="241"/>
      <c r="MAQ69" s="241"/>
      <c r="MAR69" s="244"/>
      <c r="MAS69" s="244"/>
      <c r="MAT69" s="244"/>
      <c r="MAU69" s="241"/>
      <c r="MAV69" s="241"/>
      <c r="MAW69" s="244"/>
      <c r="MAX69" s="241"/>
      <c r="MAY69" s="241"/>
      <c r="MAZ69" s="244"/>
      <c r="MBA69" s="244"/>
      <c r="MBB69" s="244"/>
      <c r="MBC69" s="241"/>
      <c r="MBD69" s="241"/>
      <c r="MBE69" s="244"/>
      <c r="MBF69" s="241"/>
      <c r="MBG69" s="241"/>
      <c r="MBH69" s="244"/>
      <c r="MBI69" s="244"/>
      <c r="MBJ69" s="244"/>
      <c r="MBK69" s="241"/>
      <c r="MBL69" s="241"/>
      <c r="MBM69" s="244"/>
      <c r="MBN69" s="241"/>
      <c r="MBO69" s="241"/>
      <c r="MBP69" s="244"/>
      <c r="MBQ69" s="244"/>
      <c r="MBR69" s="244"/>
      <c r="MBS69" s="241"/>
      <c r="MBT69" s="241"/>
      <c r="MBU69" s="244"/>
      <c r="MBV69" s="241"/>
      <c r="MBW69" s="241"/>
      <c r="MBX69" s="244"/>
      <c r="MBY69" s="244"/>
      <c r="MBZ69" s="244"/>
      <c r="MCA69" s="241"/>
      <c r="MCB69" s="241"/>
      <c r="MCC69" s="244"/>
      <c r="MCD69" s="241"/>
      <c r="MCE69" s="241"/>
      <c r="MCF69" s="244"/>
      <c r="MCG69" s="244"/>
      <c r="MCH69" s="244"/>
      <c r="MCI69" s="241"/>
      <c r="MCJ69" s="241"/>
      <c r="MCK69" s="244"/>
      <c r="MCL69" s="241"/>
      <c r="MCM69" s="241"/>
      <c r="MCN69" s="244"/>
      <c r="MCO69" s="244"/>
      <c r="MCP69" s="244"/>
      <c r="MCQ69" s="241"/>
      <c r="MCR69" s="241"/>
      <c r="MCS69" s="244"/>
      <c r="MCT69" s="241"/>
      <c r="MCU69" s="241"/>
      <c r="MCV69" s="244"/>
      <c r="MCW69" s="244"/>
      <c r="MCX69" s="244"/>
      <c r="MCY69" s="241"/>
      <c r="MCZ69" s="241"/>
      <c r="MDA69" s="244"/>
      <c r="MDB69" s="241"/>
      <c r="MDC69" s="241"/>
      <c r="MDD69" s="244"/>
      <c r="MDE69" s="244"/>
      <c r="MDF69" s="244"/>
      <c r="MDG69" s="241"/>
      <c r="MDH69" s="241"/>
      <c r="MDI69" s="244"/>
      <c r="MDJ69" s="241"/>
      <c r="MDK69" s="241"/>
      <c r="MDL69" s="244"/>
      <c r="MDM69" s="244"/>
      <c r="MDN69" s="244"/>
      <c r="MDO69" s="241"/>
      <c r="MDP69" s="241"/>
      <c r="MDQ69" s="244"/>
      <c r="MDR69" s="241"/>
      <c r="MDS69" s="241"/>
      <c r="MDT69" s="244"/>
      <c r="MDU69" s="244"/>
      <c r="MDV69" s="244"/>
      <c r="MDW69" s="241"/>
      <c r="MDX69" s="241"/>
      <c r="MDY69" s="244"/>
      <c r="MDZ69" s="241"/>
      <c r="MEA69" s="241"/>
      <c r="MEB69" s="244"/>
      <c r="MEC69" s="244"/>
      <c r="MED69" s="244"/>
      <c r="MEE69" s="241"/>
      <c r="MEF69" s="241"/>
      <c r="MEG69" s="244"/>
      <c r="MEH69" s="241"/>
      <c r="MEI69" s="241"/>
      <c r="MEJ69" s="244"/>
      <c r="MEK69" s="244"/>
      <c r="MEL69" s="244"/>
      <c r="MEM69" s="241"/>
      <c r="MEN69" s="241"/>
      <c r="MEO69" s="244"/>
      <c r="MEP69" s="241"/>
      <c r="MEQ69" s="241"/>
      <c r="MER69" s="244"/>
      <c r="MES69" s="244"/>
      <c r="MET69" s="244"/>
      <c r="MEU69" s="241"/>
      <c r="MEV69" s="241"/>
      <c r="MEW69" s="244"/>
      <c r="MEX69" s="241"/>
      <c r="MEY69" s="241"/>
      <c r="MEZ69" s="244"/>
      <c r="MFA69" s="244"/>
      <c r="MFB69" s="244"/>
      <c r="MFC69" s="241"/>
      <c r="MFD69" s="241"/>
      <c r="MFE69" s="244"/>
      <c r="MFF69" s="241"/>
      <c r="MFG69" s="241"/>
      <c r="MFH69" s="244"/>
      <c r="MFI69" s="244"/>
      <c r="MFJ69" s="244"/>
      <c r="MFK69" s="241"/>
      <c r="MFL69" s="241"/>
      <c r="MFM69" s="244"/>
      <c r="MFN69" s="241"/>
      <c r="MFO69" s="241"/>
      <c r="MFP69" s="244"/>
      <c r="MFQ69" s="244"/>
      <c r="MFR69" s="244"/>
      <c r="MFS69" s="241"/>
      <c r="MFT69" s="241"/>
      <c r="MFU69" s="244"/>
      <c r="MFV69" s="241"/>
      <c r="MFW69" s="241"/>
      <c r="MFX69" s="244"/>
      <c r="MFY69" s="244"/>
      <c r="MFZ69" s="244"/>
      <c r="MGA69" s="241"/>
      <c r="MGB69" s="241"/>
      <c r="MGC69" s="244"/>
      <c r="MGD69" s="241"/>
      <c r="MGE69" s="241"/>
      <c r="MGF69" s="244"/>
      <c r="MGG69" s="244"/>
      <c r="MGH69" s="244"/>
      <c r="MGI69" s="241"/>
      <c r="MGJ69" s="241"/>
      <c r="MGK69" s="244"/>
      <c r="MGL69" s="241"/>
      <c r="MGM69" s="241"/>
      <c r="MGN69" s="244"/>
      <c r="MGO69" s="244"/>
      <c r="MGP69" s="244"/>
      <c r="MGQ69" s="241"/>
      <c r="MGR69" s="241"/>
      <c r="MGS69" s="244"/>
      <c r="MGT69" s="241"/>
      <c r="MGU69" s="241"/>
      <c r="MGV69" s="244"/>
      <c r="MGW69" s="244"/>
      <c r="MGX69" s="244"/>
      <c r="MGY69" s="241"/>
      <c r="MGZ69" s="241"/>
      <c r="MHA69" s="244"/>
      <c r="MHB69" s="241"/>
      <c r="MHC69" s="241"/>
      <c r="MHD69" s="244"/>
      <c r="MHE69" s="244"/>
      <c r="MHF69" s="244"/>
      <c r="MHG69" s="241"/>
      <c r="MHH69" s="241"/>
      <c r="MHI69" s="244"/>
      <c r="MHJ69" s="241"/>
      <c r="MHK69" s="241"/>
      <c r="MHL69" s="244"/>
      <c r="MHM69" s="244"/>
      <c r="MHN69" s="244"/>
      <c r="MHO69" s="241"/>
      <c r="MHP69" s="241"/>
      <c r="MHQ69" s="244"/>
      <c r="MHR69" s="241"/>
      <c r="MHS69" s="241"/>
      <c r="MHT69" s="244"/>
      <c r="MHU69" s="244"/>
      <c r="MHV69" s="244"/>
      <c r="MHW69" s="241"/>
      <c r="MHX69" s="241"/>
      <c r="MHY69" s="244"/>
      <c r="MHZ69" s="241"/>
      <c r="MIA69" s="241"/>
      <c r="MIB69" s="244"/>
      <c r="MIC69" s="244"/>
      <c r="MID69" s="244"/>
      <c r="MIE69" s="241"/>
      <c r="MIF69" s="241"/>
      <c r="MIG69" s="244"/>
      <c r="MIH69" s="241"/>
      <c r="MII69" s="241"/>
      <c r="MIJ69" s="244"/>
      <c r="MIK69" s="244"/>
      <c r="MIL69" s="244"/>
      <c r="MIM69" s="241"/>
      <c r="MIN69" s="241"/>
      <c r="MIO69" s="244"/>
      <c r="MIP69" s="241"/>
      <c r="MIQ69" s="241"/>
      <c r="MIR69" s="244"/>
      <c r="MIS69" s="244"/>
      <c r="MIT69" s="244"/>
      <c r="MIU69" s="241"/>
      <c r="MIV69" s="241"/>
      <c r="MIW69" s="244"/>
      <c r="MIX69" s="241"/>
      <c r="MIY69" s="241"/>
      <c r="MIZ69" s="244"/>
      <c r="MJA69" s="244"/>
      <c r="MJB69" s="244"/>
      <c r="MJC69" s="241"/>
      <c r="MJD69" s="241"/>
      <c r="MJE69" s="244"/>
      <c r="MJF69" s="241"/>
      <c r="MJG69" s="241"/>
      <c r="MJH69" s="244"/>
      <c r="MJI69" s="244"/>
      <c r="MJJ69" s="244"/>
      <c r="MJK69" s="241"/>
      <c r="MJL69" s="241"/>
      <c r="MJM69" s="244"/>
      <c r="MJN69" s="241"/>
      <c r="MJO69" s="241"/>
      <c r="MJP69" s="244"/>
      <c r="MJQ69" s="244"/>
      <c r="MJR69" s="244"/>
      <c r="MJS69" s="241"/>
      <c r="MJT69" s="241"/>
      <c r="MJU69" s="244"/>
      <c r="MJV69" s="241"/>
      <c r="MJW69" s="241"/>
      <c r="MJX69" s="244"/>
      <c r="MJY69" s="244"/>
      <c r="MJZ69" s="244"/>
      <c r="MKA69" s="241"/>
      <c r="MKB69" s="241"/>
      <c r="MKC69" s="244"/>
      <c r="MKD69" s="241"/>
      <c r="MKE69" s="241"/>
      <c r="MKF69" s="244"/>
      <c r="MKG69" s="244"/>
      <c r="MKH69" s="244"/>
      <c r="MKI69" s="241"/>
      <c r="MKJ69" s="241"/>
      <c r="MKK69" s="244"/>
      <c r="MKL69" s="241"/>
      <c r="MKM69" s="241"/>
      <c r="MKN69" s="244"/>
      <c r="MKO69" s="244"/>
      <c r="MKP69" s="244"/>
      <c r="MKQ69" s="241"/>
      <c r="MKR69" s="241"/>
      <c r="MKS69" s="244"/>
      <c r="MKT69" s="241"/>
      <c r="MKU69" s="241"/>
      <c r="MKV69" s="244"/>
      <c r="MKW69" s="244"/>
      <c r="MKX69" s="244"/>
      <c r="MKY69" s="241"/>
      <c r="MKZ69" s="241"/>
      <c r="MLA69" s="244"/>
      <c r="MLB69" s="241"/>
      <c r="MLC69" s="241"/>
      <c r="MLD69" s="244"/>
      <c r="MLE69" s="244"/>
      <c r="MLF69" s="244"/>
      <c r="MLG69" s="241"/>
      <c r="MLH69" s="241"/>
      <c r="MLI69" s="244"/>
      <c r="MLJ69" s="241"/>
      <c r="MLK69" s="241"/>
      <c r="MLL69" s="244"/>
      <c r="MLM69" s="244"/>
      <c r="MLN69" s="244"/>
      <c r="MLO69" s="241"/>
      <c r="MLP69" s="241"/>
      <c r="MLQ69" s="244"/>
      <c r="MLR69" s="241"/>
      <c r="MLS69" s="241"/>
      <c r="MLT69" s="244"/>
      <c r="MLU69" s="244"/>
      <c r="MLV69" s="244"/>
      <c r="MLW69" s="241"/>
      <c r="MLX69" s="241"/>
      <c r="MLY69" s="244"/>
      <c r="MLZ69" s="241"/>
      <c r="MMA69" s="241"/>
      <c r="MMB69" s="244"/>
      <c r="MMC69" s="244"/>
      <c r="MMD69" s="244"/>
      <c r="MME69" s="241"/>
      <c r="MMF69" s="241"/>
      <c r="MMG69" s="244"/>
      <c r="MMH69" s="241"/>
      <c r="MMI69" s="241"/>
      <c r="MMJ69" s="244"/>
      <c r="MMK69" s="244"/>
      <c r="MML69" s="244"/>
      <c r="MMM69" s="241"/>
      <c r="MMN69" s="241"/>
      <c r="MMO69" s="244"/>
      <c r="MMP69" s="241"/>
      <c r="MMQ69" s="241"/>
      <c r="MMR69" s="244"/>
      <c r="MMS69" s="244"/>
      <c r="MMT69" s="244"/>
      <c r="MMU69" s="241"/>
      <c r="MMV69" s="241"/>
      <c r="MMW69" s="244"/>
      <c r="MMX69" s="241"/>
      <c r="MMY69" s="241"/>
      <c r="MMZ69" s="244"/>
      <c r="MNA69" s="244"/>
      <c r="MNB69" s="244"/>
      <c r="MNC69" s="241"/>
      <c r="MND69" s="241"/>
      <c r="MNE69" s="244"/>
      <c r="MNF69" s="241"/>
      <c r="MNG69" s="241"/>
      <c r="MNH69" s="244"/>
      <c r="MNI69" s="244"/>
      <c r="MNJ69" s="244"/>
      <c r="MNK69" s="241"/>
      <c r="MNL69" s="241"/>
      <c r="MNM69" s="244"/>
      <c r="MNN69" s="241"/>
      <c r="MNO69" s="241"/>
      <c r="MNP69" s="244"/>
      <c r="MNQ69" s="244"/>
      <c r="MNR69" s="244"/>
      <c r="MNS69" s="241"/>
      <c r="MNT69" s="241"/>
      <c r="MNU69" s="244"/>
      <c r="MNV69" s="241"/>
      <c r="MNW69" s="241"/>
      <c r="MNX69" s="244"/>
      <c r="MNY69" s="244"/>
      <c r="MNZ69" s="244"/>
      <c r="MOA69" s="241"/>
      <c r="MOB69" s="241"/>
      <c r="MOC69" s="244"/>
      <c r="MOD69" s="241"/>
      <c r="MOE69" s="241"/>
      <c r="MOF69" s="244"/>
      <c r="MOG69" s="244"/>
      <c r="MOH69" s="244"/>
      <c r="MOI69" s="241"/>
      <c r="MOJ69" s="241"/>
      <c r="MOK69" s="244"/>
      <c r="MOL69" s="241"/>
      <c r="MOM69" s="241"/>
      <c r="MON69" s="244"/>
      <c r="MOO69" s="244"/>
      <c r="MOP69" s="244"/>
      <c r="MOQ69" s="241"/>
      <c r="MOR69" s="241"/>
      <c r="MOS69" s="244"/>
      <c r="MOT69" s="241"/>
      <c r="MOU69" s="241"/>
      <c r="MOV69" s="244"/>
      <c r="MOW69" s="244"/>
      <c r="MOX69" s="244"/>
      <c r="MOY69" s="241"/>
      <c r="MOZ69" s="241"/>
      <c r="MPA69" s="244"/>
      <c r="MPB69" s="241"/>
      <c r="MPC69" s="241"/>
      <c r="MPD69" s="244"/>
      <c r="MPE69" s="244"/>
      <c r="MPF69" s="244"/>
      <c r="MPG69" s="241"/>
      <c r="MPH69" s="241"/>
      <c r="MPI69" s="244"/>
      <c r="MPJ69" s="241"/>
      <c r="MPK69" s="241"/>
      <c r="MPL69" s="244"/>
      <c r="MPM69" s="244"/>
      <c r="MPN69" s="244"/>
      <c r="MPO69" s="241"/>
      <c r="MPP69" s="241"/>
      <c r="MPQ69" s="244"/>
      <c r="MPR69" s="241"/>
      <c r="MPS69" s="241"/>
      <c r="MPT69" s="244"/>
      <c r="MPU69" s="244"/>
      <c r="MPV69" s="244"/>
      <c r="MPW69" s="241"/>
      <c r="MPX69" s="241"/>
      <c r="MPY69" s="244"/>
      <c r="MPZ69" s="241"/>
      <c r="MQA69" s="241"/>
      <c r="MQB69" s="244"/>
      <c r="MQC69" s="244"/>
      <c r="MQD69" s="244"/>
      <c r="MQE69" s="241"/>
      <c r="MQF69" s="241"/>
      <c r="MQG69" s="244"/>
      <c r="MQH69" s="241"/>
      <c r="MQI69" s="241"/>
      <c r="MQJ69" s="244"/>
      <c r="MQK69" s="244"/>
      <c r="MQL69" s="244"/>
      <c r="MQM69" s="241"/>
      <c r="MQN69" s="241"/>
      <c r="MQO69" s="244"/>
      <c r="MQP69" s="241"/>
      <c r="MQQ69" s="241"/>
      <c r="MQR69" s="244"/>
      <c r="MQS69" s="244"/>
      <c r="MQT69" s="244"/>
      <c r="MQU69" s="241"/>
      <c r="MQV69" s="241"/>
      <c r="MQW69" s="244"/>
      <c r="MQX69" s="241"/>
      <c r="MQY69" s="241"/>
      <c r="MQZ69" s="244"/>
      <c r="MRA69" s="244"/>
      <c r="MRB69" s="244"/>
      <c r="MRC69" s="241"/>
      <c r="MRD69" s="241"/>
      <c r="MRE69" s="244"/>
      <c r="MRF69" s="241"/>
      <c r="MRG69" s="241"/>
      <c r="MRH69" s="244"/>
      <c r="MRI69" s="244"/>
      <c r="MRJ69" s="244"/>
      <c r="MRK69" s="241"/>
      <c r="MRL69" s="241"/>
      <c r="MRM69" s="244"/>
      <c r="MRN69" s="241"/>
      <c r="MRO69" s="241"/>
      <c r="MRP69" s="244"/>
      <c r="MRQ69" s="244"/>
      <c r="MRR69" s="244"/>
      <c r="MRS69" s="241"/>
      <c r="MRT69" s="241"/>
      <c r="MRU69" s="244"/>
      <c r="MRV69" s="241"/>
      <c r="MRW69" s="241"/>
      <c r="MRX69" s="244"/>
      <c r="MRY69" s="244"/>
      <c r="MRZ69" s="244"/>
      <c r="MSA69" s="241"/>
      <c r="MSB69" s="241"/>
      <c r="MSC69" s="244"/>
      <c r="MSD69" s="241"/>
      <c r="MSE69" s="241"/>
      <c r="MSF69" s="244"/>
      <c r="MSG69" s="244"/>
      <c r="MSH69" s="244"/>
      <c r="MSI69" s="241"/>
      <c r="MSJ69" s="241"/>
      <c r="MSK69" s="244"/>
      <c r="MSL69" s="241"/>
      <c r="MSM69" s="241"/>
      <c r="MSN69" s="244"/>
      <c r="MSO69" s="244"/>
      <c r="MSP69" s="244"/>
      <c r="MSQ69" s="241"/>
      <c r="MSR69" s="241"/>
      <c r="MSS69" s="244"/>
      <c r="MST69" s="241"/>
      <c r="MSU69" s="241"/>
      <c r="MSV69" s="244"/>
      <c r="MSW69" s="244"/>
      <c r="MSX69" s="244"/>
      <c r="MSY69" s="241"/>
      <c r="MSZ69" s="241"/>
      <c r="MTA69" s="244"/>
      <c r="MTB69" s="241"/>
      <c r="MTC69" s="241"/>
      <c r="MTD69" s="244"/>
      <c r="MTE69" s="244"/>
      <c r="MTF69" s="244"/>
      <c r="MTG69" s="241"/>
      <c r="MTH69" s="241"/>
      <c r="MTI69" s="244"/>
      <c r="MTJ69" s="241"/>
      <c r="MTK69" s="241"/>
      <c r="MTL69" s="244"/>
      <c r="MTM69" s="244"/>
      <c r="MTN69" s="244"/>
      <c r="MTO69" s="241"/>
      <c r="MTP69" s="241"/>
      <c r="MTQ69" s="244"/>
      <c r="MTR69" s="241"/>
      <c r="MTS69" s="241"/>
      <c r="MTT69" s="244"/>
      <c r="MTU69" s="244"/>
      <c r="MTV69" s="244"/>
      <c r="MTW69" s="241"/>
      <c r="MTX69" s="241"/>
      <c r="MTY69" s="244"/>
      <c r="MTZ69" s="241"/>
      <c r="MUA69" s="241"/>
      <c r="MUB69" s="244"/>
      <c r="MUC69" s="244"/>
      <c r="MUD69" s="244"/>
      <c r="MUE69" s="241"/>
      <c r="MUF69" s="241"/>
      <c r="MUG69" s="244"/>
      <c r="MUH69" s="241"/>
      <c r="MUI69" s="241"/>
      <c r="MUJ69" s="244"/>
      <c r="MUK69" s="244"/>
      <c r="MUL69" s="244"/>
      <c r="MUM69" s="241"/>
      <c r="MUN69" s="241"/>
      <c r="MUO69" s="244"/>
      <c r="MUP69" s="241"/>
      <c r="MUQ69" s="241"/>
      <c r="MUR69" s="244"/>
      <c r="MUS69" s="244"/>
      <c r="MUT69" s="244"/>
      <c r="MUU69" s="241"/>
      <c r="MUV69" s="241"/>
      <c r="MUW69" s="244"/>
      <c r="MUX69" s="241"/>
      <c r="MUY69" s="241"/>
      <c r="MUZ69" s="244"/>
      <c r="MVA69" s="244"/>
      <c r="MVB69" s="244"/>
      <c r="MVC69" s="241"/>
      <c r="MVD69" s="241"/>
      <c r="MVE69" s="244"/>
      <c r="MVF69" s="241"/>
      <c r="MVG69" s="241"/>
      <c r="MVH69" s="244"/>
      <c r="MVI69" s="244"/>
      <c r="MVJ69" s="244"/>
      <c r="MVK69" s="241"/>
      <c r="MVL69" s="241"/>
      <c r="MVM69" s="244"/>
      <c r="MVN69" s="241"/>
      <c r="MVO69" s="241"/>
      <c r="MVP69" s="244"/>
      <c r="MVQ69" s="244"/>
      <c r="MVR69" s="244"/>
      <c r="MVS69" s="241"/>
      <c r="MVT69" s="241"/>
      <c r="MVU69" s="244"/>
      <c r="MVV69" s="241"/>
      <c r="MVW69" s="241"/>
      <c r="MVX69" s="244"/>
      <c r="MVY69" s="244"/>
      <c r="MVZ69" s="244"/>
      <c r="MWA69" s="241"/>
      <c r="MWB69" s="241"/>
      <c r="MWC69" s="244"/>
      <c r="MWD69" s="241"/>
      <c r="MWE69" s="241"/>
      <c r="MWF69" s="244"/>
      <c r="MWG69" s="244"/>
      <c r="MWH69" s="244"/>
      <c r="MWI69" s="241"/>
      <c r="MWJ69" s="241"/>
      <c r="MWK69" s="244"/>
      <c r="MWL69" s="241"/>
      <c r="MWM69" s="241"/>
      <c r="MWN69" s="244"/>
      <c r="MWO69" s="244"/>
      <c r="MWP69" s="244"/>
      <c r="MWQ69" s="241"/>
      <c r="MWR69" s="241"/>
      <c r="MWS69" s="244"/>
      <c r="MWT69" s="241"/>
      <c r="MWU69" s="241"/>
      <c r="MWV69" s="244"/>
      <c r="MWW69" s="244"/>
      <c r="MWX69" s="244"/>
      <c r="MWY69" s="241"/>
      <c r="MWZ69" s="241"/>
      <c r="MXA69" s="244"/>
      <c r="MXB69" s="241"/>
      <c r="MXC69" s="241"/>
      <c r="MXD69" s="244"/>
      <c r="MXE69" s="244"/>
      <c r="MXF69" s="244"/>
      <c r="MXG69" s="241"/>
      <c r="MXH69" s="241"/>
      <c r="MXI69" s="244"/>
      <c r="MXJ69" s="241"/>
      <c r="MXK69" s="241"/>
      <c r="MXL69" s="244"/>
      <c r="MXM69" s="244"/>
      <c r="MXN69" s="244"/>
      <c r="MXO69" s="241"/>
      <c r="MXP69" s="241"/>
      <c r="MXQ69" s="244"/>
      <c r="MXR69" s="241"/>
      <c r="MXS69" s="241"/>
      <c r="MXT69" s="244"/>
      <c r="MXU69" s="244"/>
      <c r="MXV69" s="244"/>
      <c r="MXW69" s="241"/>
      <c r="MXX69" s="241"/>
      <c r="MXY69" s="244"/>
      <c r="MXZ69" s="241"/>
      <c r="MYA69" s="241"/>
      <c r="MYB69" s="244"/>
      <c r="MYC69" s="244"/>
      <c r="MYD69" s="244"/>
      <c r="MYE69" s="241"/>
      <c r="MYF69" s="241"/>
      <c r="MYG69" s="244"/>
      <c r="MYH69" s="241"/>
      <c r="MYI69" s="241"/>
      <c r="MYJ69" s="244"/>
      <c r="MYK69" s="244"/>
      <c r="MYL69" s="244"/>
      <c r="MYM69" s="241"/>
      <c r="MYN69" s="241"/>
      <c r="MYO69" s="244"/>
      <c r="MYP69" s="241"/>
      <c r="MYQ69" s="241"/>
      <c r="MYR69" s="244"/>
      <c r="MYS69" s="244"/>
      <c r="MYT69" s="244"/>
      <c r="MYU69" s="241"/>
      <c r="MYV69" s="241"/>
      <c r="MYW69" s="244"/>
      <c r="MYX69" s="241"/>
      <c r="MYY69" s="241"/>
      <c r="MYZ69" s="244"/>
      <c r="MZA69" s="244"/>
      <c r="MZB69" s="244"/>
      <c r="MZC69" s="241"/>
      <c r="MZD69" s="241"/>
      <c r="MZE69" s="244"/>
      <c r="MZF69" s="241"/>
      <c r="MZG69" s="241"/>
      <c r="MZH69" s="244"/>
      <c r="MZI69" s="244"/>
      <c r="MZJ69" s="244"/>
      <c r="MZK69" s="241"/>
      <c r="MZL69" s="241"/>
      <c r="MZM69" s="244"/>
      <c r="MZN69" s="241"/>
      <c r="MZO69" s="241"/>
      <c r="MZP69" s="244"/>
      <c r="MZQ69" s="244"/>
      <c r="MZR69" s="244"/>
      <c r="MZS69" s="241"/>
      <c r="MZT69" s="241"/>
      <c r="MZU69" s="244"/>
      <c r="MZV69" s="241"/>
      <c r="MZW69" s="241"/>
      <c r="MZX69" s="244"/>
      <c r="MZY69" s="244"/>
      <c r="MZZ69" s="244"/>
      <c r="NAA69" s="241"/>
      <c r="NAB69" s="241"/>
      <c r="NAC69" s="244"/>
      <c r="NAD69" s="241"/>
      <c r="NAE69" s="241"/>
      <c r="NAF69" s="244"/>
      <c r="NAG69" s="244"/>
      <c r="NAH69" s="244"/>
      <c r="NAI69" s="241"/>
      <c r="NAJ69" s="241"/>
      <c r="NAK69" s="244"/>
      <c r="NAL69" s="241"/>
      <c r="NAM69" s="241"/>
      <c r="NAN69" s="244"/>
      <c r="NAO69" s="244"/>
      <c r="NAP69" s="244"/>
      <c r="NAQ69" s="241"/>
      <c r="NAR69" s="241"/>
      <c r="NAS69" s="244"/>
      <c r="NAT69" s="241"/>
      <c r="NAU69" s="241"/>
      <c r="NAV69" s="244"/>
      <c r="NAW69" s="244"/>
      <c r="NAX69" s="244"/>
      <c r="NAY69" s="241"/>
      <c r="NAZ69" s="241"/>
      <c r="NBA69" s="244"/>
      <c r="NBB69" s="241"/>
      <c r="NBC69" s="241"/>
      <c r="NBD69" s="244"/>
      <c r="NBE69" s="244"/>
      <c r="NBF69" s="244"/>
      <c r="NBG69" s="241"/>
      <c r="NBH69" s="241"/>
      <c r="NBI69" s="244"/>
      <c r="NBJ69" s="241"/>
      <c r="NBK69" s="241"/>
      <c r="NBL69" s="244"/>
      <c r="NBM69" s="244"/>
      <c r="NBN69" s="244"/>
      <c r="NBO69" s="241"/>
      <c r="NBP69" s="241"/>
      <c r="NBQ69" s="244"/>
      <c r="NBR69" s="241"/>
      <c r="NBS69" s="241"/>
      <c r="NBT69" s="244"/>
      <c r="NBU69" s="244"/>
      <c r="NBV69" s="244"/>
      <c r="NBW69" s="241"/>
      <c r="NBX69" s="241"/>
      <c r="NBY69" s="244"/>
      <c r="NBZ69" s="241"/>
      <c r="NCA69" s="241"/>
      <c r="NCB69" s="244"/>
      <c r="NCC69" s="244"/>
      <c r="NCD69" s="244"/>
      <c r="NCE69" s="241"/>
      <c r="NCF69" s="241"/>
      <c r="NCG69" s="244"/>
      <c r="NCH69" s="241"/>
      <c r="NCI69" s="241"/>
      <c r="NCJ69" s="244"/>
      <c r="NCK69" s="244"/>
      <c r="NCL69" s="244"/>
      <c r="NCM69" s="241"/>
      <c r="NCN69" s="241"/>
      <c r="NCO69" s="244"/>
      <c r="NCP69" s="241"/>
      <c r="NCQ69" s="241"/>
      <c r="NCR69" s="244"/>
      <c r="NCS69" s="244"/>
      <c r="NCT69" s="244"/>
      <c r="NCU69" s="241"/>
      <c r="NCV69" s="241"/>
      <c r="NCW69" s="244"/>
      <c r="NCX69" s="241"/>
      <c r="NCY69" s="241"/>
      <c r="NCZ69" s="244"/>
      <c r="NDA69" s="244"/>
      <c r="NDB69" s="244"/>
      <c r="NDC69" s="241"/>
      <c r="NDD69" s="241"/>
      <c r="NDE69" s="244"/>
      <c r="NDF69" s="241"/>
      <c r="NDG69" s="241"/>
      <c r="NDH69" s="244"/>
      <c r="NDI69" s="244"/>
      <c r="NDJ69" s="244"/>
      <c r="NDK69" s="241"/>
      <c r="NDL69" s="241"/>
      <c r="NDM69" s="244"/>
      <c r="NDN69" s="241"/>
      <c r="NDO69" s="241"/>
      <c r="NDP69" s="244"/>
      <c r="NDQ69" s="244"/>
      <c r="NDR69" s="244"/>
      <c r="NDS69" s="241"/>
      <c r="NDT69" s="241"/>
      <c r="NDU69" s="244"/>
      <c r="NDV69" s="241"/>
      <c r="NDW69" s="241"/>
      <c r="NDX69" s="244"/>
      <c r="NDY69" s="244"/>
      <c r="NDZ69" s="244"/>
      <c r="NEA69" s="241"/>
      <c r="NEB69" s="241"/>
      <c r="NEC69" s="244"/>
      <c r="NED69" s="241"/>
      <c r="NEE69" s="241"/>
      <c r="NEF69" s="244"/>
      <c r="NEG69" s="244"/>
      <c r="NEH69" s="244"/>
      <c r="NEI69" s="241"/>
      <c r="NEJ69" s="241"/>
      <c r="NEK69" s="244"/>
      <c r="NEL69" s="241"/>
      <c r="NEM69" s="241"/>
      <c r="NEN69" s="244"/>
      <c r="NEO69" s="244"/>
      <c r="NEP69" s="244"/>
      <c r="NEQ69" s="241"/>
      <c r="NER69" s="241"/>
      <c r="NES69" s="244"/>
      <c r="NET69" s="241"/>
      <c r="NEU69" s="241"/>
      <c r="NEV69" s="244"/>
      <c r="NEW69" s="244"/>
      <c r="NEX69" s="244"/>
      <c r="NEY69" s="241"/>
      <c r="NEZ69" s="241"/>
      <c r="NFA69" s="244"/>
      <c r="NFB69" s="241"/>
      <c r="NFC69" s="241"/>
      <c r="NFD69" s="244"/>
      <c r="NFE69" s="244"/>
      <c r="NFF69" s="244"/>
      <c r="NFG69" s="241"/>
      <c r="NFH69" s="241"/>
      <c r="NFI69" s="244"/>
      <c r="NFJ69" s="241"/>
      <c r="NFK69" s="241"/>
      <c r="NFL69" s="244"/>
      <c r="NFM69" s="244"/>
      <c r="NFN69" s="244"/>
      <c r="NFO69" s="241"/>
      <c r="NFP69" s="241"/>
      <c r="NFQ69" s="244"/>
      <c r="NFR69" s="241"/>
      <c r="NFS69" s="241"/>
      <c r="NFT69" s="244"/>
      <c r="NFU69" s="244"/>
      <c r="NFV69" s="244"/>
      <c r="NFW69" s="241"/>
      <c r="NFX69" s="241"/>
      <c r="NFY69" s="244"/>
      <c r="NFZ69" s="241"/>
      <c r="NGA69" s="241"/>
      <c r="NGB69" s="244"/>
      <c r="NGC69" s="244"/>
      <c r="NGD69" s="244"/>
      <c r="NGE69" s="241"/>
      <c r="NGF69" s="241"/>
      <c r="NGG69" s="244"/>
      <c r="NGH69" s="241"/>
      <c r="NGI69" s="241"/>
      <c r="NGJ69" s="244"/>
      <c r="NGK69" s="244"/>
      <c r="NGL69" s="244"/>
      <c r="NGM69" s="241"/>
      <c r="NGN69" s="241"/>
      <c r="NGO69" s="244"/>
      <c r="NGP69" s="241"/>
      <c r="NGQ69" s="241"/>
      <c r="NGR69" s="244"/>
      <c r="NGS69" s="244"/>
      <c r="NGT69" s="244"/>
      <c r="NGU69" s="241"/>
      <c r="NGV69" s="241"/>
      <c r="NGW69" s="244"/>
      <c r="NGX69" s="241"/>
      <c r="NGY69" s="241"/>
      <c r="NGZ69" s="244"/>
      <c r="NHA69" s="244"/>
      <c r="NHB69" s="244"/>
      <c r="NHC69" s="241"/>
      <c r="NHD69" s="241"/>
      <c r="NHE69" s="244"/>
      <c r="NHF69" s="241"/>
      <c r="NHG69" s="241"/>
      <c r="NHH69" s="244"/>
      <c r="NHI69" s="244"/>
      <c r="NHJ69" s="244"/>
      <c r="NHK69" s="241"/>
      <c r="NHL69" s="241"/>
      <c r="NHM69" s="244"/>
      <c r="NHN69" s="241"/>
      <c r="NHO69" s="241"/>
      <c r="NHP69" s="244"/>
      <c r="NHQ69" s="244"/>
      <c r="NHR69" s="244"/>
      <c r="NHS69" s="241"/>
      <c r="NHT69" s="241"/>
      <c r="NHU69" s="244"/>
      <c r="NHV69" s="241"/>
      <c r="NHW69" s="241"/>
      <c r="NHX69" s="244"/>
      <c r="NHY69" s="244"/>
      <c r="NHZ69" s="244"/>
      <c r="NIA69" s="241"/>
      <c r="NIB69" s="241"/>
      <c r="NIC69" s="244"/>
      <c r="NID69" s="241"/>
      <c r="NIE69" s="241"/>
      <c r="NIF69" s="244"/>
      <c r="NIG69" s="244"/>
      <c r="NIH69" s="244"/>
      <c r="NII69" s="241"/>
      <c r="NIJ69" s="241"/>
      <c r="NIK69" s="244"/>
      <c r="NIL69" s="241"/>
      <c r="NIM69" s="241"/>
      <c r="NIN69" s="244"/>
      <c r="NIO69" s="244"/>
      <c r="NIP69" s="244"/>
      <c r="NIQ69" s="241"/>
      <c r="NIR69" s="241"/>
      <c r="NIS69" s="244"/>
      <c r="NIT69" s="241"/>
      <c r="NIU69" s="241"/>
      <c r="NIV69" s="244"/>
      <c r="NIW69" s="244"/>
      <c r="NIX69" s="244"/>
      <c r="NIY69" s="241"/>
      <c r="NIZ69" s="241"/>
      <c r="NJA69" s="244"/>
      <c r="NJB69" s="241"/>
      <c r="NJC69" s="241"/>
      <c r="NJD69" s="244"/>
      <c r="NJE69" s="244"/>
      <c r="NJF69" s="244"/>
      <c r="NJG69" s="241"/>
      <c r="NJH69" s="241"/>
      <c r="NJI69" s="244"/>
      <c r="NJJ69" s="241"/>
      <c r="NJK69" s="241"/>
      <c r="NJL69" s="244"/>
      <c r="NJM69" s="244"/>
      <c r="NJN69" s="244"/>
      <c r="NJO69" s="241"/>
      <c r="NJP69" s="241"/>
      <c r="NJQ69" s="244"/>
      <c r="NJR69" s="241"/>
      <c r="NJS69" s="241"/>
      <c r="NJT69" s="244"/>
      <c r="NJU69" s="244"/>
      <c r="NJV69" s="244"/>
      <c r="NJW69" s="241"/>
      <c r="NJX69" s="241"/>
      <c r="NJY69" s="244"/>
      <c r="NJZ69" s="241"/>
      <c r="NKA69" s="241"/>
      <c r="NKB69" s="244"/>
      <c r="NKC69" s="244"/>
      <c r="NKD69" s="244"/>
      <c r="NKE69" s="241"/>
      <c r="NKF69" s="241"/>
      <c r="NKG69" s="244"/>
      <c r="NKH69" s="241"/>
      <c r="NKI69" s="241"/>
      <c r="NKJ69" s="244"/>
      <c r="NKK69" s="244"/>
      <c r="NKL69" s="244"/>
      <c r="NKM69" s="241"/>
      <c r="NKN69" s="241"/>
      <c r="NKO69" s="244"/>
      <c r="NKP69" s="241"/>
      <c r="NKQ69" s="241"/>
      <c r="NKR69" s="244"/>
      <c r="NKS69" s="244"/>
      <c r="NKT69" s="244"/>
      <c r="NKU69" s="241"/>
      <c r="NKV69" s="241"/>
      <c r="NKW69" s="244"/>
      <c r="NKX69" s="241"/>
      <c r="NKY69" s="241"/>
      <c r="NKZ69" s="244"/>
      <c r="NLA69" s="244"/>
      <c r="NLB69" s="244"/>
      <c r="NLC69" s="241"/>
      <c r="NLD69" s="241"/>
      <c r="NLE69" s="244"/>
      <c r="NLF69" s="241"/>
      <c r="NLG69" s="241"/>
      <c r="NLH69" s="244"/>
      <c r="NLI69" s="244"/>
      <c r="NLJ69" s="244"/>
      <c r="NLK69" s="241"/>
      <c r="NLL69" s="241"/>
      <c r="NLM69" s="244"/>
      <c r="NLN69" s="241"/>
      <c r="NLO69" s="241"/>
      <c r="NLP69" s="244"/>
      <c r="NLQ69" s="244"/>
      <c r="NLR69" s="244"/>
      <c r="NLS69" s="241"/>
      <c r="NLT69" s="241"/>
      <c r="NLU69" s="244"/>
      <c r="NLV69" s="241"/>
      <c r="NLW69" s="241"/>
      <c r="NLX69" s="244"/>
      <c r="NLY69" s="244"/>
      <c r="NLZ69" s="244"/>
      <c r="NMA69" s="241"/>
      <c r="NMB69" s="241"/>
      <c r="NMC69" s="244"/>
      <c r="NMD69" s="241"/>
      <c r="NME69" s="241"/>
      <c r="NMF69" s="244"/>
      <c r="NMG69" s="244"/>
      <c r="NMH69" s="244"/>
      <c r="NMI69" s="241"/>
      <c r="NMJ69" s="241"/>
      <c r="NMK69" s="244"/>
      <c r="NML69" s="241"/>
      <c r="NMM69" s="241"/>
      <c r="NMN69" s="244"/>
      <c r="NMO69" s="244"/>
      <c r="NMP69" s="244"/>
      <c r="NMQ69" s="241"/>
      <c r="NMR69" s="241"/>
      <c r="NMS69" s="244"/>
      <c r="NMT69" s="241"/>
      <c r="NMU69" s="241"/>
      <c r="NMV69" s="244"/>
      <c r="NMW69" s="244"/>
      <c r="NMX69" s="244"/>
      <c r="NMY69" s="241"/>
      <c r="NMZ69" s="241"/>
      <c r="NNA69" s="244"/>
      <c r="NNB69" s="241"/>
      <c r="NNC69" s="241"/>
      <c r="NND69" s="244"/>
      <c r="NNE69" s="244"/>
      <c r="NNF69" s="244"/>
      <c r="NNG69" s="241"/>
      <c r="NNH69" s="241"/>
      <c r="NNI69" s="244"/>
      <c r="NNJ69" s="241"/>
      <c r="NNK69" s="241"/>
      <c r="NNL69" s="244"/>
      <c r="NNM69" s="244"/>
      <c r="NNN69" s="244"/>
      <c r="NNO69" s="241"/>
      <c r="NNP69" s="241"/>
      <c r="NNQ69" s="244"/>
      <c r="NNR69" s="241"/>
      <c r="NNS69" s="241"/>
      <c r="NNT69" s="244"/>
      <c r="NNU69" s="244"/>
      <c r="NNV69" s="244"/>
      <c r="NNW69" s="241"/>
      <c r="NNX69" s="241"/>
      <c r="NNY69" s="244"/>
      <c r="NNZ69" s="241"/>
      <c r="NOA69" s="241"/>
      <c r="NOB69" s="244"/>
      <c r="NOC69" s="244"/>
      <c r="NOD69" s="244"/>
      <c r="NOE69" s="241"/>
      <c r="NOF69" s="241"/>
      <c r="NOG69" s="244"/>
      <c r="NOH69" s="241"/>
      <c r="NOI69" s="241"/>
      <c r="NOJ69" s="244"/>
      <c r="NOK69" s="244"/>
      <c r="NOL69" s="244"/>
      <c r="NOM69" s="241"/>
      <c r="NON69" s="241"/>
      <c r="NOO69" s="244"/>
      <c r="NOP69" s="241"/>
      <c r="NOQ69" s="241"/>
      <c r="NOR69" s="244"/>
      <c r="NOS69" s="244"/>
      <c r="NOT69" s="244"/>
      <c r="NOU69" s="241"/>
      <c r="NOV69" s="241"/>
      <c r="NOW69" s="244"/>
      <c r="NOX69" s="241"/>
      <c r="NOY69" s="241"/>
      <c r="NOZ69" s="244"/>
      <c r="NPA69" s="244"/>
      <c r="NPB69" s="244"/>
      <c r="NPC69" s="241"/>
      <c r="NPD69" s="241"/>
      <c r="NPE69" s="244"/>
      <c r="NPF69" s="241"/>
      <c r="NPG69" s="241"/>
      <c r="NPH69" s="244"/>
      <c r="NPI69" s="244"/>
      <c r="NPJ69" s="244"/>
      <c r="NPK69" s="241"/>
      <c r="NPL69" s="241"/>
      <c r="NPM69" s="244"/>
      <c r="NPN69" s="241"/>
      <c r="NPO69" s="241"/>
      <c r="NPP69" s="244"/>
      <c r="NPQ69" s="244"/>
      <c r="NPR69" s="244"/>
      <c r="NPS69" s="241"/>
      <c r="NPT69" s="241"/>
      <c r="NPU69" s="244"/>
      <c r="NPV69" s="241"/>
      <c r="NPW69" s="241"/>
      <c r="NPX69" s="244"/>
      <c r="NPY69" s="244"/>
      <c r="NPZ69" s="244"/>
      <c r="NQA69" s="241"/>
      <c r="NQB69" s="241"/>
      <c r="NQC69" s="244"/>
      <c r="NQD69" s="241"/>
      <c r="NQE69" s="241"/>
      <c r="NQF69" s="244"/>
      <c r="NQG69" s="244"/>
      <c r="NQH69" s="244"/>
      <c r="NQI69" s="241"/>
      <c r="NQJ69" s="241"/>
      <c r="NQK69" s="244"/>
      <c r="NQL69" s="241"/>
      <c r="NQM69" s="241"/>
      <c r="NQN69" s="244"/>
      <c r="NQO69" s="244"/>
      <c r="NQP69" s="244"/>
      <c r="NQQ69" s="241"/>
      <c r="NQR69" s="241"/>
      <c r="NQS69" s="244"/>
      <c r="NQT69" s="241"/>
      <c r="NQU69" s="241"/>
      <c r="NQV69" s="244"/>
      <c r="NQW69" s="244"/>
      <c r="NQX69" s="244"/>
      <c r="NQY69" s="241"/>
      <c r="NQZ69" s="241"/>
      <c r="NRA69" s="244"/>
      <c r="NRB69" s="241"/>
      <c r="NRC69" s="241"/>
      <c r="NRD69" s="244"/>
      <c r="NRE69" s="244"/>
      <c r="NRF69" s="244"/>
      <c r="NRG69" s="241"/>
      <c r="NRH69" s="241"/>
      <c r="NRI69" s="244"/>
      <c r="NRJ69" s="241"/>
      <c r="NRK69" s="241"/>
      <c r="NRL69" s="244"/>
      <c r="NRM69" s="244"/>
      <c r="NRN69" s="244"/>
      <c r="NRO69" s="241"/>
      <c r="NRP69" s="241"/>
      <c r="NRQ69" s="244"/>
      <c r="NRR69" s="241"/>
      <c r="NRS69" s="241"/>
      <c r="NRT69" s="244"/>
      <c r="NRU69" s="244"/>
      <c r="NRV69" s="244"/>
      <c r="NRW69" s="241"/>
      <c r="NRX69" s="241"/>
      <c r="NRY69" s="244"/>
      <c r="NRZ69" s="241"/>
      <c r="NSA69" s="241"/>
      <c r="NSB69" s="244"/>
      <c r="NSC69" s="244"/>
      <c r="NSD69" s="244"/>
      <c r="NSE69" s="241"/>
      <c r="NSF69" s="241"/>
      <c r="NSG69" s="244"/>
      <c r="NSH69" s="241"/>
      <c r="NSI69" s="241"/>
      <c r="NSJ69" s="244"/>
      <c r="NSK69" s="244"/>
      <c r="NSL69" s="244"/>
      <c r="NSM69" s="241"/>
      <c r="NSN69" s="241"/>
      <c r="NSO69" s="244"/>
      <c r="NSP69" s="241"/>
      <c r="NSQ69" s="241"/>
      <c r="NSR69" s="244"/>
      <c r="NSS69" s="244"/>
      <c r="NST69" s="244"/>
      <c r="NSU69" s="241"/>
      <c r="NSV69" s="241"/>
      <c r="NSW69" s="244"/>
      <c r="NSX69" s="241"/>
      <c r="NSY69" s="241"/>
      <c r="NSZ69" s="244"/>
      <c r="NTA69" s="244"/>
      <c r="NTB69" s="244"/>
      <c r="NTC69" s="241"/>
      <c r="NTD69" s="241"/>
      <c r="NTE69" s="244"/>
      <c r="NTF69" s="241"/>
      <c r="NTG69" s="241"/>
      <c r="NTH69" s="244"/>
      <c r="NTI69" s="244"/>
      <c r="NTJ69" s="244"/>
      <c r="NTK69" s="241"/>
      <c r="NTL69" s="241"/>
      <c r="NTM69" s="244"/>
      <c r="NTN69" s="241"/>
      <c r="NTO69" s="241"/>
      <c r="NTP69" s="244"/>
      <c r="NTQ69" s="244"/>
      <c r="NTR69" s="244"/>
      <c r="NTS69" s="241"/>
      <c r="NTT69" s="241"/>
      <c r="NTU69" s="244"/>
      <c r="NTV69" s="241"/>
      <c r="NTW69" s="241"/>
      <c r="NTX69" s="244"/>
      <c r="NTY69" s="244"/>
      <c r="NTZ69" s="244"/>
      <c r="NUA69" s="241"/>
      <c r="NUB69" s="241"/>
      <c r="NUC69" s="244"/>
      <c r="NUD69" s="241"/>
      <c r="NUE69" s="241"/>
      <c r="NUF69" s="244"/>
      <c r="NUG69" s="244"/>
      <c r="NUH69" s="244"/>
      <c r="NUI69" s="241"/>
      <c r="NUJ69" s="241"/>
      <c r="NUK69" s="244"/>
      <c r="NUL69" s="241"/>
      <c r="NUM69" s="241"/>
      <c r="NUN69" s="244"/>
      <c r="NUO69" s="244"/>
      <c r="NUP69" s="244"/>
      <c r="NUQ69" s="241"/>
      <c r="NUR69" s="241"/>
      <c r="NUS69" s="244"/>
      <c r="NUT69" s="241"/>
      <c r="NUU69" s="241"/>
      <c r="NUV69" s="244"/>
      <c r="NUW69" s="244"/>
      <c r="NUX69" s="244"/>
      <c r="NUY69" s="241"/>
      <c r="NUZ69" s="241"/>
      <c r="NVA69" s="244"/>
      <c r="NVB69" s="241"/>
      <c r="NVC69" s="241"/>
      <c r="NVD69" s="244"/>
      <c r="NVE69" s="244"/>
      <c r="NVF69" s="244"/>
      <c r="NVG69" s="241"/>
      <c r="NVH69" s="241"/>
      <c r="NVI69" s="244"/>
      <c r="NVJ69" s="241"/>
      <c r="NVK69" s="241"/>
      <c r="NVL69" s="244"/>
      <c r="NVM69" s="244"/>
      <c r="NVN69" s="244"/>
      <c r="NVO69" s="241"/>
      <c r="NVP69" s="241"/>
      <c r="NVQ69" s="244"/>
      <c r="NVR69" s="241"/>
      <c r="NVS69" s="241"/>
      <c r="NVT69" s="244"/>
      <c r="NVU69" s="244"/>
      <c r="NVV69" s="244"/>
      <c r="NVW69" s="241"/>
      <c r="NVX69" s="241"/>
      <c r="NVY69" s="244"/>
      <c r="NVZ69" s="241"/>
      <c r="NWA69" s="241"/>
      <c r="NWB69" s="244"/>
      <c r="NWC69" s="244"/>
      <c r="NWD69" s="244"/>
      <c r="NWE69" s="241"/>
      <c r="NWF69" s="241"/>
      <c r="NWG69" s="244"/>
      <c r="NWH69" s="241"/>
      <c r="NWI69" s="241"/>
      <c r="NWJ69" s="244"/>
      <c r="NWK69" s="244"/>
      <c r="NWL69" s="244"/>
      <c r="NWM69" s="241"/>
      <c r="NWN69" s="241"/>
      <c r="NWO69" s="244"/>
      <c r="NWP69" s="241"/>
      <c r="NWQ69" s="241"/>
      <c r="NWR69" s="244"/>
      <c r="NWS69" s="244"/>
      <c r="NWT69" s="244"/>
      <c r="NWU69" s="241"/>
      <c r="NWV69" s="241"/>
      <c r="NWW69" s="244"/>
      <c r="NWX69" s="241"/>
      <c r="NWY69" s="241"/>
      <c r="NWZ69" s="244"/>
      <c r="NXA69" s="244"/>
      <c r="NXB69" s="244"/>
      <c r="NXC69" s="241"/>
      <c r="NXD69" s="241"/>
      <c r="NXE69" s="244"/>
      <c r="NXF69" s="241"/>
      <c r="NXG69" s="241"/>
      <c r="NXH69" s="244"/>
      <c r="NXI69" s="244"/>
      <c r="NXJ69" s="244"/>
      <c r="NXK69" s="241"/>
      <c r="NXL69" s="241"/>
      <c r="NXM69" s="244"/>
      <c r="NXN69" s="241"/>
      <c r="NXO69" s="241"/>
      <c r="NXP69" s="244"/>
      <c r="NXQ69" s="244"/>
      <c r="NXR69" s="244"/>
      <c r="NXS69" s="241"/>
      <c r="NXT69" s="241"/>
      <c r="NXU69" s="244"/>
      <c r="NXV69" s="241"/>
      <c r="NXW69" s="241"/>
      <c r="NXX69" s="244"/>
      <c r="NXY69" s="244"/>
      <c r="NXZ69" s="244"/>
      <c r="NYA69" s="241"/>
      <c r="NYB69" s="241"/>
      <c r="NYC69" s="244"/>
      <c r="NYD69" s="241"/>
      <c r="NYE69" s="241"/>
      <c r="NYF69" s="244"/>
      <c r="NYG69" s="244"/>
      <c r="NYH69" s="244"/>
      <c r="NYI69" s="241"/>
      <c r="NYJ69" s="241"/>
      <c r="NYK69" s="244"/>
      <c r="NYL69" s="241"/>
      <c r="NYM69" s="241"/>
      <c r="NYN69" s="244"/>
      <c r="NYO69" s="244"/>
      <c r="NYP69" s="244"/>
      <c r="NYQ69" s="241"/>
      <c r="NYR69" s="241"/>
      <c r="NYS69" s="244"/>
      <c r="NYT69" s="241"/>
      <c r="NYU69" s="241"/>
      <c r="NYV69" s="244"/>
      <c r="NYW69" s="244"/>
      <c r="NYX69" s="244"/>
      <c r="NYY69" s="241"/>
      <c r="NYZ69" s="241"/>
      <c r="NZA69" s="244"/>
      <c r="NZB69" s="241"/>
      <c r="NZC69" s="241"/>
      <c r="NZD69" s="244"/>
      <c r="NZE69" s="244"/>
      <c r="NZF69" s="244"/>
      <c r="NZG69" s="241"/>
      <c r="NZH69" s="241"/>
      <c r="NZI69" s="244"/>
      <c r="NZJ69" s="241"/>
      <c r="NZK69" s="241"/>
      <c r="NZL69" s="244"/>
      <c r="NZM69" s="244"/>
      <c r="NZN69" s="244"/>
      <c r="NZO69" s="241"/>
      <c r="NZP69" s="241"/>
      <c r="NZQ69" s="244"/>
      <c r="NZR69" s="241"/>
      <c r="NZS69" s="241"/>
      <c r="NZT69" s="244"/>
      <c r="NZU69" s="244"/>
      <c r="NZV69" s="244"/>
      <c r="NZW69" s="241"/>
      <c r="NZX69" s="241"/>
      <c r="NZY69" s="244"/>
      <c r="NZZ69" s="241"/>
      <c r="OAA69" s="241"/>
      <c r="OAB69" s="244"/>
      <c r="OAC69" s="244"/>
      <c r="OAD69" s="244"/>
      <c r="OAE69" s="241"/>
      <c r="OAF69" s="241"/>
      <c r="OAG69" s="244"/>
      <c r="OAH69" s="241"/>
      <c r="OAI69" s="241"/>
      <c r="OAJ69" s="244"/>
      <c r="OAK69" s="244"/>
      <c r="OAL69" s="244"/>
      <c r="OAM69" s="241"/>
      <c r="OAN69" s="241"/>
      <c r="OAO69" s="244"/>
      <c r="OAP69" s="241"/>
      <c r="OAQ69" s="241"/>
      <c r="OAR69" s="244"/>
      <c r="OAS69" s="244"/>
      <c r="OAT69" s="244"/>
      <c r="OAU69" s="241"/>
      <c r="OAV69" s="241"/>
      <c r="OAW69" s="244"/>
      <c r="OAX69" s="241"/>
      <c r="OAY69" s="241"/>
      <c r="OAZ69" s="244"/>
      <c r="OBA69" s="244"/>
      <c r="OBB69" s="244"/>
      <c r="OBC69" s="241"/>
      <c r="OBD69" s="241"/>
      <c r="OBE69" s="244"/>
      <c r="OBF69" s="241"/>
      <c r="OBG69" s="241"/>
      <c r="OBH69" s="244"/>
      <c r="OBI69" s="244"/>
      <c r="OBJ69" s="244"/>
      <c r="OBK69" s="241"/>
      <c r="OBL69" s="241"/>
      <c r="OBM69" s="244"/>
      <c r="OBN69" s="241"/>
      <c r="OBO69" s="241"/>
      <c r="OBP69" s="244"/>
      <c r="OBQ69" s="244"/>
      <c r="OBR69" s="244"/>
      <c r="OBS69" s="241"/>
      <c r="OBT69" s="241"/>
      <c r="OBU69" s="244"/>
      <c r="OBV69" s="241"/>
      <c r="OBW69" s="241"/>
      <c r="OBX69" s="244"/>
      <c r="OBY69" s="244"/>
      <c r="OBZ69" s="244"/>
      <c r="OCA69" s="241"/>
      <c r="OCB69" s="241"/>
      <c r="OCC69" s="244"/>
      <c r="OCD69" s="241"/>
      <c r="OCE69" s="241"/>
      <c r="OCF69" s="244"/>
      <c r="OCG69" s="244"/>
      <c r="OCH69" s="244"/>
      <c r="OCI69" s="241"/>
      <c r="OCJ69" s="241"/>
      <c r="OCK69" s="244"/>
      <c r="OCL69" s="241"/>
      <c r="OCM69" s="241"/>
      <c r="OCN69" s="244"/>
      <c r="OCO69" s="244"/>
      <c r="OCP69" s="244"/>
      <c r="OCQ69" s="241"/>
      <c r="OCR69" s="241"/>
      <c r="OCS69" s="244"/>
      <c r="OCT69" s="241"/>
      <c r="OCU69" s="241"/>
      <c r="OCV69" s="244"/>
      <c r="OCW69" s="244"/>
      <c r="OCX69" s="244"/>
      <c r="OCY69" s="241"/>
      <c r="OCZ69" s="241"/>
      <c r="ODA69" s="244"/>
      <c r="ODB69" s="241"/>
      <c r="ODC69" s="241"/>
      <c r="ODD69" s="244"/>
      <c r="ODE69" s="244"/>
      <c r="ODF69" s="244"/>
      <c r="ODG69" s="241"/>
      <c r="ODH69" s="241"/>
      <c r="ODI69" s="244"/>
      <c r="ODJ69" s="241"/>
      <c r="ODK69" s="241"/>
      <c r="ODL69" s="244"/>
      <c r="ODM69" s="244"/>
      <c r="ODN69" s="244"/>
      <c r="ODO69" s="241"/>
      <c r="ODP69" s="241"/>
      <c r="ODQ69" s="244"/>
      <c r="ODR69" s="241"/>
      <c r="ODS69" s="241"/>
      <c r="ODT69" s="244"/>
      <c r="ODU69" s="244"/>
      <c r="ODV69" s="244"/>
      <c r="ODW69" s="241"/>
      <c r="ODX69" s="241"/>
      <c r="ODY69" s="244"/>
      <c r="ODZ69" s="241"/>
      <c r="OEA69" s="241"/>
      <c r="OEB69" s="244"/>
      <c r="OEC69" s="244"/>
      <c r="OED69" s="244"/>
      <c r="OEE69" s="241"/>
      <c r="OEF69" s="241"/>
      <c r="OEG69" s="244"/>
      <c r="OEH69" s="241"/>
      <c r="OEI69" s="241"/>
      <c r="OEJ69" s="244"/>
      <c r="OEK69" s="244"/>
      <c r="OEL69" s="244"/>
      <c r="OEM69" s="241"/>
      <c r="OEN69" s="241"/>
      <c r="OEO69" s="244"/>
      <c r="OEP69" s="241"/>
      <c r="OEQ69" s="241"/>
      <c r="OER69" s="244"/>
      <c r="OES69" s="244"/>
      <c r="OET69" s="244"/>
      <c r="OEU69" s="241"/>
      <c r="OEV69" s="241"/>
      <c r="OEW69" s="244"/>
      <c r="OEX69" s="241"/>
      <c r="OEY69" s="241"/>
      <c r="OEZ69" s="244"/>
      <c r="OFA69" s="244"/>
      <c r="OFB69" s="244"/>
      <c r="OFC69" s="241"/>
      <c r="OFD69" s="241"/>
      <c r="OFE69" s="244"/>
      <c r="OFF69" s="241"/>
      <c r="OFG69" s="241"/>
      <c r="OFH69" s="244"/>
      <c r="OFI69" s="244"/>
      <c r="OFJ69" s="244"/>
      <c r="OFK69" s="241"/>
      <c r="OFL69" s="241"/>
      <c r="OFM69" s="244"/>
      <c r="OFN69" s="241"/>
      <c r="OFO69" s="241"/>
      <c r="OFP69" s="244"/>
      <c r="OFQ69" s="244"/>
      <c r="OFR69" s="244"/>
      <c r="OFS69" s="241"/>
      <c r="OFT69" s="241"/>
      <c r="OFU69" s="244"/>
      <c r="OFV69" s="241"/>
      <c r="OFW69" s="241"/>
      <c r="OFX69" s="244"/>
      <c r="OFY69" s="244"/>
      <c r="OFZ69" s="244"/>
      <c r="OGA69" s="241"/>
      <c r="OGB69" s="241"/>
      <c r="OGC69" s="244"/>
      <c r="OGD69" s="241"/>
      <c r="OGE69" s="241"/>
      <c r="OGF69" s="244"/>
      <c r="OGG69" s="244"/>
      <c r="OGH69" s="244"/>
      <c r="OGI69" s="241"/>
      <c r="OGJ69" s="241"/>
      <c r="OGK69" s="244"/>
      <c r="OGL69" s="241"/>
      <c r="OGM69" s="241"/>
      <c r="OGN69" s="244"/>
      <c r="OGO69" s="244"/>
      <c r="OGP69" s="244"/>
      <c r="OGQ69" s="241"/>
      <c r="OGR69" s="241"/>
      <c r="OGS69" s="244"/>
      <c r="OGT69" s="241"/>
      <c r="OGU69" s="241"/>
      <c r="OGV69" s="244"/>
      <c r="OGW69" s="244"/>
      <c r="OGX69" s="244"/>
      <c r="OGY69" s="241"/>
      <c r="OGZ69" s="241"/>
      <c r="OHA69" s="244"/>
      <c r="OHB69" s="241"/>
      <c r="OHC69" s="241"/>
      <c r="OHD69" s="244"/>
      <c r="OHE69" s="244"/>
      <c r="OHF69" s="244"/>
      <c r="OHG69" s="241"/>
      <c r="OHH69" s="241"/>
      <c r="OHI69" s="244"/>
      <c r="OHJ69" s="241"/>
      <c r="OHK69" s="241"/>
      <c r="OHL69" s="244"/>
      <c r="OHM69" s="244"/>
      <c r="OHN69" s="244"/>
      <c r="OHO69" s="241"/>
      <c r="OHP69" s="241"/>
      <c r="OHQ69" s="244"/>
      <c r="OHR69" s="241"/>
      <c r="OHS69" s="241"/>
      <c r="OHT69" s="244"/>
      <c r="OHU69" s="244"/>
      <c r="OHV69" s="244"/>
      <c r="OHW69" s="241"/>
      <c r="OHX69" s="241"/>
      <c r="OHY69" s="244"/>
      <c r="OHZ69" s="241"/>
      <c r="OIA69" s="241"/>
      <c r="OIB69" s="244"/>
      <c r="OIC69" s="244"/>
      <c r="OID69" s="244"/>
      <c r="OIE69" s="241"/>
      <c r="OIF69" s="241"/>
      <c r="OIG69" s="244"/>
      <c r="OIH69" s="241"/>
      <c r="OII69" s="241"/>
      <c r="OIJ69" s="244"/>
      <c r="OIK69" s="244"/>
      <c r="OIL69" s="244"/>
      <c r="OIM69" s="241"/>
      <c r="OIN69" s="241"/>
      <c r="OIO69" s="244"/>
      <c r="OIP69" s="241"/>
      <c r="OIQ69" s="241"/>
      <c r="OIR69" s="244"/>
      <c r="OIS69" s="244"/>
      <c r="OIT69" s="244"/>
      <c r="OIU69" s="241"/>
      <c r="OIV69" s="241"/>
      <c r="OIW69" s="244"/>
      <c r="OIX69" s="241"/>
      <c r="OIY69" s="241"/>
      <c r="OIZ69" s="244"/>
      <c r="OJA69" s="244"/>
      <c r="OJB69" s="244"/>
      <c r="OJC69" s="241"/>
      <c r="OJD69" s="241"/>
      <c r="OJE69" s="244"/>
      <c r="OJF69" s="241"/>
      <c r="OJG69" s="241"/>
      <c r="OJH69" s="244"/>
      <c r="OJI69" s="244"/>
      <c r="OJJ69" s="244"/>
      <c r="OJK69" s="241"/>
      <c r="OJL69" s="241"/>
      <c r="OJM69" s="244"/>
      <c r="OJN69" s="241"/>
      <c r="OJO69" s="241"/>
      <c r="OJP69" s="244"/>
      <c r="OJQ69" s="244"/>
      <c r="OJR69" s="244"/>
      <c r="OJS69" s="241"/>
      <c r="OJT69" s="241"/>
      <c r="OJU69" s="244"/>
      <c r="OJV69" s="241"/>
      <c r="OJW69" s="241"/>
      <c r="OJX69" s="244"/>
      <c r="OJY69" s="244"/>
      <c r="OJZ69" s="244"/>
      <c r="OKA69" s="241"/>
      <c r="OKB69" s="241"/>
      <c r="OKC69" s="244"/>
      <c r="OKD69" s="241"/>
      <c r="OKE69" s="241"/>
      <c r="OKF69" s="244"/>
      <c r="OKG69" s="244"/>
      <c r="OKH69" s="244"/>
      <c r="OKI69" s="241"/>
      <c r="OKJ69" s="241"/>
      <c r="OKK69" s="244"/>
      <c r="OKL69" s="241"/>
      <c r="OKM69" s="241"/>
      <c r="OKN69" s="244"/>
      <c r="OKO69" s="244"/>
      <c r="OKP69" s="244"/>
      <c r="OKQ69" s="241"/>
      <c r="OKR69" s="241"/>
      <c r="OKS69" s="244"/>
      <c r="OKT69" s="241"/>
      <c r="OKU69" s="241"/>
      <c r="OKV69" s="244"/>
      <c r="OKW69" s="244"/>
      <c r="OKX69" s="244"/>
      <c r="OKY69" s="241"/>
      <c r="OKZ69" s="241"/>
      <c r="OLA69" s="244"/>
      <c r="OLB69" s="241"/>
      <c r="OLC69" s="241"/>
      <c r="OLD69" s="244"/>
      <c r="OLE69" s="244"/>
      <c r="OLF69" s="244"/>
      <c r="OLG69" s="241"/>
      <c r="OLH69" s="241"/>
      <c r="OLI69" s="244"/>
      <c r="OLJ69" s="241"/>
      <c r="OLK69" s="241"/>
      <c r="OLL69" s="244"/>
      <c r="OLM69" s="244"/>
      <c r="OLN69" s="244"/>
      <c r="OLO69" s="241"/>
      <c r="OLP69" s="241"/>
      <c r="OLQ69" s="244"/>
      <c r="OLR69" s="241"/>
      <c r="OLS69" s="241"/>
      <c r="OLT69" s="244"/>
      <c r="OLU69" s="244"/>
      <c r="OLV69" s="244"/>
      <c r="OLW69" s="241"/>
      <c r="OLX69" s="241"/>
      <c r="OLY69" s="244"/>
      <c r="OLZ69" s="241"/>
      <c r="OMA69" s="241"/>
      <c r="OMB69" s="244"/>
      <c r="OMC69" s="244"/>
      <c r="OMD69" s="244"/>
      <c r="OME69" s="241"/>
      <c r="OMF69" s="241"/>
      <c r="OMG69" s="244"/>
      <c r="OMH69" s="241"/>
      <c r="OMI69" s="241"/>
      <c r="OMJ69" s="244"/>
      <c r="OMK69" s="244"/>
      <c r="OML69" s="244"/>
      <c r="OMM69" s="241"/>
      <c r="OMN69" s="241"/>
      <c r="OMO69" s="244"/>
      <c r="OMP69" s="241"/>
      <c r="OMQ69" s="241"/>
      <c r="OMR69" s="244"/>
      <c r="OMS69" s="244"/>
      <c r="OMT69" s="244"/>
      <c r="OMU69" s="241"/>
      <c r="OMV69" s="241"/>
      <c r="OMW69" s="244"/>
      <c r="OMX69" s="241"/>
      <c r="OMY69" s="241"/>
      <c r="OMZ69" s="244"/>
      <c r="ONA69" s="244"/>
      <c r="ONB69" s="244"/>
      <c r="ONC69" s="241"/>
      <c r="OND69" s="241"/>
      <c r="ONE69" s="244"/>
      <c r="ONF69" s="241"/>
      <c r="ONG69" s="241"/>
      <c r="ONH69" s="244"/>
      <c r="ONI69" s="244"/>
      <c r="ONJ69" s="244"/>
      <c r="ONK69" s="241"/>
      <c r="ONL69" s="241"/>
      <c r="ONM69" s="244"/>
      <c r="ONN69" s="241"/>
      <c r="ONO69" s="241"/>
      <c r="ONP69" s="244"/>
      <c r="ONQ69" s="244"/>
      <c r="ONR69" s="244"/>
      <c r="ONS69" s="241"/>
      <c r="ONT69" s="241"/>
      <c r="ONU69" s="244"/>
      <c r="ONV69" s="241"/>
      <c r="ONW69" s="241"/>
      <c r="ONX69" s="244"/>
      <c r="ONY69" s="244"/>
      <c r="ONZ69" s="244"/>
      <c r="OOA69" s="241"/>
      <c r="OOB69" s="241"/>
      <c r="OOC69" s="244"/>
      <c r="OOD69" s="241"/>
      <c r="OOE69" s="241"/>
      <c r="OOF69" s="244"/>
      <c r="OOG69" s="244"/>
      <c r="OOH69" s="244"/>
      <c r="OOI69" s="241"/>
      <c r="OOJ69" s="241"/>
      <c r="OOK69" s="244"/>
      <c r="OOL69" s="241"/>
      <c r="OOM69" s="241"/>
      <c r="OON69" s="244"/>
      <c r="OOO69" s="244"/>
      <c r="OOP69" s="244"/>
      <c r="OOQ69" s="241"/>
      <c r="OOR69" s="241"/>
      <c r="OOS69" s="244"/>
      <c r="OOT69" s="241"/>
      <c r="OOU69" s="241"/>
      <c r="OOV69" s="244"/>
      <c r="OOW69" s="244"/>
      <c r="OOX69" s="244"/>
      <c r="OOY69" s="241"/>
      <c r="OOZ69" s="241"/>
      <c r="OPA69" s="244"/>
      <c r="OPB69" s="241"/>
      <c r="OPC69" s="241"/>
      <c r="OPD69" s="244"/>
      <c r="OPE69" s="244"/>
      <c r="OPF69" s="244"/>
      <c r="OPG69" s="241"/>
      <c r="OPH69" s="241"/>
      <c r="OPI69" s="244"/>
      <c r="OPJ69" s="241"/>
      <c r="OPK69" s="241"/>
      <c r="OPL69" s="244"/>
      <c r="OPM69" s="244"/>
      <c r="OPN69" s="244"/>
      <c r="OPO69" s="241"/>
      <c r="OPP69" s="241"/>
      <c r="OPQ69" s="244"/>
      <c r="OPR69" s="241"/>
      <c r="OPS69" s="241"/>
      <c r="OPT69" s="244"/>
      <c r="OPU69" s="244"/>
      <c r="OPV69" s="244"/>
      <c r="OPW69" s="241"/>
      <c r="OPX69" s="241"/>
      <c r="OPY69" s="244"/>
      <c r="OPZ69" s="241"/>
      <c r="OQA69" s="241"/>
      <c r="OQB69" s="244"/>
      <c r="OQC69" s="244"/>
      <c r="OQD69" s="244"/>
      <c r="OQE69" s="241"/>
      <c r="OQF69" s="241"/>
      <c r="OQG69" s="244"/>
      <c r="OQH69" s="241"/>
      <c r="OQI69" s="241"/>
      <c r="OQJ69" s="244"/>
      <c r="OQK69" s="244"/>
      <c r="OQL69" s="244"/>
      <c r="OQM69" s="241"/>
      <c r="OQN69" s="241"/>
      <c r="OQO69" s="244"/>
      <c r="OQP69" s="241"/>
      <c r="OQQ69" s="241"/>
      <c r="OQR69" s="244"/>
      <c r="OQS69" s="244"/>
      <c r="OQT69" s="244"/>
      <c r="OQU69" s="241"/>
      <c r="OQV69" s="241"/>
      <c r="OQW69" s="244"/>
      <c r="OQX69" s="241"/>
      <c r="OQY69" s="241"/>
      <c r="OQZ69" s="244"/>
      <c r="ORA69" s="244"/>
      <c r="ORB69" s="244"/>
      <c r="ORC69" s="241"/>
      <c r="ORD69" s="241"/>
      <c r="ORE69" s="244"/>
      <c r="ORF69" s="241"/>
      <c r="ORG69" s="241"/>
      <c r="ORH69" s="244"/>
      <c r="ORI69" s="244"/>
      <c r="ORJ69" s="244"/>
      <c r="ORK69" s="241"/>
      <c r="ORL69" s="241"/>
      <c r="ORM69" s="244"/>
      <c r="ORN69" s="241"/>
      <c r="ORO69" s="241"/>
      <c r="ORP69" s="244"/>
      <c r="ORQ69" s="244"/>
      <c r="ORR69" s="244"/>
      <c r="ORS69" s="241"/>
      <c r="ORT69" s="241"/>
      <c r="ORU69" s="244"/>
      <c r="ORV69" s="241"/>
      <c r="ORW69" s="241"/>
      <c r="ORX69" s="244"/>
      <c r="ORY69" s="244"/>
      <c r="ORZ69" s="244"/>
      <c r="OSA69" s="241"/>
      <c r="OSB69" s="241"/>
      <c r="OSC69" s="244"/>
      <c r="OSD69" s="241"/>
      <c r="OSE69" s="241"/>
      <c r="OSF69" s="244"/>
      <c r="OSG69" s="244"/>
      <c r="OSH69" s="244"/>
      <c r="OSI69" s="241"/>
      <c r="OSJ69" s="241"/>
      <c r="OSK69" s="244"/>
      <c r="OSL69" s="241"/>
      <c r="OSM69" s="241"/>
      <c r="OSN69" s="244"/>
      <c r="OSO69" s="244"/>
      <c r="OSP69" s="244"/>
      <c r="OSQ69" s="241"/>
      <c r="OSR69" s="241"/>
      <c r="OSS69" s="244"/>
      <c r="OST69" s="241"/>
      <c r="OSU69" s="241"/>
      <c r="OSV69" s="244"/>
      <c r="OSW69" s="244"/>
      <c r="OSX69" s="244"/>
      <c r="OSY69" s="241"/>
      <c r="OSZ69" s="241"/>
      <c r="OTA69" s="244"/>
      <c r="OTB69" s="241"/>
      <c r="OTC69" s="241"/>
      <c r="OTD69" s="244"/>
      <c r="OTE69" s="244"/>
      <c r="OTF69" s="244"/>
      <c r="OTG69" s="241"/>
      <c r="OTH69" s="241"/>
      <c r="OTI69" s="244"/>
      <c r="OTJ69" s="241"/>
      <c r="OTK69" s="241"/>
      <c r="OTL69" s="244"/>
      <c r="OTM69" s="244"/>
      <c r="OTN69" s="244"/>
      <c r="OTO69" s="241"/>
      <c r="OTP69" s="241"/>
      <c r="OTQ69" s="244"/>
      <c r="OTR69" s="241"/>
      <c r="OTS69" s="241"/>
      <c r="OTT69" s="244"/>
      <c r="OTU69" s="244"/>
      <c r="OTV69" s="244"/>
      <c r="OTW69" s="241"/>
      <c r="OTX69" s="241"/>
      <c r="OTY69" s="244"/>
      <c r="OTZ69" s="241"/>
      <c r="OUA69" s="241"/>
      <c r="OUB69" s="244"/>
      <c r="OUC69" s="244"/>
      <c r="OUD69" s="244"/>
      <c r="OUE69" s="241"/>
      <c r="OUF69" s="241"/>
      <c r="OUG69" s="244"/>
      <c r="OUH69" s="241"/>
      <c r="OUI69" s="241"/>
      <c r="OUJ69" s="244"/>
      <c r="OUK69" s="244"/>
      <c r="OUL69" s="244"/>
      <c r="OUM69" s="241"/>
      <c r="OUN69" s="241"/>
      <c r="OUO69" s="244"/>
      <c r="OUP69" s="241"/>
      <c r="OUQ69" s="241"/>
      <c r="OUR69" s="244"/>
      <c r="OUS69" s="244"/>
      <c r="OUT69" s="244"/>
      <c r="OUU69" s="241"/>
      <c r="OUV69" s="241"/>
      <c r="OUW69" s="244"/>
      <c r="OUX69" s="241"/>
      <c r="OUY69" s="241"/>
      <c r="OUZ69" s="244"/>
      <c r="OVA69" s="244"/>
      <c r="OVB69" s="244"/>
      <c r="OVC69" s="241"/>
      <c r="OVD69" s="241"/>
      <c r="OVE69" s="244"/>
      <c r="OVF69" s="241"/>
      <c r="OVG69" s="241"/>
      <c r="OVH69" s="244"/>
      <c r="OVI69" s="244"/>
      <c r="OVJ69" s="244"/>
      <c r="OVK69" s="241"/>
      <c r="OVL69" s="241"/>
      <c r="OVM69" s="244"/>
      <c r="OVN69" s="241"/>
      <c r="OVO69" s="241"/>
      <c r="OVP69" s="244"/>
      <c r="OVQ69" s="244"/>
      <c r="OVR69" s="244"/>
      <c r="OVS69" s="241"/>
      <c r="OVT69" s="241"/>
      <c r="OVU69" s="244"/>
      <c r="OVV69" s="241"/>
      <c r="OVW69" s="241"/>
      <c r="OVX69" s="244"/>
      <c r="OVY69" s="244"/>
      <c r="OVZ69" s="244"/>
      <c r="OWA69" s="241"/>
      <c r="OWB69" s="241"/>
      <c r="OWC69" s="244"/>
      <c r="OWD69" s="241"/>
      <c r="OWE69" s="241"/>
      <c r="OWF69" s="244"/>
      <c r="OWG69" s="244"/>
      <c r="OWH69" s="244"/>
      <c r="OWI69" s="241"/>
      <c r="OWJ69" s="241"/>
      <c r="OWK69" s="244"/>
      <c r="OWL69" s="241"/>
      <c r="OWM69" s="241"/>
      <c r="OWN69" s="244"/>
      <c r="OWO69" s="244"/>
      <c r="OWP69" s="244"/>
      <c r="OWQ69" s="241"/>
      <c r="OWR69" s="241"/>
      <c r="OWS69" s="244"/>
      <c r="OWT69" s="241"/>
      <c r="OWU69" s="241"/>
      <c r="OWV69" s="244"/>
      <c r="OWW69" s="244"/>
      <c r="OWX69" s="244"/>
      <c r="OWY69" s="241"/>
      <c r="OWZ69" s="241"/>
      <c r="OXA69" s="244"/>
      <c r="OXB69" s="241"/>
      <c r="OXC69" s="241"/>
      <c r="OXD69" s="244"/>
      <c r="OXE69" s="244"/>
      <c r="OXF69" s="244"/>
      <c r="OXG69" s="241"/>
      <c r="OXH69" s="241"/>
      <c r="OXI69" s="244"/>
      <c r="OXJ69" s="241"/>
      <c r="OXK69" s="241"/>
      <c r="OXL69" s="244"/>
      <c r="OXM69" s="244"/>
      <c r="OXN69" s="244"/>
      <c r="OXO69" s="241"/>
      <c r="OXP69" s="241"/>
      <c r="OXQ69" s="244"/>
      <c r="OXR69" s="241"/>
      <c r="OXS69" s="241"/>
      <c r="OXT69" s="244"/>
      <c r="OXU69" s="244"/>
      <c r="OXV69" s="244"/>
      <c r="OXW69" s="241"/>
      <c r="OXX69" s="241"/>
      <c r="OXY69" s="244"/>
      <c r="OXZ69" s="241"/>
      <c r="OYA69" s="241"/>
      <c r="OYB69" s="244"/>
      <c r="OYC69" s="244"/>
      <c r="OYD69" s="244"/>
      <c r="OYE69" s="241"/>
      <c r="OYF69" s="241"/>
      <c r="OYG69" s="244"/>
      <c r="OYH69" s="241"/>
      <c r="OYI69" s="241"/>
      <c r="OYJ69" s="244"/>
      <c r="OYK69" s="244"/>
      <c r="OYL69" s="244"/>
      <c r="OYM69" s="241"/>
      <c r="OYN69" s="241"/>
      <c r="OYO69" s="244"/>
      <c r="OYP69" s="241"/>
      <c r="OYQ69" s="241"/>
      <c r="OYR69" s="244"/>
      <c r="OYS69" s="244"/>
      <c r="OYT69" s="244"/>
      <c r="OYU69" s="241"/>
      <c r="OYV69" s="241"/>
      <c r="OYW69" s="244"/>
      <c r="OYX69" s="241"/>
      <c r="OYY69" s="241"/>
      <c r="OYZ69" s="244"/>
      <c r="OZA69" s="244"/>
      <c r="OZB69" s="244"/>
      <c r="OZC69" s="241"/>
      <c r="OZD69" s="241"/>
      <c r="OZE69" s="244"/>
      <c r="OZF69" s="241"/>
      <c r="OZG69" s="241"/>
      <c r="OZH69" s="244"/>
      <c r="OZI69" s="244"/>
      <c r="OZJ69" s="244"/>
      <c r="OZK69" s="241"/>
      <c r="OZL69" s="241"/>
      <c r="OZM69" s="244"/>
      <c r="OZN69" s="241"/>
      <c r="OZO69" s="241"/>
      <c r="OZP69" s="244"/>
      <c r="OZQ69" s="244"/>
      <c r="OZR69" s="244"/>
      <c r="OZS69" s="241"/>
      <c r="OZT69" s="241"/>
      <c r="OZU69" s="244"/>
      <c r="OZV69" s="241"/>
      <c r="OZW69" s="241"/>
      <c r="OZX69" s="244"/>
      <c r="OZY69" s="244"/>
      <c r="OZZ69" s="244"/>
      <c r="PAA69" s="241"/>
      <c r="PAB69" s="241"/>
      <c r="PAC69" s="244"/>
      <c r="PAD69" s="241"/>
      <c r="PAE69" s="241"/>
      <c r="PAF69" s="244"/>
      <c r="PAG69" s="244"/>
      <c r="PAH69" s="244"/>
      <c r="PAI69" s="241"/>
      <c r="PAJ69" s="241"/>
      <c r="PAK69" s="244"/>
      <c r="PAL69" s="241"/>
      <c r="PAM69" s="241"/>
      <c r="PAN69" s="244"/>
      <c r="PAO69" s="244"/>
      <c r="PAP69" s="244"/>
      <c r="PAQ69" s="241"/>
      <c r="PAR69" s="241"/>
      <c r="PAS69" s="244"/>
      <c r="PAT69" s="241"/>
      <c r="PAU69" s="241"/>
      <c r="PAV69" s="244"/>
      <c r="PAW69" s="244"/>
      <c r="PAX69" s="244"/>
      <c r="PAY69" s="241"/>
      <c r="PAZ69" s="241"/>
      <c r="PBA69" s="244"/>
      <c r="PBB69" s="241"/>
      <c r="PBC69" s="241"/>
      <c r="PBD69" s="244"/>
      <c r="PBE69" s="244"/>
      <c r="PBF69" s="244"/>
      <c r="PBG69" s="241"/>
      <c r="PBH69" s="241"/>
      <c r="PBI69" s="244"/>
      <c r="PBJ69" s="241"/>
      <c r="PBK69" s="241"/>
      <c r="PBL69" s="244"/>
      <c r="PBM69" s="244"/>
      <c r="PBN69" s="244"/>
      <c r="PBO69" s="241"/>
      <c r="PBP69" s="241"/>
      <c r="PBQ69" s="244"/>
      <c r="PBR69" s="241"/>
      <c r="PBS69" s="241"/>
      <c r="PBT69" s="244"/>
      <c r="PBU69" s="244"/>
      <c r="PBV69" s="244"/>
      <c r="PBW69" s="241"/>
      <c r="PBX69" s="241"/>
      <c r="PBY69" s="244"/>
      <c r="PBZ69" s="241"/>
      <c r="PCA69" s="241"/>
      <c r="PCB69" s="244"/>
      <c r="PCC69" s="244"/>
      <c r="PCD69" s="244"/>
      <c r="PCE69" s="241"/>
      <c r="PCF69" s="241"/>
      <c r="PCG69" s="244"/>
      <c r="PCH69" s="241"/>
      <c r="PCI69" s="241"/>
      <c r="PCJ69" s="244"/>
      <c r="PCK69" s="244"/>
      <c r="PCL69" s="244"/>
      <c r="PCM69" s="241"/>
      <c r="PCN69" s="241"/>
      <c r="PCO69" s="244"/>
      <c r="PCP69" s="241"/>
      <c r="PCQ69" s="241"/>
      <c r="PCR69" s="244"/>
      <c r="PCS69" s="244"/>
      <c r="PCT69" s="244"/>
      <c r="PCU69" s="241"/>
      <c r="PCV69" s="241"/>
      <c r="PCW69" s="244"/>
      <c r="PCX69" s="241"/>
      <c r="PCY69" s="241"/>
      <c r="PCZ69" s="244"/>
      <c r="PDA69" s="244"/>
      <c r="PDB69" s="244"/>
      <c r="PDC69" s="241"/>
      <c r="PDD69" s="241"/>
      <c r="PDE69" s="244"/>
      <c r="PDF69" s="241"/>
      <c r="PDG69" s="241"/>
      <c r="PDH69" s="244"/>
      <c r="PDI69" s="244"/>
      <c r="PDJ69" s="244"/>
      <c r="PDK69" s="241"/>
      <c r="PDL69" s="241"/>
      <c r="PDM69" s="244"/>
      <c r="PDN69" s="241"/>
      <c r="PDO69" s="241"/>
      <c r="PDP69" s="244"/>
      <c r="PDQ69" s="244"/>
      <c r="PDR69" s="244"/>
      <c r="PDS69" s="241"/>
      <c r="PDT69" s="241"/>
      <c r="PDU69" s="244"/>
      <c r="PDV69" s="241"/>
      <c r="PDW69" s="241"/>
      <c r="PDX69" s="244"/>
      <c r="PDY69" s="244"/>
      <c r="PDZ69" s="244"/>
      <c r="PEA69" s="241"/>
      <c r="PEB69" s="241"/>
      <c r="PEC69" s="244"/>
      <c r="PED69" s="241"/>
      <c r="PEE69" s="241"/>
      <c r="PEF69" s="244"/>
      <c r="PEG69" s="244"/>
      <c r="PEH69" s="244"/>
      <c r="PEI69" s="241"/>
      <c r="PEJ69" s="241"/>
      <c r="PEK69" s="244"/>
      <c r="PEL69" s="241"/>
      <c r="PEM69" s="241"/>
      <c r="PEN69" s="244"/>
      <c r="PEO69" s="244"/>
      <c r="PEP69" s="244"/>
      <c r="PEQ69" s="241"/>
      <c r="PER69" s="241"/>
      <c r="PES69" s="244"/>
      <c r="PET69" s="241"/>
      <c r="PEU69" s="241"/>
      <c r="PEV69" s="244"/>
      <c r="PEW69" s="244"/>
      <c r="PEX69" s="244"/>
      <c r="PEY69" s="241"/>
      <c r="PEZ69" s="241"/>
      <c r="PFA69" s="244"/>
      <c r="PFB69" s="241"/>
      <c r="PFC69" s="241"/>
      <c r="PFD69" s="244"/>
      <c r="PFE69" s="244"/>
      <c r="PFF69" s="244"/>
      <c r="PFG69" s="241"/>
      <c r="PFH69" s="241"/>
      <c r="PFI69" s="244"/>
      <c r="PFJ69" s="241"/>
      <c r="PFK69" s="241"/>
      <c r="PFL69" s="244"/>
      <c r="PFM69" s="244"/>
      <c r="PFN69" s="244"/>
      <c r="PFO69" s="241"/>
      <c r="PFP69" s="241"/>
      <c r="PFQ69" s="244"/>
      <c r="PFR69" s="241"/>
      <c r="PFS69" s="241"/>
      <c r="PFT69" s="244"/>
      <c r="PFU69" s="244"/>
      <c r="PFV69" s="244"/>
      <c r="PFW69" s="241"/>
      <c r="PFX69" s="241"/>
      <c r="PFY69" s="244"/>
      <c r="PFZ69" s="241"/>
      <c r="PGA69" s="241"/>
      <c r="PGB69" s="244"/>
      <c r="PGC69" s="244"/>
      <c r="PGD69" s="244"/>
      <c r="PGE69" s="241"/>
      <c r="PGF69" s="241"/>
      <c r="PGG69" s="244"/>
      <c r="PGH69" s="241"/>
      <c r="PGI69" s="241"/>
      <c r="PGJ69" s="244"/>
      <c r="PGK69" s="244"/>
      <c r="PGL69" s="244"/>
      <c r="PGM69" s="241"/>
      <c r="PGN69" s="241"/>
      <c r="PGO69" s="244"/>
      <c r="PGP69" s="241"/>
      <c r="PGQ69" s="241"/>
      <c r="PGR69" s="244"/>
      <c r="PGS69" s="244"/>
      <c r="PGT69" s="244"/>
      <c r="PGU69" s="241"/>
      <c r="PGV69" s="241"/>
      <c r="PGW69" s="244"/>
      <c r="PGX69" s="241"/>
      <c r="PGY69" s="241"/>
      <c r="PGZ69" s="244"/>
      <c r="PHA69" s="244"/>
      <c r="PHB69" s="244"/>
      <c r="PHC69" s="241"/>
      <c r="PHD69" s="241"/>
      <c r="PHE69" s="244"/>
      <c r="PHF69" s="241"/>
      <c r="PHG69" s="241"/>
      <c r="PHH69" s="244"/>
      <c r="PHI69" s="244"/>
      <c r="PHJ69" s="244"/>
      <c r="PHK69" s="241"/>
      <c r="PHL69" s="241"/>
      <c r="PHM69" s="244"/>
      <c r="PHN69" s="241"/>
      <c r="PHO69" s="241"/>
      <c r="PHP69" s="244"/>
      <c r="PHQ69" s="244"/>
      <c r="PHR69" s="244"/>
      <c r="PHS69" s="241"/>
      <c r="PHT69" s="241"/>
      <c r="PHU69" s="244"/>
      <c r="PHV69" s="241"/>
      <c r="PHW69" s="241"/>
      <c r="PHX69" s="244"/>
      <c r="PHY69" s="244"/>
      <c r="PHZ69" s="244"/>
      <c r="PIA69" s="241"/>
      <c r="PIB69" s="241"/>
      <c r="PIC69" s="244"/>
      <c r="PID69" s="241"/>
      <c r="PIE69" s="241"/>
      <c r="PIF69" s="244"/>
      <c r="PIG69" s="244"/>
      <c r="PIH69" s="244"/>
      <c r="PII69" s="241"/>
      <c r="PIJ69" s="241"/>
      <c r="PIK69" s="244"/>
      <c r="PIL69" s="241"/>
      <c r="PIM69" s="241"/>
      <c r="PIN69" s="244"/>
      <c r="PIO69" s="244"/>
      <c r="PIP69" s="244"/>
      <c r="PIQ69" s="241"/>
      <c r="PIR69" s="241"/>
      <c r="PIS69" s="244"/>
      <c r="PIT69" s="241"/>
      <c r="PIU69" s="241"/>
      <c r="PIV69" s="244"/>
      <c r="PIW69" s="244"/>
      <c r="PIX69" s="244"/>
      <c r="PIY69" s="241"/>
      <c r="PIZ69" s="241"/>
      <c r="PJA69" s="244"/>
      <c r="PJB69" s="241"/>
      <c r="PJC69" s="241"/>
      <c r="PJD69" s="244"/>
      <c r="PJE69" s="244"/>
      <c r="PJF69" s="244"/>
      <c r="PJG69" s="241"/>
      <c r="PJH69" s="241"/>
      <c r="PJI69" s="244"/>
      <c r="PJJ69" s="241"/>
      <c r="PJK69" s="241"/>
      <c r="PJL69" s="244"/>
      <c r="PJM69" s="244"/>
      <c r="PJN69" s="244"/>
      <c r="PJO69" s="241"/>
      <c r="PJP69" s="241"/>
      <c r="PJQ69" s="244"/>
      <c r="PJR69" s="241"/>
      <c r="PJS69" s="241"/>
      <c r="PJT69" s="244"/>
      <c r="PJU69" s="244"/>
      <c r="PJV69" s="244"/>
      <c r="PJW69" s="241"/>
      <c r="PJX69" s="241"/>
      <c r="PJY69" s="244"/>
      <c r="PJZ69" s="241"/>
      <c r="PKA69" s="241"/>
      <c r="PKB69" s="244"/>
      <c r="PKC69" s="244"/>
      <c r="PKD69" s="244"/>
      <c r="PKE69" s="241"/>
      <c r="PKF69" s="241"/>
      <c r="PKG69" s="244"/>
      <c r="PKH69" s="241"/>
      <c r="PKI69" s="241"/>
      <c r="PKJ69" s="244"/>
      <c r="PKK69" s="244"/>
      <c r="PKL69" s="244"/>
      <c r="PKM69" s="241"/>
      <c r="PKN69" s="241"/>
      <c r="PKO69" s="244"/>
      <c r="PKP69" s="241"/>
      <c r="PKQ69" s="241"/>
      <c r="PKR69" s="244"/>
      <c r="PKS69" s="244"/>
      <c r="PKT69" s="244"/>
      <c r="PKU69" s="241"/>
      <c r="PKV69" s="241"/>
      <c r="PKW69" s="244"/>
      <c r="PKX69" s="241"/>
      <c r="PKY69" s="241"/>
      <c r="PKZ69" s="244"/>
      <c r="PLA69" s="244"/>
      <c r="PLB69" s="244"/>
      <c r="PLC69" s="241"/>
      <c r="PLD69" s="241"/>
      <c r="PLE69" s="244"/>
      <c r="PLF69" s="241"/>
      <c r="PLG69" s="241"/>
      <c r="PLH69" s="244"/>
      <c r="PLI69" s="244"/>
      <c r="PLJ69" s="244"/>
      <c r="PLK69" s="241"/>
      <c r="PLL69" s="241"/>
      <c r="PLM69" s="244"/>
      <c r="PLN69" s="241"/>
      <c r="PLO69" s="241"/>
      <c r="PLP69" s="244"/>
      <c r="PLQ69" s="244"/>
      <c r="PLR69" s="244"/>
      <c r="PLS69" s="241"/>
      <c r="PLT69" s="241"/>
      <c r="PLU69" s="244"/>
      <c r="PLV69" s="241"/>
      <c r="PLW69" s="241"/>
      <c r="PLX69" s="244"/>
      <c r="PLY69" s="244"/>
      <c r="PLZ69" s="244"/>
      <c r="PMA69" s="241"/>
      <c r="PMB69" s="241"/>
      <c r="PMC69" s="244"/>
      <c r="PMD69" s="241"/>
      <c r="PME69" s="241"/>
      <c r="PMF69" s="244"/>
      <c r="PMG69" s="244"/>
      <c r="PMH69" s="244"/>
      <c r="PMI69" s="241"/>
      <c r="PMJ69" s="241"/>
      <c r="PMK69" s="244"/>
      <c r="PML69" s="241"/>
      <c r="PMM69" s="241"/>
      <c r="PMN69" s="244"/>
      <c r="PMO69" s="244"/>
      <c r="PMP69" s="244"/>
      <c r="PMQ69" s="241"/>
      <c r="PMR69" s="241"/>
      <c r="PMS69" s="244"/>
      <c r="PMT69" s="241"/>
      <c r="PMU69" s="241"/>
      <c r="PMV69" s="244"/>
      <c r="PMW69" s="244"/>
      <c r="PMX69" s="244"/>
      <c r="PMY69" s="241"/>
      <c r="PMZ69" s="241"/>
      <c r="PNA69" s="244"/>
      <c r="PNB69" s="241"/>
      <c r="PNC69" s="241"/>
      <c r="PND69" s="244"/>
      <c r="PNE69" s="244"/>
      <c r="PNF69" s="244"/>
      <c r="PNG69" s="241"/>
      <c r="PNH69" s="241"/>
      <c r="PNI69" s="244"/>
      <c r="PNJ69" s="241"/>
      <c r="PNK69" s="241"/>
      <c r="PNL69" s="244"/>
      <c r="PNM69" s="244"/>
      <c r="PNN69" s="244"/>
      <c r="PNO69" s="241"/>
      <c r="PNP69" s="241"/>
      <c r="PNQ69" s="244"/>
      <c r="PNR69" s="241"/>
      <c r="PNS69" s="241"/>
      <c r="PNT69" s="244"/>
      <c r="PNU69" s="244"/>
      <c r="PNV69" s="244"/>
      <c r="PNW69" s="241"/>
      <c r="PNX69" s="241"/>
      <c r="PNY69" s="244"/>
      <c r="PNZ69" s="241"/>
      <c r="POA69" s="241"/>
      <c r="POB69" s="244"/>
      <c r="POC69" s="244"/>
      <c r="POD69" s="244"/>
      <c r="POE69" s="241"/>
      <c r="POF69" s="241"/>
      <c r="POG69" s="244"/>
      <c r="POH69" s="241"/>
      <c r="POI69" s="241"/>
      <c r="POJ69" s="244"/>
      <c r="POK69" s="244"/>
      <c r="POL69" s="244"/>
      <c r="POM69" s="241"/>
      <c r="PON69" s="241"/>
      <c r="POO69" s="244"/>
      <c r="POP69" s="241"/>
      <c r="POQ69" s="241"/>
      <c r="POR69" s="244"/>
      <c r="POS69" s="244"/>
      <c r="POT69" s="244"/>
      <c r="POU69" s="241"/>
      <c r="POV69" s="241"/>
      <c r="POW69" s="244"/>
      <c r="POX69" s="241"/>
      <c r="POY69" s="241"/>
      <c r="POZ69" s="244"/>
      <c r="PPA69" s="244"/>
      <c r="PPB69" s="244"/>
      <c r="PPC69" s="241"/>
      <c r="PPD69" s="241"/>
      <c r="PPE69" s="244"/>
      <c r="PPF69" s="241"/>
      <c r="PPG69" s="241"/>
      <c r="PPH69" s="244"/>
      <c r="PPI69" s="244"/>
      <c r="PPJ69" s="244"/>
      <c r="PPK69" s="241"/>
      <c r="PPL69" s="241"/>
      <c r="PPM69" s="244"/>
      <c r="PPN69" s="241"/>
      <c r="PPO69" s="241"/>
      <c r="PPP69" s="244"/>
      <c r="PPQ69" s="244"/>
      <c r="PPR69" s="244"/>
      <c r="PPS69" s="241"/>
      <c r="PPT69" s="241"/>
      <c r="PPU69" s="244"/>
      <c r="PPV69" s="241"/>
      <c r="PPW69" s="241"/>
      <c r="PPX69" s="244"/>
      <c r="PPY69" s="244"/>
      <c r="PPZ69" s="244"/>
      <c r="PQA69" s="241"/>
      <c r="PQB69" s="241"/>
      <c r="PQC69" s="244"/>
      <c r="PQD69" s="241"/>
      <c r="PQE69" s="241"/>
      <c r="PQF69" s="244"/>
      <c r="PQG69" s="244"/>
      <c r="PQH69" s="244"/>
      <c r="PQI69" s="241"/>
      <c r="PQJ69" s="241"/>
      <c r="PQK69" s="244"/>
      <c r="PQL69" s="241"/>
      <c r="PQM69" s="241"/>
      <c r="PQN69" s="244"/>
      <c r="PQO69" s="244"/>
      <c r="PQP69" s="244"/>
      <c r="PQQ69" s="241"/>
      <c r="PQR69" s="241"/>
      <c r="PQS69" s="244"/>
      <c r="PQT69" s="241"/>
      <c r="PQU69" s="241"/>
      <c r="PQV69" s="244"/>
      <c r="PQW69" s="244"/>
      <c r="PQX69" s="244"/>
      <c r="PQY69" s="241"/>
      <c r="PQZ69" s="241"/>
      <c r="PRA69" s="244"/>
      <c r="PRB69" s="241"/>
      <c r="PRC69" s="241"/>
      <c r="PRD69" s="244"/>
      <c r="PRE69" s="244"/>
      <c r="PRF69" s="244"/>
      <c r="PRG69" s="241"/>
      <c r="PRH69" s="241"/>
      <c r="PRI69" s="244"/>
      <c r="PRJ69" s="241"/>
      <c r="PRK69" s="241"/>
      <c r="PRL69" s="244"/>
      <c r="PRM69" s="244"/>
      <c r="PRN69" s="244"/>
      <c r="PRO69" s="241"/>
      <c r="PRP69" s="241"/>
      <c r="PRQ69" s="244"/>
      <c r="PRR69" s="241"/>
      <c r="PRS69" s="241"/>
      <c r="PRT69" s="244"/>
      <c r="PRU69" s="244"/>
      <c r="PRV69" s="244"/>
      <c r="PRW69" s="241"/>
      <c r="PRX69" s="241"/>
      <c r="PRY69" s="244"/>
      <c r="PRZ69" s="241"/>
      <c r="PSA69" s="241"/>
      <c r="PSB69" s="244"/>
      <c r="PSC69" s="244"/>
      <c r="PSD69" s="244"/>
      <c r="PSE69" s="241"/>
      <c r="PSF69" s="241"/>
      <c r="PSG69" s="244"/>
      <c r="PSH69" s="241"/>
      <c r="PSI69" s="241"/>
      <c r="PSJ69" s="244"/>
      <c r="PSK69" s="244"/>
      <c r="PSL69" s="244"/>
      <c r="PSM69" s="241"/>
      <c r="PSN69" s="241"/>
      <c r="PSO69" s="244"/>
      <c r="PSP69" s="241"/>
      <c r="PSQ69" s="241"/>
      <c r="PSR69" s="244"/>
      <c r="PSS69" s="244"/>
      <c r="PST69" s="244"/>
      <c r="PSU69" s="241"/>
      <c r="PSV69" s="241"/>
      <c r="PSW69" s="244"/>
      <c r="PSX69" s="241"/>
      <c r="PSY69" s="241"/>
      <c r="PSZ69" s="244"/>
      <c r="PTA69" s="244"/>
      <c r="PTB69" s="244"/>
      <c r="PTC69" s="241"/>
      <c r="PTD69" s="241"/>
      <c r="PTE69" s="244"/>
      <c r="PTF69" s="241"/>
      <c r="PTG69" s="241"/>
      <c r="PTH69" s="244"/>
      <c r="PTI69" s="244"/>
      <c r="PTJ69" s="244"/>
      <c r="PTK69" s="241"/>
      <c r="PTL69" s="241"/>
      <c r="PTM69" s="244"/>
      <c r="PTN69" s="241"/>
      <c r="PTO69" s="241"/>
      <c r="PTP69" s="244"/>
      <c r="PTQ69" s="244"/>
      <c r="PTR69" s="244"/>
      <c r="PTS69" s="241"/>
      <c r="PTT69" s="241"/>
      <c r="PTU69" s="244"/>
      <c r="PTV69" s="241"/>
      <c r="PTW69" s="241"/>
      <c r="PTX69" s="244"/>
      <c r="PTY69" s="244"/>
      <c r="PTZ69" s="244"/>
      <c r="PUA69" s="241"/>
      <c r="PUB69" s="241"/>
      <c r="PUC69" s="244"/>
      <c r="PUD69" s="241"/>
      <c r="PUE69" s="241"/>
      <c r="PUF69" s="244"/>
      <c r="PUG69" s="244"/>
      <c r="PUH69" s="244"/>
      <c r="PUI69" s="241"/>
      <c r="PUJ69" s="241"/>
      <c r="PUK69" s="244"/>
      <c r="PUL69" s="241"/>
      <c r="PUM69" s="241"/>
      <c r="PUN69" s="244"/>
      <c r="PUO69" s="244"/>
      <c r="PUP69" s="244"/>
      <c r="PUQ69" s="241"/>
      <c r="PUR69" s="241"/>
      <c r="PUS69" s="244"/>
      <c r="PUT69" s="241"/>
      <c r="PUU69" s="241"/>
      <c r="PUV69" s="244"/>
      <c r="PUW69" s="244"/>
      <c r="PUX69" s="244"/>
      <c r="PUY69" s="241"/>
      <c r="PUZ69" s="241"/>
      <c r="PVA69" s="244"/>
      <c r="PVB69" s="241"/>
      <c r="PVC69" s="241"/>
      <c r="PVD69" s="244"/>
      <c r="PVE69" s="244"/>
      <c r="PVF69" s="244"/>
      <c r="PVG69" s="241"/>
      <c r="PVH69" s="241"/>
      <c r="PVI69" s="244"/>
      <c r="PVJ69" s="241"/>
      <c r="PVK69" s="241"/>
      <c r="PVL69" s="244"/>
      <c r="PVM69" s="244"/>
      <c r="PVN69" s="244"/>
      <c r="PVO69" s="241"/>
      <c r="PVP69" s="241"/>
      <c r="PVQ69" s="244"/>
      <c r="PVR69" s="241"/>
      <c r="PVS69" s="241"/>
      <c r="PVT69" s="244"/>
      <c r="PVU69" s="244"/>
      <c r="PVV69" s="244"/>
      <c r="PVW69" s="241"/>
      <c r="PVX69" s="241"/>
      <c r="PVY69" s="244"/>
      <c r="PVZ69" s="241"/>
      <c r="PWA69" s="241"/>
      <c r="PWB69" s="244"/>
      <c r="PWC69" s="244"/>
      <c r="PWD69" s="244"/>
      <c r="PWE69" s="241"/>
      <c r="PWF69" s="241"/>
      <c r="PWG69" s="244"/>
      <c r="PWH69" s="241"/>
      <c r="PWI69" s="241"/>
      <c r="PWJ69" s="244"/>
      <c r="PWK69" s="244"/>
      <c r="PWL69" s="244"/>
      <c r="PWM69" s="241"/>
      <c r="PWN69" s="241"/>
      <c r="PWO69" s="244"/>
      <c r="PWP69" s="241"/>
      <c r="PWQ69" s="241"/>
      <c r="PWR69" s="244"/>
      <c r="PWS69" s="244"/>
      <c r="PWT69" s="244"/>
      <c r="PWU69" s="241"/>
      <c r="PWV69" s="241"/>
      <c r="PWW69" s="244"/>
      <c r="PWX69" s="241"/>
      <c r="PWY69" s="241"/>
      <c r="PWZ69" s="244"/>
      <c r="PXA69" s="244"/>
      <c r="PXB69" s="244"/>
      <c r="PXC69" s="241"/>
      <c r="PXD69" s="241"/>
      <c r="PXE69" s="244"/>
      <c r="PXF69" s="241"/>
      <c r="PXG69" s="241"/>
      <c r="PXH69" s="244"/>
      <c r="PXI69" s="244"/>
      <c r="PXJ69" s="244"/>
      <c r="PXK69" s="241"/>
      <c r="PXL69" s="241"/>
      <c r="PXM69" s="244"/>
      <c r="PXN69" s="241"/>
      <c r="PXO69" s="241"/>
      <c r="PXP69" s="244"/>
      <c r="PXQ69" s="244"/>
      <c r="PXR69" s="244"/>
      <c r="PXS69" s="241"/>
      <c r="PXT69" s="241"/>
      <c r="PXU69" s="244"/>
      <c r="PXV69" s="241"/>
      <c r="PXW69" s="241"/>
      <c r="PXX69" s="244"/>
      <c r="PXY69" s="244"/>
      <c r="PXZ69" s="244"/>
      <c r="PYA69" s="241"/>
      <c r="PYB69" s="241"/>
      <c r="PYC69" s="244"/>
      <c r="PYD69" s="241"/>
      <c r="PYE69" s="241"/>
      <c r="PYF69" s="244"/>
      <c r="PYG69" s="244"/>
      <c r="PYH69" s="244"/>
      <c r="PYI69" s="241"/>
      <c r="PYJ69" s="241"/>
      <c r="PYK69" s="244"/>
      <c r="PYL69" s="241"/>
      <c r="PYM69" s="241"/>
      <c r="PYN69" s="244"/>
      <c r="PYO69" s="244"/>
      <c r="PYP69" s="244"/>
      <c r="PYQ69" s="241"/>
      <c r="PYR69" s="241"/>
      <c r="PYS69" s="244"/>
      <c r="PYT69" s="241"/>
      <c r="PYU69" s="241"/>
      <c r="PYV69" s="244"/>
      <c r="PYW69" s="244"/>
      <c r="PYX69" s="244"/>
      <c r="PYY69" s="241"/>
      <c r="PYZ69" s="241"/>
      <c r="PZA69" s="244"/>
      <c r="PZB69" s="241"/>
      <c r="PZC69" s="241"/>
      <c r="PZD69" s="244"/>
      <c r="PZE69" s="244"/>
      <c r="PZF69" s="244"/>
      <c r="PZG69" s="241"/>
      <c r="PZH69" s="241"/>
      <c r="PZI69" s="244"/>
      <c r="PZJ69" s="241"/>
      <c r="PZK69" s="241"/>
      <c r="PZL69" s="244"/>
      <c r="PZM69" s="244"/>
      <c r="PZN69" s="244"/>
      <c r="PZO69" s="241"/>
      <c r="PZP69" s="241"/>
      <c r="PZQ69" s="244"/>
      <c r="PZR69" s="241"/>
      <c r="PZS69" s="241"/>
      <c r="PZT69" s="244"/>
      <c r="PZU69" s="244"/>
      <c r="PZV69" s="244"/>
      <c r="PZW69" s="241"/>
      <c r="PZX69" s="241"/>
      <c r="PZY69" s="244"/>
      <c r="PZZ69" s="241"/>
      <c r="QAA69" s="241"/>
      <c r="QAB69" s="244"/>
      <c r="QAC69" s="244"/>
      <c r="QAD69" s="244"/>
      <c r="QAE69" s="241"/>
      <c r="QAF69" s="241"/>
      <c r="QAG69" s="244"/>
      <c r="QAH69" s="241"/>
      <c r="QAI69" s="241"/>
      <c r="QAJ69" s="244"/>
      <c r="QAK69" s="244"/>
      <c r="QAL69" s="244"/>
      <c r="QAM69" s="241"/>
      <c r="QAN69" s="241"/>
      <c r="QAO69" s="244"/>
      <c r="QAP69" s="241"/>
      <c r="QAQ69" s="241"/>
      <c r="QAR69" s="244"/>
      <c r="QAS69" s="244"/>
      <c r="QAT69" s="244"/>
      <c r="QAU69" s="241"/>
      <c r="QAV69" s="241"/>
      <c r="QAW69" s="244"/>
      <c r="QAX69" s="241"/>
      <c r="QAY69" s="241"/>
      <c r="QAZ69" s="244"/>
      <c r="QBA69" s="244"/>
      <c r="QBB69" s="244"/>
      <c r="QBC69" s="241"/>
      <c r="QBD69" s="241"/>
      <c r="QBE69" s="244"/>
      <c r="QBF69" s="241"/>
      <c r="QBG69" s="241"/>
      <c r="QBH69" s="244"/>
      <c r="QBI69" s="244"/>
      <c r="QBJ69" s="244"/>
      <c r="QBK69" s="241"/>
      <c r="QBL69" s="241"/>
      <c r="QBM69" s="244"/>
      <c r="QBN69" s="241"/>
      <c r="QBO69" s="241"/>
      <c r="QBP69" s="244"/>
      <c r="QBQ69" s="244"/>
      <c r="QBR69" s="244"/>
      <c r="QBS69" s="241"/>
      <c r="QBT69" s="241"/>
      <c r="QBU69" s="244"/>
      <c r="QBV69" s="241"/>
      <c r="QBW69" s="241"/>
      <c r="QBX69" s="244"/>
      <c r="QBY69" s="244"/>
      <c r="QBZ69" s="244"/>
      <c r="QCA69" s="241"/>
      <c r="QCB69" s="241"/>
      <c r="QCC69" s="244"/>
      <c r="QCD69" s="241"/>
      <c r="QCE69" s="241"/>
      <c r="QCF69" s="244"/>
      <c r="QCG69" s="244"/>
      <c r="QCH69" s="244"/>
      <c r="QCI69" s="241"/>
      <c r="QCJ69" s="241"/>
      <c r="QCK69" s="244"/>
      <c r="QCL69" s="241"/>
      <c r="QCM69" s="241"/>
      <c r="QCN69" s="244"/>
      <c r="QCO69" s="244"/>
      <c r="QCP69" s="244"/>
      <c r="QCQ69" s="241"/>
      <c r="QCR69" s="241"/>
      <c r="QCS69" s="244"/>
      <c r="QCT69" s="241"/>
      <c r="QCU69" s="241"/>
      <c r="QCV69" s="244"/>
      <c r="QCW69" s="244"/>
      <c r="QCX69" s="244"/>
      <c r="QCY69" s="241"/>
      <c r="QCZ69" s="241"/>
      <c r="QDA69" s="244"/>
      <c r="QDB69" s="241"/>
      <c r="QDC69" s="241"/>
      <c r="QDD69" s="244"/>
      <c r="QDE69" s="244"/>
      <c r="QDF69" s="244"/>
      <c r="QDG69" s="241"/>
      <c r="QDH69" s="241"/>
      <c r="QDI69" s="244"/>
      <c r="QDJ69" s="241"/>
      <c r="QDK69" s="241"/>
      <c r="QDL69" s="244"/>
      <c r="QDM69" s="244"/>
      <c r="QDN69" s="244"/>
      <c r="QDO69" s="241"/>
      <c r="QDP69" s="241"/>
      <c r="QDQ69" s="244"/>
      <c r="QDR69" s="241"/>
      <c r="QDS69" s="241"/>
      <c r="QDT69" s="244"/>
      <c r="QDU69" s="244"/>
      <c r="QDV69" s="244"/>
      <c r="QDW69" s="241"/>
      <c r="QDX69" s="241"/>
      <c r="QDY69" s="244"/>
      <c r="QDZ69" s="241"/>
      <c r="QEA69" s="241"/>
      <c r="QEB69" s="244"/>
      <c r="QEC69" s="244"/>
      <c r="QED69" s="244"/>
      <c r="QEE69" s="241"/>
      <c r="QEF69" s="241"/>
      <c r="QEG69" s="244"/>
      <c r="QEH69" s="241"/>
      <c r="QEI69" s="241"/>
      <c r="QEJ69" s="244"/>
      <c r="QEK69" s="244"/>
      <c r="QEL69" s="244"/>
      <c r="QEM69" s="241"/>
      <c r="QEN69" s="241"/>
      <c r="QEO69" s="244"/>
      <c r="QEP69" s="241"/>
      <c r="QEQ69" s="241"/>
      <c r="QER69" s="244"/>
      <c r="QES69" s="244"/>
      <c r="QET69" s="244"/>
      <c r="QEU69" s="241"/>
      <c r="QEV69" s="241"/>
      <c r="QEW69" s="244"/>
      <c r="QEX69" s="241"/>
      <c r="QEY69" s="241"/>
      <c r="QEZ69" s="244"/>
      <c r="QFA69" s="244"/>
      <c r="QFB69" s="244"/>
      <c r="QFC69" s="241"/>
      <c r="QFD69" s="241"/>
      <c r="QFE69" s="244"/>
      <c r="QFF69" s="241"/>
      <c r="QFG69" s="241"/>
      <c r="QFH69" s="244"/>
      <c r="QFI69" s="244"/>
      <c r="QFJ69" s="244"/>
      <c r="QFK69" s="241"/>
      <c r="QFL69" s="241"/>
      <c r="QFM69" s="244"/>
      <c r="QFN69" s="241"/>
      <c r="QFO69" s="241"/>
      <c r="QFP69" s="244"/>
      <c r="QFQ69" s="244"/>
      <c r="QFR69" s="244"/>
      <c r="QFS69" s="241"/>
      <c r="QFT69" s="241"/>
      <c r="QFU69" s="244"/>
      <c r="QFV69" s="241"/>
      <c r="QFW69" s="241"/>
      <c r="QFX69" s="244"/>
      <c r="QFY69" s="244"/>
      <c r="QFZ69" s="244"/>
      <c r="QGA69" s="241"/>
      <c r="QGB69" s="241"/>
      <c r="QGC69" s="244"/>
      <c r="QGD69" s="241"/>
      <c r="QGE69" s="241"/>
      <c r="QGF69" s="244"/>
      <c r="QGG69" s="244"/>
      <c r="QGH69" s="244"/>
      <c r="QGI69" s="241"/>
      <c r="QGJ69" s="241"/>
      <c r="QGK69" s="244"/>
      <c r="QGL69" s="241"/>
      <c r="QGM69" s="241"/>
      <c r="QGN69" s="244"/>
      <c r="QGO69" s="244"/>
      <c r="QGP69" s="244"/>
      <c r="QGQ69" s="241"/>
      <c r="QGR69" s="241"/>
      <c r="QGS69" s="244"/>
      <c r="QGT69" s="241"/>
      <c r="QGU69" s="241"/>
      <c r="QGV69" s="244"/>
      <c r="QGW69" s="244"/>
      <c r="QGX69" s="244"/>
      <c r="QGY69" s="241"/>
      <c r="QGZ69" s="241"/>
      <c r="QHA69" s="244"/>
      <c r="QHB69" s="241"/>
      <c r="QHC69" s="241"/>
      <c r="QHD69" s="244"/>
      <c r="QHE69" s="244"/>
      <c r="QHF69" s="244"/>
      <c r="QHG69" s="241"/>
      <c r="QHH69" s="241"/>
      <c r="QHI69" s="244"/>
      <c r="QHJ69" s="241"/>
      <c r="QHK69" s="241"/>
      <c r="QHL69" s="244"/>
      <c r="QHM69" s="244"/>
      <c r="QHN69" s="244"/>
      <c r="QHO69" s="241"/>
      <c r="QHP69" s="241"/>
      <c r="QHQ69" s="244"/>
      <c r="QHR69" s="241"/>
      <c r="QHS69" s="241"/>
      <c r="QHT69" s="244"/>
      <c r="QHU69" s="244"/>
      <c r="QHV69" s="244"/>
      <c r="QHW69" s="241"/>
      <c r="QHX69" s="241"/>
      <c r="QHY69" s="244"/>
      <c r="QHZ69" s="241"/>
      <c r="QIA69" s="241"/>
      <c r="QIB69" s="244"/>
      <c r="QIC69" s="244"/>
      <c r="QID69" s="244"/>
      <c r="QIE69" s="241"/>
      <c r="QIF69" s="241"/>
      <c r="QIG69" s="244"/>
      <c r="QIH69" s="241"/>
      <c r="QII69" s="241"/>
      <c r="QIJ69" s="244"/>
      <c r="QIK69" s="244"/>
      <c r="QIL69" s="244"/>
      <c r="QIM69" s="241"/>
      <c r="QIN69" s="241"/>
      <c r="QIO69" s="244"/>
      <c r="QIP69" s="241"/>
      <c r="QIQ69" s="241"/>
      <c r="QIR69" s="244"/>
      <c r="QIS69" s="244"/>
      <c r="QIT69" s="244"/>
      <c r="QIU69" s="241"/>
      <c r="QIV69" s="241"/>
      <c r="QIW69" s="244"/>
      <c r="QIX69" s="241"/>
      <c r="QIY69" s="241"/>
      <c r="QIZ69" s="244"/>
      <c r="QJA69" s="244"/>
      <c r="QJB69" s="244"/>
      <c r="QJC69" s="241"/>
      <c r="QJD69" s="241"/>
      <c r="QJE69" s="244"/>
      <c r="QJF69" s="241"/>
      <c r="QJG69" s="241"/>
      <c r="QJH69" s="244"/>
      <c r="QJI69" s="244"/>
      <c r="QJJ69" s="244"/>
      <c r="QJK69" s="241"/>
      <c r="QJL69" s="241"/>
      <c r="QJM69" s="244"/>
      <c r="QJN69" s="241"/>
      <c r="QJO69" s="241"/>
      <c r="QJP69" s="244"/>
      <c r="QJQ69" s="244"/>
      <c r="QJR69" s="244"/>
      <c r="QJS69" s="241"/>
      <c r="QJT69" s="241"/>
      <c r="QJU69" s="244"/>
      <c r="QJV69" s="241"/>
      <c r="QJW69" s="241"/>
      <c r="QJX69" s="244"/>
      <c r="QJY69" s="244"/>
      <c r="QJZ69" s="244"/>
      <c r="QKA69" s="241"/>
      <c r="QKB69" s="241"/>
      <c r="QKC69" s="244"/>
      <c r="QKD69" s="241"/>
      <c r="QKE69" s="241"/>
      <c r="QKF69" s="244"/>
      <c r="QKG69" s="244"/>
      <c r="QKH69" s="244"/>
      <c r="QKI69" s="241"/>
      <c r="QKJ69" s="241"/>
      <c r="QKK69" s="244"/>
      <c r="QKL69" s="241"/>
      <c r="QKM69" s="241"/>
      <c r="QKN69" s="244"/>
      <c r="QKO69" s="244"/>
      <c r="QKP69" s="244"/>
      <c r="QKQ69" s="241"/>
      <c r="QKR69" s="241"/>
      <c r="QKS69" s="244"/>
      <c r="QKT69" s="241"/>
      <c r="QKU69" s="241"/>
      <c r="QKV69" s="244"/>
      <c r="QKW69" s="244"/>
      <c r="QKX69" s="244"/>
      <c r="QKY69" s="241"/>
      <c r="QKZ69" s="241"/>
      <c r="QLA69" s="244"/>
      <c r="QLB69" s="241"/>
      <c r="QLC69" s="241"/>
      <c r="QLD69" s="244"/>
      <c r="QLE69" s="244"/>
      <c r="QLF69" s="244"/>
      <c r="QLG69" s="241"/>
      <c r="QLH69" s="241"/>
      <c r="QLI69" s="244"/>
      <c r="QLJ69" s="241"/>
      <c r="QLK69" s="241"/>
      <c r="QLL69" s="244"/>
      <c r="QLM69" s="244"/>
      <c r="QLN69" s="244"/>
      <c r="QLO69" s="241"/>
      <c r="QLP69" s="241"/>
      <c r="QLQ69" s="244"/>
      <c r="QLR69" s="241"/>
      <c r="QLS69" s="241"/>
      <c r="QLT69" s="244"/>
      <c r="QLU69" s="244"/>
      <c r="QLV69" s="244"/>
      <c r="QLW69" s="241"/>
      <c r="QLX69" s="241"/>
      <c r="QLY69" s="244"/>
      <c r="QLZ69" s="241"/>
      <c r="QMA69" s="241"/>
      <c r="QMB69" s="244"/>
      <c r="QMC69" s="244"/>
      <c r="QMD69" s="244"/>
      <c r="QME69" s="241"/>
      <c r="QMF69" s="241"/>
      <c r="QMG69" s="244"/>
      <c r="QMH69" s="241"/>
      <c r="QMI69" s="241"/>
      <c r="QMJ69" s="244"/>
      <c r="QMK69" s="244"/>
      <c r="QML69" s="244"/>
      <c r="QMM69" s="241"/>
      <c r="QMN69" s="241"/>
      <c r="QMO69" s="244"/>
      <c r="QMP69" s="241"/>
      <c r="QMQ69" s="241"/>
      <c r="QMR69" s="244"/>
      <c r="QMS69" s="244"/>
      <c r="QMT69" s="244"/>
      <c r="QMU69" s="241"/>
      <c r="QMV69" s="241"/>
      <c r="QMW69" s="244"/>
      <c r="QMX69" s="241"/>
      <c r="QMY69" s="241"/>
      <c r="QMZ69" s="244"/>
      <c r="QNA69" s="244"/>
      <c r="QNB69" s="244"/>
      <c r="QNC69" s="241"/>
      <c r="QND69" s="241"/>
      <c r="QNE69" s="244"/>
      <c r="QNF69" s="241"/>
      <c r="QNG69" s="241"/>
      <c r="QNH69" s="244"/>
      <c r="QNI69" s="244"/>
      <c r="QNJ69" s="244"/>
      <c r="QNK69" s="241"/>
      <c r="QNL69" s="241"/>
      <c r="QNM69" s="244"/>
      <c r="QNN69" s="241"/>
      <c r="QNO69" s="241"/>
      <c r="QNP69" s="244"/>
      <c r="QNQ69" s="244"/>
      <c r="QNR69" s="244"/>
      <c r="QNS69" s="241"/>
      <c r="QNT69" s="241"/>
      <c r="QNU69" s="244"/>
      <c r="QNV69" s="241"/>
      <c r="QNW69" s="241"/>
      <c r="QNX69" s="244"/>
      <c r="QNY69" s="244"/>
      <c r="QNZ69" s="244"/>
      <c r="QOA69" s="241"/>
      <c r="QOB69" s="241"/>
      <c r="QOC69" s="244"/>
      <c r="QOD69" s="241"/>
      <c r="QOE69" s="241"/>
      <c r="QOF69" s="244"/>
      <c r="QOG69" s="244"/>
      <c r="QOH69" s="244"/>
      <c r="QOI69" s="241"/>
      <c r="QOJ69" s="241"/>
      <c r="QOK69" s="244"/>
      <c r="QOL69" s="241"/>
      <c r="QOM69" s="241"/>
      <c r="QON69" s="244"/>
      <c r="QOO69" s="244"/>
      <c r="QOP69" s="244"/>
      <c r="QOQ69" s="241"/>
      <c r="QOR69" s="241"/>
      <c r="QOS69" s="244"/>
      <c r="QOT69" s="241"/>
      <c r="QOU69" s="241"/>
      <c r="QOV69" s="244"/>
      <c r="QOW69" s="244"/>
      <c r="QOX69" s="244"/>
      <c r="QOY69" s="241"/>
      <c r="QOZ69" s="241"/>
      <c r="QPA69" s="244"/>
      <c r="QPB69" s="241"/>
      <c r="QPC69" s="241"/>
      <c r="QPD69" s="244"/>
      <c r="QPE69" s="244"/>
      <c r="QPF69" s="244"/>
      <c r="QPG69" s="241"/>
      <c r="QPH69" s="241"/>
      <c r="QPI69" s="244"/>
      <c r="QPJ69" s="241"/>
      <c r="QPK69" s="241"/>
      <c r="QPL69" s="244"/>
      <c r="QPM69" s="244"/>
      <c r="QPN69" s="244"/>
      <c r="QPO69" s="241"/>
      <c r="QPP69" s="241"/>
      <c r="QPQ69" s="244"/>
      <c r="QPR69" s="241"/>
      <c r="QPS69" s="241"/>
      <c r="QPT69" s="244"/>
      <c r="QPU69" s="244"/>
      <c r="QPV69" s="244"/>
      <c r="QPW69" s="241"/>
      <c r="QPX69" s="241"/>
      <c r="QPY69" s="244"/>
      <c r="QPZ69" s="241"/>
      <c r="QQA69" s="241"/>
      <c r="QQB69" s="244"/>
      <c r="QQC69" s="244"/>
      <c r="QQD69" s="244"/>
      <c r="QQE69" s="241"/>
      <c r="QQF69" s="241"/>
      <c r="QQG69" s="244"/>
      <c r="QQH69" s="241"/>
      <c r="QQI69" s="241"/>
      <c r="QQJ69" s="244"/>
      <c r="QQK69" s="244"/>
      <c r="QQL69" s="244"/>
      <c r="QQM69" s="241"/>
      <c r="QQN69" s="241"/>
      <c r="QQO69" s="244"/>
      <c r="QQP69" s="241"/>
      <c r="QQQ69" s="241"/>
      <c r="QQR69" s="244"/>
      <c r="QQS69" s="244"/>
      <c r="QQT69" s="244"/>
      <c r="QQU69" s="241"/>
      <c r="QQV69" s="241"/>
      <c r="QQW69" s="244"/>
      <c r="QQX69" s="241"/>
      <c r="QQY69" s="241"/>
      <c r="QQZ69" s="244"/>
      <c r="QRA69" s="244"/>
      <c r="QRB69" s="244"/>
      <c r="QRC69" s="241"/>
      <c r="QRD69" s="241"/>
      <c r="QRE69" s="244"/>
      <c r="QRF69" s="241"/>
      <c r="QRG69" s="241"/>
      <c r="QRH69" s="244"/>
      <c r="QRI69" s="244"/>
      <c r="QRJ69" s="244"/>
      <c r="QRK69" s="241"/>
      <c r="QRL69" s="241"/>
      <c r="QRM69" s="244"/>
      <c r="QRN69" s="241"/>
      <c r="QRO69" s="241"/>
      <c r="QRP69" s="244"/>
      <c r="QRQ69" s="244"/>
      <c r="QRR69" s="244"/>
      <c r="QRS69" s="241"/>
      <c r="QRT69" s="241"/>
      <c r="QRU69" s="244"/>
      <c r="QRV69" s="241"/>
      <c r="QRW69" s="241"/>
      <c r="QRX69" s="244"/>
      <c r="QRY69" s="244"/>
      <c r="QRZ69" s="244"/>
      <c r="QSA69" s="241"/>
      <c r="QSB69" s="241"/>
      <c r="QSC69" s="244"/>
      <c r="QSD69" s="241"/>
      <c r="QSE69" s="241"/>
      <c r="QSF69" s="244"/>
      <c r="QSG69" s="244"/>
      <c r="QSH69" s="244"/>
      <c r="QSI69" s="241"/>
      <c r="QSJ69" s="241"/>
      <c r="QSK69" s="244"/>
      <c r="QSL69" s="241"/>
      <c r="QSM69" s="241"/>
      <c r="QSN69" s="244"/>
      <c r="QSO69" s="244"/>
      <c r="QSP69" s="244"/>
      <c r="QSQ69" s="241"/>
      <c r="QSR69" s="241"/>
      <c r="QSS69" s="244"/>
      <c r="QST69" s="241"/>
      <c r="QSU69" s="241"/>
      <c r="QSV69" s="244"/>
      <c r="QSW69" s="244"/>
      <c r="QSX69" s="244"/>
      <c r="QSY69" s="241"/>
      <c r="QSZ69" s="241"/>
      <c r="QTA69" s="244"/>
      <c r="QTB69" s="241"/>
      <c r="QTC69" s="241"/>
      <c r="QTD69" s="244"/>
      <c r="QTE69" s="244"/>
      <c r="QTF69" s="244"/>
      <c r="QTG69" s="241"/>
      <c r="QTH69" s="241"/>
      <c r="QTI69" s="244"/>
      <c r="QTJ69" s="241"/>
      <c r="QTK69" s="241"/>
      <c r="QTL69" s="244"/>
      <c r="QTM69" s="244"/>
      <c r="QTN69" s="244"/>
      <c r="QTO69" s="241"/>
      <c r="QTP69" s="241"/>
      <c r="QTQ69" s="244"/>
      <c r="QTR69" s="241"/>
      <c r="QTS69" s="241"/>
      <c r="QTT69" s="244"/>
      <c r="QTU69" s="244"/>
      <c r="QTV69" s="244"/>
      <c r="QTW69" s="241"/>
      <c r="QTX69" s="241"/>
      <c r="QTY69" s="244"/>
      <c r="QTZ69" s="241"/>
      <c r="QUA69" s="241"/>
      <c r="QUB69" s="244"/>
      <c r="QUC69" s="244"/>
      <c r="QUD69" s="244"/>
      <c r="QUE69" s="241"/>
      <c r="QUF69" s="241"/>
      <c r="QUG69" s="244"/>
      <c r="QUH69" s="241"/>
      <c r="QUI69" s="241"/>
      <c r="QUJ69" s="244"/>
      <c r="QUK69" s="244"/>
      <c r="QUL69" s="244"/>
      <c r="QUM69" s="241"/>
      <c r="QUN69" s="241"/>
      <c r="QUO69" s="244"/>
      <c r="QUP69" s="241"/>
      <c r="QUQ69" s="241"/>
      <c r="QUR69" s="244"/>
      <c r="QUS69" s="244"/>
      <c r="QUT69" s="244"/>
      <c r="QUU69" s="241"/>
      <c r="QUV69" s="241"/>
      <c r="QUW69" s="244"/>
      <c r="QUX69" s="241"/>
      <c r="QUY69" s="241"/>
      <c r="QUZ69" s="244"/>
      <c r="QVA69" s="244"/>
      <c r="QVB69" s="244"/>
      <c r="QVC69" s="241"/>
      <c r="QVD69" s="241"/>
      <c r="QVE69" s="244"/>
      <c r="QVF69" s="241"/>
      <c r="QVG69" s="241"/>
      <c r="QVH69" s="244"/>
      <c r="QVI69" s="244"/>
      <c r="QVJ69" s="244"/>
      <c r="QVK69" s="241"/>
      <c r="QVL69" s="241"/>
      <c r="QVM69" s="244"/>
      <c r="QVN69" s="241"/>
      <c r="QVO69" s="241"/>
      <c r="QVP69" s="244"/>
      <c r="QVQ69" s="244"/>
      <c r="QVR69" s="244"/>
      <c r="QVS69" s="241"/>
      <c r="QVT69" s="241"/>
      <c r="QVU69" s="244"/>
      <c r="QVV69" s="241"/>
      <c r="QVW69" s="241"/>
      <c r="QVX69" s="244"/>
      <c r="QVY69" s="244"/>
      <c r="QVZ69" s="244"/>
      <c r="QWA69" s="241"/>
      <c r="QWB69" s="241"/>
      <c r="QWC69" s="244"/>
      <c r="QWD69" s="241"/>
      <c r="QWE69" s="241"/>
      <c r="QWF69" s="244"/>
      <c r="QWG69" s="244"/>
      <c r="QWH69" s="244"/>
      <c r="QWI69" s="241"/>
      <c r="QWJ69" s="241"/>
      <c r="QWK69" s="244"/>
      <c r="QWL69" s="241"/>
      <c r="QWM69" s="241"/>
      <c r="QWN69" s="244"/>
      <c r="QWO69" s="244"/>
      <c r="QWP69" s="244"/>
      <c r="QWQ69" s="241"/>
      <c r="QWR69" s="241"/>
      <c r="QWS69" s="244"/>
      <c r="QWT69" s="241"/>
      <c r="QWU69" s="241"/>
      <c r="QWV69" s="244"/>
      <c r="QWW69" s="244"/>
      <c r="QWX69" s="244"/>
      <c r="QWY69" s="241"/>
      <c r="QWZ69" s="241"/>
      <c r="QXA69" s="244"/>
      <c r="QXB69" s="241"/>
      <c r="QXC69" s="241"/>
      <c r="QXD69" s="244"/>
      <c r="QXE69" s="244"/>
      <c r="QXF69" s="244"/>
      <c r="QXG69" s="241"/>
      <c r="QXH69" s="241"/>
      <c r="QXI69" s="244"/>
      <c r="QXJ69" s="241"/>
      <c r="QXK69" s="241"/>
      <c r="QXL69" s="244"/>
      <c r="QXM69" s="244"/>
      <c r="QXN69" s="244"/>
      <c r="QXO69" s="241"/>
      <c r="QXP69" s="241"/>
      <c r="QXQ69" s="244"/>
      <c r="QXR69" s="241"/>
      <c r="QXS69" s="241"/>
      <c r="QXT69" s="244"/>
      <c r="QXU69" s="244"/>
      <c r="QXV69" s="244"/>
      <c r="QXW69" s="241"/>
      <c r="QXX69" s="241"/>
      <c r="QXY69" s="244"/>
      <c r="QXZ69" s="241"/>
      <c r="QYA69" s="241"/>
      <c r="QYB69" s="244"/>
      <c r="QYC69" s="244"/>
      <c r="QYD69" s="244"/>
      <c r="QYE69" s="241"/>
      <c r="QYF69" s="241"/>
      <c r="QYG69" s="244"/>
      <c r="QYH69" s="241"/>
      <c r="QYI69" s="241"/>
      <c r="QYJ69" s="244"/>
      <c r="QYK69" s="244"/>
      <c r="QYL69" s="244"/>
      <c r="QYM69" s="241"/>
      <c r="QYN69" s="241"/>
      <c r="QYO69" s="244"/>
      <c r="QYP69" s="241"/>
      <c r="QYQ69" s="241"/>
      <c r="QYR69" s="244"/>
      <c r="QYS69" s="244"/>
      <c r="QYT69" s="244"/>
      <c r="QYU69" s="241"/>
      <c r="QYV69" s="241"/>
      <c r="QYW69" s="244"/>
      <c r="QYX69" s="241"/>
      <c r="QYY69" s="241"/>
      <c r="QYZ69" s="244"/>
      <c r="QZA69" s="244"/>
      <c r="QZB69" s="244"/>
      <c r="QZC69" s="241"/>
      <c r="QZD69" s="241"/>
      <c r="QZE69" s="244"/>
      <c r="QZF69" s="241"/>
      <c r="QZG69" s="241"/>
      <c r="QZH69" s="244"/>
      <c r="QZI69" s="244"/>
      <c r="QZJ69" s="244"/>
      <c r="QZK69" s="241"/>
      <c r="QZL69" s="241"/>
      <c r="QZM69" s="244"/>
      <c r="QZN69" s="241"/>
      <c r="QZO69" s="241"/>
      <c r="QZP69" s="244"/>
      <c r="QZQ69" s="244"/>
      <c r="QZR69" s="244"/>
      <c r="QZS69" s="241"/>
      <c r="QZT69" s="241"/>
      <c r="QZU69" s="244"/>
      <c r="QZV69" s="241"/>
      <c r="QZW69" s="241"/>
      <c r="QZX69" s="244"/>
      <c r="QZY69" s="244"/>
      <c r="QZZ69" s="244"/>
      <c r="RAA69" s="241"/>
      <c r="RAB69" s="241"/>
      <c r="RAC69" s="244"/>
      <c r="RAD69" s="241"/>
      <c r="RAE69" s="241"/>
      <c r="RAF69" s="244"/>
      <c r="RAG69" s="244"/>
      <c r="RAH69" s="244"/>
      <c r="RAI69" s="241"/>
      <c r="RAJ69" s="241"/>
      <c r="RAK69" s="244"/>
      <c r="RAL69" s="241"/>
      <c r="RAM69" s="241"/>
      <c r="RAN69" s="244"/>
      <c r="RAO69" s="244"/>
      <c r="RAP69" s="244"/>
      <c r="RAQ69" s="241"/>
      <c r="RAR69" s="241"/>
      <c r="RAS69" s="244"/>
      <c r="RAT69" s="241"/>
      <c r="RAU69" s="241"/>
      <c r="RAV69" s="244"/>
      <c r="RAW69" s="244"/>
      <c r="RAX69" s="244"/>
      <c r="RAY69" s="241"/>
      <c r="RAZ69" s="241"/>
      <c r="RBA69" s="244"/>
      <c r="RBB69" s="241"/>
      <c r="RBC69" s="241"/>
      <c r="RBD69" s="244"/>
      <c r="RBE69" s="244"/>
      <c r="RBF69" s="244"/>
      <c r="RBG69" s="241"/>
      <c r="RBH69" s="241"/>
      <c r="RBI69" s="244"/>
      <c r="RBJ69" s="241"/>
      <c r="RBK69" s="241"/>
      <c r="RBL69" s="244"/>
      <c r="RBM69" s="244"/>
      <c r="RBN69" s="244"/>
      <c r="RBO69" s="241"/>
      <c r="RBP69" s="241"/>
      <c r="RBQ69" s="244"/>
      <c r="RBR69" s="241"/>
      <c r="RBS69" s="241"/>
      <c r="RBT69" s="244"/>
      <c r="RBU69" s="244"/>
      <c r="RBV69" s="244"/>
      <c r="RBW69" s="241"/>
      <c r="RBX69" s="241"/>
      <c r="RBY69" s="244"/>
      <c r="RBZ69" s="241"/>
      <c r="RCA69" s="241"/>
      <c r="RCB69" s="244"/>
      <c r="RCC69" s="244"/>
      <c r="RCD69" s="244"/>
      <c r="RCE69" s="241"/>
      <c r="RCF69" s="241"/>
      <c r="RCG69" s="244"/>
      <c r="RCH69" s="241"/>
      <c r="RCI69" s="241"/>
      <c r="RCJ69" s="244"/>
      <c r="RCK69" s="244"/>
      <c r="RCL69" s="244"/>
      <c r="RCM69" s="241"/>
      <c r="RCN69" s="241"/>
      <c r="RCO69" s="244"/>
      <c r="RCP69" s="241"/>
      <c r="RCQ69" s="241"/>
      <c r="RCR69" s="244"/>
      <c r="RCS69" s="244"/>
      <c r="RCT69" s="244"/>
      <c r="RCU69" s="241"/>
      <c r="RCV69" s="241"/>
      <c r="RCW69" s="244"/>
      <c r="RCX69" s="241"/>
      <c r="RCY69" s="241"/>
      <c r="RCZ69" s="244"/>
      <c r="RDA69" s="244"/>
      <c r="RDB69" s="244"/>
      <c r="RDC69" s="241"/>
      <c r="RDD69" s="241"/>
      <c r="RDE69" s="244"/>
      <c r="RDF69" s="241"/>
      <c r="RDG69" s="241"/>
      <c r="RDH69" s="244"/>
      <c r="RDI69" s="244"/>
      <c r="RDJ69" s="244"/>
      <c r="RDK69" s="241"/>
      <c r="RDL69" s="241"/>
      <c r="RDM69" s="244"/>
      <c r="RDN69" s="241"/>
      <c r="RDO69" s="241"/>
      <c r="RDP69" s="244"/>
      <c r="RDQ69" s="244"/>
      <c r="RDR69" s="244"/>
      <c r="RDS69" s="241"/>
      <c r="RDT69" s="241"/>
      <c r="RDU69" s="244"/>
      <c r="RDV69" s="241"/>
      <c r="RDW69" s="241"/>
      <c r="RDX69" s="244"/>
      <c r="RDY69" s="244"/>
      <c r="RDZ69" s="244"/>
      <c r="REA69" s="241"/>
      <c r="REB69" s="241"/>
      <c r="REC69" s="244"/>
      <c r="RED69" s="241"/>
      <c r="REE69" s="241"/>
      <c r="REF69" s="244"/>
      <c r="REG69" s="244"/>
      <c r="REH69" s="244"/>
      <c r="REI69" s="241"/>
      <c r="REJ69" s="241"/>
      <c r="REK69" s="244"/>
      <c r="REL69" s="241"/>
      <c r="REM69" s="241"/>
      <c r="REN69" s="244"/>
      <c r="REO69" s="244"/>
      <c r="REP69" s="244"/>
      <c r="REQ69" s="241"/>
      <c r="RER69" s="241"/>
      <c r="RES69" s="244"/>
      <c r="RET69" s="241"/>
      <c r="REU69" s="241"/>
      <c r="REV69" s="244"/>
      <c r="REW69" s="244"/>
      <c r="REX69" s="244"/>
      <c r="REY69" s="241"/>
      <c r="REZ69" s="241"/>
      <c r="RFA69" s="244"/>
      <c r="RFB69" s="241"/>
      <c r="RFC69" s="241"/>
      <c r="RFD69" s="244"/>
      <c r="RFE69" s="244"/>
      <c r="RFF69" s="244"/>
      <c r="RFG69" s="241"/>
      <c r="RFH69" s="241"/>
      <c r="RFI69" s="244"/>
      <c r="RFJ69" s="241"/>
      <c r="RFK69" s="241"/>
      <c r="RFL69" s="244"/>
      <c r="RFM69" s="244"/>
      <c r="RFN69" s="244"/>
      <c r="RFO69" s="241"/>
      <c r="RFP69" s="241"/>
      <c r="RFQ69" s="244"/>
      <c r="RFR69" s="241"/>
      <c r="RFS69" s="241"/>
      <c r="RFT69" s="244"/>
      <c r="RFU69" s="244"/>
      <c r="RFV69" s="244"/>
      <c r="RFW69" s="241"/>
      <c r="RFX69" s="241"/>
      <c r="RFY69" s="244"/>
      <c r="RFZ69" s="241"/>
      <c r="RGA69" s="241"/>
      <c r="RGB69" s="244"/>
      <c r="RGC69" s="244"/>
      <c r="RGD69" s="244"/>
      <c r="RGE69" s="241"/>
      <c r="RGF69" s="241"/>
      <c r="RGG69" s="244"/>
      <c r="RGH69" s="241"/>
      <c r="RGI69" s="241"/>
      <c r="RGJ69" s="244"/>
      <c r="RGK69" s="244"/>
      <c r="RGL69" s="244"/>
      <c r="RGM69" s="241"/>
      <c r="RGN69" s="241"/>
      <c r="RGO69" s="244"/>
      <c r="RGP69" s="241"/>
      <c r="RGQ69" s="241"/>
      <c r="RGR69" s="244"/>
      <c r="RGS69" s="244"/>
      <c r="RGT69" s="244"/>
      <c r="RGU69" s="241"/>
      <c r="RGV69" s="241"/>
      <c r="RGW69" s="244"/>
      <c r="RGX69" s="241"/>
      <c r="RGY69" s="241"/>
      <c r="RGZ69" s="244"/>
      <c r="RHA69" s="244"/>
      <c r="RHB69" s="244"/>
      <c r="RHC69" s="241"/>
      <c r="RHD69" s="241"/>
      <c r="RHE69" s="244"/>
      <c r="RHF69" s="241"/>
      <c r="RHG69" s="241"/>
      <c r="RHH69" s="244"/>
      <c r="RHI69" s="244"/>
      <c r="RHJ69" s="244"/>
      <c r="RHK69" s="241"/>
      <c r="RHL69" s="241"/>
      <c r="RHM69" s="244"/>
      <c r="RHN69" s="241"/>
      <c r="RHO69" s="241"/>
      <c r="RHP69" s="244"/>
      <c r="RHQ69" s="244"/>
      <c r="RHR69" s="244"/>
      <c r="RHS69" s="241"/>
      <c r="RHT69" s="241"/>
      <c r="RHU69" s="244"/>
      <c r="RHV69" s="241"/>
      <c r="RHW69" s="241"/>
      <c r="RHX69" s="244"/>
      <c r="RHY69" s="244"/>
      <c r="RHZ69" s="244"/>
      <c r="RIA69" s="241"/>
      <c r="RIB69" s="241"/>
      <c r="RIC69" s="244"/>
      <c r="RID69" s="241"/>
      <c r="RIE69" s="241"/>
      <c r="RIF69" s="244"/>
      <c r="RIG69" s="244"/>
      <c r="RIH69" s="244"/>
      <c r="RII69" s="241"/>
      <c r="RIJ69" s="241"/>
      <c r="RIK69" s="244"/>
      <c r="RIL69" s="241"/>
      <c r="RIM69" s="241"/>
      <c r="RIN69" s="244"/>
      <c r="RIO69" s="244"/>
      <c r="RIP69" s="244"/>
      <c r="RIQ69" s="241"/>
      <c r="RIR69" s="241"/>
      <c r="RIS69" s="244"/>
      <c r="RIT69" s="241"/>
      <c r="RIU69" s="241"/>
      <c r="RIV69" s="244"/>
      <c r="RIW69" s="244"/>
      <c r="RIX69" s="244"/>
      <c r="RIY69" s="241"/>
      <c r="RIZ69" s="241"/>
      <c r="RJA69" s="244"/>
      <c r="RJB69" s="241"/>
      <c r="RJC69" s="241"/>
      <c r="RJD69" s="244"/>
      <c r="RJE69" s="244"/>
      <c r="RJF69" s="244"/>
      <c r="RJG69" s="241"/>
      <c r="RJH69" s="241"/>
      <c r="RJI69" s="244"/>
      <c r="RJJ69" s="241"/>
      <c r="RJK69" s="241"/>
      <c r="RJL69" s="244"/>
      <c r="RJM69" s="244"/>
      <c r="RJN69" s="244"/>
      <c r="RJO69" s="241"/>
      <c r="RJP69" s="241"/>
      <c r="RJQ69" s="244"/>
      <c r="RJR69" s="241"/>
      <c r="RJS69" s="241"/>
      <c r="RJT69" s="244"/>
      <c r="RJU69" s="244"/>
      <c r="RJV69" s="244"/>
      <c r="RJW69" s="241"/>
      <c r="RJX69" s="241"/>
      <c r="RJY69" s="244"/>
      <c r="RJZ69" s="241"/>
      <c r="RKA69" s="241"/>
      <c r="RKB69" s="244"/>
      <c r="RKC69" s="244"/>
      <c r="RKD69" s="244"/>
      <c r="RKE69" s="241"/>
      <c r="RKF69" s="241"/>
      <c r="RKG69" s="244"/>
      <c r="RKH69" s="241"/>
      <c r="RKI69" s="241"/>
      <c r="RKJ69" s="244"/>
      <c r="RKK69" s="244"/>
      <c r="RKL69" s="244"/>
      <c r="RKM69" s="241"/>
      <c r="RKN69" s="241"/>
      <c r="RKO69" s="244"/>
      <c r="RKP69" s="241"/>
      <c r="RKQ69" s="241"/>
      <c r="RKR69" s="244"/>
      <c r="RKS69" s="244"/>
      <c r="RKT69" s="244"/>
      <c r="RKU69" s="241"/>
      <c r="RKV69" s="241"/>
      <c r="RKW69" s="244"/>
      <c r="RKX69" s="241"/>
      <c r="RKY69" s="241"/>
      <c r="RKZ69" s="244"/>
      <c r="RLA69" s="244"/>
      <c r="RLB69" s="244"/>
      <c r="RLC69" s="241"/>
      <c r="RLD69" s="241"/>
      <c r="RLE69" s="244"/>
      <c r="RLF69" s="241"/>
      <c r="RLG69" s="241"/>
      <c r="RLH69" s="244"/>
      <c r="RLI69" s="244"/>
      <c r="RLJ69" s="244"/>
      <c r="RLK69" s="241"/>
      <c r="RLL69" s="241"/>
      <c r="RLM69" s="244"/>
      <c r="RLN69" s="241"/>
      <c r="RLO69" s="241"/>
      <c r="RLP69" s="244"/>
      <c r="RLQ69" s="244"/>
      <c r="RLR69" s="244"/>
      <c r="RLS69" s="241"/>
      <c r="RLT69" s="241"/>
      <c r="RLU69" s="244"/>
      <c r="RLV69" s="241"/>
      <c r="RLW69" s="241"/>
      <c r="RLX69" s="244"/>
      <c r="RLY69" s="244"/>
      <c r="RLZ69" s="244"/>
      <c r="RMA69" s="241"/>
      <c r="RMB69" s="241"/>
      <c r="RMC69" s="244"/>
      <c r="RMD69" s="241"/>
      <c r="RME69" s="241"/>
      <c r="RMF69" s="244"/>
      <c r="RMG69" s="244"/>
      <c r="RMH69" s="244"/>
      <c r="RMI69" s="241"/>
      <c r="RMJ69" s="241"/>
      <c r="RMK69" s="244"/>
      <c r="RML69" s="241"/>
      <c r="RMM69" s="241"/>
      <c r="RMN69" s="244"/>
      <c r="RMO69" s="244"/>
      <c r="RMP69" s="244"/>
      <c r="RMQ69" s="241"/>
      <c r="RMR69" s="241"/>
      <c r="RMS69" s="244"/>
      <c r="RMT69" s="241"/>
      <c r="RMU69" s="241"/>
      <c r="RMV69" s="244"/>
      <c r="RMW69" s="244"/>
      <c r="RMX69" s="244"/>
      <c r="RMY69" s="241"/>
      <c r="RMZ69" s="241"/>
      <c r="RNA69" s="244"/>
      <c r="RNB69" s="241"/>
      <c r="RNC69" s="241"/>
      <c r="RND69" s="244"/>
      <c r="RNE69" s="244"/>
      <c r="RNF69" s="244"/>
      <c r="RNG69" s="241"/>
      <c r="RNH69" s="241"/>
      <c r="RNI69" s="244"/>
      <c r="RNJ69" s="241"/>
      <c r="RNK69" s="241"/>
      <c r="RNL69" s="244"/>
      <c r="RNM69" s="244"/>
      <c r="RNN69" s="244"/>
      <c r="RNO69" s="241"/>
      <c r="RNP69" s="241"/>
      <c r="RNQ69" s="244"/>
      <c r="RNR69" s="241"/>
      <c r="RNS69" s="241"/>
      <c r="RNT69" s="244"/>
      <c r="RNU69" s="244"/>
      <c r="RNV69" s="244"/>
      <c r="RNW69" s="241"/>
      <c r="RNX69" s="241"/>
      <c r="RNY69" s="244"/>
      <c r="RNZ69" s="241"/>
      <c r="ROA69" s="241"/>
      <c r="ROB69" s="244"/>
      <c r="ROC69" s="244"/>
      <c r="ROD69" s="244"/>
      <c r="ROE69" s="241"/>
      <c r="ROF69" s="241"/>
      <c r="ROG69" s="244"/>
      <c r="ROH69" s="241"/>
      <c r="ROI69" s="241"/>
      <c r="ROJ69" s="244"/>
      <c r="ROK69" s="244"/>
      <c r="ROL69" s="244"/>
      <c r="ROM69" s="241"/>
      <c r="RON69" s="241"/>
      <c r="ROO69" s="244"/>
      <c r="ROP69" s="241"/>
      <c r="ROQ69" s="241"/>
      <c r="ROR69" s="244"/>
      <c r="ROS69" s="244"/>
      <c r="ROT69" s="244"/>
      <c r="ROU69" s="241"/>
      <c r="ROV69" s="241"/>
      <c r="ROW69" s="244"/>
      <c r="ROX69" s="241"/>
      <c r="ROY69" s="241"/>
      <c r="ROZ69" s="244"/>
      <c r="RPA69" s="244"/>
      <c r="RPB69" s="244"/>
      <c r="RPC69" s="241"/>
      <c r="RPD69" s="241"/>
      <c r="RPE69" s="244"/>
      <c r="RPF69" s="241"/>
      <c r="RPG69" s="241"/>
      <c r="RPH69" s="244"/>
      <c r="RPI69" s="244"/>
      <c r="RPJ69" s="244"/>
      <c r="RPK69" s="241"/>
      <c r="RPL69" s="241"/>
      <c r="RPM69" s="244"/>
      <c r="RPN69" s="241"/>
      <c r="RPO69" s="241"/>
      <c r="RPP69" s="244"/>
      <c r="RPQ69" s="244"/>
      <c r="RPR69" s="244"/>
      <c r="RPS69" s="241"/>
      <c r="RPT69" s="241"/>
      <c r="RPU69" s="244"/>
      <c r="RPV69" s="241"/>
      <c r="RPW69" s="241"/>
      <c r="RPX69" s="244"/>
      <c r="RPY69" s="244"/>
      <c r="RPZ69" s="244"/>
      <c r="RQA69" s="241"/>
      <c r="RQB69" s="241"/>
      <c r="RQC69" s="244"/>
      <c r="RQD69" s="241"/>
      <c r="RQE69" s="241"/>
      <c r="RQF69" s="244"/>
      <c r="RQG69" s="244"/>
      <c r="RQH69" s="244"/>
      <c r="RQI69" s="241"/>
      <c r="RQJ69" s="241"/>
      <c r="RQK69" s="244"/>
      <c r="RQL69" s="241"/>
      <c r="RQM69" s="241"/>
      <c r="RQN69" s="244"/>
      <c r="RQO69" s="244"/>
      <c r="RQP69" s="244"/>
      <c r="RQQ69" s="241"/>
      <c r="RQR69" s="241"/>
      <c r="RQS69" s="244"/>
      <c r="RQT69" s="241"/>
      <c r="RQU69" s="241"/>
      <c r="RQV69" s="244"/>
      <c r="RQW69" s="244"/>
      <c r="RQX69" s="244"/>
      <c r="RQY69" s="241"/>
      <c r="RQZ69" s="241"/>
      <c r="RRA69" s="244"/>
      <c r="RRB69" s="241"/>
      <c r="RRC69" s="241"/>
      <c r="RRD69" s="244"/>
      <c r="RRE69" s="244"/>
      <c r="RRF69" s="244"/>
      <c r="RRG69" s="241"/>
      <c r="RRH69" s="241"/>
      <c r="RRI69" s="244"/>
      <c r="RRJ69" s="241"/>
      <c r="RRK69" s="241"/>
      <c r="RRL69" s="244"/>
      <c r="RRM69" s="244"/>
      <c r="RRN69" s="244"/>
      <c r="RRO69" s="241"/>
      <c r="RRP69" s="241"/>
      <c r="RRQ69" s="244"/>
      <c r="RRR69" s="241"/>
      <c r="RRS69" s="241"/>
      <c r="RRT69" s="244"/>
      <c r="RRU69" s="244"/>
      <c r="RRV69" s="244"/>
      <c r="RRW69" s="241"/>
      <c r="RRX69" s="241"/>
      <c r="RRY69" s="244"/>
      <c r="RRZ69" s="241"/>
      <c r="RSA69" s="241"/>
      <c r="RSB69" s="244"/>
      <c r="RSC69" s="244"/>
      <c r="RSD69" s="244"/>
      <c r="RSE69" s="241"/>
      <c r="RSF69" s="241"/>
      <c r="RSG69" s="244"/>
      <c r="RSH69" s="241"/>
      <c r="RSI69" s="241"/>
      <c r="RSJ69" s="244"/>
      <c r="RSK69" s="244"/>
      <c r="RSL69" s="244"/>
      <c r="RSM69" s="241"/>
      <c r="RSN69" s="241"/>
      <c r="RSO69" s="244"/>
      <c r="RSP69" s="241"/>
      <c r="RSQ69" s="241"/>
      <c r="RSR69" s="244"/>
      <c r="RSS69" s="244"/>
      <c r="RST69" s="244"/>
      <c r="RSU69" s="241"/>
      <c r="RSV69" s="241"/>
      <c r="RSW69" s="244"/>
      <c r="RSX69" s="241"/>
      <c r="RSY69" s="241"/>
      <c r="RSZ69" s="244"/>
      <c r="RTA69" s="244"/>
      <c r="RTB69" s="244"/>
      <c r="RTC69" s="241"/>
      <c r="RTD69" s="241"/>
      <c r="RTE69" s="244"/>
      <c r="RTF69" s="241"/>
      <c r="RTG69" s="241"/>
      <c r="RTH69" s="244"/>
      <c r="RTI69" s="244"/>
      <c r="RTJ69" s="244"/>
      <c r="RTK69" s="241"/>
      <c r="RTL69" s="241"/>
      <c r="RTM69" s="244"/>
      <c r="RTN69" s="241"/>
      <c r="RTO69" s="241"/>
      <c r="RTP69" s="244"/>
      <c r="RTQ69" s="244"/>
      <c r="RTR69" s="244"/>
      <c r="RTS69" s="241"/>
      <c r="RTT69" s="241"/>
      <c r="RTU69" s="244"/>
      <c r="RTV69" s="241"/>
      <c r="RTW69" s="241"/>
      <c r="RTX69" s="244"/>
      <c r="RTY69" s="244"/>
      <c r="RTZ69" s="244"/>
      <c r="RUA69" s="241"/>
      <c r="RUB69" s="241"/>
      <c r="RUC69" s="244"/>
      <c r="RUD69" s="241"/>
      <c r="RUE69" s="241"/>
      <c r="RUF69" s="244"/>
      <c r="RUG69" s="244"/>
      <c r="RUH69" s="244"/>
      <c r="RUI69" s="241"/>
      <c r="RUJ69" s="241"/>
      <c r="RUK69" s="244"/>
      <c r="RUL69" s="241"/>
      <c r="RUM69" s="241"/>
      <c r="RUN69" s="244"/>
      <c r="RUO69" s="244"/>
      <c r="RUP69" s="244"/>
      <c r="RUQ69" s="241"/>
      <c r="RUR69" s="241"/>
      <c r="RUS69" s="244"/>
      <c r="RUT69" s="241"/>
      <c r="RUU69" s="241"/>
      <c r="RUV69" s="244"/>
      <c r="RUW69" s="244"/>
      <c r="RUX69" s="244"/>
      <c r="RUY69" s="241"/>
      <c r="RUZ69" s="241"/>
      <c r="RVA69" s="244"/>
      <c r="RVB69" s="241"/>
      <c r="RVC69" s="241"/>
      <c r="RVD69" s="244"/>
      <c r="RVE69" s="244"/>
      <c r="RVF69" s="244"/>
      <c r="RVG69" s="241"/>
      <c r="RVH69" s="241"/>
      <c r="RVI69" s="244"/>
      <c r="RVJ69" s="241"/>
      <c r="RVK69" s="241"/>
      <c r="RVL69" s="244"/>
      <c r="RVM69" s="244"/>
      <c r="RVN69" s="244"/>
      <c r="RVO69" s="241"/>
      <c r="RVP69" s="241"/>
      <c r="RVQ69" s="244"/>
      <c r="RVR69" s="241"/>
      <c r="RVS69" s="241"/>
      <c r="RVT69" s="244"/>
      <c r="RVU69" s="244"/>
      <c r="RVV69" s="244"/>
      <c r="RVW69" s="241"/>
      <c r="RVX69" s="241"/>
      <c r="RVY69" s="244"/>
      <c r="RVZ69" s="241"/>
      <c r="RWA69" s="241"/>
      <c r="RWB69" s="244"/>
      <c r="RWC69" s="244"/>
      <c r="RWD69" s="244"/>
      <c r="RWE69" s="241"/>
      <c r="RWF69" s="241"/>
      <c r="RWG69" s="244"/>
      <c r="RWH69" s="241"/>
      <c r="RWI69" s="241"/>
      <c r="RWJ69" s="244"/>
      <c r="RWK69" s="244"/>
      <c r="RWL69" s="244"/>
      <c r="RWM69" s="241"/>
      <c r="RWN69" s="241"/>
      <c r="RWO69" s="244"/>
      <c r="RWP69" s="241"/>
      <c r="RWQ69" s="241"/>
      <c r="RWR69" s="244"/>
      <c r="RWS69" s="244"/>
      <c r="RWT69" s="244"/>
      <c r="RWU69" s="241"/>
      <c r="RWV69" s="241"/>
      <c r="RWW69" s="244"/>
      <c r="RWX69" s="241"/>
      <c r="RWY69" s="241"/>
      <c r="RWZ69" s="244"/>
      <c r="RXA69" s="244"/>
      <c r="RXB69" s="244"/>
      <c r="RXC69" s="241"/>
      <c r="RXD69" s="241"/>
      <c r="RXE69" s="244"/>
      <c r="RXF69" s="241"/>
      <c r="RXG69" s="241"/>
      <c r="RXH69" s="244"/>
      <c r="RXI69" s="244"/>
      <c r="RXJ69" s="244"/>
      <c r="RXK69" s="241"/>
      <c r="RXL69" s="241"/>
      <c r="RXM69" s="244"/>
      <c r="RXN69" s="241"/>
      <c r="RXO69" s="241"/>
      <c r="RXP69" s="244"/>
      <c r="RXQ69" s="244"/>
      <c r="RXR69" s="244"/>
      <c r="RXS69" s="241"/>
      <c r="RXT69" s="241"/>
      <c r="RXU69" s="244"/>
      <c r="RXV69" s="241"/>
      <c r="RXW69" s="241"/>
      <c r="RXX69" s="244"/>
      <c r="RXY69" s="244"/>
      <c r="RXZ69" s="244"/>
      <c r="RYA69" s="241"/>
      <c r="RYB69" s="241"/>
      <c r="RYC69" s="244"/>
      <c r="RYD69" s="241"/>
      <c r="RYE69" s="241"/>
      <c r="RYF69" s="244"/>
      <c r="RYG69" s="244"/>
      <c r="RYH69" s="244"/>
      <c r="RYI69" s="241"/>
      <c r="RYJ69" s="241"/>
      <c r="RYK69" s="244"/>
      <c r="RYL69" s="241"/>
      <c r="RYM69" s="241"/>
      <c r="RYN69" s="244"/>
      <c r="RYO69" s="244"/>
      <c r="RYP69" s="244"/>
      <c r="RYQ69" s="241"/>
      <c r="RYR69" s="241"/>
      <c r="RYS69" s="244"/>
      <c r="RYT69" s="241"/>
      <c r="RYU69" s="241"/>
      <c r="RYV69" s="244"/>
      <c r="RYW69" s="244"/>
      <c r="RYX69" s="244"/>
      <c r="RYY69" s="241"/>
      <c r="RYZ69" s="241"/>
      <c r="RZA69" s="244"/>
      <c r="RZB69" s="241"/>
      <c r="RZC69" s="241"/>
      <c r="RZD69" s="244"/>
      <c r="RZE69" s="244"/>
      <c r="RZF69" s="244"/>
      <c r="RZG69" s="241"/>
      <c r="RZH69" s="241"/>
      <c r="RZI69" s="244"/>
      <c r="RZJ69" s="241"/>
      <c r="RZK69" s="241"/>
      <c r="RZL69" s="244"/>
      <c r="RZM69" s="244"/>
      <c r="RZN69" s="244"/>
      <c r="RZO69" s="241"/>
      <c r="RZP69" s="241"/>
      <c r="RZQ69" s="244"/>
      <c r="RZR69" s="241"/>
      <c r="RZS69" s="241"/>
      <c r="RZT69" s="244"/>
      <c r="RZU69" s="244"/>
      <c r="RZV69" s="244"/>
      <c r="RZW69" s="241"/>
      <c r="RZX69" s="241"/>
      <c r="RZY69" s="244"/>
      <c r="RZZ69" s="241"/>
      <c r="SAA69" s="241"/>
      <c r="SAB69" s="244"/>
      <c r="SAC69" s="244"/>
      <c r="SAD69" s="244"/>
      <c r="SAE69" s="241"/>
      <c r="SAF69" s="241"/>
      <c r="SAG69" s="244"/>
      <c r="SAH69" s="241"/>
      <c r="SAI69" s="241"/>
      <c r="SAJ69" s="244"/>
      <c r="SAK69" s="244"/>
      <c r="SAL69" s="244"/>
      <c r="SAM69" s="241"/>
      <c r="SAN69" s="241"/>
      <c r="SAO69" s="244"/>
      <c r="SAP69" s="241"/>
      <c r="SAQ69" s="241"/>
      <c r="SAR69" s="244"/>
      <c r="SAS69" s="244"/>
      <c r="SAT69" s="244"/>
      <c r="SAU69" s="241"/>
      <c r="SAV69" s="241"/>
      <c r="SAW69" s="244"/>
      <c r="SAX69" s="241"/>
      <c r="SAY69" s="241"/>
      <c r="SAZ69" s="244"/>
      <c r="SBA69" s="244"/>
      <c r="SBB69" s="244"/>
      <c r="SBC69" s="241"/>
      <c r="SBD69" s="241"/>
      <c r="SBE69" s="244"/>
      <c r="SBF69" s="241"/>
      <c r="SBG69" s="241"/>
      <c r="SBH69" s="244"/>
      <c r="SBI69" s="244"/>
      <c r="SBJ69" s="244"/>
      <c r="SBK69" s="241"/>
      <c r="SBL69" s="241"/>
      <c r="SBM69" s="244"/>
      <c r="SBN69" s="241"/>
      <c r="SBO69" s="241"/>
      <c r="SBP69" s="244"/>
      <c r="SBQ69" s="244"/>
      <c r="SBR69" s="244"/>
      <c r="SBS69" s="241"/>
      <c r="SBT69" s="241"/>
      <c r="SBU69" s="244"/>
      <c r="SBV69" s="241"/>
      <c r="SBW69" s="241"/>
      <c r="SBX69" s="244"/>
      <c r="SBY69" s="244"/>
      <c r="SBZ69" s="244"/>
      <c r="SCA69" s="241"/>
      <c r="SCB69" s="241"/>
      <c r="SCC69" s="244"/>
      <c r="SCD69" s="241"/>
      <c r="SCE69" s="241"/>
      <c r="SCF69" s="244"/>
      <c r="SCG69" s="244"/>
      <c r="SCH69" s="244"/>
      <c r="SCI69" s="241"/>
      <c r="SCJ69" s="241"/>
      <c r="SCK69" s="244"/>
      <c r="SCL69" s="241"/>
      <c r="SCM69" s="241"/>
      <c r="SCN69" s="244"/>
      <c r="SCO69" s="244"/>
      <c r="SCP69" s="244"/>
      <c r="SCQ69" s="241"/>
      <c r="SCR69" s="241"/>
      <c r="SCS69" s="244"/>
      <c r="SCT69" s="241"/>
      <c r="SCU69" s="241"/>
      <c r="SCV69" s="244"/>
      <c r="SCW69" s="244"/>
      <c r="SCX69" s="244"/>
      <c r="SCY69" s="241"/>
      <c r="SCZ69" s="241"/>
      <c r="SDA69" s="244"/>
      <c r="SDB69" s="241"/>
      <c r="SDC69" s="241"/>
      <c r="SDD69" s="244"/>
      <c r="SDE69" s="244"/>
      <c r="SDF69" s="244"/>
      <c r="SDG69" s="241"/>
      <c r="SDH69" s="241"/>
      <c r="SDI69" s="244"/>
      <c r="SDJ69" s="241"/>
      <c r="SDK69" s="241"/>
      <c r="SDL69" s="244"/>
      <c r="SDM69" s="244"/>
      <c r="SDN69" s="244"/>
      <c r="SDO69" s="241"/>
      <c r="SDP69" s="241"/>
      <c r="SDQ69" s="244"/>
      <c r="SDR69" s="241"/>
      <c r="SDS69" s="241"/>
      <c r="SDT69" s="244"/>
      <c r="SDU69" s="244"/>
      <c r="SDV69" s="244"/>
      <c r="SDW69" s="241"/>
      <c r="SDX69" s="241"/>
      <c r="SDY69" s="244"/>
      <c r="SDZ69" s="241"/>
      <c r="SEA69" s="241"/>
      <c r="SEB69" s="244"/>
      <c r="SEC69" s="244"/>
      <c r="SED69" s="244"/>
      <c r="SEE69" s="241"/>
      <c r="SEF69" s="241"/>
      <c r="SEG69" s="244"/>
      <c r="SEH69" s="241"/>
      <c r="SEI69" s="241"/>
      <c r="SEJ69" s="244"/>
      <c r="SEK69" s="244"/>
      <c r="SEL69" s="244"/>
      <c r="SEM69" s="241"/>
      <c r="SEN69" s="241"/>
      <c r="SEO69" s="244"/>
      <c r="SEP69" s="241"/>
      <c r="SEQ69" s="241"/>
      <c r="SER69" s="244"/>
      <c r="SES69" s="244"/>
      <c r="SET69" s="244"/>
      <c r="SEU69" s="241"/>
      <c r="SEV69" s="241"/>
      <c r="SEW69" s="244"/>
      <c r="SEX69" s="241"/>
      <c r="SEY69" s="241"/>
      <c r="SEZ69" s="244"/>
      <c r="SFA69" s="244"/>
      <c r="SFB69" s="244"/>
      <c r="SFC69" s="241"/>
      <c r="SFD69" s="241"/>
      <c r="SFE69" s="244"/>
      <c r="SFF69" s="241"/>
      <c r="SFG69" s="241"/>
      <c r="SFH69" s="244"/>
      <c r="SFI69" s="244"/>
      <c r="SFJ69" s="244"/>
      <c r="SFK69" s="241"/>
      <c r="SFL69" s="241"/>
      <c r="SFM69" s="244"/>
      <c r="SFN69" s="241"/>
      <c r="SFO69" s="241"/>
      <c r="SFP69" s="244"/>
      <c r="SFQ69" s="244"/>
      <c r="SFR69" s="244"/>
      <c r="SFS69" s="241"/>
      <c r="SFT69" s="241"/>
      <c r="SFU69" s="244"/>
      <c r="SFV69" s="241"/>
      <c r="SFW69" s="241"/>
      <c r="SFX69" s="244"/>
      <c r="SFY69" s="244"/>
      <c r="SFZ69" s="244"/>
      <c r="SGA69" s="241"/>
      <c r="SGB69" s="241"/>
      <c r="SGC69" s="244"/>
      <c r="SGD69" s="241"/>
      <c r="SGE69" s="241"/>
      <c r="SGF69" s="244"/>
      <c r="SGG69" s="244"/>
      <c r="SGH69" s="244"/>
      <c r="SGI69" s="241"/>
      <c r="SGJ69" s="241"/>
      <c r="SGK69" s="244"/>
      <c r="SGL69" s="241"/>
      <c r="SGM69" s="241"/>
      <c r="SGN69" s="244"/>
      <c r="SGO69" s="244"/>
      <c r="SGP69" s="244"/>
      <c r="SGQ69" s="241"/>
      <c r="SGR69" s="241"/>
      <c r="SGS69" s="244"/>
      <c r="SGT69" s="241"/>
      <c r="SGU69" s="241"/>
      <c r="SGV69" s="244"/>
      <c r="SGW69" s="244"/>
      <c r="SGX69" s="244"/>
      <c r="SGY69" s="241"/>
      <c r="SGZ69" s="241"/>
      <c r="SHA69" s="244"/>
      <c r="SHB69" s="241"/>
      <c r="SHC69" s="241"/>
      <c r="SHD69" s="244"/>
      <c r="SHE69" s="244"/>
      <c r="SHF69" s="244"/>
      <c r="SHG69" s="241"/>
      <c r="SHH69" s="241"/>
      <c r="SHI69" s="244"/>
      <c r="SHJ69" s="241"/>
      <c r="SHK69" s="241"/>
      <c r="SHL69" s="244"/>
      <c r="SHM69" s="244"/>
      <c r="SHN69" s="244"/>
      <c r="SHO69" s="241"/>
      <c r="SHP69" s="241"/>
      <c r="SHQ69" s="244"/>
      <c r="SHR69" s="241"/>
      <c r="SHS69" s="241"/>
      <c r="SHT69" s="244"/>
      <c r="SHU69" s="244"/>
      <c r="SHV69" s="244"/>
      <c r="SHW69" s="241"/>
      <c r="SHX69" s="241"/>
      <c r="SHY69" s="244"/>
      <c r="SHZ69" s="241"/>
      <c r="SIA69" s="241"/>
      <c r="SIB69" s="244"/>
      <c r="SIC69" s="244"/>
      <c r="SID69" s="244"/>
      <c r="SIE69" s="241"/>
      <c r="SIF69" s="241"/>
      <c r="SIG69" s="244"/>
      <c r="SIH69" s="241"/>
      <c r="SII69" s="241"/>
      <c r="SIJ69" s="244"/>
      <c r="SIK69" s="244"/>
      <c r="SIL69" s="244"/>
      <c r="SIM69" s="241"/>
      <c r="SIN69" s="241"/>
      <c r="SIO69" s="244"/>
      <c r="SIP69" s="241"/>
      <c r="SIQ69" s="241"/>
      <c r="SIR69" s="244"/>
      <c r="SIS69" s="244"/>
      <c r="SIT69" s="244"/>
      <c r="SIU69" s="241"/>
      <c r="SIV69" s="241"/>
      <c r="SIW69" s="244"/>
      <c r="SIX69" s="241"/>
      <c r="SIY69" s="241"/>
      <c r="SIZ69" s="244"/>
      <c r="SJA69" s="244"/>
      <c r="SJB69" s="244"/>
      <c r="SJC69" s="241"/>
      <c r="SJD69" s="241"/>
      <c r="SJE69" s="244"/>
      <c r="SJF69" s="241"/>
      <c r="SJG69" s="241"/>
      <c r="SJH69" s="244"/>
      <c r="SJI69" s="244"/>
      <c r="SJJ69" s="244"/>
      <c r="SJK69" s="241"/>
      <c r="SJL69" s="241"/>
      <c r="SJM69" s="244"/>
      <c r="SJN69" s="241"/>
      <c r="SJO69" s="241"/>
      <c r="SJP69" s="244"/>
      <c r="SJQ69" s="244"/>
      <c r="SJR69" s="244"/>
      <c r="SJS69" s="241"/>
      <c r="SJT69" s="241"/>
      <c r="SJU69" s="244"/>
      <c r="SJV69" s="241"/>
      <c r="SJW69" s="241"/>
      <c r="SJX69" s="244"/>
      <c r="SJY69" s="244"/>
      <c r="SJZ69" s="244"/>
      <c r="SKA69" s="241"/>
      <c r="SKB69" s="241"/>
      <c r="SKC69" s="244"/>
      <c r="SKD69" s="241"/>
      <c r="SKE69" s="241"/>
      <c r="SKF69" s="244"/>
      <c r="SKG69" s="244"/>
      <c r="SKH69" s="244"/>
      <c r="SKI69" s="241"/>
      <c r="SKJ69" s="241"/>
      <c r="SKK69" s="244"/>
      <c r="SKL69" s="241"/>
      <c r="SKM69" s="241"/>
      <c r="SKN69" s="244"/>
      <c r="SKO69" s="244"/>
      <c r="SKP69" s="244"/>
      <c r="SKQ69" s="241"/>
      <c r="SKR69" s="241"/>
      <c r="SKS69" s="244"/>
      <c r="SKT69" s="241"/>
      <c r="SKU69" s="241"/>
      <c r="SKV69" s="244"/>
      <c r="SKW69" s="244"/>
      <c r="SKX69" s="244"/>
      <c r="SKY69" s="241"/>
      <c r="SKZ69" s="241"/>
      <c r="SLA69" s="244"/>
      <c r="SLB69" s="241"/>
      <c r="SLC69" s="241"/>
      <c r="SLD69" s="244"/>
      <c r="SLE69" s="244"/>
      <c r="SLF69" s="244"/>
      <c r="SLG69" s="241"/>
      <c r="SLH69" s="241"/>
      <c r="SLI69" s="244"/>
      <c r="SLJ69" s="241"/>
      <c r="SLK69" s="241"/>
      <c r="SLL69" s="244"/>
      <c r="SLM69" s="244"/>
      <c r="SLN69" s="244"/>
      <c r="SLO69" s="241"/>
      <c r="SLP69" s="241"/>
      <c r="SLQ69" s="244"/>
      <c r="SLR69" s="241"/>
      <c r="SLS69" s="241"/>
      <c r="SLT69" s="244"/>
      <c r="SLU69" s="244"/>
      <c r="SLV69" s="244"/>
      <c r="SLW69" s="241"/>
      <c r="SLX69" s="241"/>
      <c r="SLY69" s="244"/>
      <c r="SLZ69" s="241"/>
      <c r="SMA69" s="241"/>
      <c r="SMB69" s="244"/>
      <c r="SMC69" s="244"/>
      <c r="SMD69" s="244"/>
      <c r="SME69" s="241"/>
      <c r="SMF69" s="241"/>
      <c r="SMG69" s="244"/>
      <c r="SMH69" s="241"/>
      <c r="SMI69" s="241"/>
      <c r="SMJ69" s="244"/>
      <c r="SMK69" s="244"/>
      <c r="SML69" s="244"/>
      <c r="SMM69" s="241"/>
      <c r="SMN69" s="241"/>
      <c r="SMO69" s="244"/>
      <c r="SMP69" s="241"/>
      <c r="SMQ69" s="241"/>
      <c r="SMR69" s="244"/>
      <c r="SMS69" s="244"/>
      <c r="SMT69" s="244"/>
      <c r="SMU69" s="241"/>
      <c r="SMV69" s="241"/>
      <c r="SMW69" s="244"/>
      <c r="SMX69" s="241"/>
      <c r="SMY69" s="241"/>
      <c r="SMZ69" s="244"/>
      <c r="SNA69" s="244"/>
      <c r="SNB69" s="244"/>
      <c r="SNC69" s="241"/>
      <c r="SND69" s="241"/>
      <c r="SNE69" s="244"/>
      <c r="SNF69" s="241"/>
      <c r="SNG69" s="241"/>
      <c r="SNH69" s="244"/>
      <c r="SNI69" s="244"/>
      <c r="SNJ69" s="244"/>
      <c r="SNK69" s="241"/>
      <c r="SNL69" s="241"/>
      <c r="SNM69" s="244"/>
      <c r="SNN69" s="241"/>
      <c r="SNO69" s="241"/>
      <c r="SNP69" s="244"/>
      <c r="SNQ69" s="244"/>
      <c r="SNR69" s="244"/>
      <c r="SNS69" s="241"/>
      <c r="SNT69" s="241"/>
      <c r="SNU69" s="244"/>
      <c r="SNV69" s="241"/>
      <c r="SNW69" s="241"/>
      <c r="SNX69" s="244"/>
      <c r="SNY69" s="244"/>
      <c r="SNZ69" s="244"/>
      <c r="SOA69" s="241"/>
      <c r="SOB69" s="241"/>
      <c r="SOC69" s="244"/>
      <c r="SOD69" s="241"/>
      <c r="SOE69" s="241"/>
      <c r="SOF69" s="244"/>
      <c r="SOG69" s="244"/>
      <c r="SOH69" s="244"/>
      <c r="SOI69" s="241"/>
      <c r="SOJ69" s="241"/>
      <c r="SOK69" s="244"/>
      <c r="SOL69" s="241"/>
      <c r="SOM69" s="241"/>
      <c r="SON69" s="244"/>
      <c r="SOO69" s="244"/>
      <c r="SOP69" s="244"/>
      <c r="SOQ69" s="241"/>
      <c r="SOR69" s="241"/>
      <c r="SOS69" s="244"/>
      <c r="SOT69" s="241"/>
      <c r="SOU69" s="241"/>
      <c r="SOV69" s="244"/>
      <c r="SOW69" s="244"/>
      <c r="SOX69" s="244"/>
      <c r="SOY69" s="241"/>
      <c r="SOZ69" s="241"/>
      <c r="SPA69" s="244"/>
      <c r="SPB69" s="241"/>
      <c r="SPC69" s="241"/>
      <c r="SPD69" s="244"/>
      <c r="SPE69" s="244"/>
      <c r="SPF69" s="244"/>
      <c r="SPG69" s="241"/>
      <c r="SPH69" s="241"/>
      <c r="SPI69" s="244"/>
      <c r="SPJ69" s="241"/>
      <c r="SPK69" s="241"/>
      <c r="SPL69" s="244"/>
      <c r="SPM69" s="244"/>
      <c r="SPN69" s="244"/>
      <c r="SPO69" s="241"/>
      <c r="SPP69" s="241"/>
      <c r="SPQ69" s="244"/>
      <c r="SPR69" s="241"/>
      <c r="SPS69" s="241"/>
      <c r="SPT69" s="244"/>
      <c r="SPU69" s="244"/>
      <c r="SPV69" s="244"/>
      <c r="SPW69" s="241"/>
      <c r="SPX69" s="241"/>
      <c r="SPY69" s="244"/>
      <c r="SPZ69" s="241"/>
      <c r="SQA69" s="241"/>
      <c r="SQB69" s="244"/>
      <c r="SQC69" s="244"/>
      <c r="SQD69" s="244"/>
      <c r="SQE69" s="241"/>
      <c r="SQF69" s="241"/>
      <c r="SQG69" s="244"/>
      <c r="SQH69" s="241"/>
      <c r="SQI69" s="241"/>
      <c r="SQJ69" s="244"/>
      <c r="SQK69" s="244"/>
      <c r="SQL69" s="244"/>
      <c r="SQM69" s="241"/>
      <c r="SQN69" s="241"/>
      <c r="SQO69" s="244"/>
      <c r="SQP69" s="241"/>
      <c r="SQQ69" s="241"/>
      <c r="SQR69" s="244"/>
      <c r="SQS69" s="244"/>
      <c r="SQT69" s="244"/>
      <c r="SQU69" s="241"/>
      <c r="SQV69" s="241"/>
      <c r="SQW69" s="244"/>
      <c r="SQX69" s="241"/>
      <c r="SQY69" s="241"/>
      <c r="SQZ69" s="244"/>
      <c r="SRA69" s="244"/>
      <c r="SRB69" s="244"/>
      <c r="SRC69" s="241"/>
      <c r="SRD69" s="241"/>
      <c r="SRE69" s="244"/>
      <c r="SRF69" s="241"/>
      <c r="SRG69" s="241"/>
      <c r="SRH69" s="244"/>
      <c r="SRI69" s="244"/>
      <c r="SRJ69" s="244"/>
      <c r="SRK69" s="241"/>
      <c r="SRL69" s="241"/>
      <c r="SRM69" s="244"/>
      <c r="SRN69" s="241"/>
      <c r="SRO69" s="241"/>
      <c r="SRP69" s="244"/>
      <c r="SRQ69" s="244"/>
      <c r="SRR69" s="244"/>
      <c r="SRS69" s="241"/>
      <c r="SRT69" s="241"/>
      <c r="SRU69" s="244"/>
      <c r="SRV69" s="241"/>
      <c r="SRW69" s="241"/>
      <c r="SRX69" s="244"/>
      <c r="SRY69" s="244"/>
      <c r="SRZ69" s="244"/>
      <c r="SSA69" s="241"/>
      <c r="SSB69" s="241"/>
      <c r="SSC69" s="244"/>
      <c r="SSD69" s="241"/>
      <c r="SSE69" s="241"/>
      <c r="SSF69" s="244"/>
      <c r="SSG69" s="244"/>
      <c r="SSH69" s="244"/>
      <c r="SSI69" s="241"/>
      <c r="SSJ69" s="241"/>
      <c r="SSK69" s="244"/>
      <c r="SSL69" s="241"/>
      <c r="SSM69" s="241"/>
      <c r="SSN69" s="244"/>
      <c r="SSO69" s="244"/>
      <c r="SSP69" s="244"/>
      <c r="SSQ69" s="241"/>
      <c r="SSR69" s="241"/>
      <c r="SSS69" s="244"/>
      <c r="SST69" s="241"/>
      <c r="SSU69" s="241"/>
      <c r="SSV69" s="244"/>
      <c r="SSW69" s="244"/>
      <c r="SSX69" s="244"/>
      <c r="SSY69" s="241"/>
      <c r="SSZ69" s="241"/>
      <c r="STA69" s="244"/>
      <c r="STB69" s="241"/>
      <c r="STC69" s="241"/>
      <c r="STD69" s="244"/>
      <c r="STE69" s="244"/>
      <c r="STF69" s="244"/>
      <c r="STG69" s="241"/>
      <c r="STH69" s="241"/>
      <c r="STI69" s="244"/>
      <c r="STJ69" s="241"/>
      <c r="STK69" s="241"/>
      <c r="STL69" s="244"/>
      <c r="STM69" s="244"/>
      <c r="STN69" s="244"/>
      <c r="STO69" s="241"/>
      <c r="STP69" s="241"/>
      <c r="STQ69" s="244"/>
      <c r="STR69" s="241"/>
      <c r="STS69" s="241"/>
      <c r="STT69" s="244"/>
      <c r="STU69" s="244"/>
      <c r="STV69" s="244"/>
      <c r="STW69" s="241"/>
      <c r="STX69" s="241"/>
      <c r="STY69" s="244"/>
      <c r="STZ69" s="241"/>
      <c r="SUA69" s="241"/>
      <c r="SUB69" s="244"/>
      <c r="SUC69" s="244"/>
      <c r="SUD69" s="244"/>
      <c r="SUE69" s="241"/>
      <c r="SUF69" s="241"/>
      <c r="SUG69" s="244"/>
      <c r="SUH69" s="241"/>
      <c r="SUI69" s="241"/>
      <c r="SUJ69" s="244"/>
      <c r="SUK69" s="244"/>
      <c r="SUL69" s="244"/>
      <c r="SUM69" s="241"/>
      <c r="SUN69" s="241"/>
      <c r="SUO69" s="244"/>
      <c r="SUP69" s="241"/>
      <c r="SUQ69" s="241"/>
      <c r="SUR69" s="244"/>
      <c r="SUS69" s="244"/>
      <c r="SUT69" s="244"/>
      <c r="SUU69" s="241"/>
      <c r="SUV69" s="241"/>
      <c r="SUW69" s="244"/>
      <c r="SUX69" s="241"/>
      <c r="SUY69" s="241"/>
      <c r="SUZ69" s="244"/>
      <c r="SVA69" s="244"/>
      <c r="SVB69" s="244"/>
      <c r="SVC69" s="241"/>
      <c r="SVD69" s="241"/>
      <c r="SVE69" s="244"/>
      <c r="SVF69" s="241"/>
      <c r="SVG69" s="241"/>
      <c r="SVH69" s="244"/>
      <c r="SVI69" s="244"/>
      <c r="SVJ69" s="244"/>
      <c r="SVK69" s="241"/>
      <c r="SVL69" s="241"/>
      <c r="SVM69" s="244"/>
      <c r="SVN69" s="241"/>
      <c r="SVO69" s="241"/>
      <c r="SVP69" s="244"/>
      <c r="SVQ69" s="244"/>
      <c r="SVR69" s="244"/>
      <c r="SVS69" s="241"/>
      <c r="SVT69" s="241"/>
      <c r="SVU69" s="244"/>
      <c r="SVV69" s="241"/>
      <c r="SVW69" s="241"/>
      <c r="SVX69" s="244"/>
      <c r="SVY69" s="244"/>
      <c r="SVZ69" s="244"/>
      <c r="SWA69" s="241"/>
      <c r="SWB69" s="241"/>
      <c r="SWC69" s="244"/>
      <c r="SWD69" s="241"/>
      <c r="SWE69" s="241"/>
      <c r="SWF69" s="244"/>
      <c r="SWG69" s="244"/>
      <c r="SWH69" s="244"/>
      <c r="SWI69" s="241"/>
      <c r="SWJ69" s="241"/>
      <c r="SWK69" s="244"/>
      <c r="SWL69" s="241"/>
      <c r="SWM69" s="241"/>
      <c r="SWN69" s="244"/>
      <c r="SWO69" s="244"/>
      <c r="SWP69" s="244"/>
      <c r="SWQ69" s="241"/>
      <c r="SWR69" s="241"/>
      <c r="SWS69" s="244"/>
      <c r="SWT69" s="241"/>
      <c r="SWU69" s="241"/>
      <c r="SWV69" s="244"/>
      <c r="SWW69" s="244"/>
      <c r="SWX69" s="244"/>
      <c r="SWY69" s="241"/>
      <c r="SWZ69" s="241"/>
      <c r="SXA69" s="244"/>
      <c r="SXB69" s="241"/>
      <c r="SXC69" s="241"/>
      <c r="SXD69" s="244"/>
      <c r="SXE69" s="244"/>
      <c r="SXF69" s="244"/>
      <c r="SXG69" s="241"/>
      <c r="SXH69" s="241"/>
      <c r="SXI69" s="244"/>
      <c r="SXJ69" s="241"/>
      <c r="SXK69" s="241"/>
      <c r="SXL69" s="244"/>
      <c r="SXM69" s="244"/>
      <c r="SXN69" s="244"/>
      <c r="SXO69" s="241"/>
      <c r="SXP69" s="241"/>
      <c r="SXQ69" s="244"/>
      <c r="SXR69" s="241"/>
      <c r="SXS69" s="241"/>
      <c r="SXT69" s="244"/>
      <c r="SXU69" s="244"/>
      <c r="SXV69" s="244"/>
      <c r="SXW69" s="241"/>
      <c r="SXX69" s="241"/>
      <c r="SXY69" s="244"/>
      <c r="SXZ69" s="241"/>
      <c r="SYA69" s="241"/>
      <c r="SYB69" s="244"/>
      <c r="SYC69" s="244"/>
      <c r="SYD69" s="244"/>
      <c r="SYE69" s="241"/>
      <c r="SYF69" s="241"/>
      <c r="SYG69" s="244"/>
      <c r="SYH69" s="241"/>
      <c r="SYI69" s="241"/>
      <c r="SYJ69" s="244"/>
      <c r="SYK69" s="244"/>
      <c r="SYL69" s="244"/>
      <c r="SYM69" s="241"/>
      <c r="SYN69" s="241"/>
      <c r="SYO69" s="244"/>
      <c r="SYP69" s="241"/>
      <c r="SYQ69" s="241"/>
      <c r="SYR69" s="244"/>
      <c r="SYS69" s="244"/>
      <c r="SYT69" s="244"/>
      <c r="SYU69" s="241"/>
      <c r="SYV69" s="241"/>
      <c r="SYW69" s="244"/>
      <c r="SYX69" s="241"/>
      <c r="SYY69" s="241"/>
      <c r="SYZ69" s="244"/>
      <c r="SZA69" s="244"/>
      <c r="SZB69" s="244"/>
      <c r="SZC69" s="241"/>
      <c r="SZD69" s="241"/>
      <c r="SZE69" s="244"/>
      <c r="SZF69" s="241"/>
      <c r="SZG69" s="241"/>
      <c r="SZH69" s="244"/>
      <c r="SZI69" s="244"/>
      <c r="SZJ69" s="244"/>
      <c r="SZK69" s="241"/>
      <c r="SZL69" s="241"/>
      <c r="SZM69" s="244"/>
      <c r="SZN69" s="241"/>
      <c r="SZO69" s="241"/>
      <c r="SZP69" s="244"/>
      <c r="SZQ69" s="244"/>
      <c r="SZR69" s="244"/>
      <c r="SZS69" s="241"/>
      <c r="SZT69" s="241"/>
      <c r="SZU69" s="244"/>
      <c r="SZV69" s="241"/>
      <c r="SZW69" s="241"/>
      <c r="SZX69" s="244"/>
      <c r="SZY69" s="244"/>
      <c r="SZZ69" s="244"/>
      <c r="TAA69" s="241"/>
      <c r="TAB69" s="241"/>
      <c r="TAC69" s="244"/>
      <c r="TAD69" s="241"/>
      <c r="TAE69" s="241"/>
      <c r="TAF69" s="244"/>
      <c r="TAG69" s="244"/>
      <c r="TAH69" s="244"/>
      <c r="TAI69" s="241"/>
      <c r="TAJ69" s="241"/>
      <c r="TAK69" s="244"/>
      <c r="TAL69" s="241"/>
      <c r="TAM69" s="241"/>
      <c r="TAN69" s="244"/>
      <c r="TAO69" s="244"/>
      <c r="TAP69" s="244"/>
      <c r="TAQ69" s="241"/>
      <c r="TAR69" s="241"/>
      <c r="TAS69" s="244"/>
      <c r="TAT69" s="241"/>
      <c r="TAU69" s="241"/>
      <c r="TAV69" s="244"/>
      <c r="TAW69" s="244"/>
      <c r="TAX69" s="244"/>
      <c r="TAY69" s="241"/>
      <c r="TAZ69" s="241"/>
      <c r="TBA69" s="244"/>
      <c r="TBB69" s="241"/>
      <c r="TBC69" s="241"/>
      <c r="TBD69" s="244"/>
      <c r="TBE69" s="244"/>
      <c r="TBF69" s="244"/>
      <c r="TBG69" s="241"/>
      <c r="TBH69" s="241"/>
      <c r="TBI69" s="244"/>
      <c r="TBJ69" s="241"/>
      <c r="TBK69" s="241"/>
      <c r="TBL69" s="244"/>
      <c r="TBM69" s="244"/>
      <c r="TBN69" s="244"/>
      <c r="TBO69" s="241"/>
      <c r="TBP69" s="241"/>
      <c r="TBQ69" s="244"/>
      <c r="TBR69" s="241"/>
      <c r="TBS69" s="241"/>
      <c r="TBT69" s="244"/>
      <c r="TBU69" s="244"/>
      <c r="TBV69" s="244"/>
      <c r="TBW69" s="241"/>
      <c r="TBX69" s="241"/>
      <c r="TBY69" s="244"/>
      <c r="TBZ69" s="241"/>
      <c r="TCA69" s="241"/>
      <c r="TCB69" s="244"/>
      <c r="TCC69" s="244"/>
      <c r="TCD69" s="244"/>
      <c r="TCE69" s="241"/>
      <c r="TCF69" s="241"/>
      <c r="TCG69" s="244"/>
      <c r="TCH69" s="241"/>
      <c r="TCI69" s="241"/>
      <c r="TCJ69" s="244"/>
      <c r="TCK69" s="244"/>
      <c r="TCL69" s="244"/>
      <c r="TCM69" s="241"/>
      <c r="TCN69" s="241"/>
      <c r="TCO69" s="244"/>
      <c r="TCP69" s="241"/>
      <c r="TCQ69" s="241"/>
      <c r="TCR69" s="244"/>
      <c r="TCS69" s="244"/>
      <c r="TCT69" s="244"/>
      <c r="TCU69" s="241"/>
      <c r="TCV69" s="241"/>
      <c r="TCW69" s="244"/>
      <c r="TCX69" s="241"/>
      <c r="TCY69" s="241"/>
      <c r="TCZ69" s="244"/>
      <c r="TDA69" s="244"/>
      <c r="TDB69" s="244"/>
      <c r="TDC69" s="241"/>
      <c r="TDD69" s="241"/>
      <c r="TDE69" s="244"/>
      <c r="TDF69" s="241"/>
      <c r="TDG69" s="241"/>
      <c r="TDH69" s="244"/>
      <c r="TDI69" s="244"/>
      <c r="TDJ69" s="244"/>
      <c r="TDK69" s="241"/>
      <c r="TDL69" s="241"/>
      <c r="TDM69" s="244"/>
      <c r="TDN69" s="241"/>
      <c r="TDO69" s="241"/>
      <c r="TDP69" s="244"/>
      <c r="TDQ69" s="244"/>
      <c r="TDR69" s="244"/>
      <c r="TDS69" s="241"/>
      <c r="TDT69" s="241"/>
      <c r="TDU69" s="244"/>
      <c r="TDV69" s="241"/>
      <c r="TDW69" s="241"/>
      <c r="TDX69" s="244"/>
      <c r="TDY69" s="244"/>
      <c r="TDZ69" s="244"/>
      <c r="TEA69" s="241"/>
      <c r="TEB69" s="241"/>
      <c r="TEC69" s="244"/>
      <c r="TED69" s="241"/>
      <c r="TEE69" s="241"/>
      <c r="TEF69" s="244"/>
      <c r="TEG69" s="244"/>
      <c r="TEH69" s="244"/>
      <c r="TEI69" s="241"/>
      <c r="TEJ69" s="241"/>
      <c r="TEK69" s="244"/>
      <c r="TEL69" s="241"/>
      <c r="TEM69" s="241"/>
      <c r="TEN69" s="244"/>
      <c r="TEO69" s="244"/>
      <c r="TEP69" s="244"/>
      <c r="TEQ69" s="241"/>
      <c r="TER69" s="241"/>
      <c r="TES69" s="244"/>
      <c r="TET69" s="241"/>
      <c r="TEU69" s="241"/>
      <c r="TEV69" s="244"/>
      <c r="TEW69" s="244"/>
      <c r="TEX69" s="244"/>
      <c r="TEY69" s="241"/>
      <c r="TEZ69" s="241"/>
      <c r="TFA69" s="244"/>
      <c r="TFB69" s="241"/>
      <c r="TFC69" s="241"/>
      <c r="TFD69" s="244"/>
      <c r="TFE69" s="244"/>
      <c r="TFF69" s="244"/>
      <c r="TFG69" s="241"/>
      <c r="TFH69" s="241"/>
      <c r="TFI69" s="244"/>
      <c r="TFJ69" s="241"/>
      <c r="TFK69" s="241"/>
      <c r="TFL69" s="244"/>
      <c r="TFM69" s="244"/>
      <c r="TFN69" s="244"/>
      <c r="TFO69" s="241"/>
      <c r="TFP69" s="241"/>
      <c r="TFQ69" s="244"/>
      <c r="TFR69" s="241"/>
      <c r="TFS69" s="241"/>
      <c r="TFT69" s="244"/>
      <c r="TFU69" s="244"/>
      <c r="TFV69" s="244"/>
      <c r="TFW69" s="241"/>
      <c r="TFX69" s="241"/>
      <c r="TFY69" s="244"/>
      <c r="TFZ69" s="241"/>
      <c r="TGA69" s="241"/>
      <c r="TGB69" s="244"/>
      <c r="TGC69" s="244"/>
      <c r="TGD69" s="244"/>
      <c r="TGE69" s="241"/>
      <c r="TGF69" s="241"/>
      <c r="TGG69" s="244"/>
      <c r="TGH69" s="241"/>
      <c r="TGI69" s="241"/>
      <c r="TGJ69" s="244"/>
      <c r="TGK69" s="244"/>
      <c r="TGL69" s="244"/>
      <c r="TGM69" s="241"/>
      <c r="TGN69" s="241"/>
      <c r="TGO69" s="244"/>
      <c r="TGP69" s="241"/>
      <c r="TGQ69" s="241"/>
      <c r="TGR69" s="244"/>
      <c r="TGS69" s="244"/>
      <c r="TGT69" s="244"/>
      <c r="TGU69" s="241"/>
      <c r="TGV69" s="241"/>
      <c r="TGW69" s="244"/>
      <c r="TGX69" s="241"/>
      <c r="TGY69" s="241"/>
      <c r="TGZ69" s="244"/>
      <c r="THA69" s="244"/>
      <c r="THB69" s="244"/>
      <c r="THC69" s="241"/>
      <c r="THD69" s="241"/>
      <c r="THE69" s="244"/>
      <c r="THF69" s="241"/>
      <c r="THG69" s="241"/>
      <c r="THH69" s="244"/>
      <c r="THI69" s="244"/>
      <c r="THJ69" s="244"/>
      <c r="THK69" s="241"/>
      <c r="THL69" s="241"/>
      <c r="THM69" s="244"/>
      <c r="THN69" s="241"/>
      <c r="THO69" s="241"/>
      <c r="THP69" s="244"/>
      <c r="THQ69" s="244"/>
      <c r="THR69" s="244"/>
      <c r="THS69" s="241"/>
      <c r="THT69" s="241"/>
      <c r="THU69" s="244"/>
      <c r="THV69" s="241"/>
      <c r="THW69" s="241"/>
      <c r="THX69" s="244"/>
      <c r="THY69" s="244"/>
      <c r="THZ69" s="244"/>
      <c r="TIA69" s="241"/>
      <c r="TIB69" s="241"/>
      <c r="TIC69" s="244"/>
      <c r="TID69" s="241"/>
      <c r="TIE69" s="241"/>
      <c r="TIF69" s="244"/>
      <c r="TIG69" s="244"/>
      <c r="TIH69" s="244"/>
      <c r="TII69" s="241"/>
      <c r="TIJ69" s="241"/>
      <c r="TIK69" s="244"/>
      <c r="TIL69" s="241"/>
      <c r="TIM69" s="241"/>
      <c r="TIN69" s="244"/>
      <c r="TIO69" s="244"/>
      <c r="TIP69" s="244"/>
      <c r="TIQ69" s="241"/>
      <c r="TIR69" s="241"/>
      <c r="TIS69" s="244"/>
      <c r="TIT69" s="241"/>
      <c r="TIU69" s="241"/>
      <c r="TIV69" s="244"/>
      <c r="TIW69" s="244"/>
      <c r="TIX69" s="244"/>
      <c r="TIY69" s="241"/>
      <c r="TIZ69" s="241"/>
      <c r="TJA69" s="244"/>
      <c r="TJB69" s="241"/>
      <c r="TJC69" s="241"/>
      <c r="TJD69" s="244"/>
      <c r="TJE69" s="244"/>
      <c r="TJF69" s="244"/>
      <c r="TJG69" s="241"/>
      <c r="TJH69" s="241"/>
      <c r="TJI69" s="244"/>
      <c r="TJJ69" s="241"/>
      <c r="TJK69" s="241"/>
      <c r="TJL69" s="244"/>
      <c r="TJM69" s="244"/>
      <c r="TJN69" s="244"/>
      <c r="TJO69" s="241"/>
      <c r="TJP69" s="241"/>
      <c r="TJQ69" s="244"/>
      <c r="TJR69" s="241"/>
      <c r="TJS69" s="241"/>
      <c r="TJT69" s="244"/>
      <c r="TJU69" s="244"/>
      <c r="TJV69" s="244"/>
      <c r="TJW69" s="241"/>
      <c r="TJX69" s="241"/>
      <c r="TJY69" s="244"/>
      <c r="TJZ69" s="241"/>
      <c r="TKA69" s="241"/>
      <c r="TKB69" s="244"/>
      <c r="TKC69" s="244"/>
      <c r="TKD69" s="244"/>
      <c r="TKE69" s="241"/>
      <c r="TKF69" s="241"/>
      <c r="TKG69" s="244"/>
      <c r="TKH69" s="241"/>
      <c r="TKI69" s="241"/>
      <c r="TKJ69" s="244"/>
      <c r="TKK69" s="244"/>
      <c r="TKL69" s="244"/>
      <c r="TKM69" s="241"/>
      <c r="TKN69" s="241"/>
      <c r="TKO69" s="244"/>
      <c r="TKP69" s="241"/>
      <c r="TKQ69" s="241"/>
      <c r="TKR69" s="244"/>
      <c r="TKS69" s="244"/>
      <c r="TKT69" s="244"/>
      <c r="TKU69" s="241"/>
      <c r="TKV69" s="241"/>
      <c r="TKW69" s="244"/>
      <c r="TKX69" s="241"/>
      <c r="TKY69" s="241"/>
      <c r="TKZ69" s="244"/>
      <c r="TLA69" s="244"/>
      <c r="TLB69" s="244"/>
      <c r="TLC69" s="241"/>
      <c r="TLD69" s="241"/>
      <c r="TLE69" s="244"/>
      <c r="TLF69" s="241"/>
      <c r="TLG69" s="241"/>
      <c r="TLH69" s="244"/>
      <c r="TLI69" s="244"/>
      <c r="TLJ69" s="244"/>
      <c r="TLK69" s="241"/>
      <c r="TLL69" s="241"/>
      <c r="TLM69" s="244"/>
      <c r="TLN69" s="241"/>
      <c r="TLO69" s="241"/>
      <c r="TLP69" s="244"/>
      <c r="TLQ69" s="244"/>
      <c r="TLR69" s="244"/>
      <c r="TLS69" s="241"/>
      <c r="TLT69" s="241"/>
      <c r="TLU69" s="244"/>
      <c r="TLV69" s="241"/>
      <c r="TLW69" s="241"/>
      <c r="TLX69" s="244"/>
      <c r="TLY69" s="244"/>
      <c r="TLZ69" s="244"/>
      <c r="TMA69" s="241"/>
      <c r="TMB69" s="241"/>
      <c r="TMC69" s="244"/>
      <c r="TMD69" s="241"/>
      <c r="TME69" s="241"/>
      <c r="TMF69" s="244"/>
      <c r="TMG69" s="244"/>
      <c r="TMH69" s="244"/>
      <c r="TMI69" s="241"/>
      <c r="TMJ69" s="241"/>
      <c r="TMK69" s="244"/>
      <c r="TML69" s="241"/>
      <c r="TMM69" s="241"/>
      <c r="TMN69" s="244"/>
      <c r="TMO69" s="244"/>
      <c r="TMP69" s="244"/>
      <c r="TMQ69" s="241"/>
      <c r="TMR69" s="241"/>
      <c r="TMS69" s="244"/>
      <c r="TMT69" s="241"/>
      <c r="TMU69" s="241"/>
      <c r="TMV69" s="244"/>
      <c r="TMW69" s="244"/>
      <c r="TMX69" s="244"/>
      <c r="TMY69" s="241"/>
      <c r="TMZ69" s="241"/>
      <c r="TNA69" s="244"/>
      <c r="TNB69" s="241"/>
      <c r="TNC69" s="241"/>
      <c r="TND69" s="244"/>
      <c r="TNE69" s="244"/>
      <c r="TNF69" s="244"/>
      <c r="TNG69" s="241"/>
      <c r="TNH69" s="241"/>
      <c r="TNI69" s="244"/>
      <c r="TNJ69" s="241"/>
      <c r="TNK69" s="241"/>
      <c r="TNL69" s="244"/>
      <c r="TNM69" s="244"/>
      <c r="TNN69" s="244"/>
      <c r="TNO69" s="241"/>
      <c r="TNP69" s="241"/>
      <c r="TNQ69" s="244"/>
      <c r="TNR69" s="241"/>
      <c r="TNS69" s="241"/>
      <c r="TNT69" s="244"/>
      <c r="TNU69" s="244"/>
      <c r="TNV69" s="244"/>
      <c r="TNW69" s="241"/>
      <c r="TNX69" s="241"/>
      <c r="TNY69" s="244"/>
      <c r="TNZ69" s="241"/>
      <c r="TOA69" s="241"/>
      <c r="TOB69" s="244"/>
      <c r="TOC69" s="244"/>
      <c r="TOD69" s="244"/>
      <c r="TOE69" s="241"/>
      <c r="TOF69" s="241"/>
      <c r="TOG69" s="244"/>
      <c r="TOH69" s="241"/>
      <c r="TOI69" s="241"/>
      <c r="TOJ69" s="244"/>
      <c r="TOK69" s="244"/>
      <c r="TOL69" s="244"/>
      <c r="TOM69" s="241"/>
      <c r="TON69" s="241"/>
      <c r="TOO69" s="244"/>
      <c r="TOP69" s="241"/>
      <c r="TOQ69" s="241"/>
      <c r="TOR69" s="244"/>
      <c r="TOS69" s="244"/>
      <c r="TOT69" s="244"/>
      <c r="TOU69" s="241"/>
      <c r="TOV69" s="241"/>
      <c r="TOW69" s="244"/>
      <c r="TOX69" s="241"/>
      <c r="TOY69" s="241"/>
      <c r="TOZ69" s="244"/>
      <c r="TPA69" s="244"/>
      <c r="TPB69" s="244"/>
      <c r="TPC69" s="241"/>
      <c r="TPD69" s="241"/>
      <c r="TPE69" s="244"/>
      <c r="TPF69" s="241"/>
      <c r="TPG69" s="241"/>
      <c r="TPH69" s="244"/>
      <c r="TPI69" s="244"/>
      <c r="TPJ69" s="244"/>
      <c r="TPK69" s="241"/>
      <c r="TPL69" s="241"/>
      <c r="TPM69" s="244"/>
      <c r="TPN69" s="241"/>
      <c r="TPO69" s="241"/>
      <c r="TPP69" s="244"/>
      <c r="TPQ69" s="244"/>
      <c r="TPR69" s="244"/>
      <c r="TPS69" s="241"/>
      <c r="TPT69" s="241"/>
      <c r="TPU69" s="244"/>
      <c r="TPV69" s="241"/>
      <c r="TPW69" s="241"/>
      <c r="TPX69" s="244"/>
      <c r="TPY69" s="244"/>
      <c r="TPZ69" s="244"/>
      <c r="TQA69" s="241"/>
      <c r="TQB69" s="241"/>
      <c r="TQC69" s="244"/>
      <c r="TQD69" s="241"/>
      <c r="TQE69" s="241"/>
      <c r="TQF69" s="244"/>
      <c r="TQG69" s="244"/>
      <c r="TQH69" s="244"/>
      <c r="TQI69" s="241"/>
      <c r="TQJ69" s="241"/>
      <c r="TQK69" s="244"/>
      <c r="TQL69" s="241"/>
      <c r="TQM69" s="241"/>
      <c r="TQN69" s="244"/>
      <c r="TQO69" s="244"/>
      <c r="TQP69" s="244"/>
      <c r="TQQ69" s="241"/>
      <c r="TQR69" s="241"/>
      <c r="TQS69" s="244"/>
      <c r="TQT69" s="241"/>
      <c r="TQU69" s="241"/>
      <c r="TQV69" s="244"/>
      <c r="TQW69" s="244"/>
      <c r="TQX69" s="244"/>
      <c r="TQY69" s="241"/>
      <c r="TQZ69" s="241"/>
      <c r="TRA69" s="244"/>
      <c r="TRB69" s="241"/>
      <c r="TRC69" s="241"/>
      <c r="TRD69" s="244"/>
      <c r="TRE69" s="244"/>
      <c r="TRF69" s="244"/>
      <c r="TRG69" s="241"/>
      <c r="TRH69" s="241"/>
      <c r="TRI69" s="244"/>
      <c r="TRJ69" s="241"/>
      <c r="TRK69" s="241"/>
      <c r="TRL69" s="244"/>
      <c r="TRM69" s="244"/>
      <c r="TRN69" s="244"/>
      <c r="TRO69" s="241"/>
      <c r="TRP69" s="241"/>
      <c r="TRQ69" s="244"/>
      <c r="TRR69" s="241"/>
      <c r="TRS69" s="241"/>
      <c r="TRT69" s="244"/>
      <c r="TRU69" s="244"/>
      <c r="TRV69" s="244"/>
      <c r="TRW69" s="241"/>
      <c r="TRX69" s="241"/>
      <c r="TRY69" s="244"/>
      <c r="TRZ69" s="241"/>
      <c r="TSA69" s="241"/>
      <c r="TSB69" s="244"/>
      <c r="TSC69" s="244"/>
      <c r="TSD69" s="244"/>
      <c r="TSE69" s="241"/>
      <c r="TSF69" s="241"/>
      <c r="TSG69" s="244"/>
      <c r="TSH69" s="241"/>
      <c r="TSI69" s="241"/>
      <c r="TSJ69" s="244"/>
      <c r="TSK69" s="244"/>
      <c r="TSL69" s="244"/>
      <c r="TSM69" s="241"/>
      <c r="TSN69" s="241"/>
      <c r="TSO69" s="244"/>
      <c r="TSP69" s="241"/>
      <c r="TSQ69" s="241"/>
      <c r="TSR69" s="244"/>
      <c r="TSS69" s="244"/>
      <c r="TST69" s="244"/>
      <c r="TSU69" s="241"/>
      <c r="TSV69" s="241"/>
      <c r="TSW69" s="244"/>
      <c r="TSX69" s="241"/>
      <c r="TSY69" s="241"/>
      <c r="TSZ69" s="244"/>
      <c r="TTA69" s="244"/>
      <c r="TTB69" s="244"/>
      <c r="TTC69" s="241"/>
      <c r="TTD69" s="241"/>
      <c r="TTE69" s="244"/>
      <c r="TTF69" s="241"/>
      <c r="TTG69" s="241"/>
      <c r="TTH69" s="244"/>
      <c r="TTI69" s="244"/>
      <c r="TTJ69" s="244"/>
      <c r="TTK69" s="241"/>
      <c r="TTL69" s="241"/>
      <c r="TTM69" s="244"/>
      <c r="TTN69" s="241"/>
      <c r="TTO69" s="241"/>
      <c r="TTP69" s="244"/>
      <c r="TTQ69" s="244"/>
      <c r="TTR69" s="244"/>
      <c r="TTS69" s="241"/>
      <c r="TTT69" s="241"/>
      <c r="TTU69" s="244"/>
      <c r="TTV69" s="241"/>
      <c r="TTW69" s="241"/>
      <c r="TTX69" s="244"/>
      <c r="TTY69" s="244"/>
      <c r="TTZ69" s="244"/>
      <c r="TUA69" s="241"/>
      <c r="TUB69" s="241"/>
      <c r="TUC69" s="244"/>
      <c r="TUD69" s="241"/>
      <c r="TUE69" s="241"/>
      <c r="TUF69" s="244"/>
      <c r="TUG69" s="244"/>
      <c r="TUH69" s="244"/>
      <c r="TUI69" s="241"/>
      <c r="TUJ69" s="241"/>
      <c r="TUK69" s="244"/>
      <c r="TUL69" s="241"/>
      <c r="TUM69" s="241"/>
      <c r="TUN69" s="244"/>
      <c r="TUO69" s="244"/>
      <c r="TUP69" s="244"/>
      <c r="TUQ69" s="241"/>
      <c r="TUR69" s="241"/>
      <c r="TUS69" s="244"/>
      <c r="TUT69" s="241"/>
      <c r="TUU69" s="241"/>
      <c r="TUV69" s="244"/>
      <c r="TUW69" s="244"/>
      <c r="TUX69" s="244"/>
      <c r="TUY69" s="241"/>
      <c r="TUZ69" s="241"/>
      <c r="TVA69" s="244"/>
      <c r="TVB69" s="241"/>
      <c r="TVC69" s="241"/>
      <c r="TVD69" s="244"/>
      <c r="TVE69" s="244"/>
      <c r="TVF69" s="244"/>
      <c r="TVG69" s="241"/>
      <c r="TVH69" s="241"/>
      <c r="TVI69" s="244"/>
      <c r="TVJ69" s="241"/>
      <c r="TVK69" s="241"/>
      <c r="TVL69" s="244"/>
      <c r="TVM69" s="244"/>
      <c r="TVN69" s="244"/>
      <c r="TVO69" s="241"/>
      <c r="TVP69" s="241"/>
      <c r="TVQ69" s="244"/>
      <c r="TVR69" s="241"/>
      <c r="TVS69" s="241"/>
      <c r="TVT69" s="244"/>
      <c r="TVU69" s="244"/>
      <c r="TVV69" s="244"/>
      <c r="TVW69" s="241"/>
      <c r="TVX69" s="241"/>
      <c r="TVY69" s="244"/>
      <c r="TVZ69" s="241"/>
      <c r="TWA69" s="241"/>
      <c r="TWB69" s="244"/>
      <c r="TWC69" s="244"/>
      <c r="TWD69" s="244"/>
      <c r="TWE69" s="241"/>
      <c r="TWF69" s="241"/>
      <c r="TWG69" s="244"/>
      <c r="TWH69" s="241"/>
      <c r="TWI69" s="241"/>
      <c r="TWJ69" s="244"/>
      <c r="TWK69" s="244"/>
      <c r="TWL69" s="244"/>
      <c r="TWM69" s="241"/>
      <c r="TWN69" s="241"/>
      <c r="TWO69" s="244"/>
      <c r="TWP69" s="241"/>
      <c r="TWQ69" s="241"/>
      <c r="TWR69" s="244"/>
      <c r="TWS69" s="244"/>
      <c r="TWT69" s="244"/>
      <c r="TWU69" s="241"/>
      <c r="TWV69" s="241"/>
      <c r="TWW69" s="244"/>
      <c r="TWX69" s="241"/>
      <c r="TWY69" s="241"/>
      <c r="TWZ69" s="244"/>
      <c r="TXA69" s="244"/>
      <c r="TXB69" s="244"/>
      <c r="TXC69" s="241"/>
      <c r="TXD69" s="241"/>
      <c r="TXE69" s="244"/>
      <c r="TXF69" s="241"/>
      <c r="TXG69" s="241"/>
      <c r="TXH69" s="244"/>
      <c r="TXI69" s="244"/>
      <c r="TXJ69" s="244"/>
      <c r="TXK69" s="241"/>
      <c r="TXL69" s="241"/>
      <c r="TXM69" s="244"/>
      <c r="TXN69" s="241"/>
      <c r="TXO69" s="241"/>
      <c r="TXP69" s="244"/>
      <c r="TXQ69" s="244"/>
      <c r="TXR69" s="244"/>
      <c r="TXS69" s="241"/>
      <c r="TXT69" s="241"/>
      <c r="TXU69" s="244"/>
      <c r="TXV69" s="241"/>
      <c r="TXW69" s="241"/>
      <c r="TXX69" s="244"/>
      <c r="TXY69" s="244"/>
      <c r="TXZ69" s="244"/>
      <c r="TYA69" s="241"/>
      <c r="TYB69" s="241"/>
      <c r="TYC69" s="244"/>
      <c r="TYD69" s="241"/>
      <c r="TYE69" s="241"/>
      <c r="TYF69" s="244"/>
      <c r="TYG69" s="244"/>
      <c r="TYH69" s="244"/>
      <c r="TYI69" s="241"/>
      <c r="TYJ69" s="241"/>
      <c r="TYK69" s="244"/>
      <c r="TYL69" s="241"/>
      <c r="TYM69" s="241"/>
      <c r="TYN69" s="244"/>
      <c r="TYO69" s="244"/>
      <c r="TYP69" s="244"/>
      <c r="TYQ69" s="241"/>
      <c r="TYR69" s="241"/>
      <c r="TYS69" s="244"/>
      <c r="TYT69" s="241"/>
      <c r="TYU69" s="241"/>
      <c r="TYV69" s="244"/>
      <c r="TYW69" s="244"/>
      <c r="TYX69" s="244"/>
      <c r="TYY69" s="241"/>
      <c r="TYZ69" s="241"/>
      <c r="TZA69" s="244"/>
      <c r="TZB69" s="241"/>
      <c r="TZC69" s="241"/>
      <c r="TZD69" s="244"/>
      <c r="TZE69" s="244"/>
      <c r="TZF69" s="244"/>
      <c r="TZG69" s="241"/>
      <c r="TZH69" s="241"/>
      <c r="TZI69" s="244"/>
      <c r="TZJ69" s="241"/>
      <c r="TZK69" s="241"/>
      <c r="TZL69" s="244"/>
      <c r="TZM69" s="244"/>
      <c r="TZN69" s="244"/>
      <c r="TZO69" s="241"/>
      <c r="TZP69" s="241"/>
      <c r="TZQ69" s="244"/>
      <c r="TZR69" s="241"/>
      <c r="TZS69" s="241"/>
      <c r="TZT69" s="244"/>
      <c r="TZU69" s="244"/>
      <c r="TZV69" s="244"/>
      <c r="TZW69" s="241"/>
      <c r="TZX69" s="241"/>
      <c r="TZY69" s="244"/>
      <c r="TZZ69" s="241"/>
      <c r="UAA69" s="241"/>
      <c r="UAB69" s="244"/>
      <c r="UAC69" s="244"/>
      <c r="UAD69" s="244"/>
      <c r="UAE69" s="241"/>
      <c r="UAF69" s="241"/>
      <c r="UAG69" s="244"/>
      <c r="UAH69" s="241"/>
      <c r="UAI69" s="241"/>
      <c r="UAJ69" s="244"/>
      <c r="UAK69" s="244"/>
      <c r="UAL69" s="244"/>
      <c r="UAM69" s="241"/>
      <c r="UAN69" s="241"/>
      <c r="UAO69" s="244"/>
      <c r="UAP69" s="241"/>
      <c r="UAQ69" s="241"/>
      <c r="UAR69" s="244"/>
      <c r="UAS69" s="244"/>
      <c r="UAT69" s="244"/>
      <c r="UAU69" s="241"/>
      <c r="UAV69" s="241"/>
      <c r="UAW69" s="244"/>
      <c r="UAX69" s="241"/>
      <c r="UAY69" s="241"/>
      <c r="UAZ69" s="244"/>
      <c r="UBA69" s="244"/>
      <c r="UBB69" s="244"/>
      <c r="UBC69" s="241"/>
      <c r="UBD69" s="241"/>
      <c r="UBE69" s="244"/>
      <c r="UBF69" s="241"/>
      <c r="UBG69" s="241"/>
      <c r="UBH69" s="244"/>
      <c r="UBI69" s="244"/>
      <c r="UBJ69" s="244"/>
      <c r="UBK69" s="241"/>
      <c r="UBL69" s="241"/>
      <c r="UBM69" s="244"/>
      <c r="UBN69" s="241"/>
      <c r="UBO69" s="241"/>
      <c r="UBP69" s="244"/>
      <c r="UBQ69" s="244"/>
      <c r="UBR69" s="244"/>
      <c r="UBS69" s="241"/>
      <c r="UBT69" s="241"/>
      <c r="UBU69" s="244"/>
      <c r="UBV69" s="241"/>
      <c r="UBW69" s="241"/>
      <c r="UBX69" s="244"/>
      <c r="UBY69" s="244"/>
      <c r="UBZ69" s="244"/>
      <c r="UCA69" s="241"/>
      <c r="UCB69" s="241"/>
      <c r="UCC69" s="244"/>
      <c r="UCD69" s="241"/>
      <c r="UCE69" s="241"/>
      <c r="UCF69" s="244"/>
      <c r="UCG69" s="244"/>
      <c r="UCH69" s="244"/>
      <c r="UCI69" s="241"/>
      <c r="UCJ69" s="241"/>
      <c r="UCK69" s="244"/>
      <c r="UCL69" s="241"/>
      <c r="UCM69" s="241"/>
      <c r="UCN69" s="244"/>
      <c r="UCO69" s="244"/>
      <c r="UCP69" s="244"/>
      <c r="UCQ69" s="241"/>
      <c r="UCR69" s="241"/>
      <c r="UCS69" s="244"/>
      <c r="UCT69" s="241"/>
      <c r="UCU69" s="241"/>
      <c r="UCV69" s="244"/>
      <c r="UCW69" s="244"/>
      <c r="UCX69" s="244"/>
      <c r="UCY69" s="241"/>
      <c r="UCZ69" s="241"/>
      <c r="UDA69" s="244"/>
      <c r="UDB69" s="241"/>
      <c r="UDC69" s="241"/>
      <c r="UDD69" s="244"/>
      <c r="UDE69" s="244"/>
      <c r="UDF69" s="244"/>
      <c r="UDG69" s="241"/>
      <c r="UDH69" s="241"/>
      <c r="UDI69" s="244"/>
      <c r="UDJ69" s="241"/>
      <c r="UDK69" s="241"/>
      <c r="UDL69" s="244"/>
      <c r="UDM69" s="244"/>
      <c r="UDN69" s="244"/>
      <c r="UDO69" s="241"/>
      <c r="UDP69" s="241"/>
      <c r="UDQ69" s="244"/>
      <c r="UDR69" s="241"/>
      <c r="UDS69" s="241"/>
      <c r="UDT69" s="244"/>
      <c r="UDU69" s="244"/>
      <c r="UDV69" s="244"/>
      <c r="UDW69" s="241"/>
      <c r="UDX69" s="241"/>
      <c r="UDY69" s="244"/>
      <c r="UDZ69" s="241"/>
      <c r="UEA69" s="241"/>
      <c r="UEB69" s="244"/>
      <c r="UEC69" s="244"/>
      <c r="UED69" s="244"/>
      <c r="UEE69" s="241"/>
      <c r="UEF69" s="241"/>
      <c r="UEG69" s="244"/>
      <c r="UEH69" s="241"/>
      <c r="UEI69" s="241"/>
      <c r="UEJ69" s="244"/>
      <c r="UEK69" s="244"/>
      <c r="UEL69" s="244"/>
      <c r="UEM69" s="241"/>
      <c r="UEN69" s="241"/>
      <c r="UEO69" s="244"/>
      <c r="UEP69" s="241"/>
      <c r="UEQ69" s="241"/>
      <c r="UER69" s="244"/>
      <c r="UES69" s="244"/>
      <c r="UET69" s="244"/>
      <c r="UEU69" s="241"/>
      <c r="UEV69" s="241"/>
      <c r="UEW69" s="244"/>
      <c r="UEX69" s="241"/>
      <c r="UEY69" s="241"/>
      <c r="UEZ69" s="244"/>
      <c r="UFA69" s="244"/>
      <c r="UFB69" s="244"/>
      <c r="UFC69" s="241"/>
      <c r="UFD69" s="241"/>
      <c r="UFE69" s="244"/>
      <c r="UFF69" s="241"/>
      <c r="UFG69" s="241"/>
      <c r="UFH69" s="244"/>
      <c r="UFI69" s="244"/>
      <c r="UFJ69" s="244"/>
      <c r="UFK69" s="241"/>
      <c r="UFL69" s="241"/>
      <c r="UFM69" s="244"/>
      <c r="UFN69" s="241"/>
      <c r="UFO69" s="241"/>
      <c r="UFP69" s="244"/>
      <c r="UFQ69" s="244"/>
      <c r="UFR69" s="244"/>
      <c r="UFS69" s="241"/>
      <c r="UFT69" s="241"/>
      <c r="UFU69" s="244"/>
      <c r="UFV69" s="241"/>
      <c r="UFW69" s="241"/>
      <c r="UFX69" s="244"/>
      <c r="UFY69" s="244"/>
      <c r="UFZ69" s="244"/>
      <c r="UGA69" s="241"/>
      <c r="UGB69" s="241"/>
      <c r="UGC69" s="244"/>
      <c r="UGD69" s="241"/>
      <c r="UGE69" s="241"/>
      <c r="UGF69" s="244"/>
      <c r="UGG69" s="244"/>
      <c r="UGH69" s="244"/>
      <c r="UGI69" s="241"/>
      <c r="UGJ69" s="241"/>
      <c r="UGK69" s="244"/>
      <c r="UGL69" s="241"/>
      <c r="UGM69" s="241"/>
      <c r="UGN69" s="244"/>
      <c r="UGO69" s="244"/>
      <c r="UGP69" s="244"/>
      <c r="UGQ69" s="241"/>
      <c r="UGR69" s="241"/>
      <c r="UGS69" s="244"/>
      <c r="UGT69" s="241"/>
      <c r="UGU69" s="241"/>
      <c r="UGV69" s="244"/>
      <c r="UGW69" s="244"/>
      <c r="UGX69" s="244"/>
      <c r="UGY69" s="241"/>
      <c r="UGZ69" s="241"/>
      <c r="UHA69" s="244"/>
      <c r="UHB69" s="241"/>
      <c r="UHC69" s="241"/>
      <c r="UHD69" s="244"/>
      <c r="UHE69" s="244"/>
      <c r="UHF69" s="244"/>
      <c r="UHG69" s="241"/>
      <c r="UHH69" s="241"/>
      <c r="UHI69" s="244"/>
      <c r="UHJ69" s="241"/>
      <c r="UHK69" s="241"/>
      <c r="UHL69" s="244"/>
      <c r="UHM69" s="244"/>
      <c r="UHN69" s="244"/>
      <c r="UHO69" s="241"/>
      <c r="UHP69" s="241"/>
      <c r="UHQ69" s="244"/>
      <c r="UHR69" s="241"/>
      <c r="UHS69" s="241"/>
      <c r="UHT69" s="244"/>
      <c r="UHU69" s="244"/>
      <c r="UHV69" s="244"/>
      <c r="UHW69" s="241"/>
      <c r="UHX69" s="241"/>
      <c r="UHY69" s="244"/>
      <c r="UHZ69" s="241"/>
      <c r="UIA69" s="241"/>
      <c r="UIB69" s="244"/>
      <c r="UIC69" s="244"/>
      <c r="UID69" s="244"/>
      <c r="UIE69" s="241"/>
      <c r="UIF69" s="241"/>
      <c r="UIG69" s="244"/>
      <c r="UIH69" s="241"/>
      <c r="UII69" s="241"/>
      <c r="UIJ69" s="244"/>
      <c r="UIK69" s="244"/>
      <c r="UIL69" s="244"/>
      <c r="UIM69" s="241"/>
      <c r="UIN69" s="241"/>
      <c r="UIO69" s="244"/>
      <c r="UIP69" s="241"/>
      <c r="UIQ69" s="241"/>
      <c r="UIR69" s="244"/>
      <c r="UIS69" s="244"/>
      <c r="UIT69" s="244"/>
      <c r="UIU69" s="241"/>
      <c r="UIV69" s="241"/>
      <c r="UIW69" s="244"/>
      <c r="UIX69" s="241"/>
      <c r="UIY69" s="241"/>
      <c r="UIZ69" s="244"/>
      <c r="UJA69" s="244"/>
      <c r="UJB69" s="244"/>
      <c r="UJC69" s="241"/>
      <c r="UJD69" s="241"/>
      <c r="UJE69" s="244"/>
      <c r="UJF69" s="241"/>
      <c r="UJG69" s="241"/>
      <c r="UJH69" s="244"/>
      <c r="UJI69" s="244"/>
      <c r="UJJ69" s="244"/>
      <c r="UJK69" s="241"/>
      <c r="UJL69" s="241"/>
      <c r="UJM69" s="244"/>
      <c r="UJN69" s="241"/>
      <c r="UJO69" s="241"/>
      <c r="UJP69" s="244"/>
      <c r="UJQ69" s="244"/>
      <c r="UJR69" s="244"/>
      <c r="UJS69" s="241"/>
      <c r="UJT69" s="241"/>
      <c r="UJU69" s="244"/>
      <c r="UJV69" s="241"/>
      <c r="UJW69" s="241"/>
      <c r="UJX69" s="244"/>
      <c r="UJY69" s="244"/>
      <c r="UJZ69" s="244"/>
      <c r="UKA69" s="241"/>
      <c r="UKB69" s="241"/>
      <c r="UKC69" s="244"/>
      <c r="UKD69" s="241"/>
      <c r="UKE69" s="241"/>
      <c r="UKF69" s="244"/>
      <c r="UKG69" s="244"/>
      <c r="UKH69" s="244"/>
      <c r="UKI69" s="241"/>
      <c r="UKJ69" s="241"/>
      <c r="UKK69" s="244"/>
      <c r="UKL69" s="241"/>
      <c r="UKM69" s="241"/>
      <c r="UKN69" s="244"/>
      <c r="UKO69" s="244"/>
      <c r="UKP69" s="244"/>
      <c r="UKQ69" s="241"/>
      <c r="UKR69" s="241"/>
      <c r="UKS69" s="244"/>
      <c r="UKT69" s="241"/>
      <c r="UKU69" s="241"/>
      <c r="UKV69" s="244"/>
      <c r="UKW69" s="244"/>
      <c r="UKX69" s="244"/>
      <c r="UKY69" s="241"/>
      <c r="UKZ69" s="241"/>
      <c r="ULA69" s="244"/>
      <c r="ULB69" s="241"/>
      <c r="ULC69" s="241"/>
      <c r="ULD69" s="244"/>
      <c r="ULE69" s="244"/>
      <c r="ULF69" s="244"/>
      <c r="ULG69" s="241"/>
      <c r="ULH69" s="241"/>
      <c r="ULI69" s="244"/>
      <c r="ULJ69" s="241"/>
      <c r="ULK69" s="241"/>
      <c r="ULL69" s="244"/>
      <c r="ULM69" s="244"/>
      <c r="ULN69" s="244"/>
      <c r="ULO69" s="241"/>
      <c r="ULP69" s="241"/>
      <c r="ULQ69" s="244"/>
      <c r="ULR69" s="241"/>
      <c r="ULS69" s="241"/>
      <c r="ULT69" s="244"/>
      <c r="ULU69" s="244"/>
      <c r="ULV69" s="244"/>
      <c r="ULW69" s="241"/>
      <c r="ULX69" s="241"/>
      <c r="ULY69" s="244"/>
      <c r="ULZ69" s="241"/>
      <c r="UMA69" s="241"/>
      <c r="UMB69" s="244"/>
      <c r="UMC69" s="244"/>
      <c r="UMD69" s="244"/>
      <c r="UME69" s="241"/>
      <c r="UMF69" s="241"/>
      <c r="UMG69" s="244"/>
      <c r="UMH69" s="241"/>
      <c r="UMI69" s="241"/>
      <c r="UMJ69" s="244"/>
      <c r="UMK69" s="244"/>
      <c r="UML69" s="244"/>
      <c r="UMM69" s="241"/>
      <c r="UMN69" s="241"/>
      <c r="UMO69" s="244"/>
      <c r="UMP69" s="241"/>
      <c r="UMQ69" s="241"/>
      <c r="UMR69" s="244"/>
      <c r="UMS69" s="244"/>
      <c r="UMT69" s="244"/>
      <c r="UMU69" s="241"/>
      <c r="UMV69" s="241"/>
      <c r="UMW69" s="244"/>
      <c r="UMX69" s="241"/>
      <c r="UMY69" s="241"/>
      <c r="UMZ69" s="244"/>
      <c r="UNA69" s="244"/>
      <c r="UNB69" s="244"/>
      <c r="UNC69" s="241"/>
      <c r="UND69" s="241"/>
      <c r="UNE69" s="244"/>
      <c r="UNF69" s="241"/>
      <c r="UNG69" s="241"/>
      <c r="UNH69" s="244"/>
      <c r="UNI69" s="244"/>
      <c r="UNJ69" s="244"/>
      <c r="UNK69" s="241"/>
      <c r="UNL69" s="241"/>
      <c r="UNM69" s="244"/>
      <c r="UNN69" s="241"/>
      <c r="UNO69" s="241"/>
      <c r="UNP69" s="244"/>
      <c r="UNQ69" s="244"/>
      <c r="UNR69" s="244"/>
      <c r="UNS69" s="241"/>
      <c r="UNT69" s="241"/>
      <c r="UNU69" s="244"/>
      <c r="UNV69" s="241"/>
      <c r="UNW69" s="241"/>
      <c r="UNX69" s="244"/>
      <c r="UNY69" s="244"/>
      <c r="UNZ69" s="244"/>
      <c r="UOA69" s="241"/>
      <c r="UOB69" s="241"/>
      <c r="UOC69" s="244"/>
      <c r="UOD69" s="241"/>
      <c r="UOE69" s="241"/>
      <c r="UOF69" s="244"/>
      <c r="UOG69" s="244"/>
      <c r="UOH69" s="244"/>
      <c r="UOI69" s="241"/>
      <c r="UOJ69" s="241"/>
      <c r="UOK69" s="244"/>
      <c r="UOL69" s="241"/>
      <c r="UOM69" s="241"/>
      <c r="UON69" s="244"/>
      <c r="UOO69" s="244"/>
      <c r="UOP69" s="244"/>
      <c r="UOQ69" s="241"/>
      <c r="UOR69" s="241"/>
      <c r="UOS69" s="244"/>
      <c r="UOT69" s="241"/>
      <c r="UOU69" s="241"/>
      <c r="UOV69" s="244"/>
      <c r="UOW69" s="244"/>
      <c r="UOX69" s="244"/>
      <c r="UOY69" s="241"/>
      <c r="UOZ69" s="241"/>
      <c r="UPA69" s="244"/>
      <c r="UPB69" s="241"/>
      <c r="UPC69" s="241"/>
      <c r="UPD69" s="244"/>
      <c r="UPE69" s="244"/>
      <c r="UPF69" s="244"/>
      <c r="UPG69" s="241"/>
      <c r="UPH69" s="241"/>
      <c r="UPI69" s="244"/>
      <c r="UPJ69" s="241"/>
      <c r="UPK69" s="241"/>
      <c r="UPL69" s="244"/>
      <c r="UPM69" s="244"/>
      <c r="UPN69" s="244"/>
      <c r="UPO69" s="241"/>
      <c r="UPP69" s="241"/>
      <c r="UPQ69" s="244"/>
      <c r="UPR69" s="241"/>
      <c r="UPS69" s="241"/>
      <c r="UPT69" s="244"/>
      <c r="UPU69" s="244"/>
      <c r="UPV69" s="244"/>
      <c r="UPW69" s="241"/>
      <c r="UPX69" s="241"/>
      <c r="UPY69" s="244"/>
      <c r="UPZ69" s="241"/>
      <c r="UQA69" s="241"/>
      <c r="UQB69" s="244"/>
      <c r="UQC69" s="244"/>
      <c r="UQD69" s="244"/>
      <c r="UQE69" s="241"/>
      <c r="UQF69" s="241"/>
      <c r="UQG69" s="244"/>
      <c r="UQH69" s="241"/>
      <c r="UQI69" s="241"/>
      <c r="UQJ69" s="244"/>
      <c r="UQK69" s="244"/>
      <c r="UQL69" s="244"/>
      <c r="UQM69" s="241"/>
      <c r="UQN69" s="241"/>
      <c r="UQO69" s="244"/>
      <c r="UQP69" s="241"/>
      <c r="UQQ69" s="241"/>
      <c r="UQR69" s="244"/>
      <c r="UQS69" s="244"/>
      <c r="UQT69" s="244"/>
      <c r="UQU69" s="241"/>
      <c r="UQV69" s="241"/>
      <c r="UQW69" s="244"/>
      <c r="UQX69" s="241"/>
      <c r="UQY69" s="241"/>
      <c r="UQZ69" s="244"/>
      <c r="URA69" s="244"/>
      <c r="URB69" s="244"/>
      <c r="URC69" s="241"/>
      <c r="URD69" s="241"/>
      <c r="URE69" s="244"/>
      <c r="URF69" s="241"/>
      <c r="URG69" s="241"/>
      <c r="URH69" s="244"/>
      <c r="URI69" s="244"/>
      <c r="URJ69" s="244"/>
      <c r="URK69" s="241"/>
      <c r="URL69" s="241"/>
      <c r="URM69" s="244"/>
      <c r="URN69" s="241"/>
      <c r="URO69" s="241"/>
      <c r="URP69" s="244"/>
      <c r="URQ69" s="244"/>
      <c r="URR69" s="244"/>
      <c r="URS69" s="241"/>
      <c r="URT69" s="241"/>
      <c r="URU69" s="244"/>
      <c r="URV69" s="241"/>
      <c r="URW69" s="241"/>
      <c r="URX69" s="244"/>
      <c r="URY69" s="244"/>
      <c r="URZ69" s="244"/>
      <c r="USA69" s="241"/>
      <c r="USB69" s="241"/>
      <c r="USC69" s="244"/>
      <c r="USD69" s="241"/>
      <c r="USE69" s="241"/>
      <c r="USF69" s="244"/>
      <c r="USG69" s="244"/>
      <c r="USH69" s="244"/>
      <c r="USI69" s="241"/>
      <c r="USJ69" s="241"/>
      <c r="USK69" s="244"/>
      <c r="USL69" s="241"/>
      <c r="USM69" s="241"/>
      <c r="USN69" s="244"/>
      <c r="USO69" s="244"/>
      <c r="USP69" s="244"/>
      <c r="USQ69" s="241"/>
      <c r="USR69" s="241"/>
      <c r="USS69" s="244"/>
      <c r="UST69" s="241"/>
      <c r="USU69" s="241"/>
      <c r="USV69" s="244"/>
      <c r="USW69" s="244"/>
      <c r="USX69" s="244"/>
      <c r="USY69" s="241"/>
      <c r="USZ69" s="241"/>
      <c r="UTA69" s="244"/>
      <c r="UTB69" s="241"/>
      <c r="UTC69" s="241"/>
      <c r="UTD69" s="244"/>
      <c r="UTE69" s="244"/>
      <c r="UTF69" s="244"/>
      <c r="UTG69" s="241"/>
      <c r="UTH69" s="241"/>
      <c r="UTI69" s="244"/>
      <c r="UTJ69" s="241"/>
      <c r="UTK69" s="241"/>
      <c r="UTL69" s="244"/>
      <c r="UTM69" s="244"/>
      <c r="UTN69" s="244"/>
      <c r="UTO69" s="241"/>
      <c r="UTP69" s="241"/>
      <c r="UTQ69" s="244"/>
      <c r="UTR69" s="241"/>
      <c r="UTS69" s="241"/>
      <c r="UTT69" s="244"/>
      <c r="UTU69" s="244"/>
      <c r="UTV69" s="244"/>
      <c r="UTW69" s="241"/>
      <c r="UTX69" s="241"/>
      <c r="UTY69" s="244"/>
      <c r="UTZ69" s="241"/>
      <c r="UUA69" s="241"/>
      <c r="UUB69" s="244"/>
      <c r="UUC69" s="244"/>
      <c r="UUD69" s="244"/>
      <c r="UUE69" s="241"/>
      <c r="UUF69" s="241"/>
      <c r="UUG69" s="244"/>
      <c r="UUH69" s="241"/>
      <c r="UUI69" s="241"/>
      <c r="UUJ69" s="244"/>
      <c r="UUK69" s="244"/>
      <c r="UUL69" s="244"/>
      <c r="UUM69" s="241"/>
      <c r="UUN69" s="241"/>
      <c r="UUO69" s="244"/>
      <c r="UUP69" s="241"/>
      <c r="UUQ69" s="241"/>
      <c r="UUR69" s="244"/>
      <c r="UUS69" s="244"/>
      <c r="UUT69" s="244"/>
      <c r="UUU69" s="241"/>
      <c r="UUV69" s="241"/>
      <c r="UUW69" s="244"/>
      <c r="UUX69" s="241"/>
      <c r="UUY69" s="241"/>
      <c r="UUZ69" s="244"/>
      <c r="UVA69" s="244"/>
      <c r="UVB69" s="244"/>
      <c r="UVC69" s="241"/>
      <c r="UVD69" s="241"/>
      <c r="UVE69" s="244"/>
      <c r="UVF69" s="241"/>
      <c r="UVG69" s="241"/>
      <c r="UVH69" s="244"/>
      <c r="UVI69" s="244"/>
      <c r="UVJ69" s="244"/>
      <c r="UVK69" s="241"/>
      <c r="UVL69" s="241"/>
      <c r="UVM69" s="244"/>
      <c r="UVN69" s="241"/>
      <c r="UVO69" s="241"/>
      <c r="UVP69" s="244"/>
      <c r="UVQ69" s="244"/>
      <c r="UVR69" s="244"/>
      <c r="UVS69" s="241"/>
      <c r="UVT69" s="241"/>
      <c r="UVU69" s="244"/>
      <c r="UVV69" s="241"/>
      <c r="UVW69" s="241"/>
      <c r="UVX69" s="244"/>
      <c r="UVY69" s="244"/>
      <c r="UVZ69" s="244"/>
      <c r="UWA69" s="241"/>
      <c r="UWB69" s="241"/>
      <c r="UWC69" s="244"/>
      <c r="UWD69" s="241"/>
      <c r="UWE69" s="241"/>
      <c r="UWF69" s="244"/>
      <c r="UWG69" s="244"/>
      <c r="UWH69" s="244"/>
      <c r="UWI69" s="241"/>
      <c r="UWJ69" s="241"/>
      <c r="UWK69" s="244"/>
      <c r="UWL69" s="241"/>
      <c r="UWM69" s="241"/>
      <c r="UWN69" s="244"/>
      <c r="UWO69" s="244"/>
      <c r="UWP69" s="244"/>
      <c r="UWQ69" s="241"/>
      <c r="UWR69" s="241"/>
      <c r="UWS69" s="244"/>
      <c r="UWT69" s="241"/>
      <c r="UWU69" s="241"/>
      <c r="UWV69" s="244"/>
      <c r="UWW69" s="244"/>
      <c r="UWX69" s="244"/>
      <c r="UWY69" s="241"/>
      <c r="UWZ69" s="241"/>
      <c r="UXA69" s="244"/>
      <c r="UXB69" s="241"/>
      <c r="UXC69" s="241"/>
      <c r="UXD69" s="244"/>
      <c r="UXE69" s="244"/>
      <c r="UXF69" s="244"/>
      <c r="UXG69" s="241"/>
      <c r="UXH69" s="241"/>
      <c r="UXI69" s="244"/>
      <c r="UXJ69" s="241"/>
      <c r="UXK69" s="241"/>
      <c r="UXL69" s="244"/>
      <c r="UXM69" s="244"/>
      <c r="UXN69" s="244"/>
      <c r="UXO69" s="241"/>
      <c r="UXP69" s="241"/>
      <c r="UXQ69" s="244"/>
      <c r="UXR69" s="241"/>
      <c r="UXS69" s="241"/>
      <c r="UXT69" s="244"/>
      <c r="UXU69" s="244"/>
      <c r="UXV69" s="244"/>
      <c r="UXW69" s="241"/>
      <c r="UXX69" s="241"/>
      <c r="UXY69" s="244"/>
      <c r="UXZ69" s="241"/>
      <c r="UYA69" s="241"/>
      <c r="UYB69" s="244"/>
      <c r="UYC69" s="244"/>
      <c r="UYD69" s="244"/>
      <c r="UYE69" s="241"/>
      <c r="UYF69" s="241"/>
      <c r="UYG69" s="244"/>
      <c r="UYH69" s="241"/>
      <c r="UYI69" s="241"/>
      <c r="UYJ69" s="244"/>
      <c r="UYK69" s="244"/>
      <c r="UYL69" s="244"/>
      <c r="UYM69" s="241"/>
      <c r="UYN69" s="241"/>
      <c r="UYO69" s="244"/>
      <c r="UYP69" s="241"/>
      <c r="UYQ69" s="241"/>
      <c r="UYR69" s="244"/>
      <c r="UYS69" s="244"/>
      <c r="UYT69" s="244"/>
      <c r="UYU69" s="241"/>
      <c r="UYV69" s="241"/>
      <c r="UYW69" s="244"/>
      <c r="UYX69" s="241"/>
      <c r="UYY69" s="241"/>
      <c r="UYZ69" s="244"/>
      <c r="UZA69" s="244"/>
      <c r="UZB69" s="244"/>
      <c r="UZC69" s="241"/>
      <c r="UZD69" s="241"/>
      <c r="UZE69" s="244"/>
      <c r="UZF69" s="241"/>
      <c r="UZG69" s="241"/>
      <c r="UZH69" s="244"/>
      <c r="UZI69" s="244"/>
      <c r="UZJ69" s="244"/>
      <c r="UZK69" s="241"/>
      <c r="UZL69" s="241"/>
      <c r="UZM69" s="244"/>
      <c r="UZN69" s="241"/>
      <c r="UZO69" s="241"/>
      <c r="UZP69" s="244"/>
      <c r="UZQ69" s="244"/>
      <c r="UZR69" s="244"/>
      <c r="UZS69" s="241"/>
      <c r="UZT69" s="241"/>
      <c r="UZU69" s="244"/>
      <c r="UZV69" s="241"/>
      <c r="UZW69" s="241"/>
      <c r="UZX69" s="244"/>
      <c r="UZY69" s="244"/>
      <c r="UZZ69" s="244"/>
      <c r="VAA69" s="241"/>
      <c r="VAB69" s="241"/>
      <c r="VAC69" s="244"/>
      <c r="VAD69" s="241"/>
      <c r="VAE69" s="241"/>
      <c r="VAF69" s="244"/>
      <c r="VAG69" s="244"/>
      <c r="VAH69" s="244"/>
      <c r="VAI69" s="241"/>
      <c r="VAJ69" s="241"/>
      <c r="VAK69" s="244"/>
      <c r="VAL69" s="241"/>
      <c r="VAM69" s="241"/>
      <c r="VAN69" s="244"/>
      <c r="VAO69" s="244"/>
      <c r="VAP69" s="244"/>
      <c r="VAQ69" s="241"/>
      <c r="VAR69" s="241"/>
      <c r="VAS69" s="244"/>
      <c r="VAT69" s="241"/>
      <c r="VAU69" s="241"/>
      <c r="VAV69" s="244"/>
      <c r="VAW69" s="244"/>
      <c r="VAX69" s="244"/>
      <c r="VAY69" s="241"/>
      <c r="VAZ69" s="241"/>
      <c r="VBA69" s="244"/>
      <c r="VBB69" s="241"/>
      <c r="VBC69" s="241"/>
      <c r="VBD69" s="244"/>
      <c r="VBE69" s="244"/>
      <c r="VBF69" s="244"/>
      <c r="VBG69" s="241"/>
      <c r="VBH69" s="241"/>
      <c r="VBI69" s="244"/>
      <c r="VBJ69" s="241"/>
      <c r="VBK69" s="241"/>
      <c r="VBL69" s="244"/>
      <c r="VBM69" s="244"/>
      <c r="VBN69" s="244"/>
      <c r="VBO69" s="241"/>
      <c r="VBP69" s="241"/>
      <c r="VBQ69" s="244"/>
      <c r="VBR69" s="241"/>
      <c r="VBS69" s="241"/>
      <c r="VBT69" s="244"/>
      <c r="VBU69" s="244"/>
      <c r="VBV69" s="244"/>
      <c r="VBW69" s="241"/>
      <c r="VBX69" s="241"/>
      <c r="VBY69" s="244"/>
      <c r="VBZ69" s="241"/>
      <c r="VCA69" s="241"/>
      <c r="VCB69" s="244"/>
      <c r="VCC69" s="244"/>
      <c r="VCD69" s="244"/>
      <c r="VCE69" s="241"/>
      <c r="VCF69" s="241"/>
      <c r="VCG69" s="244"/>
      <c r="VCH69" s="241"/>
      <c r="VCI69" s="241"/>
      <c r="VCJ69" s="244"/>
      <c r="VCK69" s="244"/>
      <c r="VCL69" s="244"/>
      <c r="VCM69" s="241"/>
      <c r="VCN69" s="241"/>
      <c r="VCO69" s="244"/>
      <c r="VCP69" s="241"/>
      <c r="VCQ69" s="241"/>
      <c r="VCR69" s="244"/>
      <c r="VCS69" s="244"/>
      <c r="VCT69" s="244"/>
      <c r="VCU69" s="241"/>
      <c r="VCV69" s="241"/>
      <c r="VCW69" s="244"/>
      <c r="VCX69" s="241"/>
      <c r="VCY69" s="241"/>
      <c r="VCZ69" s="244"/>
      <c r="VDA69" s="244"/>
      <c r="VDB69" s="244"/>
      <c r="VDC69" s="241"/>
      <c r="VDD69" s="241"/>
      <c r="VDE69" s="244"/>
      <c r="VDF69" s="241"/>
      <c r="VDG69" s="241"/>
      <c r="VDH69" s="244"/>
      <c r="VDI69" s="244"/>
      <c r="VDJ69" s="244"/>
      <c r="VDK69" s="241"/>
      <c r="VDL69" s="241"/>
      <c r="VDM69" s="244"/>
      <c r="VDN69" s="241"/>
      <c r="VDO69" s="241"/>
      <c r="VDP69" s="244"/>
      <c r="VDQ69" s="244"/>
      <c r="VDR69" s="244"/>
      <c r="VDS69" s="241"/>
      <c r="VDT69" s="241"/>
      <c r="VDU69" s="244"/>
      <c r="VDV69" s="241"/>
      <c r="VDW69" s="241"/>
      <c r="VDX69" s="244"/>
      <c r="VDY69" s="244"/>
      <c r="VDZ69" s="244"/>
      <c r="VEA69" s="241"/>
      <c r="VEB69" s="241"/>
      <c r="VEC69" s="244"/>
      <c r="VED69" s="241"/>
      <c r="VEE69" s="241"/>
      <c r="VEF69" s="244"/>
      <c r="VEG69" s="244"/>
      <c r="VEH69" s="244"/>
      <c r="VEI69" s="241"/>
      <c r="VEJ69" s="241"/>
      <c r="VEK69" s="244"/>
      <c r="VEL69" s="241"/>
      <c r="VEM69" s="241"/>
      <c r="VEN69" s="244"/>
      <c r="VEO69" s="244"/>
      <c r="VEP69" s="244"/>
      <c r="VEQ69" s="241"/>
      <c r="VER69" s="241"/>
      <c r="VES69" s="244"/>
      <c r="VET69" s="241"/>
      <c r="VEU69" s="241"/>
      <c r="VEV69" s="244"/>
      <c r="VEW69" s="244"/>
      <c r="VEX69" s="244"/>
      <c r="VEY69" s="241"/>
      <c r="VEZ69" s="241"/>
      <c r="VFA69" s="244"/>
      <c r="VFB69" s="241"/>
      <c r="VFC69" s="241"/>
      <c r="VFD69" s="244"/>
      <c r="VFE69" s="244"/>
      <c r="VFF69" s="244"/>
      <c r="VFG69" s="241"/>
      <c r="VFH69" s="241"/>
      <c r="VFI69" s="244"/>
      <c r="VFJ69" s="241"/>
      <c r="VFK69" s="241"/>
      <c r="VFL69" s="244"/>
      <c r="VFM69" s="244"/>
      <c r="VFN69" s="244"/>
      <c r="VFO69" s="241"/>
      <c r="VFP69" s="241"/>
      <c r="VFQ69" s="244"/>
      <c r="VFR69" s="241"/>
      <c r="VFS69" s="241"/>
      <c r="VFT69" s="244"/>
      <c r="VFU69" s="244"/>
      <c r="VFV69" s="244"/>
      <c r="VFW69" s="241"/>
      <c r="VFX69" s="241"/>
      <c r="VFY69" s="244"/>
      <c r="VFZ69" s="241"/>
      <c r="VGA69" s="241"/>
      <c r="VGB69" s="244"/>
      <c r="VGC69" s="244"/>
      <c r="VGD69" s="244"/>
      <c r="VGE69" s="241"/>
      <c r="VGF69" s="241"/>
      <c r="VGG69" s="244"/>
      <c r="VGH69" s="241"/>
      <c r="VGI69" s="241"/>
      <c r="VGJ69" s="244"/>
      <c r="VGK69" s="244"/>
      <c r="VGL69" s="244"/>
      <c r="VGM69" s="241"/>
      <c r="VGN69" s="241"/>
      <c r="VGO69" s="244"/>
      <c r="VGP69" s="241"/>
      <c r="VGQ69" s="241"/>
      <c r="VGR69" s="244"/>
      <c r="VGS69" s="244"/>
      <c r="VGT69" s="244"/>
      <c r="VGU69" s="241"/>
      <c r="VGV69" s="241"/>
      <c r="VGW69" s="244"/>
      <c r="VGX69" s="241"/>
      <c r="VGY69" s="241"/>
      <c r="VGZ69" s="244"/>
      <c r="VHA69" s="244"/>
      <c r="VHB69" s="244"/>
      <c r="VHC69" s="241"/>
      <c r="VHD69" s="241"/>
      <c r="VHE69" s="244"/>
      <c r="VHF69" s="241"/>
      <c r="VHG69" s="241"/>
      <c r="VHH69" s="244"/>
      <c r="VHI69" s="244"/>
      <c r="VHJ69" s="244"/>
      <c r="VHK69" s="241"/>
      <c r="VHL69" s="241"/>
      <c r="VHM69" s="244"/>
      <c r="VHN69" s="241"/>
      <c r="VHO69" s="241"/>
      <c r="VHP69" s="244"/>
      <c r="VHQ69" s="244"/>
      <c r="VHR69" s="244"/>
      <c r="VHS69" s="241"/>
      <c r="VHT69" s="241"/>
      <c r="VHU69" s="244"/>
      <c r="VHV69" s="241"/>
      <c r="VHW69" s="241"/>
      <c r="VHX69" s="244"/>
      <c r="VHY69" s="244"/>
      <c r="VHZ69" s="244"/>
      <c r="VIA69" s="241"/>
      <c r="VIB69" s="241"/>
      <c r="VIC69" s="244"/>
      <c r="VID69" s="241"/>
      <c r="VIE69" s="241"/>
      <c r="VIF69" s="244"/>
      <c r="VIG69" s="244"/>
      <c r="VIH69" s="244"/>
      <c r="VII69" s="241"/>
      <c r="VIJ69" s="241"/>
      <c r="VIK69" s="244"/>
      <c r="VIL69" s="241"/>
      <c r="VIM69" s="241"/>
      <c r="VIN69" s="244"/>
      <c r="VIO69" s="244"/>
      <c r="VIP69" s="244"/>
      <c r="VIQ69" s="241"/>
      <c r="VIR69" s="241"/>
      <c r="VIS69" s="244"/>
      <c r="VIT69" s="241"/>
      <c r="VIU69" s="241"/>
      <c r="VIV69" s="244"/>
      <c r="VIW69" s="244"/>
      <c r="VIX69" s="244"/>
      <c r="VIY69" s="241"/>
      <c r="VIZ69" s="241"/>
      <c r="VJA69" s="244"/>
      <c r="VJB69" s="241"/>
      <c r="VJC69" s="241"/>
      <c r="VJD69" s="244"/>
      <c r="VJE69" s="244"/>
      <c r="VJF69" s="244"/>
      <c r="VJG69" s="241"/>
      <c r="VJH69" s="241"/>
      <c r="VJI69" s="244"/>
      <c r="VJJ69" s="241"/>
      <c r="VJK69" s="241"/>
      <c r="VJL69" s="244"/>
      <c r="VJM69" s="244"/>
      <c r="VJN69" s="244"/>
      <c r="VJO69" s="241"/>
      <c r="VJP69" s="241"/>
      <c r="VJQ69" s="244"/>
      <c r="VJR69" s="241"/>
      <c r="VJS69" s="241"/>
      <c r="VJT69" s="244"/>
      <c r="VJU69" s="244"/>
      <c r="VJV69" s="244"/>
      <c r="VJW69" s="241"/>
      <c r="VJX69" s="241"/>
      <c r="VJY69" s="244"/>
      <c r="VJZ69" s="241"/>
      <c r="VKA69" s="241"/>
      <c r="VKB69" s="244"/>
      <c r="VKC69" s="244"/>
      <c r="VKD69" s="244"/>
      <c r="VKE69" s="241"/>
      <c r="VKF69" s="241"/>
      <c r="VKG69" s="244"/>
      <c r="VKH69" s="241"/>
      <c r="VKI69" s="241"/>
      <c r="VKJ69" s="244"/>
      <c r="VKK69" s="244"/>
      <c r="VKL69" s="244"/>
      <c r="VKM69" s="241"/>
      <c r="VKN69" s="241"/>
      <c r="VKO69" s="244"/>
      <c r="VKP69" s="241"/>
      <c r="VKQ69" s="241"/>
      <c r="VKR69" s="244"/>
      <c r="VKS69" s="244"/>
      <c r="VKT69" s="244"/>
      <c r="VKU69" s="241"/>
      <c r="VKV69" s="241"/>
      <c r="VKW69" s="244"/>
      <c r="VKX69" s="241"/>
      <c r="VKY69" s="241"/>
      <c r="VKZ69" s="244"/>
      <c r="VLA69" s="244"/>
      <c r="VLB69" s="244"/>
      <c r="VLC69" s="241"/>
      <c r="VLD69" s="241"/>
      <c r="VLE69" s="244"/>
      <c r="VLF69" s="241"/>
      <c r="VLG69" s="241"/>
      <c r="VLH69" s="244"/>
      <c r="VLI69" s="244"/>
      <c r="VLJ69" s="244"/>
      <c r="VLK69" s="241"/>
      <c r="VLL69" s="241"/>
      <c r="VLM69" s="244"/>
      <c r="VLN69" s="241"/>
      <c r="VLO69" s="241"/>
      <c r="VLP69" s="244"/>
      <c r="VLQ69" s="244"/>
      <c r="VLR69" s="244"/>
      <c r="VLS69" s="241"/>
      <c r="VLT69" s="241"/>
      <c r="VLU69" s="244"/>
      <c r="VLV69" s="241"/>
      <c r="VLW69" s="241"/>
      <c r="VLX69" s="244"/>
      <c r="VLY69" s="244"/>
      <c r="VLZ69" s="244"/>
      <c r="VMA69" s="241"/>
      <c r="VMB69" s="241"/>
      <c r="VMC69" s="244"/>
      <c r="VMD69" s="241"/>
      <c r="VME69" s="241"/>
      <c r="VMF69" s="244"/>
      <c r="VMG69" s="244"/>
      <c r="VMH69" s="244"/>
      <c r="VMI69" s="241"/>
      <c r="VMJ69" s="241"/>
      <c r="VMK69" s="244"/>
      <c r="VML69" s="241"/>
      <c r="VMM69" s="241"/>
      <c r="VMN69" s="244"/>
      <c r="VMO69" s="244"/>
      <c r="VMP69" s="244"/>
      <c r="VMQ69" s="241"/>
      <c r="VMR69" s="241"/>
      <c r="VMS69" s="244"/>
      <c r="VMT69" s="241"/>
      <c r="VMU69" s="241"/>
      <c r="VMV69" s="244"/>
      <c r="VMW69" s="244"/>
      <c r="VMX69" s="244"/>
      <c r="VMY69" s="241"/>
      <c r="VMZ69" s="241"/>
      <c r="VNA69" s="244"/>
      <c r="VNB69" s="241"/>
      <c r="VNC69" s="241"/>
      <c r="VND69" s="244"/>
      <c r="VNE69" s="244"/>
      <c r="VNF69" s="244"/>
      <c r="VNG69" s="241"/>
      <c r="VNH69" s="241"/>
      <c r="VNI69" s="244"/>
      <c r="VNJ69" s="241"/>
      <c r="VNK69" s="241"/>
      <c r="VNL69" s="244"/>
      <c r="VNM69" s="244"/>
      <c r="VNN69" s="244"/>
      <c r="VNO69" s="241"/>
      <c r="VNP69" s="241"/>
      <c r="VNQ69" s="244"/>
      <c r="VNR69" s="241"/>
      <c r="VNS69" s="241"/>
      <c r="VNT69" s="244"/>
      <c r="VNU69" s="244"/>
      <c r="VNV69" s="244"/>
      <c r="VNW69" s="241"/>
      <c r="VNX69" s="241"/>
      <c r="VNY69" s="244"/>
      <c r="VNZ69" s="241"/>
      <c r="VOA69" s="241"/>
      <c r="VOB69" s="244"/>
      <c r="VOC69" s="244"/>
      <c r="VOD69" s="244"/>
      <c r="VOE69" s="241"/>
      <c r="VOF69" s="241"/>
      <c r="VOG69" s="244"/>
      <c r="VOH69" s="241"/>
      <c r="VOI69" s="241"/>
      <c r="VOJ69" s="244"/>
      <c r="VOK69" s="244"/>
      <c r="VOL69" s="244"/>
      <c r="VOM69" s="241"/>
      <c r="VON69" s="241"/>
      <c r="VOO69" s="244"/>
      <c r="VOP69" s="241"/>
      <c r="VOQ69" s="241"/>
      <c r="VOR69" s="244"/>
      <c r="VOS69" s="244"/>
      <c r="VOT69" s="244"/>
      <c r="VOU69" s="241"/>
      <c r="VOV69" s="241"/>
      <c r="VOW69" s="244"/>
      <c r="VOX69" s="241"/>
      <c r="VOY69" s="241"/>
      <c r="VOZ69" s="244"/>
      <c r="VPA69" s="244"/>
      <c r="VPB69" s="244"/>
      <c r="VPC69" s="241"/>
      <c r="VPD69" s="241"/>
      <c r="VPE69" s="244"/>
      <c r="VPF69" s="241"/>
      <c r="VPG69" s="241"/>
      <c r="VPH69" s="244"/>
      <c r="VPI69" s="244"/>
      <c r="VPJ69" s="244"/>
      <c r="VPK69" s="241"/>
      <c r="VPL69" s="241"/>
      <c r="VPM69" s="244"/>
      <c r="VPN69" s="241"/>
      <c r="VPO69" s="241"/>
      <c r="VPP69" s="244"/>
      <c r="VPQ69" s="244"/>
      <c r="VPR69" s="244"/>
      <c r="VPS69" s="241"/>
      <c r="VPT69" s="241"/>
      <c r="VPU69" s="244"/>
      <c r="VPV69" s="241"/>
      <c r="VPW69" s="241"/>
      <c r="VPX69" s="244"/>
      <c r="VPY69" s="244"/>
      <c r="VPZ69" s="244"/>
      <c r="VQA69" s="241"/>
      <c r="VQB69" s="241"/>
      <c r="VQC69" s="244"/>
      <c r="VQD69" s="241"/>
      <c r="VQE69" s="241"/>
      <c r="VQF69" s="244"/>
      <c r="VQG69" s="244"/>
      <c r="VQH69" s="244"/>
      <c r="VQI69" s="241"/>
      <c r="VQJ69" s="241"/>
      <c r="VQK69" s="244"/>
      <c r="VQL69" s="241"/>
      <c r="VQM69" s="241"/>
      <c r="VQN69" s="244"/>
      <c r="VQO69" s="244"/>
      <c r="VQP69" s="244"/>
      <c r="VQQ69" s="241"/>
      <c r="VQR69" s="241"/>
      <c r="VQS69" s="244"/>
      <c r="VQT69" s="241"/>
      <c r="VQU69" s="241"/>
      <c r="VQV69" s="244"/>
      <c r="VQW69" s="244"/>
      <c r="VQX69" s="244"/>
      <c r="VQY69" s="241"/>
      <c r="VQZ69" s="241"/>
      <c r="VRA69" s="244"/>
      <c r="VRB69" s="241"/>
      <c r="VRC69" s="241"/>
      <c r="VRD69" s="244"/>
      <c r="VRE69" s="244"/>
      <c r="VRF69" s="244"/>
      <c r="VRG69" s="241"/>
      <c r="VRH69" s="241"/>
      <c r="VRI69" s="244"/>
      <c r="VRJ69" s="241"/>
      <c r="VRK69" s="241"/>
      <c r="VRL69" s="244"/>
      <c r="VRM69" s="244"/>
      <c r="VRN69" s="244"/>
      <c r="VRO69" s="241"/>
      <c r="VRP69" s="241"/>
      <c r="VRQ69" s="244"/>
      <c r="VRR69" s="241"/>
      <c r="VRS69" s="241"/>
      <c r="VRT69" s="244"/>
      <c r="VRU69" s="244"/>
      <c r="VRV69" s="244"/>
      <c r="VRW69" s="241"/>
      <c r="VRX69" s="241"/>
      <c r="VRY69" s="244"/>
      <c r="VRZ69" s="241"/>
      <c r="VSA69" s="241"/>
      <c r="VSB69" s="244"/>
      <c r="VSC69" s="244"/>
      <c r="VSD69" s="244"/>
      <c r="VSE69" s="241"/>
      <c r="VSF69" s="241"/>
      <c r="VSG69" s="244"/>
      <c r="VSH69" s="241"/>
      <c r="VSI69" s="241"/>
      <c r="VSJ69" s="244"/>
      <c r="VSK69" s="244"/>
      <c r="VSL69" s="244"/>
      <c r="VSM69" s="241"/>
      <c r="VSN69" s="241"/>
      <c r="VSO69" s="244"/>
      <c r="VSP69" s="241"/>
      <c r="VSQ69" s="241"/>
      <c r="VSR69" s="244"/>
      <c r="VSS69" s="244"/>
      <c r="VST69" s="244"/>
      <c r="VSU69" s="241"/>
      <c r="VSV69" s="241"/>
      <c r="VSW69" s="244"/>
      <c r="VSX69" s="241"/>
      <c r="VSY69" s="241"/>
      <c r="VSZ69" s="244"/>
      <c r="VTA69" s="244"/>
      <c r="VTB69" s="244"/>
      <c r="VTC69" s="241"/>
      <c r="VTD69" s="241"/>
      <c r="VTE69" s="244"/>
      <c r="VTF69" s="241"/>
      <c r="VTG69" s="241"/>
      <c r="VTH69" s="244"/>
      <c r="VTI69" s="244"/>
      <c r="VTJ69" s="244"/>
      <c r="VTK69" s="241"/>
      <c r="VTL69" s="241"/>
      <c r="VTM69" s="244"/>
      <c r="VTN69" s="241"/>
      <c r="VTO69" s="241"/>
      <c r="VTP69" s="244"/>
      <c r="VTQ69" s="244"/>
      <c r="VTR69" s="244"/>
      <c r="VTS69" s="241"/>
      <c r="VTT69" s="241"/>
      <c r="VTU69" s="244"/>
      <c r="VTV69" s="241"/>
      <c r="VTW69" s="241"/>
      <c r="VTX69" s="244"/>
      <c r="VTY69" s="244"/>
      <c r="VTZ69" s="244"/>
      <c r="VUA69" s="241"/>
      <c r="VUB69" s="241"/>
      <c r="VUC69" s="244"/>
      <c r="VUD69" s="241"/>
      <c r="VUE69" s="241"/>
      <c r="VUF69" s="244"/>
      <c r="VUG69" s="244"/>
      <c r="VUH69" s="244"/>
      <c r="VUI69" s="241"/>
      <c r="VUJ69" s="241"/>
      <c r="VUK69" s="244"/>
      <c r="VUL69" s="241"/>
      <c r="VUM69" s="241"/>
      <c r="VUN69" s="244"/>
      <c r="VUO69" s="244"/>
      <c r="VUP69" s="244"/>
      <c r="VUQ69" s="241"/>
      <c r="VUR69" s="241"/>
      <c r="VUS69" s="244"/>
      <c r="VUT69" s="241"/>
      <c r="VUU69" s="241"/>
      <c r="VUV69" s="244"/>
      <c r="VUW69" s="244"/>
      <c r="VUX69" s="244"/>
      <c r="VUY69" s="241"/>
      <c r="VUZ69" s="241"/>
      <c r="VVA69" s="244"/>
      <c r="VVB69" s="241"/>
      <c r="VVC69" s="241"/>
      <c r="VVD69" s="244"/>
      <c r="VVE69" s="244"/>
      <c r="VVF69" s="244"/>
      <c r="VVG69" s="241"/>
      <c r="VVH69" s="241"/>
      <c r="VVI69" s="244"/>
      <c r="VVJ69" s="241"/>
      <c r="VVK69" s="241"/>
      <c r="VVL69" s="244"/>
      <c r="VVM69" s="244"/>
      <c r="VVN69" s="244"/>
      <c r="VVO69" s="241"/>
      <c r="VVP69" s="241"/>
      <c r="VVQ69" s="244"/>
      <c r="VVR69" s="241"/>
      <c r="VVS69" s="241"/>
      <c r="VVT69" s="244"/>
      <c r="VVU69" s="244"/>
      <c r="VVV69" s="244"/>
      <c r="VVW69" s="241"/>
      <c r="VVX69" s="241"/>
      <c r="VVY69" s="244"/>
      <c r="VVZ69" s="241"/>
      <c r="VWA69" s="241"/>
      <c r="VWB69" s="244"/>
      <c r="VWC69" s="244"/>
      <c r="VWD69" s="244"/>
      <c r="VWE69" s="241"/>
      <c r="VWF69" s="241"/>
      <c r="VWG69" s="244"/>
      <c r="VWH69" s="241"/>
      <c r="VWI69" s="241"/>
      <c r="VWJ69" s="244"/>
      <c r="VWK69" s="244"/>
      <c r="VWL69" s="244"/>
      <c r="VWM69" s="241"/>
      <c r="VWN69" s="241"/>
      <c r="VWO69" s="244"/>
      <c r="VWP69" s="241"/>
      <c r="VWQ69" s="241"/>
      <c r="VWR69" s="244"/>
      <c r="VWS69" s="244"/>
      <c r="VWT69" s="244"/>
      <c r="VWU69" s="241"/>
      <c r="VWV69" s="241"/>
      <c r="VWW69" s="244"/>
      <c r="VWX69" s="241"/>
      <c r="VWY69" s="241"/>
      <c r="VWZ69" s="244"/>
      <c r="VXA69" s="244"/>
      <c r="VXB69" s="244"/>
      <c r="VXC69" s="241"/>
      <c r="VXD69" s="241"/>
      <c r="VXE69" s="244"/>
      <c r="VXF69" s="241"/>
      <c r="VXG69" s="241"/>
      <c r="VXH69" s="244"/>
      <c r="VXI69" s="244"/>
      <c r="VXJ69" s="244"/>
      <c r="VXK69" s="241"/>
      <c r="VXL69" s="241"/>
      <c r="VXM69" s="244"/>
      <c r="VXN69" s="241"/>
      <c r="VXO69" s="241"/>
      <c r="VXP69" s="244"/>
      <c r="VXQ69" s="244"/>
      <c r="VXR69" s="244"/>
      <c r="VXS69" s="241"/>
      <c r="VXT69" s="241"/>
      <c r="VXU69" s="244"/>
      <c r="VXV69" s="241"/>
      <c r="VXW69" s="241"/>
      <c r="VXX69" s="244"/>
      <c r="VXY69" s="244"/>
      <c r="VXZ69" s="244"/>
      <c r="VYA69" s="241"/>
      <c r="VYB69" s="241"/>
      <c r="VYC69" s="244"/>
      <c r="VYD69" s="241"/>
      <c r="VYE69" s="241"/>
      <c r="VYF69" s="244"/>
      <c r="VYG69" s="244"/>
      <c r="VYH69" s="244"/>
      <c r="VYI69" s="241"/>
      <c r="VYJ69" s="241"/>
      <c r="VYK69" s="244"/>
      <c r="VYL69" s="241"/>
      <c r="VYM69" s="241"/>
      <c r="VYN69" s="244"/>
      <c r="VYO69" s="244"/>
      <c r="VYP69" s="244"/>
      <c r="VYQ69" s="241"/>
      <c r="VYR69" s="241"/>
      <c r="VYS69" s="244"/>
      <c r="VYT69" s="241"/>
      <c r="VYU69" s="241"/>
      <c r="VYV69" s="244"/>
      <c r="VYW69" s="244"/>
      <c r="VYX69" s="244"/>
      <c r="VYY69" s="241"/>
      <c r="VYZ69" s="241"/>
      <c r="VZA69" s="244"/>
      <c r="VZB69" s="241"/>
      <c r="VZC69" s="241"/>
      <c r="VZD69" s="244"/>
      <c r="VZE69" s="244"/>
      <c r="VZF69" s="244"/>
      <c r="VZG69" s="241"/>
      <c r="VZH69" s="241"/>
      <c r="VZI69" s="244"/>
      <c r="VZJ69" s="241"/>
      <c r="VZK69" s="241"/>
      <c r="VZL69" s="244"/>
      <c r="VZM69" s="244"/>
      <c r="VZN69" s="244"/>
      <c r="VZO69" s="241"/>
      <c r="VZP69" s="241"/>
      <c r="VZQ69" s="244"/>
      <c r="VZR69" s="241"/>
      <c r="VZS69" s="241"/>
      <c r="VZT69" s="244"/>
      <c r="VZU69" s="244"/>
      <c r="VZV69" s="244"/>
      <c r="VZW69" s="241"/>
      <c r="VZX69" s="241"/>
      <c r="VZY69" s="244"/>
      <c r="VZZ69" s="241"/>
      <c r="WAA69" s="241"/>
      <c r="WAB69" s="244"/>
      <c r="WAC69" s="244"/>
      <c r="WAD69" s="244"/>
      <c r="WAE69" s="241"/>
      <c r="WAF69" s="241"/>
      <c r="WAG69" s="244"/>
      <c r="WAH69" s="241"/>
      <c r="WAI69" s="241"/>
      <c r="WAJ69" s="244"/>
      <c r="WAK69" s="244"/>
      <c r="WAL69" s="244"/>
      <c r="WAM69" s="241"/>
      <c r="WAN69" s="241"/>
      <c r="WAO69" s="244"/>
      <c r="WAP69" s="241"/>
      <c r="WAQ69" s="241"/>
      <c r="WAR69" s="244"/>
      <c r="WAS69" s="244"/>
      <c r="WAT69" s="244"/>
      <c r="WAU69" s="241"/>
      <c r="WAV69" s="241"/>
      <c r="WAW69" s="244"/>
      <c r="WAX69" s="241"/>
      <c r="WAY69" s="241"/>
      <c r="WAZ69" s="244"/>
      <c r="WBA69" s="244"/>
      <c r="WBB69" s="244"/>
      <c r="WBC69" s="241"/>
      <c r="WBD69" s="241"/>
      <c r="WBE69" s="244"/>
      <c r="WBF69" s="241"/>
      <c r="WBG69" s="241"/>
      <c r="WBH69" s="244"/>
      <c r="WBI69" s="244"/>
      <c r="WBJ69" s="244"/>
      <c r="WBK69" s="241"/>
      <c r="WBL69" s="241"/>
      <c r="WBM69" s="244"/>
      <c r="WBN69" s="241"/>
      <c r="WBO69" s="241"/>
      <c r="WBP69" s="244"/>
      <c r="WBQ69" s="244"/>
      <c r="WBR69" s="244"/>
      <c r="WBS69" s="241"/>
      <c r="WBT69" s="241"/>
      <c r="WBU69" s="244"/>
      <c r="WBV69" s="241"/>
      <c r="WBW69" s="241"/>
      <c r="WBX69" s="244"/>
      <c r="WBY69" s="244"/>
      <c r="WBZ69" s="244"/>
      <c r="WCA69" s="241"/>
      <c r="WCB69" s="241"/>
      <c r="WCC69" s="244"/>
      <c r="WCD69" s="241"/>
      <c r="WCE69" s="241"/>
      <c r="WCF69" s="244"/>
      <c r="WCG69" s="244"/>
      <c r="WCH69" s="244"/>
      <c r="WCI69" s="241"/>
      <c r="WCJ69" s="241"/>
      <c r="WCK69" s="244"/>
      <c r="WCL69" s="241"/>
      <c r="WCM69" s="241"/>
      <c r="WCN69" s="244"/>
      <c r="WCO69" s="244"/>
      <c r="WCP69" s="244"/>
      <c r="WCQ69" s="241"/>
      <c r="WCR69" s="241"/>
      <c r="WCS69" s="244"/>
      <c r="WCT69" s="241"/>
      <c r="WCU69" s="241"/>
      <c r="WCV69" s="244"/>
      <c r="WCW69" s="244"/>
      <c r="WCX69" s="244"/>
      <c r="WCY69" s="241"/>
      <c r="WCZ69" s="241"/>
      <c r="WDA69" s="244"/>
      <c r="WDB69" s="241"/>
      <c r="WDC69" s="241"/>
      <c r="WDD69" s="244"/>
      <c r="WDE69" s="244"/>
      <c r="WDF69" s="244"/>
      <c r="WDG69" s="241"/>
      <c r="WDH69" s="241"/>
      <c r="WDI69" s="244"/>
      <c r="WDJ69" s="241"/>
      <c r="WDK69" s="241"/>
      <c r="WDL69" s="244"/>
      <c r="WDM69" s="244"/>
      <c r="WDN69" s="244"/>
      <c r="WDO69" s="241"/>
      <c r="WDP69" s="241"/>
      <c r="WDQ69" s="244"/>
      <c r="WDR69" s="241"/>
      <c r="WDS69" s="241"/>
      <c r="WDT69" s="244"/>
      <c r="WDU69" s="244"/>
      <c r="WDV69" s="244"/>
      <c r="WDW69" s="241"/>
      <c r="WDX69" s="241"/>
      <c r="WDY69" s="244"/>
      <c r="WDZ69" s="241"/>
      <c r="WEA69" s="241"/>
      <c r="WEB69" s="244"/>
      <c r="WEC69" s="244"/>
      <c r="WED69" s="244"/>
      <c r="WEE69" s="241"/>
      <c r="WEF69" s="241"/>
      <c r="WEG69" s="244"/>
      <c r="WEH69" s="241"/>
      <c r="WEI69" s="241"/>
      <c r="WEJ69" s="244"/>
      <c r="WEK69" s="244"/>
      <c r="WEL69" s="244"/>
      <c r="WEM69" s="241"/>
      <c r="WEN69" s="241"/>
      <c r="WEO69" s="244"/>
      <c r="WEP69" s="241"/>
      <c r="WEQ69" s="241"/>
      <c r="WER69" s="244"/>
      <c r="WES69" s="244"/>
      <c r="WET69" s="244"/>
      <c r="WEU69" s="241"/>
      <c r="WEV69" s="241"/>
      <c r="WEW69" s="244"/>
      <c r="WEX69" s="241"/>
      <c r="WEY69" s="241"/>
      <c r="WEZ69" s="244"/>
      <c r="WFA69" s="244"/>
      <c r="WFB69" s="244"/>
      <c r="WFC69" s="241"/>
      <c r="WFD69" s="241"/>
      <c r="WFE69" s="244"/>
      <c r="WFF69" s="241"/>
      <c r="WFG69" s="241"/>
      <c r="WFH69" s="244"/>
      <c r="WFI69" s="244"/>
      <c r="WFJ69" s="244"/>
      <c r="WFK69" s="241"/>
      <c r="WFL69" s="241"/>
      <c r="WFM69" s="244"/>
      <c r="WFN69" s="241"/>
      <c r="WFO69" s="241"/>
      <c r="WFP69" s="244"/>
      <c r="WFQ69" s="244"/>
      <c r="WFR69" s="244"/>
      <c r="WFS69" s="241"/>
      <c r="WFT69" s="241"/>
      <c r="WFU69" s="244"/>
      <c r="WFV69" s="241"/>
      <c r="WFW69" s="241"/>
      <c r="WFX69" s="244"/>
      <c r="WFY69" s="244"/>
      <c r="WFZ69" s="244"/>
      <c r="WGA69" s="241"/>
      <c r="WGB69" s="241"/>
      <c r="WGC69" s="244"/>
      <c r="WGD69" s="241"/>
      <c r="WGE69" s="241"/>
      <c r="WGF69" s="244"/>
      <c r="WGG69" s="244"/>
      <c r="WGH69" s="244"/>
      <c r="WGI69" s="241"/>
      <c r="WGJ69" s="241"/>
      <c r="WGK69" s="244"/>
      <c r="WGL69" s="241"/>
      <c r="WGM69" s="241"/>
      <c r="WGN69" s="244"/>
      <c r="WGO69" s="244"/>
      <c r="WGP69" s="244"/>
      <c r="WGQ69" s="241"/>
      <c r="WGR69" s="241"/>
      <c r="WGS69" s="244"/>
      <c r="WGT69" s="241"/>
      <c r="WGU69" s="241"/>
      <c r="WGV69" s="244"/>
      <c r="WGW69" s="244"/>
      <c r="WGX69" s="244"/>
      <c r="WGY69" s="241"/>
      <c r="WGZ69" s="241"/>
      <c r="WHA69" s="244"/>
      <c r="WHB69" s="241"/>
      <c r="WHC69" s="241"/>
      <c r="WHD69" s="244"/>
      <c r="WHE69" s="244"/>
      <c r="WHF69" s="244"/>
      <c r="WHG69" s="241"/>
      <c r="WHH69" s="241"/>
      <c r="WHI69" s="244"/>
      <c r="WHJ69" s="241"/>
      <c r="WHK69" s="241"/>
      <c r="WHL69" s="244"/>
      <c r="WHM69" s="244"/>
      <c r="WHN69" s="244"/>
      <c r="WHO69" s="241"/>
      <c r="WHP69" s="241"/>
      <c r="WHQ69" s="244"/>
      <c r="WHR69" s="241"/>
      <c r="WHS69" s="241"/>
      <c r="WHT69" s="244"/>
      <c r="WHU69" s="244"/>
      <c r="WHV69" s="244"/>
      <c r="WHW69" s="241"/>
      <c r="WHX69" s="241"/>
      <c r="WHY69" s="244"/>
      <c r="WHZ69" s="241"/>
      <c r="WIA69" s="241"/>
      <c r="WIB69" s="244"/>
      <c r="WIC69" s="244"/>
      <c r="WID69" s="244"/>
      <c r="WIE69" s="241"/>
      <c r="WIF69" s="241"/>
      <c r="WIG69" s="244"/>
      <c r="WIH69" s="241"/>
      <c r="WII69" s="241"/>
      <c r="WIJ69" s="244"/>
      <c r="WIK69" s="244"/>
      <c r="WIL69" s="244"/>
      <c r="WIM69" s="241"/>
      <c r="WIN69" s="241"/>
      <c r="WIO69" s="244"/>
      <c r="WIP69" s="241"/>
      <c r="WIQ69" s="241"/>
      <c r="WIR69" s="244"/>
      <c r="WIS69" s="244"/>
      <c r="WIT69" s="244"/>
      <c r="WIU69" s="241"/>
      <c r="WIV69" s="241"/>
      <c r="WIW69" s="244"/>
      <c r="WIX69" s="241"/>
      <c r="WIY69" s="241"/>
      <c r="WIZ69" s="244"/>
      <c r="WJA69" s="244"/>
      <c r="WJB69" s="244"/>
      <c r="WJC69" s="241"/>
      <c r="WJD69" s="241"/>
      <c r="WJE69" s="244"/>
      <c r="WJF69" s="241"/>
      <c r="WJG69" s="241"/>
      <c r="WJH69" s="244"/>
      <c r="WJI69" s="244"/>
      <c r="WJJ69" s="244"/>
      <c r="WJK69" s="241"/>
      <c r="WJL69" s="241"/>
      <c r="WJM69" s="244"/>
      <c r="WJN69" s="241"/>
      <c r="WJO69" s="241"/>
      <c r="WJP69" s="244"/>
      <c r="WJQ69" s="244"/>
      <c r="WJR69" s="244"/>
      <c r="WJS69" s="241"/>
      <c r="WJT69" s="241"/>
      <c r="WJU69" s="244"/>
      <c r="WJV69" s="241"/>
      <c r="WJW69" s="241"/>
      <c r="WJX69" s="244"/>
      <c r="WJY69" s="244"/>
      <c r="WJZ69" s="244"/>
      <c r="WKA69" s="241"/>
      <c r="WKB69" s="241"/>
      <c r="WKC69" s="244"/>
      <c r="WKD69" s="241"/>
      <c r="WKE69" s="241"/>
      <c r="WKF69" s="244"/>
      <c r="WKG69" s="244"/>
      <c r="WKH69" s="244"/>
      <c r="WKI69" s="241"/>
      <c r="WKJ69" s="241"/>
      <c r="WKK69" s="244"/>
      <c r="WKL69" s="241"/>
      <c r="WKM69" s="241"/>
      <c r="WKN69" s="244"/>
      <c r="WKO69" s="244"/>
      <c r="WKP69" s="244"/>
      <c r="WKQ69" s="241"/>
      <c r="WKR69" s="241"/>
      <c r="WKS69" s="244"/>
      <c r="WKT69" s="241"/>
      <c r="WKU69" s="241"/>
      <c r="WKV69" s="244"/>
      <c r="WKW69" s="244"/>
      <c r="WKX69" s="244"/>
      <c r="WKY69" s="241"/>
      <c r="WKZ69" s="241"/>
      <c r="WLA69" s="244"/>
      <c r="WLB69" s="241"/>
      <c r="WLC69" s="241"/>
      <c r="WLD69" s="244"/>
      <c r="WLE69" s="244"/>
      <c r="WLF69" s="244"/>
      <c r="WLG69" s="241"/>
      <c r="WLH69" s="241"/>
      <c r="WLI69" s="244"/>
      <c r="WLJ69" s="241"/>
      <c r="WLK69" s="241"/>
      <c r="WLL69" s="244"/>
      <c r="WLM69" s="244"/>
      <c r="WLN69" s="244"/>
      <c r="WLO69" s="241"/>
      <c r="WLP69" s="241"/>
      <c r="WLQ69" s="244"/>
      <c r="WLR69" s="241"/>
      <c r="WLS69" s="241"/>
      <c r="WLT69" s="244"/>
      <c r="WLU69" s="244"/>
      <c r="WLV69" s="244"/>
      <c r="WLW69" s="241"/>
      <c r="WLX69" s="241"/>
      <c r="WLY69" s="244"/>
      <c r="WLZ69" s="241"/>
      <c r="WMA69" s="241"/>
      <c r="WMB69" s="244"/>
      <c r="WMC69" s="244"/>
      <c r="WMD69" s="244"/>
      <c r="WME69" s="241"/>
      <c r="WMF69" s="241"/>
      <c r="WMG69" s="244"/>
      <c r="WMH69" s="241"/>
      <c r="WMI69" s="241"/>
      <c r="WMJ69" s="244"/>
      <c r="WMK69" s="244"/>
      <c r="WML69" s="244"/>
      <c r="WMM69" s="241"/>
      <c r="WMN69" s="241"/>
      <c r="WMO69" s="244"/>
      <c r="WMP69" s="241"/>
      <c r="WMQ69" s="241"/>
      <c r="WMR69" s="244"/>
      <c r="WMS69" s="244"/>
      <c r="WMT69" s="244"/>
      <c r="WMU69" s="241"/>
      <c r="WMV69" s="241"/>
      <c r="WMW69" s="244"/>
      <c r="WMX69" s="241"/>
      <c r="WMY69" s="241"/>
      <c r="WMZ69" s="244"/>
      <c r="WNA69" s="244"/>
      <c r="WNB69" s="244"/>
      <c r="WNC69" s="241"/>
      <c r="WND69" s="241"/>
      <c r="WNE69" s="244"/>
      <c r="WNF69" s="241"/>
      <c r="WNG69" s="241"/>
      <c r="WNH69" s="244"/>
      <c r="WNI69" s="244"/>
      <c r="WNJ69" s="244"/>
      <c r="WNK69" s="241"/>
      <c r="WNL69" s="241"/>
      <c r="WNM69" s="244"/>
      <c r="WNN69" s="241"/>
      <c r="WNO69" s="241"/>
      <c r="WNP69" s="244"/>
      <c r="WNQ69" s="244"/>
      <c r="WNR69" s="244"/>
      <c r="WNS69" s="241"/>
      <c r="WNT69" s="241"/>
      <c r="WNU69" s="244"/>
      <c r="WNV69" s="241"/>
      <c r="WNW69" s="241"/>
      <c r="WNX69" s="244"/>
      <c r="WNY69" s="244"/>
      <c r="WNZ69" s="244"/>
      <c r="WOA69" s="241"/>
      <c r="WOB69" s="241"/>
      <c r="WOC69" s="244"/>
      <c r="WOD69" s="241"/>
      <c r="WOE69" s="241"/>
      <c r="WOF69" s="244"/>
      <c r="WOG69" s="244"/>
      <c r="WOH69" s="244"/>
      <c r="WOI69" s="241"/>
      <c r="WOJ69" s="241"/>
      <c r="WOK69" s="244"/>
      <c r="WOL69" s="241"/>
      <c r="WOM69" s="241"/>
      <c r="WON69" s="244"/>
      <c r="WOO69" s="244"/>
      <c r="WOP69" s="244"/>
      <c r="WOQ69" s="241"/>
      <c r="WOR69" s="241"/>
      <c r="WOS69" s="244"/>
      <c r="WOT69" s="241"/>
      <c r="WOU69" s="241"/>
      <c r="WOV69" s="244"/>
      <c r="WOW69" s="244"/>
      <c r="WOX69" s="244"/>
      <c r="WOY69" s="241"/>
      <c r="WOZ69" s="241"/>
      <c r="WPA69" s="244"/>
      <c r="WPB69" s="241"/>
      <c r="WPC69" s="241"/>
      <c r="WPD69" s="244"/>
      <c r="WPE69" s="244"/>
      <c r="WPF69" s="244"/>
      <c r="WPG69" s="241"/>
      <c r="WPH69" s="241"/>
      <c r="WPI69" s="244"/>
      <c r="WPJ69" s="241"/>
      <c r="WPK69" s="241"/>
      <c r="WPL69" s="244"/>
      <c r="WPM69" s="244"/>
      <c r="WPN69" s="244"/>
      <c r="WPO69" s="241"/>
      <c r="WPP69" s="241"/>
      <c r="WPQ69" s="244"/>
      <c r="WPR69" s="241"/>
      <c r="WPS69" s="241"/>
      <c r="WPT69" s="244"/>
      <c r="WPU69" s="244"/>
      <c r="WPV69" s="244"/>
      <c r="WPW69" s="241"/>
      <c r="WPX69" s="241"/>
      <c r="WPY69" s="244"/>
      <c r="WPZ69" s="241"/>
      <c r="WQA69" s="241"/>
      <c r="WQB69" s="244"/>
      <c r="WQC69" s="244"/>
      <c r="WQD69" s="244"/>
      <c r="WQE69" s="241"/>
      <c r="WQF69" s="241"/>
      <c r="WQG69" s="244"/>
      <c r="WQH69" s="241"/>
      <c r="WQI69" s="241"/>
      <c r="WQJ69" s="244"/>
      <c r="WQK69" s="244"/>
      <c r="WQL69" s="244"/>
      <c r="WQM69" s="241"/>
      <c r="WQN69" s="241"/>
      <c r="WQO69" s="244"/>
      <c r="WQP69" s="241"/>
      <c r="WQQ69" s="241"/>
      <c r="WQR69" s="244"/>
      <c r="WQS69" s="244"/>
      <c r="WQT69" s="244"/>
      <c r="WQU69" s="241"/>
      <c r="WQV69" s="241"/>
      <c r="WQW69" s="244"/>
      <c r="WQX69" s="241"/>
      <c r="WQY69" s="241"/>
      <c r="WQZ69" s="244"/>
      <c r="WRA69" s="244"/>
      <c r="WRB69" s="244"/>
      <c r="WRC69" s="241"/>
      <c r="WRD69" s="241"/>
      <c r="WRE69" s="244"/>
      <c r="WRF69" s="241"/>
      <c r="WRG69" s="241"/>
      <c r="WRH69" s="244"/>
      <c r="WRI69" s="244"/>
      <c r="WRJ69" s="244"/>
      <c r="WRK69" s="241"/>
      <c r="WRL69" s="241"/>
      <c r="WRM69" s="244"/>
      <c r="WRN69" s="241"/>
      <c r="WRO69" s="241"/>
      <c r="WRP69" s="244"/>
      <c r="WRQ69" s="244"/>
      <c r="WRR69" s="244"/>
      <c r="WRS69" s="241"/>
      <c r="WRT69" s="241"/>
      <c r="WRU69" s="244"/>
      <c r="WRV69" s="241"/>
      <c r="WRW69" s="241"/>
      <c r="WRX69" s="244"/>
      <c r="WRY69" s="244"/>
      <c r="WRZ69" s="244"/>
      <c r="WSA69" s="241"/>
      <c r="WSB69" s="241"/>
      <c r="WSC69" s="244"/>
      <c r="WSD69" s="241"/>
      <c r="WSE69" s="241"/>
      <c r="WSF69" s="244"/>
      <c r="WSG69" s="244"/>
      <c r="WSH69" s="244"/>
      <c r="WSI69" s="241"/>
      <c r="WSJ69" s="241"/>
      <c r="WSK69" s="244"/>
      <c r="WSL69" s="241"/>
      <c r="WSM69" s="241"/>
      <c r="WSN69" s="244"/>
      <c r="WSO69" s="244"/>
      <c r="WSP69" s="244"/>
      <c r="WSQ69" s="241"/>
      <c r="WSR69" s="241"/>
      <c r="WSS69" s="244"/>
      <c r="WST69" s="241"/>
      <c r="WSU69" s="241"/>
      <c r="WSV69" s="244"/>
      <c r="WSW69" s="244"/>
      <c r="WSX69" s="244"/>
      <c r="WSY69" s="241"/>
      <c r="WSZ69" s="241"/>
      <c r="WTA69" s="244"/>
      <c r="WTB69" s="241"/>
      <c r="WTC69" s="241"/>
      <c r="WTD69" s="244"/>
      <c r="WTE69" s="244"/>
      <c r="WTF69" s="244"/>
      <c r="WTG69" s="241"/>
      <c r="WTH69" s="241"/>
      <c r="WTI69" s="244"/>
      <c r="WTJ69" s="241"/>
      <c r="WTK69" s="241"/>
      <c r="WTL69" s="244"/>
      <c r="WTM69" s="244"/>
      <c r="WTN69" s="244"/>
      <c r="WTO69" s="241"/>
      <c r="WTP69" s="241"/>
      <c r="WTQ69" s="244"/>
      <c r="WTR69" s="241"/>
      <c r="WTS69" s="241"/>
      <c r="WTT69" s="244"/>
      <c r="WTU69" s="244"/>
      <c r="WTV69" s="244"/>
      <c r="WTW69" s="241"/>
      <c r="WTX69" s="241"/>
      <c r="WTY69" s="244"/>
      <c r="WTZ69" s="241"/>
      <c r="WUA69" s="241"/>
      <c r="WUB69" s="244"/>
      <c r="WUC69" s="244"/>
      <c r="WUD69" s="244"/>
      <c r="WUE69" s="241"/>
      <c r="WUF69" s="241"/>
      <c r="WUG69" s="244"/>
      <c r="WUH69" s="241"/>
      <c r="WUI69" s="241"/>
      <c r="WUJ69" s="244"/>
      <c r="WUK69" s="244"/>
      <c r="WUL69" s="244"/>
      <c r="WUM69" s="241"/>
      <c r="WUN69" s="241"/>
      <c r="WUO69" s="244"/>
      <c r="WUP69" s="241"/>
      <c r="WUQ69" s="241"/>
      <c r="WUR69" s="244"/>
      <c r="WUS69" s="244"/>
      <c r="WUT69" s="244"/>
      <c r="WUU69" s="241"/>
      <c r="WUV69" s="241"/>
      <c r="WUW69" s="244"/>
      <c r="WUX69" s="241"/>
      <c r="WUY69" s="241"/>
      <c r="WUZ69" s="244"/>
      <c r="WVA69" s="244"/>
      <c r="WVB69" s="244"/>
      <c r="WVC69" s="241"/>
      <c r="WVD69" s="241"/>
      <c r="WVE69" s="244"/>
      <c r="WVF69" s="241"/>
      <c r="WVG69" s="241"/>
      <c r="WVH69" s="244"/>
      <c r="WVI69" s="244"/>
      <c r="WVJ69" s="244"/>
      <c r="WVK69" s="241"/>
      <c r="WVL69" s="241"/>
      <c r="WVM69" s="244"/>
      <c r="WVN69" s="241"/>
      <c r="WVO69" s="241"/>
      <c r="WVP69" s="244"/>
      <c r="WVQ69" s="244"/>
      <c r="WVR69" s="244"/>
      <c r="WVS69" s="241"/>
      <c r="WVT69" s="241"/>
      <c r="WVU69" s="244"/>
      <c r="WVV69" s="241"/>
      <c r="WVW69" s="241"/>
      <c r="WVX69" s="244"/>
      <c r="WVY69" s="244"/>
      <c r="WVZ69" s="244"/>
      <c r="WWA69" s="241"/>
      <c r="WWB69" s="241"/>
      <c r="WWC69" s="244"/>
      <c r="WWD69" s="241"/>
      <c r="WWE69" s="241"/>
      <c r="WWF69" s="244"/>
      <c r="WWG69" s="244"/>
      <c r="WWH69" s="244"/>
      <c r="WWI69" s="241"/>
      <c r="WWJ69" s="241"/>
      <c r="WWK69" s="244"/>
      <c r="WWL69" s="241"/>
      <c r="WWM69" s="241"/>
      <c r="WWN69" s="244"/>
      <c r="WWO69" s="244"/>
      <c r="WWP69" s="244"/>
      <c r="WWQ69" s="241"/>
      <c r="WWR69" s="241"/>
      <c r="WWS69" s="244"/>
      <c r="WWT69" s="241"/>
      <c r="WWU69" s="241"/>
      <c r="WWV69" s="244"/>
      <c r="WWW69" s="244"/>
      <c r="WWX69" s="244"/>
      <c r="WWY69" s="241"/>
      <c r="WWZ69" s="241"/>
      <c r="WXA69" s="244"/>
      <c r="WXB69" s="241"/>
      <c r="WXC69" s="241"/>
      <c r="WXD69" s="244"/>
      <c r="WXE69" s="244"/>
      <c r="WXF69" s="244"/>
      <c r="WXG69" s="241"/>
      <c r="WXH69" s="241"/>
      <c r="WXI69" s="244"/>
      <c r="WXJ69" s="241"/>
      <c r="WXK69" s="241"/>
      <c r="WXL69" s="244"/>
      <c r="WXM69" s="244"/>
      <c r="WXN69" s="244"/>
      <c r="WXO69" s="241"/>
      <c r="WXP69" s="241"/>
      <c r="WXQ69" s="244"/>
      <c r="WXR69" s="241"/>
      <c r="WXS69" s="241"/>
      <c r="WXT69" s="244"/>
      <c r="WXU69" s="244"/>
      <c r="WXV69" s="244"/>
      <c r="WXW69" s="241"/>
      <c r="WXX69" s="241"/>
      <c r="WXY69" s="244"/>
      <c r="WXZ69" s="241"/>
      <c r="WYA69" s="241"/>
      <c r="WYB69" s="244"/>
      <c r="WYC69" s="244"/>
      <c r="WYD69" s="244"/>
      <c r="WYE69" s="241"/>
      <c r="WYF69" s="241"/>
      <c r="WYG69" s="244"/>
      <c r="WYH69" s="241"/>
      <c r="WYI69" s="241"/>
      <c r="WYJ69" s="244"/>
      <c r="WYK69" s="244"/>
      <c r="WYL69" s="244"/>
      <c r="WYM69" s="241"/>
      <c r="WYN69" s="241"/>
      <c r="WYO69" s="244"/>
      <c r="WYP69" s="241"/>
      <c r="WYQ69" s="241"/>
      <c r="WYR69" s="244"/>
      <c r="WYS69" s="244"/>
      <c r="WYT69" s="244"/>
      <c r="WYU69" s="241"/>
      <c r="WYV69" s="241"/>
      <c r="WYW69" s="244"/>
      <c r="WYX69" s="241"/>
      <c r="WYY69" s="241"/>
      <c r="WYZ69" s="244"/>
      <c r="WZA69" s="244"/>
      <c r="WZB69" s="244"/>
      <c r="WZC69" s="241"/>
      <c r="WZD69" s="241"/>
      <c r="WZE69" s="244"/>
      <c r="WZF69" s="241"/>
      <c r="WZG69" s="241"/>
      <c r="WZH69" s="244"/>
      <c r="WZI69" s="244"/>
      <c r="WZJ69" s="244"/>
      <c r="WZK69" s="241"/>
      <c r="WZL69" s="241"/>
      <c r="WZM69" s="244"/>
      <c r="WZN69" s="241"/>
      <c r="WZO69" s="241"/>
      <c r="WZP69" s="244"/>
      <c r="WZQ69" s="244"/>
      <c r="WZR69" s="244"/>
      <c r="WZS69" s="241"/>
      <c r="WZT69" s="241"/>
      <c r="WZU69" s="244"/>
      <c r="WZV69" s="241"/>
      <c r="WZW69" s="241"/>
      <c r="WZX69" s="244"/>
      <c r="WZY69" s="244"/>
      <c r="WZZ69" s="244"/>
      <c r="XAA69" s="241"/>
      <c r="XAB69" s="241"/>
      <c r="XAC69" s="244"/>
      <c r="XAD69" s="241"/>
      <c r="XAE69" s="241"/>
      <c r="XAF69" s="244"/>
      <c r="XAG69" s="244"/>
      <c r="XAH69" s="244"/>
      <c r="XAI69" s="241"/>
      <c r="XAJ69" s="241"/>
      <c r="XAK69" s="244"/>
      <c r="XAL69" s="241"/>
      <c r="XAM69" s="241"/>
      <c r="XAN69" s="244"/>
      <c r="XAO69" s="244"/>
      <c r="XAP69" s="244"/>
      <c r="XAQ69" s="241"/>
      <c r="XAR69" s="241"/>
      <c r="XAS69" s="244"/>
      <c r="XAT69" s="241"/>
      <c r="XAU69" s="241"/>
      <c r="XAV69" s="244"/>
      <c r="XAW69" s="244"/>
      <c r="XAX69" s="244"/>
      <c r="XAY69" s="241"/>
      <c r="XAZ69" s="241"/>
      <c r="XBA69" s="244"/>
      <c r="XBB69" s="241"/>
      <c r="XBC69" s="241"/>
      <c r="XBD69" s="244"/>
      <c r="XBE69" s="244"/>
      <c r="XBF69" s="244"/>
      <c r="XBG69" s="241"/>
      <c r="XBH69" s="241"/>
      <c r="XBI69" s="244"/>
      <c r="XBJ69" s="241"/>
      <c r="XBK69" s="241"/>
      <c r="XBL69" s="244"/>
      <c r="XBM69" s="244"/>
      <c r="XBN69" s="244"/>
      <c r="XBO69" s="241"/>
      <c r="XBP69" s="241"/>
      <c r="XBQ69" s="244"/>
      <c r="XBR69" s="241"/>
      <c r="XBS69" s="241"/>
      <c r="XBT69" s="244"/>
      <c r="XBU69" s="244"/>
      <c r="XBV69" s="244"/>
      <c r="XBW69" s="241"/>
      <c r="XBX69" s="241"/>
      <c r="XBY69" s="244"/>
      <c r="XBZ69" s="241"/>
      <c r="XCA69" s="241"/>
      <c r="XCB69" s="244"/>
      <c r="XCC69" s="244"/>
      <c r="XCD69" s="244"/>
      <c r="XCE69" s="241"/>
      <c r="XCF69" s="241"/>
      <c r="XCG69" s="244"/>
      <c r="XCH69" s="241"/>
      <c r="XCI69" s="241"/>
      <c r="XCJ69" s="244"/>
      <c r="XCK69" s="244"/>
      <c r="XCL69" s="244"/>
      <c r="XCM69" s="241"/>
      <c r="XCN69" s="241"/>
      <c r="XCO69" s="244"/>
      <c r="XCP69" s="241"/>
      <c r="XCQ69" s="241"/>
      <c r="XCR69" s="244"/>
      <c r="XCS69" s="244"/>
      <c r="XCT69" s="244"/>
      <c r="XCU69" s="241"/>
      <c r="XCV69" s="241"/>
      <c r="XCW69" s="244"/>
      <c r="XCX69" s="241"/>
      <c r="XCY69" s="241"/>
      <c r="XCZ69" s="244"/>
      <c r="XDA69" s="244"/>
      <c r="XDB69" s="244"/>
      <c r="XDC69" s="241"/>
      <c r="XDD69" s="241"/>
      <c r="XDE69" s="244"/>
      <c r="XDF69" s="241"/>
      <c r="XDG69" s="241"/>
      <c r="XDH69" s="244"/>
      <c r="XDI69" s="244"/>
      <c r="XDJ69" s="244"/>
      <c r="XDK69" s="241"/>
      <c r="XDL69" s="241"/>
      <c r="XDM69" s="244"/>
      <c r="XDN69" s="241"/>
      <c r="XDO69" s="241"/>
      <c r="XDP69" s="244"/>
      <c r="XDQ69" s="244"/>
      <c r="XDR69" s="244"/>
      <c r="XDS69" s="241"/>
      <c r="XDT69" s="241"/>
      <c r="XDU69" s="244"/>
      <c r="XDV69" s="241"/>
      <c r="XDW69" s="241"/>
      <c r="XDX69" s="244"/>
      <c r="XDY69" s="244"/>
      <c r="XDZ69" s="244"/>
      <c r="XEA69" s="241"/>
      <c r="XEB69" s="241"/>
      <c r="XEC69" s="244"/>
      <c r="XED69" s="241"/>
      <c r="XEE69" s="241"/>
      <c r="XEF69" s="244"/>
      <c r="XEG69" s="244"/>
      <c r="XEH69" s="244"/>
      <c r="XEI69" s="241"/>
      <c r="XEJ69" s="241"/>
      <c r="XEK69" s="244"/>
      <c r="XEL69" s="241"/>
      <c r="XEM69" s="241"/>
      <c r="XEN69" s="244"/>
      <c r="XEO69" s="244"/>
      <c r="XEP69" s="244"/>
      <c r="XEQ69" s="241"/>
      <c r="XER69" s="241"/>
      <c r="XES69" s="244"/>
      <c r="XET69" s="241"/>
      <c r="XEU69" s="241"/>
      <c r="XEV69" s="244"/>
      <c r="XEW69" s="244"/>
      <c r="XEX69" s="244"/>
      <c r="XEY69" s="241"/>
      <c r="XEZ69" s="241"/>
      <c r="XFA69" s="244"/>
      <c r="XFB69" s="241"/>
      <c r="XFC69" s="241"/>
    </row>
    <row r="70" spans="1:16383" s="182" customFormat="1" ht="92.4">
      <c r="A70" s="263">
        <v>50</v>
      </c>
      <c r="B70" s="255" t="s">
        <v>4091</v>
      </c>
      <c r="C70" s="255" t="s">
        <v>58</v>
      </c>
      <c r="D70" s="263">
        <v>8</v>
      </c>
      <c r="E70" s="1271" t="s">
        <v>4092</v>
      </c>
      <c r="F70" s="255" t="s">
        <v>4093</v>
      </c>
      <c r="G70" s="255" t="s">
        <v>4094</v>
      </c>
      <c r="H70" s="238"/>
      <c r="I70" s="232"/>
      <c r="J70" s="236"/>
      <c r="K70" s="239"/>
      <c r="L70" s="240"/>
      <c r="M70" s="246"/>
      <c r="N70" s="246"/>
      <c r="O70" s="246"/>
      <c r="P70" s="246"/>
      <c r="Q70" s="246"/>
      <c r="R70" s="246"/>
      <c r="S70" s="246"/>
      <c r="T70" s="246"/>
      <c r="U70" s="239"/>
      <c r="V70" s="239"/>
      <c r="W70" s="240"/>
      <c r="X70" s="240"/>
      <c r="Y70" s="240"/>
      <c r="Z70" s="239"/>
      <c r="AA70" s="239"/>
      <c r="AB70" s="240"/>
      <c r="AC70" s="239"/>
      <c r="AD70" s="239"/>
      <c r="AE70" s="240"/>
      <c r="AF70" s="240"/>
      <c r="AG70" s="240"/>
      <c r="AH70" s="239"/>
      <c r="AI70" s="239"/>
      <c r="AJ70" s="240"/>
      <c r="AK70" s="239"/>
      <c r="AL70" s="239"/>
      <c r="AM70" s="240"/>
      <c r="AN70" s="240"/>
      <c r="AO70" s="240"/>
      <c r="AP70" s="239"/>
      <c r="AQ70" s="239"/>
      <c r="AR70" s="240"/>
      <c r="AS70" s="239"/>
      <c r="AT70" s="239"/>
      <c r="AU70" s="240"/>
      <c r="AV70" s="240"/>
      <c r="AW70" s="240"/>
      <c r="AX70" s="239"/>
      <c r="AY70" s="239"/>
      <c r="AZ70" s="240"/>
      <c r="BA70" s="239"/>
      <c r="BB70" s="239"/>
      <c r="BC70" s="240"/>
      <c r="BD70" s="240"/>
      <c r="BE70" s="240"/>
      <c r="BF70" s="239"/>
      <c r="BG70" s="239"/>
      <c r="BH70" s="240"/>
      <c r="BI70" s="239"/>
      <c r="BJ70" s="239"/>
      <c r="BK70" s="240"/>
      <c r="BL70" s="240"/>
      <c r="BM70" s="240"/>
      <c r="BN70" s="239"/>
      <c r="BO70" s="239"/>
      <c r="BP70" s="240"/>
      <c r="BQ70" s="239"/>
      <c r="BR70" s="239"/>
      <c r="BS70" s="240"/>
      <c r="BT70" s="240"/>
      <c r="BU70" s="240"/>
      <c r="BV70" s="239"/>
      <c r="BW70" s="239"/>
      <c r="BX70" s="240"/>
      <c r="BY70" s="239"/>
      <c r="BZ70" s="239"/>
      <c r="CA70" s="240"/>
      <c r="CB70" s="240"/>
      <c r="CC70" s="240"/>
      <c r="CD70" s="239"/>
      <c r="CE70" s="239"/>
      <c r="CF70" s="240"/>
      <c r="CG70" s="239"/>
      <c r="CH70" s="239"/>
      <c r="CI70" s="240"/>
      <c r="CJ70" s="240"/>
      <c r="CK70" s="240"/>
      <c r="CL70" s="239"/>
      <c r="CM70" s="239"/>
      <c r="CN70" s="240"/>
      <c r="CO70" s="239"/>
      <c r="CP70" s="239"/>
      <c r="CQ70" s="240"/>
      <c r="CR70" s="240"/>
      <c r="CS70" s="240"/>
      <c r="CT70" s="239"/>
      <c r="CU70" s="239"/>
      <c r="CV70" s="240"/>
      <c r="CW70" s="239"/>
      <c r="CX70" s="239"/>
      <c r="CY70" s="240"/>
      <c r="CZ70" s="240"/>
      <c r="DA70" s="240"/>
      <c r="DB70" s="239"/>
      <c r="DC70" s="239"/>
      <c r="DD70" s="240"/>
      <c r="DE70" s="239"/>
      <c r="DF70" s="239"/>
      <c r="DG70" s="240"/>
      <c r="DH70" s="240"/>
      <c r="DI70" s="240"/>
      <c r="DJ70" s="239"/>
      <c r="DK70" s="239"/>
      <c r="DL70" s="240"/>
      <c r="DM70" s="239"/>
      <c r="DN70" s="239"/>
      <c r="DO70" s="240"/>
      <c r="DP70" s="240"/>
      <c r="DQ70" s="240"/>
      <c r="DR70" s="239"/>
      <c r="DS70" s="239"/>
      <c r="DT70" s="240"/>
      <c r="DU70" s="239"/>
      <c r="DV70" s="239"/>
      <c r="DW70" s="240"/>
      <c r="DX70" s="240"/>
      <c r="DY70" s="240"/>
      <c r="DZ70" s="239"/>
      <c r="EA70" s="239"/>
      <c r="EB70" s="240"/>
      <c r="EC70" s="239"/>
      <c r="ED70" s="239"/>
      <c r="EE70" s="240"/>
      <c r="EF70" s="240"/>
      <c r="EG70" s="240"/>
      <c r="EH70" s="239"/>
      <c r="EI70" s="239"/>
      <c r="EJ70" s="240"/>
      <c r="EK70" s="239"/>
      <c r="EL70" s="239"/>
      <c r="EM70" s="240"/>
      <c r="EN70" s="240"/>
      <c r="EO70" s="240"/>
      <c r="EP70" s="239"/>
      <c r="EQ70" s="239"/>
      <c r="ER70" s="240"/>
      <c r="ES70" s="239"/>
      <c r="ET70" s="239"/>
      <c r="EU70" s="240"/>
      <c r="EV70" s="240"/>
      <c r="EW70" s="240"/>
      <c r="EX70" s="239"/>
      <c r="EY70" s="239"/>
      <c r="EZ70" s="240"/>
      <c r="FA70" s="239"/>
      <c r="FB70" s="239"/>
      <c r="FC70" s="240"/>
      <c r="FD70" s="240"/>
      <c r="FE70" s="240"/>
      <c r="FF70" s="239"/>
      <c r="FG70" s="239"/>
      <c r="FH70" s="240"/>
      <c r="FI70" s="239"/>
      <c r="FJ70" s="239"/>
      <c r="FK70" s="240"/>
      <c r="FL70" s="240"/>
      <c r="FM70" s="240"/>
      <c r="FN70" s="239"/>
      <c r="FO70" s="239"/>
      <c r="FP70" s="240"/>
      <c r="FQ70" s="239"/>
      <c r="FR70" s="239"/>
      <c r="FS70" s="240"/>
      <c r="FT70" s="240"/>
      <c r="FU70" s="240"/>
      <c r="FV70" s="239"/>
      <c r="FW70" s="239"/>
      <c r="FX70" s="240"/>
      <c r="FY70" s="239"/>
      <c r="FZ70" s="239"/>
      <c r="GA70" s="240"/>
      <c r="GB70" s="240"/>
      <c r="GC70" s="240"/>
      <c r="GD70" s="239"/>
      <c r="GE70" s="239"/>
      <c r="GF70" s="240"/>
      <c r="GG70" s="239"/>
      <c r="GH70" s="239"/>
      <c r="GI70" s="240"/>
      <c r="GJ70" s="240"/>
      <c r="GK70" s="240"/>
      <c r="GL70" s="239"/>
      <c r="GM70" s="239"/>
      <c r="GN70" s="240"/>
      <c r="GO70" s="239"/>
      <c r="GP70" s="239"/>
      <c r="GQ70" s="240"/>
      <c r="GR70" s="240"/>
      <c r="GS70" s="240"/>
      <c r="GT70" s="239"/>
      <c r="GU70" s="239"/>
      <c r="GV70" s="240"/>
      <c r="GW70" s="239"/>
      <c r="GX70" s="239"/>
      <c r="GY70" s="240"/>
      <c r="GZ70" s="240"/>
      <c r="HA70" s="240"/>
      <c r="HB70" s="239"/>
      <c r="HC70" s="239"/>
      <c r="HD70" s="240"/>
      <c r="HE70" s="239"/>
      <c r="HF70" s="239"/>
      <c r="HG70" s="240"/>
      <c r="HH70" s="240"/>
      <c r="HI70" s="240"/>
      <c r="HJ70" s="239"/>
      <c r="HK70" s="239"/>
      <c r="HL70" s="240"/>
      <c r="HM70" s="239"/>
      <c r="HN70" s="239"/>
      <c r="HO70" s="240"/>
      <c r="HP70" s="240"/>
      <c r="HQ70" s="240"/>
      <c r="HR70" s="239"/>
      <c r="HS70" s="239"/>
      <c r="HT70" s="240"/>
      <c r="HU70" s="239"/>
      <c r="HV70" s="239"/>
      <c r="HW70" s="240"/>
      <c r="HX70" s="240"/>
      <c r="HY70" s="240"/>
      <c r="HZ70" s="239"/>
      <c r="IA70" s="239"/>
      <c r="IB70" s="240"/>
      <c r="IC70" s="239"/>
      <c r="ID70" s="239"/>
      <c r="IE70" s="240"/>
      <c r="IF70" s="240"/>
      <c r="IG70" s="240"/>
      <c r="IH70" s="239"/>
      <c r="II70" s="239"/>
      <c r="IJ70" s="240"/>
      <c r="IK70" s="239"/>
      <c r="IL70" s="239"/>
      <c r="IM70" s="240"/>
      <c r="IN70" s="240"/>
      <c r="IO70" s="240"/>
      <c r="IP70" s="239"/>
      <c r="IQ70" s="239"/>
      <c r="IR70" s="240"/>
      <c r="IS70" s="239"/>
      <c r="IT70" s="239"/>
      <c r="IU70" s="240"/>
      <c r="IV70" s="240"/>
      <c r="IW70" s="240"/>
      <c r="IX70" s="239"/>
      <c r="IY70" s="239"/>
      <c r="IZ70" s="240"/>
      <c r="JA70" s="239"/>
      <c r="JB70" s="239"/>
      <c r="JC70" s="240"/>
      <c r="JD70" s="240"/>
      <c r="JE70" s="240"/>
      <c r="JF70" s="239"/>
      <c r="JG70" s="239"/>
      <c r="JH70" s="240"/>
      <c r="JI70" s="239"/>
      <c r="JJ70" s="239"/>
      <c r="JK70" s="240"/>
      <c r="JL70" s="240"/>
      <c r="JM70" s="240"/>
      <c r="JN70" s="239"/>
      <c r="JO70" s="239"/>
      <c r="JP70" s="240"/>
      <c r="JQ70" s="239"/>
      <c r="JR70" s="239"/>
      <c r="JS70" s="240"/>
      <c r="JT70" s="240"/>
      <c r="JU70" s="240"/>
      <c r="JV70" s="239"/>
      <c r="JW70" s="239"/>
      <c r="JX70" s="240"/>
      <c r="JY70" s="239"/>
      <c r="JZ70" s="239"/>
      <c r="KA70" s="240"/>
      <c r="KB70" s="240"/>
      <c r="KC70" s="240"/>
      <c r="KD70" s="239"/>
      <c r="KE70" s="239"/>
      <c r="KF70" s="240"/>
      <c r="KG70" s="239"/>
      <c r="KH70" s="239"/>
      <c r="KI70" s="240"/>
      <c r="KJ70" s="240"/>
      <c r="KK70" s="240"/>
      <c r="KL70" s="239"/>
      <c r="KM70" s="239"/>
      <c r="KN70" s="240"/>
      <c r="KO70" s="239"/>
      <c r="KP70" s="239"/>
      <c r="KQ70" s="240"/>
      <c r="KR70" s="240"/>
      <c r="KS70" s="240"/>
      <c r="KT70" s="239"/>
      <c r="KU70" s="239"/>
      <c r="KV70" s="240"/>
      <c r="KW70" s="239"/>
      <c r="KX70" s="239"/>
      <c r="KY70" s="240"/>
      <c r="KZ70" s="240"/>
      <c r="LA70" s="240"/>
      <c r="LB70" s="239"/>
      <c r="LC70" s="239"/>
      <c r="LD70" s="240"/>
      <c r="LE70" s="239"/>
      <c r="LF70" s="239"/>
      <c r="LG70" s="240"/>
      <c r="LH70" s="240"/>
      <c r="LI70" s="240"/>
      <c r="LJ70" s="239"/>
      <c r="LK70" s="239"/>
      <c r="LL70" s="240"/>
      <c r="LM70" s="239"/>
      <c r="LN70" s="239"/>
      <c r="LO70" s="240"/>
      <c r="LP70" s="240"/>
      <c r="LQ70" s="240"/>
      <c r="LR70" s="239"/>
      <c r="LS70" s="239"/>
      <c r="LT70" s="240"/>
      <c r="LU70" s="239"/>
      <c r="LV70" s="239"/>
      <c r="LW70" s="240"/>
      <c r="LX70" s="240"/>
      <c r="LY70" s="240"/>
      <c r="LZ70" s="239"/>
      <c r="MA70" s="239"/>
      <c r="MB70" s="240"/>
      <c r="MC70" s="239"/>
      <c r="MD70" s="239"/>
      <c r="ME70" s="240"/>
      <c r="MF70" s="240"/>
      <c r="MG70" s="240"/>
      <c r="MH70" s="239"/>
      <c r="MI70" s="239"/>
      <c r="MJ70" s="240"/>
      <c r="MK70" s="239"/>
      <c r="ML70" s="239"/>
      <c r="MM70" s="240"/>
      <c r="MN70" s="240"/>
      <c r="MO70" s="240"/>
      <c r="MP70" s="239"/>
      <c r="MQ70" s="239"/>
      <c r="MR70" s="240"/>
      <c r="MS70" s="239"/>
      <c r="MT70" s="239"/>
      <c r="MU70" s="240"/>
      <c r="MV70" s="240"/>
      <c r="MW70" s="240"/>
      <c r="MX70" s="239"/>
      <c r="MY70" s="239"/>
      <c r="MZ70" s="240"/>
      <c r="NA70" s="239"/>
      <c r="NB70" s="239"/>
      <c r="NC70" s="240"/>
      <c r="ND70" s="240"/>
      <c r="NE70" s="240"/>
      <c r="NF70" s="239"/>
      <c r="NG70" s="239"/>
      <c r="NH70" s="240"/>
      <c r="NI70" s="239"/>
      <c r="NJ70" s="239"/>
      <c r="NK70" s="240"/>
      <c r="NL70" s="240"/>
      <c r="NM70" s="240"/>
      <c r="NN70" s="239"/>
      <c r="NO70" s="239"/>
      <c r="NP70" s="240"/>
      <c r="NQ70" s="239"/>
      <c r="NR70" s="239"/>
      <c r="NS70" s="240"/>
      <c r="NT70" s="240"/>
      <c r="NU70" s="240"/>
      <c r="NV70" s="239"/>
      <c r="NW70" s="239"/>
      <c r="NX70" s="240"/>
      <c r="NY70" s="239"/>
      <c r="NZ70" s="239"/>
      <c r="OA70" s="240"/>
      <c r="OB70" s="240"/>
      <c r="OC70" s="240"/>
      <c r="OD70" s="239"/>
      <c r="OE70" s="239"/>
      <c r="OF70" s="240"/>
      <c r="OG70" s="239"/>
      <c r="OH70" s="239"/>
      <c r="OI70" s="240"/>
      <c r="OJ70" s="240"/>
      <c r="OK70" s="240"/>
      <c r="OL70" s="239"/>
      <c r="OM70" s="239"/>
      <c r="ON70" s="240"/>
      <c r="OO70" s="239"/>
      <c r="OP70" s="239"/>
      <c r="OQ70" s="240"/>
      <c r="OR70" s="240"/>
      <c r="OS70" s="240"/>
      <c r="OT70" s="239"/>
      <c r="OU70" s="239"/>
      <c r="OV70" s="240"/>
      <c r="OW70" s="239"/>
      <c r="OX70" s="239"/>
      <c r="OY70" s="240"/>
      <c r="OZ70" s="240"/>
      <c r="PA70" s="240"/>
      <c r="PB70" s="239"/>
      <c r="PC70" s="239"/>
      <c r="PD70" s="240"/>
      <c r="PE70" s="239"/>
      <c r="PF70" s="239"/>
      <c r="PG70" s="240"/>
      <c r="PH70" s="240"/>
      <c r="PI70" s="240"/>
      <c r="PJ70" s="239"/>
      <c r="PK70" s="239"/>
      <c r="PL70" s="240"/>
      <c r="PM70" s="239"/>
      <c r="PN70" s="239"/>
      <c r="PO70" s="240"/>
      <c r="PP70" s="240"/>
      <c r="PQ70" s="240"/>
      <c r="PR70" s="239"/>
      <c r="PS70" s="239"/>
      <c r="PT70" s="240"/>
      <c r="PU70" s="239"/>
      <c r="PV70" s="239"/>
      <c r="PW70" s="240"/>
      <c r="PX70" s="240"/>
      <c r="PY70" s="240"/>
      <c r="PZ70" s="239"/>
      <c r="QA70" s="239"/>
      <c r="QB70" s="240"/>
      <c r="QC70" s="239"/>
      <c r="QD70" s="239"/>
      <c r="QE70" s="240"/>
      <c r="QF70" s="240"/>
      <c r="QG70" s="240"/>
      <c r="QH70" s="239"/>
      <c r="QI70" s="239"/>
      <c r="QJ70" s="240"/>
      <c r="QK70" s="239"/>
      <c r="QL70" s="239"/>
      <c r="QM70" s="240"/>
      <c r="QN70" s="240"/>
      <c r="QO70" s="240"/>
      <c r="QP70" s="239"/>
      <c r="QQ70" s="239"/>
      <c r="QR70" s="240"/>
      <c r="QS70" s="239"/>
      <c r="QT70" s="239"/>
      <c r="QU70" s="240"/>
      <c r="QV70" s="240"/>
      <c r="QW70" s="240"/>
      <c r="QX70" s="239"/>
      <c r="QY70" s="239"/>
      <c r="QZ70" s="240"/>
      <c r="RA70" s="239"/>
      <c r="RB70" s="239"/>
      <c r="RC70" s="240"/>
      <c r="RD70" s="240"/>
      <c r="RE70" s="240"/>
      <c r="RF70" s="239"/>
      <c r="RG70" s="239"/>
      <c r="RH70" s="240"/>
      <c r="RI70" s="239"/>
      <c r="RJ70" s="239"/>
      <c r="RK70" s="240"/>
      <c r="RL70" s="240"/>
      <c r="RM70" s="240"/>
      <c r="RN70" s="239"/>
      <c r="RO70" s="239"/>
      <c r="RP70" s="240"/>
      <c r="RQ70" s="239"/>
      <c r="RR70" s="239"/>
      <c r="RS70" s="240"/>
      <c r="RT70" s="240"/>
      <c r="RU70" s="240"/>
      <c r="RV70" s="239"/>
      <c r="RW70" s="239"/>
      <c r="RX70" s="240"/>
      <c r="RY70" s="239"/>
      <c r="RZ70" s="239"/>
      <c r="SA70" s="240"/>
      <c r="SB70" s="240"/>
      <c r="SC70" s="240"/>
      <c r="SD70" s="239"/>
      <c r="SE70" s="239"/>
      <c r="SF70" s="240"/>
      <c r="SG70" s="239"/>
      <c r="SH70" s="239"/>
      <c r="SI70" s="240"/>
      <c r="SJ70" s="240"/>
      <c r="SK70" s="240"/>
      <c r="SL70" s="239"/>
      <c r="SM70" s="239"/>
      <c r="SN70" s="240"/>
      <c r="SO70" s="239"/>
      <c r="SP70" s="239"/>
      <c r="SQ70" s="240"/>
      <c r="SR70" s="240"/>
      <c r="SS70" s="240"/>
      <c r="ST70" s="239"/>
      <c r="SU70" s="239"/>
      <c r="SV70" s="240"/>
      <c r="SW70" s="239"/>
      <c r="SX70" s="239"/>
      <c r="SY70" s="240"/>
      <c r="SZ70" s="240"/>
      <c r="TA70" s="240"/>
      <c r="TB70" s="239"/>
      <c r="TC70" s="239"/>
      <c r="TD70" s="240"/>
      <c r="TE70" s="239"/>
      <c r="TF70" s="239"/>
      <c r="TG70" s="240"/>
      <c r="TH70" s="240"/>
      <c r="TI70" s="240"/>
      <c r="TJ70" s="239"/>
      <c r="TK70" s="239"/>
      <c r="TL70" s="240"/>
      <c r="TM70" s="239"/>
      <c r="TN70" s="239"/>
      <c r="TO70" s="240"/>
      <c r="TP70" s="240"/>
      <c r="TQ70" s="240"/>
      <c r="TR70" s="239"/>
      <c r="TS70" s="239"/>
      <c r="TT70" s="240"/>
      <c r="TU70" s="239"/>
      <c r="TV70" s="239"/>
      <c r="TW70" s="240"/>
      <c r="TX70" s="240"/>
      <c r="TY70" s="240"/>
      <c r="TZ70" s="239"/>
      <c r="UA70" s="239"/>
      <c r="UB70" s="240"/>
      <c r="UC70" s="239"/>
      <c r="UD70" s="239"/>
      <c r="UE70" s="240"/>
      <c r="UF70" s="240"/>
      <c r="UG70" s="240"/>
      <c r="UH70" s="239"/>
      <c r="UI70" s="239"/>
      <c r="UJ70" s="240"/>
      <c r="UK70" s="239"/>
      <c r="UL70" s="239"/>
      <c r="UM70" s="240"/>
      <c r="UN70" s="240"/>
      <c r="UO70" s="240"/>
      <c r="UP70" s="239"/>
      <c r="UQ70" s="239"/>
      <c r="UR70" s="240"/>
      <c r="US70" s="239"/>
      <c r="UT70" s="239"/>
      <c r="UU70" s="240"/>
      <c r="UV70" s="240"/>
      <c r="UW70" s="240"/>
      <c r="UX70" s="239"/>
      <c r="UY70" s="239"/>
      <c r="UZ70" s="240"/>
      <c r="VA70" s="239"/>
      <c r="VB70" s="239"/>
      <c r="VC70" s="240"/>
      <c r="VD70" s="240"/>
      <c r="VE70" s="240"/>
      <c r="VF70" s="239"/>
      <c r="VG70" s="239"/>
      <c r="VH70" s="240"/>
      <c r="VI70" s="239"/>
      <c r="VJ70" s="239"/>
      <c r="VK70" s="240"/>
      <c r="VL70" s="240"/>
      <c r="VM70" s="240"/>
      <c r="VN70" s="239"/>
      <c r="VO70" s="239"/>
      <c r="VP70" s="240"/>
      <c r="VQ70" s="239"/>
      <c r="VR70" s="239"/>
      <c r="VS70" s="240"/>
      <c r="VT70" s="240"/>
      <c r="VU70" s="240"/>
      <c r="VV70" s="239"/>
      <c r="VW70" s="239"/>
      <c r="VX70" s="240"/>
      <c r="VY70" s="239"/>
      <c r="VZ70" s="239"/>
      <c r="WA70" s="240"/>
      <c r="WB70" s="240"/>
      <c r="WC70" s="240"/>
      <c r="WD70" s="239"/>
      <c r="WE70" s="239"/>
      <c r="WF70" s="240"/>
      <c r="WG70" s="239"/>
      <c r="WH70" s="239"/>
      <c r="WI70" s="240"/>
      <c r="WJ70" s="240"/>
      <c r="WK70" s="240"/>
      <c r="WL70" s="239"/>
      <c r="WM70" s="239"/>
      <c r="WN70" s="240"/>
      <c r="WO70" s="239"/>
      <c r="WP70" s="239"/>
      <c r="WQ70" s="240"/>
      <c r="WR70" s="240"/>
      <c r="WS70" s="240"/>
      <c r="WT70" s="239"/>
      <c r="WU70" s="239"/>
      <c r="WV70" s="240"/>
      <c r="WW70" s="239"/>
      <c r="WX70" s="239"/>
      <c r="WY70" s="240"/>
      <c r="WZ70" s="240"/>
      <c r="XA70" s="240"/>
      <c r="XB70" s="239"/>
      <c r="XC70" s="239"/>
      <c r="XD70" s="240"/>
      <c r="XE70" s="239"/>
      <c r="XF70" s="239"/>
      <c r="XG70" s="240"/>
      <c r="XH70" s="240"/>
      <c r="XI70" s="240"/>
      <c r="XJ70" s="239"/>
      <c r="XK70" s="239"/>
      <c r="XL70" s="240"/>
      <c r="XM70" s="239"/>
      <c r="XN70" s="239"/>
      <c r="XO70" s="240"/>
      <c r="XP70" s="240"/>
      <c r="XQ70" s="240"/>
      <c r="XR70" s="239"/>
      <c r="XS70" s="239"/>
      <c r="XT70" s="240"/>
      <c r="XU70" s="239"/>
      <c r="XV70" s="239"/>
      <c r="XW70" s="240"/>
      <c r="XX70" s="240"/>
      <c r="XY70" s="240"/>
      <c r="XZ70" s="239"/>
      <c r="YA70" s="239"/>
      <c r="YB70" s="240"/>
      <c r="YC70" s="239"/>
      <c r="YD70" s="239"/>
      <c r="YE70" s="240"/>
      <c r="YF70" s="240"/>
      <c r="YG70" s="240"/>
      <c r="YH70" s="239"/>
      <c r="YI70" s="239"/>
      <c r="YJ70" s="240"/>
      <c r="YK70" s="239"/>
      <c r="YL70" s="239"/>
      <c r="YM70" s="240"/>
      <c r="YN70" s="240"/>
      <c r="YO70" s="240"/>
      <c r="YP70" s="239"/>
      <c r="YQ70" s="239"/>
      <c r="YR70" s="240"/>
      <c r="YS70" s="239"/>
      <c r="YT70" s="239"/>
      <c r="YU70" s="240"/>
      <c r="YV70" s="240"/>
      <c r="YW70" s="240"/>
      <c r="YX70" s="239"/>
      <c r="YY70" s="239"/>
      <c r="YZ70" s="240"/>
      <c r="ZA70" s="239"/>
      <c r="ZB70" s="239"/>
      <c r="ZC70" s="240"/>
      <c r="ZD70" s="240"/>
      <c r="ZE70" s="240"/>
      <c r="ZF70" s="239"/>
      <c r="ZG70" s="239"/>
      <c r="ZH70" s="240"/>
      <c r="ZI70" s="239"/>
      <c r="ZJ70" s="239"/>
      <c r="ZK70" s="240"/>
      <c r="ZL70" s="240"/>
      <c r="ZM70" s="240"/>
      <c r="ZN70" s="239"/>
      <c r="ZO70" s="239"/>
      <c r="ZP70" s="240"/>
      <c r="ZQ70" s="239"/>
      <c r="ZR70" s="239"/>
      <c r="ZS70" s="240"/>
      <c r="ZT70" s="240"/>
      <c r="ZU70" s="240"/>
      <c r="ZV70" s="239"/>
      <c r="ZW70" s="239"/>
      <c r="ZX70" s="240"/>
      <c r="ZY70" s="239"/>
      <c r="ZZ70" s="239"/>
      <c r="AAA70" s="240"/>
      <c r="AAB70" s="240"/>
      <c r="AAC70" s="240"/>
      <c r="AAD70" s="239"/>
      <c r="AAE70" s="239"/>
      <c r="AAF70" s="240"/>
      <c r="AAG70" s="239"/>
      <c r="AAH70" s="239"/>
      <c r="AAI70" s="240"/>
      <c r="AAJ70" s="240"/>
      <c r="AAK70" s="240"/>
      <c r="AAL70" s="239"/>
      <c r="AAM70" s="239"/>
      <c r="AAN70" s="240"/>
      <c r="AAO70" s="239"/>
      <c r="AAP70" s="239"/>
      <c r="AAQ70" s="240"/>
      <c r="AAR70" s="240"/>
      <c r="AAS70" s="240"/>
      <c r="AAT70" s="239"/>
      <c r="AAU70" s="239"/>
      <c r="AAV70" s="240"/>
      <c r="AAW70" s="239"/>
      <c r="AAX70" s="239"/>
      <c r="AAY70" s="240"/>
      <c r="AAZ70" s="240"/>
      <c r="ABA70" s="240"/>
      <c r="ABB70" s="239"/>
      <c r="ABC70" s="239"/>
      <c r="ABD70" s="240"/>
      <c r="ABE70" s="239"/>
      <c r="ABF70" s="239"/>
      <c r="ABG70" s="240"/>
      <c r="ABH70" s="240"/>
      <c r="ABI70" s="240"/>
      <c r="ABJ70" s="239"/>
      <c r="ABK70" s="239"/>
      <c r="ABL70" s="240"/>
      <c r="ABM70" s="239"/>
      <c r="ABN70" s="239"/>
      <c r="ABO70" s="240"/>
      <c r="ABP70" s="240"/>
      <c r="ABQ70" s="240"/>
      <c r="ABR70" s="239"/>
      <c r="ABS70" s="239"/>
      <c r="ABT70" s="240"/>
      <c r="ABU70" s="239"/>
      <c r="ABV70" s="239"/>
      <c r="ABW70" s="240"/>
      <c r="ABX70" s="240"/>
      <c r="ABY70" s="240"/>
      <c r="ABZ70" s="239"/>
      <c r="ACA70" s="239"/>
      <c r="ACB70" s="240"/>
      <c r="ACC70" s="239"/>
      <c r="ACD70" s="239"/>
      <c r="ACE70" s="240"/>
      <c r="ACF70" s="240"/>
      <c r="ACG70" s="240"/>
      <c r="ACH70" s="239"/>
      <c r="ACI70" s="239"/>
      <c r="ACJ70" s="240"/>
      <c r="ACK70" s="239"/>
      <c r="ACL70" s="239"/>
      <c r="ACM70" s="240"/>
      <c r="ACN70" s="240"/>
      <c r="ACO70" s="240"/>
      <c r="ACP70" s="239"/>
      <c r="ACQ70" s="239"/>
      <c r="ACR70" s="240"/>
      <c r="ACS70" s="239"/>
      <c r="ACT70" s="239"/>
      <c r="ACU70" s="240"/>
      <c r="ACV70" s="240"/>
      <c r="ACW70" s="240"/>
      <c r="ACX70" s="239"/>
      <c r="ACY70" s="239"/>
      <c r="ACZ70" s="240"/>
      <c r="ADA70" s="239"/>
      <c r="ADB70" s="239"/>
      <c r="ADC70" s="240"/>
      <c r="ADD70" s="240"/>
      <c r="ADE70" s="240"/>
      <c r="ADF70" s="239"/>
      <c r="ADG70" s="239"/>
      <c r="ADH70" s="240"/>
      <c r="ADI70" s="239"/>
      <c r="ADJ70" s="239"/>
      <c r="ADK70" s="240"/>
      <c r="ADL70" s="240"/>
      <c r="ADM70" s="240"/>
      <c r="ADN70" s="239"/>
      <c r="ADO70" s="239"/>
      <c r="ADP70" s="240"/>
      <c r="ADQ70" s="239"/>
      <c r="ADR70" s="239"/>
      <c r="ADS70" s="240"/>
      <c r="ADT70" s="240"/>
      <c r="ADU70" s="240"/>
      <c r="ADV70" s="239"/>
      <c r="ADW70" s="239"/>
      <c r="ADX70" s="240"/>
      <c r="ADY70" s="239"/>
      <c r="ADZ70" s="239"/>
      <c r="AEA70" s="240"/>
      <c r="AEB70" s="240"/>
      <c r="AEC70" s="240"/>
      <c r="AED70" s="239"/>
      <c r="AEE70" s="239"/>
      <c r="AEF70" s="240"/>
      <c r="AEG70" s="239"/>
      <c r="AEH70" s="239"/>
      <c r="AEI70" s="240"/>
      <c r="AEJ70" s="240"/>
      <c r="AEK70" s="240"/>
      <c r="AEL70" s="239"/>
      <c r="AEM70" s="239"/>
      <c r="AEN70" s="240"/>
      <c r="AEO70" s="239"/>
      <c r="AEP70" s="239"/>
      <c r="AEQ70" s="240"/>
      <c r="AER70" s="240"/>
      <c r="AES70" s="240"/>
      <c r="AET70" s="239"/>
      <c r="AEU70" s="239"/>
      <c r="AEV70" s="240"/>
      <c r="AEW70" s="239"/>
      <c r="AEX70" s="239"/>
      <c r="AEY70" s="240"/>
      <c r="AEZ70" s="240"/>
      <c r="AFA70" s="240"/>
      <c r="AFB70" s="239"/>
      <c r="AFC70" s="239"/>
      <c r="AFD70" s="240"/>
      <c r="AFE70" s="239"/>
      <c r="AFF70" s="239"/>
      <c r="AFG70" s="240"/>
      <c r="AFH70" s="240"/>
      <c r="AFI70" s="240"/>
      <c r="AFJ70" s="239"/>
      <c r="AFK70" s="239"/>
      <c r="AFL70" s="240"/>
      <c r="AFM70" s="239"/>
      <c r="AFN70" s="239"/>
      <c r="AFO70" s="240"/>
      <c r="AFP70" s="240"/>
      <c r="AFQ70" s="240"/>
      <c r="AFR70" s="239"/>
      <c r="AFS70" s="239"/>
      <c r="AFT70" s="240"/>
      <c r="AFU70" s="239"/>
      <c r="AFV70" s="239"/>
      <c r="AFW70" s="240"/>
      <c r="AFX70" s="240"/>
      <c r="AFY70" s="240"/>
      <c r="AFZ70" s="239"/>
      <c r="AGA70" s="239"/>
      <c r="AGB70" s="240"/>
      <c r="AGC70" s="239"/>
      <c r="AGD70" s="239"/>
      <c r="AGE70" s="240"/>
      <c r="AGF70" s="240"/>
      <c r="AGG70" s="240"/>
      <c r="AGH70" s="239"/>
      <c r="AGI70" s="239"/>
      <c r="AGJ70" s="240"/>
      <c r="AGK70" s="239"/>
      <c r="AGL70" s="239"/>
      <c r="AGM70" s="240"/>
      <c r="AGN70" s="240"/>
      <c r="AGO70" s="240"/>
      <c r="AGP70" s="239"/>
      <c r="AGQ70" s="239"/>
      <c r="AGR70" s="240"/>
      <c r="AGS70" s="239"/>
      <c r="AGT70" s="239"/>
      <c r="AGU70" s="240"/>
      <c r="AGV70" s="240"/>
      <c r="AGW70" s="240"/>
      <c r="AGX70" s="239"/>
      <c r="AGY70" s="239"/>
      <c r="AGZ70" s="240"/>
      <c r="AHA70" s="239"/>
      <c r="AHB70" s="239"/>
      <c r="AHC70" s="240"/>
      <c r="AHD70" s="240"/>
      <c r="AHE70" s="240"/>
      <c r="AHF70" s="239"/>
      <c r="AHG70" s="239"/>
      <c r="AHH70" s="240"/>
      <c r="AHI70" s="239"/>
      <c r="AHJ70" s="239"/>
      <c r="AHK70" s="240"/>
      <c r="AHL70" s="240"/>
      <c r="AHM70" s="240"/>
      <c r="AHN70" s="239"/>
      <c r="AHO70" s="239"/>
      <c r="AHP70" s="240"/>
      <c r="AHQ70" s="239"/>
      <c r="AHR70" s="239"/>
      <c r="AHS70" s="240"/>
      <c r="AHT70" s="240"/>
      <c r="AHU70" s="240"/>
      <c r="AHV70" s="239"/>
      <c r="AHW70" s="239"/>
      <c r="AHX70" s="240"/>
      <c r="AHY70" s="239"/>
      <c r="AHZ70" s="239"/>
      <c r="AIA70" s="240"/>
      <c r="AIB70" s="240"/>
      <c r="AIC70" s="240"/>
      <c r="AID70" s="239"/>
      <c r="AIE70" s="239"/>
      <c r="AIF70" s="240"/>
      <c r="AIG70" s="239"/>
      <c r="AIH70" s="239"/>
      <c r="AII70" s="240"/>
      <c r="AIJ70" s="240"/>
      <c r="AIK70" s="240"/>
      <c r="AIL70" s="239"/>
      <c r="AIM70" s="239"/>
      <c r="AIN70" s="240"/>
      <c r="AIO70" s="239"/>
      <c r="AIP70" s="239"/>
      <c r="AIQ70" s="240"/>
      <c r="AIR70" s="240"/>
      <c r="AIS70" s="240"/>
      <c r="AIT70" s="239"/>
      <c r="AIU70" s="239"/>
      <c r="AIV70" s="240"/>
      <c r="AIW70" s="239"/>
      <c r="AIX70" s="239"/>
      <c r="AIY70" s="240"/>
      <c r="AIZ70" s="240"/>
      <c r="AJA70" s="240"/>
      <c r="AJB70" s="239"/>
      <c r="AJC70" s="239"/>
      <c r="AJD70" s="240"/>
      <c r="AJE70" s="239"/>
      <c r="AJF70" s="239"/>
      <c r="AJG70" s="240"/>
      <c r="AJH70" s="240"/>
      <c r="AJI70" s="240"/>
      <c r="AJJ70" s="239"/>
      <c r="AJK70" s="239"/>
      <c r="AJL70" s="240"/>
      <c r="AJM70" s="239"/>
      <c r="AJN70" s="239"/>
      <c r="AJO70" s="240"/>
      <c r="AJP70" s="240"/>
      <c r="AJQ70" s="240"/>
      <c r="AJR70" s="239"/>
      <c r="AJS70" s="239"/>
      <c r="AJT70" s="240"/>
      <c r="AJU70" s="239"/>
      <c r="AJV70" s="239"/>
      <c r="AJW70" s="240"/>
      <c r="AJX70" s="240"/>
      <c r="AJY70" s="240"/>
      <c r="AJZ70" s="239"/>
      <c r="AKA70" s="239"/>
      <c r="AKB70" s="240"/>
      <c r="AKC70" s="239"/>
      <c r="AKD70" s="239"/>
      <c r="AKE70" s="240"/>
      <c r="AKF70" s="240"/>
      <c r="AKG70" s="240"/>
      <c r="AKH70" s="239"/>
      <c r="AKI70" s="239"/>
      <c r="AKJ70" s="240"/>
      <c r="AKK70" s="239"/>
      <c r="AKL70" s="239"/>
      <c r="AKM70" s="240"/>
      <c r="AKN70" s="240"/>
      <c r="AKO70" s="240"/>
      <c r="AKP70" s="239"/>
      <c r="AKQ70" s="239"/>
      <c r="AKR70" s="240"/>
      <c r="AKS70" s="239"/>
      <c r="AKT70" s="239"/>
      <c r="AKU70" s="240"/>
      <c r="AKV70" s="240"/>
      <c r="AKW70" s="240"/>
      <c r="AKX70" s="239"/>
      <c r="AKY70" s="239"/>
      <c r="AKZ70" s="240"/>
      <c r="ALA70" s="239"/>
      <c r="ALB70" s="239"/>
      <c r="ALC70" s="240"/>
      <c r="ALD70" s="240"/>
      <c r="ALE70" s="240"/>
      <c r="ALF70" s="239"/>
      <c r="ALG70" s="239"/>
      <c r="ALH70" s="240"/>
      <c r="ALI70" s="239"/>
      <c r="ALJ70" s="239"/>
      <c r="ALK70" s="240"/>
      <c r="ALL70" s="240"/>
      <c r="ALM70" s="240"/>
      <c r="ALN70" s="239"/>
      <c r="ALO70" s="239"/>
      <c r="ALP70" s="240"/>
      <c r="ALQ70" s="239"/>
      <c r="ALR70" s="239"/>
      <c r="ALS70" s="240"/>
      <c r="ALT70" s="240"/>
      <c r="ALU70" s="240"/>
      <c r="ALV70" s="239"/>
      <c r="ALW70" s="239"/>
      <c r="ALX70" s="240"/>
      <c r="ALY70" s="239"/>
      <c r="ALZ70" s="239"/>
      <c r="AMA70" s="240"/>
      <c r="AMB70" s="240"/>
      <c r="AMC70" s="240"/>
      <c r="AMD70" s="239"/>
      <c r="AME70" s="239"/>
      <c r="AMF70" s="240"/>
      <c r="AMG70" s="239"/>
      <c r="AMH70" s="239"/>
      <c r="AMI70" s="240"/>
      <c r="AMJ70" s="240"/>
      <c r="AMK70" s="240"/>
      <c r="AML70" s="239"/>
      <c r="AMM70" s="239"/>
      <c r="AMN70" s="240"/>
      <c r="AMO70" s="239"/>
      <c r="AMP70" s="239"/>
      <c r="AMQ70" s="240"/>
      <c r="AMR70" s="240"/>
      <c r="AMS70" s="240"/>
      <c r="AMT70" s="239"/>
      <c r="AMU70" s="239"/>
      <c r="AMV70" s="240"/>
      <c r="AMW70" s="239"/>
      <c r="AMX70" s="239"/>
      <c r="AMY70" s="240"/>
      <c r="AMZ70" s="240"/>
      <c r="ANA70" s="240"/>
      <c r="ANB70" s="239"/>
      <c r="ANC70" s="239"/>
      <c r="AND70" s="240"/>
      <c r="ANE70" s="239"/>
      <c r="ANF70" s="239"/>
      <c r="ANG70" s="240"/>
      <c r="ANH70" s="240"/>
      <c r="ANI70" s="240"/>
      <c r="ANJ70" s="239"/>
      <c r="ANK70" s="239"/>
      <c r="ANL70" s="240"/>
      <c r="ANM70" s="239"/>
      <c r="ANN70" s="239"/>
      <c r="ANO70" s="240"/>
      <c r="ANP70" s="240"/>
      <c r="ANQ70" s="240"/>
      <c r="ANR70" s="239"/>
      <c r="ANS70" s="239"/>
      <c r="ANT70" s="240"/>
      <c r="ANU70" s="239"/>
      <c r="ANV70" s="239"/>
      <c r="ANW70" s="240"/>
      <c r="ANX70" s="240"/>
      <c r="ANY70" s="240"/>
      <c r="ANZ70" s="239"/>
      <c r="AOA70" s="239"/>
      <c r="AOB70" s="240"/>
      <c r="AOC70" s="239"/>
      <c r="AOD70" s="239"/>
      <c r="AOE70" s="240"/>
      <c r="AOF70" s="240"/>
      <c r="AOG70" s="240"/>
      <c r="AOH70" s="239"/>
      <c r="AOI70" s="239"/>
      <c r="AOJ70" s="240"/>
      <c r="AOK70" s="239"/>
      <c r="AOL70" s="239"/>
      <c r="AOM70" s="240"/>
      <c r="AON70" s="240"/>
      <c r="AOO70" s="240"/>
      <c r="AOP70" s="239"/>
      <c r="AOQ70" s="239"/>
      <c r="AOR70" s="240"/>
      <c r="AOS70" s="239"/>
      <c r="AOT70" s="239"/>
      <c r="AOU70" s="240"/>
      <c r="AOV70" s="240"/>
      <c r="AOW70" s="240"/>
      <c r="AOX70" s="239"/>
      <c r="AOY70" s="239"/>
      <c r="AOZ70" s="240"/>
      <c r="APA70" s="239"/>
      <c r="APB70" s="239"/>
      <c r="APC70" s="240"/>
      <c r="APD70" s="240"/>
      <c r="APE70" s="240"/>
      <c r="APF70" s="239"/>
      <c r="APG70" s="239"/>
      <c r="APH70" s="240"/>
      <c r="API70" s="239"/>
      <c r="APJ70" s="239"/>
      <c r="APK70" s="240"/>
      <c r="APL70" s="240"/>
      <c r="APM70" s="240"/>
      <c r="APN70" s="239"/>
      <c r="APO70" s="239"/>
      <c r="APP70" s="240"/>
      <c r="APQ70" s="239"/>
      <c r="APR70" s="239"/>
      <c r="APS70" s="240"/>
      <c r="APT70" s="240"/>
      <c r="APU70" s="240"/>
      <c r="APV70" s="239"/>
      <c r="APW70" s="239"/>
      <c r="APX70" s="240"/>
      <c r="APY70" s="239"/>
      <c r="APZ70" s="239"/>
      <c r="AQA70" s="240"/>
      <c r="AQB70" s="240"/>
      <c r="AQC70" s="240"/>
      <c r="AQD70" s="239"/>
      <c r="AQE70" s="239"/>
      <c r="AQF70" s="240"/>
      <c r="AQG70" s="239"/>
      <c r="AQH70" s="239"/>
      <c r="AQI70" s="240"/>
      <c r="AQJ70" s="240"/>
      <c r="AQK70" s="240"/>
      <c r="AQL70" s="239"/>
      <c r="AQM70" s="239"/>
      <c r="AQN70" s="240"/>
      <c r="AQO70" s="239"/>
      <c r="AQP70" s="239"/>
      <c r="AQQ70" s="240"/>
      <c r="AQR70" s="240"/>
      <c r="AQS70" s="240"/>
      <c r="AQT70" s="239"/>
      <c r="AQU70" s="239"/>
      <c r="AQV70" s="240"/>
      <c r="AQW70" s="239"/>
      <c r="AQX70" s="239"/>
      <c r="AQY70" s="240"/>
      <c r="AQZ70" s="240"/>
      <c r="ARA70" s="240"/>
      <c r="ARB70" s="239"/>
      <c r="ARC70" s="239"/>
      <c r="ARD70" s="240"/>
      <c r="ARE70" s="239"/>
      <c r="ARF70" s="239"/>
      <c r="ARG70" s="240"/>
      <c r="ARH70" s="240"/>
      <c r="ARI70" s="240"/>
      <c r="ARJ70" s="239"/>
      <c r="ARK70" s="239"/>
      <c r="ARL70" s="240"/>
      <c r="ARM70" s="239"/>
      <c r="ARN70" s="239"/>
      <c r="ARO70" s="240"/>
      <c r="ARP70" s="240"/>
      <c r="ARQ70" s="240"/>
      <c r="ARR70" s="239"/>
      <c r="ARS70" s="239"/>
      <c r="ART70" s="240"/>
      <c r="ARU70" s="239"/>
      <c r="ARV70" s="239"/>
      <c r="ARW70" s="240"/>
      <c r="ARX70" s="240"/>
      <c r="ARY70" s="240"/>
      <c r="ARZ70" s="239"/>
      <c r="ASA70" s="239"/>
      <c r="ASB70" s="240"/>
      <c r="ASC70" s="239"/>
      <c r="ASD70" s="239"/>
      <c r="ASE70" s="240"/>
      <c r="ASF70" s="240"/>
      <c r="ASG70" s="240"/>
      <c r="ASH70" s="239"/>
      <c r="ASI70" s="239"/>
      <c r="ASJ70" s="240"/>
      <c r="ASK70" s="239"/>
      <c r="ASL70" s="239"/>
      <c r="ASM70" s="240"/>
      <c r="ASN70" s="240"/>
      <c r="ASO70" s="240"/>
      <c r="ASP70" s="239"/>
      <c r="ASQ70" s="239"/>
      <c r="ASR70" s="240"/>
      <c r="ASS70" s="239"/>
      <c r="AST70" s="239"/>
      <c r="ASU70" s="240"/>
      <c r="ASV70" s="240"/>
      <c r="ASW70" s="240"/>
      <c r="ASX70" s="239"/>
      <c r="ASY70" s="239"/>
      <c r="ASZ70" s="240"/>
      <c r="ATA70" s="239"/>
      <c r="ATB70" s="239"/>
      <c r="ATC70" s="240"/>
      <c r="ATD70" s="240"/>
      <c r="ATE70" s="240"/>
      <c r="ATF70" s="239"/>
      <c r="ATG70" s="239"/>
      <c r="ATH70" s="240"/>
      <c r="ATI70" s="239"/>
      <c r="ATJ70" s="239"/>
      <c r="ATK70" s="240"/>
      <c r="ATL70" s="240"/>
      <c r="ATM70" s="240"/>
      <c r="ATN70" s="239"/>
      <c r="ATO70" s="239"/>
      <c r="ATP70" s="240"/>
      <c r="ATQ70" s="239"/>
      <c r="ATR70" s="239"/>
      <c r="ATS70" s="240"/>
      <c r="ATT70" s="240"/>
      <c r="ATU70" s="240"/>
      <c r="ATV70" s="239"/>
      <c r="ATW70" s="239"/>
      <c r="ATX70" s="240"/>
      <c r="ATY70" s="239"/>
      <c r="ATZ70" s="239"/>
      <c r="AUA70" s="240"/>
      <c r="AUB70" s="240"/>
      <c r="AUC70" s="240"/>
      <c r="AUD70" s="239"/>
      <c r="AUE70" s="239"/>
      <c r="AUF70" s="240"/>
      <c r="AUG70" s="239"/>
      <c r="AUH70" s="239"/>
      <c r="AUI70" s="240"/>
      <c r="AUJ70" s="240"/>
      <c r="AUK70" s="240"/>
      <c r="AUL70" s="239"/>
      <c r="AUM70" s="239"/>
      <c r="AUN70" s="240"/>
      <c r="AUO70" s="239"/>
      <c r="AUP70" s="239"/>
      <c r="AUQ70" s="240"/>
      <c r="AUR70" s="240"/>
      <c r="AUS70" s="240"/>
      <c r="AUT70" s="239"/>
      <c r="AUU70" s="239"/>
      <c r="AUV70" s="240"/>
      <c r="AUW70" s="239"/>
      <c r="AUX70" s="239"/>
      <c r="AUY70" s="240"/>
      <c r="AUZ70" s="240"/>
      <c r="AVA70" s="240"/>
      <c r="AVB70" s="239"/>
      <c r="AVC70" s="239"/>
      <c r="AVD70" s="240"/>
      <c r="AVE70" s="239"/>
      <c r="AVF70" s="239"/>
      <c r="AVG70" s="240"/>
      <c r="AVH70" s="240"/>
      <c r="AVI70" s="240"/>
      <c r="AVJ70" s="239"/>
      <c r="AVK70" s="239"/>
      <c r="AVL70" s="240"/>
      <c r="AVM70" s="239"/>
      <c r="AVN70" s="239"/>
      <c r="AVO70" s="240"/>
      <c r="AVP70" s="240"/>
      <c r="AVQ70" s="240"/>
      <c r="AVR70" s="239"/>
      <c r="AVS70" s="239"/>
      <c r="AVT70" s="240"/>
      <c r="AVU70" s="239"/>
      <c r="AVV70" s="239"/>
      <c r="AVW70" s="240"/>
      <c r="AVX70" s="240"/>
      <c r="AVY70" s="240"/>
      <c r="AVZ70" s="239"/>
      <c r="AWA70" s="239"/>
      <c r="AWB70" s="240"/>
      <c r="AWC70" s="239"/>
      <c r="AWD70" s="239"/>
      <c r="AWE70" s="240"/>
      <c r="AWF70" s="240"/>
      <c r="AWG70" s="240"/>
      <c r="AWH70" s="239"/>
      <c r="AWI70" s="239"/>
      <c r="AWJ70" s="240"/>
      <c r="AWK70" s="239"/>
      <c r="AWL70" s="239"/>
      <c r="AWM70" s="240"/>
      <c r="AWN70" s="240"/>
      <c r="AWO70" s="240"/>
      <c r="AWP70" s="239"/>
      <c r="AWQ70" s="239"/>
      <c r="AWR70" s="240"/>
      <c r="AWS70" s="239"/>
      <c r="AWT70" s="239"/>
      <c r="AWU70" s="240"/>
      <c r="AWV70" s="240"/>
      <c r="AWW70" s="240"/>
      <c r="AWX70" s="239"/>
      <c r="AWY70" s="239"/>
      <c r="AWZ70" s="240"/>
      <c r="AXA70" s="239"/>
      <c r="AXB70" s="239"/>
      <c r="AXC70" s="240"/>
      <c r="AXD70" s="240"/>
      <c r="AXE70" s="240"/>
      <c r="AXF70" s="239"/>
      <c r="AXG70" s="239"/>
      <c r="AXH70" s="240"/>
      <c r="AXI70" s="239"/>
      <c r="AXJ70" s="239"/>
      <c r="AXK70" s="240"/>
      <c r="AXL70" s="240"/>
      <c r="AXM70" s="240"/>
      <c r="AXN70" s="239"/>
      <c r="AXO70" s="239"/>
      <c r="AXP70" s="240"/>
      <c r="AXQ70" s="239"/>
      <c r="AXR70" s="239"/>
      <c r="AXS70" s="240"/>
      <c r="AXT70" s="240"/>
      <c r="AXU70" s="240"/>
      <c r="AXV70" s="239"/>
      <c r="AXW70" s="239"/>
      <c r="AXX70" s="240"/>
      <c r="AXY70" s="239"/>
      <c r="AXZ70" s="239"/>
      <c r="AYA70" s="240"/>
      <c r="AYB70" s="240"/>
      <c r="AYC70" s="240"/>
      <c r="AYD70" s="239"/>
      <c r="AYE70" s="239"/>
      <c r="AYF70" s="240"/>
      <c r="AYG70" s="239"/>
      <c r="AYH70" s="239"/>
      <c r="AYI70" s="240"/>
      <c r="AYJ70" s="240"/>
      <c r="AYK70" s="240"/>
      <c r="AYL70" s="239"/>
      <c r="AYM70" s="239"/>
      <c r="AYN70" s="240"/>
      <c r="AYO70" s="239"/>
      <c r="AYP70" s="239"/>
      <c r="AYQ70" s="240"/>
      <c r="AYR70" s="240"/>
      <c r="AYS70" s="240"/>
      <c r="AYT70" s="239"/>
      <c r="AYU70" s="239"/>
      <c r="AYV70" s="240"/>
      <c r="AYW70" s="239"/>
      <c r="AYX70" s="239"/>
      <c r="AYY70" s="240"/>
      <c r="AYZ70" s="240"/>
      <c r="AZA70" s="240"/>
      <c r="AZB70" s="239"/>
      <c r="AZC70" s="239"/>
      <c r="AZD70" s="240"/>
      <c r="AZE70" s="239"/>
      <c r="AZF70" s="239"/>
      <c r="AZG70" s="240"/>
      <c r="AZH70" s="240"/>
      <c r="AZI70" s="240"/>
      <c r="AZJ70" s="239"/>
      <c r="AZK70" s="239"/>
      <c r="AZL70" s="240"/>
      <c r="AZM70" s="239"/>
      <c r="AZN70" s="239"/>
      <c r="AZO70" s="240"/>
      <c r="AZP70" s="240"/>
      <c r="AZQ70" s="240"/>
      <c r="AZR70" s="239"/>
      <c r="AZS70" s="239"/>
      <c r="AZT70" s="240"/>
      <c r="AZU70" s="239"/>
      <c r="AZV70" s="239"/>
      <c r="AZW70" s="240"/>
      <c r="AZX70" s="240"/>
      <c r="AZY70" s="240"/>
      <c r="AZZ70" s="239"/>
      <c r="BAA70" s="239"/>
      <c r="BAB70" s="240"/>
      <c r="BAC70" s="239"/>
      <c r="BAD70" s="239"/>
      <c r="BAE70" s="240"/>
      <c r="BAF70" s="240"/>
      <c r="BAG70" s="240"/>
      <c r="BAH70" s="239"/>
      <c r="BAI70" s="239"/>
      <c r="BAJ70" s="240"/>
      <c r="BAK70" s="239"/>
      <c r="BAL70" s="239"/>
      <c r="BAM70" s="240"/>
      <c r="BAN70" s="240"/>
      <c r="BAO70" s="240"/>
      <c r="BAP70" s="239"/>
      <c r="BAQ70" s="239"/>
      <c r="BAR70" s="240"/>
      <c r="BAS70" s="239"/>
      <c r="BAT70" s="239"/>
      <c r="BAU70" s="240"/>
      <c r="BAV70" s="240"/>
      <c r="BAW70" s="240"/>
      <c r="BAX70" s="239"/>
      <c r="BAY70" s="239"/>
      <c r="BAZ70" s="240"/>
      <c r="BBA70" s="239"/>
      <c r="BBB70" s="239"/>
      <c r="BBC70" s="240"/>
      <c r="BBD70" s="240"/>
      <c r="BBE70" s="240"/>
      <c r="BBF70" s="239"/>
      <c r="BBG70" s="239"/>
      <c r="BBH70" s="240"/>
      <c r="BBI70" s="239"/>
      <c r="BBJ70" s="239"/>
      <c r="BBK70" s="240"/>
      <c r="BBL70" s="240"/>
      <c r="BBM70" s="240"/>
      <c r="BBN70" s="239"/>
      <c r="BBO70" s="239"/>
      <c r="BBP70" s="240"/>
      <c r="BBQ70" s="239"/>
      <c r="BBR70" s="239"/>
      <c r="BBS70" s="240"/>
      <c r="BBT70" s="240"/>
      <c r="BBU70" s="240"/>
      <c r="BBV70" s="239"/>
      <c r="BBW70" s="239"/>
      <c r="BBX70" s="240"/>
      <c r="BBY70" s="239"/>
      <c r="BBZ70" s="239"/>
      <c r="BCA70" s="240"/>
      <c r="BCB70" s="240"/>
      <c r="BCC70" s="240"/>
      <c r="BCD70" s="239"/>
      <c r="BCE70" s="239"/>
      <c r="BCF70" s="240"/>
      <c r="BCG70" s="239"/>
      <c r="BCH70" s="239"/>
      <c r="BCI70" s="240"/>
      <c r="BCJ70" s="240"/>
      <c r="BCK70" s="240"/>
      <c r="BCL70" s="239"/>
      <c r="BCM70" s="239"/>
      <c r="BCN70" s="240"/>
      <c r="BCO70" s="239"/>
      <c r="BCP70" s="239"/>
      <c r="BCQ70" s="240"/>
      <c r="BCR70" s="240"/>
      <c r="BCS70" s="240"/>
      <c r="BCT70" s="239"/>
      <c r="BCU70" s="239"/>
      <c r="BCV70" s="240"/>
      <c r="BCW70" s="239"/>
      <c r="BCX70" s="239"/>
      <c r="BCY70" s="240"/>
      <c r="BCZ70" s="240"/>
      <c r="BDA70" s="240"/>
      <c r="BDB70" s="239"/>
      <c r="BDC70" s="239"/>
      <c r="BDD70" s="240"/>
      <c r="BDE70" s="239"/>
      <c r="BDF70" s="239"/>
      <c r="BDG70" s="240"/>
      <c r="BDH70" s="240"/>
      <c r="BDI70" s="240"/>
      <c r="BDJ70" s="239"/>
      <c r="BDK70" s="239"/>
      <c r="BDL70" s="240"/>
      <c r="BDM70" s="239"/>
      <c r="BDN70" s="239"/>
      <c r="BDO70" s="240"/>
      <c r="BDP70" s="240"/>
      <c r="BDQ70" s="240"/>
      <c r="BDR70" s="239"/>
      <c r="BDS70" s="239"/>
      <c r="BDT70" s="240"/>
      <c r="BDU70" s="239"/>
      <c r="BDV70" s="239"/>
      <c r="BDW70" s="240"/>
      <c r="BDX70" s="240"/>
      <c r="BDY70" s="240"/>
      <c r="BDZ70" s="239"/>
      <c r="BEA70" s="239"/>
      <c r="BEB70" s="240"/>
      <c r="BEC70" s="239"/>
      <c r="BED70" s="239"/>
      <c r="BEE70" s="240"/>
      <c r="BEF70" s="240"/>
      <c r="BEG70" s="240"/>
      <c r="BEH70" s="239"/>
      <c r="BEI70" s="239"/>
      <c r="BEJ70" s="240"/>
      <c r="BEK70" s="239"/>
      <c r="BEL70" s="239"/>
      <c r="BEM70" s="240"/>
      <c r="BEN70" s="240"/>
      <c r="BEO70" s="240"/>
      <c r="BEP70" s="239"/>
      <c r="BEQ70" s="239"/>
      <c r="BER70" s="240"/>
      <c r="BES70" s="239"/>
      <c r="BET70" s="239"/>
      <c r="BEU70" s="240"/>
      <c r="BEV70" s="240"/>
      <c r="BEW70" s="240"/>
      <c r="BEX70" s="239"/>
      <c r="BEY70" s="239"/>
      <c r="BEZ70" s="240"/>
      <c r="BFA70" s="239"/>
      <c r="BFB70" s="239"/>
      <c r="BFC70" s="240"/>
      <c r="BFD70" s="240"/>
      <c r="BFE70" s="240"/>
      <c r="BFF70" s="239"/>
      <c r="BFG70" s="239"/>
      <c r="BFH70" s="240"/>
      <c r="BFI70" s="239"/>
      <c r="BFJ70" s="239"/>
      <c r="BFK70" s="240"/>
      <c r="BFL70" s="240"/>
      <c r="BFM70" s="240"/>
      <c r="BFN70" s="239"/>
      <c r="BFO70" s="239"/>
      <c r="BFP70" s="240"/>
      <c r="BFQ70" s="239"/>
      <c r="BFR70" s="239"/>
      <c r="BFS70" s="240"/>
      <c r="BFT70" s="240"/>
      <c r="BFU70" s="240"/>
      <c r="BFV70" s="239"/>
      <c r="BFW70" s="239"/>
      <c r="BFX70" s="240"/>
      <c r="BFY70" s="239"/>
      <c r="BFZ70" s="239"/>
      <c r="BGA70" s="240"/>
      <c r="BGB70" s="240"/>
      <c r="BGC70" s="240"/>
      <c r="BGD70" s="239"/>
      <c r="BGE70" s="239"/>
      <c r="BGF70" s="240"/>
      <c r="BGG70" s="239"/>
      <c r="BGH70" s="239"/>
      <c r="BGI70" s="240"/>
      <c r="BGJ70" s="240"/>
      <c r="BGK70" s="240"/>
      <c r="BGL70" s="239"/>
      <c r="BGM70" s="239"/>
      <c r="BGN70" s="240"/>
      <c r="BGO70" s="239"/>
      <c r="BGP70" s="239"/>
      <c r="BGQ70" s="240"/>
      <c r="BGR70" s="240"/>
      <c r="BGS70" s="240"/>
      <c r="BGT70" s="239"/>
      <c r="BGU70" s="239"/>
      <c r="BGV70" s="240"/>
      <c r="BGW70" s="239"/>
      <c r="BGX70" s="239"/>
      <c r="BGY70" s="240"/>
      <c r="BGZ70" s="240"/>
      <c r="BHA70" s="240"/>
      <c r="BHB70" s="239"/>
      <c r="BHC70" s="239"/>
      <c r="BHD70" s="240"/>
      <c r="BHE70" s="239"/>
      <c r="BHF70" s="239"/>
      <c r="BHG70" s="240"/>
      <c r="BHH70" s="240"/>
      <c r="BHI70" s="240"/>
      <c r="BHJ70" s="239"/>
      <c r="BHK70" s="239"/>
      <c r="BHL70" s="240"/>
      <c r="BHM70" s="239"/>
      <c r="BHN70" s="239"/>
      <c r="BHO70" s="240"/>
      <c r="BHP70" s="240"/>
      <c r="BHQ70" s="240"/>
      <c r="BHR70" s="239"/>
      <c r="BHS70" s="239"/>
      <c r="BHT70" s="240"/>
      <c r="BHU70" s="239"/>
      <c r="BHV70" s="239"/>
      <c r="BHW70" s="240"/>
      <c r="BHX70" s="240"/>
      <c r="BHY70" s="240"/>
      <c r="BHZ70" s="239"/>
      <c r="BIA70" s="239"/>
      <c r="BIB70" s="240"/>
      <c r="BIC70" s="239"/>
      <c r="BID70" s="239"/>
      <c r="BIE70" s="240"/>
      <c r="BIF70" s="240"/>
      <c r="BIG70" s="240"/>
      <c r="BIH70" s="239"/>
      <c r="BII70" s="239"/>
      <c r="BIJ70" s="240"/>
      <c r="BIK70" s="239"/>
      <c r="BIL70" s="239"/>
      <c r="BIM70" s="240"/>
      <c r="BIN70" s="240"/>
      <c r="BIO70" s="240"/>
      <c r="BIP70" s="239"/>
      <c r="BIQ70" s="239"/>
      <c r="BIR70" s="240"/>
      <c r="BIS70" s="239"/>
      <c r="BIT70" s="239"/>
      <c r="BIU70" s="240"/>
      <c r="BIV70" s="240"/>
      <c r="BIW70" s="240"/>
      <c r="BIX70" s="239"/>
      <c r="BIY70" s="239"/>
      <c r="BIZ70" s="240"/>
      <c r="BJA70" s="239"/>
      <c r="BJB70" s="239"/>
      <c r="BJC70" s="240"/>
      <c r="BJD70" s="240"/>
      <c r="BJE70" s="240"/>
      <c r="BJF70" s="239"/>
      <c r="BJG70" s="239"/>
      <c r="BJH70" s="240"/>
      <c r="BJI70" s="239"/>
      <c r="BJJ70" s="239"/>
      <c r="BJK70" s="240"/>
      <c r="BJL70" s="240"/>
      <c r="BJM70" s="240"/>
      <c r="BJN70" s="239"/>
      <c r="BJO70" s="239"/>
      <c r="BJP70" s="240"/>
      <c r="BJQ70" s="239"/>
      <c r="BJR70" s="239"/>
      <c r="BJS70" s="240"/>
      <c r="BJT70" s="240"/>
      <c r="BJU70" s="240"/>
      <c r="BJV70" s="239"/>
      <c r="BJW70" s="239"/>
      <c r="BJX70" s="240"/>
      <c r="BJY70" s="239"/>
      <c r="BJZ70" s="239"/>
      <c r="BKA70" s="240"/>
      <c r="BKB70" s="240"/>
      <c r="BKC70" s="240"/>
      <c r="BKD70" s="239"/>
      <c r="BKE70" s="239"/>
      <c r="BKF70" s="240"/>
      <c r="BKG70" s="239"/>
      <c r="BKH70" s="239"/>
      <c r="BKI70" s="240"/>
      <c r="BKJ70" s="240"/>
      <c r="BKK70" s="240"/>
      <c r="BKL70" s="239"/>
      <c r="BKM70" s="239"/>
      <c r="BKN70" s="240"/>
      <c r="BKO70" s="239"/>
      <c r="BKP70" s="239"/>
      <c r="BKQ70" s="240"/>
      <c r="BKR70" s="240"/>
      <c r="BKS70" s="240"/>
      <c r="BKT70" s="239"/>
      <c r="BKU70" s="239"/>
      <c r="BKV70" s="240"/>
      <c r="BKW70" s="239"/>
      <c r="BKX70" s="239"/>
      <c r="BKY70" s="240"/>
      <c r="BKZ70" s="240"/>
      <c r="BLA70" s="240"/>
      <c r="BLB70" s="239"/>
      <c r="BLC70" s="239"/>
      <c r="BLD70" s="240"/>
      <c r="BLE70" s="239"/>
      <c r="BLF70" s="239"/>
      <c r="BLG70" s="240"/>
      <c r="BLH70" s="240"/>
      <c r="BLI70" s="240"/>
      <c r="BLJ70" s="239"/>
      <c r="BLK70" s="239"/>
      <c r="BLL70" s="240"/>
      <c r="BLM70" s="239"/>
      <c r="BLN70" s="239"/>
      <c r="BLO70" s="240"/>
      <c r="BLP70" s="240"/>
      <c r="BLQ70" s="240"/>
      <c r="BLR70" s="239"/>
      <c r="BLS70" s="239"/>
      <c r="BLT70" s="240"/>
      <c r="BLU70" s="239"/>
      <c r="BLV70" s="239"/>
      <c r="BLW70" s="240"/>
      <c r="BLX70" s="240"/>
      <c r="BLY70" s="240"/>
      <c r="BLZ70" s="239"/>
      <c r="BMA70" s="239"/>
      <c r="BMB70" s="240"/>
      <c r="BMC70" s="239"/>
      <c r="BMD70" s="239"/>
      <c r="BME70" s="240"/>
      <c r="BMF70" s="240"/>
      <c r="BMG70" s="240"/>
      <c r="BMH70" s="239"/>
      <c r="BMI70" s="239"/>
      <c r="BMJ70" s="240"/>
      <c r="BMK70" s="239"/>
      <c r="BML70" s="239"/>
      <c r="BMM70" s="240"/>
      <c r="BMN70" s="240"/>
      <c r="BMO70" s="240"/>
      <c r="BMP70" s="239"/>
      <c r="BMQ70" s="239"/>
      <c r="BMR70" s="240"/>
      <c r="BMS70" s="239"/>
      <c r="BMT70" s="239"/>
      <c r="BMU70" s="240"/>
      <c r="BMV70" s="240"/>
      <c r="BMW70" s="240"/>
      <c r="BMX70" s="239"/>
      <c r="BMY70" s="239"/>
      <c r="BMZ70" s="240"/>
      <c r="BNA70" s="239"/>
      <c r="BNB70" s="239"/>
      <c r="BNC70" s="240"/>
      <c r="BND70" s="240"/>
      <c r="BNE70" s="240"/>
      <c r="BNF70" s="239"/>
      <c r="BNG70" s="239"/>
      <c r="BNH70" s="240"/>
      <c r="BNI70" s="239"/>
      <c r="BNJ70" s="239"/>
      <c r="BNK70" s="240"/>
      <c r="BNL70" s="240"/>
      <c r="BNM70" s="240"/>
      <c r="BNN70" s="239"/>
      <c r="BNO70" s="239"/>
      <c r="BNP70" s="240"/>
      <c r="BNQ70" s="239"/>
      <c r="BNR70" s="239"/>
      <c r="BNS70" s="240"/>
      <c r="BNT70" s="240"/>
      <c r="BNU70" s="240"/>
      <c r="BNV70" s="239"/>
      <c r="BNW70" s="239"/>
      <c r="BNX70" s="240"/>
      <c r="BNY70" s="239"/>
      <c r="BNZ70" s="239"/>
      <c r="BOA70" s="240"/>
      <c r="BOB70" s="240"/>
      <c r="BOC70" s="240"/>
      <c r="BOD70" s="239"/>
      <c r="BOE70" s="239"/>
      <c r="BOF70" s="240"/>
      <c r="BOG70" s="239"/>
      <c r="BOH70" s="239"/>
      <c r="BOI70" s="240"/>
      <c r="BOJ70" s="240"/>
      <c r="BOK70" s="240"/>
      <c r="BOL70" s="239"/>
      <c r="BOM70" s="239"/>
      <c r="BON70" s="240"/>
      <c r="BOO70" s="239"/>
      <c r="BOP70" s="239"/>
      <c r="BOQ70" s="240"/>
      <c r="BOR70" s="240"/>
      <c r="BOS70" s="240"/>
      <c r="BOT70" s="239"/>
      <c r="BOU70" s="239"/>
      <c r="BOV70" s="240"/>
      <c r="BOW70" s="239"/>
      <c r="BOX70" s="239"/>
      <c r="BOY70" s="240"/>
      <c r="BOZ70" s="240"/>
      <c r="BPA70" s="240"/>
      <c r="BPB70" s="239"/>
      <c r="BPC70" s="239"/>
      <c r="BPD70" s="240"/>
      <c r="BPE70" s="239"/>
      <c r="BPF70" s="239"/>
      <c r="BPG70" s="240"/>
      <c r="BPH70" s="240"/>
      <c r="BPI70" s="240"/>
      <c r="BPJ70" s="239"/>
      <c r="BPK70" s="239"/>
      <c r="BPL70" s="240"/>
      <c r="BPM70" s="239"/>
      <c r="BPN70" s="239"/>
      <c r="BPO70" s="240"/>
      <c r="BPP70" s="240"/>
      <c r="BPQ70" s="240"/>
      <c r="BPR70" s="239"/>
      <c r="BPS70" s="239"/>
      <c r="BPT70" s="240"/>
      <c r="BPU70" s="239"/>
      <c r="BPV70" s="239"/>
      <c r="BPW70" s="240"/>
      <c r="BPX70" s="240"/>
      <c r="BPY70" s="240"/>
      <c r="BPZ70" s="239"/>
      <c r="BQA70" s="239"/>
      <c r="BQB70" s="240"/>
      <c r="BQC70" s="239"/>
      <c r="BQD70" s="239"/>
      <c r="BQE70" s="240"/>
      <c r="BQF70" s="240"/>
      <c r="BQG70" s="240"/>
      <c r="BQH70" s="239"/>
      <c r="BQI70" s="239"/>
      <c r="BQJ70" s="240"/>
      <c r="BQK70" s="239"/>
      <c r="BQL70" s="239"/>
      <c r="BQM70" s="240"/>
      <c r="BQN70" s="240"/>
      <c r="BQO70" s="240"/>
      <c r="BQP70" s="239"/>
      <c r="BQQ70" s="239"/>
      <c r="BQR70" s="240"/>
      <c r="BQS70" s="239"/>
      <c r="BQT70" s="239"/>
      <c r="BQU70" s="240"/>
      <c r="BQV70" s="240"/>
      <c r="BQW70" s="240"/>
      <c r="BQX70" s="239"/>
      <c r="BQY70" s="239"/>
      <c r="BQZ70" s="240"/>
      <c r="BRA70" s="239"/>
      <c r="BRB70" s="239"/>
      <c r="BRC70" s="240"/>
      <c r="BRD70" s="240"/>
      <c r="BRE70" s="240"/>
      <c r="BRF70" s="239"/>
      <c r="BRG70" s="239"/>
      <c r="BRH70" s="240"/>
      <c r="BRI70" s="239"/>
      <c r="BRJ70" s="239"/>
      <c r="BRK70" s="240"/>
      <c r="BRL70" s="240"/>
      <c r="BRM70" s="240"/>
      <c r="BRN70" s="239"/>
      <c r="BRO70" s="239"/>
      <c r="BRP70" s="240"/>
      <c r="BRQ70" s="239"/>
      <c r="BRR70" s="239"/>
      <c r="BRS70" s="240"/>
      <c r="BRT70" s="240"/>
      <c r="BRU70" s="240"/>
      <c r="BRV70" s="239"/>
      <c r="BRW70" s="239"/>
      <c r="BRX70" s="240"/>
      <c r="BRY70" s="239"/>
      <c r="BRZ70" s="239"/>
      <c r="BSA70" s="240"/>
      <c r="BSB70" s="240"/>
      <c r="BSC70" s="240"/>
      <c r="BSD70" s="239"/>
      <c r="BSE70" s="239"/>
      <c r="BSF70" s="240"/>
      <c r="BSG70" s="239"/>
      <c r="BSH70" s="239"/>
      <c r="BSI70" s="240"/>
      <c r="BSJ70" s="240"/>
      <c r="BSK70" s="240"/>
      <c r="BSL70" s="239"/>
      <c r="BSM70" s="239"/>
      <c r="BSN70" s="240"/>
      <c r="BSO70" s="239"/>
      <c r="BSP70" s="239"/>
      <c r="BSQ70" s="240"/>
      <c r="BSR70" s="240"/>
      <c r="BSS70" s="240"/>
      <c r="BST70" s="239"/>
      <c r="BSU70" s="239"/>
      <c r="BSV70" s="240"/>
      <c r="BSW70" s="239"/>
      <c r="BSX70" s="239"/>
      <c r="BSY70" s="240"/>
      <c r="BSZ70" s="240"/>
      <c r="BTA70" s="240"/>
      <c r="BTB70" s="239"/>
      <c r="BTC70" s="239"/>
      <c r="BTD70" s="240"/>
      <c r="BTE70" s="239"/>
      <c r="BTF70" s="239"/>
      <c r="BTG70" s="240"/>
      <c r="BTH70" s="240"/>
      <c r="BTI70" s="240"/>
      <c r="BTJ70" s="239"/>
      <c r="BTK70" s="239"/>
      <c r="BTL70" s="240"/>
      <c r="BTM70" s="239"/>
      <c r="BTN70" s="239"/>
      <c r="BTO70" s="240"/>
      <c r="BTP70" s="240"/>
      <c r="BTQ70" s="240"/>
      <c r="BTR70" s="239"/>
      <c r="BTS70" s="239"/>
      <c r="BTT70" s="240"/>
      <c r="BTU70" s="239"/>
      <c r="BTV70" s="239"/>
      <c r="BTW70" s="240"/>
      <c r="BTX70" s="240"/>
      <c r="BTY70" s="240"/>
      <c r="BTZ70" s="239"/>
      <c r="BUA70" s="239"/>
      <c r="BUB70" s="240"/>
      <c r="BUC70" s="239"/>
      <c r="BUD70" s="239"/>
      <c r="BUE70" s="240"/>
      <c r="BUF70" s="240"/>
      <c r="BUG70" s="240"/>
      <c r="BUH70" s="239"/>
      <c r="BUI70" s="239"/>
      <c r="BUJ70" s="240"/>
      <c r="BUK70" s="239"/>
      <c r="BUL70" s="239"/>
      <c r="BUM70" s="240"/>
      <c r="BUN70" s="240"/>
      <c r="BUO70" s="240"/>
      <c r="BUP70" s="239"/>
      <c r="BUQ70" s="239"/>
      <c r="BUR70" s="240"/>
      <c r="BUS70" s="239"/>
      <c r="BUT70" s="239"/>
      <c r="BUU70" s="240"/>
      <c r="BUV70" s="240"/>
      <c r="BUW70" s="240"/>
      <c r="BUX70" s="239"/>
      <c r="BUY70" s="239"/>
      <c r="BUZ70" s="240"/>
      <c r="BVA70" s="239"/>
      <c r="BVB70" s="239"/>
      <c r="BVC70" s="240"/>
      <c r="BVD70" s="240"/>
      <c r="BVE70" s="240"/>
      <c r="BVF70" s="239"/>
      <c r="BVG70" s="239"/>
      <c r="BVH70" s="240"/>
      <c r="BVI70" s="239"/>
      <c r="BVJ70" s="239"/>
      <c r="BVK70" s="240"/>
      <c r="BVL70" s="240"/>
      <c r="BVM70" s="240"/>
      <c r="BVN70" s="239"/>
      <c r="BVO70" s="239"/>
      <c r="BVP70" s="240"/>
      <c r="BVQ70" s="239"/>
      <c r="BVR70" s="239"/>
      <c r="BVS70" s="240"/>
      <c r="BVT70" s="240"/>
      <c r="BVU70" s="240"/>
      <c r="BVV70" s="239"/>
      <c r="BVW70" s="239"/>
      <c r="BVX70" s="240"/>
      <c r="BVY70" s="239"/>
      <c r="BVZ70" s="239"/>
      <c r="BWA70" s="240"/>
      <c r="BWB70" s="240"/>
      <c r="BWC70" s="240"/>
      <c r="BWD70" s="239"/>
      <c r="BWE70" s="239"/>
      <c r="BWF70" s="240"/>
      <c r="BWG70" s="239"/>
      <c r="BWH70" s="239"/>
      <c r="BWI70" s="240"/>
      <c r="BWJ70" s="240"/>
      <c r="BWK70" s="240"/>
      <c r="BWL70" s="239"/>
      <c r="BWM70" s="239"/>
      <c r="BWN70" s="240"/>
      <c r="BWO70" s="239"/>
      <c r="BWP70" s="239"/>
      <c r="BWQ70" s="240"/>
      <c r="BWR70" s="240"/>
      <c r="BWS70" s="240"/>
      <c r="BWT70" s="239"/>
      <c r="BWU70" s="239"/>
      <c r="BWV70" s="240"/>
      <c r="BWW70" s="239"/>
      <c r="BWX70" s="239"/>
      <c r="BWY70" s="240"/>
      <c r="BWZ70" s="240"/>
      <c r="BXA70" s="240"/>
      <c r="BXB70" s="239"/>
      <c r="BXC70" s="239"/>
      <c r="BXD70" s="240"/>
      <c r="BXE70" s="239"/>
      <c r="BXF70" s="239"/>
      <c r="BXG70" s="240"/>
      <c r="BXH70" s="240"/>
      <c r="BXI70" s="240"/>
      <c r="BXJ70" s="239"/>
      <c r="BXK70" s="239"/>
      <c r="BXL70" s="240"/>
      <c r="BXM70" s="239"/>
      <c r="BXN70" s="239"/>
      <c r="BXO70" s="240"/>
      <c r="BXP70" s="240"/>
      <c r="BXQ70" s="240"/>
      <c r="BXR70" s="239"/>
      <c r="BXS70" s="239"/>
      <c r="BXT70" s="240"/>
      <c r="BXU70" s="239"/>
      <c r="BXV70" s="239"/>
      <c r="BXW70" s="240"/>
      <c r="BXX70" s="240"/>
      <c r="BXY70" s="240"/>
      <c r="BXZ70" s="239"/>
      <c r="BYA70" s="239"/>
      <c r="BYB70" s="240"/>
      <c r="BYC70" s="239"/>
      <c r="BYD70" s="239"/>
      <c r="BYE70" s="240"/>
      <c r="BYF70" s="240"/>
      <c r="BYG70" s="240"/>
      <c r="BYH70" s="239"/>
      <c r="BYI70" s="239"/>
      <c r="BYJ70" s="240"/>
      <c r="BYK70" s="239"/>
      <c r="BYL70" s="239"/>
      <c r="BYM70" s="240"/>
      <c r="BYN70" s="240"/>
      <c r="BYO70" s="240"/>
      <c r="BYP70" s="239"/>
      <c r="BYQ70" s="239"/>
      <c r="BYR70" s="240"/>
      <c r="BYS70" s="239"/>
      <c r="BYT70" s="239"/>
      <c r="BYU70" s="240"/>
      <c r="BYV70" s="240"/>
      <c r="BYW70" s="240"/>
      <c r="BYX70" s="239"/>
      <c r="BYY70" s="239"/>
      <c r="BYZ70" s="240"/>
      <c r="BZA70" s="239"/>
      <c r="BZB70" s="239"/>
      <c r="BZC70" s="240"/>
      <c r="BZD70" s="240"/>
      <c r="BZE70" s="240"/>
      <c r="BZF70" s="239"/>
      <c r="BZG70" s="239"/>
      <c r="BZH70" s="240"/>
      <c r="BZI70" s="239"/>
      <c r="BZJ70" s="239"/>
      <c r="BZK70" s="240"/>
      <c r="BZL70" s="240"/>
      <c r="BZM70" s="240"/>
      <c r="BZN70" s="239"/>
      <c r="BZO70" s="239"/>
      <c r="BZP70" s="240"/>
      <c r="BZQ70" s="239"/>
      <c r="BZR70" s="239"/>
      <c r="BZS70" s="240"/>
      <c r="BZT70" s="240"/>
      <c r="BZU70" s="240"/>
      <c r="BZV70" s="239"/>
      <c r="BZW70" s="239"/>
      <c r="BZX70" s="240"/>
      <c r="BZY70" s="239"/>
      <c r="BZZ70" s="239"/>
      <c r="CAA70" s="240"/>
      <c r="CAB70" s="240"/>
      <c r="CAC70" s="240"/>
      <c r="CAD70" s="239"/>
      <c r="CAE70" s="239"/>
      <c r="CAF70" s="240"/>
      <c r="CAG70" s="239"/>
      <c r="CAH70" s="239"/>
      <c r="CAI70" s="240"/>
      <c r="CAJ70" s="240"/>
      <c r="CAK70" s="240"/>
      <c r="CAL70" s="239"/>
      <c r="CAM70" s="239"/>
      <c r="CAN70" s="240"/>
      <c r="CAO70" s="239"/>
      <c r="CAP70" s="239"/>
      <c r="CAQ70" s="240"/>
      <c r="CAR70" s="240"/>
      <c r="CAS70" s="240"/>
      <c r="CAT70" s="239"/>
      <c r="CAU70" s="239"/>
      <c r="CAV70" s="240"/>
      <c r="CAW70" s="239"/>
      <c r="CAX70" s="239"/>
      <c r="CAY70" s="240"/>
      <c r="CAZ70" s="240"/>
      <c r="CBA70" s="240"/>
      <c r="CBB70" s="239"/>
      <c r="CBC70" s="239"/>
      <c r="CBD70" s="240"/>
      <c r="CBE70" s="239"/>
      <c r="CBF70" s="239"/>
      <c r="CBG70" s="240"/>
      <c r="CBH70" s="240"/>
      <c r="CBI70" s="240"/>
      <c r="CBJ70" s="239"/>
      <c r="CBK70" s="239"/>
      <c r="CBL70" s="240"/>
      <c r="CBM70" s="239"/>
      <c r="CBN70" s="239"/>
      <c r="CBO70" s="240"/>
      <c r="CBP70" s="240"/>
      <c r="CBQ70" s="240"/>
      <c r="CBR70" s="239"/>
      <c r="CBS70" s="239"/>
      <c r="CBT70" s="240"/>
      <c r="CBU70" s="239"/>
      <c r="CBV70" s="239"/>
      <c r="CBW70" s="240"/>
      <c r="CBX70" s="240"/>
      <c r="CBY70" s="240"/>
      <c r="CBZ70" s="239"/>
      <c r="CCA70" s="239"/>
      <c r="CCB70" s="240"/>
      <c r="CCC70" s="239"/>
      <c r="CCD70" s="239"/>
      <c r="CCE70" s="240"/>
      <c r="CCF70" s="240"/>
      <c r="CCG70" s="240"/>
      <c r="CCH70" s="239"/>
      <c r="CCI70" s="239"/>
      <c r="CCJ70" s="240"/>
      <c r="CCK70" s="239"/>
      <c r="CCL70" s="239"/>
      <c r="CCM70" s="240"/>
      <c r="CCN70" s="240"/>
      <c r="CCO70" s="240"/>
      <c r="CCP70" s="239"/>
      <c r="CCQ70" s="239"/>
      <c r="CCR70" s="240"/>
      <c r="CCS70" s="239"/>
      <c r="CCT70" s="239"/>
      <c r="CCU70" s="240"/>
      <c r="CCV70" s="240"/>
      <c r="CCW70" s="240"/>
      <c r="CCX70" s="239"/>
      <c r="CCY70" s="239"/>
      <c r="CCZ70" s="240"/>
      <c r="CDA70" s="239"/>
      <c r="CDB70" s="239"/>
      <c r="CDC70" s="240"/>
      <c r="CDD70" s="240"/>
      <c r="CDE70" s="240"/>
      <c r="CDF70" s="239"/>
      <c r="CDG70" s="239"/>
      <c r="CDH70" s="240"/>
      <c r="CDI70" s="239"/>
      <c r="CDJ70" s="239"/>
      <c r="CDK70" s="240"/>
      <c r="CDL70" s="240"/>
      <c r="CDM70" s="240"/>
      <c r="CDN70" s="239"/>
      <c r="CDO70" s="239"/>
      <c r="CDP70" s="240"/>
      <c r="CDQ70" s="239"/>
      <c r="CDR70" s="239"/>
      <c r="CDS70" s="240"/>
      <c r="CDT70" s="240"/>
      <c r="CDU70" s="240"/>
      <c r="CDV70" s="239"/>
      <c r="CDW70" s="239"/>
      <c r="CDX70" s="240"/>
      <c r="CDY70" s="239"/>
      <c r="CDZ70" s="239"/>
      <c r="CEA70" s="240"/>
      <c r="CEB70" s="240"/>
      <c r="CEC70" s="240"/>
      <c r="CED70" s="239"/>
      <c r="CEE70" s="239"/>
      <c r="CEF70" s="240"/>
      <c r="CEG70" s="239"/>
      <c r="CEH70" s="239"/>
      <c r="CEI70" s="240"/>
      <c r="CEJ70" s="240"/>
      <c r="CEK70" s="240"/>
      <c r="CEL70" s="239"/>
      <c r="CEM70" s="239"/>
      <c r="CEN70" s="240"/>
      <c r="CEO70" s="239"/>
      <c r="CEP70" s="239"/>
      <c r="CEQ70" s="240"/>
      <c r="CER70" s="240"/>
      <c r="CES70" s="240"/>
      <c r="CET70" s="239"/>
      <c r="CEU70" s="239"/>
      <c r="CEV70" s="240"/>
      <c r="CEW70" s="239"/>
      <c r="CEX70" s="239"/>
      <c r="CEY70" s="240"/>
      <c r="CEZ70" s="240"/>
      <c r="CFA70" s="240"/>
      <c r="CFB70" s="239"/>
      <c r="CFC70" s="239"/>
      <c r="CFD70" s="240"/>
      <c r="CFE70" s="239"/>
      <c r="CFF70" s="239"/>
      <c r="CFG70" s="240"/>
      <c r="CFH70" s="240"/>
      <c r="CFI70" s="240"/>
      <c r="CFJ70" s="239"/>
      <c r="CFK70" s="239"/>
      <c r="CFL70" s="240"/>
      <c r="CFM70" s="239"/>
      <c r="CFN70" s="239"/>
      <c r="CFO70" s="240"/>
      <c r="CFP70" s="240"/>
      <c r="CFQ70" s="240"/>
      <c r="CFR70" s="239"/>
      <c r="CFS70" s="239"/>
      <c r="CFT70" s="240"/>
      <c r="CFU70" s="239"/>
      <c r="CFV70" s="239"/>
      <c r="CFW70" s="240"/>
      <c r="CFX70" s="240"/>
      <c r="CFY70" s="240"/>
      <c r="CFZ70" s="239"/>
      <c r="CGA70" s="239"/>
      <c r="CGB70" s="240"/>
      <c r="CGC70" s="239"/>
      <c r="CGD70" s="239"/>
      <c r="CGE70" s="240"/>
      <c r="CGF70" s="240"/>
      <c r="CGG70" s="240"/>
      <c r="CGH70" s="239"/>
      <c r="CGI70" s="239"/>
      <c r="CGJ70" s="240"/>
      <c r="CGK70" s="239"/>
      <c r="CGL70" s="239"/>
      <c r="CGM70" s="240"/>
      <c r="CGN70" s="240"/>
      <c r="CGO70" s="240"/>
      <c r="CGP70" s="239"/>
      <c r="CGQ70" s="239"/>
      <c r="CGR70" s="240"/>
      <c r="CGS70" s="239"/>
      <c r="CGT70" s="239"/>
      <c r="CGU70" s="240"/>
      <c r="CGV70" s="240"/>
      <c r="CGW70" s="240"/>
      <c r="CGX70" s="239"/>
      <c r="CGY70" s="239"/>
      <c r="CGZ70" s="240"/>
      <c r="CHA70" s="239"/>
      <c r="CHB70" s="239"/>
      <c r="CHC70" s="240"/>
      <c r="CHD70" s="240"/>
      <c r="CHE70" s="240"/>
      <c r="CHF70" s="239"/>
      <c r="CHG70" s="239"/>
      <c r="CHH70" s="240"/>
      <c r="CHI70" s="239"/>
      <c r="CHJ70" s="239"/>
      <c r="CHK70" s="240"/>
      <c r="CHL70" s="240"/>
      <c r="CHM70" s="240"/>
      <c r="CHN70" s="239"/>
      <c r="CHO70" s="239"/>
      <c r="CHP70" s="240"/>
      <c r="CHQ70" s="239"/>
      <c r="CHR70" s="239"/>
      <c r="CHS70" s="240"/>
      <c r="CHT70" s="240"/>
      <c r="CHU70" s="240"/>
      <c r="CHV70" s="239"/>
      <c r="CHW70" s="239"/>
      <c r="CHX70" s="240"/>
      <c r="CHY70" s="239"/>
      <c r="CHZ70" s="239"/>
      <c r="CIA70" s="240"/>
      <c r="CIB70" s="240"/>
      <c r="CIC70" s="240"/>
      <c r="CID70" s="239"/>
      <c r="CIE70" s="239"/>
      <c r="CIF70" s="240"/>
      <c r="CIG70" s="239"/>
      <c r="CIH70" s="239"/>
      <c r="CII70" s="240"/>
      <c r="CIJ70" s="240"/>
      <c r="CIK70" s="240"/>
      <c r="CIL70" s="239"/>
      <c r="CIM70" s="239"/>
      <c r="CIN70" s="240"/>
      <c r="CIO70" s="239"/>
      <c r="CIP70" s="239"/>
      <c r="CIQ70" s="240"/>
      <c r="CIR70" s="240"/>
      <c r="CIS70" s="240"/>
      <c r="CIT70" s="239"/>
      <c r="CIU70" s="239"/>
      <c r="CIV70" s="240"/>
      <c r="CIW70" s="239"/>
      <c r="CIX70" s="239"/>
      <c r="CIY70" s="240"/>
      <c r="CIZ70" s="240"/>
      <c r="CJA70" s="240"/>
      <c r="CJB70" s="239"/>
      <c r="CJC70" s="239"/>
      <c r="CJD70" s="240"/>
      <c r="CJE70" s="239"/>
      <c r="CJF70" s="239"/>
      <c r="CJG70" s="240"/>
      <c r="CJH70" s="240"/>
      <c r="CJI70" s="240"/>
      <c r="CJJ70" s="239"/>
      <c r="CJK70" s="239"/>
      <c r="CJL70" s="240"/>
      <c r="CJM70" s="239"/>
      <c r="CJN70" s="239"/>
      <c r="CJO70" s="240"/>
      <c r="CJP70" s="240"/>
      <c r="CJQ70" s="240"/>
      <c r="CJR70" s="239"/>
      <c r="CJS70" s="239"/>
      <c r="CJT70" s="240"/>
      <c r="CJU70" s="239"/>
      <c r="CJV70" s="239"/>
      <c r="CJW70" s="240"/>
      <c r="CJX70" s="240"/>
      <c r="CJY70" s="240"/>
      <c r="CJZ70" s="239"/>
      <c r="CKA70" s="239"/>
      <c r="CKB70" s="240"/>
      <c r="CKC70" s="239"/>
      <c r="CKD70" s="239"/>
      <c r="CKE70" s="240"/>
      <c r="CKF70" s="240"/>
      <c r="CKG70" s="240"/>
      <c r="CKH70" s="239"/>
      <c r="CKI70" s="239"/>
      <c r="CKJ70" s="240"/>
      <c r="CKK70" s="239"/>
      <c r="CKL70" s="239"/>
      <c r="CKM70" s="240"/>
      <c r="CKN70" s="240"/>
      <c r="CKO70" s="240"/>
      <c r="CKP70" s="239"/>
      <c r="CKQ70" s="239"/>
      <c r="CKR70" s="240"/>
      <c r="CKS70" s="239"/>
      <c r="CKT70" s="239"/>
      <c r="CKU70" s="240"/>
      <c r="CKV70" s="240"/>
      <c r="CKW70" s="240"/>
      <c r="CKX70" s="239"/>
      <c r="CKY70" s="239"/>
      <c r="CKZ70" s="240"/>
      <c r="CLA70" s="239"/>
      <c r="CLB70" s="239"/>
      <c r="CLC70" s="240"/>
      <c r="CLD70" s="240"/>
      <c r="CLE70" s="240"/>
      <c r="CLF70" s="239"/>
      <c r="CLG70" s="239"/>
      <c r="CLH70" s="240"/>
      <c r="CLI70" s="239"/>
      <c r="CLJ70" s="239"/>
      <c r="CLK70" s="240"/>
      <c r="CLL70" s="240"/>
      <c r="CLM70" s="240"/>
      <c r="CLN70" s="239"/>
      <c r="CLO70" s="239"/>
      <c r="CLP70" s="240"/>
      <c r="CLQ70" s="239"/>
      <c r="CLR70" s="239"/>
      <c r="CLS70" s="240"/>
      <c r="CLT70" s="240"/>
      <c r="CLU70" s="240"/>
      <c r="CLV70" s="239"/>
      <c r="CLW70" s="239"/>
      <c r="CLX70" s="240"/>
      <c r="CLY70" s="239"/>
      <c r="CLZ70" s="239"/>
      <c r="CMA70" s="240"/>
      <c r="CMB70" s="240"/>
      <c r="CMC70" s="240"/>
      <c r="CMD70" s="239"/>
      <c r="CME70" s="239"/>
      <c r="CMF70" s="240"/>
      <c r="CMG70" s="239"/>
      <c r="CMH70" s="239"/>
      <c r="CMI70" s="240"/>
      <c r="CMJ70" s="240"/>
      <c r="CMK70" s="240"/>
      <c r="CML70" s="239"/>
      <c r="CMM70" s="239"/>
      <c r="CMN70" s="240"/>
      <c r="CMO70" s="239"/>
      <c r="CMP70" s="239"/>
      <c r="CMQ70" s="240"/>
      <c r="CMR70" s="240"/>
      <c r="CMS70" s="240"/>
      <c r="CMT70" s="239"/>
      <c r="CMU70" s="239"/>
      <c r="CMV70" s="240"/>
      <c r="CMW70" s="239"/>
      <c r="CMX70" s="239"/>
      <c r="CMY70" s="240"/>
      <c r="CMZ70" s="240"/>
      <c r="CNA70" s="240"/>
      <c r="CNB70" s="239"/>
      <c r="CNC70" s="239"/>
      <c r="CND70" s="240"/>
      <c r="CNE70" s="239"/>
      <c r="CNF70" s="239"/>
      <c r="CNG70" s="240"/>
      <c r="CNH70" s="240"/>
      <c r="CNI70" s="240"/>
      <c r="CNJ70" s="239"/>
      <c r="CNK70" s="239"/>
      <c r="CNL70" s="240"/>
      <c r="CNM70" s="239"/>
      <c r="CNN70" s="239"/>
      <c r="CNO70" s="240"/>
      <c r="CNP70" s="240"/>
      <c r="CNQ70" s="240"/>
      <c r="CNR70" s="239"/>
      <c r="CNS70" s="239"/>
      <c r="CNT70" s="240"/>
      <c r="CNU70" s="239"/>
      <c r="CNV70" s="239"/>
      <c r="CNW70" s="240"/>
      <c r="CNX70" s="240"/>
      <c r="CNY70" s="240"/>
      <c r="CNZ70" s="239"/>
      <c r="COA70" s="239"/>
      <c r="COB70" s="240"/>
      <c r="COC70" s="239"/>
      <c r="COD70" s="239"/>
      <c r="COE70" s="240"/>
      <c r="COF70" s="240"/>
      <c r="COG70" s="240"/>
      <c r="COH70" s="239"/>
      <c r="COI70" s="239"/>
      <c r="COJ70" s="240"/>
      <c r="COK70" s="239"/>
      <c r="COL70" s="239"/>
      <c r="COM70" s="240"/>
      <c r="CON70" s="240"/>
      <c r="COO70" s="240"/>
      <c r="COP70" s="239"/>
      <c r="COQ70" s="239"/>
      <c r="COR70" s="240"/>
      <c r="COS70" s="239"/>
      <c r="COT70" s="239"/>
      <c r="COU70" s="240"/>
      <c r="COV70" s="240"/>
      <c r="COW70" s="240"/>
      <c r="COX70" s="239"/>
      <c r="COY70" s="239"/>
      <c r="COZ70" s="240"/>
      <c r="CPA70" s="239"/>
      <c r="CPB70" s="239"/>
      <c r="CPC70" s="240"/>
      <c r="CPD70" s="240"/>
      <c r="CPE70" s="240"/>
      <c r="CPF70" s="239"/>
      <c r="CPG70" s="239"/>
      <c r="CPH70" s="240"/>
      <c r="CPI70" s="239"/>
      <c r="CPJ70" s="239"/>
      <c r="CPK70" s="240"/>
      <c r="CPL70" s="240"/>
      <c r="CPM70" s="240"/>
      <c r="CPN70" s="239"/>
      <c r="CPO70" s="239"/>
      <c r="CPP70" s="240"/>
      <c r="CPQ70" s="239"/>
      <c r="CPR70" s="239"/>
      <c r="CPS70" s="240"/>
      <c r="CPT70" s="240"/>
      <c r="CPU70" s="240"/>
      <c r="CPV70" s="239"/>
      <c r="CPW70" s="239"/>
      <c r="CPX70" s="240"/>
      <c r="CPY70" s="239"/>
      <c r="CPZ70" s="239"/>
      <c r="CQA70" s="240"/>
      <c r="CQB70" s="240"/>
      <c r="CQC70" s="240"/>
      <c r="CQD70" s="239"/>
      <c r="CQE70" s="239"/>
      <c r="CQF70" s="240"/>
      <c r="CQG70" s="239"/>
      <c r="CQH70" s="239"/>
      <c r="CQI70" s="240"/>
      <c r="CQJ70" s="240"/>
      <c r="CQK70" s="240"/>
      <c r="CQL70" s="239"/>
      <c r="CQM70" s="239"/>
      <c r="CQN70" s="240"/>
      <c r="CQO70" s="239"/>
      <c r="CQP70" s="239"/>
      <c r="CQQ70" s="240"/>
      <c r="CQR70" s="240"/>
      <c r="CQS70" s="240"/>
      <c r="CQT70" s="239"/>
      <c r="CQU70" s="239"/>
      <c r="CQV70" s="240"/>
      <c r="CQW70" s="239"/>
      <c r="CQX70" s="239"/>
      <c r="CQY70" s="240"/>
      <c r="CQZ70" s="240"/>
      <c r="CRA70" s="240"/>
      <c r="CRB70" s="239"/>
      <c r="CRC70" s="239"/>
      <c r="CRD70" s="240"/>
      <c r="CRE70" s="239"/>
      <c r="CRF70" s="239"/>
      <c r="CRG70" s="240"/>
      <c r="CRH70" s="240"/>
      <c r="CRI70" s="240"/>
      <c r="CRJ70" s="239"/>
      <c r="CRK70" s="239"/>
      <c r="CRL70" s="240"/>
      <c r="CRM70" s="239"/>
      <c r="CRN70" s="239"/>
      <c r="CRO70" s="240"/>
      <c r="CRP70" s="240"/>
      <c r="CRQ70" s="240"/>
      <c r="CRR70" s="239"/>
      <c r="CRS70" s="239"/>
      <c r="CRT70" s="240"/>
      <c r="CRU70" s="239"/>
      <c r="CRV70" s="239"/>
      <c r="CRW70" s="240"/>
      <c r="CRX70" s="240"/>
      <c r="CRY70" s="240"/>
      <c r="CRZ70" s="239"/>
      <c r="CSA70" s="239"/>
      <c r="CSB70" s="240"/>
      <c r="CSC70" s="239"/>
      <c r="CSD70" s="239"/>
      <c r="CSE70" s="240"/>
      <c r="CSF70" s="240"/>
      <c r="CSG70" s="240"/>
      <c r="CSH70" s="239"/>
      <c r="CSI70" s="239"/>
      <c r="CSJ70" s="240"/>
      <c r="CSK70" s="239"/>
      <c r="CSL70" s="239"/>
      <c r="CSM70" s="240"/>
      <c r="CSN70" s="240"/>
      <c r="CSO70" s="240"/>
      <c r="CSP70" s="239"/>
      <c r="CSQ70" s="239"/>
      <c r="CSR70" s="240"/>
      <c r="CSS70" s="239"/>
      <c r="CST70" s="239"/>
      <c r="CSU70" s="240"/>
      <c r="CSV70" s="240"/>
      <c r="CSW70" s="240"/>
      <c r="CSX70" s="239"/>
      <c r="CSY70" s="239"/>
      <c r="CSZ70" s="240"/>
      <c r="CTA70" s="239"/>
      <c r="CTB70" s="239"/>
      <c r="CTC70" s="240"/>
      <c r="CTD70" s="240"/>
      <c r="CTE70" s="240"/>
      <c r="CTF70" s="239"/>
      <c r="CTG70" s="239"/>
      <c r="CTH70" s="240"/>
      <c r="CTI70" s="239"/>
      <c r="CTJ70" s="239"/>
      <c r="CTK70" s="240"/>
      <c r="CTL70" s="240"/>
      <c r="CTM70" s="240"/>
      <c r="CTN70" s="239"/>
      <c r="CTO70" s="239"/>
      <c r="CTP70" s="240"/>
      <c r="CTQ70" s="239"/>
      <c r="CTR70" s="239"/>
      <c r="CTS70" s="240"/>
      <c r="CTT70" s="240"/>
      <c r="CTU70" s="240"/>
      <c r="CTV70" s="239"/>
      <c r="CTW70" s="239"/>
      <c r="CTX70" s="240"/>
      <c r="CTY70" s="239"/>
      <c r="CTZ70" s="239"/>
      <c r="CUA70" s="240"/>
      <c r="CUB70" s="240"/>
      <c r="CUC70" s="240"/>
      <c r="CUD70" s="239"/>
      <c r="CUE70" s="239"/>
      <c r="CUF70" s="240"/>
      <c r="CUG70" s="239"/>
      <c r="CUH70" s="239"/>
      <c r="CUI70" s="240"/>
      <c r="CUJ70" s="240"/>
      <c r="CUK70" s="240"/>
      <c r="CUL70" s="239"/>
      <c r="CUM70" s="239"/>
      <c r="CUN70" s="240"/>
      <c r="CUO70" s="239"/>
      <c r="CUP70" s="239"/>
      <c r="CUQ70" s="240"/>
      <c r="CUR70" s="240"/>
      <c r="CUS70" s="240"/>
      <c r="CUT70" s="239"/>
      <c r="CUU70" s="239"/>
      <c r="CUV70" s="240"/>
      <c r="CUW70" s="239"/>
      <c r="CUX70" s="239"/>
      <c r="CUY70" s="240"/>
      <c r="CUZ70" s="240"/>
      <c r="CVA70" s="240"/>
      <c r="CVB70" s="239"/>
      <c r="CVC70" s="239"/>
      <c r="CVD70" s="240"/>
      <c r="CVE70" s="239"/>
      <c r="CVF70" s="239"/>
      <c r="CVG70" s="240"/>
      <c r="CVH70" s="240"/>
      <c r="CVI70" s="240"/>
      <c r="CVJ70" s="239"/>
      <c r="CVK70" s="239"/>
      <c r="CVL70" s="240"/>
      <c r="CVM70" s="239"/>
      <c r="CVN70" s="239"/>
      <c r="CVO70" s="240"/>
      <c r="CVP70" s="240"/>
      <c r="CVQ70" s="240"/>
      <c r="CVR70" s="239"/>
      <c r="CVS70" s="239"/>
      <c r="CVT70" s="240"/>
      <c r="CVU70" s="239"/>
      <c r="CVV70" s="239"/>
      <c r="CVW70" s="240"/>
      <c r="CVX70" s="240"/>
      <c r="CVY70" s="240"/>
      <c r="CVZ70" s="239"/>
      <c r="CWA70" s="239"/>
      <c r="CWB70" s="240"/>
      <c r="CWC70" s="239"/>
      <c r="CWD70" s="239"/>
      <c r="CWE70" s="240"/>
      <c r="CWF70" s="240"/>
      <c r="CWG70" s="240"/>
      <c r="CWH70" s="239"/>
      <c r="CWI70" s="239"/>
      <c r="CWJ70" s="240"/>
      <c r="CWK70" s="239"/>
      <c r="CWL70" s="239"/>
      <c r="CWM70" s="240"/>
      <c r="CWN70" s="240"/>
      <c r="CWO70" s="240"/>
      <c r="CWP70" s="239"/>
      <c r="CWQ70" s="239"/>
      <c r="CWR70" s="240"/>
      <c r="CWS70" s="239"/>
      <c r="CWT70" s="239"/>
      <c r="CWU70" s="240"/>
      <c r="CWV70" s="240"/>
      <c r="CWW70" s="240"/>
      <c r="CWX70" s="239"/>
      <c r="CWY70" s="239"/>
      <c r="CWZ70" s="240"/>
      <c r="CXA70" s="239"/>
      <c r="CXB70" s="239"/>
      <c r="CXC70" s="240"/>
      <c r="CXD70" s="240"/>
      <c r="CXE70" s="240"/>
      <c r="CXF70" s="239"/>
      <c r="CXG70" s="239"/>
      <c r="CXH70" s="240"/>
      <c r="CXI70" s="239"/>
      <c r="CXJ70" s="239"/>
      <c r="CXK70" s="240"/>
      <c r="CXL70" s="240"/>
      <c r="CXM70" s="240"/>
      <c r="CXN70" s="239"/>
      <c r="CXO70" s="239"/>
      <c r="CXP70" s="240"/>
      <c r="CXQ70" s="239"/>
      <c r="CXR70" s="239"/>
      <c r="CXS70" s="240"/>
      <c r="CXT70" s="240"/>
      <c r="CXU70" s="240"/>
      <c r="CXV70" s="239"/>
      <c r="CXW70" s="239"/>
      <c r="CXX70" s="240"/>
      <c r="CXY70" s="239"/>
      <c r="CXZ70" s="239"/>
      <c r="CYA70" s="240"/>
      <c r="CYB70" s="240"/>
      <c r="CYC70" s="240"/>
      <c r="CYD70" s="239"/>
      <c r="CYE70" s="239"/>
      <c r="CYF70" s="240"/>
      <c r="CYG70" s="239"/>
      <c r="CYH70" s="239"/>
      <c r="CYI70" s="240"/>
      <c r="CYJ70" s="240"/>
      <c r="CYK70" s="240"/>
      <c r="CYL70" s="239"/>
      <c r="CYM70" s="239"/>
      <c r="CYN70" s="240"/>
      <c r="CYO70" s="239"/>
      <c r="CYP70" s="239"/>
      <c r="CYQ70" s="240"/>
      <c r="CYR70" s="240"/>
      <c r="CYS70" s="240"/>
      <c r="CYT70" s="239"/>
      <c r="CYU70" s="239"/>
      <c r="CYV70" s="240"/>
      <c r="CYW70" s="239"/>
      <c r="CYX70" s="239"/>
      <c r="CYY70" s="240"/>
      <c r="CYZ70" s="240"/>
      <c r="CZA70" s="240"/>
      <c r="CZB70" s="239"/>
      <c r="CZC70" s="239"/>
      <c r="CZD70" s="240"/>
      <c r="CZE70" s="239"/>
      <c r="CZF70" s="239"/>
      <c r="CZG70" s="240"/>
      <c r="CZH70" s="240"/>
      <c r="CZI70" s="240"/>
      <c r="CZJ70" s="239"/>
      <c r="CZK70" s="239"/>
      <c r="CZL70" s="240"/>
      <c r="CZM70" s="239"/>
      <c r="CZN70" s="239"/>
      <c r="CZO70" s="240"/>
      <c r="CZP70" s="240"/>
      <c r="CZQ70" s="240"/>
      <c r="CZR70" s="239"/>
      <c r="CZS70" s="239"/>
      <c r="CZT70" s="240"/>
      <c r="CZU70" s="239"/>
      <c r="CZV70" s="239"/>
      <c r="CZW70" s="240"/>
      <c r="CZX70" s="240"/>
      <c r="CZY70" s="240"/>
      <c r="CZZ70" s="239"/>
      <c r="DAA70" s="239"/>
      <c r="DAB70" s="240"/>
      <c r="DAC70" s="239"/>
      <c r="DAD70" s="239"/>
      <c r="DAE70" s="240"/>
      <c r="DAF70" s="240"/>
      <c r="DAG70" s="240"/>
      <c r="DAH70" s="239"/>
      <c r="DAI70" s="239"/>
      <c r="DAJ70" s="240"/>
      <c r="DAK70" s="239"/>
      <c r="DAL70" s="239"/>
      <c r="DAM70" s="240"/>
      <c r="DAN70" s="240"/>
      <c r="DAO70" s="240"/>
      <c r="DAP70" s="239"/>
      <c r="DAQ70" s="239"/>
      <c r="DAR70" s="240"/>
      <c r="DAS70" s="239"/>
      <c r="DAT70" s="239"/>
      <c r="DAU70" s="240"/>
      <c r="DAV70" s="240"/>
      <c r="DAW70" s="240"/>
      <c r="DAX70" s="239"/>
      <c r="DAY70" s="239"/>
      <c r="DAZ70" s="240"/>
      <c r="DBA70" s="239"/>
      <c r="DBB70" s="239"/>
      <c r="DBC70" s="240"/>
      <c r="DBD70" s="240"/>
      <c r="DBE70" s="240"/>
      <c r="DBF70" s="239"/>
      <c r="DBG70" s="239"/>
      <c r="DBH70" s="240"/>
      <c r="DBI70" s="239"/>
      <c r="DBJ70" s="239"/>
      <c r="DBK70" s="240"/>
      <c r="DBL70" s="240"/>
      <c r="DBM70" s="240"/>
      <c r="DBN70" s="239"/>
      <c r="DBO70" s="239"/>
      <c r="DBP70" s="240"/>
      <c r="DBQ70" s="239"/>
      <c r="DBR70" s="239"/>
      <c r="DBS70" s="240"/>
      <c r="DBT70" s="240"/>
      <c r="DBU70" s="240"/>
      <c r="DBV70" s="239"/>
      <c r="DBW70" s="239"/>
      <c r="DBX70" s="240"/>
      <c r="DBY70" s="239"/>
      <c r="DBZ70" s="239"/>
      <c r="DCA70" s="240"/>
      <c r="DCB70" s="240"/>
      <c r="DCC70" s="240"/>
      <c r="DCD70" s="239"/>
      <c r="DCE70" s="239"/>
      <c r="DCF70" s="240"/>
      <c r="DCG70" s="239"/>
      <c r="DCH70" s="239"/>
      <c r="DCI70" s="240"/>
      <c r="DCJ70" s="240"/>
      <c r="DCK70" s="240"/>
      <c r="DCL70" s="239"/>
      <c r="DCM70" s="239"/>
      <c r="DCN70" s="240"/>
      <c r="DCO70" s="239"/>
      <c r="DCP70" s="239"/>
      <c r="DCQ70" s="240"/>
      <c r="DCR70" s="240"/>
      <c r="DCS70" s="240"/>
      <c r="DCT70" s="239"/>
      <c r="DCU70" s="239"/>
      <c r="DCV70" s="240"/>
      <c r="DCW70" s="239"/>
      <c r="DCX70" s="239"/>
      <c r="DCY70" s="240"/>
      <c r="DCZ70" s="240"/>
      <c r="DDA70" s="240"/>
      <c r="DDB70" s="239"/>
      <c r="DDC70" s="239"/>
      <c r="DDD70" s="240"/>
      <c r="DDE70" s="239"/>
      <c r="DDF70" s="239"/>
      <c r="DDG70" s="240"/>
      <c r="DDH70" s="240"/>
      <c r="DDI70" s="240"/>
      <c r="DDJ70" s="239"/>
      <c r="DDK70" s="239"/>
      <c r="DDL70" s="240"/>
      <c r="DDM70" s="239"/>
      <c r="DDN70" s="239"/>
      <c r="DDO70" s="240"/>
      <c r="DDP70" s="240"/>
      <c r="DDQ70" s="240"/>
      <c r="DDR70" s="239"/>
      <c r="DDS70" s="239"/>
      <c r="DDT70" s="240"/>
      <c r="DDU70" s="239"/>
      <c r="DDV70" s="239"/>
      <c r="DDW70" s="240"/>
      <c r="DDX70" s="240"/>
      <c r="DDY70" s="240"/>
      <c r="DDZ70" s="239"/>
      <c r="DEA70" s="239"/>
      <c r="DEB70" s="240"/>
      <c r="DEC70" s="239"/>
      <c r="DED70" s="239"/>
      <c r="DEE70" s="240"/>
      <c r="DEF70" s="240"/>
      <c r="DEG70" s="240"/>
      <c r="DEH70" s="239"/>
      <c r="DEI70" s="239"/>
      <c r="DEJ70" s="240"/>
      <c r="DEK70" s="239"/>
      <c r="DEL70" s="239"/>
      <c r="DEM70" s="240"/>
      <c r="DEN70" s="240"/>
      <c r="DEO70" s="240"/>
      <c r="DEP70" s="239"/>
      <c r="DEQ70" s="239"/>
      <c r="DER70" s="240"/>
      <c r="DES70" s="239"/>
      <c r="DET70" s="239"/>
      <c r="DEU70" s="240"/>
      <c r="DEV70" s="240"/>
      <c r="DEW70" s="240"/>
      <c r="DEX70" s="239"/>
      <c r="DEY70" s="239"/>
      <c r="DEZ70" s="240"/>
      <c r="DFA70" s="239"/>
      <c r="DFB70" s="239"/>
      <c r="DFC70" s="240"/>
      <c r="DFD70" s="240"/>
      <c r="DFE70" s="240"/>
      <c r="DFF70" s="239"/>
      <c r="DFG70" s="239"/>
      <c r="DFH70" s="240"/>
      <c r="DFI70" s="239"/>
      <c r="DFJ70" s="239"/>
      <c r="DFK70" s="240"/>
      <c r="DFL70" s="240"/>
      <c r="DFM70" s="240"/>
      <c r="DFN70" s="239"/>
      <c r="DFO70" s="239"/>
      <c r="DFP70" s="240"/>
      <c r="DFQ70" s="239"/>
      <c r="DFR70" s="239"/>
      <c r="DFS70" s="240"/>
      <c r="DFT70" s="240"/>
      <c r="DFU70" s="240"/>
      <c r="DFV70" s="239"/>
      <c r="DFW70" s="239"/>
      <c r="DFX70" s="240"/>
      <c r="DFY70" s="239"/>
      <c r="DFZ70" s="239"/>
      <c r="DGA70" s="240"/>
      <c r="DGB70" s="240"/>
      <c r="DGC70" s="240"/>
      <c r="DGD70" s="239"/>
      <c r="DGE70" s="239"/>
      <c r="DGF70" s="240"/>
      <c r="DGG70" s="239"/>
      <c r="DGH70" s="239"/>
      <c r="DGI70" s="240"/>
      <c r="DGJ70" s="240"/>
      <c r="DGK70" s="240"/>
      <c r="DGL70" s="239"/>
      <c r="DGM70" s="239"/>
      <c r="DGN70" s="240"/>
      <c r="DGO70" s="239"/>
      <c r="DGP70" s="239"/>
      <c r="DGQ70" s="240"/>
      <c r="DGR70" s="240"/>
      <c r="DGS70" s="240"/>
      <c r="DGT70" s="239"/>
      <c r="DGU70" s="239"/>
      <c r="DGV70" s="240"/>
      <c r="DGW70" s="239"/>
      <c r="DGX70" s="239"/>
      <c r="DGY70" s="240"/>
      <c r="DGZ70" s="240"/>
      <c r="DHA70" s="240"/>
      <c r="DHB70" s="239"/>
      <c r="DHC70" s="239"/>
      <c r="DHD70" s="240"/>
      <c r="DHE70" s="239"/>
      <c r="DHF70" s="239"/>
      <c r="DHG70" s="240"/>
      <c r="DHH70" s="240"/>
      <c r="DHI70" s="240"/>
      <c r="DHJ70" s="239"/>
      <c r="DHK70" s="239"/>
      <c r="DHL70" s="240"/>
      <c r="DHM70" s="239"/>
      <c r="DHN70" s="239"/>
      <c r="DHO70" s="240"/>
      <c r="DHP70" s="240"/>
      <c r="DHQ70" s="240"/>
      <c r="DHR70" s="239"/>
      <c r="DHS70" s="239"/>
      <c r="DHT70" s="240"/>
      <c r="DHU70" s="239"/>
      <c r="DHV70" s="239"/>
      <c r="DHW70" s="240"/>
      <c r="DHX70" s="240"/>
      <c r="DHY70" s="240"/>
      <c r="DHZ70" s="239"/>
      <c r="DIA70" s="239"/>
      <c r="DIB70" s="240"/>
      <c r="DIC70" s="239"/>
      <c r="DID70" s="239"/>
      <c r="DIE70" s="240"/>
      <c r="DIF70" s="240"/>
      <c r="DIG70" s="240"/>
      <c r="DIH70" s="239"/>
      <c r="DII70" s="239"/>
      <c r="DIJ70" s="240"/>
      <c r="DIK70" s="239"/>
      <c r="DIL70" s="239"/>
      <c r="DIM70" s="240"/>
      <c r="DIN70" s="240"/>
      <c r="DIO70" s="240"/>
      <c r="DIP70" s="239"/>
      <c r="DIQ70" s="239"/>
      <c r="DIR70" s="240"/>
      <c r="DIS70" s="239"/>
      <c r="DIT70" s="239"/>
      <c r="DIU70" s="240"/>
      <c r="DIV70" s="240"/>
      <c r="DIW70" s="240"/>
      <c r="DIX70" s="239"/>
      <c r="DIY70" s="239"/>
      <c r="DIZ70" s="240"/>
      <c r="DJA70" s="239"/>
      <c r="DJB70" s="239"/>
      <c r="DJC70" s="240"/>
      <c r="DJD70" s="240"/>
      <c r="DJE70" s="240"/>
      <c r="DJF70" s="239"/>
      <c r="DJG70" s="239"/>
      <c r="DJH70" s="240"/>
      <c r="DJI70" s="239"/>
      <c r="DJJ70" s="239"/>
      <c r="DJK70" s="240"/>
      <c r="DJL70" s="240"/>
      <c r="DJM70" s="240"/>
      <c r="DJN70" s="239"/>
      <c r="DJO70" s="239"/>
      <c r="DJP70" s="240"/>
      <c r="DJQ70" s="239"/>
      <c r="DJR70" s="239"/>
      <c r="DJS70" s="240"/>
      <c r="DJT70" s="240"/>
      <c r="DJU70" s="240"/>
      <c r="DJV70" s="239"/>
      <c r="DJW70" s="239"/>
      <c r="DJX70" s="240"/>
      <c r="DJY70" s="239"/>
      <c r="DJZ70" s="239"/>
      <c r="DKA70" s="240"/>
      <c r="DKB70" s="240"/>
      <c r="DKC70" s="240"/>
      <c r="DKD70" s="239"/>
      <c r="DKE70" s="239"/>
      <c r="DKF70" s="240"/>
      <c r="DKG70" s="239"/>
      <c r="DKH70" s="239"/>
      <c r="DKI70" s="240"/>
      <c r="DKJ70" s="240"/>
      <c r="DKK70" s="240"/>
      <c r="DKL70" s="239"/>
      <c r="DKM70" s="239"/>
      <c r="DKN70" s="240"/>
      <c r="DKO70" s="239"/>
      <c r="DKP70" s="239"/>
      <c r="DKQ70" s="240"/>
      <c r="DKR70" s="240"/>
      <c r="DKS70" s="240"/>
      <c r="DKT70" s="239"/>
      <c r="DKU70" s="239"/>
      <c r="DKV70" s="240"/>
      <c r="DKW70" s="239"/>
      <c r="DKX70" s="239"/>
      <c r="DKY70" s="240"/>
      <c r="DKZ70" s="240"/>
      <c r="DLA70" s="240"/>
      <c r="DLB70" s="239"/>
      <c r="DLC70" s="239"/>
      <c r="DLD70" s="240"/>
      <c r="DLE70" s="239"/>
      <c r="DLF70" s="239"/>
      <c r="DLG70" s="240"/>
      <c r="DLH70" s="240"/>
      <c r="DLI70" s="240"/>
      <c r="DLJ70" s="239"/>
      <c r="DLK70" s="239"/>
      <c r="DLL70" s="240"/>
      <c r="DLM70" s="239"/>
      <c r="DLN70" s="239"/>
      <c r="DLO70" s="240"/>
      <c r="DLP70" s="240"/>
      <c r="DLQ70" s="240"/>
      <c r="DLR70" s="239"/>
      <c r="DLS70" s="239"/>
      <c r="DLT70" s="240"/>
      <c r="DLU70" s="239"/>
      <c r="DLV70" s="239"/>
      <c r="DLW70" s="240"/>
      <c r="DLX70" s="240"/>
      <c r="DLY70" s="240"/>
      <c r="DLZ70" s="239"/>
      <c r="DMA70" s="239"/>
      <c r="DMB70" s="240"/>
      <c r="DMC70" s="239"/>
      <c r="DMD70" s="239"/>
      <c r="DME70" s="240"/>
      <c r="DMF70" s="240"/>
      <c r="DMG70" s="240"/>
      <c r="DMH70" s="239"/>
      <c r="DMI70" s="239"/>
      <c r="DMJ70" s="240"/>
      <c r="DMK70" s="239"/>
      <c r="DML70" s="239"/>
      <c r="DMM70" s="240"/>
      <c r="DMN70" s="240"/>
      <c r="DMO70" s="240"/>
      <c r="DMP70" s="239"/>
      <c r="DMQ70" s="239"/>
      <c r="DMR70" s="240"/>
      <c r="DMS70" s="239"/>
      <c r="DMT70" s="239"/>
      <c r="DMU70" s="240"/>
      <c r="DMV70" s="240"/>
      <c r="DMW70" s="240"/>
      <c r="DMX70" s="239"/>
      <c r="DMY70" s="239"/>
      <c r="DMZ70" s="240"/>
      <c r="DNA70" s="239"/>
      <c r="DNB70" s="239"/>
      <c r="DNC70" s="240"/>
      <c r="DND70" s="240"/>
      <c r="DNE70" s="240"/>
      <c r="DNF70" s="239"/>
      <c r="DNG70" s="239"/>
      <c r="DNH70" s="240"/>
      <c r="DNI70" s="239"/>
      <c r="DNJ70" s="239"/>
      <c r="DNK70" s="240"/>
      <c r="DNL70" s="240"/>
      <c r="DNM70" s="240"/>
      <c r="DNN70" s="239"/>
      <c r="DNO70" s="239"/>
      <c r="DNP70" s="240"/>
      <c r="DNQ70" s="239"/>
      <c r="DNR70" s="239"/>
      <c r="DNS70" s="240"/>
      <c r="DNT70" s="240"/>
      <c r="DNU70" s="240"/>
      <c r="DNV70" s="239"/>
      <c r="DNW70" s="239"/>
      <c r="DNX70" s="240"/>
      <c r="DNY70" s="239"/>
      <c r="DNZ70" s="239"/>
      <c r="DOA70" s="240"/>
      <c r="DOB70" s="240"/>
      <c r="DOC70" s="240"/>
      <c r="DOD70" s="239"/>
      <c r="DOE70" s="239"/>
      <c r="DOF70" s="240"/>
      <c r="DOG70" s="239"/>
      <c r="DOH70" s="239"/>
      <c r="DOI70" s="240"/>
      <c r="DOJ70" s="240"/>
      <c r="DOK70" s="240"/>
      <c r="DOL70" s="239"/>
      <c r="DOM70" s="239"/>
      <c r="DON70" s="240"/>
      <c r="DOO70" s="239"/>
      <c r="DOP70" s="239"/>
      <c r="DOQ70" s="240"/>
      <c r="DOR70" s="240"/>
      <c r="DOS70" s="240"/>
      <c r="DOT70" s="239"/>
      <c r="DOU70" s="239"/>
      <c r="DOV70" s="240"/>
      <c r="DOW70" s="239"/>
      <c r="DOX70" s="239"/>
      <c r="DOY70" s="240"/>
      <c r="DOZ70" s="240"/>
      <c r="DPA70" s="240"/>
      <c r="DPB70" s="239"/>
      <c r="DPC70" s="239"/>
      <c r="DPD70" s="240"/>
      <c r="DPE70" s="239"/>
      <c r="DPF70" s="239"/>
      <c r="DPG70" s="240"/>
      <c r="DPH70" s="240"/>
      <c r="DPI70" s="240"/>
      <c r="DPJ70" s="239"/>
      <c r="DPK70" s="239"/>
      <c r="DPL70" s="240"/>
      <c r="DPM70" s="239"/>
      <c r="DPN70" s="239"/>
      <c r="DPO70" s="240"/>
      <c r="DPP70" s="240"/>
      <c r="DPQ70" s="240"/>
      <c r="DPR70" s="239"/>
      <c r="DPS70" s="239"/>
      <c r="DPT70" s="240"/>
      <c r="DPU70" s="239"/>
      <c r="DPV70" s="239"/>
      <c r="DPW70" s="240"/>
      <c r="DPX70" s="240"/>
      <c r="DPY70" s="240"/>
      <c r="DPZ70" s="239"/>
      <c r="DQA70" s="239"/>
      <c r="DQB70" s="240"/>
      <c r="DQC70" s="239"/>
      <c r="DQD70" s="239"/>
      <c r="DQE70" s="240"/>
      <c r="DQF70" s="240"/>
      <c r="DQG70" s="240"/>
      <c r="DQH70" s="239"/>
      <c r="DQI70" s="239"/>
      <c r="DQJ70" s="240"/>
      <c r="DQK70" s="239"/>
      <c r="DQL70" s="239"/>
      <c r="DQM70" s="240"/>
      <c r="DQN70" s="240"/>
      <c r="DQO70" s="240"/>
      <c r="DQP70" s="239"/>
      <c r="DQQ70" s="239"/>
      <c r="DQR70" s="240"/>
      <c r="DQS70" s="239"/>
      <c r="DQT70" s="239"/>
      <c r="DQU70" s="240"/>
      <c r="DQV70" s="240"/>
      <c r="DQW70" s="240"/>
      <c r="DQX70" s="239"/>
      <c r="DQY70" s="239"/>
      <c r="DQZ70" s="240"/>
      <c r="DRA70" s="239"/>
      <c r="DRB70" s="239"/>
      <c r="DRC70" s="240"/>
      <c r="DRD70" s="240"/>
      <c r="DRE70" s="240"/>
      <c r="DRF70" s="239"/>
      <c r="DRG70" s="239"/>
      <c r="DRH70" s="240"/>
      <c r="DRI70" s="239"/>
      <c r="DRJ70" s="239"/>
      <c r="DRK70" s="240"/>
      <c r="DRL70" s="240"/>
      <c r="DRM70" s="240"/>
      <c r="DRN70" s="239"/>
      <c r="DRO70" s="239"/>
      <c r="DRP70" s="240"/>
      <c r="DRQ70" s="239"/>
      <c r="DRR70" s="239"/>
      <c r="DRS70" s="240"/>
      <c r="DRT70" s="240"/>
      <c r="DRU70" s="240"/>
      <c r="DRV70" s="239"/>
      <c r="DRW70" s="239"/>
      <c r="DRX70" s="240"/>
      <c r="DRY70" s="239"/>
      <c r="DRZ70" s="239"/>
      <c r="DSA70" s="240"/>
      <c r="DSB70" s="240"/>
      <c r="DSC70" s="240"/>
      <c r="DSD70" s="239"/>
      <c r="DSE70" s="239"/>
      <c r="DSF70" s="240"/>
      <c r="DSG70" s="239"/>
      <c r="DSH70" s="239"/>
      <c r="DSI70" s="240"/>
      <c r="DSJ70" s="240"/>
      <c r="DSK70" s="240"/>
      <c r="DSL70" s="239"/>
      <c r="DSM70" s="239"/>
      <c r="DSN70" s="240"/>
      <c r="DSO70" s="239"/>
      <c r="DSP70" s="239"/>
      <c r="DSQ70" s="240"/>
      <c r="DSR70" s="240"/>
      <c r="DSS70" s="240"/>
      <c r="DST70" s="239"/>
      <c r="DSU70" s="239"/>
      <c r="DSV70" s="240"/>
      <c r="DSW70" s="239"/>
      <c r="DSX70" s="239"/>
      <c r="DSY70" s="240"/>
      <c r="DSZ70" s="240"/>
      <c r="DTA70" s="240"/>
      <c r="DTB70" s="239"/>
      <c r="DTC70" s="239"/>
      <c r="DTD70" s="240"/>
      <c r="DTE70" s="239"/>
      <c r="DTF70" s="239"/>
      <c r="DTG70" s="240"/>
      <c r="DTH70" s="240"/>
      <c r="DTI70" s="240"/>
      <c r="DTJ70" s="239"/>
      <c r="DTK70" s="239"/>
      <c r="DTL70" s="240"/>
      <c r="DTM70" s="239"/>
      <c r="DTN70" s="239"/>
      <c r="DTO70" s="240"/>
      <c r="DTP70" s="240"/>
      <c r="DTQ70" s="240"/>
      <c r="DTR70" s="239"/>
      <c r="DTS70" s="239"/>
      <c r="DTT70" s="240"/>
      <c r="DTU70" s="239"/>
      <c r="DTV70" s="239"/>
      <c r="DTW70" s="240"/>
      <c r="DTX70" s="240"/>
      <c r="DTY70" s="240"/>
      <c r="DTZ70" s="239"/>
      <c r="DUA70" s="239"/>
      <c r="DUB70" s="240"/>
      <c r="DUC70" s="239"/>
      <c r="DUD70" s="239"/>
      <c r="DUE70" s="240"/>
      <c r="DUF70" s="240"/>
      <c r="DUG70" s="240"/>
      <c r="DUH70" s="239"/>
      <c r="DUI70" s="239"/>
      <c r="DUJ70" s="240"/>
      <c r="DUK70" s="239"/>
      <c r="DUL70" s="239"/>
      <c r="DUM70" s="240"/>
      <c r="DUN70" s="240"/>
      <c r="DUO70" s="240"/>
      <c r="DUP70" s="239"/>
      <c r="DUQ70" s="239"/>
      <c r="DUR70" s="240"/>
      <c r="DUS70" s="239"/>
      <c r="DUT70" s="239"/>
      <c r="DUU70" s="240"/>
      <c r="DUV70" s="240"/>
      <c r="DUW70" s="240"/>
      <c r="DUX70" s="239"/>
      <c r="DUY70" s="239"/>
      <c r="DUZ70" s="240"/>
      <c r="DVA70" s="239"/>
      <c r="DVB70" s="239"/>
      <c r="DVC70" s="240"/>
      <c r="DVD70" s="240"/>
      <c r="DVE70" s="240"/>
      <c r="DVF70" s="239"/>
      <c r="DVG70" s="239"/>
      <c r="DVH70" s="240"/>
      <c r="DVI70" s="239"/>
      <c r="DVJ70" s="239"/>
      <c r="DVK70" s="240"/>
      <c r="DVL70" s="240"/>
      <c r="DVM70" s="240"/>
      <c r="DVN70" s="239"/>
      <c r="DVO70" s="239"/>
      <c r="DVP70" s="240"/>
      <c r="DVQ70" s="239"/>
      <c r="DVR70" s="239"/>
      <c r="DVS70" s="240"/>
      <c r="DVT70" s="240"/>
      <c r="DVU70" s="240"/>
      <c r="DVV70" s="239"/>
      <c r="DVW70" s="239"/>
      <c r="DVX70" s="240"/>
      <c r="DVY70" s="239"/>
      <c r="DVZ70" s="239"/>
      <c r="DWA70" s="240"/>
      <c r="DWB70" s="240"/>
      <c r="DWC70" s="240"/>
      <c r="DWD70" s="239"/>
      <c r="DWE70" s="239"/>
      <c r="DWF70" s="240"/>
      <c r="DWG70" s="239"/>
      <c r="DWH70" s="239"/>
      <c r="DWI70" s="240"/>
      <c r="DWJ70" s="240"/>
      <c r="DWK70" s="240"/>
      <c r="DWL70" s="239"/>
      <c r="DWM70" s="239"/>
      <c r="DWN70" s="240"/>
      <c r="DWO70" s="239"/>
      <c r="DWP70" s="239"/>
      <c r="DWQ70" s="240"/>
      <c r="DWR70" s="240"/>
      <c r="DWS70" s="240"/>
      <c r="DWT70" s="239"/>
      <c r="DWU70" s="239"/>
      <c r="DWV70" s="240"/>
      <c r="DWW70" s="239"/>
      <c r="DWX70" s="239"/>
      <c r="DWY70" s="240"/>
      <c r="DWZ70" s="240"/>
      <c r="DXA70" s="240"/>
      <c r="DXB70" s="239"/>
      <c r="DXC70" s="239"/>
      <c r="DXD70" s="240"/>
      <c r="DXE70" s="239"/>
      <c r="DXF70" s="239"/>
      <c r="DXG70" s="240"/>
      <c r="DXH70" s="240"/>
      <c r="DXI70" s="240"/>
      <c r="DXJ70" s="239"/>
      <c r="DXK70" s="239"/>
      <c r="DXL70" s="240"/>
      <c r="DXM70" s="239"/>
      <c r="DXN70" s="239"/>
      <c r="DXO70" s="240"/>
      <c r="DXP70" s="240"/>
      <c r="DXQ70" s="240"/>
      <c r="DXR70" s="239"/>
      <c r="DXS70" s="239"/>
      <c r="DXT70" s="240"/>
      <c r="DXU70" s="239"/>
      <c r="DXV70" s="239"/>
      <c r="DXW70" s="240"/>
      <c r="DXX70" s="240"/>
      <c r="DXY70" s="240"/>
      <c r="DXZ70" s="239"/>
      <c r="DYA70" s="239"/>
      <c r="DYB70" s="240"/>
      <c r="DYC70" s="239"/>
      <c r="DYD70" s="239"/>
      <c r="DYE70" s="240"/>
      <c r="DYF70" s="240"/>
      <c r="DYG70" s="240"/>
      <c r="DYH70" s="239"/>
      <c r="DYI70" s="239"/>
      <c r="DYJ70" s="240"/>
      <c r="DYK70" s="239"/>
      <c r="DYL70" s="239"/>
      <c r="DYM70" s="240"/>
      <c r="DYN70" s="240"/>
      <c r="DYO70" s="240"/>
      <c r="DYP70" s="239"/>
      <c r="DYQ70" s="239"/>
      <c r="DYR70" s="240"/>
      <c r="DYS70" s="239"/>
      <c r="DYT70" s="239"/>
      <c r="DYU70" s="240"/>
      <c r="DYV70" s="240"/>
      <c r="DYW70" s="240"/>
      <c r="DYX70" s="239"/>
      <c r="DYY70" s="239"/>
      <c r="DYZ70" s="240"/>
      <c r="DZA70" s="239"/>
      <c r="DZB70" s="239"/>
      <c r="DZC70" s="240"/>
      <c r="DZD70" s="240"/>
      <c r="DZE70" s="240"/>
      <c r="DZF70" s="239"/>
      <c r="DZG70" s="239"/>
      <c r="DZH70" s="240"/>
      <c r="DZI70" s="239"/>
      <c r="DZJ70" s="239"/>
      <c r="DZK70" s="240"/>
      <c r="DZL70" s="240"/>
      <c r="DZM70" s="240"/>
      <c r="DZN70" s="239"/>
      <c r="DZO70" s="239"/>
      <c r="DZP70" s="240"/>
      <c r="DZQ70" s="239"/>
      <c r="DZR70" s="239"/>
      <c r="DZS70" s="240"/>
      <c r="DZT70" s="240"/>
      <c r="DZU70" s="240"/>
      <c r="DZV70" s="239"/>
      <c r="DZW70" s="239"/>
      <c r="DZX70" s="240"/>
      <c r="DZY70" s="239"/>
      <c r="DZZ70" s="239"/>
      <c r="EAA70" s="240"/>
      <c r="EAB70" s="240"/>
      <c r="EAC70" s="240"/>
      <c r="EAD70" s="239"/>
      <c r="EAE70" s="239"/>
      <c r="EAF70" s="240"/>
      <c r="EAG70" s="239"/>
      <c r="EAH70" s="239"/>
      <c r="EAI70" s="240"/>
      <c r="EAJ70" s="240"/>
      <c r="EAK70" s="240"/>
      <c r="EAL70" s="239"/>
      <c r="EAM70" s="239"/>
      <c r="EAN70" s="240"/>
      <c r="EAO70" s="239"/>
      <c r="EAP70" s="239"/>
      <c r="EAQ70" s="240"/>
      <c r="EAR70" s="240"/>
      <c r="EAS70" s="240"/>
      <c r="EAT70" s="239"/>
      <c r="EAU70" s="239"/>
      <c r="EAV70" s="240"/>
      <c r="EAW70" s="239"/>
      <c r="EAX70" s="239"/>
      <c r="EAY70" s="240"/>
      <c r="EAZ70" s="240"/>
      <c r="EBA70" s="240"/>
      <c r="EBB70" s="239"/>
      <c r="EBC70" s="239"/>
      <c r="EBD70" s="240"/>
      <c r="EBE70" s="239"/>
      <c r="EBF70" s="239"/>
      <c r="EBG70" s="240"/>
      <c r="EBH70" s="240"/>
      <c r="EBI70" s="240"/>
      <c r="EBJ70" s="239"/>
      <c r="EBK70" s="239"/>
      <c r="EBL70" s="240"/>
      <c r="EBM70" s="239"/>
      <c r="EBN70" s="239"/>
      <c r="EBO70" s="240"/>
      <c r="EBP70" s="240"/>
      <c r="EBQ70" s="240"/>
      <c r="EBR70" s="239"/>
      <c r="EBS70" s="239"/>
      <c r="EBT70" s="240"/>
      <c r="EBU70" s="239"/>
      <c r="EBV70" s="239"/>
      <c r="EBW70" s="240"/>
      <c r="EBX70" s="240"/>
      <c r="EBY70" s="240"/>
      <c r="EBZ70" s="239"/>
      <c r="ECA70" s="239"/>
      <c r="ECB70" s="240"/>
      <c r="ECC70" s="239"/>
      <c r="ECD70" s="239"/>
      <c r="ECE70" s="240"/>
      <c r="ECF70" s="240"/>
      <c r="ECG70" s="240"/>
      <c r="ECH70" s="239"/>
      <c r="ECI70" s="239"/>
      <c r="ECJ70" s="240"/>
      <c r="ECK70" s="239"/>
      <c r="ECL70" s="239"/>
      <c r="ECM70" s="240"/>
      <c r="ECN70" s="240"/>
      <c r="ECO70" s="240"/>
      <c r="ECP70" s="239"/>
      <c r="ECQ70" s="239"/>
      <c r="ECR70" s="240"/>
      <c r="ECS70" s="239"/>
      <c r="ECT70" s="239"/>
      <c r="ECU70" s="240"/>
      <c r="ECV70" s="240"/>
      <c r="ECW70" s="240"/>
      <c r="ECX70" s="239"/>
      <c r="ECY70" s="239"/>
      <c r="ECZ70" s="240"/>
      <c r="EDA70" s="239"/>
      <c r="EDB70" s="239"/>
      <c r="EDC70" s="240"/>
      <c r="EDD70" s="240"/>
      <c r="EDE70" s="240"/>
      <c r="EDF70" s="239"/>
      <c r="EDG70" s="239"/>
      <c r="EDH70" s="240"/>
      <c r="EDI70" s="239"/>
      <c r="EDJ70" s="239"/>
      <c r="EDK70" s="240"/>
      <c r="EDL70" s="240"/>
      <c r="EDM70" s="240"/>
      <c r="EDN70" s="239"/>
      <c r="EDO70" s="239"/>
      <c r="EDP70" s="240"/>
      <c r="EDQ70" s="239"/>
      <c r="EDR70" s="239"/>
      <c r="EDS70" s="240"/>
      <c r="EDT70" s="240"/>
      <c r="EDU70" s="240"/>
      <c r="EDV70" s="239"/>
      <c r="EDW70" s="239"/>
      <c r="EDX70" s="240"/>
      <c r="EDY70" s="239"/>
      <c r="EDZ70" s="239"/>
      <c r="EEA70" s="240"/>
      <c r="EEB70" s="240"/>
      <c r="EEC70" s="240"/>
      <c r="EED70" s="239"/>
      <c r="EEE70" s="239"/>
      <c r="EEF70" s="240"/>
      <c r="EEG70" s="239"/>
      <c r="EEH70" s="239"/>
      <c r="EEI70" s="240"/>
      <c r="EEJ70" s="240"/>
      <c r="EEK70" s="240"/>
      <c r="EEL70" s="239"/>
      <c r="EEM70" s="239"/>
      <c r="EEN70" s="240"/>
      <c r="EEO70" s="239"/>
      <c r="EEP70" s="239"/>
      <c r="EEQ70" s="240"/>
      <c r="EER70" s="240"/>
      <c r="EES70" s="240"/>
      <c r="EET70" s="239"/>
      <c r="EEU70" s="239"/>
      <c r="EEV70" s="240"/>
      <c r="EEW70" s="239"/>
      <c r="EEX70" s="239"/>
      <c r="EEY70" s="240"/>
      <c r="EEZ70" s="240"/>
      <c r="EFA70" s="240"/>
      <c r="EFB70" s="239"/>
      <c r="EFC70" s="239"/>
      <c r="EFD70" s="240"/>
      <c r="EFE70" s="239"/>
      <c r="EFF70" s="239"/>
      <c r="EFG70" s="240"/>
      <c r="EFH70" s="240"/>
      <c r="EFI70" s="240"/>
      <c r="EFJ70" s="239"/>
      <c r="EFK70" s="239"/>
      <c r="EFL70" s="240"/>
      <c r="EFM70" s="239"/>
      <c r="EFN70" s="239"/>
      <c r="EFO70" s="240"/>
      <c r="EFP70" s="240"/>
      <c r="EFQ70" s="240"/>
      <c r="EFR70" s="239"/>
      <c r="EFS70" s="239"/>
      <c r="EFT70" s="240"/>
      <c r="EFU70" s="239"/>
      <c r="EFV70" s="239"/>
      <c r="EFW70" s="240"/>
      <c r="EFX70" s="240"/>
      <c r="EFY70" s="240"/>
      <c r="EFZ70" s="239"/>
      <c r="EGA70" s="239"/>
      <c r="EGB70" s="240"/>
      <c r="EGC70" s="239"/>
      <c r="EGD70" s="239"/>
      <c r="EGE70" s="240"/>
      <c r="EGF70" s="240"/>
      <c r="EGG70" s="240"/>
      <c r="EGH70" s="239"/>
      <c r="EGI70" s="239"/>
      <c r="EGJ70" s="240"/>
      <c r="EGK70" s="239"/>
      <c r="EGL70" s="239"/>
      <c r="EGM70" s="240"/>
      <c r="EGN70" s="240"/>
      <c r="EGO70" s="240"/>
      <c r="EGP70" s="239"/>
      <c r="EGQ70" s="239"/>
      <c r="EGR70" s="240"/>
      <c r="EGS70" s="239"/>
      <c r="EGT70" s="239"/>
      <c r="EGU70" s="240"/>
      <c r="EGV70" s="240"/>
      <c r="EGW70" s="240"/>
      <c r="EGX70" s="239"/>
      <c r="EGY70" s="239"/>
      <c r="EGZ70" s="240"/>
      <c r="EHA70" s="239"/>
      <c r="EHB70" s="239"/>
      <c r="EHC70" s="240"/>
      <c r="EHD70" s="240"/>
      <c r="EHE70" s="240"/>
      <c r="EHF70" s="239"/>
      <c r="EHG70" s="239"/>
      <c r="EHH70" s="240"/>
      <c r="EHI70" s="239"/>
      <c r="EHJ70" s="239"/>
      <c r="EHK70" s="240"/>
      <c r="EHL70" s="240"/>
      <c r="EHM70" s="240"/>
      <c r="EHN70" s="239"/>
      <c r="EHO70" s="239"/>
      <c r="EHP70" s="240"/>
      <c r="EHQ70" s="239"/>
      <c r="EHR70" s="239"/>
      <c r="EHS70" s="240"/>
      <c r="EHT70" s="240"/>
      <c r="EHU70" s="240"/>
      <c r="EHV70" s="239"/>
      <c r="EHW70" s="239"/>
      <c r="EHX70" s="240"/>
      <c r="EHY70" s="239"/>
      <c r="EHZ70" s="239"/>
      <c r="EIA70" s="240"/>
      <c r="EIB70" s="240"/>
      <c r="EIC70" s="240"/>
      <c r="EID70" s="239"/>
      <c r="EIE70" s="239"/>
      <c r="EIF70" s="240"/>
      <c r="EIG70" s="239"/>
      <c r="EIH70" s="239"/>
      <c r="EII70" s="240"/>
      <c r="EIJ70" s="240"/>
      <c r="EIK70" s="240"/>
      <c r="EIL70" s="239"/>
      <c r="EIM70" s="239"/>
      <c r="EIN70" s="240"/>
      <c r="EIO70" s="239"/>
      <c r="EIP70" s="239"/>
      <c r="EIQ70" s="240"/>
      <c r="EIR70" s="240"/>
      <c r="EIS70" s="240"/>
      <c r="EIT70" s="239"/>
      <c r="EIU70" s="239"/>
      <c r="EIV70" s="240"/>
      <c r="EIW70" s="239"/>
      <c r="EIX70" s="239"/>
      <c r="EIY70" s="240"/>
      <c r="EIZ70" s="240"/>
      <c r="EJA70" s="240"/>
      <c r="EJB70" s="239"/>
      <c r="EJC70" s="239"/>
      <c r="EJD70" s="240"/>
      <c r="EJE70" s="239"/>
      <c r="EJF70" s="239"/>
      <c r="EJG70" s="240"/>
      <c r="EJH70" s="240"/>
      <c r="EJI70" s="240"/>
      <c r="EJJ70" s="239"/>
      <c r="EJK70" s="239"/>
      <c r="EJL70" s="240"/>
      <c r="EJM70" s="239"/>
      <c r="EJN70" s="239"/>
      <c r="EJO70" s="240"/>
      <c r="EJP70" s="240"/>
      <c r="EJQ70" s="240"/>
      <c r="EJR70" s="239"/>
      <c r="EJS70" s="239"/>
      <c r="EJT70" s="240"/>
      <c r="EJU70" s="239"/>
      <c r="EJV70" s="239"/>
      <c r="EJW70" s="240"/>
      <c r="EJX70" s="240"/>
      <c r="EJY70" s="240"/>
      <c r="EJZ70" s="239"/>
      <c r="EKA70" s="239"/>
      <c r="EKB70" s="240"/>
      <c r="EKC70" s="239"/>
      <c r="EKD70" s="239"/>
      <c r="EKE70" s="240"/>
      <c r="EKF70" s="240"/>
      <c r="EKG70" s="240"/>
      <c r="EKH70" s="239"/>
      <c r="EKI70" s="239"/>
      <c r="EKJ70" s="240"/>
      <c r="EKK70" s="239"/>
      <c r="EKL70" s="239"/>
      <c r="EKM70" s="240"/>
      <c r="EKN70" s="240"/>
      <c r="EKO70" s="240"/>
      <c r="EKP70" s="239"/>
      <c r="EKQ70" s="239"/>
      <c r="EKR70" s="240"/>
      <c r="EKS70" s="239"/>
      <c r="EKT70" s="239"/>
      <c r="EKU70" s="240"/>
      <c r="EKV70" s="240"/>
      <c r="EKW70" s="240"/>
      <c r="EKX70" s="239"/>
      <c r="EKY70" s="239"/>
      <c r="EKZ70" s="240"/>
      <c r="ELA70" s="239"/>
      <c r="ELB70" s="239"/>
      <c r="ELC70" s="240"/>
      <c r="ELD70" s="240"/>
      <c r="ELE70" s="240"/>
      <c r="ELF70" s="239"/>
      <c r="ELG70" s="239"/>
      <c r="ELH70" s="240"/>
      <c r="ELI70" s="239"/>
      <c r="ELJ70" s="239"/>
      <c r="ELK70" s="240"/>
      <c r="ELL70" s="240"/>
      <c r="ELM70" s="240"/>
      <c r="ELN70" s="239"/>
      <c r="ELO70" s="239"/>
      <c r="ELP70" s="240"/>
      <c r="ELQ70" s="239"/>
      <c r="ELR70" s="239"/>
      <c r="ELS70" s="240"/>
      <c r="ELT70" s="240"/>
      <c r="ELU70" s="240"/>
      <c r="ELV70" s="239"/>
      <c r="ELW70" s="239"/>
      <c r="ELX70" s="240"/>
      <c r="ELY70" s="239"/>
      <c r="ELZ70" s="239"/>
      <c r="EMA70" s="240"/>
      <c r="EMB70" s="240"/>
      <c r="EMC70" s="240"/>
      <c r="EMD70" s="239"/>
      <c r="EME70" s="239"/>
      <c r="EMF70" s="240"/>
      <c r="EMG70" s="239"/>
      <c r="EMH70" s="239"/>
      <c r="EMI70" s="240"/>
      <c r="EMJ70" s="240"/>
      <c r="EMK70" s="240"/>
      <c r="EML70" s="239"/>
      <c r="EMM70" s="239"/>
      <c r="EMN70" s="240"/>
      <c r="EMO70" s="239"/>
      <c r="EMP70" s="239"/>
      <c r="EMQ70" s="240"/>
      <c r="EMR70" s="240"/>
      <c r="EMS70" s="240"/>
      <c r="EMT70" s="239"/>
      <c r="EMU70" s="239"/>
      <c r="EMV70" s="240"/>
      <c r="EMW70" s="239"/>
      <c r="EMX70" s="239"/>
      <c r="EMY70" s="240"/>
      <c r="EMZ70" s="240"/>
      <c r="ENA70" s="240"/>
      <c r="ENB70" s="239"/>
      <c r="ENC70" s="239"/>
      <c r="END70" s="240"/>
      <c r="ENE70" s="239"/>
      <c r="ENF70" s="239"/>
      <c r="ENG70" s="240"/>
      <c r="ENH70" s="240"/>
      <c r="ENI70" s="240"/>
      <c r="ENJ70" s="239"/>
      <c r="ENK70" s="239"/>
      <c r="ENL70" s="240"/>
      <c r="ENM70" s="239"/>
      <c r="ENN70" s="239"/>
      <c r="ENO70" s="240"/>
      <c r="ENP70" s="240"/>
      <c r="ENQ70" s="240"/>
      <c r="ENR70" s="239"/>
      <c r="ENS70" s="239"/>
      <c r="ENT70" s="240"/>
      <c r="ENU70" s="239"/>
      <c r="ENV70" s="239"/>
      <c r="ENW70" s="240"/>
      <c r="ENX70" s="240"/>
      <c r="ENY70" s="240"/>
      <c r="ENZ70" s="239"/>
      <c r="EOA70" s="239"/>
      <c r="EOB70" s="240"/>
      <c r="EOC70" s="239"/>
      <c r="EOD70" s="239"/>
      <c r="EOE70" s="240"/>
      <c r="EOF70" s="240"/>
      <c r="EOG70" s="240"/>
      <c r="EOH70" s="239"/>
      <c r="EOI70" s="239"/>
      <c r="EOJ70" s="240"/>
      <c r="EOK70" s="239"/>
      <c r="EOL70" s="239"/>
      <c r="EOM70" s="240"/>
      <c r="EON70" s="240"/>
      <c r="EOO70" s="240"/>
      <c r="EOP70" s="239"/>
      <c r="EOQ70" s="239"/>
      <c r="EOR70" s="240"/>
      <c r="EOS70" s="239"/>
      <c r="EOT70" s="239"/>
      <c r="EOU70" s="240"/>
      <c r="EOV70" s="240"/>
      <c r="EOW70" s="240"/>
      <c r="EOX70" s="239"/>
      <c r="EOY70" s="239"/>
      <c r="EOZ70" s="240"/>
      <c r="EPA70" s="239"/>
      <c r="EPB70" s="239"/>
      <c r="EPC70" s="240"/>
      <c r="EPD70" s="240"/>
      <c r="EPE70" s="240"/>
      <c r="EPF70" s="239"/>
      <c r="EPG70" s="239"/>
      <c r="EPH70" s="240"/>
      <c r="EPI70" s="239"/>
      <c r="EPJ70" s="239"/>
      <c r="EPK70" s="240"/>
      <c r="EPL70" s="240"/>
      <c r="EPM70" s="240"/>
      <c r="EPN70" s="239"/>
      <c r="EPO70" s="239"/>
      <c r="EPP70" s="240"/>
      <c r="EPQ70" s="239"/>
      <c r="EPR70" s="239"/>
      <c r="EPS70" s="240"/>
      <c r="EPT70" s="240"/>
      <c r="EPU70" s="240"/>
      <c r="EPV70" s="239"/>
      <c r="EPW70" s="239"/>
      <c r="EPX70" s="240"/>
      <c r="EPY70" s="239"/>
      <c r="EPZ70" s="239"/>
      <c r="EQA70" s="240"/>
      <c r="EQB70" s="240"/>
      <c r="EQC70" s="240"/>
      <c r="EQD70" s="239"/>
      <c r="EQE70" s="239"/>
      <c r="EQF70" s="240"/>
      <c r="EQG70" s="239"/>
      <c r="EQH70" s="239"/>
      <c r="EQI70" s="240"/>
      <c r="EQJ70" s="240"/>
      <c r="EQK70" s="240"/>
      <c r="EQL70" s="239"/>
      <c r="EQM70" s="239"/>
      <c r="EQN70" s="240"/>
      <c r="EQO70" s="239"/>
      <c r="EQP70" s="239"/>
      <c r="EQQ70" s="240"/>
      <c r="EQR70" s="240"/>
      <c r="EQS70" s="240"/>
      <c r="EQT70" s="239"/>
      <c r="EQU70" s="239"/>
      <c r="EQV70" s="240"/>
      <c r="EQW70" s="239"/>
      <c r="EQX70" s="239"/>
      <c r="EQY70" s="240"/>
      <c r="EQZ70" s="240"/>
      <c r="ERA70" s="240"/>
      <c r="ERB70" s="239"/>
      <c r="ERC70" s="239"/>
      <c r="ERD70" s="240"/>
      <c r="ERE70" s="239"/>
      <c r="ERF70" s="239"/>
      <c r="ERG70" s="240"/>
      <c r="ERH70" s="240"/>
      <c r="ERI70" s="240"/>
      <c r="ERJ70" s="239"/>
      <c r="ERK70" s="239"/>
      <c r="ERL70" s="240"/>
      <c r="ERM70" s="239"/>
      <c r="ERN70" s="239"/>
      <c r="ERO70" s="240"/>
      <c r="ERP70" s="240"/>
      <c r="ERQ70" s="240"/>
      <c r="ERR70" s="239"/>
      <c r="ERS70" s="239"/>
      <c r="ERT70" s="240"/>
      <c r="ERU70" s="239"/>
      <c r="ERV70" s="239"/>
      <c r="ERW70" s="240"/>
      <c r="ERX70" s="240"/>
      <c r="ERY70" s="240"/>
      <c r="ERZ70" s="239"/>
      <c r="ESA70" s="239"/>
      <c r="ESB70" s="240"/>
      <c r="ESC70" s="239"/>
      <c r="ESD70" s="239"/>
      <c r="ESE70" s="240"/>
      <c r="ESF70" s="240"/>
      <c r="ESG70" s="240"/>
      <c r="ESH70" s="239"/>
      <c r="ESI70" s="239"/>
      <c r="ESJ70" s="240"/>
      <c r="ESK70" s="239"/>
      <c r="ESL70" s="239"/>
      <c r="ESM70" s="240"/>
      <c r="ESN70" s="240"/>
      <c r="ESO70" s="240"/>
      <c r="ESP70" s="239"/>
      <c r="ESQ70" s="239"/>
      <c r="ESR70" s="240"/>
      <c r="ESS70" s="239"/>
      <c r="EST70" s="239"/>
      <c r="ESU70" s="240"/>
      <c r="ESV70" s="240"/>
      <c r="ESW70" s="240"/>
      <c r="ESX70" s="239"/>
      <c r="ESY70" s="239"/>
      <c r="ESZ70" s="240"/>
      <c r="ETA70" s="239"/>
      <c r="ETB70" s="239"/>
      <c r="ETC70" s="240"/>
      <c r="ETD70" s="240"/>
      <c r="ETE70" s="240"/>
      <c r="ETF70" s="239"/>
      <c r="ETG70" s="239"/>
      <c r="ETH70" s="240"/>
      <c r="ETI70" s="239"/>
      <c r="ETJ70" s="239"/>
      <c r="ETK70" s="240"/>
      <c r="ETL70" s="240"/>
      <c r="ETM70" s="240"/>
      <c r="ETN70" s="239"/>
      <c r="ETO70" s="239"/>
      <c r="ETP70" s="240"/>
      <c r="ETQ70" s="239"/>
      <c r="ETR70" s="239"/>
      <c r="ETS70" s="240"/>
      <c r="ETT70" s="240"/>
      <c r="ETU70" s="240"/>
      <c r="ETV70" s="239"/>
      <c r="ETW70" s="239"/>
      <c r="ETX70" s="240"/>
      <c r="ETY70" s="239"/>
      <c r="ETZ70" s="239"/>
      <c r="EUA70" s="240"/>
      <c r="EUB70" s="240"/>
      <c r="EUC70" s="240"/>
      <c r="EUD70" s="239"/>
      <c r="EUE70" s="239"/>
      <c r="EUF70" s="240"/>
      <c r="EUG70" s="239"/>
      <c r="EUH70" s="239"/>
      <c r="EUI70" s="240"/>
      <c r="EUJ70" s="240"/>
      <c r="EUK70" s="240"/>
      <c r="EUL70" s="239"/>
      <c r="EUM70" s="239"/>
      <c r="EUN70" s="240"/>
      <c r="EUO70" s="239"/>
      <c r="EUP70" s="239"/>
      <c r="EUQ70" s="240"/>
      <c r="EUR70" s="240"/>
      <c r="EUS70" s="240"/>
      <c r="EUT70" s="239"/>
      <c r="EUU70" s="239"/>
      <c r="EUV70" s="240"/>
      <c r="EUW70" s="239"/>
      <c r="EUX70" s="239"/>
      <c r="EUY70" s="240"/>
      <c r="EUZ70" s="240"/>
      <c r="EVA70" s="240"/>
      <c r="EVB70" s="239"/>
      <c r="EVC70" s="239"/>
      <c r="EVD70" s="240"/>
      <c r="EVE70" s="239"/>
      <c r="EVF70" s="239"/>
      <c r="EVG70" s="240"/>
      <c r="EVH70" s="240"/>
      <c r="EVI70" s="240"/>
      <c r="EVJ70" s="239"/>
      <c r="EVK70" s="239"/>
      <c r="EVL70" s="240"/>
      <c r="EVM70" s="239"/>
      <c r="EVN70" s="239"/>
      <c r="EVO70" s="240"/>
      <c r="EVP70" s="240"/>
      <c r="EVQ70" s="240"/>
      <c r="EVR70" s="239"/>
      <c r="EVS70" s="239"/>
      <c r="EVT70" s="240"/>
      <c r="EVU70" s="239"/>
      <c r="EVV70" s="239"/>
      <c r="EVW70" s="240"/>
      <c r="EVX70" s="240"/>
      <c r="EVY70" s="240"/>
      <c r="EVZ70" s="239"/>
      <c r="EWA70" s="239"/>
      <c r="EWB70" s="240"/>
      <c r="EWC70" s="239"/>
      <c r="EWD70" s="239"/>
      <c r="EWE70" s="240"/>
      <c r="EWF70" s="240"/>
      <c r="EWG70" s="240"/>
      <c r="EWH70" s="239"/>
      <c r="EWI70" s="239"/>
      <c r="EWJ70" s="240"/>
      <c r="EWK70" s="239"/>
      <c r="EWL70" s="239"/>
      <c r="EWM70" s="240"/>
      <c r="EWN70" s="240"/>
      <c r="EWO70" s="240"/>
      <c r="EWP70" s="239"/>
      <c r="EWQ70" s="239"/>
      <c r="EWR70" s="240"/>
      <c r="EWS70" s="239"/>
      <c r="EWT70" s="239"/>
      <c r="EWU70" s="240"/>
      <c r="EWV70" s="240"/>
      <c r="EWW70" s="240"/>
      <c r="EWX70" s="239"/>
      <c r="EWY70" s="239"/>
      <c r="EWZ70" s="240"/>
      <c r="EXA70" s="239"/>
      <c r="EXB70" s="239"/>
      <c r="EXC70" s="240"/>
      <c r="EXD70" s="240"/>
      <c r="EXE70" s="240"/>
      <c r="EXF70" s="239"/>
      <c r="EXG70" s="239"/>
      <c r="EXH70" s="240"/>
      <c r="EXI70" s="239"/>
      <c r="EXJ70" s="239"/>
      <c r="EXK70" s="240"/>
      <c r="EXL70" s="240"/>
      <c r="EXM70" s="240"/>
      <c r="EXN70" s="239"/>
      <c r="EXO70" s="239"/>
      <c r="EXP70" s="240"/>
      <c r="EXQ70" s="239"/>
      <c r="EXR70" s="239"/>
      <c r="EXS70" s="240"/>
      <c r="EXT70" s="240"/>
      <c r="EXU70" s="240"/>
      <c r="EXV70" s="239"/>
      <c r="EXW70" s="239"/>
      <c r="EXX70" s="240"/>
      <c r="EXY70" s="239"/>
      <c r="EXZ70" s="239"/>
      <c r="EYA70" s="240"/>
      <c r="EYB70" s="240"/>
      <c r="EYC70" s="240"/>
      <c r="EYD70" s="239"/>
      <c r="EYE70" s="239"/>
      <c r="EYF70" s="240"/>
      <c r="EYG70" s="239"/>
      <c r="EYH70" s="239"/>
      <c r="EYI70" s="240"/>
      <c r="EYJ70" s="240"/>
      <c r="EYK70" s="240"/>
      <c r="EYL70" s="239"/>
      <c r="EYM70" s="239"/>
      <c r="EYN70" s="240"/>
      <c r="EYO70" s="239"/>
      <c r="EYP70" s="239"/>
      <c r="EYQ70" s="240"/>
      <c r="EYR70" s="240"/>
      <c r="EYS70" s="240"/>
      <c r="EYT70" s="239"/>
      <c r="EYU70" s="239"/>
      <c r="EYV70" s="240"/>
      <c r="EYW70" s="239"/>
      <c r="EYX70" s="239"/>
      <c r="EYY70" s="240"/>
      <c r="EYZ70" s="240"/>
      <c r="EZA70" s="240"/>
      <c r="EZB70" s="239"/>
      <c r="EZC70" s="239"/>
      <c r="EZD70" s="240"/>
      <c r="EZE70" s="239"/>
      <c r="EZF70" s="239"/>
      <c r="EZG70" s="240"/>
      <c r="EZH70" s="240"/>
      <c r="EZI70" s="240"/>
      <c r="EZJ70" s="239"/>
      <c r="EZK70" s="239"/>
      <c r="EZL70" s="240"/>
      <c r="EZM70" s="239"/>
      <c r="EZN70" s="239"/>
      <c r="EZO70" s="240"/>
      <c r="EZP70" s="240"/>
      <c r="EZQ70" s="240"/>
      <c r="EZR70" s="239"/>
      <c r="EZS70" s="239"/>
      <c r="EZT70" s="240"/>
      <c r="EZU70" s="239"/>
      <c r="EZV70" s="239"/>
      <c r="EZW70" s="240"/>
      <c r="EZX70" s="240"/>
      <c r="EZY70" s="240"/>
      <c r="EZZ70" s="239"/>
      <c r="FAA70" s="239"/>
      <c r="FAB70" s="240"/>
      <c r="FAC70" s="239"/>
      <c r="FAD70" s="239"/>
      <c r="FAE70" s="240"/>
      <c r="FAF70" s="240"/>
      <c r="FAG70" s="240"/>
      <c r="FAH70" s="239"/>
      <c r="FAI70" s="239"/>
      <c r="FAJ70" s="240"/>
      <c r="FAK70" s="239"/>
      <c r="FAL70" s="239"/>
      <c r="FAM70" s="240"/>
      <c r="FAN70" s="240"/>
      <c r="FAO70" s="240"/>
      <c r="FAP70" s="239"/>
      <c r="FAQ70" s="239"/>
      <c r="FAR70" s="240"/>
      <c r="FAS70" s="239"/>
      <c r="FAT70" s="239"/>
      <c r="FAU70" s="240"/>
      <c r="FAV70" s="240"/>
      <c r="FAW70" s="240"/>
      <c r="FAX70" s="239"/>
      <c r="FAY70" s="239"/>
      <c r="FAZ70" s="240"/>
      <c r="FBA70" s="239"/>
      <c r="FBB70" s="239"/>
      <c r="FBC70" s="240"/>
      <c r="FBD70" s="240"/>
      <c r="FBE70" s="240"/>
      <c r="FBF70" s="239"/>
      <c r="FBG70" s="239"/>
      <c r="FBH70" s="240"/>
      <c r="FBI70" s="239"/>
      <c r="FBJ70" s="239"/>
      <c r="FBK70" s="240"/>
      <c r="FBL70" s="240"/>
      <c r="FBM70" s="240"/>
      <c r="FBN70" s="239"/>
      <c r="FBO70" s="239"/>
      <c r="FBP70" s="240"/>
      <c r="FBQ70" s="239"/>
      <c r="FBR70" s="239"/>
      <c r="FBS70" s="240"/>
      <c r="FBT70" s="240"/>
      <c r="FBU70" s="240"/>
      <c r="FBV70" s="239"/>
      <c r="FBW70" s="239"/>
      <c r="FBX70" s="240"/>
      <c r="FBY70" s="239"/>
      <c r="FBZ70" s="239"/>
      <c r="FCA70" s="240"/>
      <c r="FCB70" s="240"/>
      <c r="FCC70" s="240"/>
      <c r="FCD70" s="239"/>
      <c r="FCE70" s="239"/>
      <c r="FCF70" s="240"/>
      <c r="FCG70" s="239"/>
      <c r="FCH70" s="239"/>
      <c r="FCI70" s="240"/>
      <c r="FCJ70" s="240"/>
      <c r="FCK70" s="240"/>
      <c r="FCL70" s="239"/>
      <c r="FCM70" s="239"/>
      <c r="FCN70" s="240"/>
      <c r="FCO70" s="239"/>
      <c r="FCP70" s="239"/>
      <c r="FCQ70" s="240"/>
      <c r="FCR70" s="240"/>
      <c r="FCS70" s="240"/>
      <c r="FCT70" s="239"/>
      <c r="FCU70" s="239"/>
      <c r="FCV70" s="240"/>
      <c r="FCW70" s="239"/>
      <c r="FCX70" s="239"/>
      <c r="FCY70" s="240"/>
      <c r="FCZ70" s="240"/>
      <c r="FDA70" s="240"/>
      <c r="FDB70" s="239"/>
      <c r="FDC70" s="239"/>
      <c r="FDD70" s="240"/>
      <c r="FDE70" s="239"/>
      <c r="FDF70" s="239"/>
      <c r="FDG70" s="240"/>
      <c r="FDH70" s="240"/>
      <c r="FDI70" s="240"/>
      <c r="FDJ70" s="239"/>
      <c r="FDK70" s="239"/>
      <c r="FDL70" s="240"/>
      <c r="FDM70" s="239"/>
      <c r="FDN70" s="239"/>
      <c r="FDO70" s="240"/>
      <c r="FDP70" s="240"/>
      <c r="FDQ70" s="240"/>
      <c r="FDR70" s="239"/>
      <c r="FDS70" s="239"/>
      <c r="FDT70" s="240"/>
      <c r="FDU70" s="239"/>
      <c r="FDV70" s="239"/>
      <c r="FDW70" s="240"/>
      <c r="FDX70" s="240"/>
      <c r="FDY70" s="240"/>
      <c r="FDZ70" s="239"/>
      <c r="FEA70" s="239"/>
      <c r="FEB70" s="240"/>
      <c r="FEC70" s="239"/>
      <c r="FED70" s="239"/>
      <c r="FEE70" s="240"/>
      <c r="FEF70" s="240"/>
      <c r="FEG70" s="240"/>
      <c r="FEH70" s="239"/>
      <c r="FEI70" s="239"/>
      <c r="FEJ70" s="240"/>
      <c r="FEK70" s="239"/>
      <c r="FEL70" s="239"/>
      <c r="FEM70" s="240"/>
      <c r="FEN70" s="240"/>
      <c r="FEO70" s="240"/>
      <c r="FEP70" s="239"/>
      <c r="FEQ70" s="239"/>
      <c r="FER70" s="240"/>
      <c r="FES70" s="239"/>
      <c r="FET70" s="239"/>
      <c r="FEU70" s="240"/>
      <c r="FEV70" s="240"/>
      <c r="FEW70" s="240"/>
      <c r="FEX70" s="239"/>
      <c r="FEY70" s="239"/>
      <c r="FEZ70" s="240"/>
      <c r="FFA70" s="239"/>
      <c r="FFB70" s="239"/>
      <c r="FFC70" s="240"/>
      <c r="FFD70" s="240"/>
      <c r="FFE70" s="240"/>
      <c r="FFF70" s="239"/>
      <c r="FFG70" s="239"/>
      <c r="FFH70" s="240"/>
      <c r="FFI70" s="239"/>
      <c r="FFJ70" s="239"/>
      <c r="FFK70" s="240"/>
      <c r="FFL70" s="240"/>
      <c r="FFM70" s="240"/>
      <c r="FFN70" s="239"/>
      <c r="FFO70" s="239"/>
      <c r="FFP70" s="240"/>
      <c r="FFQ70" s="239"/>
      <c r="FFR70" s="239"/>
      <c r="FFS70" s="240"/>
      <c r="FFT70" s="240"/>
      <c r="FFU70" s="240"/>
      <c r="FFV70" s="239"/>
      <c r="FFW70" s="239"/>
      <c r="FFX70" s="240"/>
      <c r="FFY70" s="239"/>
      <c r="FFZ70" s="239"/>
      <c r="FGA70" s="240"/>
      <c r="FGB70" s="240"/>
      <c r="FGC70" s="240"/>
      <c r="FGD70" s="239"/>
      <c r="FGE70" s="239"/>
      <c r="FGF70" s="240"/>
      <c r="FGG70" s="239"/>
      <c r="FGH70" s="239"/>
      <c r="FGI70" s="240"/>
      <c r="FGJ70" s="240"/>
      <c r="FGK70" s="240"/>
      <c r="FGL70" s="239"/>
      <c r="FGM70" s="239"/>
      <c r="FGN70" s="240"/>
      <c r="FGO70" s="239"/>
      <c r="FGP70" s="239"/>
      <c r="FGQ70" s="240"/>
      <c r="FGR70" s="240"/>
      <c r="FGS70" s="240"/>
      <c r="FGT70" s="239"/>
      <c r="FGU70" s="239"/>
      <c r="FGV70" s="240"/>
      <c r="FGW70" s="239"/>
      <c r="FGX70" s="239"/>
      <c r="FGY70" s="240"/>
      <c r="FGZ70" s="240"/>
      <c r="FHA70" s="240"/>
      <c r="FHB70" s="239"/>
      <c r="FHC70" s="239"/>
      <c r="FHD70" s="240"/>
      <c r="FHE70" s="239"/>
      <c r="FHF70" s="239"/>
      <c r="FHG70" s="240"/>
      <c r="FHH70" s="240"/>
      <c r="FHI70" s="240"/>
      <c r="FHJ70" s="239"/>
      <c r="FHK70" s="239"/>
      <c r="FHL70" s="240"/>
      <c r="FHM70" s="239"/>
      <c r="FHN70" s="239"/>
      <c r="FHO70" s="240"/>
      <c r="FHP70" s="240"/>
      <c r="FHQ70" s="240"/>
      <c r="FHR70" s="239"/>
      <c r="FHS70" s="239"/>
      <c r="FHT70" s="240"/>
      <c r="FHU70" s="239"/>
      <c r="FHV70" s="239"/>
      <c r="FHW70" s="240"/>
      <c r="FHX70" s="240"/>
      <c r="FHY70" s="240"/>
      <c r="FHZ70" s="239"/>
      <c r="FIA70" s="239"/>
      <c r="FIB70" s="240"/>
      <c r="FIC70" s="239"/>
      <c r="FID70" s="239"/>
      <c r="FIE70" s="240"/>
      <c r="FIF70" s="240"/>
      <c r="FIG70" s="240"/>
      <c r="FIH70" s="239"/>
      <c r="FII70" s="239"/>
      <c r="FIJ70" s="240"/>
      <c r="FIK70" s="239"/>
      <c r="FIL70" s="239"/>
      <c r="FIM70" s="240"/>
      <c r="FIN70" s="240"/>
      <c r="FIO70" s="240"/>
      <c r="FIP70" s="239"/>
      <c r="FIQ70" s="239"/>
      <c r="FIR70" s="240"/>
      <c r="FIS70" s="239"/>
      <c r="FIT70" s="239"/>
      <c r="FIU70" s="240"/>
      <c r="FIV70" s="240"/>
      <c r="FIW70" s="240"/>
      <c r="FIX70" s="239"/>
      <c r="FIY70" s="239"/>
      <c r="FIZ70" s="240"/>
      <c r="FJA70" s="239"/>
      <c r="FJB70" s="239"/>
      <c r="FJC70" s="240"/>
      <c r="FJD70" s="240"/>
      <c r="FJE70" s="240"/>
      <c r="FJF70" s="239"/>
      <c r="FJG70" s="239"/>
      <c r="FJH70" s="240"/>
      <c r="FJI70" s="239"/>
      <c r="FJJ70" s="239"/>
      <c r="FJK70" s="240"/>
      <c r="FJL70" s="240"/>
      <c r="FJM70" s="240"/>
      <c r="FJN70" s="239"/>
      <c r="FJO70" s="239"/>
      <c r="FJP70" s="240"/>
      <c r="FJQ70" s="239"/>
      <c r="FJR70" s="239"/>
      <c r="FJS70" s="240"/>
      <c r="FJT70" s="240"/>
      <c r="FJU70" s="240"/>
      <c r="FJV70" s="239"/>
      <c r="FJW70" s="239"/>
      <c r="FJX70" s="240"/>
      <c r="FJY70" s="239"/>
      <c r="FJZ70" s="239"/>
      <c r="FKA70" s="240"/>
      <c r="FKB70" s="240"/>
      <c r="FKC70" s="240"/>
      <c r="FKD70" s="239"/>
      <c r="FKE70" s="239"/>
      <c r="FKF70" s="240"/>
      <c r="FKG70" s="239"/>
      <c r="FKH70" s="239"/>
      <c r="FKI70" s="240"/>
      <c r="FKJ70" s="240"/>
      <c r="FKK70" s="240"/>
      <c r="FKL70" s="239"/>
      <c r="FKM70" s="239"/>
      <c r="FKN70" s="240"/>
      <c r="FKO70" s="239"/>
      <c r="FKP70" s="239"/>
      <c r="FKQ70" s="240"/>
      <c r="FKR70" s="240"/>
      <c r="FKS70" s="240"/>
      <c r="FKT70" s="239"/>
      <c r="FKU70" s="239"/>
      <c r="FKV70" s="240"/>
      <c r="FKW70" s="239"/>
      <c r="FKX70" s="239"/>
      <c r="FKY70" s="240"/>
      <c r="FKZ70" s="240"/>
      <c r="FLA70" s="240"/>
      <c r="FLB70" s="239"/>
      <c r="FLC70" s="239"/>
      <c r="FLD70" s="240"/>
      <c r="FLE70" s="239"/>
      <c r="FLF70" s="239"/>
      <c r="FLG70" s="240"/>
      <c r="FLH70" s="240"/>
      <c r="FLI70" s="240"/>
      <c r="FLJ70" s="239"/>
      <c r="FLK70" s="239"/>
      <c r="FLL70" s="240"/>
      <c r="FLM70" s="239"/>
      <c r="FLN70" s="239"/>
      <c r="FLO70" s="240"/>
      <c r="FLP70" s="240"/>
      <c r="FLQ70" s="240"/>
      <c r="FLR70" s="239"/>
      <c r="FLS70" s="239"/>
      <c r="FLT70" s="240"/>
      <c r="FLU70" s="239"/>
      <c r="FLV70" s="239"/>
      <c r="FLW70" s="240"/>
      <c r="FLX70" s="240"/>
      <c r="FLY70" s="240"/>
      <c r="FLZ70" s="239"/>
      <c r="FMA70" s="239"/>
      <c r="FMB70" s="240"/>
      <c r="FMC70" s="239"/>
      <c r="FMD70" s="239"/>
      <c r="FME70" s="240"/>
      <c r="FMF70" s="240"/>
      <c r="FMG70" s="240"/>
      <c r="FMH70" s="239"/>
      <c r="FMI70" s="239"/>
      <c r="FMJ70" s="240"/>
      <c r="FMK70" s="239"/>
      <c r="FML70" s="239"/>
      <c r="FMM70" s="240"/>
      <c r="FMN70" s="240"/>
      <c r="FMO70" s="240"/>
      <c r="FMP70" s="239"/>
      <c r="FMQ70" s="239"/>
      <c r="FMR70" s="240"/>
      <c r="FMS70" s="239"/>
      <c r="FMT70" s="239"/>
      <c r="FMU70" s="240"/>
      <c r="FMV70" s="240"/>
      <c r="FMW70" s="240"/>
      <c r="FMX70" s="239"/>
      <c r="FMY70" s="239"/>
      <c r="FMZ70" s="240"/>
      <c r="FNA70" s="239"/>
      <c r="FNB70" s="239"/>
      <c r="FNC70" s="240"/>
      <c r="FND70" s="240"/>
      <c r="FNE70" s="240"/>
      <c r="FNF70" s="239"/>
      <c r="FNG70" s="239"/>
      <c r="FNH70" s="240"/>
      <c r="FNI70" s="239"/>
      <c r="FNJ70" s="239"/>
      <c r="FNK70" s="240"/>
      <c r="FNL70" s="240"/>
      <c r="FNM70" s="240"/>
      <c r="FNN70" s="239"/>
      <c r="FNO70" s="239"/>
      <c r="FNP70" s="240"/>
      <c r="FNQ70" s="239"/>
      <c r="FNR70" s="239"/>
      <c r="FNS70" s="240"/>
      <c r="FNT70" s="240"/>
      <c r="FNU70" s="240"/>
      <c r="FNV70" s="239"/>
      <c r="FNW70" s="239"/>
      <c r="FNX70" s="240"/>
      <c r="FNY70" s="239"/>
      <c r="FNZ70" s="239"/>
      <c r="FOA70" s="240"/>
      <c r="FOB70" s="240"/>
      <c r="FOC70" s="240"/>
      <c r="FOD70" s="239"/>
      <c r="FOE70" s="239"/>
      <c r="FOF70" s="240"/>
      <c r="FOG70" s="239"/>
      <c r="FOH70" s="239"/>
      <c r="FOI70" s="240"/>
      <c r="FOJ70" s="240"/>
      <c r="FOK70" s="240"/>
      <c r="FOL70" s="239"/>
      <c r="FOM70" s="239"/>
      <c r="FON70" s="240"/>
      <c r="FOO70" s="239"/>
      <c r="FOP70" s="239"/>
      <c r="FOQ70" s="240"/>
      <c r="FOR70" s="240"/>
      <c r="FOS70" s="240"/>
      <c r="FOT70" s="239"/>
      <c r="FOU70" s="239"/>
      <c r="FOV70" s="240"/>
      <c r="FOW70" s="239"/>
      <c r="FOX70" s="239"/>
      <c r="FOY70" s="240"/>
      <c r="FOZ70" s="240"/>
      <c r="FPA70" s="240"/>
      <c r="FPB70" s="239"/>
      <c r="FPC70" s="239"/>
      <c r="FPD70" s="240"/>
      <c r="FPE70" s="239"/>
      <c r="FPF70" s="239"/>
      <c r="FPG70" s="240"/>
      <c r="FPH70" s="240"/>
      <c r="FPI70" s="240"/>
      <c r="FPJ70" s="239"/>
      <c r="FPK70" s="239"/>
      <c r="FPL70" s="240"/>
      <c r="FPM70" s="239"/>
      <c r="FPN70" s="239"/>
      <c r="FPO70" s="240"/>
      <c r="FPP70" s="240"/>
      <c r="FPQ70" s="240"/>
      <c r="FPR70" s="239"/>
      <c r="FPS70" s="239"/>
      <c r="FPT70" s="240"/>
      <c r="FPU70" s="239"/>
      <c r="FPV70" s="239"/>
      <c r="FPW70" s="240"/>
      <c r="FPX70" s="240"/>
      <c r="FPY70" s="240"/>
      <c r="FPZ70" s="239"/>
      <c r="FQA70" s="239"/>
      <c r="FQB70" s="240"/>
      <c r="FQC70" s="239"/>
      <c r="FQD70" s="239"/>
      <c r="FQE70" s="240"/>
      <c r="FQF70" s="240"/>
      <c r="FQG70" s="240"/>
      <c r="FQH70" s="239"/>
      <c r="FQI70" s="239"/>
      <c r="FQJ70" s="240"/>
      <c r="FQK70" s="239"/>
      <c r="FQL70" s="239"/>
      <c r="FQM70" s="240"/>
      <c r="FQN70" s="240"/>
      <c r="FQO70" s="240"/>
      <c r="FQP70" s="239"/>
      <c r="FQQ70" s="239"/>
      <c r="FQR70" s="240"/>
      <c r="FQS70" s="239"/>
      <c r="FQT70" s="239"/>
      <c r="FQU70" s="240"/>
      <c r="FQV70" s="240"/>
      <c r="FQW70" s="240"/>
      <c r="FQX70" s="239"/>
      <c r="FQY70" s="239"/>
      <c r="FQZ70" s="240"/>
      <c r="FRA70" s="239"/>
      <c r="FRB70" s="239"/>
      <c r="FRC70" s="240"/>
      <c r="FRD70" s="240"/>
      <c r="FRE70" s="240"/>
      <c r="FRF70" s="239"/>
      <c r="FRG70" s="239"/>
      <c r="FRH70" s="240"/>
      <c r="FRI70" s="239"/>
      <c r="FRJ70" s="239"/>
      <c r="FRK70" s="240"/>
      <c r="FRL70" s="240"/>
      <c r="FRM70" s="240"/>
      <c r="FRN70" s="239"/>
      <c r="FRO70" s="239"/>
      <c r="FRP70" s="240"/>
      <c r="FRQ70" s="239"/>
      <c r="FRR70" s="239"/>
      <c r="FRS70" s="240"/>
      <c r="FRT70" s="240"/>
      <c r="FRU70" s="240"/>
      <c r="FRV70" s="239"/>
      <c r="FRW70" s="239"/>
      <c r="FRX70" s="240"/>
      <c r="FRY70" s="239"/>
      <c r="FRZ70" s="239"/>
      <c r="FSA70" s="240"/>
      <c r="FSB70" s="240"/>
      <c r="FSC70" s="240"/>
      <c r="FSD70" s="239"/>
      <c r="FSE70" s="239"/>
      <c r="FSF70" s="240"/>
      <c r="FSG70" s="239"/>
      <c r="FSH70" s="239"/>
      <c r="FSI70" s="240"/>
      <c r="FSJ70" s="240"/>
      <c r="FSK70" s="240"/>
      <c r="FSL70" s="239"/>
      <c r="FSM70" s="239"/>
      <c r="FSN70" s="240"/>
      <c r="FSO70" s="239"/>
      <c r="FSP70" s="239"/>
      <c r="FSQ70" s="240"/>
      <c r="FSR70" s="240"/>
      <c r="FSS70" s="240"/>
      <c r="FST70" s="239"/>
      <c r="FSU70" s="239"/>
      <c r="FSV70" s="240"/>
      <c r="FSW70" s="239"/>
      <c r="FSX70" s="239"/>
      <c r="FSY70" s="240"/>
      <c r="FSZ70" s="240"/>
      <c r="FTA70" s="240"/>
      <c r="FTB70" s="239"/>
      <c r="FTC70" s="239"/>
      <c r="FTD70" s="240"/>
      <c r="FTE70" s="239"/>
      <c r="FTF70" s="239"/>
      <c r="FTG70" s="240"/>
      <c r="FTH70" s="240"/>
      <c r="FTI70" s="240"/>
      <c r="FTJ70" s="239"/>
      <c r="FTK70" s="239"/>
      <c r="FTL70" s="240"/>
      <c r="FTM70" s="239"/>
      <c r="FTN70" s="239"/>
      <c r="FTO70" s="240"/>
      <c r="FTP70" s="240"/>
      <c r="FTQ70" s="240"/>
      <c r="FTR70" s="239"/>
      <c r="FTS70" s="239"/>
      <c r="FTT70" s="240"/>
      <c r="FTU70" s="239"/>
      <c r="FTV70" s="239"/>
      <c r="FTW70" s="240"/>
      <c r="FTX70" s="240"/>
      <c r="FTY70" s="240"/>
      <c r="FTZ70" s="239"/>
      <c r="FUA70" s="239"/>
      <c r="FUB70" s="240"/>
      <c r="FUC70" s="239"/>
      <c r="FUD70" s="239"/>
      <c r="FUE70" s="240"/>
      <c r="FUF70" s="240"/>
      <c r="FUG70" s="240"/>
      <c r="FUH70" s="239"/>
      <c r="FUI70" s="239"/>
      <c r="FUJ70" s="240"/>
      <c r="FUK70" s="239"/>
      <c r="FUL70" s="239"/>
      <c r="FUM70" s="240"/>
      <c r="FUN70" s="240"/>
      <c r="FUO70" s="240"/>
      <c r="FUP70" s="239"/>
      <c r="FUQ70" s="239"/>
      <c r="FUR70" s="240"/>
      <c r="FUS70" s="239"/>
      <c r="FUT70" s="239"/>
      <c r="FUU70" s="240"/>
      <c r="FUV70" s="240"/>
      <c r="FUW70" s="240"/>
      <c r="FUX70" s="239"/>
      <c r="FUY70" s="239"/>
      <c r="FUZ70" s="240"/>
      <c r="FVA70" s="239"/>
      <c r="FVB70" s="239"/>
      <c r="FVC70" s="240"/>
      <c r="FVD70" s="240"/>
      <c r="FVE70" s="240"/>
      <c r="FVF70" s="239"/>
      <c r="FVG70" s="239"/>
      <c r="FVH70" s="240"/>
      <c r="FVI70" s="239"/>
      <c r="FVJ70" s="239"/>
      <c r="FVK70" s="240"/>
      <c r="FVL70" s="240"/>
      <c r="FVM70" s="240"/>
      <c r="FVN70" s="239"/>
      <c r="FVO70" s="239"/>
      <c r="FVP70" s="240"/>
      <c r="FVQ70" s="239"/>
      <c r="FVR70" s="239"/>
      <c r="FVS70" s="240"/>
      <c r="FVT70" s="240"/>
      <c r="FVU70" s="240"/>
      <c r="FVV70" s="239"/>
      <c r="FVW70" s="239"/>
      <c r="FVX70" s="240"/>
      <c r="FVY70" s="239"/>
      <c r="FVZ70" s="239"/>
      <c r="FWA70" s="240"/>
      <c r="FWB70" s="240"/>
      <c r="FWC70" s="240"/>
      <c r="FWD70" s="239"/>
      <c r="FWE70" s="239"/>
      <c r="FWF70" s="240"/>
      <c r="FWG70" s="239"/>
      <c r="FWH70" s="239"/>
      <c r="FWI70" s="240"/>
      <c r="FWJ70" s="240"/>
      <c r="FWK70" s="240"/>
      <c r="FWL70" s="239"/>
      <c r="FWM70" s="239"/>
      <c r="FWN70" s="240"/>
      <c r="FWO70" s="239"/>
      <c r="FWP70" s="239"/>
      <c r="FWQ70" s="240"/>
      <c r="FWR70" s="240"/>
      <c r="FWS70" s="240"/>
      <c r="FWT70" s="239"/>
      <c r="FWU70" s="239"/>
      <c r="FWV70" s="240"/>
      <c r="FWW70" s="239"/>
      <c r="FWX70" s="239"/>
      <c r="FWY70" s="240"/>
      <c r="FWZ70" s="240"/>
      <c r="FXA70" s="240"/>
      <c r="FXB70" s="239"/>
      <c r="FXC70" s="239"/>
      <c r="FXD70" s="240"/>
      <c r="FXE70" s="239"/>
      <c r="FXF70" s="239"/>
      <c r="FXG70" s="240"/>
      <c r="FXH70" s="240"/>
      <c r="FXI70" s="240"/>
      <c r="FXJ70" s="239"/>
      <c r="FXK70" s="239"/>
      <c r="FXL70" s="240"/>
      <c r="FXM70" s="239"/>
      <c r="FXN70" s="239"/>
      <c r="FXO70" s="240"/>
      <c r="FXP70" s="240"/>
      <c r="FXQ70" s="240"/>
      <c r="FXR70" s="239"/>
      <c r="FXS70" s="239"/>
      <c r="FXT70" s="240"/>
      <c r="FXU70" s="239"/>
      <c r="FXV70" s="239"/>
      <c r="FXW70" s="240"/>
      <c r="FXX70" s="240"/>
      <c r="FXY70" s="240"/>
      <c r="FXZ70" s="239"/>
      <c r="FYA70" s="239"/>
      <c r="FYB70" s="240"/>
      <c r="FYC70" s="239"/>
      <c r="FYD70" s="239"/>
      <c r="FYE70" s="240"/>
      <c r="FYF70" s="240"/>
      <c r="FYG70" s="240"/>
      <c r="FYH70" s="239"/>
      <c r="FYI70" s="239"/>
      <c r="FYJ70" s="240"/>
      <c r="FYK70" s="239"/>
      <c r="FYL70" s="239"/>
      <c r="FYM70" s="240"/>
      <c r="FYN70" s="240"/>
      <c r="FYO70" s="240"/>
      <c r="FYP70" s="239"/>
      <c r="FYQ70" s="239"/>
      <c r="FYR70" s="240"/>
      <c r="FYS70" s="239"/>
      <c r="FYT70" s="239"/>
      <c r="FYU70" s="240"/>
      <c r="FYV70" s="240"/>
      <c r="FYW70" s="240"/>
      <c r="FYX70" s="239"/>
      <c r="FYY70" s="239"/>
      <c r="FYZ70" s="240"/>
      <c r="FZA70" s="239"/>
      <c r="FZB70" s="239"/>
      <c r="FZC70" s="240"/>
      <c r="FZD70" s="240"/>
      <c r="FZE70" s="240"/>
      <c r="FZF70" s="239"/>
      <c r="FZG70" s="239"/>
      <c r="FZH70" s="240"/>
      <c r="FZI70" s="239"/>
      <c r="FZJ70" s="239"/>
      <c r="FZK70" s="240"/>
      <c r="FZL70" s="240"/>
      <c r="FZM70" s="240"/>
      <c r="FZN70" s="239"/>
      <c r="FZO70" s="239"/>
      <c r="FZP70" s="240"/>
      <c r="FZQ70" s="239"/>
      <c r="FZR70" s="239"/>
      <c r="FZS70" s="240"/>
      <c r="FZT70" s="240"/>
      <c r="FZU70" s="240"/>
      <c r="FZV70" s="239"/>
      <c r="FZW70" s="239"/>
      <c r="FZX70" s="240"/>
      <c r="FZY70" s="239"/>
      <c r="FZZ70" s="239"/>
      <c r="GAA70" s="240"/>
      <c r="GAB70" s="240"/>
      <c r="GAC70" s="240"/>
      <c r="GAD70" s="239"/>
      <c r="GAE70" s="239"/>
      <c r="GAF70" s="240"/>
      <c r="GAG70" s="239"/>
      <c r="GAH70" s="239"/>
      <c r="GAI70" s="240"/>
      <c r="GAJ70" s="240"/>
      <c r="GAK70" s="240"/>
      <c r="GAL70" s="239"/>
      <c r="GAM70" s="239"/>
      <c r="GAN70" s="240"/>
      <c r="GAO70" s="239"/>
      <c r="GAP70" s="239"/>
      <c r="GAQ70" s="240"/>
      <c r="GAR70" s="240"/>
      <c r="GAS70" s="240"/>
      <c r="GAT70" s="239"/>
      <c r="GAU70" s="239"/>
      <c r="GAV70" s="240"/>
      <c r="GAW70" s="239"/>
      <c r="GAX70" s="239"/>
      <c r="GAY70" s="240"/>
      <c r="GAZ70" s="240"/>
      <c r="GBA70" s="240"/>
      <c r="GBB70" s="239"/>
      <c r="GBC70" s="239"/>
      <c r="GBD70" s="240"/>
      <c r="GBE70" s="239"/>
      <c r="GBF70" s="239"/>
      <c r="GBG70" s="240"/>
      <c r="GBH70" s="240"/>
      <c r="GBI70" s="240"/>
      <c r="GBJ70" s="239"/>
      <c r="GBK70" s="239"/>
      <c r="GBL70" s="240"/>
      <c r="GBM70" s="239"/>
      <c r="GBN70" s="239"/>
      <c r="GBO70" s="240"/>
      <c r="GBP70" s="240"/>
      <c r="GBQ70" s="240"/>
      <c r="GBR70" s="239"/>
      <c r="GBS70" s="239"/>
      <c r="GBT70" s="240"/>
      <c r="GBU70" s="239"/>
      <c r="GBV70" s="239"/>
      <c r="GBW70" s="240"/>
      <c r="GBX70" s="240"/>
      <c r="GBY70" s="240"/>
      <c r="GBZ70" s="239"/>
      <c r="GCA70" s="239"/>
      <c r="GCB70" s="240"/>
      <c r="GCC70" s="239"/>
      <c r="GCD70" s="239"/>
      <c r="GCE70" s="240"/>
      <c r="GCF70" s="240"/>
      <c r="GCG70" s="240"/>
      <c r="GCH70" s="239"/>
      <c r="GCI70" s="239"/>
      <c r="GCJ70" s="240"/>
      <c r="GCK70" s="239"/>
      <c r="GCL70" s="239"/>
      <c r="GCM70" s="240"/>
      <c r="GCN70" s="240"/>
      <c r="GCO70" s="240"/>
      <c r="GCP70" s="239"/>
      <c r="GCQ70" s="239"/>
      <c r="GCR70" s="240"/>
      <c r="GCS70" s="239"/>
      <c r="GCT70" s="239"/>
      <c r="GCU70" s="240"/>
      <c r="GCV70" s="240"/>
      <c r="GCW70" s="240"/>
      <c r="GCX70" s="239"/>
      <c r="GCY70" s="239"/>
      <c r="GCZ70" s="240"/>
      <c r="GDA70" s="239"/>
      <c r="GDB70" s="239"/>
      <c r="GDC70" s="240"/>
      <c r="GDD70" s="240"/>
      <c r="GDE70" s="240"/>
      <c r="GDF70" s="239"/>
      <c r="GDG70" s="239"/>
      <c r="GDH70" s="240"/>
      <c r="GDI70" s="239"/>
      <c r="GDJ70" s="239"/>
      <c r="GDK70" s="240"/>
      <c r="GDL70" s="240"/>
      <c r="GDM70" s="240"/>
      <c r="GDN70" s="239"/>
      <c r="GDO70" s="239"/>
      <c r="GDP70" s="240"/>
      <c r="GDQ70" s="239"/>
      <c r="GDR70" s="239"/>
      <c r="GDS70" s="240"/>
      <c r="GDT70" s="240"/>
      <c r="GDU70" s="240"/>
      <c r="GDV70" s="239"/>
      <c r="GDW70" s="239"/>
      <c r="GDX70" s="240"/>
      <c r="GDY70" s="239"/>
      <c r="GDZ70" s="239"/>
      <c r="GEA70" s="240"/>
      <c r="GEB70" s="240"/>
      <c r="GEC70" s="240"/>
      <c r="GED70" s="239"/>
      <c r="GEE70" s="239"/>
      <c r="GEF70" s="240"/>
      <c r="GEG70" s="239"/>
      <c r="GEH70" s="239"/>
      <c r="GEI70" s="240"/>
      <c r="GEJ70" s="240"/>
      <c r="GEK70" s="240"/>
      <c r="GEL70" s="239"/>
      <c r="GEM70" s="239"/>
      <c r="GEN70" s="240"/>
      <c r="GEO70" s="239"/>
      <c r="GEP70" s="239"/>
      <c r="GEQ70" s="240"/>
      <c r="GER70" s="240"/>
      <c r="GES70" s="240"/>
      <c r="GET70" s="239"/>
      <c r="GEU70" s="239"/>
      <c r="GEV70" s="240"/>
      <c r="GEW70" s="239"/>
      <c r="GEX70" s="239"/>
      <c r="GEY70" s="240"/>
      <c r="GEZ70" s="240"/>
      <c r="GFA70" s="240"/>
      <c r="GFB70" s="239"/>
      <c r="GFC70" s="239"/>
      <c r="GFD70" s="240"/>
      <c r="GFE70" s="239"/>
      <c r="GFF70" s="239"/>
      <c r="GFG70" s="240"/>
      <c r="GFH70" s="240"/>
      <c r="GFI70" s="240"/>
      <c r="GFJ70" s="239"/>
      <c r="GFK70" s="239"/>
      <c r="GFL70" s="240"/>
      <c r="GFM70" s="239"/>
      <c r="GFN70" s="239"/>
      <c r="GFO70" s="240"/>
      <c r="GFP70" s="240"/>
      <c r="GFQ70" s="240"/>
      <c r="GFR70" s="239"/>
      <c r="GFS70" s="239"/>
      <c r="GFT70" s="240"/>
      <c r="GFU70" s="239"/>
      <c r="GFV70" s="239"/>
      <c r="GFW70" s="240"/>
      <c r="GFX70" s="240"/>
      <c r="GFY70" s="240"/>
      <c r="GFZ70" s="239"/>
      <c r="GGA70" s="239"/>
      <c r="GGB70" s="240"/>
      <c r="GGC70" s="239"/>
      <c r="GGD70" s="239"/>
      <c r="GGE70" s="240"/>
      <c r="GGF70" s="240"/>
      <c r="GGG70" s="240"/>
      <c r="GGH70" s="239"/>
      <c r="GGI70" s="239"/>
      <c r="GGJ70" s="240"/>
      <c r="GGK70" s="239"/>
      <c r="GGL70" s="239"/>
      <c r="GGM70" s="240"/>
      <c r="GGN70" s="240"/>
      <c r="GGO70" s="240"/>
      <c r="GGP70" s="239"/>
      <c r="GGQ70" s="239"/>
      <c r="GGR70" s="240"/>
      <c r="GGS70" s="239"/>
      <c r="GGT70" s="239"/>
      <c r="GGU70" s="240"/>
      <c r="GGV70" s="240"/>
      <c r="GGW70" s="240"/>
      <c r="GGX70" s="239"/>
      <c r="GGY70" s="239"/>
      <c r="GGZ70" s="240"/>
      <c r="GHA70" s="239"/>
      <c r="GHB70" s="239"/>
      <c r="GHC70" s="240"/>
      <c r="GHD70" s="240"/>
      <c r="GHE70" s="240"/>
      <c r="GHF70" s="239"/>
      <c r="GHG70" s="239"/>
      <c r="GHH70" s="240"/>
      <c r="GHI70" s="239"/>
      <c r="GHJ70" s="239"/>
      <c r="GHK70" s="240"/>
      <c r="GHL70" s="240"/>
      <c r="GHM70" s="240"/>
      <c r="GHN70" s="239"/>
      <c r="GHO70" s="239"/>
      <c r="GHP70" s="240"/>
      <c r="GHQ70" s="239"/>
      <c r="GHR70" s="239"/>
      <c r="GHS70" s="240"/>
      <c r="GHT70" s="240"/>
      <c r="GHU70" s="240"/>
      <c r="GHV70" s="239"/>
      <c r="GHW70" s="239"/>
      <c r="GHX70" s="240"/>
      <c r="GHY70" s="239"/>
      <c r="GHZ70" s="239"/>
      <c r="GIA70" s="240"/>
      <c r="GIB70" s="240"/>
      <c r="GIC70" s="240"/>
      <c r="GID70" s="239"/>
      <c r="GIE70" s="239"/>
      <c r="GIF70" s="240"/>
      <c r="GIG70" s="239"/>
      <c r="GIH70" s="239"/>
      <c r="GII70" s="240"/>
      <c r="GIJ70" s="240"/>
      <c r="GIK70" s="240"/>
      <c r="GIL70" s="239"/>
      <c r="GIM70" s="239"/>
      <c r="GIN70" s="240"/>
      <c r="GIO70" s="239"/>
      <c r="GIP70" s="239"/>
      <c r="GIQ70" s="240"/>
      <c r="GIR70" s="240"/>
      <c r="GIS70" s="240"/>
      <c r="GIT70" s="239"/>
      <c r="GIU70" s="239"/>
      <c r="GIV70" s="240"/>
      <c r="GIW70" s="239"/>
      <c r="GIX70" s="239"/>
      <c r="GIY70" s="240"/>
      <c r="GIZ70" s="240"/>
      <c r="GJA70" s="240"/>
      <c r="GJB70" s="239"/>
      <c r="GJC70" s="239"/>
      <c r="GJD70" s="240"/>
      <c r="GJE70" s="239"/>
      <c r="GJF70" s="239"/>
      <c r="GJG70" s="240"/>
      <c r="GJH70" s="240"/>
      <c r="GJI70" s="240"/>
      <c r="GJJ70" s="239"/>
      <c r="GJK70" s="239"/>
      <c r="GJL70" s="240"/>
      <c r="GJM70" s="239"/>
      <c r="GJN70" s="239"/>
      <c r="GJO70" s="240"/>
      <c r="GJP70" s="240"/>
      <c r="GJQ70" s="240"/>
      <c r="GJR70" s="239"/>
      <c r="GJS70" s="239"/>
      <c r="GJT70" s="240"/>
      <c r="GJU70" s="239"/>
      <c r="GJV70" s="239"/>
      <c r="GJW70" s="240"/>
      <c r="GJX70" s="240"/>
      <c r="GJY70" s="240"/>
      <c r="GJZ70" s="239"/>
      <c r="GKA70" s="239"/>
      <c r="GKB70" s="240"/>
      <c r="GKC70" s="239"/>
      <c r="GKD70" s="239"/>
      <c r="GKE70" s="240"/>
      <c r="GKF70" s="240"/>
      <c r="GKG70" s="240"/>
      <c r="GKH70" s="239"/>
      <c r="GKI70" s="239"/>
      <c r="GKJ70" s="240"/>
      <c r="GKK70" s="239"/>
      <c r="GKL70" s="239"/>
      <c r="GKM70" s="240"/>
      <c r="GKN70" s="240"/>
      <c r="GKO70" s="240"/>
      <c r="GKP70" s="239"/>
      <c r="GKQ70" s="239"/>
      <c r="GKR70" s="240"/>
      <c r="GKS70" s="239"/>
      <c r="GKT70" s="239"/>
      <c r="GKU70" s="240"/>
      <c r="GKV70" s="240"/>
      <c r="GKW70" s="240"/>
      <c r="GKX70" s="239"/>
      <c r="GKY70" s="239"/>
      <c r="GKZ70" s="240"/>
      <c r="GLA70" s="239"/>
      <c r="GLB70" s="239"/>
      <c r="GLC70" s="240"/>
      <c r="GLD70" s="240"/>
      <c r="GLE70" s="240"/>
      <c r="GLF70" s="239"/>
      <c r="GLG70" s="239"/>
      <c r="GLH70" s="240"/>
      <c r="GLI70" s="239"/>
      <c r="GLJ70" s="239"/>
      <c r="GLK70" s="240"/>
      <c r="GLL70" s="240"/>
      <c r="GLM70" s="240"/>
      <c r="GLN70" s="239"/>
      <c r="GLO70" s="239"/>
      <c r="GLP70" s="240"/>
      <c r="GLQ70" s="239"/>
      <c r="GLR70" s="239"/>
      <c r="GLS70" s="240"/>
      <c r="GLT70" s="240"/>
      <c r="GLU70" s="240"/>
      <c r="GLV70" s="239"/>
      <c r="GLW70" s="239"/>
      <c r="GLX70" s="240"/>
      <c r="GLY70" s="239"/>
      <c r="GLZ70" s="239"/>
      <c r="GMA70" s="240"/>
      <c r="GMB70" s="240"/>
      <c r="GMC70" s="240"/>
      <c r="GMD70" s="239"/>
      <c r="GME70" s="239"/>
      <c r="GMF70" s="240"/>
      <c r="GMG70" s="239"/>
      <c r="GMH70" s="239"/>
      <c r="GMI70" s="240"/>
      <c r="GMJ70" s="240"/>
      <c r="GMK70" s="240"/>
      <c r="GML70" s="239"/>
      <c r="GMM70" s="239"/>
      <c r="GMN70" s="240"/>
      <c r="GMO70" s="239"/>
      <c r="GMP70" s="239"/>
      <c r="GMQ70" s="240"/>
      <c r="GMR70" s="240"/>
      <c r="GMS70" s="240"/>
      <c r="GMT70" s="239"/>
      <c r="GMU70" s="239"/>
      <c r="GMV70" s="240"/>
      <c r="GMW70" s="239"/>
      <c r="GMX70" s="239"/>
      <c r="GMY70" s="240"/>
      <c r="GMZ70" s="240"/>
      <c r="GNA70" s="240"/>
      <c r="GNB70" s="239"/>
      <c r="GNC70" s="239"/>
      <c r="GND70" s="240"/>
      <c r="GNE70" s="239"/>
      <c r="GNF70" s="239"/>
      <c r="GNG70" s="240"/>
      <c r="GNH70" s="240"/>
      <c r="GNI70" s="240"/>
      <c r="GNJ70" s="239"/>
      <c r="GNK70" s="239"/>
      <c r="GNL70" s="240"/>
      <c r="GNM70" s="239"/>
      <c r="GNN70" s="239"/>
      <c r="GNO70" s="240"/>
      <c r="GNP70" s="240"/>
      <c r="GNQ70" s="240"/>
      <c r="GNR70" s="239"/>
      <c r="GNS70" s="239"/>
      <c r="GNT70" s="240"/>
      <c r="GNU70" s="239"/>
      <c r="GNV70" s="239"/>
      <c r="GNW70" s="240"/>
      <c r="GNX70" s="240"/>
      <c r="GNY70" s="240"/>
      <c r="GNZ70" s="239"/>
      <c r="GOA70" s="239"/>
      <c r="GOB70" s="240"/>
      <c r="GOC70" s="239"/>
      <c r="GOD70" s="239"/>
      <c r="GOE70" s="240"/>
      <c r="GOF70" s="240"/>
      <c r="GOG70" s="240"/>
      <c r="GOH70" s="239"/>
      <c r="GOI70" s="239"/>
      <c r="GOJ70" s="240"/>
      <c r="GOK70" s="239"/>
      <c r="GOL70" s="239"/>
      <c r="GOM70" s="240"/>
      <c r="GON70" s="240"/>
      <c r="GOO70" s="240"/>
      <c r="GOP70" s="239"/>
      <c r="GOQ70" s="239"/>
      <c r="GOR70" s="240"/>
      <c r="GOS70" s="239"/>
      <c r="GOT70" s="239"/>
      <c r="GOU70" s="240"/>
      <c r="GOV70" s="240"/>
      <c r="GOW70" s="240"/>
      <c r="GOX70" s="239"/>
      <c r="GOY70" s="239"/>
      <c r="GOZ70" s="240"/>
      <c r="GPA70" s="239"/>
      <c r="GPB70" s="239"/>
      <c r="GPC70" s="240"/>
      <c r="GPD70" s="240"/>
      <c r="GPE70" s="240"/>
      <c r="GPF70" s="239"/>
      <c r="GPG70" s="239"/>
      <c r="GPH70" s="240"/>
      <c r="GPI70" s="239"/>
      <c r="GPJ70" s="239"/>
      <c r="GPK70" s="240"/>
      <c r="GPL70" s="240"/>
      <c r="GPM70" s="240"/>
      <c r="GPN70" s="239"/>
      <c r="GPO70" s="239"/>
      <c r="GPP70" s="240"/>
      <c r="GPQ70" s="239"/>
      <c r="GPR70" s="239"/>
      <c r="GPS70" s="240"/>
      <c r="GPT70" s="240"/>
      <c r="GPU70" s="240"/>
      <c r="GPV70" s="239"/>
      <c r="GPW70" s="239"/>
      <c r="GPX70" s="240"/>
      <c r="GPY70" s="239"/>
      <c r="GPZ70" s="239"/>
      <c r="GQA70" s="240"/>
      <c r="GQB70" s="240"/>
      <c r="GQC70" s="240"/>
      <c r="GQD70" s="239"/>
      <c r="GQE70" s="239"/>
      <c r="GQF70" s="240"/>
      <c r="GQG70" s="239"/>
      <c r="GQH70" s="239"/>
      <c r="GQI70" s="240"/>
      <c r="GQJ70" s="240"/>
      <c r="GQK70" s="240"/>
      <c r="GQL70" s="239"/>
      <c r="GQM70" s="239"/>
      <c r="GQN70" s="240"/>
      <c r="GQO70" s="239"/>
      <c r="GQP70" s="239"/>
      <c r="GQQ70" s="240"/>
      <c r="GQR70" s="240"/>
      <c r="GQS70" s="240"/>
      <c r="GQT70" s="239"/>
      <c r="GQU70" s="239"/>
      <c r="GQV70" s="240"/>
      <c r="GQW70" s="239"/>
      <c r="GQX70" s="239"/>
      <c r="GQY70" s="240"/>
      <c r="GQZ70" s="240"/>
      <c r="GRA70" s="240"/>
      <c r="GRB70" s="239"/>
      <c r="GRC70" s="239"/>
      <c r="GRD70" s="240"/>
      <c r="GRE70" s="239"/>
      <c r="GRF70" s="239"/>
      <c r="GRG70" s="240"/>
      <c r="GRH70" s="240"/>
      <c r="GRI70" s="240"/>
      <c r="GRJ70" s="239"/>
      <c r="GRK70" s="239"/>
      <c r="GRL70" s="240"/>
      <c r="GRM70" s="239"/>
      <c r="GRN70" s="239"/>
      <c r="GRO70" s="240"/>
      <c r="GRP70" s="240"/>
      <c r="GRQ70" s="240"/>
      <c r="GRR70" s="239"/>
      <c r="GRS70" s="239"/>
      <c r="GRT70" s="240"/>
      <c r="GRU70" s="239"/>
      <c r="GRV70" s="239"/>
      <c r="GRW70" s="240"/>
      <c r="GRX70" s="240"/>
      <c r="GRY70" s="240"/>
      <c r="GRZ70" s="239"/>
      <c r="GSA70" s="239"/>
      <c r="GSB70" s="240"/>
      <c r="GSC70" s="239"/>
      <c r="GSD70" s="239"/>
      <c r="GSE70" s="240"/>
      <c r="GSF70" s="240"/>
      <c r="GSG70" s="240"/>
      <c r="GSH70" s="239"/>
      <c r="GSI70" s="239"/>
      <c r="GSJ70" s="240"/>
      <c r="GSK70" s="239"/>
      <c r="GSL70" s="239"/>
      <c r="GSM70" s="240"/>
      <c r="GSN70" s="240"/>
      <c r="GSO70" s="240"/>
      <c r="GSP70" s="239"/>
      <c r="GSQ70" s="239"/>
      <c r="GSR70" s="240"/>
      <c r="GSS70" s="239"/>
      <c r="GST70" s="239"/>
      <c r="GSU70" s="240"/>
      <c r="GSV70" s="240"/>
      <c r="GSW70" s="240"/>
      <c r="GSX70" s="239"/>
      <c r="GSY70" s="239"/>
      <c r="GSZ70" s="240"/>
      <c r="GTA70" s="239"/>
      <c r="GTB70" s="239"/>
      <c r="GTC70" s="240"/>
      <c r="GTD70" s="240"/>
      <c r="GTE70" s="240"/>
      <c r="GTF70" s="239"/>
      <c r="GTG70" s="239"/>
      <c r="GTH70" s="240"/>
      <c r="GTI70" s="239"/>
      <c r="GTJ70" s="239"/>
      <c r="GTK70" s="240"/>
      <c r="GTL70" s="240"/>
      <c r="GTM70" s="240"/>
      <c r="GTN70" s="239"/>
      <c r="GTO70" s="239"/>
      <c r="GTP70" s="240"/>
      <c r="GTQ70" s="239"/>
      <c r="GTR70" s="239"/>
      <c r="GTS70" s="240"/>
      <c r="GTT70" s="240"/>
      <c r="GTU70" s="240"/>
      <c r="GTV70" s="239"/>
      <c r="GTW70" s="239"/>
      <c r="GTX70" s="240"/>
      <c r="GTY70" s="239"/>
      <c r="GTZ70" s="239"/>
      <c r="GUA70" s="240"/>
      <c r="GUB70" s="240"/>
      <c r="GUC70" s="240"/>
      <c r="GUD70" s="239"/>
      <c r="GUE70" s="239"/>
      <c r="GUF70" s="240"/>
      <c r="GUG70" s="239"/>
      <c r="GUH70" s="239"/>
      <c r="GUI70" s="240"/>
      <c r="GUJ70" s="240"/>
      <c r="GUK70" s="240"/>
      <c r="GUL70" s="239"/>
      <c r="GUM70" s="239"/>
      <c r="GUN70" s="240"/>
      <c r="GUO70" s="239"/>
      <c r="GUP70" s="239"/>
      <c r="GUQ70" s="240"/>
      <c r="GUR70" s="240"/>
      <c r="GUS70" s="240"/>
      <c r="GUT70" s="239"/>
      <c r="GUU70" s="239"/>
      <c r="GUV70" s="240"/>
      <c r="GUW70" s="239"/>
      <c r="GUX70" s="239"/>
      <c r="GUY70" s="240"/>
      <c r="GUZ70" s="240"/>
      <c r="GVA70" s="240"/>
      <c r="GVB70" s="239"/>
      <c r="GVC70" s="239"/>
      <c r="GVD70" s="240"/>
      <c r="GVE70" s="239"/>
      <c r="GVF70" s="239"/>
      <c r="GVG70" s="240"/>
      <c r="GVH70" s="240"/>
      <c r="GVI70" s="240"/>
      <c r="GVJ70" s="239"/>
      <c r="GVK70" s="239"/>
      <c r="GVL70" s="240"/>
      <c r="GVM70" s="239"/>
      <c r="GVN70" s="239"/>
      <c r="GVO70" s="240"/>
      <c r="GVP70" s="240"/>
      <c r="GVQ70" s="240"/>
      <c r="GVR70" s="239"/>
      <c r="GVS70" s="239"/>
      <c r="GVT70" s="240"/>
      <c r="GVU70" s="239"/>
      <c r="GVV70" s="239"/>
      <c r="GVW70" s="240"/>
      <c r="GVX70" s="240"/>
      <c r="GVY70" s="240"/>
      <c r="GVZ70" s="239"/>
      <c r="GWA70" s="239"/>
      <c r="GWB70" s="240"/>
      <c r="GWC70" s="239"/>
      <c r="GWD70" s="239"/>
      <c r="GWE70" s="240"/>
      <c r="GWF70" s="240"/>
      <c r="GWG70" s="240"/>
      <c r="GWH70" s="239"/>
      <c r="GWI70" s="239"/>
      <c r="GWJ70" s="240"/>
      <c r="GWK70" s="239"/>
      <c r="GWL70" s="239"/>
      <c r="GWM70" s="240"/>
      <c r="GWN70" s="240"/>
      <c r="GWO70" s="240"/>
      <c r="GWP70" s="239"/>
      <c r="GWQ70" s="239"/>
      <c r="GWR70" s="240"/>
      <c r="GWS70" s="239"/>
      <c r="GWT70" s="239"/>
      <c r="GWU70" s="240"/>
      <c r="GWV70" s="240"/>
      <c r="GWW70" s="240"/>
      <c r="GWX70" s="239"/>
      <c r="GWY70" s="239"/>
      <c r="GWZ70" s="240"/>
      <c r="GXA70" s="239"/>
      <c r="GXB70" s="239"/>
      <c r="GXC70" s="240"/>
      <c r="GXD70" s="240"/>
      <c r="GXE70" s="240"/>
      <c r="GXF70" s="239"/>
      <c r="GXG70" s="239"/>
      <c r="GXH70" s="240"/>
      <c r="GXI70" s="239"/>
      <c r="GXJ70" s="239"/>
      <c r="GXK70" s="240"/>
      <c r="GXL70" s="240"/>
      <c r="GXM70" s="240"/>
      <c r="GXN70" s="239"/>
      <c r="GXO70" s="239"/>
      <c r="GXP70" s="240"/>
      <c r="GXQ70" s="239"/>
      <c r="GXR70" s="239"/>
      <c r="GXS70" s="240"/>
      <c r="GXT70" s="240"/>
      <c r="GXU70" s="240"/>
      <c r="GXV70" s="239"/>
      <c r="GXW70" s="239"/>
      <c r="GXX70" s="240"/>
      <c r="GXY70" s="239"/>
      <c r="GXZ70" s="239"/>
      <c r="GYA70" s="240"/>
      <c r="GYB70" s="240"/>
      <c r="GYC70" s="240"/>
      <c r="GYD70" s="239"/>
      <c r="GYE70" s="239"/>
      <c r="GYF70" s="240"/>
      <c r="GYG70" s="239"/>
      <c r="GYH70" s="239"/>
      <c r="GYI70" s="240"/>
      <c r="GYJ70" s="240"/>
      <c r="GYK70" s="240"/>
      <c r="GYL70" s="239"/>
      <c r="GYM70" s="239"/>
      <c r="GYN70" s="240"/>
      <c r="GYO70" s="239"/>
      <c r="GYP70" s="239"/>
      <c r="GYQ70" s="240"/>
      <c r="GYR70" s="240"/>
      <c r="GYS70" s="240"/>
      <c r="GYT70" s="239"/>
      <c r="GYU70" s="239"/>
      <c r="GYV70" s="240"/>
      <c r="GYW70" s="239"/>
      <c r="GYX70" s="239"/>
      <c r="GYY70" s="240"/>
      <c r="GYZ70" s="240"/>
      <c r="GZA70" s="240"/>
      <c r="GZB70" s="239"/>
      <c r="GZC70" s="239"/>
      <c r="GZD70" s="240"/>
      <c r="GZE70" s="239"/>
      <c r="GZF70" s="239"/>
      <c r="GZG70" s="240"/>
      <c r="GZH70" s="240"/>
      <c r="GZI70" s="240"/>
      <c r="GZJ70" s="239"/>
      <c r="GZK70" s="239"/>
      <c r="GZL70" s="240"/>
      <c r="GZM70" s="239"/>
      <c r="GZN70" s="239"/>
      <c r="GZO70" s="240"/>
      <c r="GZP70" s="240"/>
      <c r="GZQ70" s="240"/>
      <c r="GZR70" s="239"/>
      <c r="GZS70" s="239"/>
      <c r="GZT70" s="240"/>
      <c r="GZU70" s="239"/>
      <c r="GZV70" s="239"/>
      <c r="GZW70" s="240"/>
      <c r="GZX70" s="240"/>
      <c r="GZY70" s="240"/>
      <c r="GZZ70" s="239"/>
      <c r="HAA70" s="239"/>
      <c r="HAB70" s="240"/>
      <c r="HAC70" s="239"/>
      <c r="HAD70" s="239"/>
      <c r="HAE70" s="240"/>
      <c r="HAF70" s="240"/>
      <c r="HAG70" s="240"/>
      <c r="HAH70" s="239"/>
      <c r="HAI70" s="239"/>
      <c r="HAJ70" s="240"/>
      <c r="HAK70" s="239"/>
      <c r="HAL70" s="239"/>
      <c r="HAM70" s="240"/>
      <c r="HAN70" s="240"/>
      <c r="HAO70" s="240"/>
      <c r="HAP70" s="239"/>
      <c r="HAQ70" s="239"/>
      <c r="HAR70" s="240"/>
      <c r="HAS70" s="239"/>
      <c r="HAT70" s="239"/>
      <c r="HAU70" s="240"/>
      <c r="HAV70" s="240"/>
      <c r="HAW70" s="240"/>
      <c r="HAX70" s="239"/>
      <c r="HAY70" s="239"/>
      <c r="HAZ70" s="240"/>
      <c r="HBA70" s="239"/>
      <c r="HBB70" s="239"/>
      <c r="HBC70" s="240"/>
      <c r="HBD70" s="240"/>
      <c r="HBE70" s="240"/>
      <c r="HBF70" s="239"/>
      <c r="HBG70" s="239"/>
      <c r="HBH70" s="240"/>
      <c r="HBI70" s="239"/>
      <c r="HBJ70" s="239"/>
      <c r="HBK70" s="240"/>
      <c r="HBL70" s="240"/>
      <c r="HBM70" s="240"/>
      <c r="HBN70" s="239"/>
      <c r="HBO70" s="239"/>
      <c r="HBP70" s="240"/>
      <c r="HBQ70" s="239"/>
      <c r="HBR70" s="239"/>
      <c r="HBS70" s="240"/>
      <c r="HBT70" s="240"/>
      <c r="HBU70" s="240"/>
      <c r="HBV70" s="239"/>
      <c r="HBW70" s="239"/>
      <c r="HBX70" s="240"/>
      <c r="HBY70" s="239"/>
      <c r="HBZ70" s="239"/>
      <c r="HCA70" s="240"/>
      <c r="HCB70" s="240"/>
      <c r="HCC70" s="240"/>
      <c r="HCD70" s="239"/>
      <c r="HCE70" s="239"/>
      <c r="HCF70" s="240"/>
      <c r="HCG70" s="239"/>
      <c r="HCH70" s="239"/>
      <c r="HCI70" s="240"/>
      <c r="HCJ70" s="240"/>
      <c r="HCK70" s="240"/>
      <c r="HCL70" s="239"/>
      <c r="HCM70" s="239"/>
      <c r="HCN70" s="240"/>
      <c r="HCO70" s="239"/>
      <c r="HCP70" s="239"/>
      <c r="HCQ70" s="240"/>
      <c r="HCR70" s="240"/>
      <c r="HCS70" s="240"/>
      <c r="HCT70" s="239"/>
      <c r="HCU70" s="239"/>
      <c r="HCV70" s="240"/>
      <c r="HCW70" s="239"/>
      <c r="HCX70" s="239"/>
      <c r="HCY70" s="240"/>
      <c r="HCZ70" s="240"/>
      <c r="HDA70" s="240"/>
      <c r="HDB70" s="239"/>
      <c r="HDC70" s="239"/>
      <c r="HDD70" s="240"/>
      <c r="HDE70" s="239"/>
      <c r="HDF70" s="239"/>
      <c r="HDG70" s="240"/>
      <c r="HDH70" s="240"/>
      <c r="HDI70" s="240"/>
      <c r="HDJ70" s="239"/>
      <c r="HDK70" s="239"/>
      <c r="HDL70" s="240"/>
      <c r="HDM70" s="239"/>
      <c r="HDN70" s="239"/>
      <c r="HDO70" s="240"/>
      <c r="HDP70" s="240"/>
      <c r="HDQ70" s="240"/>
      <c r="HDR70" s="239"/>
      <c r="HDS70" s="239"/>
      <c r="HDT70" s="240"/>
      <c r="HDU70" s="239"/>
      <c r="HDV70" s="239"/>
      <c r="HDW70" s="240"/>
      <c r="HDX70" s="240"/>
      <c r="HDY70" s="240"/>
      <c r="HDZ70" s="239"/>
      <c r="HEA70" s="239"/>
      <c r="HEB70" s="240"/>
      <c r="HEC70" s="239"/>
      <c r="HED70" s="239"/>
      <c r="HEE70" s="240"/>
      <c r="HEF70" s="240"/>
      <c r="HEG70" s="240"/>
      <c r="HEH70" s="239"/>
      <c r="HEI70" s="239"/>
      <c r="HEJ70" s="240"/>
      <c r="HEK70" s="239"/>
      <c r="HEL70" s="239"/>
      <c r="HEM70" s="240"/>
      <c r="HEN70" s="240"/>
      <c r="HEO70" s="240"/>
      <c r="HEP70" s="239"/>
      <c r="HEQ70" s="239"/>
      <c r="HER70" s="240"/>
      <c r="HES70" s="239"/>
      <c r="HET70" s="239"/>
      <c r="HEU70" s="240"/>
      <c r="HEV70" s="240"/>
      <c r="HEW70" s="240"/>
      <c r="HEX70" s="239"/>
      <c r="HEY70" s="239"/>
      <c r="HEZ70" s="240"/>
      <c r="HFA70" s="239"/>
      <c r="HFB70" s="239"/>
      <c r="HFC70" s="240"/>
      <c r="HFD70" s="240"/>
      <c r="HFE70" s="240"/>
      <c r="HFF70" s="239"/>
      <c r="HFG70" s="239"/>
      <c r="HFH70" s="240"/>
      <c r="HFI70" s="239"/>
      <c r="HFJ70" s="239"/>
      <c r="HFK70" s="240"/>
      <c r="HFL70" s="240"/>
      <c r="HFM70" s="240"/>
      <c r="HFN70" s="239"/>
      <c r="HFO70" s="239"/>
      <c r="HFP70" s="240"/>
      <c r="HFQ70" s="239"/>
      <c r="HFR70" s="239"/>
      <c r="HFS70" s="240"/>
      <c r="HFT70" s="240"/>
      <c r="HFU70" s="240"/>
      <c r="HFV70" s="239"/>
      <c r="HFW70" s="239"/>
      <c r="HFX70" s="240"/>
      <c r="HFY70" s="239"/>
      <c r="HFZ70" s="239"/>
      <c r="HGA70" s="240"/>
      <c r="HGB70" s="240"/>
      <c r="HGC70" s="240"/>
      <c r="HGD70" s="239"/>
      <c r="HGE70" s="239"/>
      <c r="HGF70" s="240"/>
      <c r="HGG70" s="239"/>
      <c r="HGH70" s="239"/>
      <c r="HGI70" s="240"/>
      <c r="HGJ70" s="240"/>
      <c r="HGK70" s="240"/>
      <c r="HGL70" s="239"/>
      <c r="HGM70" s="239"/>
      <c r="HGN70" s="240"/>
      <c r="HGO70" s="239"/>
      <c r="HGP70" s="239"/>
      <c r="HGQ70" s="240"/>
      <c r="HGR70" s="240"/>
      <c r="HGS70" s="240"/>
      <c r="HGT70" s="239"/>
      <c r="HGU70" s="239"/>
      <c r="HGV70" s="240"/>
      <c r="HGW70" s="239"/>
      <c r="HGX70" s="239"/>
      <c r="HGY70" s="240"/>
      <c r="HGZ70" s="240"/>
      <c r="HHA70" s="240"/>
      <c r="HHB70" s="239"/>
      <c r="HHC70" s="239"/>
      <c r="HHD70" s="240"/>
      <c r="HHE70" s="239"/>
      <c r="HHF70" s="239"/>
      <c r="HHG70" s="240"/>
      <c r="HHH70" s="240"/>
      <c r="HHI70" s="240"/>
      <c r="HHJ70" s="239"/>
      <c r="HHK70" s="239"/>
      <c r="HHL70" s="240"/>
      <c r="HHM70" s="239"/>
      <c r="HHN70" s="239"/>
      <c r="HHO70" s="240"/>
      <c r="HHP70" s="240"/>
      <c r="HHQ70" s="240"/>
      <c r="HHR70" s="239"/>
      <c r="HHS70" s="239"/>
      <c r="HHT70" s="240"/>
      <c r="HHU70" s="239"/>
      <c r="HHV70" s="239"/>
      <c r="HHW70" s="240"/>
      <c r="HHX70" s="240"/>
      <c r="HHY70" s="240"/>
      <c r="HHZ70" s="239"/>
      <c r="HIA70" s="239"/>
      <c r="HIB70" s="240"/>
      <c r="HIC70" s="239"/>
      <c r="HID70" s="239"/>
      <c r="HIE70" s="240"/>
      <c r="HIF70" s="240"/>
      <c r="HIG70" s="240"/>
      <c r="HIH70" s="239"/>
      <c r="HII70" s="239"/>
      <c r="HIJ70" s="240"/>
      <c r="HIK70" s="239"/>
      <c r="HIL70" s="239"/>
      <c r="HIM70" s="240"/>
      <c r="HIN70" s="240"/>
      <c r="HIO70" s="240"/>
      <c r="HIP70" s="239"/>
      <c r="HIQ70" s="239"/>
      <c r="HIR70" s="240"/>
      <c r="HIS70" s="239"/>
      <c r="HIT70" s="239"/>
      <c r="HIU70" s="240"/>
      <c r="HIV70" s="240"/>
      <c r="HIW70" s="240"/>
      <c r="HIX70" s="239"/>
      <c r="HIY70" s="239"/>
      <c r="HIZ70" s="240"/>
      <c r="HJA70" s="239"/>
      <c r="HJB70" s="239"/>
      <c r="HJC70" s="240"/>
      <c r="HJD70" s="240"/>
      <c r="HJE70" s="240"/>
      <c r="HJF70" s="239"/>
      <c r="HJG70" s="239"/>
      <c r="HJH70" s="240"/>
      <c r="HJI70" s="239"/>
      <c r="HJJ70" s="239"/>
      <c r="HJK70" s="240"/>
      <c r="HJL70" s="240"/>
      <c r="HJM70" s="240"/>
      <c r="HJN70" s="239"/>
      <c r="HJO70" s="239"/>
      <c r="HJP70" s="240"/>
      <c r="HJQ70" s="239"/>
      <c r="HJR70" s="239"/>
      <c r="HJS70" s="240"/>
      <c r="HJT70" s="240"/>
      <c r="HJU70" s="240"/>
      <c r="HJV70" s="239"/>
      <c r="HJW70" s="239"/>
      <c r="HJX70" s="240"/>
      <c r="HJY70" s="239"/>
      <c r="HJZ70" s="239"/>
      <c r="HKA70" s="240"/>
      <c r="HKB70" s="240"/>
      <c r="HKC70" s="240"/>
      <c r="HKD70" s="239"/>
      <c r="HKE70" s="239"/>
      <c r="HKF70" s="240"/>
      <c r="HKG70" s="239"/>
      <c r="HKH70" s="239"/>
      <c r="HKI70" s="240"/>
      <c r="HKJ70" s="240"/>
      <c r="HKK70" s="240"/>
      <c r="HKL70" s="239"/>
      <c r="HKM70" s="239"/>
      <c r="HKN70" s="240"/>
      <c r="HKO70" s="239"/>
      <c r="HKP70" s="239"/>
      <c r="HKQ70" s="240"/>
      <c r="HKR70" s="240"/>
      <c r="HKS70" s="240"/>
      <c r="HKT70" s="239"/>
      <c r="HKU70" s="239"/>
      <c r="HKV70" s="240"/>
      <c r="HKW70" s="239"/>
      <c r="HKX70" s="239"/>
      <c r="HKY70" s="240"/>
      <c r="HKZ70" s="240"/>
      <c r="HLA70" s="240"/>
      <c r="HLB70" s="239"/>
      <c r="HLC70" s="239"/>
      <c r="HLD70" s="240"/>
      <c r="HLE70" s="239"/>
      <c r="HLF70" s="239"/>
      <c r="HLG70" s="240"/>
      <c r="HLH70" s="240"/>
      <c r="HLI70" s="240"/>
      <c r="HLJ70" s="239"/>
      <c r="HLK70" s="239"/>
      <c r="HLL70" s="240"/>
      <c r="HLM70" s="239"/>
      <c r="HLN70" s="239"/>
      <c r="HLO70" s="240"/>
      <c r="HLP70" s="240"/>
      <c r="HLQ70" s="240"/>
      <c r="HLR70" s="239"/>
      <c r="HLS70" s="239"/>
      <c r="HLT70" s="240"/>
      <c r="HLU70" s="239"/>
      <c r="HLV70" s="239"/>
      <c r="HLW70" s="240"/>
      <c r="HLX70" s="240"/>
      <c r="HLY70" s="240"/>
      <c r="HLZ70" s="239"/>
      <c r="HMA70" s="239"/>
      <c r="HMB70" s="240"/>
      <c r="HMC70" s="239"/>
      <c r="HMD70" s="239"/>
      <c r="HME70" s="240"/>
      <c r="HMF70" s="240"/>
      <c r="HMG70" s="240"/>
      <c r="HMH70" s="239"/>
      <c r="HMI70" s="239"/>
      <c r="HMJ70" s="240"/>
      <c r="HMK70" s="239"/>
      <c r="HML70" s="239"/>
      <c r="HMM70" s="240"/>
      <c r="HMN70" s="240"/>
      <c r="HMO70" s="240"/>
      <c r="HMP70" s="239"/>
      <c r="HMQ70" s="239"/>
      <c r="HMR70" s="240"/>
      <c r="HMS70" s="239"/>
      <c r="HMT70" s="239"/>
      <c r="HMU70" s="240"/>
      <c r="HMV70" s="240"/>
      <c r="HMW70" s="240"/>
      <c r="HMX70" s="239"/>
      <c r="HMY70" s="239"/>
      <c r="HMZ70" s="240"/>
      <c r="HNA70" s="239"/>
      <c r="HNB70" s="239"/>
      <c r="HNC70" s="240"/>
      <c r="HND70" s="240"/>
      <c r="HNE70" s="240"/>
      <c r="HNF70" s="239"/>
      <c r="HNG70" s="239"/>
      <c r="HNH70" s="240"/>
      <c r="HNI70" s="239"/>
      <c r="HNJ70" s="239"/>
      <c r="HNK70" s="240"/>
      <c r="HNL70" s="240"/>
      <c r="HNM70" s="240"/>
      <c r="HNN70" s="239"/>
      <c r="HNO70" s="239"/>
      <c r="HNP70" s="240"/>
      <c r="HNQ70" s="239"/>
      <c r="HNR70" s="239"/>
      <c r="HNS70" s="240"/>
      <c r="HNT70" s="240"/>
      <c r="HNU70" s="240"/>
      <c r="HNV70" s="239"/>
      <c r="HNW70" s="239"/>
      <c r="HNX70" s="240"/>
      <c r="HNY70" s="239"/>
      <c r="HNZ70" s="239"/>
      <c r="HOA70" s="240"/>
      <c r="HOB70" s="240"/>
      <c r="HOC70" s="240"/>
      <c r="HOD70" s="239"/>
      <c r="HOE70" s="239"/>
      <c r="HOF70" s="240"/>
      <c r="HOG70" s="239"/>
      <c r="HOH70" s="239"/>
      <c r="HOI70" s="240"/>
      <c r="HOJ70" s="240"/>
      <c r="HOK70" s="240"/>
      <c r="HOL70" s="239"/>
      <c r="HOM70" s="239"/>
      <c r="HON70" s="240"/>
      <c r="HOO70" s="239"/>
      <c r="HOP70" s="239"/>
      <c r="HOQ70" s="240"/>
      <c r="HOR70" s="240"/>
      <c r="HOS70" s="240"/>
      <c r="HOT70" s="239"/>
      <c r="HOU70" s="239"/>
      <c r="HOV70" s="240"/>
      <c r="HOW70" s="239"/>
      <c r="HOX70" s="239"/>
      <c r="HOY70" s="240"/>
      <c r="HOZ70" s="240"/>
      <c r="HPA70" s="240"/>
      <c r="HPB70" s="239"/>
      <c r="HPC70" s="239"/>
      <c r="HPD70" s="240"/>
      <c r="HPE70" s="239"/>
      <c r="HPF70" s="239"/>
      <c r="HPG70" s="240"/>
      <c r="HPH70" s="240"/>
      <c r="HPI70" s="240"/>
      <c r="HPJ70" s="239"/>
      <c r="HPK70" s="239"/>
      <c r="HPL70" s="240"/>
      <c r="HPM70" s="239"/>
      <c r="HPN70" s="239"/>
      <c r="HPO70" s="240"/>
      <c r="HPP70" s="240"/>
      <c r="HPQ70" s="240"/>
      <c r="HPR70" s="239"/>
      <c r="HPS70" s="239"/>
      <c r="HPT70" s="240"/>
      <c r="HPU70" s="239"/>
      <c r="HPV70" s="239"/>
      <c r="HPW70" s="240"/>
      <c r="HPX70" s="240"/>
      <c r="HPY70" s="240"/>
      <c r="HPZ70" s="239"/>
      <c r="HQA70" s="239"/>
      <c r="HQB70" s="240"/>
      <c r="HQC70" s="239"/>
      <c r="HQD70" s="239"/>
      <c r="HQE70" s="240"/>
      <c r="HQF70" s="240"/>
      <c r="HQG70" s="240"/>
      <c r="HQH70" s="239"/>
      <c r="HQI70" s="239"/>
      <c r="HQJ70" s="240"/>
      <c r="HQK70" s="239"/>
      <c r="HQL70" s="239"/>
      <c r="HQM70" s="240"/>
      <c r="HQN70" s="240"/>
      <c r="HQO70" s="240"/>
      <c r="HQP70" s="239"/>
      <c r="HQQ70" s="239"/>
      <c r="HQR70" s="240"/>
      <c r="HQS70" s="239"/>
      <c r="HQT70" s="239"/>
      <c r="HQU70" s="240"/>
      <c r="HQV70" s="240"/>
      <c r="HQW70" s="240"/>
      <c r="HQX70" s="239"/>
      <c r="HQY70" s="239"/>
      <c r="HQZ70" s="240"/>
      <c r="HRA70" s="239"/>
      <c r="HRB70" s="239"/>
      <c r="HRC70" s="240"/>
      <c r="HRD70" s="240"/>
      <c r="HRE70" s="240"/>
      <c r="HRF70" s="239"/>
      <c r="HRG70" s="239"/>
      <c r="HRH70" s="240"/>
      <c r="HRI70" s="239"/>
      <c r="HRJ70" s="239"/>
      <c r="HRK70" s="240"/>
      <c r="HRL70" s="240"/>
      <c r="HRM70" s="240"/>
      <c r="HRN70" s="239"/>
      <c r="HRO70" s="239"/>
      <c r="HRP70" s="240"/>
      <c r="HRQ70" s="239"/>
      <c r="HRR70" s="239"/>
      <c r="HRS70" s="240"/>
      <c r="HRT70" s="240"/>
      <c r="HRU70" s="240"/>
      <c r="HRV70" s="239"/>
      <c r="HRW70" s="239"/>
      <c r="HRX70" s="240"/>
      <c r="HRY70" s="239"/>
      <c r="HRZ70" s="239"/>
      <c r="HSA70" s="240"/>
      <c r="HSB70" s="240"/>
      <c r="HSC70" s="240"/>
      <c r="HSD70" s="239"/>
      <c r="HSE70" s="239"/>
      <c r="HSF70" s="240"/>
      <c r="HSG70" s="239"/>
      <c r="HSH70" s="239"/>
      <c r="HSI70" s="240"/>
      <c r="HSJ70" s="240"/>
      <c r="HSK70" s="240"/>
      <c r="HSL70" s="239"/>
      <c r="HSM70" s="239"/>
      <c r="HSN70" s="240"/>
      <c r="HSO70" s="239"/>
      <c r="HSP70" s="239"/>
      <c r="HSQ70" s="240"/>
      <c r="HSR70" s="240"/>
      <c r="HSS70" s="240"/>
      <c r="HST70" s="239"/>
      <c r="HSU70" s="239"/>
      <c r="HSV70" s="240"/>
      <c r="HSW70" s="239"/>
      <c r="HSX70" s="239"/>
      <c r="HSY70" s="240"/>
      <c r="HSZ70" s="240"/>
      <c r="HTA70" s="240"/>
      <c r="HTB70" s="239"/>
      <c r="HTC70" s="239"/>
      <c r="HTD70" s="240"/>
      <c r="HTE70" s="239"/>
      <c r="HTF70" s="239"/>
      <c r="HTG70" s="240"/>
      <c r="HTH70" s="240"/>
      <c r="HTI70" s="240"/>
      <c r="HTJ70" s="239"/>
      <c r="HTK70" s="239"/>
      <c r="HTL70" s="240"/>
      <c r="HTM70" s="239"/>
      <c r="HTN70" s="239"/>
      <c r="HTO70" s="240"/>
      <c r="HTP70" s="240"/>
      <c r="HTQ70" s="240"/>
      <c r="HTR70" s="239"/>
      <c r="HTS70" s="239"/>
      <c r="HTT70" s="240"/>
      <c r="HTU70" s="239"/>
      <c r="HTV70" s="239"/>
      <c r="HTW70" s="240"/>
      <c r="HTX70" s="240"/>
      <c r="HTY70" s="240"/>
      <c r="HTZ70" s="239"/>
      <c r="HUA70" s="239"/>
      <c r="HUB70" s="240"/>
      <c r="HUC70" s="239"/>
      <c r="HUD70" s="239"/>
      <c r="HUE70" s="240"/>
      <c r="HUF70" s="240"/>
      <c r="HUG70" s="240"/>
      <c r="HUH70" s="239"/>
      <c r="HUI70" s="239"/>
      <c r="HUJ70" s="240"/>
      <c r="HUK70" s="239"/>
      <c r="HUL70" s="239"/>
      <c r="HUM70" s="240"/>
      <c r="HUN70" s="240"/>
      <c r="HUO70" s="240"/>
      <c r="HUP70" s="239"/>
      <c r="HUQ70" s="239"/>
      <c r="HUR70" s="240"/>
      <c r="HUS70" s="239"/>
      <c r="HUT70" s="239"/>
      <c r="HUU70" s="240"/>
      <c r="HUV70" s="240"/>
      <c r="HUW70" s="240"/>
      <c r="HUX70" s="239"/>
      <c r="HUY70" s="239"/>
      <c r="HUZ70" s="240"/>
      <c r="HVA70" s="239"/>
      <c r="HVB70" s="239"/>
      <c r="HVC70" s="240"/>
      <c r="HVD70" s="240"/>
      <c r="HVE70" s="240"/>
      <c r="HVF70" s="239"/>
      <c r="HVG70" s="239"/>
      <c r="HVH70" s="240"/>
      <c r="HVI70" s="239"/>
      <c r="HVJ70" s="239"/>
      <c r="HVK70" s="240"/>
      <c r="HVL70" s="240"/>
      <c r="HVM70" s="240"/>
      <c r="HVN70" s="239"/>
      <c r="HVO70" s="239"/>
      <c r="HVP70" s="240"/>
      <c r="HVQ70" s="239"/>
      <c r="HVR70" s="239"/>
      <c r="HVS70" s="240"/>
      <c r="HVT70" s="240"/>
      <c r="HVU70" s="240"/>
      <c r="HVV70" s="239"/>
      <c r="HVW70" s="239"/>
      <c r="HVX70" s="240"/>
      <c r="HVY70" s="239"/>
      <c r="HVZ70" s="239"/>
      <c r="HWA70" s="240"/>
      <c r="HWB70" s="240"/>
      <c r="HWC70" s="240"/>
      <c r="HWD70" s="239"/>
      <c r="HWE70" s="239"/>
      <c r="HWF70" s="240"/>
      <c r="HWG70" s="239"/>
      <c r="HWH70" s="239"/>
      <c r="HWI70" s="240"/>
      <c r="HWJ70" s="240"/>
      <c r="HWK70" s="240"/>
      <c r="HWL70" s="239"/>
      <c r="HWM70" s="239"/>
      <c r="HWN70" s="240"/>
      <c r="HWO70" s="239"/>
      <c r="HWP70" s="239"/>
      <c r="HWQ70" s="240"/>
      <c r="HWR70" s="240"/>
      <c r="HWS70" s="240"/>
      <c r="HWT70" s="239"/>
      <c r="HWU70" s="239"/>
      <c r="HWV70" s="240"/>
      <c r="HWW70" s="239"/>
      <c r="HWX70" s="239"/>
      <c r="HWY70" s="240"/>
      <c r="HWZ70" s="240"/>
      <c r="HXA70" s="240"/>
      <c r="HXB70" s="239"/>
      <c r="HXC70" s="239"/>
      <c r="HXD70" s="240"/>
      <c r="HXE70" s="239"/>
      <c r="HXF70" s="239"/>
      <c r="HXG70" s="240"/>
      <c r="HXH70" s="240"/>
      <c r="HXI70" s="240"/>
      <c r="HXJ70" s="239"/>
      <c r="HXK70" s="239"/>
      <c r="HXL70" s="240"/>
      <c r="HXM70" s="239"/>
      <c r="HXN70" s="239"/>
      <c r="HXO70" s="240"/>
      <c r="HXP70" s="240"/>
      <c r="HXQ70" s="240"/>
      <c r="HXR70" s="239"/>
      <c r="HXS70" s="239"/>
      <c r="HXT70" s="240"/>
      <c r="HXU70" s="239"/>
      <c r="HXV70" s="239"/>
      <c r="HXW70" s="240"/>
      <c r="HXX70" s="240"/>
      <c r="HXY70" s="240"/>
      <c r="HXZ70" s="239"/>
      <c r="HYA70" s="239"/>
      <c r="HYB70" s="240"/>
      <c r="HYC70" s="239"/>
      <c r="HYD70" s="239"/>
      <c r="HYE70" s="240"/>
      <c r="HYF70" s="240"/>
      <c r="HYG70" s="240"/>
      <c r="HYH70" s="239"/>
      <c r="HYI70" s="239"/>
      <c r="HYJ70" s="240"/>
      <c r="HYK70" s="239"/>
      <c r="HYL70" s="239"/>
      <c r="HYM70" s="240"/>
      <c r="HYN70" s="240"/>
      <c r="HYO70" s="240"/>
      <c r="HYP70" s="239"/>
      <c r="HYQ70" s="239"/>
      <c r="HYR70" s="240"/>
      <c r="HYS70" s="239"/>
      <c r="HYT70" s="239"/>
      <c r="HYU70" s="240"/>
      <c r="HYV70" s="240"/>
      <c r="HYW70" s="240"/>
      <c r="HYX70" s="239"/>
      <c r="HYY70" s="239"/>
      <c r="HYZ70" s="240"/>
      <c r="HZA70" s="239"/>
      <c r="HZB70" s="239"/>
      <c r="HZC70" s="240"/>
      <c r="HZD70" s="240"/>
      <c r="HZE70" s="240"/>
      <c r="HZF70" s="239"/>
      <c r="HZG70" s="239"/>
      <c r="HZH70" s="240"/>
      <c r="HZI70" s="239"/>
      <c r="HZJ70" s="239"/>
      <c r="HZK70" s="240"/>
      <c r="HZL70" s="240"/>
      <c r="HZM70" s="240"/>
      <c r="HZN70" s="239"/>
      <c r="HZO70" s="239"/>
      <c r="HZP70" s="240"/>
      <c r="HZQ70" s="239"/>
      <c r="HZR70" s="239"/>
      <c r="HZS70" s="240"/>
      <c r="HZT70" s="240"/>
      <c r="HZU70" s="240"/>
      <c r="HZV70" s="239"/>
      <c r="HZW70" s="239"/>
      <c r="HZX70" s="240"/>
      <c r="HZY70" s="239"/>
      <c r="HZZ70" s="239"/>
      <c r="IAA70" s="240"/>
      <c r="IAB70" s="240"/>
      <c r="IAC70" s="240"/>
      <c r="IAD70" s="239"/>
      <c r="IAE70" s="239"/>
      <c r="IAF70" s="240"/>
      <c r="IAG70" s="239"/>
      <c r="IAH70" s="239"/>
      <c r="IAI70" s="240"/>
      <c r="IAJ70" s="240"/>
      <c r="IAK70" s="240"/>
      <c r="IAL70" s="239"/>
      <c r="IAM70" s="239"/>
      <c r="IAN70" s="240"/>
      <c r="IAO70" s="239"/>
      <c r="IAP70" s="239"/>
      <c r="IAQ70" s="240"/>
      <c r="IAR70" s="240"/>
      <c r="IAS70" s="240"/>
      <c r="IAT70" s="239"/>
      <c r="IAU70" s="239"/>
      <c r="IAV70" s="240"/>
      <c r="IAW70" s="239"/>
      <c r="IAX70" s="239"/>
      <c r="IAY70" s="240"/>
      <c r="IAZ70" s="240"/>
      <c r="IBA70" s="240"/>
      <c r="IBB70" s="239"/>
      <c r="IBC70" s="239"/>
      <c r="IBD70" s="240"/>
      <c r="IBE70" s="239"/>
      <c r="IBF70" s="239"/>
      <c r="IBG70" s="240"/>
      <c r="IBH70" s="240"/>
      <c r="IBI70" s="240"/>
      <c r="IBJ70" s="239"/>
      <c r="IBK70" s="239"/>
      <c r="IBL70" s="240"/>
      <c r="IBM70" s="239"/>
      <c r="IBN70" s="239"/>
      <c r="IBO70" s="240"/>
      <c r="IBP70" s="240"/>
      <c r="IBQ70" s="240"/>
      <c r="IBR70" s="239"/>
      <c r="IBS70" s="239"/>
      <c r="IBT70" s="240"/>
      <c r="IBU70" s="239"/>
      <c r="IBV70" s="239"/>
      <c r="IBW70" s="240"/>
      <c r="IBX70" s="240"/>
      <c r="IBY70" s="240"/>
      <c r="IBZ70" s="239"/>
      <c r="ICA70" s="239"/>
      <c r="ICB70" s="240"/>
      <c r="ICC70" s="239"/>
      <c r="ICD70" s="239"/>
      <c r="ICE70" s="240"/>
      <c r="ICF70" s="240"/>
      <c r="ICG70" s="240"/>
      <c r="ICH70" s="239"/>
      <c r="ICI70" s="239"/>
      <c r="ICJ70" s="240"/>
      <c r="ICK70" s="239"/>
      <c r="ICL70" s="239"/>
      <c r="ICM70" s="240"/>
      <c r="ICN70" s="240"/>
      <c r="ICO70" s="240"/>
      <c r="ICP70" s="239"/>
      <c r="ICQ70" s="239"/>
      <c r="ICR70" s="240"/>
      <c r="ICS70" s="239"/>
      <c r="ICT70" s="239"/>
      <c r="ICU70" s="240"/>
      <c r="ICV70" s="240"/>
      <c r="ICW70" s="240"/>
      <c r="ICX70" s="239"/>
      <c r="ICY70" s="239"/>
      <c r="ICZ70" s="240"/>
      <c r="IDA70" s="239"/>
      <c r="IDB70" s="239"/>
      <c r="IDC70" s="240"/>
      <c r="IDD70" s="240"/>
      <c r="IDE70" s="240"/>
      <c r="IDF70" s="239"/>
      <c r="IDG70" s="239"/>
      <c r="IDH70" s="240"/>
      <c r="IDI70" s="239"/>
      <c r="IDJ70" s="239"/>
      <c r="IDK70" s="240"/>
      <c r="IDL70" s="240"/>
      <c r="IDM70" s="240"/>
      <c r="IDN70" s="239"/>
      <c r="IDO70" s="239"/>
      <c r="IDP70" s="240"/>
      <c r="IDQ70" s="239"/>
      <c r="IDR70" s="239"/>
      <c r="IDS70" s="240"/>
      <c r="IDT70" s="240"/>
      <c r="IDU70" s="240"/>
      <c r="IDV70" s="239"/>
      <c r="IDW70" s="239"/>
      <c r="IDX70" s="240"/>
      <c r="IDY70" s="239"/>
      <c r="IDZ70" s="239"/>
      <c r="IEA70" s="240"/>
      <c r="IEB70" s="240"/>
      <c r="IEC70" s="240"/>
      <c r="IED70" s="239"/>
      <c r="IEE70" s="239"/>
      <c r="IEF70" s="240"/>
      <c r="IEG70" s="239"/>
      <c r="IEH70" s="239"/>
      <c r="IEI70" s="240"/>
      <c r="IEJ70" s="240"/>
      <c r="IEK70" s="240"/>
      <c r="IEL70" s="239"/>
      <c r="IEM70" s="239"/>
      <c r="IEN70" s="240"/>
      <c r="IEO70" s="239"/>
      <c r="IEP70" s="239"/>
      <c r="IEQ70" s="240"/>
      <c r="IER70" s="240"/>
      <c r="IES70" s="240"/>
      <c r="IET70" s="239"/>
      <c r="IEU70" s="239"/>
      <c r="IEV70" s="240"/>
      <c r="IEW70" s="239"/>
      <c r="IEX70" s="239"/>
      <c r="IEY70" s="240"/>
      <c r="IEZ70" s="240"/>
      <c r="IFA70" s="240"/>
      <c r="IFB70" s="239"/>
      <c r="IFC70" s="239"/>
      <c r="IFD70" s="240"/>
      <c r="IFE70" s="239"/>
      <c r="IFF70" s="239"/>
      <c r="IFG70" s="240"/>
      <c r="IFH70" s="240"/>
      <c r="IFI70" s="240"/>
      <c r="IFJ70" s="239"/>
      <c r="IFK70" s="239"/>
      <c r="IFL70" s="240"/>
      <c r="IFM70" s="239"/>
      <c r="IFN70" s="239"/>
      <c r="IFO70" s="240"/>
      <c r="IFP70" s="240"/>
      <c r="IFQ70" s="240"/>
      <c r="IFR70" s="239"/>
      <c r="IFS70" s="239"/>
      <c r="IFT70" s="240"/>
      <c r="IFU70" s="239"/>
      <c r="IFV70" s="239"/>
      <c r="IFW70" s="240"/>
      <c r="IFX70" s="240"/>
      <c r="IFY70" s="240"/>
      <c r="IFZ70" s="239"/>
      <c r="IGA70" s="239"/>
      <c r="IGB70" s="240"/>
      <c r="IGC70" s="239"/>
      <c r="IGD70" s="239"/>
      <c r="IGE70" s="240"/>
      <c r="IGF70" s="240"/>
      <c r="IGG70" s="240"/>
      <c r="IGH70" s="239"/>
      <c r="IGI70" s="239"/>
      <c r="IGJ70" s="240"/>
      <c r="IGK70" s="239"/>
      <c r="IGL70" s="239"/>
      <c r="IGM70" s="240"/>
      <c r="IGN70" s="240"/>
      <c r="IGO70" s="240"/>
      <c r="IGP70" s="239"/>
      <c r="IGQ70" s="239"/>
      <c r="IGR70" s="240"/>
      <c r="IGS70" s="239"/>
      <c r="IGT70" s="239"/>
      <c r="IGU70" s="240"/>
      <c r="IGV70" s="240"/>
      <c r="IGW70" s="240"/>
      <c r="IGX70" s="239"/>
      <c r="IGY70" s="239"/>
      <c r="IGZ70" s="240"/>
      <c r="IHA70" s="239"/>
      <c r="IHB70" s="239"/>
      <c r="IHC70" s="240"/>
      <c r="IHD70" s="240"/>
      <c r="IHE70" s="240"/>
      <c r="IHF70" s="239"/>
      <c r="IHG70" s="239"/>
      <c r="IHH70" s="240"/>
      <c r="IHI70" s="239"/>
      <c r="IHJ70" s="239"/>
      <c r="IHK70" s="240"/>
      <c r="IHL70" s="240"/>
      <c r="IHM70" s="240"/>
      <c r="IHN70" s="239"/>
      <c r="IHO70" s="239"/>
      <c r="IHP70" s="240"/>
      <c r="IHQ70" s="239"/>
      <c r="IHR70" s="239"/>
      <c r="IHS70" s="240"/>
      <c r="IHT70" s="240"/>
      <c r="IHU70" s="240"/>
      <c r="IHV70" s="239"/>
      <c r="IHW70" s="239"/>
      <c r="IHX70" s="240"/>
      <c r="IHY70" s="239"/>
      <c r="IHZ70" s="239"/>
      <c r="IIA70" s="240"/>
      <c r="IIB70" s="240"/>
      <c r="IIC70" s="240"/>
      <c r="IID70" s="239"/>
      <c r="IIE70" s="239"/>
      <c r="IIF70" s="240"/>
      <c r="IIG70" s="239"/>
      <c r="IIH70" s="239"/>
      <c r="III70" s="240"/>
      <c r="IIJ70" s="240"/>
      <c r="IIK70" s="240"/>
      <c r="IIL70" s="239"/>
      <c r="IIM70" s="239"/>
      <c r="IIN70" s="240"/>
      <c r="IIO70" s="239"/>
      <c r="IIP70" s="239"/>
      <c r="IIQ70" s="240"/>
      <c r="IIR70" s="240"/>
      <c r="IIS70" s="240"/>
      <c r="IIT70" s="239"/>
      <c r="IIU70" s="239"/>
      <c r="IIV70" s="240"/>
      <c r="IIW70" s="239"/>
      <c r="IIX70" s="239"/>
      <c r="IIY70" s="240"/>
      <c r="IIZ70" s="240"/>
      <c r="IJA70" s="240"/>
      <c r="IJB70" s="239"/>
      <c r="IJC70" s="239"/>
      <c r="IJD70" s="240"/>
      <c r="IJE70" s="239"/>
      <c r="IJF70" s="239"/>
      <c r="IJG70" s="240"/>
      <c r="IJH70" s="240"/>
      <c r="IJI70" s="240"/>
      <c r="IJJ70" s="239"/>
      <c r="IJK70" s="239"/>
      <c r="IJL70" s="240"/>
      <c r="IJM70" s="239"/>
      <c r="IJN70" s="239"/>
      <c r="IJO70" s="240"/>
      <c r="IJP70" s="240"/>
      <c r="IJQ70" s="240"/>
      <c r="IJR70" s="239"/>
      <c r="IJS70" s="239"/>
      <c r="IJT70" s="240"/>
      <c r="IJU70" s="239"/>
      <c r="IJV70" s="239"/>
      <c r="IJW70" s="240"/>
      <c r="IJX70" s="240"/>
      <c r="IJY70" s="240"/>
      <c r="IJZ70" s="239"/>
      <c r="IKA70" s="239"/>
      <c r="IKB70" s="240"/>
      <c r="IKC70" s="239"/>
      <c r="IKD70" s="239"/>
      <c r="IKE70" s="240"/>
      <c r="IKF70" s="240"/>
      <c r="IKG70" s="240"/>
      <c r="IKH70" s="239"/>
      <c r="IKI70" s="239"/>
      <c r="IKJ70" s="240"/>
      <c r="IKK70" s="239"/>
      <c r="IKL70" s="239"/>
      <c r="IKM70" s="240"/>
      <c r="IKN70" s="240"/>
      <c r="IKO70" s="240"/>
      <c r="IKP70" s="239"/>
      <c r="IKQ70" s="239"/>
      <c r="IKR70" s="240"/>
      <c r="IKS70" s="239"/>
      <c r="IKT70" s="239"/>
      <c r="IKU70" s="240"/>
      <c r="IKV70" s="240"/>
      <c r="IKW70" s="240"/>
      <c r="IKX70" s="239"/>
      <c r="IKY70" s="239"/>
      <c r="IKZ70" s="240"/>
      <c r="ILA70" s="239"/>
      <c r="ILB70" s="239"/>
      <c r="ILC70" s="240"/>
      <c r="ILD70" s="240"/>
      <c r="ILE70" s="240"/>
      <c r="ILF70" s="239"/>
      <c r="ILG70" s="239"/>
      <c r="ILH70" s="240"/>
      <c r="ILI70" s="239"/>
      <c r="ILJ70" s="239"/>
      <c r="ILK70" s="240"/>
      <c r="ILL70" s="240"/>
      <c r="ILM70" s="240"/>
      <c r="ILN70" s="239"/>
      <c r="ILO70" s="239"/>
      <c r="ILP70" s="240"/>
      <c r="ILQ70" s="239"/>
      <c r="ILR70" s="239"/>
      <c r="ILS70" s="240"/>
      <c r="ILT70" s="240"/>
      <c r="ILU70" s="240"/>
      <c r="ILV70" s="239"/>
      <c r="ILW70" s="239"/>
      <c r="ILX70" s="240"/>
      <c r="ILY70" s="239"/>
      <c r="ILZ70" s="239"/>
      <c r="IMA70" s="240"/>
      <c r="IMB70" s="240"/>
      <c r="IMC70" s="240"/>
      <c r="IMD70" s="239"/>
      <c r="IME70" s="239"/>
      <c r="IMF70" s="240"/>
      <c r="IMG70" s="239"/>
      <c r="IMH70" s="239"/>
      <c r="IMI70" s="240"/>
      <c r="IMJ70" s="240"/>
      <c r="IMK70" s="240"/>
      <c r="IML70" s="239"/>
      <c r="IMM70" s="239"/>
      <c r="IMN70" s="240"/>
      <c r="IMO70" s="239"/>
      <c r="IMP70" s="239"/>
      <c r="IMQ70" s="240"/>
      <c r="IMR70" s="240"/>
      <c r="IMS70" s="240"/>
      <c r="IMT70" s="239"/>
      <c r="IMU70" s="239"/>
      <c r="IMV70" s="240"/>
      <c r="IMW70" s="239"/>
      <c r="IMX70" s="239"/>
      <c r="IMY70" s="240"/>
      <c r="IMZ70" s="240"/>
      <c r="INA70" s="240"/>
      <c r="INB70" s="239"/>
      <c r="INC70" s="239"/>
      <c r="IND70" s="240"/>
      <c r="INE70" s="239"/>
      <c r="INF70" s="239"/>
      <c r="ING70" s="240"/>
      <c r="INH70" s="240"/>
      <c r="INI70" s="240"/>
      <c r="INJ70" s="239"/>
      <c r="INK70" s="239"/>
      <c r="INL70" s="240"/>
      <c r="INM70" s="239"/>
      <c r="INN70" s="239"/>
      <c r="INO70" s="240"/>
      <c r="INP70" s="240"/>
      <c r="INQ70" s="240"/>
      <c r="INR70" s="239"/>
      <c r="INS70" s="239"/>
      <c r="INT70" s="240"/>
      <c r="INU70" s="239"/>
      <c r="INV70" s="239"/>
      <c r="INW70" s="240"/>
      <c r="INX70" s="240"/>
      <c r="INY70" s="240"/>
      <c r="INZ70" s="239"/>
      <c r="IOA70" s="239"/>
      <c r="IOB70" s="240"/>
      <c r="IOC70" s="239"/>
      <c r="IOD70" s="239"/>
      <c r="IOE70" s="240"/>
      <c r="IOF70" s="240"/>
      <c r="IOG70" s="240"/>
      <c r="IOH70" s="239"/>
      <c r="IOI70" s="239"/>
      <c r="IOJ70" s="240"/>
      <c r="IOK70" s="239"/>
      <c r="IOL70" s="239"/>
      <c r="IOM70" s="240"/>
      <c r="ION70" s="240"/>
      <c r="IOO70" s="240"/>
      <c r="IOP70" s="239"/>
      <c r="IOQ70" s="239"/>
      <c r="IOR70" s="240"/>
      <c r="IOS70" s="239"/>
      <c r="IOT70" s="239"/>
      <c r="IOU70" s="240"/>
      <c r="IOV70" s="240"/>
      <c r="IOW70" s="240"/>
      <c r="IOX70" s="239"/>
      <c r="IOY70" s="239"/>
      <c r="IOZ70" s="240"/>
      <c r="IPA70" s="239"/>
      <c r="IPB70" s="239"/>
      <c r="IPC70" s="240"/>
      <c r="IPD70" s="240"/>
      <c r="IPE70" s="240"/>
      <c r="IPF70" s="239"/>
      <c r="IPG70" s="239"/>
      <c r="IPH70" s="240"/>
      <c r="IPI70" s="239"/>
      <c r="IPJ70" s="239"/>
      <c r="IPK70" s="240"/>
      <c r="IPL70" s="240"/>
      <c r="IPM70" s="240"/>
      <c r="IPN70" s="239"/>
      <c r="IPO70" s="239"/>
      <c r="IPP70" s="240"/>
      <c r="IPQ70" s="239"/>
      <c r="IPR70" s="239"/>
      <c r="IPS70" s="240"/>
      <c r="IPT70" s="240"/>
      <c r="IPU70" s="240"/>
      <c r="IPV70" s="239"/>
      <c r="IPW70" s="239"/>
      <c r="IPX70" s="240"/>
      <c r="IPY70" s="239"/>
      <c r="IPZ70" s="239"/>
      <c r="IQA70" s="240"/>
      <c r="IQB70" s="240"/>
      <c r="IQC70" s="240"/>
      <c r="IQD70" s="239"/>
      <c r="IQE70" s="239"/>
      <c r="IQF70" s="240"/>
      <c r="IQG70" s="239"/>
      <c r="IQH70" s="239"/>
      <c r="IQI70" s="240"/>
      <c r="IQJ70" s="240"/>
      <c r="IQK70" s="240"/>
      <c r="IQL70" s="239"/>
      <c r="IQM70" s="239"/>
      <c r="IQN70" s="240"/>
      <c r="IQO70" s="239"/>
      <c r="IQP70" s="239"/>
      <c r="IQQ70" s="240"/>
      <c r="IQR70" s="240"/>
      <c r="IQS70" s="240"/>
      <c r="IQT70" s="239"/>
      <c r="IQU70" s="239"/>
      <c r="IQV70" s="240"/>
      <c r="IQW70" s="239"/>
      <c r="IQX70" s="239"/>
      <c r="IQY70" s="240"/>
      <c r="IQZ70" s="240"/>
      <c r="IRA70" s="240"/>
      <c r="IRB70" s="239"/>
      <c r="IRC70" s="239"/>
      <c r="IRD70" s="240"/>
      <c r="IRE70" s="239"/>
      <c r="IRF70" s="239"/>
      <c r="IRG70" s="240"/>
      <c r="IRH70" s="240"/>
      <c r="IRI70" s="240"/>
      <c r="IRJ70" s="239"/>
      <c r="IRK70" s="239"/>
      <c r="IRL70" s="240"/>
      <c r="IRM70" s="239"/>
      <c r="IRN70" s="239"/>
      <c r="IRO70" s="240"/>
      <c r="IRP70" s="240"/>
      <c r="IRQ70" s="240"/>
      <c r="IRR70" s="239"/>
      <c r="IRS70" s="239"/>
      <c r="IRT70" s="240"/>
      <c r="IRU70" s="239"/>
      <c r="IRV70" s="239"/>
      <c r="IRW70" s="240"/>
      <c r="IRX70" s="240"/>
      <c r="IRY70" s="240"/>
      <c r="IRZ70" s="239"/>
      <c r="ISA70" s="239"/>
      <c r="ISB70" s="240"/>
      <c r="ISC70" s="239"/>
      <c r="ISD70" s="239"/>
      <c r="ISE70" s="240"/>
      <c r="ISF70" s="240"/>
      <c r="ISG70" s="240"/>
      <c r="ISH70" s="239"/>
      <c r="ISI70" s="239"/>
      <c r="ISJ70" s="240"/>
      <c r="ISK70" s="239"/>
      <c r="ISL70" s="239"/>
      <c r="ISM70" s="240"/>
      <c r="ISN70" s="240"/>
      <c r="ISO70" s="240"/>
      <c r="ISP70" s="239"/>
      <c r="ISQ70" s="239"/>
      <c r="ISR70" s="240"/>
      <c r="ISS70" s="239"/>
      <c r="IST70" s="239"/>
      <c r="ISU70" s="240"/>
      <c r="ISV70" s="240"/>
      <c r="ISW70" s="240"/>
      <c r="ISX70" s="239"/>
      <c r="ISY70" s="239"/>
      <c r="ISZ70" s="240"/>
      <c r="ITA70" s="239"/>
      <c r="ITB70" s="239"/>
      <c r="ITC70" s="240"/>
      <c r="ITD70" s="240"/>
      <c r="ITE70" s="240"/>
      <c r="ITF70" s="239"/>
      <c r="ITG70" s="239"/>
      <c r="ITH70" s="240"/>
      <c r="ITI70" s="239"/>
      <c r="ITJ70" s="239"/>
      <c r="ITK70" s="240"/>
      <c r="ITL70" s="240"/>
      <c r="ITM70" s="240"/>
      <c r="ITN70" s="239"/>
      <c r="ITO70" s="239"/>
      <c r="ITP70" s="240"/>
      <c r="ITQ70" s="239"/>
      <c r="ITR70" s="239"/>
      <c r="ITS70" s="240"/>
      <c r="ITT70" s="240"/>
      <c r="ITU70" s="240"/>
      <c r="ITV70" s="239"/>
      <c r="ITW70" s="239"/>
      <c r="ITX70" s="240"/>
      <c r="ITY70" s="239"/>
      <c r="ITZ70" s="239"/>
      <c r="IUA70" s="240"/>
      <c r="IUB70" s="240"/>
      <c r="IUC70" s="240"/>
      <c r="IUD70" s="239"/>
      <c r="IUE70" s="239"/>
      <c r="IUF70" s="240"/>
      <c r="IUG70" s="239"/>
      <c r="IUH70" s="239"/>
      <c r="IUI70" s="240"/>
      <c r="IUJ70" s="240"/>
      <c r="IUK70" s="240"/>
      <c r="IUL70" s="239"/>
      <c r="IUM70" s="239"/>
      <c r="IUN70" s="240"/>
      <c r="IUO70" s="239"/>
      <c r="IUP70" s="239"/>
      <c r="IUQ70" s="240"/>
      <c r="IUR70" s="240"/>
      <c r="IUS70" s="240"/>
      <c r="IUT70" s="239"/>
      <c r="IUU70" s="239"/>
      <c r="IUV70" s="240"/>
      <c r="IUW70" s="239"/>
      <c r="IUX70" s="239"/>
      <c r="IUY70" s="240"/>
      <c r="IUZ70" s="240"/>
      <c r="IVA70" s="240"/>
      <c r="IVB70" s="239"/>
      <c r="IVC70" s="239"/>
      <c r="IVD70" s="240"/>
      <c r="IVE70" s="239"/>
      <c r="IVF70" s="239"/>
      <c r="IVG70" s="240"/>
      <c r="IVH70" s="240"/>
      <c r="IVI70" s="240"/>
      <c r="IVJ70" s="239"/>
      <c r="IVK70" s="239"/>
      <c r="IVL70" s="240"/>
      <c r="IVM70" s="239"/>
      <c r="IVN70" s="239"/>
      <c r="IVO70" s="240"/>
      <c r="IVP70" s="240"/>
      <c r="IVQ70" s="240"/>
      <c r="IVR70" s="239"/>
      <c r="IVS70" s="239"/>
      <c r="IVT70" s="240"/>
      <c r="IVU70" s="239"/>
      <c r="IVV70" s="239"/>
      <c r="IVW70" s="240"/>
      <c r="IVX70" s="240"/>
      <c r="IVY70" s="240"/>
      <c r="IVZ70" s="239"/>
      <c r="IWA70" s="239"/>
      <c r="IWB70" s="240"/>
      <c r="IWC70" s="239"/>
      <c r="IWD70" s="239"/>
      <c r="IWE70" s="240"/>
      <c r="IWF70" s="240"/>
      <c r="IWG70" s="240"/>
      <c r="IWH70" s="239"/>
      <c r="IWI70" s="239"/>
      <c r="IWJ70" s="240"/>
      <c r="IWK70" s="239"/>
      <c r="IWL70" s="239"/>
      <c r="IWM70" s="240"/>
      <c r="IWN70" s="240"/>
      <c r="IWO70" s="240"/>
      <c r="IWP70" s="239"/>
      <c r="IWQ70" s="239"/>
      <c r="IWR70" s="240"/>
      <c r="IWS70" s="239"/>
      <c r="IWT70" s="239"/>
      <c r="IWU70" s="240"/>
      <c r="IWV70" s="240"/>
      <c r="IWW70" s="240"/>
      <c r="IWX70" s="239"/>
      <c r="IWY70" s="239"/>
      <c r="IWZ70" s="240"/>
      <c r="IXA70" s="239"/>
      <c r="IXB70" s="239"/>
      <c r="IXC70" s="240"/>
      <c r="IXD70" s="240"/>
      <c r="IXE70" s="240"/>
      <c r="IXF70" s="239"/>
      <c r="IXG70" s="239"/>
      <c r="IXH70" s="240"/>
      <c r="IXI70" s="239"/>
      <c r="IXJ70" s="239"/>
      <c r="IXK70" s="240"/>
      <c r="IXL70" s="240"/>
      <c r="IXM70" s="240"/>
      <c r="IXN70" s="239"/>
      <c r="IXO70" s="239"/>
      <c r="IXP70" s="240"/>
      <c r="IXQ70" s="239"/>
      <c r="IXR70" s="239"/>
      <c r="IXS70" s="240"/>
      <c r="IXT70" s="240"/>
      <c r="IXU70" s="240"/>
      <c r="IXV70" s="239"/>
      <c r="IXW70" s="239"/>
      <c r="IXX70" s="240"/>
      <c r="IXY70" s="239"/>
      <c r="IXZ70" s="239"/>
      <c r="IYA70" s="240"/>
      <c r="IYB70" s="240"/>
      <c r="IYC70" s="240"/>
      <c r="IYD70" s="239"/>
      <c r="IYE70" s="239"/>
      <c r="IYF70" s="240"/>
      <c r="IYG70" s="239"/>
      <c r="IYH70" s="239"/>
      <c r="IYI70" s="240"/>
      <c r="IYJ70" s="240"/>
      <c r="IYK70" s="240"/>
      <c r="IYL70" s="239"/>
      <c r="IYM70" s="239"/>
      <c r="IYN70" s="240"/>
      <c r="IYO70" s="239"/>
      <c r="IYP70" s="239"/>
      <c r="IYQ70" s="240"/>
      <c r="IYR70" s="240"/>
      <c r="IYS70" s="240"/>
      <c r="IYT70" s="239"/>
      <c r="IYU70" s="239"/>
      <c r="IYV70" s="240"/>
      <c r="IYW70" s="239"/>
      <c r="IYX70" s="239"/>
      <c r="IYY70" s="240"/>
      <c r="IYZ70" s="240"/>
      <c r="IZA70" s="240"/>
      <c r="IZB70" s="239"/>
      <c r="IZC70" s="239"/>
      <c r="IZD70" s="240"/>
      <c r="IZE70" s="239"/>
      <c r="IZF70" s="239"/>
      <c r="IZG70" s="240"/>
      <c r="IZH70" s="240"/>
      <c r="IZI70" s="240"/>
      <c r="IZJ70" s="239"/>
      <c r="IZK70" s="239"/>
      <c r="IZL70" s="240"/>
      <c r="IZM70" s="239"/>
      <c r="IZN70" s="239"/>
      <c r="IZO70" s="240"/>
      <c r="IZP70" s="240"/>
      <c r="IZQ70" s="240"/>
      <c r="IZR70" s="239"/>
      <c r="IZS70" s="239"/>
      <c r="IZT70" s="240"/>
      <c r="IZU70" s="239"/>
      <c r="IZV70" s="239"/>
      <c r="IZW70" s="240"/>
      <c r="IZX70" s="240"/>
      <c r="IZY70" s="240"/>
      <c r="IZZ70" s="239"/>
      <c r="JAA70" s="239"/>
      <c r="JAB70" s="240"/>
      <c r="JAC70" s="239"/>
      <c r="JAD70" s="239"/>
      <c r="JAE70" s="240"/>
      <c r="JAF70" s="240"/>
      <c r="JAG70" s="240"/>
      <c r="JAH70" s="239"/>
      <c r="JAI70" s="239"/>
      <c r="JAJ70" s="240"/>
      <c r="JAK70" s="239"/>
      <c r="JAL70" s="239"/>
      <c r="JAM70" s="240"/>
      <c r="JAN70" s="240"/>
      <c r="JAO70" s="240"/>
      <c r="JAP70" s="239"/>
      <c r="JAQ70" s="239"/>
      <c r="JAR70" s="240"/>
      <c r="JAS70" s="239"/>
      <c r="JAT70" s="239"/>
      <c r="JAU70" s="240"/>
      <c r="JAV70" s="240"/>
      <c r="JAW70" s="240"/>
      <c r="JAX70" s="239"/>
      <c r="JAY70" s="239"/>
      <c r="JAZ70" s="240"/>
      <c r="JBA70" s="239"/>
      <c r="JBB70" s="239"/>
      <c r="JBC70" s="240"/>
      <c r="JBD70" s="240"/>
      <c r="JBE70" s="240"/>
      <c r="JBF70" s="239"/>
      <c r="JBG70" s="239"/>
      <c r="JBH70" s="240"/>
      <c r="JBI70" s="239"/>
      <c r="JBJ70" s="239"/>
      <c r="JBK70" s="240"/>
      <c r="JBL70" s="240"/>
      <c r="JBM70" s="240"/>
      <c r="JBN70" s="239"/>
      <c r="JBO70" s="239"/>
      <c r="JBP70" s="240"/>
      <c r="JBQ70" s="239"/>
      <c r="JBR70" s="239"/>
      <c r="JBS70" s="240"/>
      <c r="JBT70" s="240"/>
      <c r="JBU70" s="240"/>
      <c r="JBV70" s="239"/>
      <c r="JBW70" s="239"/>
      <c r="JBX70" s="240"/>
      <c r="JBY70" s="239"/>
      <c r="JBZ70" s="239"/>
      <c r="JCA70" s="240"/>
      <c r="JCB70" s="240"/>
      <c r="JCC70" s="240"/>
      <c r="JCD70" s="239"/>
      <c r="JCE70" s="239"/>
      <c r="JCF70" s="240"/>
      <c r="JCG70" s="239"/>
      <c r="JCH70" s="239"/>
      <c r="JCI70" s="240"/>
      <c r="JCJ70" s="240"/>
      <c r="JCK70" s="240"/>
      <c r="JCL70" s="239"/>
      <c r="JCM70" s="239"/>
      <c r="JCN70" s="240"/>
      <c r="JCO70" s="239"/>
      <c r="JCP70" s="239"/>
      <c r="JCQ70" s="240"/>
      <c r="JCR70" s="240"/>
      <c r="JCS70" s="240"/>
      <c r="JCT70" s="239"/>
      <c r="JCU70" s="239"/>
      <c r="JCV70" s="240"/>
      <c r="JCW70" s="239"/>
      <c r="JCX70" s="239"/>
      <c r="JCY70" s="240"/>
      <c r="JCZ70" s="240"/>
      <c r="JDA70" s="240"/>
      <c r="JDB70" s="239"/>
      <c r="JDC70" s="239"/>
      <c r="JDD70" s="240"/>
      <c r="JDE70" s="239"/>
      <c r="JDF70" s="239"/>
      <c r="JDG70" s="240"/>
      <c r="JDH70" s="240"/>
      <c r="JDI70" s="240"/>
      <c r="JDJ70" s="239"/>
      <c r="JDK70" s="239"/>
      <c r="JDL70" s="240"/>
      <c r="JDM70" s="239"/>
      <c r="JDN70" s="239"/>
      <c r="JDO70" s="240"/>
      <c r="JDP70" s="240"/>
      <c r="JDQ70" s="240"/>
      <c r="JDR70" s="239"/>
      <c r="JDS70" s="239"/>
      <c r="JDT70" s="240"/>
      <c r="JDU70" s="239"/>
      <c r="JDV70" s="239"/>
      <c r="JDW70" s="240"/>
      <c r="JDX70" s="240"/>
      <c r="JDY70" s="240"/>
      <c r="JDZ70" s="239"/>
      <c r="JEA70" s="239"/>
      <c r="JEB70" s="240"/>
      <c r="JEC70" s="239"/>
      <c r="JED70" s="239"/>
      <c r="JEE70" s="240"/>
      <c r="JEF70" s="240"/>
      <c r="JEG70" s="240"/>
      <c r="JEH70" s="239"/>
      <c r="JEI70" s="239"/>
      <c r="JEJ70" s="240"/>
      <c r="JEK70" s="239"/>
      <c r="JEL70" s="239"/>
      <c r="JEM70" s="240"/>
      <c r="JEN70" s="240"/>
      <c r="JEO70" s="240"/>
      <c r="JEP70" s="239"/>
      <c r="JEQ70" s="239"/>
      <c r="JER70" s="240"/>
      <c r="JES70" s="239"/>
      <c r="JET70" s="239"/>
      <c r="JEU70" s="240"/>
      <c r="JEV70" s="240"/>
      <c r="JEW70" s="240"/>
      <c r="JEX70" s="239"/>
      <c r="JEY70" s="239"/>
      <c r="JEZ70" s="240"/>
      <c r="JFA70" s="239"/>
      <c r="JFB70" s="239"/>
      <c r="JFC70" s="240"/>
      <c r="JFD70" s="240"/>
      <c r="JFE70" s="240"/>
      <c r="JFF70" s="239"/>
      <c r="JFG70" s="239"/>
      <c r="JFH70" s="240"/>
      <c r="JFI70" s="239"/>
      <c r="JFJ70" s="239"/>
      <c r="JFK70" s="240"/>
      <c r="JFL70" s="240"/>
      <c r="JFM70" s="240"/>
      <c r="JFN70" s="239"/>
      <c r="JFO70" s="239"/>
      <c r="JFP70" s="240"/>
      <c r="JFQ70" s="239"/>
      <c r="JFR70" s="239"/>
      <c r="JFS70" s="240"/>
      <c r="JFT70" s="240"/>
      <c r="JFU70" s="240"/>
      <c r="JFV70" s="239"/>
      <c r="JFW70" s="239"/>
      <c r="JFX70" s="240"/>
      <c r="JFY70" s="239"/>
      <c r="JFZ70" s="239"/>
      <c r="JGA70" s="240"/>
      <c r="JGB70" s="240"/>
      <c r="JGC70" s="240"/>
      <c r="JGD70" s="239"/>
      <c r="JGE70" s="239"/>
      <c r="JGF70" s="240"/>
      <c r="JGG70" s="239"/>
      <c r="JGH70" s="239"/>
      <c r="JGI70" s="240"/>
      <c r="JGJ70" s="240"/>
      <c r="JGK70" s="240"/>
      <c r="JGL70" s="239"/>
      <c r="JGM70" s="239"/>
      <c r="JGN70" s="240"/>
      <c r="JGO70" s="239"/>
      <c r="JGP70" s="239"/>
      <c r="JGQ70" s="240"/>
      <c r="JGR70" s="240"/>
      <c r="JGS70" s="240"/>
      <c r="JGT70" s="239"/>
      <c r="JGU70" s="239"/>
      <c r="JGV70" s="240"/>
      <c r="JGW70" s="239"/>
      <c r="JGX70" s="239"/>
      <c r="JGY70" s="240"/>
      <c r="JGZ70" s="240"/>
      <c r="JHA70" s="240"/>
      <c r="JHB70" s="239"/>
      <c r="JHC70" s="239"/>
      <c r="JHD70" s="240"/>
      <c r="JHE70" s="239"/>
      <c r="JHF70" s="239"/>
      <c r="JHG70" s="240"/>
      <c r="JHH70" s="240"/>
      <c r="JHI70" s="240"/>
      <c r="JHJ70" s="239"/>
      <c r="JHK70" s="239"/>
      <c r="JHL70" s="240"/>
      <c r="JHM70" s="239"/>
      <c r="JHN70" s="239"/>
      <c r="JHO70" s="240"/>
      <c r="JHP70" s="240"/>
      <c r="JHQ70" s="240"/>
      <c r="JHR70" s="239"/>
      <c r="JHS70" s="239"/>
      <c r="JHT70" s="240"/>
      <c r="JHU70" s="239"/>
      <c r="JHV70" s="239"/>
      <c r="JHW70" s="240"/>
      <c r="JHX70" s="240"/>
      <c r="JHY70" s="240"/>
      <c r="JHZ70" s="239"/>
      <c r="JIA70" s="239"/>
      <c r="JIB70" s="240"/>
      <c r="JIC70" s="239"/>
      <c r="JID70" s="239"/>
      <c r="JIE70" s="240"/>
      <c r="JIF70" s="240"/>
      <c r="JIG70" s="240"/>
      <c r="JIH70" s="239"/>
      <c r="JII70" s="239"/>
      <c r="JIJ70" s="240"/>
      <c r="JIK70" s="239"/>
      <c r="JIL70" s="239"/>
      <c r="JIM70" s="240"/>
      <c r="JIN70" s="240"/>
      <c r="JIO70" s="240"/>
      <c r="JIP70" s="239"/>
      <c r="JIQ70" s="239"/>
      <c r="JIR70" s="240"/>
      <c r="JIS70" s="239"/>
      <c r="JIT70" s="239"/>
      <c r="JIU70" s="240"/>
      <c r="JIV70" s="240"/>
      <c r="JIW70" s="240"/>
      <c r="JIX70" s="239"/>
      <c r="JIY70" s="239"/>
      <c r="JIZ70" s="240"/>
      <c r="JJA70" s="239"/>
      <c r="JJB70" s="239"/>
      <c r="JJC70" s="240"/>
      <c r="JJD70" s="240"/>
      <c r="JJE70" s="240"/>
      <c r="JJF70" s="239"/>
      <c r="JJG70" s="239"/>
      <c r="JJH70" s="240"/>
      <c r="JJI70" s="239"/>
      <c r="JJJ70" s="239"/>
      <c r="JJK70" s="240"/>
      <c r="JJL70" s="240"/>
      <c r="JJM70" s="240"/>
      <c r="JJN70" s="239"/>
      <c r="JJO70" s="239"/>
      <c r="JJP70" s="240"/>
      <c r="JJQ70" s="239"/>
      <c r="JJR70" s="239"/>
      <c r="JJS70" s="240"/>
      <c r="JJT70" s="240"/>
      <c r="JJU70" s="240"/>
      <c r="JJV70" s="239"/>
      <c r="JJW70" s="239"/>
      <c r="JJX70" s="240"/>
      <c r="JJY70" s="239"/>
      <c r="JJZ70" s="239"/>
      <c r="JKA70" s="240"/>
      <c r="JKB70" s="240"/>
      <c r="JKC70" s="240"/>
      <c r="JKD70" s="239"/>
      <c r="JKE70" s="239"/>
      <c r="JKF70" s="240"/>
      <c r="JKG70" s="239"/>
      <c r="JKH70" s="239"/>
      <c r="JKI70" s="240"/>
      <c r="JKJ70" s="240"/>
      <c r="JKK70" s="240"/>
      <c r="JKL70" s="239"/>
      <c r="JKM70" s="239"/>
      <c r="JKN70" s="240"/>
      <c r="JKO70" s="239"/>
      <c r="JKP70" s="239"/>
      <c r="JKQ70" s="240"/>
      <c r="JKR70" s="240"/>
      <c r="JKS70" s="240"/>
      <c r="JKT70" s="239"/>
      <c r="JKU70" s="239"/>
      <c r="JKV70" s="240"/>
      <c r="JKW70" s="239"/>
      <c r="JKX70" s="239"/>
      <c r="JKY70" s="240"/>
      <c r="JKZ70" s="240"/>
      <c r="JLA70" s="240"/>
      <c r="JLB70" s="239"/>
      <c r="JLC70" s="239"/>
      <c r="JLD70" s="240"/>
      <c r="JLE70" s="239"/>
      <c r="JLF70" s="239"/>
      <c r="JLG70" s="240"/>
      <c r="JLH70" s="240"/>
      <c r="JLI70" s="240"/>
      <c r="JLJ70" s="239"/>
      <c r="JLK70" s="239"/>
      <c r="JLL70" s="240"/>
      <c r="JLM70" s="239"/>
      <c r="JLN70" s="239"/>
      <c r="JLO70" s="240"/>
      <c r="JLP70" s="240"/>
      <c r="JLQ70" s="240"/>
      <c r="JLR70" s="239"/>
      <c r="JLS70" s="239"/>
      <c r="JLT70" s="240"/>
      <c r="JLU70" s="239"/>
      <c r="JLV70" s="239"/>
      <c r="JLW70" s="240"/>
      <c r="JLX70" s="240"/>
      <c r="JLY70" s="240"/>
      <c r="JLZ70" s="239"/>
      <c r="JMA70" s="239"/>
      <c r="JMB70" s="240"/>
      <c r="JMC70" s="239"/>
      <c r="JMD70" s="239"/>
      <c r="JME70" s="240"/>
      <c r="JMF70" s="240"/>
      <c r="JMG70" s="240"/>
      <c r="JMH70" s="239"/>
      <c r="JMI70" s="239"/>
      <c r="JMJ70" s="240"/>
      <c r="JMK70" s="239"/>
      <c r="JML70" s="239"/>
      <c r="JMM70" s="240"/>
      <c r="JMN70" s="240"/>
      <c r="JMO70" s="240"/>
      <c r="JMP70" s="239"/>
      <c r="JMQ70" s="239"/>
      <c r="JMR70" s="240"/>
      <c r="JMS70" s="239"/>
      <c r="JMT70" s="239"/>
      <c r="JMU70" s="240"/>
      <c r="JMV70" s="240"/>
      <c r="JMW70" s="240"/>
      <c r="JMX70" s="239"/>
      <c r="JMY70" s="239"/>
      <c r="JMZ70" s="240"/>
      <c r="JNA70" s="239"/>
      <c r="JNB70" s="239"/>
      <c r="JNC70" s="240"/>
      <c r="JND70" s="240"/>
      <c r="JNE70" s="240"/>
      <c r="JNF70" s="239"/>
      <c r="JNG70" s="239"/>
      <c r="JNH70" s="240"/>
      <c r="JNI70" s="239"/>
      <c r="JNJ70" s="239"/>
      <c r="JNK70" s="240"/>
      <c r="JNL70" s="240"/>
      <c r="JNM70" s="240"/>
      <c r="JNN70" s="239"/>
      <c r="JNO70" s="239"/>
      <c r="JNP70" s="240"/>
      <c r="JNQ70" s="239"/>
      <c r="JNR70" s="239"/>
      <c r="JNS70" s="240"/>
      <c r="JNT70" s="240"/>
      <c r="JNU70" s="240"/>
      <c r="JNV70" s="239"/>
      <c r="JNW70" s="239"/>
      <c r="JNX70" s="240"/>
      <c r="JNY70" s="239"/>
      <c r="JNZ70" s="239"/>
      <c r="JOA70" s="240"/>
      <c r="JOB70" s="240"/>
      <c r="JOC70" s="240"/>
      <c r="JOD70" s="239"/>
      <c r="JOE70" s="239"/>
      <c r="JOF70" s="240"/>
      <c r="JOG70" s="239"/>
      <c r="JOH70" s="239"/>
      <c r="JOI70" s="240"/>
      <c r="JOJ70" s="240"/>
      <c r="JOK70" s="240"/>
      <c r="JOL70" s="239"/>
      <c r="JOM70" s="239"/>
      <c r="JON70" s="240"/>
      <c r="JOO70" s="239"/>
      <c r="JOP70" s="239"/>
      <c r="JOQ70" s="240"/>
      <c r="JOR70" s="240"/>
      <c r="JOS70" s="240"/>
      <c r="JOT70" s="239"/>
      <c r="JOU70" s="239"/>
      <c r="JOV70" s="240"/>
      <c r="JOW70" s="239"/>
      <c r="JOX70" s="239"/>
      <c r="JOY70" s="240"/>
      <c r="JOZ70" s="240"/>
      <c r="JPA70" s="240"/>
      <c r="JPB70" s="239"/>
      <c r="JPC70" s="239"/>
      <c r="JPD70" s="240"/>
      <c r="JPE70" s="239"/>
      <c r="JPF70" s="239"/>
      <c r="JPG70" s="240"/>
      <c r="JPH70" s="240"/>
      <c r="JPI70" s="240"/>
      <c r="JPJ70" s="239"/>
      <c r="JPK70" s="239"/>
      <c r="JPL70" s="240"/>
      <c r="JPM70" s="239"/>
      <c r="JPN70" s="239"/>
      <c r="JPO70" s="240"/>
      <c r="JPP70" s="240"/>
      <c r="JPQ70" s="240"/>
      <c r="JPR70" s="239"/>
      <c r="JPS70" s="239"/>
      <c r="JPT70" s="240"/>
      <c r="JPU70" s="239"/>
      <c r="JPV70" s="239"/>
      <c r="JPW70" s="240"/>
      <c r="JPX70" s="240"/>
      <c r="JPY70" s="240"/>
      <c r="JPZ70" s="239"/>
      <c r="JQA70" s="239"/>
      <c r="JQB70" s="240"/>
      <c r="JQC70" s="239"/>
      <c r="JQD70" s="239"/>
      <c r="JQE70" s="240"/>
      <c r="JQF70" s="240"/>
      <c r="JQG70" s="240"/>
      <c r="JQH70" s="239"/>
      <c r="JQI70" s="239"/>
      <c r="JQJ70" s="240"/>
      <c r="JQK70" s="239"/>
      <c r="JQL70" s="239"/>
      <c r="JQM70" s="240"/>
      <c r="JQN70" s="240"/>
      <c r="JQO70" s="240"/>
      <c r="JQP70" s="239"/>
      <c r="JQQ70" s="239"/>
      <c r="JQR70" s="240"/>
      <c r="JQS70" s="239"/>
      <c r="JQT70" s="239"/>
      <c r="JQU70" s="240"/>
      <c r="JQV70" s="240"/>
      <c r="JQW70" s="240"/>
      <c r="JQX70" s="239"/>
      <c r="JQY70" s="239"/>
      <c r="JQZ70" s="240"/>
      <c r="JRA70" s="239"/>
      <c r="JRB70" s="239"/>
      <c r="JRC70" s="240"/>
      <c r="JRD70" s="240"/>
      <c r="JRE70" s="240"/>
      <c r="JRF70" s="239"/>
      <c r="JRG70" s="239"/>
      <c r="JRH70" s="240"/>
      <c r="JRI70" s="239"/>
      <c r="JRJ70" s="239"/>
      <c r="JRK70" s="240"/>
      <c r="JRL70" s="240"/>
      <c r="JRM70" s="240"/>
      <c r="JRN70" s="239"/>
      <c r="JRO70" s="239"/>
      <c r="JRP70" s="240"/>
      <c r="JRQ70" s="239"/>
      <c r="JRR70" s="239"/>
      <c r="JRS70" s="240"/>
      <c r="JRT70" s="240"/>
      <c r="JRU70" s="240"/>
      <c r="JRV70" s="239"/>
      <c r="JRW70" s="239"/>
      <c r="JRX70" s="240"/>
      <c r="JRY70" s="239"/>
      <c r="JRZ70" s="239"/>
      <c r="JSA70" s="240"/>
      <c r="JSB70" s="240"/>
      <c r="JSC70" s="240"/>
      <c r="JSD70" s="239"/>
      <c r="JSE70" s="239"/>
      <c r="JSF70" s="240"/>
      <c r="JSG70" s="239"/>
      <c r="JSH70" s="239"/>
      <c r="JSI70" s="240"/>
      <c r="JSJ70" s="240"/>
      <c r="JSK70" s="240"/>
      <c r="JSL70" s="239"/>
      <c r="JSM70" s="239"/>
      <c r="JSN70" s="240"/>
      <c r="JSO70" s="239"/>
      <c r="JSP70" s="239"/>
      <c r="JSQ70" s="240"/>
      <c r="JSR70" s="240"/>
      <c r="JSS70" s="240"/>
      <c r="JST70" s="239"/>
      <c r="JSU70" s="239"/>
      <c r="JSV70" s="240"/>
      <c r="JSW70" s="239"/>
      <c r="JSX70" s="239"/>
      <c r="JSY70" s="240"/>
      <c r="JSZ70" s="240"/>
      <c r="JTA70" s="240"/>
      <c r="JTB70" s="239"/>
      <c r="JTC70" s="239"/>
      <c r="JTD70" s="240"/>
      <c r="JTE70" s="239"/>
      <c r="JTF70" s="239"/>
      <c r="JTG70" s="240"/>
      <c r="JTH70" s="240"/>
      <c r="JTI70" s="240"/>
      <c r="JTJ70" s="239"/>
      <c r="JTK70" s="239"/>
      <c r="JTL70" s="240"/>
      <c r="JTM70" s="239"/>
      <c r="JTN70" s="239"/>
      <c r="JTO70" s="240"/>
      <c r="JTP70" s="240"/>
      <c r="JTQ70" s="240"/>
      <c r="JTR70" s="239"/>
      <c r="JTS70" s="239"/>
      <c r="JTT70" s="240"/>
      <c r="JTU70" s="239"/>
      <c r="JTV70" s="239"/>
      <c r="JTW70" s="240"/>
      <c r="JTX70" s="240"/>
      <c r="JTY70" s="240"/>
      <c r="JTZ70" s="239"/>
      <c r="JUA70" s="239"/>
      <c r="JUB70" s="240"/>
      <c r="JUC70" s="239"/>
      <c r="JUD70" s="239"/>
      <c r="JUE70" s="240"/>
      <c r="JUF70" s="240"/>
      <c r="JUG70" s="240"/>
      <c r="JUH70" s="239"/>
      <c r="JUI70" s="239"/>
      <c r="JUJ70" s="240"/>
      <c r="JUK70" s="239"/>
      <c r="JUL70" s="239"/>
      <c r="JUM70" s="240"/>
      <c r="JUN70" s="240"/>
      <c r="JUO70" s="240"/>
      <c r="JUP70" s="239"/>
      <c r="JUQ70" s="239"/>
      <c r="JUR70" s="240"/>
      <c r="JUS70" s="239"/>
      <c r="JUT70" s="239"/>
      <c r="JUU70" s="240"/>
      <c r="JUV70" s="240"/>
      <c r="JUW70" s="240"/>
      <c r="JUX70" s="239"/>
      <c r="JUY70" s="239"/>
      <c r="JUZ70" s="240"/>
      <c r="JVA70" s="239"/>
      <c r="JVB70" s="239"/>
      <c r="JVC70" s="240"/>
      <c r="JVD70" s="240"/>
      <c r="JVE70" s="240"/>
      <c r="JVF70" s="239"/>
      <c r="JVG70" s="239"/>
      <c r="JVH70" s="240"/>
      <c r="JVI70" s="239"/>
      <c r="JVJ70" s="239"/>
      <c r="JVK70" s="240"/>
      <c r="JVL70" s="240"/>
      <c r="JVM70" s="240"/>
      <c r="JVN70" s="239"/>
      <c r="JVO70" s="239"/>
      <c r="JVP70" s="240"/>
      <c r="JVQ70" s="239"/>
      <c r="JVR70" s="239"/>
      <c r="JVS70" s="240"/>
      <c r="JVT70" s="240"/>
      <c r="JVU70" s="240"/>
      <c r="JVV70" s="239"/>
      <c r="JVW70" s="239"/>
      <c r="JVX70" s="240"/>
      <c r="JVY70" s="239"/>
      <c r="JVZ70" s="239"/>
      <c r="JWA70" s="240"/>
      <c r="JWB70" s="240"/>
      <c r="JWC70" s="240"/>
      <c r="JWD70" s="239"/>
      <c r="JWE70" s="239"/>
      <c r="JWF70" s="240"/>
      <c r="JWG70" s="239"/>
      <c r="JWH70" s="239"/>
      <c r="JWI70" s="240"/>
      <c r="JWJ70" s="240"/>
      <c r="JWK70" s="240"/>
      <c r="JWL70" s="239"/>
      <c r="JWM70" s="239"/>
      <c r="JWN70" s="240"/>
      <c r="JWO70" s="239"/>
      <c r="JWP70" s="239"/>
      <c r="JWQ70" s="240"/>
      <c r="JWR70" s="240"/>
      <c r="JWS70" s="240"/>
      <c r="JWT70" s="239"/>
      <c r="JWU70" s="239"/>
      <c r="JWV70" s="240"/>
      <c r="JWW70" s="239"/>
      <c r="JWX70" s="239"/>
      <c r="JWY70" s="240"/>
      <c r="JWZ70" s="240"/>
      <c r="JXA70" s="240"/>
      <c r="JXB70" s="239"/>
      <c r="JXC70" s="239"/>
      <c r="JXD70" s="240"/>
      <c r="JXE70" s="239"/>
      <c r="JXF70" s="239"/>
      <c r="JXG70" s="240"/>
      <c r="JXH70" s="240"/>
      <c r="JXI70" s="240"/>
      <c r="JXJ70" s="239"/>
      <c r="JXK70" s="239"/>
      <c r="JXL70" s="240"/>
      <c r="JXM70" s="239"/>
      <c r="JXN70" s="239"/>
      <c r="JXO70" s="240"/>
      <c r="JXP70" s="240"/>
      <c r="JXQ70" s="240"/>
      <c r="JXR70" s="239"/>
      <c r="JXS70" s="239"/>
      <c r="JXT70" s="240"/>
      <c r="JXU70" s="239"/>
      <c r="JXV70" s="239"/>
      <c r="JXW70" s="240"/>
      <c r="JXX70" s="240"/>
      <c r="JXY70" s="240"/>
      <c r="JXZ70" s="239"/>
      <c r="JYA70" s="239"/>
      <c r="JYB70" s="240"/>
      <c r="JYC70" s="239"/>
      <c r="JYD70" s="239"/>
      <c r="JYE70" s="240"/>
      <c r="JYF70" s="240"/>
      <c r="JYG70" s="240"/>
      <c r="JYH70" s="239"/>
      <c r="JYI70" s="239"/>
      <c r="JYJ70" s="240"/>
      <c r="JYK70" s="239"/>
      <c r="JYL70" s="239"/>
      <c r="JYM70" s="240"/>
      <c r="JYN70" s="240"/>
      <c r="JYO70" s="240"/>
      <c r="JYP70" s="239"/>
      <c r="JYQ70" s="239"/>
      <c r="JYR70" s="240"/>
      <c r="JYS70" s="239"/>
      <c r="JYT70" s="239"/>
      <c r="JYU70" s="240"/>
      <c r="JYV70" s="240"/>
      <c r="JYW70" s="240"/>
      <c r="JYX70" s="239"/>
      <c r="JYY70" s="239"/>
      <c r="JYZ70" s="240"/>
      <c r="JZA70" s="239"/>
      <c r="JZB70" s="239"/>
      <c r="JZC70" s="240"/>
      <c r="JZD70" s="240"/>
      <c r="JZE70" s="240"/>
      <c r="JZF70" s="239"/>
      <c r="JZG70" s="239"/>
      <c r="JZH70" s="240"/>
      <c r="JZI70" s="239"/>
      <c r="JZJ70" s="239"/>
      <c r="JZK70" s="240"/>
      <c r="JZL70" s="240"/>
      <c r="JZM70" s="240"/>
      <c r="JZN70" s="239"/>
      <c r="JZO70" s="239"/>
      <c r="JZP70" s="240"/>
      <c r="JZQ70" s="239"/>
      <c r="JZR70" s="239"/>
      <c r="JZS70" s="240"/>
      <c r="JZT70" s="240"/>
      <c r="JZU70" s="240"/>
      <c r="JZV70" s="239"/>
      <c r="JZW70" s="239"/>
      <c r="JZX70" s="240"/>
      <c r="JZY70" s="239"/>
      <c r="JZZ70" s="239"/>
      <c r="KAA70" s="240"/>
      <c r="KAB70" s="240"/>
      <c r="KAC70" s="240"/>
      <c r="KAD70" s="239"/>
      <c r="KAE70" s="239"/>
      <c r="KAF70" s="240"/>
      <c r="KAG70" s="239"/>
      <c r="KAH70" s="239"/>
      <c r="KAI70" s="240"/>
      <c r="KAJ70" s="240"/>
      <c r="KAK70" s="240"/>
      <c r="KAL70" s="239"/>
      <c r="KAM70" s="239"/>
      <c r="KAN70" s="240"/>
      <c r="KAO70" s="239"/>
      <c r="KAP70" s="239"/>
      <c r="KAQ70" s="240"/>
      <c r="KAR70" s="240"/>
      <c r="KAS70" s="240"/>
      <c r="KAT70" s="239"/>
      <c r="KAU70" s="239"/>
      <c r="KAV70" s="240"/>
      <c r="KAW70" s="239"/>
      <c r="KAX70" s="239"/>
      <c r="KAY70" s="240"/>
      <c r="KAZ70" s="240"/>
      <c r="KBA70" s="240"/>
      <c r="KBB70" s="239"/>
      <c r="KBC70" s="239"/>
      <c r="KBD70" s="240"/>
      <c r="KBE70" s="239"/>
      <c r="KBF70" s="239"/>
      <c r="KBG70" s="240"/>
      <c r="KBH70" s="240"/>
      <c r="KBI70" s="240"/>
      <c r="KBJ70" s="239"/>
      <c r="KBK70" s="239"/>
      <c r="KBL70" s="240"/>
      <c r="KBM70" s="239"/>
      <c r="KBN70" s="239"/>
      <c r="KBO70" s="240"/>
      <c r="KBP70" s="240"/>
      <c r="KBQ70" s="240"/>
      <c r="KBR70" s="239"/>
      <c r="KBS70" s="239"/>
      <c r="KBT70" s="240"/>
      <c r="KBU70" s="239"/>
      <c r="KBV70" s="239"/>
      <c r="KBW70" s="240"/>
      <c r="KBX70" s="240"/>
      <c r="KBY70" s="240"/>
      <c r="KBZ70" s="239"/>
      <c r="KCA70" s="239"/>
      <c r="KCB70" s="240"/>
      <c r="KCC70" s="239"/>
      <c r="KCD70" s="239"/>
      <c r="KCE70" s="240"/>
      <c r="KCF70" s="240"/>
      <c r="KCG70" s="240"/>
      <c r="KCH70" s="239"/>
      <c r="KCI70" s="239"/>
      <c r="KCJ70" s="240"/>
      <c r="KCK70" s="239"/>
      <c r="KCL70" s="239"/>
      <c r="KCM70" s="240"/>
      <c r="KCN70" s="240"/>
      <c r="KCO70" s="240"/>
      <c r="KCP70" s="239"/>
      <c r="KCQ70" s="239"/>
      <c r="KCR70" s="240"/>
      <c r="KCS70" s="239"/>
      <c r="KCT70" s="239"/>
      <c r="KCU70" s="240"/>
      <c r="KCV70" s="240"/>
      <c r="KCW70" s="240"/>
      <c r="KCX70" s="239"/>
      <c r="KCY70" s="239"/>
      <c r="KCZ70" s="240"/>
      <c r="KDA70" s="239"/>
      <c r="KDB70" s="239"/>
      <c r="KDC70" s="240"/>
      <c r="KDD70" s="240"/>
      <c r="KDE70" s="240"/>
      <c r="KDF70" s="239"/>
      <c r="KDG70" s="239"/>
      <c r="KDH70" s="240"/>
      <c r="KDI70" s="239"/>
      <c r="KDJ70" s="239"/>
      <c r="KDK70" s="240"/>
      <c r="KDL70" s="240"/>
      <c r="KDM70" s="240"/>
      <c r="KDN70" s="239"/>
      <c r="KDO70" s="239"/>
      <c r="KDP70" s="240"/>
      <c r="KDQ70" s="239"/>
      <c r="KDR70" s="239"/>
      <c r="KDS70" s="240"/>
      <c r="KDT70" s="240"/>
      <c r="KDU70" s="240"/>
      <c r="KDV70" s="239"/>
      <c r="KDW70" s="239"/>
      <c r="KDX70" s="240"/>
      <c r="KDY70" s="239"/>
      <c r="KDZ70" s="239"/>
      <c r="KEA70" s="240"/>
      <c r="KEB70" s="240"/>
      <c r="KEC70" s="240"/>
      <c r="KED70" s="239"/>
      <c r="KEE70" s="239"/>
      <c r="KEF70" s="240"/>
      <c r="KEG70" s="239"/>
      <c r="KEH70" s="239"/>
      <c r="KEI70" s="240"/>
      <c r="KEJ70" s="240"/>
      <c r="KEK70" s="240"/>
      <c r="KEL70" s="239"/>
      <c r="KEM70" s="239"/>
      <c r="KEN70" s="240"/>
      <c r="KEO70" s="239"/>
      <c r="KEP70" s="239"/>
      <c r="KEQ70" s="240"/>
      <c r="KER70" s="240"/>
      <c r="KES70" s="240"/>
      <c r="KET70" s="239"/>
      <c r="KEU70" s="239"/>
      <c r="KEV70" s="240"/>
      <c r="KEW70" s="239"/>
      <c r="KEX70" s="239"/>
      <c r="KEY70" s="240"/>
      <c r="KEZ70" s="240"/>
      <c r="KFA70" s="240"/>
      <c r="KFB70" s="239"/>
      <c r="KFC70" s="239"/>
      <c r="KFD70" s="240"/>
      <c r="KFE70" s="239"/>
      <c r="KFF70" s="239"/>
      <c r="KFG70" s="240"/>
      <c r="KFH70" s="240"/>
      <c r="KFI70" s="240"/>
      <c r="KFJ70" s="239"/>
      <c r="KFK70" s="239"/>
      <c r="KFL70" s="240"/>
      <c r="KFM70" s="239"/>
      <c r="KFN70" s="239"/>
      <c r="KFO70" s="240"/>
      <c r="KFP70" s="240"/>
      <c r="KFQ70" s="240"/>
      <c r="KFR70" s="239"/>
      <c r="KFS70" s="239"/>
      <c r="KFT70" s="240"/>
      <c r="KFU70" s="239"/>
      <c r="KFV70" s="239"/>
      <c r="KFW70" s="240"/>
      <c r="KFX70" s="240"/>
      <c r="KFY70" s="240"/>
      <c r="KFZ70" s="239"/>
      <c r="KGA70" s="239"/>
      <c r="KGB70" s="240"/>
      <c r="KGC70" s="239"/>
      <c r="KGD70" s="239"/>
      <c r="KGE70" s="240"/>
      <c r="KGF70" s="240"/>
      <c r="KGG70" s="240"/>
      <c r="KGH70" s="239"/>
      <c r="KGI70" s="239"/>
      <c r="KGJ70" s="240"/>
      <c r="KGK70" s="239"/>
      <c r="KGL70" s="239"/>
      <c r="KGM70" s="240"/>
      <c r="KGN70" s="240"/>
      <c r="KGO70" s="240"/>
      <c r="KGP70" s="239"/>
      <c r="KGQ70" s="239"/>
      <c r="KGR70" s="240"/>
      <c r="KGS70" s="239"/>
      <c r="KGT70" s="239"/>
      <c r="KGU70" s="240"/>
      <c r="KGV70" s="240"/>
      <c r="KGW70" s="240"/>
      <c r="KGX70" s="239"/>
      <c r="KGY70" s="239"/>
      <c r="KGZ70" s="240"/>
      <c r="KHA70" s="239"/>
      <c r="KHB70" s="239"/>
      <c r="KHC70" s="240"/>
      <c r="KHD70" s="240"/>
      <c r="KHE70" s="240"/>
      <c r="KHF70" s="239"/>
      <c r="KHG70" s="239"/>
      <c r="KHH70" s="240"/>
      <c r="KHI70" s="239"/>
      <c r="KHJ70" s="239"/>
      <c r="KHK70" s="240"/>
      <c r="KHL70" s="240"/>
      <c r="KHM70" s="240"/>
      <c r="KHN70" s="239"/>
      <c r="KHO70" s="239"/>
      <c r="KHP70" s="240"/>
      <c r="KHQ70" s="239"/>
      <c r="KHR70" s="239"/>
      <c r="KHS70" s="240"/>
      <c r="KHT70" s="240"/>
      <c r="KHU70" s="240"/>
      <c r="KHV70" s="239"/>
      <c r="KHW70" s="239"/>
      <c r="KHX70" s="240"/>
      <c r="KHY70" s="239"/>
      <c r="KHZ70" s="239"/>
      <c r="KIA70" s="240"/>
      <c r="KIB70" s="240"/>
      <c r="KIC70" s="240"/>
      <c r="KID70" s="239"/>
      <c r="KIE70" s="239"/>
      <c r="KIF70" s="240"/>
      <c r="KIG70" s="239"/>
      <c r="KIH70" s="239"/>
      <c r="KII70" s="240"/>
      <c r="KIJ70" s="240"/>
      <c r="KIK70" s="240"/>
      <c r="KIL70" s="239"/>
      <c r="KIM70" s="239"/>
      <c r="KIN70" s="240"/>
      <c r="KIO70" s="239"/>
      <c r="KIP70" s="239"/>
      <c r="KIQ70" s="240"/>
      <c r="KIR70" s="240"/>
      <c r="KIS70" s="240"/>
      <c r="KIT70" s="239"/>
      <c r="KIU70" s="239"/>
      <c r="KIV70" s="240"/>
      <c r="KIW70" s="239"/>
      <c r="KIX70" s="239"/>
      <c r="KIY70" s="240"/>
      <c r="KIZ70" s="240"/>
      <c r="KJA70" s="240"/>
      <c r="KJB70" s="239"/>
      <c r="KJC70" s="239"/>
      <c r="KJD70" s="240"/>
      <c r="KJE70" s="239"/>
      <c r="KJF70" s="239"/>
      <c r="KJG70" s="240"/>
      <c r="KJH70" s="240"/>
      <c r="KJI70" s="240"/>
      <c r="KJJ70" s="239"/>
      <c r="KJK70" s="239"/>
      <c r="KJL70" s="240"/>
      <c r="KJM70" s="239"/>
      <c r="KJN70" s="239"/>
      <c r="KJO70" s="240"/>
      <c r="KJP70" s="240"/>
      <c r="KJQ70" s="240"/>
      <c r="KJR70" s="239"/>
      <c r="KJS70" s="239"/>
      <c r="KJT70" s="240"/>
      <c r="KJU70" s="239"/>
      <c r="KJV70" s="239"/>
      <c r="KJW70" s="240"/>
      <c r="KJX70" s="240"/>
      <c r="KJY70" s="240"/>
      <c r="KJZ70" s="239"/>
      <c r="KKA70" s="239"/>
      <c r="KKB70" s="240"/>
      <c r="KKC70" s="239"/>
      <c r="KKD70" s="239"/>
      <c r="KKE70" s="240"/>
      <c r="KKF70" s="240"/>
      <c r="KKG70" s="240"/>
      <c r="KKH70" s="239"/>
      <c r="KKI70" s="239"/>
      <c r="KKJ70" s="240"/>
      <c r="KKK70" s="239"/>
      <c r="KKL70" s="239"/>
      <c r="KKM70" s="240"/>
      <c r="KKN70" s="240"/>
      <c r="KKO70" s="240"/>
      <c r="KKP70" s="239"/>
      <c r="KKQ70" s="239"/>
      <c r="KKR70" s="240"/>
      <c r="KKS70" s="239"/>
      <c r="KKT70" s="239"/>
      <c r="KKU70" s="240"/>
      <c r="KKV70" s="240"/>
      <c r="KKW70" s="240"/>
      <c r="KKX70" s="239"/>
      <c r="KKY70" s="239"/>
      <c r="KKZ70" s="240"/>
      <c r="KLA70" s="239"/>
      <c r="KLB70" s="239"/>
      <c r="KLC70" s="240"/>
      <c r="KLD70" s="240"/>
      <c r="KLE70" s="240"/>
      <c r="KLF70" s="239"/>
      <c r="KLG70" s="239"/>
      <c r="KLH70" s="240"/>
      <c r="KLI70" s="239"/>
      <c r="KLJ70" s="239"/>
      <c r="KLK70" s="240"/>
      <c r="KLL70" s="240"/>
      <c r="KLM70" s="240"/>
      <c r="KLN70" s="239"/>
      <c r="KLO70" s="239"/>
      <c r="KLP70" s="240"/>
      <c r="KLQ70" s="239"/>
      <c r="KLR70" s="239"/>
      <c r="KLS70" s="240"/>
      <c r="KLT70" s="240"/>
      <c r="KLU70" s="240"/>
      <c r="KLV70" s="239"/>
      <c r="KLW70" s="239"/>
      <c r="KLX70" s="240"/>
      <c r="KLY70" s="239"/>
      <c r="KLZ70" s="239"/>
      <c r="KMA70" s="240"/>
      <c r="KMB70" s="240"/>
      <c r="KMC70" s="240"/>
      <c r="KMD70" s="239"/>
      <c r="KME70" s="239"/>
      <c r="KMF70" s="240"/>
      <c r="KMG70" s="239"/>
      <c r="KMH70" s="239"/>
      <c r="KMI70" s="240"/>
      <c r="KMJ70" s="240"/>
      <c r="KMK70" s="240"/>
      <c r="KML70" s="239"/>
      <c r="KMM70" s="239"/>
      <c r="KMN70" s="240"/>
      <c r="KMO70" s="239"/>
      <c r="KMP70" s="239"/>
      <c r="KMQ70" s="240"/>
      <c r="KMR70" s="240"/>
      <c r="KMS70" s="240"/>
      <c r="KMT70" s="239"/>
      <c r="KMU70" s="239"/>
      <c r="KMV70" s="240"/>
      <c r="KMW70" s="239"/>
      <c r="KMX70" s="239"/>
      <c r="KMY70" s="240"/>
      <c r="KMZ70" s="240"/>
      <c r="KNA70" s="240"/>
      <c r="KNB70" s="239"/>
      <c r="KNC70" s="239"/>
      <c r="KND70" s="240"/>
      <c r="KNE70" s="239"/>
      <c r="KNF70" s="239"/>
      <c r="KNG70" s="240"/>
      <c r="KNH70" s="240"/>
      <c r="KNI70" s="240"/>
      <c r="KNJ70" s="239"/>
      <c r="KNK70" s="239"/>
      <c r="KNL70" s="240"/>
      <c r="KNM70" s="239"/>
      <c r="KNN70" s="239"/>
      <c r="KNO70" s="240"/>
      <c r="KNP70" s="240"/>
      <c r="KNQ70" s="240"/>
      <c r="KNR70" s="239"/>
      <c r="KNS70" s="239"/>
      <c r="KNT70" s="240"/>
      <c r="KNU70" s="239"/>
      <c r="KNV70" s="239"/>
      <c r="KNW70" s="240"/>
      <c r="KNX70" s="240"/>
      <c r="KNY70" s="240"/>
      <c r="KNZ70" s="239"/>
      <c r="KOA70" s="239"/>
      <c r="KOB70" s="240"/>
      <c r="KOC70" s="239"/>
      <c r="KOD70" s="239"/>
      <c r="KOE70" s="240"/>
      <c r="KOF70" s="240"/>
      <c r="KOG70" s="240"/>
      <c r="KOH70" s="239"/>
      <c r="KOI70" s="239"/>
      <c r="KOJ70" s="240"/>
      <c r="KOK70" s="239"/>
      <c r="KOL70" s="239"/>
      <c r="KOM70" s="240"/>
      <c r="KON70" s="240"/>
      <c r="KOO70" s="240"/>
      <c r="KOP70" s="239"/>
      <c r="KOQ70" s="239"/>
      <c r="KOR70" s="240"/>
      <c r="KOS70" s="239"/>
      <c r="KOT70" s="239"/>
      <c r="KOU70" s="240"/>
      <c r="KOV70" s="240"/>
      <c r="KOW70" s="240"/>
      <c r="KOX70" s="239"/>
      <c r="KOY70" s="239"/>
      <c r="KOZ70" s="240"/>
      <c r="KPA70" s="239"/>
      <c r="KPB70" s="239"/>
      <c r="KPC70" s="240"/>
      <c r="KPD70" s="240"/>
      <c r="KPE70" s="240"/>
      <c r="KPF70" s="239"/>
      <c r="KPG70" s="239"/>
      <c r="KPH70" s="240"/>
      <c r="KPI70" s="239"/>
      <c r="KPJ70" s="239"/>
      <c r="KPK70" s="240"/>
      <c r="KPL70" s="240"/>
      <c r="KPM70" s="240"/>
      <c r="KPN70" s="239"/>
      <c r="KPO70" s="239"/>
      <c r="KPP70" s="240"/>
      <c r="KPQ70" s="239"/>
      <c r="KPR70" s="239"/>
      <c r="KPS70" s="240"/>
      <c r="KPT70" s="240"/>
      <c r="KPU70" s="240"/>
      <c r="KPV70" s="239"/>
      <c r="KPW70" s="239"/>
      <c r="KPX70" s="240"/>
      <c r="KPY70" s="239"/>
      <c r="KPZ70" s="239"/>
      <c r="KQA70" s="240"/>
      <c r="KQB70" s="240"/>
      <c r="KQC70" s="240"/>
      <c r="KQD70" s="239"/>
      <c r="KQE70" s="239"/>
      <c r="KQF70" s="240"/>
      <c r="KQG70" s="239"/>
      <c r="KQH70" s="239"/>
      <c r="KQI70" s="240"/>
      <c r="KQJ70" s="240"/>
      <c r="KQK70" s="240"/>
      <c r="KQL70" s="239"/>
      <c r="KQM70" s="239"/>
      <c r="KQN70" s="240"/>
      <c r="KQO70" s="239"/>
      <c r="KQP70" s="239"/>
      <c r="KQQ70" s="240"/>
      <c r="KQR70" s="240"/>
      <c r="KQS70" s="240"/>
      <c r="KQT70" s="239"/>
      <c r="KQU70" s="239"/>
      <c r="KQV70" s="240"/>
      <c r="KQW70" s="239"/>
      <c r="KQX70" s="239"/>
      <c r="KQY70" s="240"/>
      <c r="KQZ70" s="240"/>
      <c r="KRA70" s="240"/>
      <c r="KRB70" s="239"/>
      <c r="KRC70" s="239"/>
      <c r="KRD70" s="240"/>
      <c r="KRE70" s="239"/>
      <c r="KRF70" s="239"/>
      <c r="KRG70" s="240"/>
      <c r="KRH70" s="240"/>
      <c r="KRI70" s="240"/>
      <c r="KRJ70" s="239"/>
      <c r="KRK70" s="239"/>
      <c r="KRL70" s="240"/>
      <c r="KRM70" s="239"/>
      <c r="KRN70" s="239"/>
      <c r="KRO70" s="240"/>
      <c r="KRP70" s="240"/>
      <c r="KRQ70" s="240"/>
      <c r="KRR70" s="239"/>
      <c r="KRS70" s="239"/>
      <c r="KRT70" s="240"/>
      <c r="KRU70" s="239"/>
      <c r="KRV70" s="239"/>
      <c r="KRW70" s="240"/>
      <c r="KRX70" s="240"/>
      <c r="KRY70" s="240"/>
      <c r="KRZ70" s="239"/>
      <c r="KSA70" s="239"/>
      <c r="KSB70" s="240"/>
      <c r="KSC70" s="239"/>
      <c r="KSD70" s="239"/>
      <c r="KSE70" s="240"/>
      <c r="KSF70" s="240"/>
      <c r="KSG70" s="240"/>
      <c r="KSH70" s="239"/>
      <c r="KSI70" s="239"/>
      <c r="KSJ70" s="240"/>
      <c r="KSK70" s="239"/>
      <c r="KSL70" s="239"/>
      <c r="KSM70" s="240"/>
      <c r="KSN70" s="240"/>
      <c r="KSO70" s="240"/>
      <c r="KSP70" s="239"/>
      <c r="KSQ70" s="239"/>
      <c r="KSR70" s="240"/>
      <c r="KSS70" s="239"/>
      <c r="KST70" s="239"/>
      <c r="KSU70" s="240"/>
      <c r="KSV70" s="240"/>
      <c r="KSW70" s="240"/>
      <c r="KSX70" s="239"/>
      <c r="KSY70" s="239"/>
      <c r="KSZ70" s="240"/>
      <c r="KTA70" s="239"/>
      <c r="KTB70" s="239"/>
      <c r="KTC70" s="240"/>
      <c r="KTD70" s="240"/>
      <c r="KTE70" s="240"/>
      <c r="KTF70" s="239"/>
      <c r="KTG70" s="239"/>
      <c r="KTH70" s="240"/>
      <c r="KTI70" s="239"/>
      <c r="KTJ70" s="239"/>
      <c r="KTK70" s="240"/>
      <c r="KTL70" s="240"/>
      <c r="KTM70" s="240"/>
      <c r="KTN70" s="239"/>
      <c r="KTO70" s="239"/>
      <c r="KTP70" s="240"/>
      <c r="KTQ70" s="239"/>
      <c r="KTR70" s="239"/>
      <c r="KTS70" s="240"/>
      <c r="KTT70" s="240"/>
      <c r="KTU70" s="240"/>
      <c r="KTV70" s="239"/>
      <c r="KTW70" s="239"/>
      <c r="KTX70" s="240"/>
      <c r="KTY70" s="239"/>
      <c r="KTZ70" s="239"/>
      <c r="KUA70" s="240"/>
      <c r="KUB70" s="240"/>
      <c r="KUC70" s="240"/>
      <c r="KUD70" s="239"/>
      <c r="KUE70" s="239"/>
      <c r="KUF70" s="240"/>
      <c r="KUG70" s="239"/>
      <c r="KUH70" s="239"/>
      <c r="KUI70" s="240"/>
      <c r="KUJ70" s="240"/>
      <c r="KUK70" s="240"/>
      <c r="KUL70" s="239"/>
      <c r="KUM70" s="239"/>
      <c r="KUN70" s="240"/>
      <c r="KUO70" s="239"/>
      <c r="KUP70" s="239"/>
      <c r="KUQ70" s="240"/>
      <c r="KUR70" s="240"/>
      <c r="KUS70" s="240"/>
      <c r="KUT70" s="239"/>
      <c r="KUU70" s="239"/>
      <c r="KUV70" s="240"/>
      <c r="KUW70" s="239"/>
      <c r="KUX70" s="239"/>
      <c r="KUY70" s="240"/>
      <c r="KUZ70" s="240"/>
      <c r="KVA70" s="240"/>
      <c r="KVB70" s="239"/>
      <c r="KVC70" s="239"/>
      <c r="KVD70" s="240"/>
      <c r="KVE70" s="239"/>
      <c r="KVF70" s="239"/>
      <c r="KVG70" s="240"/>
      <c r="KVH70" s="240"/>
      <c r="KVI70" s="240"/>
      <c r="KVJ70" s="239"/>
      <c r="KVK70" s="239"/>
      <c r="KVL70" s="240"/>
      <c r="KVM70" s="239"/>
      <c r="KVN70" s="239"/>
      <c r="KVO70" s="240"/>
      <c r="KVP70" s="240"/>
      <c r="KVQ70" s="240"/>
      <c r="KVR70" s="239"/>
      <c r="KVS70" s="239"/>
      <c r="KVT70" s="240"/>
      <c r="KVU70" s="239"/>
      <c r="KVV70" s="239"/>
      <c r="KVW70" s="240"/>
      <c r="KVX70" s="240"/>
      <c r="KVY70" s="240"/>
      <c r="KVZ70" s="239"/>
      <c r="KWA70" s="239"/>
      <c r="KWB70" s="240"/>
      <c r="KWC70" s="239"/>
      <c r="KWD70" s="239"/>
      <c r="KWE70" s="240"/>
      <c r="KWF70" s="240"/>
      <c r="KWG70" s="240"/>
      <c r="KWH70" s="239"/>
      <c r="KWI70" s="239"/>
      <c r="KWJ70" s="240"/>
      <c r="KWK70" s="239"/>
      <c r="KWL70" s="239"/>
      <c r="KWM70" s="240"/>
      <c r="KWN70" s="240"/>
      <c r="KWO70" s="240"/>
      <c r="KWP70" s="239"/>
      <c r="KWQ70" s="239"/>
      <c r="KWR70" s="240"/>
      <c r="KWS70" s="239"/>
      <c r="KWT70" s="239"/>
      <c r="KWU70" s="240"/>
      <c r="KWV70" s="240"/>
      <c r="KWW70" s="240"/>
      <c r="KWX70" s="239"/>
      <c r="KWY70" s="239"/>
      <c r="KWZ70" s="240"/>
      <c r="KXA70" s="239"/>
      <c r="KXB70" s="239"/>
      <c r="KXC70" s="240"/>
      <c r="KXD70" s="240"/>
      <c r="KXE70" s="240"/>
      <c r="KXF70" s="239"/>
      <c r="KXG70" s="239"/>
      <c r="KXH70" s="240"/>
      <c r="KXI70" s="239"/>
      <c r="KXJ70" s="239"/>
      <c r="KXK70" s="240"/>
      <c r="KXL70" s="240"/>
      <c r="KXM70" s="240"/>
      <c r="KXN70" s="239"/>
      <c r="KXO70" s="239"/>
      <c r="KXP70" s="240"/>
      <c r="KXQ70" s="239"/>
      <c r="KXR70" s="239"/>
      <c r="KXS70" s="240"/>
      <c r="KXT70" s="240"/>
      <c r="KXU70" s="240"/>
      <c r="KXV70" s="239"/>
      <c r="KXW70" s="239"/>
      <c r="KXX70" s="240"/>
      <c r="KXY70" s="239"/>
      <c r="KXZ70" s="239"/>
      <c r="KYA70" s="240"/>
      <c r="KYB70" s="240"/>
      <c r="KYC70" s="240"/>
      <c r="KYD70" s="239"/>
      <c r="KYE70" s="239"/>
      <c r="KYF70" s="240"/>
      <c r="KYG70" s="239"/>
      <c r="KYH70" s="239"/>
      <c r="KYI70" s="240"/>
      <c r="KYJ70" s="240"/>
      <c r="KYK70" s="240"/>
      <c r="KYL70" s="239"/>
      <c r="KYM70" s="239"/>
      <c r="KYN70" s="240"/>
      <c r="KYO70" s="239"/>
      <c r="KYP70" s="239"/>
      <c r="KYQ70" s="240"/>
      <c r="KYR70" s="240"/>
      <c r="KYS70" s="240"/>
      <c r="KYT70" s="239"/>
      <c r="KYU70" s="239"/>
      <c r="KYV70" s="240"/>
      <c r="KYW70" s="239"/>
      <c r="KYX70" s="239"/>
      <c r="KYY70" s="240"/>
      <c r="KYZ70" s="240"/>
      <c r="KZA70" s="240"/>
      <c r="KZB70" s="239"/>
      <c r="KZC70" s="239"/>
      <c r="KZD70" s="240"/>
      <c r="KZE70" s="239"/>
      <c r="KZF70" s="239"/>
      <c r="KZG70" s="240"/>
      <c r="KZH70" s="240"/>
      <c r="KZI70" s="240"/>
      <c r="KZJ70" s="239"/>
      <c r="KZK70" s="239"/>
      <c r="KZL70" s="240"/>
      <c r="KZM70" s="239"/>
      <c r="KZN70" s="239"/>
      <c r="KZO70" s="240"/>
      <c r="KZP70" s="240"/>
      <c r="KZQ70" s="240"/>
      <c r="KZR70" s="239"/>
      <c r="KZS70" s="239"/>
      <c r="KZT70" s="240"/>
      <c r="KZU70" s="239"/>
      <c r="KZV70" s="239"/>
      <c r="KZW70" s="240"/>
      <c r="KZX70" s="240"/>
      <c r="KZY70" s="240"/>
      <c r="KZZ70" s="239"/>
      <c r="LAA70" s="239"/>
      <c r="LAB70" s="240"/>
      <c r="LAC70" s="239"/>
      <c r="LAD70" s="239"/>
      <c r="LAE70" s="240"/>
      <c r="LAF70" s="240"/>
      <c r="LAG70" s="240"/>
      <c r="LAH70" s="239"/>
      <c r="LAI70" s="239"/>
      <c r="LAJ70" s="240"/>
      <c r="LAK70" s="239"/>
      <c r="LAL70" s="239"/>
      <c r="LAM70" s="240"/>
      <c r="LAN70" s="240"/>
      <c r="LAO70" s="240"/>
      <c r="LAP70" s="239"/>
      <c r="LAQ70" s="239"/>
      <c r="LAR70" s="240"/>
      <c r="LAS70" s="239"/>
      <c r="LAT70" s="239"/>
      <c r="LAU70" s="240"/>
      <c r="LAV70" s="240"/>
      <c r="LAW70" s="240"/>
      <c r="LAX70" s="239"/>
      <c r="LAY70" s="239"/>
      <c r="LAZ70" s="240"/>
      <c r="LBA70" s="239"/>
      <c r="LBB70" s="239"/>
      <c r="LBC70" s="240"/>
      <c r="LBD70" s="240"/>
      <c r="LBE70" s="240"/>
      <c r="LBF70" s="239"/>
      <c r="LBG70" s="239"/>
      <c r="LBH70" s="240"/>
      <c r="LBI70" s="239"/>
      <c r="LBJ70" s="239"/>
      <c r="LBK70" s="240"/>
      <c r="LBL70" s="240"/>
      <c r="LBM70" s="240"/>
      <c r="LBN70" s="239"/>
      <c r="LBO70" s="239"/>
      <c r="LBP70" s="240"/>
      <c r="LBQ70" s="239"/>
      <c r="LBR70" s="239"/>
      <c r="LBS70" s="240"/>
      <c r="LBT70" s="240"/>
      <c r="LBU70" s="240"/>
      <c r="LBV70" s="239"/>
      <c r="LBW70" s="239"/>
      <c r="LBX70" s="240"/>
      <c r="LBY70" s="239"/>
      <c r="LBZ70" s="239"/>
      <c r="LCA70" s="240"/>
      <c r="LCB70" s="240"/>
      <c r="LCC70" s="240"/>
      <c r="LCD70" s="239"/>
      <c r="LCE70" s="239"/>
      <c r="LCF70" s="240"/>
      <c r="LCG70" s="239"/>
      <c r="LCH70" s="239"/>
      <c r="LCI70" s="240"/>
      <c r="LCJ70" s="240"/>
      <c r="LCK70" s="240"/>
      <c r="LCL70" s="239"/>
      <c r="LCM70" s="239"/>
      <c r="LCN70" s="240"/>
      <c r="LCO70" s="239"/>
      <c r="LCP70" s="239"/>
      <c r="LCQ70" s="240"/>
      <c r="LCR70" s="240"/>
      <c r="LCS70" s="240"/>
      <c r="LCT70" s="239"/>
      <c r="LCU70" s="239"/>
      <c r="LCV70" s="240"/>
      <c r="LCW70" s="239"/>
      <c r="LCX70" s="239"/>
      <c r="LCY70" s="240"/>
      <c r="LCZ70" s="240"/>
      <c r="LDA70" s="240"/>
      <c r="LDB70" s="239"/>
      <c r="LDC70" s="239"/>
      <c r="LDD70" s="240"/>
      <c r="LDE70" s="239"/>
      <c r="LDF70" s="239"/>
      <c r="LDG70" s="240"/>
      <c r="LDH70" s="240"/>
      <c r="LDI70" s="240"/>
      <c r="LDJ70" s="239"/>
      <c r="LDK70" s="239"/>
      <c r="LDL70" s="240"/>
      <c r="LDM70" s="239"/>
      <c r="LDN70" s="239"/>
      <c r="LDO70" s="240"/>
      <c r="LDP70" s="240"/>
      <c r="LDQ70" s="240"/>
      <c r="LDR70" s="239"/>
      <c r="LDS70" s="239"/>
      <c r="LDT70" s="240"/>
      <c r="LDU70" s="239"/>
      <c r="LDV70" s="239"/>
      <c r="LDW70" s="240"/>
      <c r="LDX70" s="240"/>
      <c r="LDY70" s="240"/>
      <c r="LDZ70" s="239"/>
      <c r="LEA70" s="239"/>
      <c r="LEB70" s="240"/>
      <c r="LEC70" s="239"/>
      <c r="LED70" s="239"/>
      <c r="LEE70" s="240"/>
      <c r="LEF70" s="240"/>
      <c r="LEG70" s="240"/>
      <c r="LEH70" s="239"/>
      <c r="LEI70" s="239"/>
      <c r="LEJ70" s="240"/>
      <c r="LEK70" s="239"/>
      <c r="LEL70" s="239"/>
      <c r="LEM70" s="240"/>
      <c r="LEN70" s="240"/>
      <c r="LEO70" s="240"/>
      <c r="LEP70" s="239"/>
      <c r="LEQ70" s="239"/>
      <c r="LER70" s="240"/>
      <c r="LES70" s="239"/>
      <c r="LET70" s="239"/>
      <c r="LEU70" s="240"/>
      <c r="LEV70" s="240"/>
      <c r="LEW70" s="240"/>
      <c r="LEX70" s="239"/>
      <c r="LEY70" s="239"/>
      <c r="LEZ70" s="240"/>
      <c r="LFA70" s="239"/>
      <c r="LFB70" s="239"/>
      <c r="LFC70" s="240"/>
      <c r="LFD70" s="240"/>
      <c r="LFE70" s="240"/>
      <c r="LFF70" s="239"/>
      <c r="LFG70" s="239"/>
      <c r="LFH70" s="240"/>
      <c r="LFI70" s="239"/>
      <c r="LFJ70" s="239"/>
      <c r="LFK70" s="240"/>
      <c r="LFL70" s="240"/>
      <c r="LFM70" s="240"/>
      <c r="LFN70" s="239"/>
      <c r="LFO70" s="239"/>
      <c r="LFP70" s="240"/>
      <c r="LFQ70" s="239"/>
      <c r="LFR70" s="239"/>
      <c r="LFS70" s="240"/>
      <c r="LFT70" s="240"/>
      <c r="LFU70" s="240"/>
      <c r="LFV70" s="239"/>
      <c r="LFW70" s="239"/>
      <c r="LFX70" s="240"/>
      <c r="LFY70" s="239"/>
      <c r="LFZ70" s="239"/>
      <c r="LGA70" s="240"/>
      <c r="LGB70" s="240"/>
      <c r="LGC70" s="240"/>
      <c r="LGD70" s="239"/>
      <c r="LGE70" s="239"/>
      <c r="LGF70" s="240"/>
      <c r="LGG70" s="239"/>
      <c r="LGH70" s="239"/>
      <c r="LGI70" s="240"/>
      <c r="LGJ70" s="240"/>
      <c r="LGK70" s="240"/>
      <c r="LGL70" s="239"/>
      <c r="LGM70" s="239"/>
      <c r="LGN70" s="240"/>
      <c r="LGO70" s="239"/>
      <c r="LGP70" s="239"/>
      <c r="LGQ70" s="240"/>
      <c r="LGR70" s="240"/>
      <c r="LGS70" s="240"/>
      <c r="LGT70" s="239"/>
      <c r="LGU70" s="239"/>
      <c r="LGV70" s="240"/>
      <c r="LGW70" s="239"/>
      <c r="LGX70" s="239"/>
      <c r="LGY70" s="240"/>
      <c r="LGZ70" s="240"/>
      <c r="LHA70" s="240"/>
      <c r="LHB70" s="239"/>
      <c r="LHC70" s="239"/>
      <c r="LHD70" s="240"/>
      <c r="LHE70" s="239"/>
      <c r="LHF70" s="239"/>
      <c r="LHG70" s="240"/>
      <c r="LHH70" s="240"/>
      <c r="LHI70" s="240"/>
      <c r="LHJ70" s="239"/>
      <c r="LHK70" s="239"/>
      <c r="LHL70" s="240"/>
      <c r="LHM70" s="239"/>
      <c r="LHN70" s="239"/>
      <c r="LHO70" s="240"/>
      <c r="LHP70" s="240"/>
      <c r="LHQ70" s="240"/>
      <c r="LHR70" s="239"/>
      <c r="LHS70" s="239"/>
      <c r="LHT70" s="240"/>
      <c r="LHU70" s="239"/>
      <c r="LHV70" s="239"/>
      <c r="LHW70" s="240"/>
      <c r="LHX70" s="240"/>
      <c r="LHY70" s="240"/>
      <c r="LHZ70" s="239"/>
      <c r="LIA70" s="239"/>
      <c r="LIB70" s="240"/>
      <c r="LIC70" s="239"/>
      <c r="LID70" s="239"/>
      <c r="LIE70" s="240"/>
      <c r="LIF70" s="240"/>
      <c r="LIG70" s="240"/>
      <c r="LIH70" s="239"/>
      <c r="LII70" s="239"/>
      <c r="LIJ70" s="240"/>
      <c r="LIK70" s="239"/>
      <c r="LIL70" s="239"/>
      <c r="LIM70" s="240"/>
      <c r="LIN70" s="240"/>
      <c r="LIO70" s="240"/>
      <c r="LIP70" s="239"/>
      <c r="LIQ70" s="239"/>
      <c r="LIR70" s="240"/>
      <c r="LIS70" s="239"/>
      <c r="LIT70" s="239"/>
      <c r="LIU70" s="240"/>
      <c r="LIV70" s="240"/>
      <c r="LIW70" s="240"/>
      <c r="LIX70" s="239"/>
      <c r="LIY70" s="239"/>
      <c r="LIZ70" s="240"/>
      <c r="LJA70" s="239"/>
      <c r="LJB70" s="239"/>
      <c r="LJC70" s="240"/>
      <c r="LJD70" s="240"/>
      <c r="LJE70" s="240"/>
      <c r="LJF70" s="239"/>
      <c r="LJG70" s="239"/>
      <c r="LJH70" s="240"/>
      <c r="LJI70" s="239"/>
      <c r="LJJ70" s="239"/>
      <c r="LJK70" s="240"/>
      <c r="LJL70" s="240"/>
      <c r="LJM70" s="240"/>
      <c r="LJN70" s="239"/>
      <c r="LJO70" s="239"/>
      <c r="LJP70" s="240"/>
      <c r="LJQ70" s="239"/>
      <c r="LJR70" s="239"/>
      <c r="LJS70" s="240"/>
      <c r="LJT70" s="240"/>
      <c r="LJU70" s="240"/>
      <c r="LJV70" s="239"/>
      <c r="LJW70" s="239"/>
      <c r="LJX70" s="240"/>
      <c r="LJY70" s="239"/>
      <c r="LJZ70" s="239"/>
      <c r="LKA70" s="240"/>
      <c r="LKB70" s="240"/>
      <c r="LKC70" s="240"/>
      <c r="LKD70" s="239"/>
      <c r="LKE70" s="239"/>
      <c r="LKF70" s="240"/>
      <c r="LKG70" s="239"/>
      <c r="LKH70" s="239"/>
      <c r="LKI70" s="240"/>
      <c r="LKJ70" s="240"/>
      <c r="LKK70" s="240"/>
      <c r="LKL70" s="239"/>
      <c r="LKM70" s="239"/>
      <c r="LKN70" s="240"/>
      <c r="LKO70" s="239"/>
      <c r="LKP70" s="239"/>
      <c r="LKQ70" s="240"/>
      <c r="LKR70" s="240"/>
      <c r="LKS70" s="240"/>
      <c r="LKT70" s="239"/>
      <c r="LKU70" s="239"/>
      <c r="LKV70" s="240"/>
      <c r="LKW70" s="239"/>
      <c r="LKX70" s="239"/>
      <c r="LKY70" s="240"/>
      <c r="LKZ70" s="240"/>
      <c r="LLA70" s="240"/>
      <c r="LLB70" s="239"/>
      <c r="LLC70" s="239"/>
      <c r="LLD70" s="240"/>
      <c r="LLE70" s="239"/>
      <c r="LLF70" s="239"/>
      <c r="LLG70" s="240"/>
      <c r="LLH70" s="240"/>
      <c r="LLI70" s="240"/>
      <c r="LLJ70" s="239"/>
      <c r="LLK70" s="239"/>
      <c r="LLL70" s="240"/>
      <c r="LLM70" s="239"/>
      <c r="LLN70" s="239"/>
      <c r="LLO70" s="240"/>
      <c r="LLP70" s="240"/>
      <c r="LLQ70" s="240"/>
      <c r="LLR70" s="239"/>
      <c r="LLS70" s="239"/>
      <c r="LLT70" s="240"/>
      <c r="LLU70" s="239"/>
      <c r="LLV70" s="239"/>
      <c r="LLW70" s="240"/>
      <c r="LLX70" s="240"/>
      <c r="LLY70" s="240"/>
      <c r="LLZ70" s="239"/>
      <c r="LMA70" s="239"/>
      <c r="LMB70" s="240"/>
      <c r="LMC70" s="239"/>
      <c r="LMD70" s="239"/>
      <c r="LME70" s="240"/>
      <c r="LMF70" s="240"/>
      <c r="LMG70" s="240"/>
      <c r="LMH70" s="239"/>
      <c r="LMI70" s="239"/>
      <c r="LMJ70" s="240"/>
      <c r="LMK70" s="239"/>
      <c r="LML70" s="239"/>
      <c r="LMM70" s="240"/>
      <c r="LMN70" s="240"/>
      <c r="LMO70" s="240"/>
      <c r="LMP70" s="239"/>
      <c r="LMQ70" s="239"/>
      <c r="LMR70" s="240"/>
      <c r="LMS70" s="239"/>
      <c r="LMT70" s="239"/>
      <c r="LMU70" s="240"/>
      <c r="LMV70" s="240"/>
      <c r="LMW70" s="240"/>
      <c r="LMX70" s="239"/>
      <c r="LMY70" s="239"/>
      <c r="LMZ70" s="240"/>
      <c r="LNA70" s="239"/>
      <c r="LNB70" s="239"/>
      <c r="LNC70" s="240"/>
      <c r="LND70" s="240"/>
      <c r="LNE70" s="240"/>
      <c r="LNF70" s="239"/>
      <c r="LNG70" s="239"/>
      <c r="LNH70" s="240"/>
      <c r="LNI70" s="239"/>
      <c r="LNJ70" s="239"/>
      <c r="LNK70" s="240"/>
      <c r="LNL70" s="240"/>
      <c r="LNM70" s="240"/>
      <c r="LNN70" s="239"/>
      <c r="LNO70" s="239"/>
      <c r="LNP70" s="240"/>
      <c r="LNQ70" s="239"/>
      <c r="LNR70" s="239"/>
      <c r="LNS70" s="240"/>
      <c r="LNT70" s="240"/>
      <c r="LNU70" s="240"/>
      <c r="LNV70" s="239"/>
      <c r="LNW70" s="239"/>
      <c r="LNX70" s="240"/>
      <c r="LNY70" s="239"/>
      <c r="LNZ70" s="239"/>
      <c r="LOA70" s="240"/>
      <c r="LOB70" s="240"/>
      <c r="LOC70" s="240"/>
      <c r="LOD70" s="239"/>
      <c r="LOE70" s="239"/>
      <c r="LOF70" s="240"/>
      <c r="LOG70" s="239"/>
      <c r="LOH70" s="239"/>
      <c r="LOI70" s="240"/>
      <c r="LOJ70" s="240"/>
      <c r="LOK70" s="240"/>
      <c r="LOL70" s="239"/>
      <c r="LOM70" s="239"/>
      <c r="LON70" s="240"/>
      <c r="LOO70" s="239"/>
      <c r="LOP70" s="239"/>
      <c r="LOQ70" s="240"/>
      <c r="LOR70" s="240"/>
      <c r="LOS70" s="240"/>
      <c r="LOT70" s="239"/>
      <c r="LOU70" s="239"/>
      <c r="LOV70" s="240"/>
      <c r="LOW70" s="239"/>
      <c r="LOX70" s="239"/>
      <c r="LOY70" s="240"/>
      <c r="LOZ70" s="240"/>
      <c r="LPA70" s="240"/>
      <c r="LPB70" s="239"/>
      <c r="LPC70" s="239"/>
      <c r="LPD70" s="240"/>
      <c r="LPE70" s="239"/>
      <c r="LPF70" s="239"/>
      <c r="LPG70" s="240"/>
      <c r="LPH70" s="240"/>
      <c r="LPI70" s="240"/>
      <c r="LPJ70" s="239"/>
      <c r="LPK70" s="239"/>
      <c r="LPL70" s="240"/>
      <c r="LPM70" s="239"/>
      <c r="LPN70" s="239"/>
      <c r="LPO70" s="240"/>
      <c r="LPP70" s="240"/>
      <c r="LPQ70" s="240"/>
      <c r="LPR70" s="239"/>
      <c r="LPS70" s="239"/>
      <c r="LPT70" s="240"/>
      <c r="LPU70" s="239"/>
      <c r="LPV70" s="239"/>
      <c r="LPW70" s="240"/>
      <c r="LPX70" s="240"/>
      <c r="LPY70" s="240"/>
      <c r="LPZ70" s="239"/>
      <c r="LQA70" s="239"/>
      <c r="LQB70" s="240"/>
      <c r="LQC70" s="239"/>
      <c r="LQD70" s="239"/>
      <c r="LQE70" s="240"/>
      <c r="LQF70" s="240"/>
      <c r="LQG70" s="240"/>
      <c r="LQH70" s="239"/>
      <c r="LQI70" s="239"/>
      <c r="LQJ70" s="240"/>
      <c r="LQK70" s="239"/>
      <c r="LQL70" s="239"/>
      <c r="LQM70" s="240"/>
      <c r="LQN70" s="240"/>
      <c r="LQO70" s="240"/>
      <c r="LQP70" s="239"/>
      <c r="LQQ70" s="239"/>
      <c r="LQR70" s="240"/>
      <c r="LQS70" s="239"/>
      <c r="LQT70" s="239"/>
      <c r="LQU70" s="240"/>
      <c r="LQV70" s="240"/>
      <c r="LQW70" s="240"/>
      <c r="LQX70" s="239"/>
      <c r="LQY70" s="239"/>
      <c r="LQZ70" s="240"/>
      <c r="LRA70" s="239"/>
      <c r="LRB70" s="239"/>
      <c r="LRC70" s="240"/>
      <c r="LRD70" s="240"/>
      <c r="LRE70" s="240"/>
      <c r="LRF70" s="239"/>
      <c r="LRG70" s="239"/>
      <c r="LRH70" s="240"/>
      <c r="LRI70" s="239"/>
      <c r="LRJ70" s="239"/>
      <c r="LRK70" s="240"/>
      <c r="LRL70" s="240"/>
      <c r="LRM70" s="240"/>
      <c r="LRN70" s="239"/>
      <c r="LRO70" s="239"/>
      <c r="LRP70" s="240"/>
      <c r="LRQ70" s="239"/>
      <c r="LRR70" s="239"/>
      <c r="LRS70" s="240"/>
      <c r="LRT70" s="240"/>
      <c r="LRU70" s="240"/>
      <c r="LRV70" s="239"/>
      <c r="LRW70" s="239"/>
      <c r="LRX70" s="240"/>
      <c r="LRY70" s="239"/>
      <c r="LRZ70" s="239"/>
      <c r="LSA70" s="240"/>
      <c r="LSB70" s="240"/>
      <c r="LSC70" s="240"/>
      <c r="LSD70" s="239"/>
      <c r="LSE70" s="239"/>
      <c r="LSF70" s="240"/>
      <c r="LSG70" s="239"/>
      <c r="LSH70" s="239"/>
      <c r="LSI70" s="240"/>
      <c r="LSJ70" s="240"/>
      <c r="LSK70" s="240"/>
      <c r="LSL70" s="239"/>
      <c r="LSM70" s="239"/>
      <c r="LSN70" s="240"/>
      <c r="LSO70" s="239"/>
      <c r="LSP70" s="239"/>
      <c r="LSQ70" s="240"/>
      <c r="LSR70" s="240"/>
      <c r="LSS70" s="240"/>
      <c r="LST70" s="239"/>
      <c r="LSU70" s="239"/>
      <c r="LSV70" s="240"/>
      <c r="LSW70" s="239"/>
      <c r="LSX70" s="239"/>
      <c r="LSY70" s="240"/>
      <c r="LSZ70" s="240"/>
      <c r="LTA70" s="240"/>
      <c r="LTB70" s="239"/>
      <c r="LTC70" s="239"/>
      <c r="LTD70" s="240"/>
      <c r="LTE70" s="239"/>
      <c r="LTF70" s="239"/>
      <c r="LTG70" s="240"/>
      <c r="LTH70" s="240"/>
      <c r="LTI70" s="240"/>
      <c r="LTJ70" s="239"/>
      <c r="LTK70" s="239"/>
      <c r="LTL70" s="240"/>
      <c r="LTM70" s="239"/>
      <c r="LTN70" s="239"/>
      <c r="LTO70" s="240"/>
      <c r="LTP70" s="240"/>
      <c r="LTQ70" s="240"/>
      <c r="LTR70" s="239"/>
      <c r="LTS70" s="239"/>
      <c r="LTT70" s="240"/>
      <c r="LTU70" s="239"/>
      <c r="LTV70" s="239"/>
      <c r="LTW70" s="240"/>
      <c r="LTX70" s="240"/>
      <c r="LTY70" s="240"/>
      <c r="LTZ70" s="239"/>
      <c r="LUA70" s="239"/>
      <c r="LUB70" s="240"/>
      <c r="LUC70" s="239"/>
      <c r="LUD70" s="239"/>
      <c r="LUE70" s="240"/>
      <c r="LUF70" s="240"/>
      <c r="LUG70" s="240"/>
      <c r="LUH70" s="239"/>
      <c r="LUI70" s="239"/>
      <c r="LUJ70" s="240"/>
      <c r="LUK70" s="239"/>
      <c r="LUL70" s="239"/>
      <c r="LUM70" s="240"/>
      <c r="LUN70" s="240"/>
      <c r="LUO70" s="240"/>
      <c r="LUP70" s="239"/>
      <c r="LUQ70" s="239"/>
      <c r="LUR70" s="240"/>
      <c r="LUS70" s="239"/>
      <c r="LUT70" s="239"/>
      <c r="LUU70" s="240"/>
      <c r="LUV70" s="240"/>
      <c r="LUW70" s="240"/>
      <c r="LUX70" s="239"/>
      <c r="LUY70" s="239"/>
      <c r="LUZ70" s="240"/>
      <c r="LVA70" s="239"/>
      <c r="LVB70" s="239"/>
      <c r="LVC70" s="240"/>
      <c r="LVD70" s="240"/>
      <c r="LVE70" s="240"/>
      <c r="LVF70" s="239"/>
      <c r="LVG70" s="239"/>
      <c r="LVH70" s="240"/>
      <c r="LVI70" s="239"/>
      <c r="LVJ70" s="239"/>
      <c r="LVK70" s="240"/>
      <c r="LVL70" s="240"/>
      <c r="LVM70" s="240"/>
      <c r="LVN70" s="239"/>
      <c r="LVO70" s="239"/>
      <c r="LVP70" s="240"/>
      <c r="LVQ70" s="239"/>
      <c r="LVR70" s="239"/>
      <c r="LVS70" s="240"/>
      <c r="LVT70" s="240"/>
      <c r="LVU70" s="240"/>
      <c r="LVV70" s="239"/>
      <c r="LVW70" s="239"/>
      <c r="LVX70" s="240"/>
      <c r="LVY70" s="239"/>
      <c r="LVZ70" s="239"/>
      <c r="LWA70" s="240"/>
      <c r="LWB70" s="240"/>
      <c r="LWC70" s="240"/>
      <c r="LWD70" s="239"/>
      <c r="LWE70" s="239"/>
      <c r="LWF70" s="240"/>
      <c r="LWG70" s="239"/>
      <c r="LWH70" s="239"/>
      <c r="LWI70" s="240"/>
      <c r="LWJ70" s="240"/>
      <c r="LWK70" s="240"/>
      <c r="LWL70" s="239"/>
      <c r="LWM70" s="239"/>
      <c r="LWN70" s="240"/>
      <c r="LWO70" s="239"/>
      <c r="LWP70" s="239"/>
      <c r="LWQ70" s="240"/>
      <c r="LWR70" s="240"/>
      <c r="LWS70" s="240"/>
      <c r="LWT70" s="239"/>
      <c r="LWU70" s="239"/>
      <c r="LWV70" s="240"/>
      <c r="LWW70" s="239"/>
      <c r="LWX70" s="239"/>
      <c r="LWY70" s="240"/>
      <c r="LWZ70" s="240"/>
      <c r="LXA70" s="240"/>
      <c r="LXB70" s="239"/>
      <c r="LXC70" s="239"/>
      <c r="LXD70" s="240"/>
      <c r="LXE70" s="239"/>
      <c r="LXF70" s="239"/>
      <c r="LXG70" s="240"/>
      <c r="LXH70" s="240"/>
      <c r="LXI70" s="240"/>
      <c r="LXJ70" s="239"/>
      <c r="LXK70" s="239"/>
      <c r="LXL70" s="240"/>
      <c r="LXM70" s="239"/>
      <c r="LXN70" s="239"/>
      <c r="LXO70" s="240"/>
      <c r="LXP70" s="240"/>
      <c r="LXQ70" s="240"/>
      <c r="LXR70" s="239"/>
      <c r="LXS70" s="239"/>
      <c r="LXT70" s="240"/>
      <c r="LXU70" s="239"/>
      <c r="LXV70" s="239"/>
      <c r="LXW70" s="240"/>
      <c r="LXX70" s="240"/>
      <c r="LXY70" s="240"/>
      <c r="LXZ70" s="239"/>
      <c r="LYA70" s="239"/>
      <c r="LYB70" s="240"/>
      <c r="LYC70" s="239"/>
      <c r="LYD70" s="239"/>
      <c r="LYE70" s="240"/>
      <c r="LYF70" s="240"/>
      <c r="LYG70" s="240"/>
      <c r="LYH70" s="239"/>
      <c r="LYI70" s="239"/>
      <c r="LYJ70" s="240"/>
      <c r="LYK70" s="239"/>
      <c r="LYL70" s="239"/>
      <c r="LYM70" s="240"/>
      <c r="LYN70" s="240"/>
      <c r="LYO70" s="240"/>
      <c r="LYP70" s="239"/>
      <c r="LYQ70" s="239"/>
      <c r="LYR70" s="240"/>
      <c r="LYS70" s="239"/>
      <c r="LYT70" s="239"/>
      <c r="LYU70" s="240"/>
      <c r="LYV70" s="240"/>
      <c r="LYW70" s="240"/>
      <c r="LYX70" s="239"/>
      <c r="LYY70" s="239"/>
      <c r="LYZ70" s="240"/>
      <c r="LZA70" s="239"/>
      <c r="LZB70" s="239"/>
      <c r="LZC70" s="240"/>
      <c r="LZD70" s="240"/>
      <c r="LZE70" s="240"/>
      <c r="LZF70" s="239"/>
      <c r="LZG70" s="239"/>
      <c r="LZH70" s="240"/>
      <c r="LZI70" s="239"/>
      <c r="LZJ70" s="239"/>
      <c r="LZK70" s="240"/>
      <c r="LZL70" s="240"/>
      <c r="LZM70" s="240"/>
      <c r="LZN70" s="239"/>
      <c r="LZO70" s="239"/>
      <c r="LZP70" s="240"/>
      <c r="LZQ70" s="239"/>
      <c r="LZR70" s="239"/>
      <c r="LZS70" s="240"/>
      <c r="LZT70" s="240"/>
      <c r="LZU70" s="240"/>
      <c r="LZV70" s="239"/>
      <c r="LZW70" s="239"/>
      <c r="LZX70" s="240"/>
      <c r="LZY70" s="239"/>
      <c r="LZZ70" s="239"/>
      <c r="MAA70" s="240"/>
      <c r="MAB70" s="240"/>
      <c r="MAC70" s="240"/>
      <c r="MAD70" s="239"/>
      <c r="MAE70" s="239"/>
      <c r="MAF70" s="240"/>
      <c r="MAG70" s="239"/>
      <c r="MAH70" s="239"/>
      <c r="MAI70" s="240"/>
      <c r="MAJ70" s="240"/>
      <c r="MAK70" s="240"/>
      <c r="MAL70" s="239"/>
      <c r="MAM70" s="239"/>
      <c r="MAN70" s="240"/>
      <c r="MAO70" s="239"/>
      <c r="MAP70" s="239"/>
      <c r="MAQ70" s="240"/>
      <c r="MAR70" s="240"/>
      <c r="MAS70" s="240"/>
      <c r="MAT70" s="239"/>
      <c r="MAU70" s="239"/>
      <c r="MAV70" s="240"/>
      <c r="MAW70" s="239"/>
      <c r="MAX70" s="239"/>
      <c r="MAY70" s="240"/>
      <c r="MAZ70" s="240"/>
      <c r="MBA70" s="240"/>
      <c r="MBB70" s="239"/>
      <c r="MBC70" s="239"/>
      <c r="MBD70" s="240"/>
      <c r="MBE70" s="239"/>
      <c r="MBF70" s="239"/>
      <c r="MBG70" s="240"/>
      <c r="MBH70" s="240"/>
      <c r="MBI70" s="240"/>
      <c r="MBJ70" s="239"/>
      <c r="MBK70" s="239"/>
      <c r="MBL70" s="240"/>
      <c r="MBM70" s="239"/>
      <c r="MBN70" s="239"/>
      <c r="MBO70" s="240"/>
      <c r="MBP70" s="240"/>
      <c r="MBQ70" s="240"/>
      <c r="MBR70" s="239"/>
      <c r="MBS70" s="239"/>
      <c r="MBT70" s="240"/>
      <c r="MBU70" s="239"/>
      <c r="MBV70" s="239"/>
      <c r="MBW70" s="240"/>
      <c r="MBX70" s="240"/>
      <c r="MBY70" s="240"/>
      <c r="MBZ70" s="239"/>
      <c r="MCA70" s="239"/>
      <c r="MCB70" s="240"/>
      <c r="MCC70" s="239"/>
      <c r="MCD70" s="239"/>
      <c r="MCE70" s="240"/>
      <c r="MCF70" s="240"/>
      <c r="MCG70" s="240"/>
      <c r="MCH70" s="239"/>
      <c r="MCI70" s="239"/>
      <c r="MCJ70" s="240"/>
      <c r="MCK70" s="239"/>
      <c r="MCL70" s="239"/>
      <c r="MCM70" s="240"/>
      <c r="MCN70" s="240"/>
      <c r="MCO70" s="240"/>
      <c r="MCP70" s="239"/>
      <c r="MCQ70" s="239"/>
      <c r="MCR70" s="240"/>
      <c r="MCS70" s="239"/>
      <c r="MCT70" s="239"/>
      <c r="MCU70" s="240"/>
      <c r="MCV70" s="240"/>
      <c r="MCW70" s="240"/>
      <c r="MCX70" s="239"/>
      <c r="MCY70" s="239"/>
      <c r="MCZ70" s="240"/>
      <c r="MDA70" s="239"/>
      <c r="MDB70" s="239"/>
      <c r="MDC70" s="240"/>
      <c r="MDD70" s="240"/>
      <c r="MDE70" s="240"/>
      <c r="MDF70" s="239"/>
      <c r="MDG70" s="239"/>
      <c r="MDH70" s="240"/>
      <c r="MDI70" s="239"/>
      <c r="MDJ70" s="239"/>
      <c r="MDK70" s="240"/>
      <c r="MDL70" s="240"/>
      <c r="MDM70" s="240"/>
      <c r="MDN70" s="239"/>
      <c r="MDO70" s="239"/>
      <c r="MDP70" s="240"/>
      <c r="MDQ70" s="239"/>
      <c r="MDR70" s="239"/>
      <c r="MDS70" s="240"/>
      <c r="MDT70" s="240"/>
      <c r="MDU70" s="240"/>
      <c r="MDV70" s="239"/>
      <c r="MDW70" s="239"/>
      <c r="MDX70" s="240"/>
      <c r="MDY70" s="239"/>
      <c r="MDZ70" s="239"/>
      <c r="MEA70" s="240"/>
      <c r="MEB70" s="240"/>
      <c r="MEC70" s="240"/>
      <c r="MED70" s="239"/>
      <c r="MEE70" s="239"/>
      <c r="MEF70" s="240"/>
      <c r="MEG70" s="239"/>
      <c r="MEH70" s="239"/>
      <c r="MEI70" s="240"/>
      <c r="MEJ70" s="240"/>
      <c r="MEK70" s="240"/>
      <c r="MEL70" s="239"/>
      <c r="MEM70" s="239"/>
      <c r="MEN70" s="240"/>
      <c r="MEO70" s="239"/>
      <c r="MEP70" s="239"/>
      <c r="MEQ70" s="240"/>
      <c r="MER70" s="240"/>
      <c r="MES70" s="240"/>
      <c r="MET70" s="239"/>
      <c r="MEU70" s="239"/>
      <c r="MEV70" s="240"/>
      <c r="MEW70" s="239"/>
      <c r="MEX70" s="239"/>
      <c r="MEY70" s="240"/>
      <c r="MEZ70" s="240"/>
      <c r="MFA70" s="240"/>
      <c r="MFB70" s="239"/>
      <c r="MFC70" s="239"/>
      <c r="MFD70" s="240"/>
      <c r="MFE70" s="239"/>
      <c r="MFF70" s="239"/>
      <c r="MFG70" s="240"/>
      <c r="MFH70" s="240"/>
      <c r="MFI70" s="240"/>
      <c r="MFJ70" s="239"/>
      <c r="MFK70" s="239"/>
      <c r="MFL70" s="240"/>
      <c r="MFM70" s="239"/>
      <c r="MFN70" s="239"/>
      <c r="MFO70" s="240"/>
      <c r="MFP70" s="240"/>
      <c r="MFQ70" s="240"/>
      <c r="MFR70" s="239"/>
      <c r="MFS70" s="239"/>
      <c r="MFT70" s="240"/>
      <c r="MFU70" s="239"/>
      <c r="MFV70" s="239"/>
      <c r="MFW70" s="240"/>
      <c r="MFX70" s="240"/>
      <c r="MFY70" s="240"/>
      <c r="MFZ70" s="239"/>
      <c r="MGA70" s="239"/>
      <c r="MGB70" s="240"/>
      <c r="MGC70" s="239"/>
      <c r="MGD70" s="239"/>
      <c r="MGE70" s="240"/>
      <c r="MGF70" s="240"/>
      <c r="MGG70" s="240"/>
      <c r="MGH70" s="239"/>
      <c r="MGI70" s="239"/>
      <c r="MGJ70" s="240"/>
      <c r="MGK70" s="239"/>
      <c r="MGL70" s="239"/>
      <c r="MGM70" s="240"/>
      <c r="MGN70" s="240"/>
      <c r="MGO70" s="240"/>
      <c r="MGP70" s="239"/>
      <c r="MGQ70" s="239"/>
      <c r="MGR70" s="240"/>
      <c r="MGS70" s="239"/>
      <c r="MGT70" s="239"/>
      <c r="MGU70" s="240"/>
      <c r="MGV70" s="240"/>
      <c r="MGW70" s="240"/>
      <c r="MGX70" s="239"/>
      <c r="MGY70" s="239"/>
      <c r="MGZ70" s="240"/>
      <c r="MHA70" s="239"/>
      <c r="MHB70" s="239"/>
      <c r="MHC70" s="240"/>
      <c r="MHD70" s="240"/>
      <c r="MHE70" s="240"/>
      <c r="MHF70" s="239"/>
      <c r="MHG70" s="239"/>
      <c r="MHH70" s="240"/>
      <c r="MHI70" s="239"/>
      <c r="MHJ70" s="239"/>
      <c r="MHK70" s="240"/>
      <c r="MHL70" s="240"/>
      <c r="MHM70" s="240"/>
      <c r="MHN70" s="239"/>
      <c r="MHO70" s="239"/>
      <c r="MHP70" s="240"/>
      <c r="MHQ70" s="239"/>
      <c r="MHR70" s="239"/>
      <c r="MHS70" s="240"/>
      <c r="MHT70" s="240"/>
      <c r="MHU70" s="240"/>
      <c r="MHV70" s="239"/>
      <c r="MHW70" s="239"/>
      <c r="MHX70" s="240"/>
      <c r="MHY70" s="239"/>
      <c r="MHZ70" s="239"/>
      <c r="MIA70" s="240"/>
      <c r="MIB70" s="240"/>
      <c r="MIC70" s="240"/>
      <c r="MID70" s="239"/>
      <c r="MIE70" s="239"/>
      <c r="MIF70" s="240"/>
      <c r="MIG70" s="239"/>
      <c r="MIH70" s="239"/>
      <c r="MII70" s="240"/>
      <c r="MIJ70" s="240"/>
      <c r="MIK70" s="240"/>
      <c r="MIL70" s="239"/>
      <c r="MIM70" s="239"/>
      <c r="MIN70" s="240"/>
      <c r="MIO70" s="239"/>
      <c r="MIP70" s="239"/>
      <c r="MIQ70" s="240"/>
      <c r="MIR70" s="240"/>
      <c r="MIS70" s="240"/>
      <c r="MIT70" s="239"/>
      <c r="MIU70" s="239"/>
      <c r="MIV70" s="240"/>
      <c r="MIW70" s="239"/>
      <c r="MIX70" s="239"/>
      <c r="MIY70" s="240"/>
      <c r="MIZ70" s="240"/>
      <c r="MJA70" s="240"/>
      <c r="MJB70" s="239"/>
      <c r="MJC70" s="239"/>
      <c r="MJD70" s="240"/>
      <c r="MJE70" s="239"/>
      <c r="MJF70" s="239"/>
      <c r="MJG70" s="240"/>
      <c r="MJH70" s="240"/>
      <c r="MJI70" s="240"/>
      <c r="MJJ70" s="239"/>
      <c r="MJK70" s="239"/>
      <c r="MJL70" s="240"/>
      <c r="MJM70" s="239"/>
      <c r="MJN70" s="239"/>
      <c r="MJO70" s="240"/>
      <c r="MJP70" s="240"/>
      <c r="MJQ70" s="240"/>
      <c r="MJR70" s="239"/>
      <c r="MJS70" s="239"/>
      <c r="MJT70" s="240"/>
      <c r="MJU70" s="239"/>
      <c r="MJV70" s="239"/>
      <c r="MJW70" s="240"/>
      <c r="MJX70" s="240"/>
      <c r="MJY70" s="240"/>
      <c r="MJZ70" s="239"/>
      <c r="MKA70" s="239"/>
      <c r="MKB70" s="240"/>
      <c r="MKC70" s="239"/>
      <c r="MKD70" s="239"/>
      <c r="MKE70" s="240"/>
      <c r="MKF70" s="240"/>
      <c r="MKG70" s="240"/>
      <c r="MKH70" s="239"/>
      <c r="MKI70" s="239"/>
      <c r="MKJ70" s="240"/>
      <c r="MKK70" s="239"/>
      <c r="MKL70" s="239"/>
      <c r="MKM70" s="240"/>
      <c r="MKN70" s="240"/>
      <c r="MKO70" s="240"/>
      <c r="MKP70" s="239"/>
      <c r="MKQ70" s="239"/>
      <c r="MKR70" s="240"/>
      <c r="MKS70" s="239"/>
      <c r="MKT70" s="239"/>
      <c r="MKU70" s="240"/>
      <c r="MKV70" s="240"/>
      <c r="MKW70" s="240"/>
      <c r="MKX70" s="239"/>
      <c r="MKY70" s="239"/>
      <c r="MKZ70" s="240"/>
      <c r="MLA70" s="239"/>
      <c r="MLB70" s="239"/>
      <c r="MLC70" s="240"/>
      <c r="MLD70" s="240"/>
      <c r="MLE70" s="240"/>
      <c r="MLF70" s="239"/>
      <c r="MLG70" s="239"/>
      <c r="MLH70" s="240"/>
      <c r="MLI70" s="239"/>
      <c r="MLJ70" s="239"/>
      <c r="MLK70" s="240"/>
      <c r="MLL70" s="240"/>
      <c r="MLM70" s="240"/>
      <c r="MLN70" s="239"/>
      <c r="MLO70" s="239"/>
      <c r="MLP70" s="240"/>
      <c r="MLQ70" s="239"/>
      <c r="MLR70" s="239"/>
      <c r="MLS70" s="240"/>
      <c r="MLT70" s="240"/>
      <c r="MLU70" s="240"/>
      <c r="MLV70" s="239"/>
      <c r="MLW70" s="239"/>
      <c r="MLX70" s="240"/>
      <c r="MLY70" s="239"/>
      <c r="MLZ70" s="239"/>
      <c r="MMA70" s="240"/>
      <c r="MMB70" s="240"/>
      <c r="MMC70" s="240"/>
      <c r="MMD70" s="239"/>
      <c r="MME70" s="239"/>
      <c r="MMF70" s="240"/>
      <c r="MMG70" s="239"/>
      <c r="MMH70" s="239"/>
      <c r="MMI70" s="240"/>
      <c r="MMJ70" s="240"/>
      <c r="MMK70" s="240"/>
      <c r="MML70" s="239"/>
      <c r="MMM70" s="239"/>
      <c r="MMN70" s="240"/>
      <c r="MMO70" s="239"/>
      <c r="MMP70" s="239"/>
      <c r="MMQ70" s="240"/>
      <c r="MMR70" s="240"/>
      <c r="MMS70" s="240"/>
      <c r="MMT70" s="239"/>
      <c r="MMU70" s="239"/>
      <c r="MMV70" s="240"/>
      <c r="MMW70" s="239"/>
      <c r="MMX70" s="239"/>
      <c r="MMY70" s="240"/>
      <c r="MMZ70" s="240"/>
      <c r="MNA70" s="240"/>
      <c r="MNB70" s="239"/>
      <c r="MNC70" s="239"/>
      <c r="MND70" s="240"/>
      <c r="MNE70" s="239"/>
      <c r="MNF70" s="239"/>
      <c r="MNG70" s="240"/>
      <c r="MNH70" s="240"/>
      <c r="MNI70" s="240"/>
      <c r="MNJ70" s="239"/>
      <c r="MNK70" s="239"/>
      <c r="MNL70" s="240"/>
      <c r="MNM70" s="239"/>
      <c r="MNN70" s="239"/>
      <c r="MNO70" s="240"/>
      <c r="MNP70" s="240"/>
      <c r="MNQ70" s="240"/>
      <c r="MNR70" s="239"/>
      <c r="MNS70" s="239"/>
      <c r="MNT70" s="240"/>
      <c r="MNU70" s="239"/>
      <c r="MNV70" s="239"/>
      <c r="MNW70" s="240"/>
      <c r="MNX70" s="240"/>
      <c r="MNY70" s="240"/>
      <c r="MNZ70" s="239"/>
      <c r="MOA70" s="239"/>
      <c r="MOB70" s="240"/>
      <c r="MOC70" s="239"/>
      <c r="MOD70" s="239"/>
      <c r="MOE70" s="240"/>
      <c r="MOF70" s="240"/>
      <c r="MOG70" s="240"/>
      <c r="MOH70" s="239"/>
      <c r="MOI70" s="239"/>
      <c r="MOJ70" s="240"/>
      <c r="MOK70" s="239"/>
      <c r="MOL70" s="239"/>
      <c r="MOM70" s="240"/>
      <c r="MON70" s="240"/>
      <c r="MOO70" s="240"/>
      <c r="MOP70" s="239"/>
      <c r="MOQ70" s="239"/>
      <c r="MOR70" s="240"/>
      <c r="MOS70" s="239"/>
      <c r="MOT70" s="239"/>
      <c r="MOU70" s="240"/>
      <c r="MOV70" s="240"/>
      <c r="MOW70" s="240"/>
      <c r="MOX70" s="239"/>
      <c r="MOY70" s="239"/>
      <c r="MOZ70" s="240"/>
      <c r="MPA70" s="239"/>
      <c r="MPB70" s="239"/>
      <c r="MPC70" s="240"/>
      <c r="MPD70" s="240"/>
      <c r="MPE70" s="240"/>
      <c r="MPF70" s="239"/>
      <c r="MPG70" s="239"/>
      <c r="MPH70" s="240"/>
      <c r="MPI70" s="239"/>
      <c r="MPJ70" s="239"/>
      <c r="MPK70" s="240"/>
      <c r="MPL70" s="240"/>
      <c r="MPM70" s="240"/>
      <c r="MPN70" s="239"/>
      <c r="MPO70" s="239"/>
      <c r="MPP70" s="240"/>
      <c r="MPQ70" s="239"/>
      <c r="MPR70" s="239"/>
      <c r="MPS70" s="240"/>
      <c r="MPT70" s="240"/>
      <c r="MPU70" s="240"/>
      <c r="MPV70" s="239"/>
      <c r="MPW70" s="239"/>
      <c r="MPX70" s="240"/>
      <c r="MPY70" s="239"/>
      <c r="MPZ70" s="239"/>
      <c r="MQA70" s="240"/>
      <c r="MQB70" s="240"/>
      <c r="MQC70" s="240"/>
      <c r="MQD70" s="239"/>
      <c r="MQE70" s="239"/>
      <c r="MQF70" s="240"/>
      <c r="MQG70" s="239"/>
      <c r="MQH70" s="239"/>
      <c r="MQI70" s="240"/>
      <c r="MQJ70" s="240"/>
      <c r="MQK70" s="240"/>
      <c r="MQL70" s="239"/>
      <c r="MQM70" s="239"/>
      <c r="MQN70" s="240"/>
      <c r="MQO70" s="239"/>
      <c r="MQP70" s="239"/>
      <c r="MQQ70" s="240"/>
      <c r="MQR70" s="240"/>
      <c r="MQS70" s="240"/>
      <c r="MQT70" s="239"/>
      <c r="MQU70" s="239"/>
      <c r="MQV70" s="240"/>
      <c r="MQW70" s="239"/>
      <c r="MQX70" s="239"/>
      <c r="MQY70" s="240"/>
      <c r="MQZ70" s="240"/>
      <c r="MRA70" s="240"/>
      <c r="MRB70" s="239"/>
      <c r="MRC70" s="239"/>
      <c r="MRD70" s="240"/>
      <c r="MRE70" s="239"/>
      <c r="MRF70" s="239"/>
      <c r="MRG70" s="240"/>
      <c r="MRH70" s="240"/>
      <c r="MRI70" s="240"/>
      <c r="MRJ70" s="239"/>
      <c r="MRK70" s="239"/>
      <c r="MRL70" s="240"/>
      <c r="MRM70" s="239"/>
      <c r="MRN70" s="239"/>
      <c r="MRO70" s="240"/>
      <c r="MRP70" s="240"/>
      <c r="MRQ70" s="240"/>
      <c r="MRR70" s="239"/>
      <c r="MRS70" s="239"/>
      <c r="MRT70" s="240"/>
      <c r="MRU70" s="239"/>
      <c r="MRV70" s="239"/>
      <c r="MRW70" s="240"/>
      <c r="MRX70" s="240"/>
      <c r="MRY70" s="240"/>
      <c r="MRZ70" s="239"/>
      <c r="MSA70" s="239"/>
      <c r="MSB70" s="240"/>
      <c r="MSC70" s="239"/>
      <c r="MSD70" s="239"/>
      <c r="MSE70" s="240"/>
      <c r="MSF70" s="240"/>
      <c r="MSG70" s="240"/>
      <c r="MSH70" s="239"/>
      <c r="MSI70" s="239"/>
      <c r="MSJ70" s="240"/>
      <c r="MSK70" s="239"/>
      <c r="MSL70" s="239"/>
      <c r="MSM70" s="240"/>
      <c r="MSN70" s="240"/>
      <c r="MSO70" s="240"/>
      <c r="MSP70" s="239"/>
      <c r="MSQ70" s="239"/>
      <c r="MSR70" s="240"/>
      <c r="MSS70" s="239"/>
      <c r="MST70" s="239"/>
      <c r="MSU70" s="240"/>
      <c r="MSV70" s="240"/>
      <c r="MSW70" s="240"/>
      <c r="MSX70" s="239"/>
      <c r="MSY70" s="239"/>
      <c r="MSZ70" s="240"/>
      <c r="MTA70" s="239"/>
      <c r="MTB70" s="239"/>
      <c r="MTC70" s="240"/>
      <c r="MTD70" s="240"/>
      <c r="MTE70" s="240"/>
      <c r="MTF70" s="239"/>
      <c r="MTG70" s="239"/>
      <c r="MTH70" s="240"/>
      <c r="MTI70" s="239"/>
      <c r="MTJ70" s="239"/>
      <c r="MTK70" s="240"/>
      <c r="MTL70" s="240"/>
      <c r="MTM70" s="240"/>
      <c r="MTN70" s="239"/>
      <c r="MTO70" s="239"/>
      <c r="MTP70" s="240"/>
      <c r="MTQ70" s="239"/>
      <c r="MTR70" s="239"/>
      <c r="MTS70" s="240"/>
      <c r="MTT70" s="240"/>
      <c r="MTU70" s="240"/>
      <c r="MTV70" s="239"/>
      <c r="MTW70" s="239"/>
      <c r="MTX70" s="240"/>
      <c r="MTY70" s="239"/>
      <c r="MTZ70" s="239"/>
      <c r="MUA70" s="240"/>
      <c r="MUB70" s="240"/>
      <c r="MUC70" s="240"/>
      <c r="MUD70" s="239"/>
      <c r="MUE70" s="239"/>
      <c r="MUF70" s="240"/>
      <c r="MUG70" s="239"/>
      <c r="MUH70" s="239"/>
      <c r="MUI70" s="240"/>
      <c r="MUJ70" s="240"/>
      <c r="MUK70" s="240"/>
      <c r="MUL70" s="239"/>
      <c r="MUM70" s="239"/>
      <c r="MUN70" s="240"/>
      <c r="MUO70" s="239"/>
      <c r="MUP70" s="239"/>
      <c r="MUQ70" s="240"/>
      <c r="MUR70" s="240"/>
      <c r="MUS70" s="240"/>
      <c r="MUT70" s="239"/>
      <c r="MUU70" s="239"/>
      <c r="MUV70" s="240"/>
      <c r="MUW70" s="239"/>
      <c r="MUX70" s="239"/>
      <c r="MUY70" s="240"/>
      <c r="MUZ70" s="240"/>
      <c r="MVA70" s="240"/>
      <c r="MVB70" s="239"/>
      <c r="MVC70" s="239"/>
      <c r="MVD70" s="240"/>
      <c r="MVE70" s="239"/>
      <c r="MVF70" s="239"/>
      <c r="MVG70" s="240"/>
      <c r="MVH70" s="240"/>
      <c r="MVI70" s="240"/>
      <c r="MVJ70" s="239"/>
      <c r="MVK70" s="239"/>
      <c r="MVL70" s="240"/>
      <c r="MVM70" s="239"/>
      <c r="MVN70" s="239"/>
      <c r="MVO70" s="240"/>
      <c r="MVP70" s="240"/>
      <c r="MVQ70" s="240"/>
      <c r="MVR70" s="239"/>
      <c r="MVS70" s="239"/>
      <c r="MVT70" s="240"/>
      <c r="MVU70" s="239"/>
      <c r="MVV70" s="239"/>
      <c r="MVW70" s="240"/>
      <c r="MVX70" s="240"/>
      <c r="MVY70" s="240"/>
      <c r="MVZ70" s="239"/>
      <c r="MWA70" s="239"/>
      <c r="MWB70" s="240"/>
      <c r="MWC70" s="239"/>
      <c r="MWD70" s="239"/>
      <c r="MWE70" s="240"/>
      <c r="MWF70" s="240"/>
      <c r="MWG70" s="240"/>
      <c r="MWH70" s="239"/>
      <c r="MWI70" s="239"/>
      <c r="MWJ70" s="240"/>
      <c r="MWK70" s="239"/>
      <c r="MWL70" s="239"/>
      <c r="MWM70" s="240"/>
      <c r="MWN70" s="240"/>
      <c r="MWO70" s="240"/>
      <c r="MWP70" s="239"/>
      <c r="MWQ70" s="239"/>
      <c r="MWR70" s="240"/>
      <c r="MWS70" s="239"/>
      <c r="MWT70" s="239"/>
      <c r="MWU70" s="240"/>
      <c r="MWV70" s="240"/>
      <c r="MWW70" s="240"/>
      <c r="MWX70" s="239"/>
      <c r="MWY70" s="239"/>
      <c r="MWZ70" s="240"/>
      <c r="MXA70" s="239"/>
      <c r="MXB70" s="239"/>
      <c r="MXC70" s="240"/>
      <c r="MXD70" s="240"/>
      <c r="MXE70" s="240"/>
      <c r="MXF70" s="239"/>
      <c r="MXG70" s="239"/>
      <c r="MXH70" s="240"/>
      <c r="MXI70" s="239"/>
      <c r="MXJ70" s="239"/>
      <c r="MXK70" s="240"/>
      <c r="MXL70" s="240"/>
      <c r="MXM70" s="240"/>
      <c r="MXN70" s="239"/>
      <c r="MXO70" s="239"/>
      <c r="MXP70" s="240"/>
      <c r="MXQ70" s="239"/>
      <c r="MXR70" s="239"/>
      <c r="MXS70" s="240"/>
      <c r="MXT70" s="240"/>
      <c r="MXU70" s="240"/>
      <c r="MXV70" s="239"/>
      <c r="MXW70" s="239"/>
      <c r="MXX70" s="240"/>
      <c r="MXY70" s="239"/>
      <c r="MXZ70" s="239"/>
      <c r="MYA70" s="240"/>
      <c r="MYB70" s="240"/>
      <c r="MYC70" s="240"/>
      <c r="MYD70" s="239"/>
      <c r="MYE70" s="239"/>
      <c r="MYF70" s="240"/>
      <c r="MYG70" s="239"/>
      <c r="MYH70" s="239"/>
      <c r="MYI70" s="240"/>
      <c r="MYJ70" s="240"/>
      <c r="MYK70" s="240"/>
      <c r="MYL70" s="239"/>
      <c r="MYM70" s="239"/>
      <c r="MYN70" s="240"/>
      <c r="MYO70" s="239"/>
      <c r="MYP70" s="239"/>
      <c r="MYQ70" s="240"/>
      <c r="MYR70" s="240"/>
      <c r="MYS70" s="240"/>
      <c r="MYT70" s="239"/>
      <c r="MYU70" s="239"/>
      <c r="MYV70" s="240"/>
      <c r="MYW70" s="239"/>
      <c r="MYX70" s="239"/>
      <c r="MYY70" s="240"/>
      <c r="MYZ70" s="240"/>
      <c r="MZA70" s="240"/>
      <c r="MZB70" s="239"/>
      <c r="MZC70" s="239"/>
      <c r="MZD70" s="240"/>
      <c r="MZE70" s="239"/>
      <c r="MZF70" s="239"/>
      <c r="MZG70" s="240"/>
      <c r="MZH70" s="240"/>
      <c r="MZI70" s="240"/>
      <c r="MZJ70" s="239"/>
      <c r="MZK70" s="239"/>
      <c r="MZL70" s="240"/>
      <c r="MZM70" s="239"/>
      <c r="MZN70" s="239"/>
      <c r="MZO70" s="240"/>
      <c r="MZP70" s="240"/>
      <c r="MZQ70" s="240"/>
      <c r="MZR70" s="239"/>
      <c r="MZS70" s="239"/>
      <c r="MZT70" s="240"/>
      <c r="MZU70" s="239"/>
      <c r="MZV70" s="239"/>
      <c r="MZW70" s="240"/>
      <c r="MZX70" s="240"/>
      <c r="MZY70" s="240"/>
      <c r="MZZ70" s="239"/>
      <c r="NAA70" s="239"/>
      <c r="NAB70" s="240"/>
      <c r="NAC70" s="239"/>
      <c r="NAD70" s="239"/>
      <c r="NAE70" s="240"/>
      <c r="NAF70" s="240"/>
      <c r="NAG70" s="240"/>
      <c r="NAH70" s="239"/>
      <c r="NAI70" s="239"/>
      <c r="NAJ70" s="240"/>
      <c r="NAK70" s="239"/>
      <c r="NAL70" s="239"/>
      <c r="NAM70" s="240"/>
      <c r="NAN70" s="240"/>
      <c r="NAO70" s="240"/>
      <c r="NAP70" s="239"/>
      <c r="NAQ70" s="239"/>
      <c r="NAR70" s="240"/>
      <c r="NAS70" s="239"/>
      <c r="NAT70" s="239"/>
      <c r="NAU70" s="240"/>
      <c r="NAV70" s="240"/>
      <c r="NAW70" s="240"/>
      <c r="NAX70" s="239"/>
      <c r="NAY70" s="239"/>
      <c r="NAZ70" s="240"/>
      <c r="NBA70" s="239"/>
      <c r="NBB70" s="239"/>
      <c r="NBC70" s="240"/>
      <c r="NBD70" s="240"/>
      <c r="NBE70" s="240"/>
      <c r="NBF70" s="239"/>
      <c r="NBG70" s="239"/>
      <c r="NBH70" s="240"/>
      <c r="NBI70" s="239"/>
      <c r="NBJ70" s="239"/>
      <c r="NBK70" s="240"/>
      <c r="NBL70" s="240"/>
      <c r="NBM70" s="240"/>
      <c r="NBN70" s="239"/>
      <c r="NBO70" s="239"/>
      <c r="NBP70" s="240"/>
      <c r="NBQ70" s="239"/>
      <c r="NBR70" s="239"/>
      <c r="NBS70" s="240"/>
      <c r="NBT70" s="240"/>
      <c r="NBU70" s="240"/>
      <c r="NBV70" s="239"/>
      <c r="NBW70" s="239"/>
      <c r="NBX70" s="240"/>
      <c r="NBY70" s="239"/>
      <c r="NBZ70" s="239"/>
      <c r="NCA70" s="240"/>
      <c r="NCB70" s="240"/>
      <c r="NCC70" s="240"/>
      <c r="NCD70" s="239"/>
      <c r="NCE70" s="239"/>
      <c r="NCF70" s="240"/>
      <c r="NCG70" s="239"/>
      <c r="NCH70" s="239"/>
      <c r="NCI70" s="240"/>
      <c r="NCJ70" s="240"/>
      <c r="NCK70" s="240"/>
      <c r="NCL70" s="239"/>
      <c r="NCM70" s="239"/>
      <c r="NCN70" s="240"/>
      <c r="NCO70" s="239"/>
      <c r="NCP70" s="239"/>
      <c r="NCQ70" s="240"/>
      <c r="NCR70" s="240"/>
      <c r="NCS70" s="240"/>
      <c r="NCT70" s="239"/>
      <c r="NCU70" s="239"/>
      <c r="NCV70" s="240"/>
      <c r="NCW70" s="239"/>
      <c r="NCX70" s="239"/>
      <c r="NCY70" s="240"/>
      <c r="NCZ70" s="240"/>
      <c r="NDA70" s="240"/>
      <c r="NDB70" s="239"/>
      <c r="NDC70" s="239"/>
      <c r="NDD70" s="240"/>
      <c r="NDE70" s="239"/>
      <c r="NDF70" s="239"/>
      <c r="NDG70" s="240"/>
      <c r="NDH70" s="240"/>
      <c r="NDI70" s="240"/>
      <c r="NDJ70" s="239"/>
      <c r="NDK70" s="239"/>
      <c r="NDL70" s="240"/>
      <c r="NDM70" s="239"/>
      <c r="NDN70" s="239"/>
      <c r="NDO70" s="240"/>
      <c r="NDP70" s="240"/>
      <c r="NDQ70" s="240"/>
      <c r="NDR70" s="239"/>
      <c r="NDS70" s="239"/>
      <c r="NDT70" s="240"/>
      <c r="NDU70" s="239"/>
      <c r="NDV70" s="239"/>
      <c r="NDW70" s="240"/>
      <c r="NDX70" s="240"/>
      <c r="NDY70" s="240"/>
      <c r="NDZ70" s="239"/>
      <c r="NEA70" s="239"/>
      <c r="NEB70" s="240"/>
      <c r="NEC70" s="239"/>
      <c r="NED70" s="239"/>
      <c r="NEE70" s="240"/>
      <c r="NEF70" s="240"/>
      <c r="NEG70" s="240"/>
      <c r="NEH70" s="239"/>
      <c r="NEI70" s="239"/>
      <c r="NEJ70" s="240"/>
      <c r="NEK70" s="239"/>
      <c r="NEL70" s="239"/>
      <c r="NEM70" s="240"/>
      <c r="NEN70" s="240"/>
      <c r="NEO70" s="240"/>
      <c r="NEP70" s="239"/>
      <c r="NEQ70" s="239"/>
      <c r="NER70" s="240"/>
      <c r="NES70" s="239"/>
      <c r="NET70" s="239"/>
      <c r="NEU70" s="240"/>
      <c r="NEV70" s="240"/>
      <c r="NEW70" s="240"/>
      <c r="NEX70" s="239"/>
      <c r="NEY70" s="239"/>
      <c r="NEZ70" s="240"/>
      <c r="NFA70" s="239"/>
      <c r="NFB70" s="239"/>
      <c r="NFC70" s="240"/>
      <c r="NFD70" s="240"/>
      <c r="NFE70" s="240"/>
      <c r="NFF70" s="239"/>
      <c r="NFG70" s="239"/>
      <c r="NFH70" s="240"/>
      <c r="NFI70" s="239"/>
      <c r="NFJ70" s="239"/>
      <c r="NFK70" s="240"/>
      <c r="NFL70" s="240"/>
      <c r="NFM70" s="240"/>
      <c r="NFN70" s="239"/>
      <c r="NFO70" s="239"/>
      <c r="NFP70" s="240"/>
      <c r="NFQ70" s="239"/>
      <c r="NFR70" s="239"/>
      <c r="NFS70" s="240"/>
      <c r="NFT70" s="240"/>
      <c r="NFU70" s="240"/>
      <c r="NFV70" s="239"/>
      <c r="NFW70" s="239"/>
      <c r="NFX70" s="240"/>
      <c r="NFY70" s="239"/>
      <c r="NFZ70" s="239"/>
      <c r="NGA70" s="240"/>
      <c r="NGB70" s="240"/>
      <c r="NGC70" s="240"/>
      <c r="NGD70" s="239"/>
      <c r="NGE70" s="239"/>
      <c r="NGF70" s="240"/>
      <c r="NGG70" s="239"/>
      <c r="NGH70" s="239"/>
      <c r="NGI70" s="240"/>
      <c r="NGJ70" s="240"/>
      <c r="NGK70" s="240"/>
      <c r="NGL70" s="239"/>
      <c r="NGM70" s="239"/>
      <c r="NGN70" s="240"/>
      <c r="NGO70" s="239"/>
      <c r="NGP70" s="239"/>
      <c r="NGQ70" s="240"/>
      <c r="NGR70" s="240"/>
      <c r="NGS70" s="240"/>
      <c r="NGT70" s="239"/>
      <c r="NGU70" s="239"/>
      <c r="NGV70" s="240"/>
      <c r="NGW70" s="239"/>
      <c r="NGX70" s="239"/>
      <c r="NGY70" s="240"/>
      <c r="NGZ70" s="240"/>
      <c r="NHA70" s="240"/>
      <c r="NHB70" s="239"/>
      <c r="NHC70" s="239"/>
      <c r="NHD70" s="240"/>
      <c r="NHE70" s="239"/>
      <c r="NHF70" s="239"/>
      <c r="NHG70" s="240"/>
      <c r="NHH70" s="240"/>
      <c r="NHI70" s="240"/>
      <c r="NHJ70" s="239"/>
      <c r="NHK70" s="239"/>
      <c r="NHL70" s="240"/>
      <c r="NHM70" s="239"/>
      <c r="NHN70" s="239"/>
      <c r="NHO70" s="240"/>
      <c r="NHP70" s="240"/>
      <c r="NHQ70" s="240"/>
      <c r="NHR70" s="239"/>
      <c r="NHS70" s="239"/>
      <c r="NHT70" s="240"/>
      <c r="NHU70" s="239"/>
      <c r="NHV70" s="239"/>
      <c r="NHW70" s="240"/>
      <c r="NHX70" s="240"/>
      <c r="NHY70" s="240"/>
      <c r="NHZ70" s="239"/>
      <c r="NIA70" s="239"/>
      <c r="NIB70" s="240"/>
      <c r="NIC70" s="239"/>
      <c r="NID70" s="239"/>
      <c r="NIE70" s="240"/>
      <c r="NIF70" s="240"/>
      <c r="NIG70" s="240"/>
      <c r="NIH70" s="239"/>
      <c r="NII70" s="239"/>
      <c r="NIJ70" s="240"/>
      <c r="NIK70" s="239"/>
      <c r="NIL70" s="239"/>
      <c r="NIM70" s="240"/>
      <c r="NIN70" s="240"/>
      <c r="NIO70" s="240"/>
      <c r="NIP70" s="239"/>
      <c r="NIQ70" s="239"/>
      <c r="NIR70" s="240"/>
      <c r="NIS70" s="239"/>
      <c r="NIT70" s="239"/>
      <c r="NIU70" s="240"/>
      <c r="NIV70" s="240"/>
      <c r="NIW70" s="240"/>
      <c r="NIX70" s="239"/>
      <c r="NIY70" s="239"/>
      <c r="NIZ70" s="240"/>
      <c r="NJA70" s="239"/>
      <c r="NJB70" s="239"/>
      <c r="NJC70" s="240"/>
      <c r="NJD70" s="240"/>
      <c r="NJE70" s="240"/>
      <c r="NJF70" s="239"/>
      <c r="NJG70" s="239"/>
      <c r="NJH70" s="240"/>
      <c r="NJI70" s="239"/>
      <c r="NJJ70" s="239"/>
      <c r="NJK70" s="240"/>
      <c r="NJL70" s="240"/>
      <c r="NJM70" s="240"/>
      <c r="NJN70" s="239"/>
      <c r="NJO70" s="239"/>
      <c r="NJP70" s="240"/>
      <c r="NJQ70" s="239"/>
      <c r="NJR70" s="239"/>
      <c r="NJS70" s="240"/>
      <c r="NJT70" s="240"/>
      <c r="NJU70" s="240"/>
      <c r="NJV70" s="239"/>
      <c r="NJW70" s="239"/>
      <c r="NJX70" s="240"/>
      <c r="NJY70" s="239"/>
      <c r="NJZ70" s="239"/>
      <c r="NKA70" s="240"/>
      <c r="NKB70" s="240"/>
      <c r="NKC70" s="240"/>
      <c r="NKD70" s="239"/>
      <c r="NKE70" s="239"/>
      <c r="NKF70" s="240"/>
      <c r="NKG70" s="239"/>
      <c r="NKH70" s="239"/>
      <c r="NKI70" s="240"/>
      <c r="NKJ70" s="240"/>
      <c r="NKK70" s="240"/>
      <c r="NKL70" s="239"/>
      <c r="NKM70" s="239"/>
      <c r="NKN70" s="240"/>
      <c r="NKO70" s="239"/>
      <c r="NKP70" s="239"/>
      <c r="NKQ70" s="240"/>
      <c r="NKR70" s="240"/>
      <c r="NKS70" s="240"/>
      <c r="NKT70" s="239"/>
      <c r="NKU70" s="239"/>
      <c r="NKV70" s="240"/>
      <c r="NKW70" s="239"/>
      <c r="NKX70" s="239"/>
      <c r="NKY70" s="240"/>
      <c r="NKZ70" s="240"/>
      <c r="NLA70" s="240"/>
      <c r="NLB70" s="239"/>
      <c r="NLC70" s="239"/>
      <c r="NLD70" s="240"/>
      <c r="NLE70" s="239"/>
      <c r="NLF70" s="239"/>
      <c r="NLG70" s="240"/>
      <c r="NLH70" s="240"/>
      <c r="NLI70" s="240"/>
      <c r="NLJ70" s="239"/>
      <c r="NLK70" s="239"/>
      <c r="NLL70" s="240"/>
      <c r="NLM70" s="239"/>
      <c r="NLN70" s="239"/>
      <c r="NLO70" s="240"/>
      <c r="NLP70" s="240"/>
      <c r="NLQ70" s="240"/>
      <c r="NLR70" s="239"/>
      <c r="NLS70" s="239"/>
      <c r="NLT70" s="240"/>
      <c r="NLU70" s="239"/>
      <c r="NLV70" s="239"/>
      <c r="NLW70" s="240"/>
      <c r="NLX70" s="240"/>
      <c r="NLY70" s="240"/>
      <c r="NLZ70" s="239"/>
      <c r="NMA70" s="239"/>
      <c r="NMB70" s="240"/>
      <c r="NMC70" s="239"/>
      <c r="NMD70" s="239"/>
      <c r="NME70" s="240"/>
      <c r="NMF70" s="240"/>
      <c r="NMG70" s="240"/>
      <c r="NMH70" s="239"/>
      <c r="NMI70" s="239"/>
      <c r="NMJ70" s="240"/>
      <c r="NMK70" s="239"/>
      <c r="NML70" s="239"/>
      <c r="NMM70" s="240"/>
      <c r="NMN70" s="240"/>
      <c r="NMO70" s="240"/>
      <c r="NMP70" s="239"/>
      <c r="NMQ70" s="239"/>
      <c r="NMR70" s="240"/>
      <c r="NMS70" s="239"/>
      <c r="NMT70" s="239"/>
      <c r="NMU70" s="240"/>
      <c r="NMV70" s="240"/>
      <c r="NMW70" s="240"/>
      <c r="NMX70" s="239"/>
      <c r="NMY70" s="239"/>
      <c r="NMZ70" s="240"/>
      <c r="NNA70" s="239"/>
      <c r="NNB70" s="239"/>
      <c r="NNC70" s="240"/>
      <c r="NND70" s="240"/>
      <c r="NNE70" s="240"/>
      <c r="NNF70" s="239"/>
      <c r="NNG70" s="239"/>
      <c r="NNH70" s="240"/>
      <c r="NNI70" s="239"/>
      <c r="NNJ70" s="239"/>
      <c r="NNK70" s="240"/>
      <c r="NNL70" s="240"/>
      <c r="NNM70" s="240"/>
      <c r="NNN70" s="239"/>
      <c r="NNO70" s="239"/>
      <c r="NNP70" s="240"/>
      <c r="NNQ70" s="239"/>
      <c r="NNR70" s="239"/>
      <c r="NNS70" s="240"/>
      <c r="NNT70" s="240"/>
      <c r="NNU70" s="240"/>
      <c r="NNV70" s="239"/>
      <c r="NNW70" s="239"/>
      <c r="NNX70" s="240"/>
      <c r="NNY70" s="239"/>
      <c r="NNZ70" s="239"/>
      <c r="NOA70" s="240"/>
      <c r="NOB70" s="240"/>
      <c r="NOC70" s="240"/>
      <c r="NOD70" s="239"/>
      <c r="NOE70" s="239"/>
      <c r="NOF70" s="240"/>
      <c r="NOG70" s="239"/>
      <c r="NOH70" s="239"/>
      <c r="NOI70" s="240"/>
      <c r="NOJ70" s="240"/>
      <c r="NOK70" s="240"/>
      <c r="NOL70" s="239"/>
      <c r="NOM70" s="239"/>
      <c r="NON70" s="240"/>
      <c r="NOO70" s="239"/>
      <c r="NOP70" s="239"/>
      <c r="NOQ70" s="240"/>
      <c r="NOR70" s="240"/>
      <c r="NOS70" s="240"/>
      <c r="NOT70" s="239"/>
      <c r="NOU70" s="239"/>
      <c r="NOV70" s="240"/>
      <c r="NOW70" s="239"/>
      <c r="NOX70" s="239"/>
      <c r="NOY70" s="240"/>
      <c r="NOZ70" s="240"/>
      <c r="NPA70" s="240"/>
      <c r="NPB70" s="239"/>
      <c r="NPC70" s="239"/>
      <c r="NPD70" s="240"/>
      <c r="NPE70" s="239"/>
      <c r="NPF70" s="239"/>
      <c r="NPG70" s="240"/>
      <c r="NPH70" s="240"/>
      <c r="NPI70" s="240"/>
      <c r="NPJ70" s="239"/>
      <c r="NPK70" s="239"/>
      <c r="NPL70" s="240"/>
      <c r="NPM70" s="239"/>
      <c r="NPN70" s="239"/>
      <c r="NPO70" s="240"/>
      <c r="NPP70" s="240"/>
      <c r="NPQ70" s="240"/>
      <c r="NPR70" s="239"/>
      <c r="NPS70" s="239"/>
      <c r="NPT70" s="240"/>
      <c r="NPU70" s="239"/>
      <c r="NPV70" s="239"/>
      <c r="NPW70" s="240"/>
      <c r="NPX70" s="240"/>
      <c r="NPY70" s="240"/>
      <c r="NPZ70" s="239"/>
      <c r="NQA70" s="239"/>
      <c r="NQB70" s="240"/>
      <c r="NQC70" s="239"/>
      <c r="NQD70" s="239"/>
      <c r="NQE70" s="240"/>
      <c r="NQF70" s="240"/>
      <c r="NQG70" s="240"/>
      <c r="NQH70" s="239"/>
      <c r="NQI70" s="239"/>
      <c r="NQJ70" s="240"/>
      <c r="NQK70" s="239"/>
      <c r="NQL70" s="239"/>
      <c r="NQM70" s="240"/>
      <c r="NQN70" s="240"/>
      <c r="NQO70" s="240"/>
      <c r="NQP70" s="239"/>
      <c r="NQQ70" s="239"/>
      <c r="NQR70" s="240"/>
      <c r="NQS70" s="239"/>
      <c r="NQT70" s="239"/>
      <c r="NQU70" s="240"/>
      <c r="NQV70" s="240"/>
      <c r="NQW70" s="240"/>
      <c r="NQX70" s="239"/>
      <c r="NQY70" s="239"/>
      <c r="NQZ70" s="240"/>
      <c r="NRA70" s="239"/>
      <c r="NRB70" s="239"/>
      <c r="NRC70" s="240"/>
      <c r="NRD70" s="240"/>
      <c r="NRE70" s="240"/>
      <c r="NRF70" s="239"/>
      <c r="NRG70" s="239"/>
      <c r="NRH70" s="240"/>
      <c r="NRI70" s="239"/>
      <c r="NRJ70" s="239"/>
      <c r="NRK70" s="240"/>
      <c r="NRL70" s="240"/>
      <c r="NRM70" s="240"/>
      <c r="NRN70" s="239"/>
      <c r="NRO70" s="239"/>
      <c r="NRP70" s="240"/>
      <c r="NRQ70" s="239"/>
      <c r="NRR70" s="239"/>
      <c r="NRS70" s="240"/>
      <c r="NRT70" s="240"/>
      <c r="NRU70" s="240"/>
      <c r="NRV70" s="239"/>
      <c r="NRW70" s="239"/>
      <c r="NRX70" s="240"/>
      <c r="NRY70" s="239"/>
      <c r="NRZ70" s="239"/>
      <c r="NSA70" s="240"/>
      <c r="NSB70" s="240"/>
      <c r="NSC70" s="240"/>
      <c r="NSD70" s="239"/>
      <c r="NSE70" s="239"/>
      <c r="NSF70" s="240"/>
      <c r="NSG70" s="239"/>
      <c r="NSH70" s="239"/>
      <c r="NSI70" s="240"/>
      <c r="NSJ70" s="240"/>
      <c r="NSK70" s="240"/>
      <c r="NSL70" s="239"/>
      <c r="NSM70" s="239"/>
      <c r="NSN70" s="240"/>
      <c r="NSO70" s="239"/>
      <c r="NSP70" s="239"/>
      <c r="NSQ70" s="240"/>
      <c r="NSR70" s="240"/>
      <c r="NSS70" s="240"/>
      <c r="NST70" s="239"/>
      <c r="NSU70" s="239"/>
      <c r="NSV70" s="240"/>
      <c r="NSW70" s="239"/>
      <c r="NSX70" s="239"/>
      <c r="NSY70" s="240"/>
      <c r="NSZ70" s="240"/>
      <c r="NTA70" s="240"/>
      <c r="NTB70" s="239"/>
      <c r="NTC70" s="239"/>
      <c r="NTD70" s="240"/>
      <c r="NTE70" s="239"/>
      <c r="NTF70" s="239"/>
      <c r="NTG70" s="240"/>
      <c r="NTH70" s="240"/>
      <c r="NTI70" s="240"/>
      <c r="NTJ70" s="239"/>
      <c r="NTK70" s="239"/>
      <c r="NTL70" s="240"/>
      <c r="NTM70" s="239"/>
      <c r="NTN70" s="239"/>
      <c r="NTO70" s="240"/>
      <c r="NTP70" s="240"/>
      <c r="NTQ70" s="240"/>
      <c r="NTR70" s="239"/>
      <c r="NTS70" s="239"/>
      <c r="NTT70" s="240"/>
      <c r="NTU70" s="239"/>
      <c r="NTV70" s="239"/>
      <c r="NTW70" s="240"/>
      <c r="NTX70" s="240"/>
      <c r="NTY70" s="240"/>
      <c r="NTZ70" s="239"/>
      <c r="NUA70" s="239"/>
      <c r="NUB70" s="240"/>
      <c r="NUC70" s="239"/>
      <c r="NUD70" s="239"/>
      <c r="NUE70" s="240"/>
      <c r="NUF70" s="240"/>
      <c r="NUG70" s="240"/>
      <c r="NUH70" s="239"/>
      <c r="NUI70" s="239"/>
      <c r="NUJ70" s="240"/>
      <c r="NUK70" s="239"/>
      <c r="NUL70" s="239"/>
      <c r="NUM70" s="240"/>
      <c r="NUN70" s="240"/>
      <c r="NUO70" s="240"/>
      <c r="NUP70" s="239"/>
      <c r="NUQ70" s="239"/>
      <c r="NUR70" s="240"/>
      <c r="NUS70" s="239"/>
      <c r="NUT70" s="239"/>
      <c r="NUU70" s="240"/>
      <c r="NUV70" s="240"/>
      <c r="NUW70" s="240"/>
      <c r="NUX70" s="239"/>
      <c r="NUY70" s="239"/>
      <c r="NUZ70" s="240"/>
      <c r="NVA70" s="239"/>
      <c r="NVB70" s="239"/>
      <c r="NVC70" s="240"/>
      <c r="NVD70" s="240"/>
      <c r="NVE70" s="240"/>
      <c r="NVF70" s="239"/>
      <c r="NVG70" s="239"/>
      <c r="NVH70" s="240"/>
      <c r="NVI70" s="239"/>
      <c r="NVJ70" s="239"/>
      <c r="NVK70" s="240"/>
      <c r="NVL70" s="240"/>
      <c r="NVM70" s="240"/>
      <c r="NVN70" s="239"/>
      <c r="NVO70" s="239"/>
      <c r="NVP70" s="240"/>
      <c r="NVQ70" s="239"/>
      <c r="NVR70" s="239"/>
      <c r="NVS70" s="240"/>
      <c r="NVT70" s="240"/>
      <c r="NVU70" s="240"/>
      <c r="NVV70" s="239"/>
      <c r="NVW70" s="239"/>
      <c r="NVX70" s="240"/>
      <c r="NVY70" s="239"/>
      <c r="NVZ70" s="239"/>
      <c r="NWA70" s="240"/>
      <c r="NWB70" s="240"/>
      <c r="NWC70" s="240"/>
      <c r="NWD70" s="239"/>
      <c r="NWE70" s="239"/>
      <c r="NWF70" s="240"/>
      <c r="NWG70" s="239"/>
      <c r="NWH70" s="239"/>
      <c r="NWI70" s="240"/>
      <c r="NWJ70" s="240"/>
      <c r="NWK70" s="240"/>
      <c r="NWL70" s="239"/>
      <c r="NWM70" s="239"/>
      <c r="NWN70" s="240"/>
      <c r="NWO70" s="239"/>
      <c r="NWP70" s="239"/>
      <c r="NWQ70" s="240"/>
      <c r="NWR70" s="240"/>
      <c r="NWS70" s="240"/>
      <c r="NWT70" s="239"/>
      <c r="NWU70" s="239"/>
      <c r="NWV70" s="240"/>
      <c r="NWW70" s="239"/>
      <c r="NWX70" s="239"/>
      <c r="NWY70" s="240"/>
      <c r="NWZ70" s="240"/>
      <c r="NXA70" s="240"/>
      <c r="NXB70" s="239"/>
      <c r="NXC70" s="239"/>
      <c r="NXD70" s="240"/>
      <c r="NXE70" s="239"/>
      <c r="NXF70" s="239"/>
      <c r="NXG70" s="240"/>
      <c r="NXH70" s="240"/>
      <c r="NXI70" s="240"/>
      <c r="NXJ70" s="239"/>
      <c r="NXK70" s="239"/>
      <c r="NXL70" s="240"/>
      <c r="NXM70" s="239"/>
      <c r="NXN70" s="239"/>
      <c r="NXO70" s="240"/>
      <c r="NXP70" s="240"/>
      <c r="NXQ70" s="240"/>
      <c r="NXR70" s="239"/>
      <c r="NXS70" s="239"/>
      <c r="NXT70" s="240"/>
      <c r="NXU70" s="239"/>
      <c r="NXV70" s="239"/>
      <c r="NXW70" s="240"/>
      <c r="NXX70" s="240"/>
      <c r="NXY70" s="240"/>
      <c r="NXZ70" s="239"/>
      <c r="NYA70" s="239"/>
      <c r="NYB70" s="240"/>
      <c r="NYC70" s="239"/>
      <c r="NYD70" s="239"/>
      <c r="NYE70" s="240"/>
      <c r="NYF70" s="240"/>
      <c r="NYG70" s="240"/>
      <c r="NYH70" s="239"/>
      <c r="NYI70" s="239"/>
      <c r="NYJ70" s="240"/>
      <c r="NYK70" s="239"/>
      <c r="NYL70" s="239"/>
      <c r="NYM70" s="240"/>
      <c r="NYN70" s="240"/>
      <c r="NYO70" s="240"/>
      <c r="NYP70" s="239"/>
      <c r="NYQ70" s="239"/>
      <c r="NYR70" s="240"/>
      <c r="NYS70" s="239"/>
      <c r="NYT70" s="239"/>
      <c r="NYU70" s="240"/>
      <c r="NYV70" s="240"/>
      <c r="NYW70" s="240"/>
      <c r="NYX70" s="239"/>
      <c r="NYY70" s="239"/>
      <c r="NYZ70" s="240"/>
      <c r="NZA70" s="239"/>
      <c r="NZB70" s="239"/>
      <c r="NZC70" s="240"/>
      <c r="NZD70" s="240"/>
      <c r="NZE70" s="240"/>
      <c r="NZF70" s="239"/>
      <c r="NZG70" s="239"/>
      <c r="NZH70" s="240"/>
      <c r="NZI70" s="239"/>
      <c r="NZJ70" s="239"/>
      <c r="NZK70" s="240"/>
      <c r="NZL70" s="240"/>
      <c r="NZM70" s="240"/>
      <c r="NZN70" s="239"/>
      <c r="NZO70" s="239"/>
      <c r="NZP70" s="240"/>
      <c r="NZQ70" s="239"/>
      <c r="NZR70" s="239"/>
      <c r="NZS70" s="240"/>
      <c r="NZT70" s="240"/>
      <c r="NZU70" s="240"/>
      <c r="NZV70" s="239"/>
      <c r="NZW70" s="239"/>
      <c r="NZX70" s="240"/>
      <c r="NZY70" s="239"/>
      <c r="NZZ70" s="239"/>
      <c r="OAA70" s="240"/>
      <c r="OAB70" s="240"/>
      <c r="OAC70" s="240"/>
      <c r="OAD70" s="239"/>
      <c r="OAE70" s="239"/>
      <c r="OAF70" s="240"/>
      <c r="OAG70" s="239"/>
      <c r="OAH70" s="239"/>
      <c r="OAI70" s="240"/>
      <c r="OAJ70" s="240"/>
      <c r="OAK70" s="240"/>
      <c r="OAL70" s="239"/>
      <c r="OAM70" s="239"/>
      <c r="OAN70" s="240"/>
      <c r="OAO70" s="239"/>
      <c r="OAP70" s="239"/>
      <c r="OAQ70" s="240"/>
      <c r="OAR70" s="240"/>
      <c r="OAS70" s="240"/>
      <c r="OAT70" s="239"/>
      <c r="OAU70" s="239"/>
      <c r="OAV70" s="240"/>
      <c r="OAW70" s="239"/>
      <c r="OAX70" s="239"/>
      <c r="OAY70" s="240"/>
      <c r="OAZ70" s="240"/>
      <c r="OBA70" s="240"/>
      <c r="OBB70" s="239"/>
      <c r="OBC70" s="239"/>
      <c r="OBD70" s="240"/>
      <c r="OBE70" s="239"/>
      <c r="OBF70" s="239"/>
      <c r="OBG70" s="240"/>
      <c r="OBH70" s="240"/>
      <c r="OBI70" s="240"/>
      <c r="OBJ70" s="239"/>
      <c r="OBK70" s="239"/>
      <c r="OBL70" s="240"/>
      <c r="OBM70" s="239"/>
      <c r="OBN70" s="239"/>
      <c r="OBO70" s="240"/>
      <c r="OBP70" s="240"/>
      <c r="OBQ70" s="240"/>
      <c r="OBR70" s="239"/>
      <c r="OBS70" s="239"/>
      <c r="OBT70" s="240"/>
      <c r="OBU70" s="239"/>
      <c r="OBV70" s="239"/>
      <c r="OBW70" s="240"/>
      <c r="OBX70" s="240"/>
      <c r="OBY70" s="240"/>
      <c r="OBZ70" s="239"/>
      <c r="OCA70" s="239"/>
      <c r="OCB70" s="240"/>
      <c r="OCC70" s="239"/>
      <c r="OCD70" s="239"/>
      <c r="OCE70" s="240"/>
      <c r="OCF70" s="240"/>
      <c r="OCG70" s="240"/>
      <c r="OCH70" s="239"/>
      <c r="OCI70" s="239"/>
      <c r="OCJ70" s="240"/>
      <c r="OCK70" s="239"/>
      <c r="OCL70" s="239"/>
      <c r="OCM70" s="240"/>
      <c r="OCN70" s="240"/>
      <c r="OCO70" s="240"/>
      <c r="OCP70" s="239"/>
      <c r="OCQ70" s="239"/>
      <c r="OCR70" s="240"/>
      <c r="OCS70" s="239"/>
      <c r="OCT70" s="239"/>
      <c r="OCU70" s="240"/>
      <c r="OCV70" s="240"/>
      <c r="OCW70" s="240"/>
      <c r="OCX70" s="239"/>
      <c r="OCY70" s="239"/>
      <c r="OCZ70" s="240"/>
      <c r="ODA70" s="239"/>
      <c r="ODB70" s="239"/>
      <c r="ODC70" s="240"/>
      <c r="ODD70" s="240"/>
      <c r="ODE70" s="240"/>
      <c r="ODF70" s="239"/>
      <c r="ODG70" s="239"/>
      <c r="ODH70" s="240"/>
      <c r="ODI70" s="239"/>
      <c r="ODJ70" s="239"/>
      <c r="ODK70" s="240"/>
      <c r="ODL70" s="240"/>
      <c r="ODM70" s="240"/>
      <c r="ODN70" s="239"/>
      <c r="ODO70" s="239"/>
      <c r="ODP70" s="240"/>
      <c r="ODQ70" s="239"/>
      <c r="ODR70" s="239"/>
      <c r="ODS70" s="240"/>
      <c r="ODT70" s="240"/>
      <c r="ODU70" s="240"/>
      <c r="ODV70" s="239"/>
      <c r="ODW70" s="239"/>
      <c r="ODX70" s="240"/>
      <c r="ODY70" s="239"/>
      <c r="ODZ70" s="239"/>
      <c r="OEA70" s="240"/>
      <c r="OEB70" s="240"/>
      <c r="OEC70" s="240"/>
      <c r="OED70" s="239"/>
      <c r="OEE70" s="239"/>
      <c r="OEF70" s="240"/>
      <c r="OEG70" s="239"/>
      <c r="OEH70" s="239"/>
      <c r="OEI70" s="240"/>
      <c r="OEJ70" s="240"/>
      <c r="OEK70" s="240"/>
      <c r="OEL70" s="239"/>
      <c r="OEM70" s="239"/>
      <c r="OEN70" s="240"/>
      <c r="OEO70" s="239"/>
      <c r="OEP70" s="239"/>
      <c r="OEQ70" s="240"/>
      <c r="OER70" s="240"/>
      <c r="OES70" s="240"/>
      <c r="OET70" s="239"/>
      <c r="OEU70" s="239"/>
      <c r="OEV70" s="240"/>
      <c r="OEW70" s="239"/>
      <c r="OEX70" s="239"/>
      <c r="OEY70" s="240"/>
      <c r="OEZ70" s="240"/>
      <c r="OFA70" s="240"/>
      <c r="OFB70" s="239"/>
      <c r="OFC70" s="239"/>
      <c r="OFD70" s="240"/>
      <c r="OFE70" s="239"/>
      <c r="OFF70" s="239"/>
      <c r="OFG70" s="240"/>
      <c r="OFH70" s="240"/>
      <c r="OFI70" s="240"/>
      <c r="OFJ70" s="239"/>
      <c r="OFK70" s="239"/>
      <c r="OFL70" s="240"/>
      <c r="OFM70" s="239"/>
      <c r="OFN70" s="239"/>
      <c r="OFO70" s="240"/>
      <c r="OFP70" s="240"/>
      <c r="OFQ70" s="240"/>
      <c r="OFR70" s="239"/>
      <c r="OFS70" s="239"/>
      <c r="OFT70" s="240"/>
      <c r="OFU70" s="239"/>
      <c r="OFV70" s="239"/>
      <c r="OFW70" s="240"/>
      <c r="OFX70" s="240"/>
      <c r="OFY70" s="240"/>
      <c r="OFZ70" s="239"/>
      <c r="OGA70" s="239"/>
      <c r="OGB70" s="240"/>
      <c r="OGC70" s="239"/>
      <c r="OGD70" s="239"/>
      <c r="OGE70" s="240"/>
      <c r="OGF70" s="240"/>
      <c r="OGG70" s="240"/>
      <c r="OGH70" s="239"/>
      <c r="OGI70" s="239"/>
      <c r="OGJ70" s="240"/>
      <c r="OGK70" s="239"/>
      <c r="OGL70" s="239"/>
      <c r="OGM70" s="240"/>
      <c r="OGN70" s="240"/>
      <c r="OGO70" s="240"/>
      <c r="OGP70" s="239"/>
      <c r="OGQ70" s="239"/>
      <c r="OGR70" s="240"/>
      <c r="OGS70" s="239"/>
      <c r="OGT70" s="239"/>
      <c r="OGU70" s="240"/>
      <c r="OGV70" s="240"/>
      <c r="OGW70" s="240"/>
      <c r="OGX70" s="239"/>
      <c r="OGY70" s="239"/>
      <c r="OGZ70" s="240"/>
      <c r="OHA70" s="239"/>
      <c r="OHB70" s="239"/>
      <c r="OHC70" s="240"/>
      <c r="OHD70" s="240"/>
      <c r="OHE70" s="240"/>
      <c r="OHF70" s="239"/>
      <c r="OHG70" s="239"/>
      <c r="OHH70" s="240"/>
      <c r="OHI70" s="239"/>
      <c r="OHJ70" s="239"/>
      <c r="OHK70" s="240"/>
      <c r="OHL70" s="240"/>
      <c r="OHM70" s="240"/>
      <c r="OHN70" s="239"/>
      <c r="OHO70" s="239"/>
      <c r="OHP70" s="240"/>
      <c r="OHQ70" s="239"/>
      <c r="OHR70" s="239"/>
      <c r="OHS70" s="240"/>
      <c r="OHT70" s="240"/>
      <c r="OHU70" s="240"/>
      <c r="OHV70" s="239"/>
      <c r="OHW70" s="239"/>
      <c r="OHX70" s="240"/>
      <c r="OHY70" s="239"/>
      <c r="OHZ70" s="239"/>
      <c r="OIA70" s="240"/>
      <c r="OIB70" s="240"/>
      <c r="OIC70" s="240"/>
      <c r="OID70" s="239"/>
      <c r="OIE70" s="239"/>
      <c r="OIF70" s="240"/>
      <c r="OIG70" s="239"/>
      <c r="OIH70" s="239"/>
      <c r="OII70" s="240"/>
      <c r="OIJ70" s="240"/>
      <c r="OIK70" s="240"/>
      <c r="OIL70" s="239"/>
      <c r="OIM70" s="239"/>
      <c r="OIN70" s="240"/>
      <c r="OIO70" s="239"/>
      <c r="OIP70" s="239"/>
      <c r="OIQ70" s="240"/>
      <c r="OIR70" s="240"/>
      <c r="OIS70" s="240"/>
      <c r="OIT70" s="239"/>
      <c r="OIU70" s="239"/>
      <c r="OIV70" s="240"/>
      <c r="OIW70" s="239"/>
      <c r="OIX70" s="239"/>
      <c r="OIY70" s="240"/>
      <c r="OIZ70" s="240"/>
      <c r="OJA70" s="240"/>
      <c r="OJB70" s="239"/>
      <c r="OJC70" s="239"/>
      <c r="OJD70" s="240"/>
      <c r="OJE70" s="239"/>
      <c r="OJF70" s="239"/>
      <c r="OJG70" s="240"/>
      <c r="OJH70" s="240"/>
      <c r="OJI70" s="240"/>
      <c r="OJJ70" s="239"/>
      <c r="OJK70" s="239"/>
      <c r="OJL70" s="240"/>
      <c r="OJM70" s="239"/>
      <c r="OJN70" s="239"/>
      <c r="OJO70" s="240"/>
      <c r="OJP70" s="240"/>
      <c r="OJQ70" s="240"/>
      <c r="OJR70" s="239"/>
      <c r="OJS70" s="239"/>
      <c r="OJT70" s="240"/>
      <c r="OJU70" s="239"/>
      <c r="OJV70" s="239"/>
      <c r="OJW70" s="240"/>
      <c r="OJX70" s="240"/>
      <c r="OJY70" s="240"/>
      <c r="OJZ70" s="239"/>
      <c r="OKA70" s="239"/>
      <c r="OKB70" s="240"/>
      <c r="OKC70" s="239"/>
      <c r="OKD70" s="239"/>
      <c r="OKE70" s="240"/>
      <c r="OKF70" s="240"/>
      <c r="OKG70" s="240"/>
      <c r="OKH70" s="239"/>
      <c r="OKI70" s="239"/>
      <c r="OKJ70" s="240"/>
      <c r="OKK70" s="239"/>
      <c r="OKL70" s="239"/>
      <c r="OKM70" s="240"/>
      <c r="OKN70" s="240"/>
      <c r="OKO70" s="240"/>
      <c r="OKP70" s="239"/>
      <c r="OKQ70" s="239"/>
      <c r="OKR70" s="240"/>
      <c r="OKS70" s="239"/>
      <c r="OKT70" s="239"/>
      <c r="OKU70" s="240"/>
      <c r="OKV70" s="240"/>
      <c r="OKW70" s="240"/>
      <c r="OKX70" s="239"/>
      <c r="OKY70" s="239"/>
      <c r="OKZ70" s="240"/>
      <c r="OLA70" s="239"/>
      <c r="OLB70" s="239"/>
      <c r="OLC70" s="240"/>
      <c r="OLD70" s="240"/>
      <c r="OLE70" s="240"/>
      <c r="OLF70" s="239"/>
      <c r="OLG70" s="239"/>
      <c r="OLH70" s="240"/>
      <c r="OLI70" s="239"/>
      <c r="OLJ70" s="239"/>
      <c r="OLK70" s="240"/>
      <c r="OLL70" s="240"/>
      <c r="OLM70" s="240"/>
      <c r="OLN70" s="239"/>
      <c r="OLO70" s="239"/>
      <c r="OLP70" s="240"/>
      <c r="OLQ70" s="239"/>
      <c r="OLR70" s="239"/>
      <c r="OLS70" s="240"/>
      <c r="OLT70" s="240"/>
      <c r="OLU70" s="240"/>
      <c r="OLV70" s="239"/>
      <c r="OLW70" s="239"/>
      <c r="OLX70" s="240"/>
      <c r="OLY70" s="239"/>
      <c r="OLZ70" s="239"/>
      <c r="OMA70" s="240"/>
      <c r="OMB70" s="240"/>
      <c r="OMC70" s="240"/>
      <c r="OMD70" s="239"/>
      <c r="OME70" s="239"/>
      <c r="OMF70" s="240"/>
      <c r="OMG70" s="239"/>
      <c r="OMH70" s="239"/>
      <c r="OMI70" s="240"/>
      <c r="OMJ70" s="240"/>
      <c r="OMK70" s="240"/>
      <c r="OML70" s="239"/>
      <c r="OMM70" s="239"/>
      <c r="OMN70" s="240"/>
      <c r="OMO70" s="239"/>
      <c r="OMP70" s="239"/>
      <c r="OMQ70" s="240"/>
      <c r="OMR70" s="240"/>
      <c r="OMS70" s="240"/>
      <c r="OMT70" s="239"/>
      <c r="OMU70" s="239"/>
      <c r="OMV70" s="240"/>
      <c r="OMW70" s="239"/>
      <c r="OMX70" s="239"/>
      <c r="OMY70" s="240"/>
      <c r="OMZ70" s="240"/>
      <c r="ONA70" s="240"/>
      <c r="ONB70" s="239"/>
      <c r="ONC70" s="239"/>
      <c r="OND70" s="240"/>
      <c r="ONE70" s="239"/>
      <c r="ONF70" s="239"/>
      <c r="ONG70" s="240"/>
      <c r="ONH70" s="240"/>
      <c r="ONI70" s="240"/>
      <c r="ONJ70" s="239"/>
      <c r="ONK70" s="239"/>
      <c r="ONL70" s="240"/>
      <c r="ONM70" s="239"/>
      <c r="ONN70" s="239"/>
      <c r="ONO70" s="240"/>
      <c r="ONP70" s="240"/>
      <c r="ONQ70" s="240"/>
      <c r="ONR70" s="239"/>
      <c r="ONS70" s="239"/>
      <c r="ONT70" s="240"/>
      <c r="ONU70" s="239"/>
      <c r="ONV70" s="239"/>
      <c r="ONW70" s="240"/>
      <c r="ONX70" s="240"/>
      <c r="ONY70" s="240"/>
      <c r="ONZ70" s="239"/>
      <c r="OOA70" s="239"/>
      <c r="OOB70" s="240"/>
      <c r="OOC70" s="239"/>
      <c r="OOD70" s="239"/>
      <c r="OOE70" s="240"/>
      <c r="OOF70" s="240"/>
      <c r="OOG70" s="240"/>
      <c r="OOH70" s="239"/>
      <c r="OOI70" s="239"/>
      <c r="OOJ70" s="240"/>
      <c r="OOK70" s="239"/>
      <c r="OOL70" s="239"/>
      <c r="OOM70" s="240"/>
      <c r="OON70" s="240"/>
      <c r="OOO70" s="240"/>
      <c r="OOP70" s="239"/>
      <c r="OOQ70" s="239"/>
      <c r="OOR70" s="240"/>
      <c r="OOS70" s="239"/>
      <c r="OOT70" s="239"/>
      <c r="OOU70" s="240"/>
      <c r="OOV70" s="240"/>
      <c r="OOW70" s="240"/>
      <c r="OOX70" s="239"/>
      <c r="OOY70" s="239"/>
      <c r="OOZ70" s="240"/>
      <c r="OPA70" s="239"/>
      <c r="OPB70" s="239"/>
      <c r="OPC70" s="240"/>
      <c r="OPD70" s="240"/>
      <c r="OPE70" s="240"/>
      <c r="OPF70" s="239"/>
      <c r="OPG70" s="239"/>
      <c r="OPH70" s="240"/>
      <c r="OPI70" s="239"/>
      <c r="OPJ70" s="239"/>
      <c r="OPK70" s="240"/>
      <c r="OPL70" s="240"/>
      <c r="OPM70" s="240"/>
      <c r="OPN70" s="239"/>
      <c r="OPO70" s="239"/>
      <c r="OPP70" s="240"/>
      <c r="OPQ70" s="239"/>
      <c r="OPR70" s="239"/>
      <c r="OPS70" s="240"/>
      <c r="OPT70" s="240"/>
      <c r="OPU70" s="240"/>
      <c r="OPV70" s="239"/>
      <c r="OPW70" s="239"/>
      <c r="OPX70" s="240"/>
      <c r="OPY70" s="239"/>
      <c r="OPZ70" s="239"/>
      <c r="OQA70" s="240"/>
      <c r="OQB70" s="240"/>
      <c r="OQC70" s="240"/>
      <c r="OQD70" s="239"/>
      <c r="OQE70" s="239"/>
      <c r="OQF70" s="240"/>
      <c r="OQG70" s="239"/>
      <c r="OQH70" s="239"/>
      <c r="OQI70" s="240"/>
      <c r="OQJ70" s="240"/>
      <c r="OQK70" s="240"/>
      <c r="OQL70" s="239"/>
      <c r="OQM70" s="239"/>
      <c r="OQN70" s="240"/>
      <c r="OQO70" s="239"/>
      <c r="OQP70" s="239"/>
      <c r="OQQ70" s="240"/>
      <c r="OQR70" s="240"/>
      <c r="OQS70" s="240"/>
      <c r="OQT70" s="239"/>
      <c r="OQU70" s="239"/>
      <c r="OQV70" s="240"/>
      <c r="OQW70" s="239"/>
      <c r="OQX70" s="239"/>
      <c r="OQY70" s="240"/>
      <c r="OQZ70" s="240"/>
      <c r="ORA70" s="240"/>
      <c r="ORB70" s="239"/>
      <c r="ORC70" s="239"/>
      <c r="ORD70" s="240"/>
      <c r="ORE70" s="239"/>
      <c r="ORF70" s="239"/>
      <c r="ORG70" s="240"/>
      <c r="ORH70" s="240"/>
      <c r="ORI70" s="240"/>
      <c r="ORJ70" s="239"/>
      <c r="ORK70" s="239"/>
      <c r="ORL70" s="240"/>
      <c r="ORM70" s="239"/>
      <c r="ORN70" s="239"/>
      <c r="ORO70" s="240"/>
      <c r="ORP70" s="240"/>
      <c r="ORQ70" s="240"/>
      <c r="ORR70" s="239"/>
      <c r="ORS70" s="239"/>
      <c r="ORT70" s="240"/>
      <c r="ORU70" s="239"/>
      <c r="ORV70" s="239"/>
      <c r="ORW70" s="240"/>
      <c r="ORX70" s="240"/>
      <c r="ORY70" s="240"/>
      <c r="ORZ70" s="239"/>
      <c r="OSA70" s="239"/>
      <c r="OSB70" s="240"/>
      <c r="OSC70" s="239"/>
      <c r="OSD70" s="239"/>
      <c r="OSE70" s="240"/>
      <c r="OSF70" s="240"/>
      <c r="OSG70" s="240"/>
      <c r="OSH70" s="239"/>
      <c r="OSI70" s="239"/>
      <c r="OSJ70" s="240"/>
      <c r="OSK70" s="239"/>
      <c r="OSL70" s="239"/>
      <c r="OSM70" s="240"/>
      <c r="OSN70" s="240"/>
      <c r="OSO70" s="240"/>
      <c r="OSP70" s="239"/>
      <c r="OSQ70" s="239"/>
      <c r="OSR70" s="240"/>
      <c r="OSS70" s="239"/>
      <c r="OST70" s="239"/>
      <c r="OSU70" s="240"/>
      <c r="OSV70" s="240"/>
      <c r="OSW70" s="240"/>
      <c r="OSX70" s="239"/>
      <c r="OSY70" s="239"/>
      <c r="OSZ70" s="240"/>
      <c r="OTA70" s="239"/>
      <c r="OTB70" s="239"/>
      <c r="OTC70" s="240"/>
      <c r="OTD70" s="240"/>
      <c r="OTE70" s="240"/>
      <c r="OTF70" s="239"/>
      <c r="OTG70" s="239"/>
      <c r="OTH70" s="240"/>
      <c r="OTI70" s="239"/>
      <c r="OTJ70" s="239"/>
      <c r="OTK70" s="240"/>
      <c r="OTL70" s="240"/>
      <c r="OTM70" s="240"/>
      <c r="OTN70" s="239"/>
      <c r="OTO70" s="239"/>
      <c r="OTP70" s="240"/>
      <c r="OTQ70" s="239"/>
      <c r="OTR70" s="239"/>
      <c r="OTS70" s="240"/>
      <c r="OTT70" s="240"/>
      <c r="OTU70" s="240"/>
      <c r="OTV70" s="239"/>
      <c r="OTW70" s="239"/>
      <c r="OTX70" s="240"/>
      <c r="OTY70" s="239"/>
      <c r="OTZ70" s="239"/>
      <c r="OUA70" s="240"/>
      <c r="OUB70" s="240"/>
      <c r="OUC70" s="240"/>
      <c r="OUD70" s="239"/>
      <c r="OUE70" s="239"/>
      <c r="OUF70" s="240"/>
      <c r="OUG70" s="239"/>
      <c r="OUH70" s="239"/>
      <c r="OUI70" s="240"/>
      <c r="OUJ70" s="240"/>
      <c r="OUK70" s="240"/>
      <c r="OUL70" s="239"/>
      <c r="OUM70" s="239"/>
      <c r="OUN70" s="240"/>
      <c r="OUO70" s="239"/>
      <c r="OUP70" s="239"/>
      <c r="OUQ70" s="240"/>
      <c r="OUR70" s="240"/>
      <c r="OUS70" s="240"/>
      <c r="OUT70" s="239"/>
      <c r="OUU70" s="239"/>
      <c r="OUV70" s="240"/>
      <c r="OUW70" s="239"/>
      <c r="OUX70" s="239"/>
      <c r="OUY70" s="240"/>
      <c r="OUZ70" s="240"/>
      <c r="OVA70" s="240"/>
      <c r="OVB70" s="239"/>
      <c r="OVC70" s="239"/>
      <c r="OVD70" s="240"/>
      <c r="OVE70" s="239"/>
      <c r="OVF70" s="239"/>
      <c r="OVG70" s="240"/>
      <c r="OVH70" s="240"/>
      <c r="OVI70" s="240"/>
      <c r="OVJ70" s="239"/>
      <c r="OVK70" s="239"/>
      <c r="OVL70" s="240"/>
      <c r="OVM70" s="239"/>
      <c r="OVN70" s="239"/>
      <c r="OVO70" s="240"/>
      <c r="OVP70" s="240"/>
      <c r="OVQ70" s="240"/>
      <c r="OVR70" s="239"/>
      <c r="OVS70" s="239"/>
      <c r="OVT70" s="240"/>
      <c r="OVU70" s="239"/>
      <c r="OVV70" s="239"/>
      <c r="OVW70" s="240"/>
      <c r="OVX70" s="240"/>
      <c r="OVY70" s="240"/>
      <c r="OVZ70" s="239"/>
      <c r="OWA70" s="239"/>
      <c r="OWB70" s="240"/>
      <c r="OWC70" s="239"/>
      <c r="OWD70" s="239"/>
      <c r="OWE70" s="240"/>
      <c r="OWF70" s="240"/>
      <c r="OWG70" s="240"/>
      <c r="OWH70" s="239"/>
      <c r="OWI70" s="239"/>
      <c r="OWJ70" s="240"/>
      <c r="OWK70" s="239"/>
      <c r="OWL70" s="239"/>
      <c r="OWM70" s="240"/>
      <c r="OWN70" s="240"/>
      <c r="OWO70" s="240"/>
      <c r="OWP70" s="239"/>
      <c r="OWQ70" s="239"/>
      <c r="OWR70" s="240"/>
      <c r="OWS70" s="239"/>
      <c r="OWT70" s="239"/>
      <c r="OWU70" s="240"/>
      <c r="OWV70" s="240"/>
      <c r="OWW70" s="240"/>
      <c r="OWX70" s="239"/>
      <c r="OWY70" s="239"/>
      <c r="OWZ70" s="240"/>
      <c r="OXA70" s="239"/>
      <c r="OXB70" s="239"/>
      <c r="OXC70" s="240"/>
      <c r="OXD70" s="240"/>
      <c r="OXE70" s="240"/>
      <c r="OXF70" s="239"/>
      <c r="OXG70" s="239"/>
      <c r="OXH70" s="240"/>
      <c r="OXI70" s="239"/>
      <c r="OXJ70" s="239"/>
      <c r="OXK70" s="240"/>
      <c r="OXL70" s="240"/>
      <c r="OXM70" s="240"/>
      <c r="OXN70" s="239"/>
      <c r="OXO70" s="239"/>
      <c r="OXP70" s="240"/>
      <c r="OXQ70" s="239"/>
      <c r="OXR70" s="239"/>
      <c r="OXS70" s="240"/>
      <c r="OXT70" s="240"/>
      <c r="OXU70" s="240"/>
      <c r="OXV70" s="239"/>
      <c r="OXW70" s="239"/>
      <c r="OXX70" s="240"/>
      <c r="OXY70" s="239"/>
      <c r="OXZ70" s="239"/>
      <c r="OYA70" s="240"/>
      <c r="OYB70" s="240"/>
      <c r="OYC70" s="240"/>
      <c r="OYD70" s="239"/>
      <c r="OYE70" s="239"/>
      <c r="OYF70" s="240"/>
      <c r="OYG70" s="239"/>
      <c r="OYH70" s="239"/>
      <c r="OYI70" s="240"/>
      <c r="OYJ70" s="240"/>
      <c r="OYK70" s="240"/>
      <c r="OYL70" s="239"/>
      <c r="OYM70" s="239"/>
      <c r="OYN70" s="240"/>
      <c r="OYO70" s="239"/>
      <c r="OYP70" s="239"/>
      <c r="OYQ70" s="240"/>
      <c r="OYR70" s="240"/>
      <c r="OYS70" s="240"/>
      <c r="OYT70" s="239"/>
      <c r="OYU70" s="239"/>
      <c r="OYV70" s="240"/>
      <c r="OYW70" s="239"/>
      <c r="OYX70" s="239"/>
      <c r="OYY70" s="240"/>
      <c r="OYZ70" s="240"/>
      <c r="OZA70" s="240"/>
      <c r="OZB70" s="239"/>
      <c r="OZC70" s="239"/>
      <c r="OZD70" s="240"/>
      <c r="OZE70" s="239"/>
      <c r="OZF70" s="239"/>
      <c r="OZG70" s="240"/>
      <c r="OZH70" s="240"/>
      <c r="OZI70" s="240"/>
      <c r="OZJ70" s="239"/>
      <c r="OZK70" s="239"/>
      <c r="OZL70" s="240"/>
      <c r="OZM70" s="239"/>
      <c r="OZN70" s="239"/>
      <c r="OZO70" s="240"/>
      <c r="OZP70" s="240"/>
      <c r="OZQ70" s="240"/>
      <c r="OZR70" s="239"/>
      <c r="OZS70" s="239"/>
      <c r="OZT70" s="240"/>
      <c r="OZU70" s="239"/>
      <c r="OZV70" s="239"/>
      <c r="OZW70" s="240"/>
      <c r="OZX70" s="240"/>
      <c r="OZY70" s="240"/>
      <c r="OZZ70" s="239"/>
      <c r="PAA70" s="239"/>
      <c r="PAB70" s="240"/>
      <c r="PAC70" s="239"/>
      <c r="PAD70" s="239"/>
      <c r="PAE70" s="240"/>
      <c r="PAF70" s="240"/>
      <c r="PAG70" s="240"/>
      <c r="PAH70" s="239"/>
      <c r="PAI70" s="239"/>
      <c r="PAJ70" s="240"/>
      <c r="PAK70" s="239"/>
      <c r="PAL70" s="239"/>
      <c r="PAM70" s="240"/>
      <c r="PAN70" s="240"/>
      <c r="PAO70" s="240"/>
      <c r="PAP70" s="239"/>
      <c r="PAQ70" s="239"/>
      <c r="PAR70" s="240"/>
      <c r="PAS70" s="239"/>
      <c r="PAT70" s="239"/>
      <c r="PAU70" s="240"/>
      <c r="PAV70" s="240"/>
      <c r="PAW70" s="240"/>
      <c r="PAX70" s="239"/>
      <c r="PAY70" s="239"/>
      <c r="PAZ70" s="240"/>
      <c r="PBA70" s="239"/>
      <c r="PBB70" s="239"/>
      <c r="PBC70" s="240"/>
      <c r="PBD70" s="240"/>
      <c r="PBE70" s="240"/>
      <c r="PBF70" s="239"/>
      <c r="PBG70" s="239"/>
      <c r="PBH70" s="240"/>
      <c r="PBI70" s="239"/>
      <c r="PBJ70" s="239"/>
      <c r="PBK70" s="240"/>
      <c r="PBL70" s="240"/>
      <c r="PBM70" s="240"/>
      <c r="PBN70" s="239"/>
      <c r="PBO70" s="239"/>
      <c r="PBP70" s="240"/>
      <c r="PBQ70" s="239"/>
      <c r="PBR70" s="239"/>
      <c r="PBS70" s="240"/>
      <c r="PBT70" s="240"/>
      <c r="PBU70" s="240"/>
      <c r="PBV70" s="239"/>
      <c r="PBW70" s="239"/>
      <c r="PBX70" s="240"/>
      <c r="PBY70" s="239"/>
      <c r="PBZ70" s="239"/>
      <c r="PCA70" s="240"/>
      <c r="PCB70" s="240"/>
      <c r="PCC70" s="240"/>
      <c r="PCD70" s="239"/>
      <c r="PCE70" s="239"/>
      <c r="PCF70" s="240"/>
      <c r="PCG70" s="239"/>
      <c r="PCH70" s="239"/>
      <c r="PCI70" s="240"/>
      <c r="PCJ70" s="240"/>
      <c r="PCK70" s="240"/>
      <c r="PCL70" s="239"/>
      <c r="PCM70" s="239"/>
      <c r="PCN70" s="240"/>
      <c r="PCO70" s="239"/>
      <c r="PCP70" s="239"/>
      <c r="PCQ70" s="240"/>
      <c r="PCR70" s="240"/>
      <c r="PCS70" s="240"/>
      <c r="PCT70" s="239"/>
      <c r="PCU70" s="239"/>
      <c r="PCV70" s="240"/>
      <c r="PCW70" s="239"/>
      <c r="PCX70" s="239"/>
      <c r="PCY70" s="240"/>
      <c r="PCZ70" s="240"/>
      <c r="PDA70" s="240"/>
      <c r="PDB70" s="239"/>
      <c r="PDC70" s="239"/>
      <c r="PDD70" s="240"/>
      <c r="PDE70" s="239"/>
      <c r="PDF70" s="239"/>
      <c r="PDG70" s="240"/>
      <c r="PDH70" s="240"/>
      <c r="PDI70" s="240"/>
      <c r="PDJ70" s="239"/>
      <c r="PDK70" s="239"/>
      <c r="PDL70" s="240"/>
      <c r="PDM70" s="239"/>
      <c r="PDN70" s="239"/>
      <c r="PDO70" s="240"/>
      <c r="PDP70" s="240"/>
      <c r="PDQ70" s="240"/>
      <c r="PDR70" s="239"/>
      <c r="PDS70" s="239"/>
      <c r="PDT70" s="240"/>
      <c r="PDU70" s="239"/>
      <c r="PDV70" s="239"/>
      <c r="PDW70" s="240"/>
      <c r="PDX70" s="240"/>
      <c r="PDY70" s="240"/>
      <c r="PDZ70" s="239"/>
      <c r="PEA70" s="239"/>
      <c r="PEB70" s="240"/>
      <c r="PEC70" s="239"/>
      <c r="PED70" s="239"/>
      <c r="PEE70" s="240"/>
      <c r="PEF70" s="240"/>
      <c r="PEG70" s="240"/>
      <c r="PEH70" s="239"/>
      <c r="PEI70" s="239"/>
      <c r="PEJ70" s="240"/>
      <c r="PEK70" s="239"/>
      <c r="PEL70" s="239"/>
      <c r="PEM70" s="240"/>
      <c r="PEN70" s="240"/>
      <c r="PEO70" s="240"/>
      <c r="PEP70" s="239"/>
      <c r="PEQ70" s="239"/>
      <c r="PER70" s="240"/>
      <c r="PES70" s="239"/>
      <c r="PET70" s="239"/>
      <c r="PEU70" s="240"/>
      <c r="PEV70" s="240"/>
      <c r="PEW70" s="240"/>
      <c r="PEX70" s="239"/>
      <c r="PEY70" s="239"/>
      <c r="PEZ70" s="240"/>
      <c r="PFA70" s="239"/>
      <c r="PFB70" s="239"/>
      <c r="PFC70" s="240"/>
      <c r="PFD70" s="240"/>
      <c r="PFE70" s="240"/>
      <c r="PFF70" s="239"/>
      <c r="PFG70" s="239"/>
      <c r="PFH70" s="240"/>
      <c r="PFI70" s="239"/>
      <c r="PFJ70" s="239"/>
      <c r="PFK70" s="240"/>
      <c r="PFL70" s="240"/>
      <c r="PFM70" s="240"/>
      <c r="PFN70" s="239"/>
      <c r="PFO70" s="239"/>
      <c r="PFP70" s="240"/>
      <c r="PFQ70" s="239"/>
      <c r="PFR70" s="239"/>
      <c r="PFS70" s="240"/>
      <c r="PFT70" s="240"/>
      <c r="PFU70" s="240"/>
      <c r="PFV70" s="239"/>
      <c r="PFW70" s="239"/>
      <c r="PFX70" s="240"/>
      <c r="PFY70" s="239"/>
      <c r="PFZ70" s="239"/>
      <c r="PGA70" s="240"/>
      <c r="PGB70" s="240"/>
      <c r="PGC70" s="240"/>
      <c r="PGD70" s="239"/>
      <c r="PGE70" s="239"/>
      <c r="PGF70" s="240"/>
      <c r="PGG70" s="239"/>
      <c r="PGH70" s="239"/>
      <c r="PGI70" s="240"/>
      <c r="PGJ70" s="240"/>
      <c r="PGK70" s="240"/>
      <c r="PGL70" s="239"/>
      <c r="PGM70" s="239"/>
      <c r="PGN70" s="240"/>
      <c r="PGO70" s="239"/>
      <c r="PGP70" s="239"/>
      <c r="PGQ70" s="240"/>
      <c r="PGR70" s="240"/>
      <c r="PGS70" s="240"/>
      <c r="PGT70" s="239"/>
      <c r="PGU70" s="239"/>
      <c r="PGV70" s="240"/>
      <c r="PGW70" s="239"/>
      <c r="PGX70" s="239"/>
      <c r="PGY70" s="240"/>
      <c r="PGZ70" s="240"/>
      <c r="PHA70" s="240"/>
      <c r="PHB70" s="239"/>
      <c r="PHC70" s="239"/>
      <c r="PHD70" s="240"/>
      <c r="PHE70" s="239"/>
      <c r="PHF70" s="239"/>
      <c r="PHG70" s="240"/>
      <c r="PHH70" s="240"/>
      <c r="PHI70" s="240"/>
      <c r="PHJ70" s="239"/>
      <c r="PHK70" s="239"/>
      <c r="PHL70" s="240"/>
      <c r="PHM70" s="239"/>
      <c r="PHN70" s="239"/>
      <c r="PHO70" s="240"/>
      <c r="PHP70" s="240"/>
      <c r="PHQ70" s="240"/>
      <c r="PHR70" s="239"/>
      <c r="PHS70" s="239"/>
      <c r="PHT70" s="240"/>
      <c r="PHU70" s="239"/>
      <c r="PHV70" s="239"/>
      <c r="PHW70" s="240"/>
      <c r="PHX70" s="240"/>
      <c r="PHY70" s="240"/>
      <c r="PHZ70" s="239"/>
      <c r="PIA70" s="239"/>
      <c r="PIB70" s="240"/>
      <c r="PIC70" s="239"/>
      <c r="PID70" s="239"/>
      <c r="PIE70" s="240"/>
      <c r="PIF70" s="240"/>
      <c r="PIG70" s="240"/>
      <c r="PIH70" s="239"/>
      <c r="PII70" s="239"/>
      <c r="PIJ70" s="240"/>
      <c r="PIK70" s="239"/>
      <c r="PIL70" s="239"/>
      <c r="PIM70" s="240"/>
      <c r="PIN70" s="240"/>
      <c r="PIO70" s="240"/>
      <c r="PIP70" s="239"/>
      <c r="PIQ70" s="239"/>
      <c r="PIR70" s="240"/>
      <c r="PIS70" s="239"/>
      <c r="PIT70" s="239"/>
      <c r="PIU70" s="240"/>
      <c r="PIV70" s="240"/>
      <c r="PIW70" s="240"/>
      <c r="PIX70" s="239"/>
      <c r="PIY70" s="239"/>
      <c r="PIZ70" s="240"/>
      <c r="PJA70" s="239"/>
      <c r="PJB70" s="239"/>
      <c r="PJC70" s="240"/>
      <c r="PJD70" s="240"/>
      <c r="PJE70" s="240"/>
      <c r="PJF70" s="239"/>
      <c r="PJG70" s="239"/>
      <c r="PJH70" s="240"/>
      <c r="PJI70" s="239"/>
      <c r="PJJ70" s="239"/>
      <c r="PJK70" s="240"/>
      <c r="PJL70" s="240"/>
      <c r="PJM70" s="240"/>
      <c r="PJN70" s="239"/>
      <c r="PJO70" s="239"/>
      <c r="PJP70" s="240"/>
      <c r="PJQ70" s="239"/>
      <c r="PJR70" s="239"/>
      <c r="PJS70" s="240"/>
      <c r="PJT70" s="240"/>
      <c r="PJU70" s="240"/>
      <c r="PJV70" s="239"/>
      <c r="PJW70" s="239"/>
      <c r="PJX70" s="240"/>
      <c r="PJY70" s="239"/>
      <c r="PJZ70" s="239"/>
      <c r="PKA70" s="240"/>
      <c r="PKB70" s="240"/>
      <c r="PKC70" s="240"/>
      <c r="PKD70" s="239"/>
      <c r="PKE70" s="239"/>
      <c r="PKF70" s="240"/>
      <c r="PKG70" s="239"/>
      <c r="PKH70" s="239"/>
      <c r="PKI70" s="240"/>
      <c r="PKJ70" s="240"/>
      <c r="PKK70" s="240"/>
      <c r="PKL70" s="239"/>
      <c r="PKM70" s="239"/>
      <c r="PKN70" s="240"/>
      <c r="PKO70" s="239"/>
      <c r="PKP70" s="239"/>
      <c r="PKQ70" s="240"/>
      <c r="PKR70" s="240"/>
      <c r="PKS70" s="240"/>
      <c r="PKT70" s="239"/>
      <c r="PKU70" s="239"/>
      <c r="PKV70" s="240"/>
      <c r="PKW70" s="239"/>
      <c r="PKX70" s="239"/>
      <c r="PKY70" s="240"/>
      <c r="PKZ70" s="240"/>
      <c r="PLA70" s="240"/>
      <c r="PLB70" s="239"/>
      <c r="PLC70" s="239"/>
      <c r="PLD70" s="240"/>
      <c r="PLE70" s="239"/>
      <c r="PLF70" s="239"/>
      <c r="PLG70" s="240"/>
      <c r="PLH70" s="240"/>
      <c r="PLI70" s="240"/>
      <c r="PLJ70" s="239"/>
      <c r="PLK70" s="239"/>
      <c r="PLL70" s="240"/>
      <c r="PLM70" s="239"/>
      <c r="PLN70" s="239"/>
      <c r="PLO70" s="240"/>
      <c r="PLP70" s="240"/>
      <c r="PLQ70" s="240"/>
      <c r="PLR70" s="239"/>
      <c r="PLS70" s="239"/>
      <c r="PLT70" s="240"/>
      <c r="PLU70" s="239"/>
      <c r="PLV70" s="239"/>
      <c r="PLW70" s="240"/>
      <c r="PLX70" s="240"/>
      <c r="PLY70" s="240"/>
      <c r="PLZ70" s="239"/>
      <c r="PMA70" s="239"/>
      <c r="PMB70" s="240"/>
      <c r="PMC70" s="239"/>
      <c r="PMD70" s="239"/>
      <c r="PME70" s="240"/>
      <c r="PMF70" s="240"/>
      <c r="PMG70" s="240"/>
      <c r="PMH70" s="239"/>
      <c r="PMI70" s="239"/>
      <c r="PMJ70" s="240"/>
      <c r="PMK70" s="239"/>
      <c r="PML70" s="239"/>
      <c r="PMM70" s="240"/>
      <c r="PMN70" s="240"/>
      <c r="PMO70" s="240"/>
      <c r="PMP70" s="239"/>
      <c r="PMQ70" s="239"/>
      <c r="PMR70" s="240"/>
      <c r="PMS70" s="239"/>
      <c r="PMT70" s="239"/>
      <c r="PMU70" s="240"/>
      <c r="PMV70" s="240"/>
      <c r="PMW70" s="240"/>
      <c r="PMX70" s="239"/>
      <c r="PMY70" s="239"/>
      <c r="PMZ70" s="240"/>
      <c r="PNA70" s="239"/>
      <c r="PNB70" s="239"/>
      <c r="PNC70" s="240"/>
      <c r="PND70" s="240"/>
      <c r="PNE70" s="240"/>
      <c r="PNF70" s="239"/>
      <c r="PNG70" s="239"/>
      <c r="PNH70" s="240"/>
      <c r="PNI70" s="239"/>
      <c r="PNJ70" s="239"/>
      <c r="PNK70" s="240"/>
      <c r="PNL70" s="240"/>
      <c r="PNM70" s="240"/>
      <c r="PNN70" s="239"/>
      <c r="PNO70" s="239"/>
      <c r="PNP70" s="240"/>
      <c r="PNQ70" s="239"/>
      <c r="PNR70" s="239"/>
      <c r="PNS70" s="240"/>
      <c r="PNT70" s="240"/>
      <c r="PNU70" s="240"/>
      <c r="PNV70" s="239"/>
      <c r="PNW70" s="239"/>
      <c r="PNX70" s="240"/>
      <c r="PNY70" s="239"/>
      <c r="PNZ70" s="239"/>
      <c r="POA70" s="240"/>
      <c r="POB70" s="240"/>
      <c r="POC70" s="240"/>
      <c r="POD70" s="239"/>
      <c r="POE70" s="239"/>
      <c r="POF70" s="240"/>
      <c r="POG70" s="239"/>
      <c r="POH70" s="239"/>
      <c r="POI70" s="240"/>
      <c r="POJ70" s="240"/>
      <c r="POK70" s="240"/>
      <c r="POL70" s="239"/>
      <c r="POM70" s="239"/>
      <c r="PON70" s="240"/>
      <c r="POO70" s="239"/>
      <c r="POP70" s="239"/>
      <c r="POQ70" s="240"/>
      <c r="POR70" s="240"/>
      <c r="POS70" s="240"/>
      <c r="POT70" s="239"/>
      <c r="POU70" s="239"/>
      <c r="POV70" s="240"/>
      <c r="POW70" s="239"/>
      <c r="POX70" s="239"/>
      <c r="POY70" s="240"/>
      <c r="POZ70" s="240"/>
      <c r="PPA70" s="240"/>
      <c r="PPB70" s="239"/>
      <c r="PPC70" s="239"/>
      <c r="PPD70" s="240"/>
      <c r="PPE70" s="239"/>
      <c r="PPF70" s="239"/>
      <c r="PPG70" s="240"/>
      <c r="PPH70" s="240"/>
      <c r="PPI70" s="240"/>
      <c r="PPJ70" s="239"/>
      <c r="PPK70" s="239"/>
      <c r="PPL70" s="240"/>
      <c r="PPM70" s="239"/>
      <c r="PPN70" s="239"/>
      <c r="PPO70" s="240"/>
      <c r="PPP70" s="240"/>
      <c r="PPQ70" s="240"/>
      <c r="PPR70" s="239"/>
      <c r="PPS70" s="239"/>
      <c r="PPT70" s="240"/>
      <c r="PPU70" s="239"/>
      <c r="PPV70" s="239"/>
      <c r="PPW70" s="240"/>
      <c r="PPX70" s="240"/>
      <c r="PPY70" s="240"/>
      <c r="PPZ70" s="239"/>
      <c r="PQA70" s="239"/>
      <c r="PQB70" s="240"/>
      <c r="PQC70" s="239"/>
      <c r="PQD70" s="239"/>
      <c r="PQE70" s="240"/>
      <c r="PQF70" s="240"/>
      <c r="PQG70" s="240"/>
      <c r="PQH70" s="239"/>
      <c r="PQI70" s="239"/>
      <c r="PQJ70" s="240"/>
      <c r="PQK70" s="239"/>
      <c r="PQL70" s="239"/>
      <c r="PQM70" s="240"/>
      <c r="PQN70" s="240"/>
      <c r="PQO70" s="240"/>
      <c r="PQP70" s="239"/>
      <c r="PQQ70" s="239"/>
      <c r="PQR70" s="240"/>
      <c r="PQS70" s="239"/>
      <c r="PQT70" s="239"/>
      <c r="PQU70" s="240"/>
      <c r="PQV70" s="240"/>
      <c r="PQW70" s="240"/>
      <c r="PQX70" s="239"/>
      <c r="PQY70" s="239"/>
      <c r="PQZ70" s="240"/>
      <c r="PRA70" s="239"/>
      <c r="PRB70" s="239"/>
      <c r="PRC70" s="240"/>
      <c r="PRD70" s="240"/>
      <c r="PRE70" s="240"/>
      <c r="PRF70" s="239"/>
      <c r="PRG70" s="239"/>
      <c r="PRH70" s="240"/>
      <c r="PRI70" s="239"/>
      <c r="PRJ70" s="239"/>
      <c r="PRK70" s="240"/>
      <c r="PRL70" s="240"/>
      <c r="PRM70" s="240"/>
      <c r="PRN70" s="239"/>
      <c r="PRO70" s="239"/>
      <c r="PRP70" s="240"/>
      <c r="PRQ70" s="239"/>
      <c r="PRR70" s="239"/>
      <c r="PRS70" s="240"/>
      <c r="PRT70" s="240"/>
      <c r="PRU70" s="240"/>
      <c r="PRV70" s="239"/>
      <c r="PRW70" s="239"/>
      <c r="PRX70" s="240"/>
      <c r="PRY70" s="239"/>
      <c r="PRZ70" s="239"/>
      <c r="PSA70" s="240"/>
      <c r="PSB70" s="240"/>
      <c r="PSC70" s="240"/>
      <c r="PSD70" s="239"/>
      <c r="PSE70" s="239"/>
      <c r="PSF70" s="240"/>
      <c r="PSG70" s="239"/>
      <c r="PSH70" s="239"/>
      <c r="PSI70" s="240"/>
      <c r="PSJ70" s="240"/>
      <c r="PSK70" s="240"/>
      <c r="PSL70" s="239"/>
      <c r="PSM70" s="239"/>
      <c r="PSN70" s="240"/>
      <c r="PSO70" s="239"/>
      <c r="PSP70" s="239"/>
      <c r="PSQ70" s="240"/>
      <c r="PSR70" s="240"/>
      <c r="PSS70" s="240"/>
      <c r="PST70" s="239"/>
      <c r="PSU70" s="239"/>
      <c r="PSV70" s="240"/>
      <c r="PSW70" s="239"/>
      <c r="PSX70" s="239"/>
      <c r="PSY70" s="240"/>
      <c r="PSZ70" s="240"/>
      <c r="PTA70" s="240"/>
      <c r="PTB70" s="239"/>
      <c r="PTC70" s="239"/>
      <c r="PTD70" s="240"/>
      <c r="PTE70" s="239"/>
      <c r="PTF70" s="239"/>
      <c r="PTG70" s="240"/>
      <c r="PTH70" s="240"/>
      <c r="PTI70" s="240"/>
      <c r="PTJ70" s="239"/>
      <c r="PTK70" s="239"/>
      <c r="PTL70" s="240"/>
      <c r="PTM70" s="239"/>
      <c r="PTN70" s="239"/>
      <c r="PTO70" s="240"/>
      <c r="PTP70" s="240"/>
      <c r="PTQ70" s="240"/>
      <c r="PTR70" s="239"/>
      <c r="PTS70" s="239"/>
      <c r="PTT70" s="240"/>
      <c r="PTU70" s="239"/>
      <c r="PTV70" s="239"/>
      <c r="PTW70" s="240"/>
      <c r="PTX70" s="240"/>
      <c r="PTY70" s="240"/>
      <c r="PTZ70" s="239"/>
      <c r="PUA70" s="239"/>
      <c r="PUB70" s="240"/>
      <c r="PUC70" s="239"/>
      <c r="PUD70" s="239"/>
      <c r="PUE70" s="240"/>
      <c r="PUF70" s="240"/>
      <c r="PUG70" s="240"/>
      <c r="PUH70" s="239"/>
      <c r="PUI70" s="239"/>
      <c r="PUJ70" s="240"/>
      <c r="PUK70" s="239"/>
      <c r="PUL70" s="239"/>
      <c r="PUM70" s="240"/>
      <c r="PUN70" s="240"/>
      <c r="PUO70" s="240"/>
      <c r="PUP70" s="239"/>
      <c r="PUQ70" s="239"/>
      <c r="PUR70" s="240"/>
      <c r="PUS70" s="239"/>
      <c r="PUT70" s="239"/>
      <c r="PUU70" s="240"/>
      <c r="PUV70" s="240"/>
      <c r="PUW70" s="240"/>
      <c r="PUX70" s="239"/>
      <c r="PUY70" s="239"/>
      <c r="PUZ70" s="240"/>
      <c r="PVA70" s="239"/>
      <c r="PVB70" s="239"/>
      <c r="PVC70" s="240"/>
      <c r="PVD70" s="240"/>
      <c r="PVE70" s="240"/>
      <c r="PVF70" s="239"/>
      <c r="PVG70" s="239"/>
      <c r="PVH70" s="240"/>
      <c r="PVI70" s="239"/>
      <c r="PVJ70" s="239"/>
      <c r="PVK70" s="240"/>
      <c r="PVL70" s="240"/>
      <c r="PVM70" s="240"/>
      <c r="PVN70" s="239"/>
      <c r="PVO70" s="239"/>
      <c r="PVP70" s="240"/>
      <c r="PVQ70" s="239"/>
      <c r="PVR70" s="239"/>
      <c r="PVS70" s="240"/>
      <c r="PVT70" s="240"/>
      <c r="PVU70" s="240"/>
      <c r="PVV70" s="239"/>
      <c r="PVW70" s="239"/>
      <c r="PVX70" s="240"/>
      <c r="PVY70" s="239"/>
      <c r="PVZ70" s="239"/>
      <c r="PWA70" s="240"/>
      <c r="PWB70" s="240"/>
      <c r="PWC70" s="240"/>
      <c r="PWD70" s="239"/>
      <c r="PWE70" s="239"/>
      <c r="PWF70" s="240"/>
      <c r="PWG70" s="239"/>
      <c r="PWH70" s="239"/>
      <c r="PWI70" s="240"/>
      <c r="PWJ70" s="240"/>
      <c r="PWK70" s="240"/>
      <c r="PWL70" s="239"/>
      <c r="PWM70" s="239"/>
      <c r="PWN70" s="240"/>
      <c r="PWO70" s="239"/>
      <c r="PWP70" s="239"/>
      <c r="PWQ70" s="240"/>
      <c r="PWR70" s="240"/>
      <c r="PWS70" s="240"/>
      <c r="PWT70" s="239"/>
      <c r="PWU70" s="239"/>
      <c r="PWV70" s="240"/>
      <c r="PWW70" s="239"/>
      <c r="PWX70" s="239"/>
      <c r="PWY70" s="240"/>
      <c r="PWZ70" s="240"/>
      <c r="PXA70" s="240"/>
      <c r="PXB70" s="239"/>
      <c r="PXC70" s="239"/>
      <c r="PXD70" s="240"/>
      <c r="PXE70" s="239"/>
      <c r="PXF70" s="239"/>
      <c r="PXG70" s="240"/>
      <c r="PXH70" s="240"/>
      <c r="PXI70" s="240"/>
      <c r="PXJ70" s="239"/>
      <c r="PXK70" s="239"/>
      <c r="PXL70" s="240"/>
      <c r="PXM70" s="239"/>
      <c r="PXN70" s="239"/>
      <c r="PXO70" s="240"/>
      <c r="PXP70" s="240"/>
      <c r="PXQ70" s="240"/>
      <c r="PXR70" s="239"/>
      <c r="PXS70" s="239"/>
      <c r="PXT70" s="240"/>
      <c r="PXU70" s="239"/>
      <c r="PXV70" s="239"/>
      <c r="PXW70" s="240"/>
      <c r="PXX70" s="240"/>
      <c r="PXY70" s="240"/>
      <c r="PXZ70" s="239"/>
      <c r="PYA70" s="239"/>
      <c r="PYB70" s="240"/>
      <c r="PYC70" s="239"/>
      <c r="PYD70" s="239"/>
      <c r="PYE70" s="240"/>
      <c r="PYF70" s="240"/>
      <c r="PYG70" s="240"/>
      <c r="PYH70" s="239"/>
      <c r="PYI70" s="239"/>
      <c r="PYJ70" s="240"/>
      <c r="PYK70" s="239"/>
      <c r="PYL70" s="239"/>
      <c r="PYM70" s="240"/>
      <c r="PYN70" s="240"/>
      <c r="PYO70" s="240"/>
      <c r="PYP70" s="239"/>
      <c r="PYQ70" s="239"/>
      <c r="PYR70" s="240"/>
      <c r="PYS70" s="239"/>
      <c r="PYT70" s="239"/>
      <c r="PYU70" s="240"/>
      <c r="PYV70" s="240"/>
      <c r="PYW70" s="240"/>
      <c r="PYX70" s="239"/>
      <c r="PYY70" s="239"/>
      <c r="PYZ70" s="240"/>
      <c r="PZA70" s="239"/>
      <c r="PZB70" s="239"/>
      <c r="PZC70" s="240"/>
      <c r="PZD70" s="240"/>
      <c r="PZE70" s="240"/>
      <c r="PZF70" s="239"/>
      <c r="PZG70" s="239"/>
      <c r="PZH70" s="240"/>
      <c r="PZI70" s="239"/>
      <c r="PZJ70" s="239"/>
      <c r="PZK70" s="240"/>
      <c r="PZL70" s="240"/>
      <c r="PZM70" s="240"/>
      <c r="PZN70" s="239"/>
      <c r="PZO70" s="239"/>
      <c r="PZP70" s="240"/>
      <c r="PZQ70" s="239"/>
      <c r="PZR70" s="239"/>
      <c r="PZS70" s="240"/>
      <c r="PZT70" s="240"/>
      <c r="PZU70" s="240"/>
      <c r="PZV70" s="239"/>
      <c r="PZW70" s="239"/>
      <c r="PZX70" s="240"/>
      <c r="PZY70" s="239"/>
      <c r="PZZ70" s="239"/>
      <c r="QAA70" s="240"/>
      <c r="QAB70" s="240"/>
      <c r="QAC70" s="240"/>
      <c r="QAD70" s="239"/>
      <c r="QAE70" s="239"/>
      <c r="QAF70" s="240"/>
      <c r="QAG70" s="239"/>
      <c r="QAH70" s="239"/>
      <c r="QAI70" s="240"/>
      <c r="QAJ70" s="240"/>
      <c r="QAK70" s="240"/>
      <c r="QAL70" s="239"/>
      <c r="QAM70" s="239"/>
      <c r="QAN70" s="240"/>
      <c r="QAO70" s="239"/>
      <c r="QAP70" s="239"/>
      <c r="QAQ70" s="240"/>
      <c r="QAR70" s="240"/>
      <c r="QAS70" s="240"/>
      <c r="QAT70" s="239"/>
      <c r="QAU70" s="239"/>
      <c r="QAV70" s="240"/>
      <c r="QAW70" s="239"/>
      <c r="QAX70" s="239"/>
      <c r="QAY70" s="240"/>
      <c r="QAZ70" s="240"/>
      <c r="QBA70" s="240"/>
      <c r="QBB70" s="239"/>
      <c r="QBC70" s="239"/>
      <c r="QBD70" s="240"/>
      <c r="QBE70" s="239"/>
      <c r="QBF70" s="239"/>
      <c r="QBG70" s="240"/>
      <c r="QBH70" s="240"/>
      <c r="QBI70" s="240"/>
      <c r="QBJ70" s="239"/>
      <c r="QBK70" s="239"/>
      <c r="QBL70" s="240"/>
      <c r="QBM70" s="239"/>
      <c r="QBN70" s="239"/>
      <c r="QBO70" s="240"/>
      <c r="QBP70" s="240"/>
      <c r="QBQ70" s="240"/>
      <c r="QBR70" s="239"/>
      <c r="QBS70" s="239"/>
      <c r="QBT70" s="240"/>
      <c r="QBU70" s="239"/>
      <c r="QBV70" s="239"/>
      <c r="QBW70" s="240"/>
      <c r="QBX70" s="240"/>
      <c r="QBY70" s="240"/>
      <c r="QBZ70" s="239"/>
      <c r="QCA70" s="239"/>
      <c r="QCB70" s="240"/>
      <c r="QCC70" s="239"/>
      <c r="QCD70" s="239"/>
      <c r="QCE70" s="240"/>
      <c r="QCF70" s="240"/>
      <c r="QCG70" s="240"/>
      <c r="QCH70" s="239"/>
      <c r="QCI70" s="239"/>
      <c r="QCJ70" s="240"/>
      <c r="QCK70" s="239"/>
      <c r="QCL70" s="239"/>
      <c r="QCM70" s="240"/>
      <c r="QCN70" s="240"/>
      <c r="QCO70" s="240"/>
      <c r="QCP70" s="239"/>
      <c r="QCQ70" s="239"/>
      <c r="QCR70" s="240"/>
      <c r="QCS70" s="239"/>
      <c r="QCT70" s="239"/>
      <c r="QCU70" s="240"/>
      <c r="QCV70" s="240"/>
      <c r="QCW70" s="240"/>
      <c r="QCX70" s="239"/>
      <c r="QCY70" s="239"/>
      <c r="QCZ70" s="240"/>
      <c r="QDA70" s="239"/>
      <c r="QDB70" s="239"/>
      <c r="QDC70" s="240"/>
      <c r="QDD70" s="240"/>
      <c r="QDE70" s="240"/>
      <c r="QDF70" s="239"/>
      <c r="QDG70" s="239"/>
      <c r="QDH70" s="240"/>
      <c r="QDI70" s="239"/>
      <c r="QDJ70" s="239"/>
      <c r="QDK70" s="240"/>
      <c r="QDL70" s="240"/>
      <c r="QDM70" s="240"/>
      <c r="QDN70" s="239"/>
      <c r="QDO70" s="239"/>
      <c r="QDP70" s="240"/>
      <c r="QDQ70" s="239"/>
      <c r="QDR70" s="239"/>
      <c r="QDS70" s="240"/>
      <c r="QDT70" s="240"/>
      <c r="QDU70" s="240"/>
      <c r="QDV70" s="239"/>
      <c r="QDW70" s="239"/>
      <c r="QDX70" s="240"/>
      <c r="QDY70" s="239"/>
      <c r="QDZ70" s="239"/>
      <c r="QEA70" s="240"/>
      <c r="QEB70" s="240"/>
      <c r="QEC70" s="240"/>
      <c r="QED70" s="239"/>
      <c r="QEE70" s="239"/>
      <c r="QEF70" s="240"/>
      <c r="QEG70" s="239"/>
      <c r="QEH70" s="239"/>
      <c r="QEI70" s="240"/>
      <c r="QEJ70" s="240"/>
      <c r="QEK70" s="240"/>
      <c r="QEL70" s="239"/>
      <c r="QEM70" s="239"/>
      <c r="QEN70" s="240"/>
      <c r="QEO70" s="239"/>
      <c r="QEP70" s="239"/>
      <c r="QEQ70" s="240"/>
      <c r="QER70" s="240"/>
      <c r="QES70" s="240"/>
      <c r="QET70" s="239"/>
      <c r="QEU70" s="239"/>
      <c r="QEV70" s="240"/>
      <c r="QEW70" s="239"/>
      <c r="QEX70" s="239"/>
      <c r="QEY70" s="240"/>
      <c r="QEZ70" s="240"/>
      <c r="QFA70" s="240"/>
      <c r="QFB70" s="239"/>
      <c r="QFC70" s="239"/>
      <c r="QFD70" s="240"/>
      <c r="QFE70" s="239"/>
      <c r="QFF70" s="239"/>
      <c r="QFG70" s="240"/>
      <c r="QFH70" s="240"/>
      <c r="QFI70" s="240"/>
      <c r="QFJ70" s="239"/>
      <c r="QFK70" s="239"/>
      <c r="QFL70" s="240"/>
      <c r="QFM70" s="239"/>
      <c r="QFN70" s="239"/>
      <c r="QFO70" s="240"/>
      <c r="QFP70" s="240"/>
      <c r="QFQ70" s="240"/>
      <c r="QFR70" s="239"/>
      <c r="QFS70" s="239"/>
      <c r="QFT70" s="240"/>
      <c r="QFU70" s="239"/>
      <c r="QFV70" s="239"/>
      <c r="QFW70" s="240"/>
      <c r="QFX70" s="240"/>
      <c r="QFY70" s="240"/>
      <c r="QFZ70" s="239"/>
      <c r="QGA70" s="239"/>
      <c r="QGB70" s="240"/>
      <c r="QGC70" s="239"/>
      <c r="QGD70" s="239"/>
      <c r="QGE70" s="240"/>
      <c r="QGF70" s="240"/>
      <c r="QGG70" s="240"/>
      <c r="QGH70" s="239"/>
      <c r="QGI70" s="239"/>
      <c r="QGJ70" s="240"/>
      <c r="QGK70" s="239"/>
      <c r="QGL70" s="239"/>
      <c r="QGM70" s="240"/>
      <c r="QGN70" s="240"/>
      <c r="QGO70" s="240"/>
      <c r="QGP70" s="239"/>
      <c r="QGQ70" s="239"/>
      <c r="QGR70" s="240"/>
      <c r="QGS70" s="239"/>
      <c r="QGT70" s="239"/>
      <c r="QGU70" s="240"/>
      <c r="QGV70" s="240"/>
      <c r="QGW70" s="240"/>
      <c r="QGX70" s="239"/>
      <c r="QGY70" s="239"/>
      <c r="QGZ70" s="240"/>
      <c r="QHA70" s="239"/>
      <c r="QHB70" s="239"/>
      <c r="QHC70" s="240"/>
      <c r="QHD70" s="240"/>
      <c r="QHE70" s="240"/>
      <c r="QHF70" s="239"/>
      <c r="QHG70" s="239"/>
      <c r="QHH70" s="240"/>
      <c r="QHI70" s="239"/>
      <c r="QHJ70" s="239"/>
      <c r="QHK70" s="240"/>
      <c r="QHL70" s="240"/>
      <c r="QHM70" s="240"/>
      <c r="QHN70" s="239"/>
      <c r="QHO70" s="239"/>
      <c r="QHP70" s="240"/>
      <c r="QHQ70" s="239"/>
      <c r="QHR70" s="239"/>
      <c r="QHS70" s="240"/>
      <c r="QHT70" s="240"/>
      <c r="QHU70" s="240"/>
      <c r="QHV70" s="239"/>
      <c r="QHW70" s="239"/>
      <c r="QHX70" s="240"/>
      <c r="QHY70" s="239"/>
      <c r="QHZ70" s="239"/>
      <c r="QIA70" s="240"/>
      <c r="QIB70" s="240"/>
      <c r="QIC70" s="240"/>
      <c r="QID70" s="239"/>
      <c r="QIE70" s="239"/>
      <c r="QIF70" s="240"/>
      <c r="QIG70" s="239"/>
      <c r="QIH70" s="239"/>
      <c r="QII70" s="240"/>
      <c r="QIJ70" s="240"/>
      <c r="QIK70" s="240"/>
      <c r="QIL70" s="239"/>
      <c r="QIM70" s="239"/>
      <c r="QIN70" s="240"/>
      <c r="QIO70" s="239"/>
      <c r="QIP70" s="239"/>
      <c r="QIQ70" s="240"/>
      <c r="QIR70" s="240"/>
      <c r="QIS70" s="240"/>
      <c r="QIT70" s="239"/>
      <c r="QIU70" s="239"/>
      <c r="QIV70" s="240"/>
      <c r="QIW70" s="239"/>
      <c r="QIX70" s="239"/>
      <c r="QIY70" s="240"/>
      <c r="QIZ70" s="240"/>
      <c r="QJA70" s="240"/>
      <c r="QJB70" s="239"/>
      <c r="QJC70" s="239"/>
      <c r="QJD70" s="240"/>
      <c r="QJE70" s="239"/>
      <c r="QJF70" s="239"/>
      <c r="QJG70" s="240"/>
      <c r="QJH70" s="240"/>
      <c r="QJI70" s="240"/>
      <c r="QJJ70" s="239"/>
      <c r="QJK70" s="239"/>
      <c r="QJL70" s="240"/>
      <c r="QJM70" s="239"/>
      <c r="QJN70" s="239"/>
      <c r="QJO70" s="240"/>
      <c r="QJP70" s="240"/>
      <c r="QJQ70" s="240"/>
      <c r="QJR70" s="239"/>
      <c r="QJS70" s="239"/>
      <c r="QJT70" s="240"/>
      <c r="QJU70" s="239"/>
      <c r="QJV70" s="239"/>
      <c r="QJW70" s="240"/>
      <c r="QJX70" s="240"/>
      <c r="QJY70" s="240"/>
      <c r="QJZ70" s="239"/>
      <c r="QKA70" s="239"/>
      <c r="QKB70" s="240"/>
      <c r="QKC70" s="239"/>
      <c r="QKD70" s="239"/>
      <c r="QKE70" s="240"/>
      <c r="QKF70" s="240"/>
      <c r="QKG70" s="240"/>
      <c r="QKH70" s="239"/>
      <c r="QKI70" s="239"/>
      <c r="QKJ70" s="240"/>
      <c r="QKK70" s="239"/>
      <c r="QKL70" s="239"/>
      <c r="QKM70" s="240"/>
      <c r="QKN70" s="240"/>
      <c r="QKO70" s="240"/>
      <c r="QKP70" s="239"/>
      <c r="QKQ70" s="239"/>
      <c r="QKR70" s="240"/>
      <c r="QKS70" s="239"/>
      <c r="QKT70" s="239"/>
      <c r="QKU70" s="240"/>
      <c r="QKV70" s="240"/>
      <c r="QKW70" s="240"/>
      <c r="QKX70" s="239"/>
      <c r="QKY70" s="239"/>
      <c r="QKZ70" s="240"/>
      <c r="QLA70" s="239"/>
      <c r="QLB70" s="239"/>
      <c r="QLC70" s="240"/>
      <c r="QLD70" s="240"/>
      <c r="QLE70" s="240"/>
      <c r="QLF70" s="239"/>
      <c r="QLG70" s="239"/>
      <c r="QLH70" s="240"/>
      <c r="QLI70" s="239"/>
      <c r="QLJ70" s="239"/>
      <c r="QLK70" s="240"/>
      <c r="QLL70" s="240"/>
      <c r="QLM70" s="240"/>
      <c r="QLN70" s="239"/>
      <c r="QLO70" s="239"/>
      <c r="QLP70" s="240"/>
      <c r="QLQ70" s="239"/>
      <c r="QLR70" s="239"/>
      <c r="QLS70" s="240"/>
      <c r="QLT70" s="240"/>
      <c r="QLU70" s="240"/>
      <c r="QLV70" s="239"/>
      <c r="QLW70" s="239"/>
      <c r="QLX70" s="240"/>
      <c r="QLY70" s="239"/>
      <c r="QLZ70" s="239"/>
      <c r="QMA70" s="240"/>
      <c r="QMB70" s="240"/>
      <c r="QMC70" s="240"/>
      <c r="QMD70" s="239"/>
      <c r="QME70" s="239"/>
      <c r="QMF70" s="240"/>
      <c r="QMG70" s="239"/>
      <c r="QMH70" s="239"/>
      <c r="QMI70" s="240"/>
      <c r="QMJ70" s="240"/>
      <c r="QMK70" s="240"/>
      <c r="QML70" s="239"/>
      <c r="QMM70" s="239"/>
      <c r="QMN70" s="240"/>
      <c r="QMO70" s="239"/>
      <c r="QMP70" s="239"/>
      <c r="QMQ70" s="240"/>
      <c r="QMR70" s="240"/>
      <c r="QMS70" s="240"/>
      <c r="QMT70" s="239"/>
      <c r="QMU70" s="239"/>
      <c r="QMV70" s="240"/>
      <c r="QMW70" s="239"/>
      <c r="QMX70" s="239"/>
      <c r="QMY70" s="240"/>
      <c r="QMZ70" s="240"/>
      <c r="QNA70" s="240"/>
      <c r="QNB70" s="239"/>
      <c r="QNC70" s="239"/>
      <c r="QND70" s="240"/>
      <c r="QNE70" s="239"/>
      <c r="QNF70" s="239"/>
      <c r="QNG70" s="240"/>
      <c r="QNH70" s="240"/>
      <c r="QNI70" s="240"/>
      <c r="QNJ70" s="239"/>
      <c r="QNK70" s="239"/>
      <c r="QNL70" s="240"/>
      <c r="QNM70" s="239"/>
      <c r="QNN70" s="239"/>
      <c r="QNO70" s="240"/>
      <c r="QNP70" s="240"/>
      <c r="QNQ70" s="240"/>
      <c r="QNR70" s="239"/>
      <c r="QNS70" s="239"/>
      <c r="QNT70" s="240"/>
      <c r="QNU70" s="239"/>
      <c r="QNV70" s="239"/>
      <c r="QNW70" s="240"/>
      <c r="QNX70" s="240"/>
      <c r="QNY70" s="240"/>
      <c r="QNZ70" s="239"/>
      <c r="QOA70" s="239"/>
      <c r="QOB70" s="240"/>
      <c r="QOC70" s="239"/>
      <c r="QOD70" s="239"/>
      <c r="QOE70" s="240"/>
      <c r="QOF70" s="240"/>
      <c r="QOG70" s="240"/>
      <c r="QOH70" s="239"/>
      <c r="QOI70" s="239"/>
      <c r="QOJ70" s="240"/>
      <c r="QOK70" s="239"/>
      <c r="QOL70" s="239"/>
      <c r="QOM70" s="240"/>
      <c r="QON70" s="240"/>
      <c r="QOO70" s="240"/>
      <c r="QOP70" s="239"/>
      <c r="QOQ70" s="239"/>
      <c r="QOR70" s="240"/>
      <c r="QOS70" s="239"/>
      <c r="QOT70" s="239"/>
      <c r="QOU70" s="240"/>
      <c r="QOV70" s="240"/>
      <c r="QOW70" s="240"/>
      <c r="QOX70" s="239"/>
      <c r="QOY70" s="239"/>
      <c r="QOZ70" s="240"/>
      <c r="QPA70" s="239"/>
      <c r="QPB70" s="239"/>
      <c r="QPC70" s="240"/>
      <c r="QPD70" s="240"/>
      <c r="QPE70" s="240"/>
      <c r="QPF70" s="239"/>
      <c r="QPG70" s="239"/>
      <c r="QPH70" s="240"/>
      <c r="QPI70" s="239"/>
      <c r="QPJ70" s="239"/>
      <c r="QPK70" s="240"/>
      <c r="QPL70" s="240"/>
      <c r="QPM70" s="240"/>
      <c r="QPN70" s="239"/>
      <c r="QPO70" s="239"/>
      <c r="QPP70" s="240"/>
      <c r="QPQ70" s="239"/>
      <c r="QPR70" s="239"/>
      <c r="QPS70" s="240"/>
      <c r="QPT70" s="240"/>
      <c r="QPU70" s="240"/>
      <c r="QPV70" s="239"/>
      <c r="QPW70" s="239"/>
      <c r="QPX70" s="240"/>
      <c r="QPY70" s="239"/>
      <c r="QPZ70" s="239"/>
      <c r="QQA70" s="240"/>
      <c r="QQB70" s="240"/>
      <c r="QQC70" s="240"/>
      <c r="QQD70" s="239"/>
      <c r="QQE70" s="239"/>
      <c r="QQF70" s="240"/>
      <c r="QQG70" s="239"/>
      <c r="QQH70" s="239"/>
      <c r="QQI70" s="240"/>
      <c r="QQJ70" s="240"/>
      <c r="QQK70" s="240"/>
      <c r="QQL70" s="239"/>
      <c r="QQM70" s="239"/>
      <c r="QQN70" s="240"/>
      <c r="QQO70" s="239"/>
      <c r="QQP70" s="239"/>
      <c r="QQQ70" s="240"/>
      <c r="QQR70" s="240"/>
      <c r="QQS70" s="240"/>
      <c r="QQT70" s="239"/>
      <c r="QQU70" s="239"/>
      <c r="QQV70" s="240"/>
      <c r="QQW70" s="239"/>
      <c r="QQX70" s="239"/>
      <c r="QQY70" s="240"/>
      <c r="QQZ70" s="240"/>
      <c r="QRA70" s="240"/>
      <c r="QRB70" s="239"/>
      <c r="QRC70" s="239"/>
      <c r="QRD70" s="240"/>
      <c r="QRE70" s="239"/>
      <c r="QRF70" s="239"/>
      <c r="QRG70" s="240"/>
      <c r="QRH70" s="240"/>
      <c r="QRI70" s="240"/>
      <c r="QRJ70" s="239"/>
      <c r="QRK70" s="239"/>
      <c r="QRL70" s="240"/>
      <c r="QRM70" s="239"/>
      <c r="QRN70" s="239"/>
      <c r="QRO70" s="240"/>
      <c r="QRP70" s="240"/>
      <c r="QRQ70" s="240"/>
      <c r="QRR70" s="239"/>
      <c r="QRS70" s="239"/>
      <c r="QRT70" s="240"/>
      <c r="QRU70" s="239"/>
      <c r="QRV70" s="239"/>
      <c r="QRW70" s="240"/>
      <c r="QRX70" s="240"/>
      <c r="QRY70" s="240"/>
      <c r="QRZ70" s="239"/>
      <c r="QSA70" s="239"/>
      <c r="QSB70" s="240"/>
      <c r="QSC70" s="239"/>
      <c r="QSD70" s="239"/>
      <c r="QSE70" s="240"/>
      <c r="QSF70" s="240"/>
      <c r="QSG70" s="240"/>
      <c r="QSH70" s="239"/>
      <c r="QSI70" s="239"/>
      <c r="QSJ70" s="240"/>
      <c r="QSK70" s="239"/>
      <c r="QSL70" s="239"/>
      <c r="QSM70" s="240"/>
      <c r="QSN70" s="240"/>
      <c r="QSO70" s="240"/>
      <c r="QSP70" s="239"/>
      <c r="QSQ70" s="239"/>
      <c r="QSR70" s="240"/>
      <c r="QSS70" s="239"/>
      <c r="QST70" s="239"/>
      <c r="QSU70" s="240"/>
      <c r="QSV70" s="240"/>
      <c r="QSW70" s="240"/>
      <c r="QSX70" s="239"/>
      <c r="QSY70" s="239"/>
      <c r="QSZ70" s="240"/>
      <c r="QTA70" s="239"/>
      <c r="QTB70" s="239"/>
      <c r="QTC70" s="240"/>
      <c r="QTD70" s="240"/>
      <c r="QTE70" s="240"/>
      <c r="QTF70" s="239"/>
      <c r="QTG70" s="239"/>
      <c r="QTH70" s="240"/>
      <c r="QTI70" s="239"/>
      <c r="QTJ70" s="239"/>
      <c r="QTK70" s="240"/>
      <c r="QTL70" s="240"/>
      <c r="QTM70" s="240"/>
      <c r="QTN70" s="239"/>
      <c r="QTO70" s="239"/>
      <c r="QTP70" s="240"/>
      <c r="QTQ70" s="239"/>
      <c r="QTR70" s="239"/>
      <c r="QTS70" s="240"/>
      <c r="QTT70" s="240"/>
      <c r="QTU70" s="240"/>
      <c r="QTV70" s="239"/>
      <c r="QTW70" s="239"/>
      <c r="QTX70" s="240"/>
      <c r="QTY70" s="239"/>
      <c r="QTZ70" s="239"/>
      <c r="QUA70" s="240"/>
      <c r="QUB70" s="240"/>
      <c r="QUC70" s="240"/>
      <c r="QUD70" s="239"/>
      <c r="QUE70" s="239"/>
      <c r="QUF70" s="240"/>
      <c r="QUG70" s="239"/>
      <c r="QUH70" s="239"/>
      <c r="QUI70" s="240"/>
      <c r="QUJ70" s="240"/>
      <c r="QUK70" s="240"/>
      <c r="QUL70" s="239"/>
      <c r="QUM70" s="239"/>
      <c r="QUN70" s="240"/>
      <c r="QUO70" s="239"/>
      <c r="QUP70" s="239"/>
      <c r="QUQ70" s="240"/>
      <c r="QUR70" s="240"/>
      <c r="QUS70" s="240"/>
      <c r="QUT70" s="239"/>
      <c r="QUU70" s="239"/>
      <c r="QUV70" s="240"/>
      <c r="QUW70" s="239"/>
      <c r="QUX70" s="239"/>
      <c r="QUY70" s="240"/>
      <c r="QUZ70" s="240"/>
      <c r="QVA70" s="240"/>
      <c r="QVB70" s="239"/>
      <c r="QVC70" s="239"/>
      <c r="QVD70" s="240"/>
      <c r="QVE70" s="239"/>
      <c r="QVF70" s="239"/>
      <c r="QVG70" s="240"/>
      <c r="QVH70" s="240"/>
      <c r="QVI70" s="240"/>
      <c r="QVJ70" s="239"/>
      <c r="QVK70" s="239"/>
      <c r="QVL70" s="240"/>
      <c r="QVM70" s="239"/>
      <c r="QVN70" s="239"/>
      <c r="QVO70" s="240"/>
      <c r="QVP70" s="240"/>
      <c r="QVQ70" s="240"/>
      <c r="QVR70" s="239"/>
      <c r="QVS70" s="239"/>
      <c r="QVT70" s="240"/>
      <c r="QVU70" s="239"/>
      <c r="QVV70" s="239"/>
      <c r="QVW70" s="240"/>
      <c r="QVX70" s="240"/>
      <c r="QVY70" s="240"/>
      <c r="QVZ70" s="239"/>
      <c r="QWA70" s="239"/>
      <c r="QWB70" s="240"/>
      <c r="QWC70" s="239"/>
      <c r="QWD70" s="239"/>
      <c r="QWE70" s="240"/>
      <c r="QWF70" s="240"/>
      <c r="QWG70" s="240"/>
      <c r="QWH70" s="239"/>
      <c r="QWI70" s="239"/>
      <c r="QWJ70" s="240"/>
      <c r="QWK70" s="239"/>
      <c r="QWL70" s="239"/>
      <c r="QWM70" s="240"/>
      <c r="QWN70" s="240"/>
      <c r="QWO70" s="240"/>
      <c r="QWP70" s="239"/>
      <c r="QWQ70" s="239"/>
      <c r="QWR70" s="240"/>
      <c r="QWS70" s="239"/>
      <c r="QWT70" s="239"/>
      <c r="QWU70" s="240"/>
      <c r="QWV70" s="240"/>
      <c r="QWW70" s="240"/>
      <c r="QWX70" s="239"/>
      <c r="QWY70" s="239"/>
      <c r="QWZ70" s="240"/>
      <c r="QXA70" s="239"/>
      <c r="QXB70" s="239"/>
      <c r="QXC70" s="240"/>
      <c r="QXD70" s="240"/>
      <c r="QXE70" s="240"/>
      <c r="QXF70" s="239"/>
      <c r="QXG70" s="239"/>
      <c r="QXH70" s="240"/>
      <c r="QXI70" s="239"/>
      <c r="QXJ70" s="239"/>
      <c r="QXK70" s="240"/>
      <c r="QXL70" s="240"/>
      <c r="QXM70" s="240"/>
      <c r="QXN70" s="239"/>
      <c r="QXO70" s="239"/>
      <c r="QXP70" s="240"/>
      <c r="QXQ70" s="239"/>
      <c r="QXR70" s="239"/>
      <c r="QXS70" s="240"/>
      <c r="QXT70" s="240"/>
      <c r="QXU70" s="240"/>
      <c r="QXV70" s="239"/>
      <c r="QXW70" s="239"/>
      <c r="QXX70" s="240"/>
      <c r="QXY70" s="239"/>
      <c r="QXZ70" s="239"/>
      <c r="QYA70" s="240"/>
      <c r="QYB70" s="240"/>
      <c r="QYC70" s="240"/>
      <c r="QYD70" s="239"/>
      <c r="QYE70" s="239"/>
      <c r="QYF70" s="240"/>
      <c r="QYG70" s="239"/>
      <c r="QYH70" s="239"/>
      <c r="QYI70" s="240"/>
      <c r="QYJ70" s="240"/>
      <c r="QYK70" s="240"/>
      <c r="QYL70" s="239"/>
      <c r="QYM70" s="239"/>
      <c r="QYN70" s="240"/>
      <c r="QYO70" s="239"/>
      <c r="QYP70" s="239"/>
      <c r="QYQ70" s="240"/>
      <c r="QYR70" s="240"/>
      <c r="QYS70" s="240"/>
      <c r="QYT70" s="239"/>
      <c r="QYU70" s="239"/>
      <c r="QYV70" s="240"/>
      <c r="QYW70" s="239"/>
      <c r="QYX70" s="239"/>
      <c r="QYY70" s="240"/>
      <c r="QYZ70" s="240"/>
      <c r="QZA70" s="240"/>
      <c r="QZB70" s="239"/>
      <c r="QZC70" s="239"/>
      <c r="QZD70" s="240"/>
      <c r="QZE70" s="239"/>
      <c r="QZF70" s="239"/>
      <c r="QZG70" s="240"/>
      <c r="QZH70" s="240"/>
      <c r="QZI70" s="240"/>
      <c r="QZJ70" s="239"/>
      <c r="QZK70" s="239"/>
      <c r="QZL70" s="240"/>
      <c r="QZM70" s="239"/>
      <c r="QZN70" s="239"/>
      <c r="QZO70" s="240"/>
      <c r="QZP70" s="240"/>
      <c r="QZQ70" s="240"/>
      <c r="QZR70" s="239"/>
      <c r="QZS70" s="239"/>
      <c r="QZT70" s="240"/>
      <c r="QZU70" s="239"/>
      <c r="QZV70" s="239"/>
      <c r="QZW70" s="240"/>
      <c r="QZX70" s="240"/>
      <c r="QZY70" s="240"/>
      <c r="QZZ70" s="239"/>
      <c r="RAA70" s="239"/>
      <c r="RAB70" s="240"/>
      <c r="RAC70" s="239"/>
      <c r="RAD70" s="239"/>
      <c r="RAE70" s="240"/>
      <c r="RAF70" s="240"/>
      <c r="RAG70" s="240"/>
      <c r="RAH70" s="239"/>
      <c r="RAI70" s="239"/>
      <c r="RAJ70" s="240"/>
      <c r="RAK70" s="239"/>
      <c r="RAL70" s="239"/>
      <c r="RAM70" s="240"/>
      <c r="RAN70" s="240"/>
      <c r="RAO70" s="240"/>
      <c r="RAP70" s="239"/>
      <c r="RAQ70" s="239"/>
      <c r="RAR70" s="240"/>
      <c r="RAS70" s="239"/>
      <c r="RAT70" s="239"/>
      <c r="RAU70" s="240"/>
      <c r="RAV70" s="240"/>
      <c r="RAW70" s="240"/>
      <c r="RAX70" s="239"/>
      <c r="RAY70" s="239"/>
      <c r="RAZ70" s="240"/>
      <c r="RBA70" s="239"/>
      <c r="RBB70" s="239"/>
      <c r="RBC70" s="240"/>
      <c r="RBD70" s="240"/>
      <c r="RBE70" s="240"/>
      <c r="RBF70" s="239"/>
      <c r="RBG70" s="239"/>
      <c r="RBH70" s="240"/>
      <c r="RBI70" s="239"/>
      <c r="RBJ70" s="239"/>
      <c r="RBK70" s="240"/>
      <c r="RBL70" s="240"/>
      <c r="RBM70" s="240"/>
      <c r="RBN70" s="239"/>
      <c r="RBO70" s="239"/>
      <c r="RBP70" s="240"/>
      <c r="RBQ70" s="239"/>
      <c r="RBR70" s="239"/>
      <c r="RBS70" s="240"/>
      <c r="RBT70" s="240"/>
      <c r="RBU70" s="240"/>
      <c r="RBV70" s="239"/>
      <c r="RBW70" s="239"/>
      <c r="RBX70" s="240"/>
      <c r="RBY70" s="239"/>
      <c r="RBZ70" s="239"/>
      <c r="RCA70" s="240"/>
      <c r="RCB70" s="240"/>
      <c r="RCC70" s="240"/>
      <c r="RCD70" s="239"/>
      <c r="RCE70" s="239"/>
      <c r="RCF70" s="240"/>
      <c r="RCG70" s="239"/>
      <c r="RCH70" s="239"/>
      <c r="RCI70" s="240"/>
      <c r="RCJ70" s="240"/>
      <c r="RCK70" s="240"/>
      <c r="RCL70" s="239"/>
      <c r="RCM70" s="239"/>
      <c r="RCN70" s="240"/>
      <c r="RCO70" s="239"/>
      <c r="RCP70" s="239"/>
      <c r="RCQ70" s="240"/>
      <c r="RCR70" s="240"/>
      <c r="RCS70" s="240"/>
      <c r="RCT70" s="239"/>
      <c r="RCU70" s="239"/>
      <c r="RCV70" s="240"/>
      <c r="RCW70" s="239"/>
      <c r="RCX70" s="239"/>
      <c r="RCY70" s="240"/>
      <c r="RCZ70" s="240"/>
      <c r="RDA70" s="240"/>
      <c r="RDB70" s="239"/>
      <c r="RDC70" s="239"/>
      <c r="RDD70" s="240"/>
      <c r="RDE70" s="239"/>
      <c r="RDF70" s="239"/>
      <c r="RDG70" s="240"/>
      <c r="RDH70" s="240"/>
      <c r="RDI70" s="240"/>
      <c r="RDJ70" s="239"/>
      <c r="RDK70" s="239"/>
      <c r="RDL70" s="240"/>
      <c r="RDM70" s="239"/>
      <c r="RDN70" s="239"/>
      <c r="RDO70" s="240"/>
      <c r="RDP70" s="240"/>
      <c r="RDQ70" s="240"/>
      <c r="RDR70" s="239"/>
      <c r="RDS70" s="239"/>
      <c r="RDT70" s="240"/>
      <c r="RDU70" s="239"/>
      <c r="RDV70" s="239"/>
      <c r="RDW70" s="240"/>
      <c r="RDX70" s="240"/>
      <c r="RDY70" s="240"/>
      <c r="RDZ70" s="239"/>
      <c r="REA70" s="239"/>
      <c r="REB70" s="240"/>
      <c r="REC70" s="239"/>
      <c r="RED70" s="239"/>
      <c r="REE70" s="240"/>
      <c r="REF70" s="240"/>
      <c r="REG70" s="240"/>
      <c r="REH70" s="239"/>
      <c r="REI70" s="239"/>
      <c r="REJ70" s="240"/>
      <c r="REK70" s="239"/>
      <c r="REL70" s="239"/>
      <c r="REM70" s="240"/>
      <c r="REN70" s="240"/>
      <c r="REO70" s="240"/>
      <c r="REP70" s="239"/>
      <c r="REQ70" s="239"/>
      <c r="RER70" s="240"/>
      <c r="RES70" s="239"/>
      <c r="RET70" s="239"/>
      <c r="REU70" s="240"/>
      <c r="REV70" s="240"/>
      <c r="REW70" s="240"/>
      <c r="REX70" s="239"/>
      <c r="REY70" s="239"/>
      <c r="REZ70" s="240"/>
      <c r="RFA70" s="239"/>
      <c r="RFB70" s="239"/>
      <c r="RFC70" s="240"/>
      <c r="RFD70" s="240"/>
      <c r="RFE70" s="240"/>
      <c r="RFF70" s="239"/>
      <c r="RFG70" s="239"/>
      <c r="RFH70" s="240"/>
      <c r="RFI70" s="239"/>
      <c r="RFJ70" s="239"/>
      <c r="RFK70" s="240"/>
      <c r="RFL70" s="240"/>
      <c r="RFM70" s="240"/>
      <c r="RFN70" s="239"/>
      <c r="RFO70" s="239"/>
      <c r="RFP70" s="240"/>
      <c r="RFQ70" s="239"/>
      <c r="RFR70" s="239"/>
      <c r="RFS70" s="240"/>
      <c r="RFT70" s="240"/>
      <c r="RFU70" s="240"/>
      <c r="RFV70" s="239"/>
      <c r="RFW70" s="239"/>
      <c r="RFX70" s="240"/>
      <c r="RFY70" s="239"/>
      <c r="RFZ70" s="239"/>
      <c r="RGA70" s="240"/>
      <c r="RGB70" s="240"/>
      <c r="RGC70" s="240"/>
      <c r="RGD70" s="239"/>
      <c r="RGE70" s="239"/>
      <c r="RGF70" s="240"/>
      <c r="RGG70" s="239"/>
      <c r="RGH70" s="239"/>
      <c r="RGI70" s="240"/>
      <c r="RGJ70" s="240"/>
      <c r="RGK70" s="240"/>
      <c r="RGL70" s="239"/>
      <c r="RGM70" s="239"/>
      <c r="RGN70" s="240"/>
      <c r="RGO70" s="239"/>
      <c r="RGP70" s="239"/>
      <c r="RGQ70" s="240"/>
      <c r="RGR70" s="240"/>
      <c r="RGS70" s="240"/>
      <c r="RGT70" s="239"/>
      <c r="RGU70" s="239"/>
      <c r="RGV70" s="240"/>
      <c r="RGW70" s="239"/>
      <c r="RGX70" s="239"/>
      <c r="RGY70" s="240"/>
      <c r="RGZ70" s="240"/>
      <c r="RHA70" s="240"/>
      <c r="RHB70" s="239"/>
      <c r="RHC70" s="239"/>
      <c r="RHD70" s="240"/>
      <c r="RHE70" s="239"/>
      <c r="RHF70" s="239"/>
      <c r="RHG70" s="240"/>
      <c r="RHH70" s="240"/>
      <c r="RHI70" s="240"/>
      <c r="RHJ70" s="239"/>
      <c r="RHK70" s="239"/>
      <c r="RHL70" s="240"/>
      <c r="RHM70" s="239"/>
      <c r="RHN70" s="239"/>
      <c r="RHO70" s="240"/>
      <c r="RHP70" s="240"/>
      <c r="RHQ70" s="240"/>
      <c r="RHR70" s="239"/>
      <c r="RHS70" s="239"/>
      <c r="RHT70" s="240"/>
      <c r="RHU70" s="239"/>
      <c r="RHV70" s="239"/>
      <c r="RHW70" s="240"/>
      <c r="RHX70" s="240"/>
      <c r="RHY70" s="240"/>
      <c r="RHZ70" s="239"/>
      <c r="RIA70" s="239"/>
      <c r="RIB70" s="240"/>
      <c r="RIC70" s="239"/>
      <c r="RID70" s="239"/>
      <c r="RIE70" s="240"/>
      <c r="RIF70" s="240"/>
      <c r="RIG70" s="240"/>
      <c r="RIH70" s="239"/>
      <c r="RII70" s="239"/>
      <c r="RIJ70" s="240"/>
      <c r="RIK70" s="239"/>
      <c r="RIL70" s="239"/>
      <c r="RIM70" s="240"/>
      <c r="RIN70" s="240"/>
      <c r="RIO70" s="240"/>
      <c r="RIP70" s="239"/>
      <c r="RIQ70" s="239"/>
      <c r="RIR70" s="240"/>
      <c r="RIS70" s="239"/>
      <c r="RIT70" s="239"/>
      <c r="RIU70" s="240"/>
      <c r="RIV70" s="240"/>
      <c r="RIW70" s="240"/>
      <c r="RIX70" s="239"/>
      <c r="RIY70" s="239"/>
      <c r="RIZ70" s="240"/>
      <c r="RJA70" s="239"/>
      <c r="RJB70" s="239"/>
      <c r="RJC70" s="240"/>
      <c r="RJD70" s="240"/>
      <c r="RJE70" s="240"/>
      <c r="RJF70" s="239"/>
      <c r="RJG70" s="239"/>
      <c r="RJH70" s="240"/>
      <c r="RJI70" s="239"/>
      <c r="RJJ70" s="239"/>
      <c r="RJK70" s="240"/>
      <c r="RJL70" s="240"/>
      <c r="RJM70" s="240"/>
      <c r="RJN70" s="239"/>
      <c r="RJO70" s="239"/>
      <c r="RJP70" s="240"/>
      <c r="RJQ70" s="239"/>
      <c r="RJR70" s="239"/>
      <c r="RJS70" s="240"/>
      <c r="RJT70" s="240"/>
      <c r="RJU70" s="240"/>
      <c r="RJV70" s="239"/>
      <c r="RJW70" s="239"/>
      <c r="RJX70" s="240"/>
      <c r="RJY70" s="239"/>
      <c r="RJZ70" s="239"/>
      <c r="RKA70" s="240"/>
      <c r="RKB70" s="240"/>
      <c r="RKC70" s="240"/>
      <c r="RKD70" s="239"/>
      <c r="RKE70" s="239"/>
      <c r="RKF70" s="240"/>
      <c r="RKG70" s="239"/>
      <c r="RKH70" s="239"/>
      <c r="RKI70" s="240"/>
      <c r="RKJ70" s="240"/>
      <c r="RKK70" s="240"/>
      <c r="RKL70" s="239"/>
      <c r="RKM70" s="239"/>
      <c r="RKN70" s="240"/>
      <c r="RKO70" s="239"/>
      <c r="RKP70" s="239"/>
      <c r="RKQ70" s="240"/>
      <c r="RKR70" s="240"/>
      <c r="RKS70" s="240"/>
      <c r="RKT70" s="239"/>
      <c r="RKU70" s="239"/>
      <c r="RKV70" s="240"/>
      <c r="RKW70" s="239"/>
      <c r="RKX70" s="239"/>
      <c r="RKY70" s="240"/>
      <c r="RKZ70" s="240"/>
      <c r="RLA70" s="240"/>
      <c r="RLB70" s="239"/>
      <c r="RLC70" s="239"/>
      <c r="RLD70" s="240"/>
      <c r="RLE70" s="239"/>
      <c r="RLF70" s="239"/>
      <c r="RLG70" s="240"/>
      <c r="RLH70" s="240"/>
      <c r="RLI70" s="240"/>
      <c r="RLJ70" s="239"/>
      <c r="RLK70" s="239"/>
      <c r="RLL70" s="240"/>
      <c r="RLM70" s="239"/>
      <c r="RLN70" s="239"/>
      <c r="RLO70" s="240"/>
      <c r="RLP70" s="240"/>
      <c r="RLQ70" s="240"/>
      <c r="RLR70" s="239"/>
      <c r="RLS70" s="239"/>
      <c r="RLT70" s="240"/>
      <c r="RLU70" s="239"/>
      <c r="RLV70" s="239"/>
      <c r="RLW70" s="240"/>
      <c r="RLX70" s="240"/>
      <c r="RLY70" s="240"/>
      <c r="RLZ70" s="239"/>
      <c r="RMA70" s="239"/>
      <c r="RMB70" s="240"/>
      <c r="RMC70" s="239"/>
      <c r="RMD70" s="239"/>
      <c r="RME70" s="240"/>
      <c r="RMF70" s="240"/>
      <c r="RMG70" s="240"/>
      <c r="RMH70" s="239"/>
      <c r="RMI70" s="239"/>
      <c r="RMJ70" s="240"/>
      <c r="RMK70" s="239"/>
      <c r="RML70" s="239"/>
      <c r="RMM70" s="240"/>
      <c r="RMN70" s="240"/>
      <c r="RMO70" s="240"/>
      <c r="RMP70" s="239"/>
      <c r="RMQ70" s="239"/>
      <c r="RMR70" s="240"/>
      <c r="RMS70" s="239"/>
      <c r="RMT70" s="239"/>
      <c r="RMU70" s="240"/>
      <c r="RMV70" s="240"/>
      <c r="RMW70" s="240"/>
      <c r="RMX70" s="239"/>
      <c r="RMY70" s="239"/>
      <c r="RMZ70" s="240"/>
      <c r="RNA70" s="239"/>
      <c r="RNB70" s="239"/>
      <c r="RNC70" s="240"/>
      <c r="RND70" s="240"/>
      <c r="RNE70" s="240"/>
      <c r="RNF70" s="239"/>
      <c r="RNG70" s="239"/>
      <c r="RNH70" s="240"/>
      <c r="RNI70" s="239"/>
      <c r="RNJ70" s="239"/>
      <c r="RNK70" s="240"/>
      <c r="RNL70" s="240"/>
      <c r="RNM70" s="240"/>
      <c r="RNN70" s="239"/>
      <c r="RNO70" s="239"/>
      <c r="RNP70" s="240"/>
      <c r="RNQ70" s="239"/>
      <c r="RNR70" s="239"/>
      <c r="RNS70" s="240"/>
      <c r="RNT70" s="240"/>
      <c r="RNU70" s="240"/>
      <c r="RNV70" s="239"/>
      <c r="RNW70" s="239"/>
      <c r="RNX70" s="240"/>
      <c r="RNY70" s="239"/>
      <c r="RNZ70" s="239"/>
      <c r="ROA70" s="240"/>
      <c r="ROB70" s="240"/>
      <c r="ROC70" s="240"/>
      <c r="ROD70" s="239"/>
      <c r="ROE70" s="239"/>
      <c r="ROF70" s="240"/>
      <c r="ROG70" s="239"/>
      <c r="ROH70" s="239"/>
      <c r="ROI70" s="240"/>
      <c r="ROJ70" s="240"/>
      <c r="ROK70" s="240"/>
      <c r="ROL70" s="239"/>
      <c r="ROM70" s="239"/>
      <c r="RON70" s="240"/>
      <c r="ROO70" s="239"/>
      <c r="ROP70" s="239"/>
      <c r="ROQ70" s="240"/>
      <c r="ROR70" s="240"/>
      <c r="ROS70" s="240"/>
      <c r="ROT70" s="239"/>
      <c r="ROU70" s="239"/>
      <c r="ROV70" s="240"/>
      <c r="ROW70" s="239"/>
      <c r="ROX70" s="239"/>
      <c r="ROY70" s="240"/>
      <c r="ROZ70" s="240"/>
      <c r="RPA70" s="240"/>
      <c r="RPB70" s="239"/>
      <c r="RPC70" s="239"/>
      <c r="RPD70" s="240"/>
      <c r="RPE70" s="239"/>
      <c r="RPF70" s="239"/>
      <c r="RPG70" s="240"/>
      <c r="RPH70" s="240"/>
      <c r="RPI70" s="240"/>
      <c r="RPJ70" s="239"/>
      <c r="RPK70" s="239"/>
      <c r="RPL70" s="240"/>
      <c r="RPM70" s="239"/>
      <c r="RPN70" s="239"/>
      <c r="RPO70" s="240"/>
      <c r="RPP70" s="240"/>
      <c r="RPQ70" s="240"/>
      <c r="RPR70" s="239"/>
      <c r="RPS70" s="239"/>
      <c r="RPT70" s="240"/>
      <c r="RPU70" s="239"/>
      <c r="RPV70" s="239"/>
      <c r="RPW70" s="240"/>
      <c r="RPX70" s="240"/>
      <c r="RPY70" s="240"/>
      <c r="RPZ70" s="239"/>
      <c r="RQA70" s="239"/>
      <c r="RQB70" s="240"/>
      <c r="RQC70" s="239"/>
      <c r="RQD70" s="239"/>
      <c r="RQE70" s="240"/>
      <c r="RQF70" s="240"/>
      <c r="RQG70" s="240"/>
      <c r="RQH70" s="239"/>
      <c r="RQI70" s="239"/>
      <c r="RQJ70" s="240"/>
      <c r="RQK70" s="239"/>
      <c r="RQL70" s="239"/>
      <c r="RQM70" s="240"/>
      <c r="RQN70" s="240"/>
      <c r="RQO70" s="240"/>
      <c r="RQP70" s="239"/>
      <c r="RQQ70" s="239"/>
      <c r="RQR70" s="240"/>
      <c r="RQS70" s="239"/>
      <c r="RQT70" s="239"/>
      <c r="RQU70" s="240"/>
      <c r="RQV70" s="240"/>
      <c r="RQW70" s="240"/>
      <c r="RQX70" s="239"/>
      <c r="RQY70" s="239"/>
      <c r="RQZ70" s="240"/>
      <c r="RRA70" s="239"/>
      <c r="RRB70" s="239"/>
      <c r="RRC70" s="240"/>
      <c r="RRD70" s="240"/>
      <c r="RRE70" s="240"/>
      <c r="RRF70" s="239"/>
      <c r="RRG70" s="239"/>
      <c r="RRH70" s="240"/>
      <c r="RRI70" s="239"/>
      <c r="RRJ70" s="239"/>
      <c r="RRK70" s="240"/>
      <c r="RRL70" s="240"/>
      <c r="RRM70" s="240"/>
      <c r="RRN70" s="239"/>
      <c r="RRO70" s="239"/>
      <c r="RRP70" s="240"/>
      <c r="RRQ70" s="239"/>
      <c r="RRR70" s="239"/>
      <c r="RRS70" s="240"/>
      <c r="RRT70" s="240"/>
      <c r="RRU70" s="240"/>
      <c r="RRV70" s="239"/>
      <c r="RRW70" s="239"/>
      <c r="RRX70" s="240"/>
      <c r="RRY70" s="239"/>
      <c r="RRZ70" s="239"/>
      <c r="RSA70" s="240"/>
      <c r="RSB70" s="240"/>
      <c r="RSC70" s="240"/>
      <c r="RSD70" s="239"/>
      <c r="RSE70" s="239"/>
      <c r="RSF70" s="240"/>
      <c r="RSG70" s="239"/>
      <c r="RSH70" s="239"/>
      <c r="RSI70" s="240"/>
      <c r="RSJ70" s="240"/>
      <c r="RSK70" s="240"/>
      <c r="RSL70" s="239"/>
      <c r="RSM70" s="239"/>
      <c r="RSN70" s="240"/>
      <c r="RSO70" s="239"/>
      <c r="RSP70" s="239"/>
      <c r="RSQ70" s="240"/>
      <c r="RSR70" s="240"/>
      <c r="RSS70" s="240"/>
      <c r="RST70" s="239"/>
      <c r="RSU70" s="239"/>
      <c r="RSV70" s="240"/>
      <c r="RSW70" s="239"/>
      <c r="RSX70" s="239"/>
      <c r="RSY70" s="240"/>
      <c r="RSZ70" s="240"/>
      <c r="RTA70" s="240"/>
      <c r="RTB70" s="239"/>
      <c r="RTC70" s="239"/>
      <c r="RTD70" s="240"/>
      <c r="RTE70" s="239"/>
      <c r="RTF70" s="239"/>
      <c r="RTG70" s="240"/>
      <c r="RTH70" s="240"/>
      <c r="RTI70" s="240"/>
      <c r="RTJ70" s="239"/>
      <c r="RTK70" s="239"/>
      <c r="RTL70" s="240"/>
      <c r="RTM70" s="239"/>
      <c r="RTN70" s="239"/>
      <c r="RTO70" s="240"/>
      <c r="RTP70" s="240"/>
      <c r="RTQ70" s="240"/>
      <c r="RTR70" s="239"/>
      <c r="RTS70" s="239"/>
      <c r="RTT70" s="240"/>
      <c r="RTU70" s="239"/>
      <c r="RTV70" s="239"/>
      <c r="RTW70" s="240"/>
      <c r="RTX70" s="240"/>
      <c r="RTY70" s="240"/>
      <c r="RTZ70" s="239"/>
      <c r="RUA70" s="239"/>
      <c r="RUB70" s="240"/>
      <c r="RUC70" s="239"/>
      <c r="RUD70" s="239"/>
      <c r="RUE70" s="240"/>
      <c r="RUF70" s="240"/>
      <c r="RUG70" s="240"/>
      <c r="RUH70" s="239"/>
      <c r="RUI70" s="239"/>
      <c r="RUJ70" s="240"/>
      <c r="RUK70" s="239"/>
      <c r="RUL70" s="239"/>
      <c r="RUM70" s="240"/>
      <c r="RUN70" s="240"/>
      <c r="RUO70" s="240"/>
      <c r="RUP70" s="239"/>
      <c r="RUQ70" s="239"/>
      <c r="RUR70" s="240"/>
      <c r="RUS70" s="239"/>
      <c r="RUT70" s="239"/>
      <c r="RUU70" s="240"/>
      <c r="RUV70" s="240"/>
      <c r="RUW70" s="240"/>
      <c r="RUX70" s="239"/>
      <c r="RUY70" s="239"/>
      <c r="RUZ70" s="240"/>
      <c r="RVA70" s="239"/>
      <c r="RVB70" s="239"/>
      <c r="RVC70" s="240"/>
      <c r="RVD70" s="240"/>
      <c r="RVE70" s="240"/>
      <c r="RVF70" s="239"/>
      <c r="RVG70" s="239"/>
      <c r="RVH70" s="240"/>
      <c r="RVI70" s="239"/>
      <c r="RVJ70" s="239"/>
      <c r="RVK70" s="240"/>
      <c r="RVL70" s="240"/>
      <c r="RVM70" s="240"/>
      <c r="RVN70" s="239"/>
      <c r="RVO70" s="239"/>
      <c r="RVP70" s="240"/>
      <c r="RVQ70" s="239"/>
      <c r="RVR70" s="239"/>
      <c r="RVS70" s="240"/>
      <c r="RVT70" s="240"/>
      <c r="RVU70" s="240"/>
      <c r="RVV70" s="239"/>
      <c r="RVW70" s="239"/>
      <c r="RVX70" s="240"/>
      <c r="RVY70" s="239"/>
      <c r="RVZ70" s="239"/>
      <c r="RWA70" s="240"/>
      <c r="RWB70" s="240"/>
      <c r="RWC70" s="240"/>
      <c r="RWD70" s="239"/>
      <c r="RWE70" s="239"/>
      <c r="RWF70" s="240"/>
      <c r="RWG70" s="239"/>
      <c r="RWH70" s="239"/>
      <c r="RWI70" s="240"/>
      <c r="RWJ70" s="240"/>
      <c r="RWK70" s="240"/>
      <c r="RWL70" s="239"/>
      <c r="RWM70" s="239"/>
      <c r="RWN70" s="240"/>
      <c r="RWO70" s="239"/>
      <c r="RWP70" s="239"/>
      <c r="RWQ70" s="240"/>
      <c r="RWR70" s="240"/>
      <c r="RWS70" s="240"/>
      <c r="RWT70" s="239"/>
      <c r="RWU70" s="239"/>
      <c r="RWV70" s="240"/>
      <c r="RWW70" s="239"/>
      <c r="RWX70" s="239"/>
      <c r="RWY70" s="240"/>
      <c r="RWZ70" s="240"/>
      <c r="RXA70" s="240"/>
      <c r="RXB70" s="239"/>
      <c r="RXC70" s="239"/>
      <c r="RXD70" s="240"/>
      <c r="RXE70" s="239"/>
      <c r="RXF70" s="239"/>
      <c r="RXG70" s="240"/>
      <c r="RXH70" s="240"/>
      <c r="RXI70" s="240"/>
      <c r="RXJ70" s="239"/>
      <c r="RXK70" s="239"/>
      <c r="RXL70" s="240"/>
      <c r="RXM70" s="239"/>
      <c r="RXN70" s="239"/>
      <c r="RXO70" s="240"/>
      <c r="RXP70" s="240"/>
      <c r="RXQ70" s="240"/>
      <c r="RXR70" s="239"/>
      <c r="RXS70" s="239"/>
      <c r="RXT70" s="240"/>
      <c r="RXU70" s="239"/>
      <c r="RXV70" s="239"/>
      <c r="RXW70" s="240"/>
      <c r="RXX70" s="240"/>
      <c r="RXY70" s="240"/>
      <c r="RXZ70" s="239"/>
      <c r="RYA70" s="239"/>
      <c r="RYB70" s="240"/>
      <c r="RYC70" s="239"/>
      <c r="RYD70" s="239"/>
      <c r="RYE70" s="240"/>
      <c r="RYF70" s="240"/>
      <c r="RYG70" s="240"/>
      <c r="RYH70" s="239"/>
      <c r="RYI70" s="239"/>
      <c r="RYJ70" s="240"/>
      <c r="RYK70" s="239"/>
      <c r="RYL70" s="239"/>
      <c r="RYM70" s="240"/>
      <c r="RYN70" s="240"/>
      <c r="RYO70" s="240"/>
      <c r="RYP70" s="239"/>
      <c r="RYQ70" s="239"/>
      <c r="RYR70" s="240"/>
      <c r="RYS70" s="239"/>
      <c r="RYT70" s="239"/>
      <c r="RYU70" s="240"/>
      <c r="RYV70" s="240"/>
      <c r="RYW70" s="240"/>
      <c r="RYX70" s="239"/>
      <c r="RYY70" s="239"/>
      <c r="RYZ70" s="240"/>
      <c r="RZA70" s="239"/>
      <c r="RZB70" s="239"/>
      <c r="RZC70" s="240"/>
      <c r="RZD70" s="240"/>
      <c r="RZE70" s="240"/>
      <c r="RZF70" s="239"/>
      <c r="RZG70" s="239"/>
      <c r="RZH70" s="240"/>
      <c r="RZI70" s="239"/>
      <c r="RZJ70" s="239"/>
      <c r="RZK70" s="240"/>
      <c r="RZL70" s="240"/>
      <c r="RZM70" s="240"/>
      <c r="RZN70" s="239"/>
      <c r="RZO70" s="239"/>
      <c r="RZP70" s="240"/>
      <c r="RZQ70" s="239"/>
      <c r="RZR70" s="239"/>
      <c r="RZS70" s="240"/>
      <c r="RZT70" s="240"/>
      <c r="RZU70" s="240"/>
      <c r="RZV70" s="239"/>
      <c r="RZW70" s="239"/>
      <c r="RZX70" s="240"/>
      <c r="RZY70" s="239"/>
      <c r="RZZ70" s="239"/>
      <c r="SAA70" s="240"/>
      <c r="SAB70" s="240"/>
      <c r="SAC70" s="240"/>
      <c r="SAD70" s="239"/>
      <c r="SAE70" s="239"/>
      <c r="SAF70" s="240"/>
      <c r="SAG70" s="239"/>
      <c r="SAH70" s="239"/>
      <c r="SAI70" s="240"/>
      <c r="SAJ70" s="240"/>
      <c r="SAK70" s="240"/>
      <c r="SAL70" s="239"/>
      <c r="SAM70" s="239"/>
      <c r="SAN70" s="240"/>
      <c r="SAO70" s="239"/>
      <c r="SAP70" s="239"/>
      <c r="SAQ70" s="240"/>
      <c r="SAR70" s="240"/>
      <c r="SAS70" s="240"/>
      <c r="SAT70" s="239"/>
      <c r="SAU70" s="239"/>
      <c r="SAV70" s="240"/>
      <c r="SAW70" s="239"/>
      <c r="SAX70" s="239"/>
      <c r="SAY70" s="240"/>
      <c r="SAZ70" s="240"/>
      <c r="SBA70" s="240"/>
      <c r="SBB70" s="239"/>
      <c r="SBC70" s="239"/>
      <c r="SBD70" s="240"/>
      <c r="SBE70" s="239"/>
      <c r="SBF70" s="239"/>
      <c r="SBG70" s="240"/>
      <c r="SBH70" s="240"/>
      <c r="SBI70" s="240"/>
      <c r="SBJ70" s="239"/>
      <c r="SBK70" s="239"/>
      <c r="SBL70" s="240"/>
      <c r="SBM70" s="239"/>
      <c r="SBN70" s="239"/>
      <c r="SBO70" s="240"/>
      <c r="SBP70" s="240"/>
      <c r="SBQ70" s="240"/>
      <c r="SBR70" s="239"/>
      <c r="SBS70" s="239"/>
      <c r="SBT70" s="240"/>
      <c r="SBU70" s="239"/>
      <c r="SBV70" s="239"/>
      <c r="SBW70" s="240"/>
      <c r="SBX70" s="240"/>
      <c r="SBY70" s="240"/>
      <c r="SBZ70" s="239"/>
      <c r="SCA70" s="239"/>
      <c r="SCB70" s="240"/>
      <c r="SCC70" s="239"/>
      <c r="SCD70" s="239"/>
      <c r="SCE70" s="240"/>
      <c r="SCF70" s="240"/>
      <c r="SCG70" s="240"/>
      <c r="SCH70" s="239"/>
      <c r="SCI70" s="239"/>
      <c r="SCJ70" s="240"/>
      <c r="SCK70" s="239"/>
      <c r="SCL70" s="239"/>
      <c r="SCM70" s="240"/>
      <c r="SCN70" s="240"/>
      <c r="SCO70" s="240"/>
      <c r="SCP70" s="239"/>
      <c r="SCQ70" s="239"/>
      <c r="SCR70" s="240"/>
      <c r="SCS70" s="239"/>
      <c r="SCT70" s="239"/>
      <c r="SCU70" s="240"/>
      <c r="SCV70" s="240"/>
      <c r="SCW70" s="240"/>
      <c r="SCX70" s="239"/>
      <c r="SCY70" s="239"/>
      <c r="SCZ70" s="240"/>
      <c r="SDA70" s="239"/>
      <c r="SDB70" s="239"/>
      <c r="SDC70" s="240"/>
      <c r="SDD70" s="240"/>
      <c r="SDE70" s="240"/>
      <c r="SDF70" s="239"/>
      <c r="SDG70" s="239"/>
      <c r="SDH70" s="240"/>
      <c r="SDI70" s="239"/>
      <c r="SDJ70" s="239"/>
      <c r="SDK70" s="240"/>
      <c r="SDL70" s="240"/>
      <c r="SDM70" s="240"/>
      <c r="SDN70" s="239"/>
      <c r="SDO70" s="239"/>
      <c r="SDP70" s="240"/>
      <c r="SDQ70" s="239"/>
      <c r="SDR70" s="239"/>
      <c r="SDS70" s="240"/>
      <c r="SDT70" s="240"/>
      <c r="SDU70" s="240"/>
      <c r="SDV70" s="239"/>
      <c r="SDW70" s="239"/>
      <c r="SDX70" s="240"/>
      <c r="SDY70" s="239"/>
      <c r="SDZ70" s="239"/>
      <c r="SEA70" s="240"/>
      <c r="SEB70" s="240"/>
      <c r="SEC70" s="240"/>
      <c r="SED70" s="239"/>
      <c r="SEE70" s="239"/>
      <c r="SEF70" s="240"/>
      <c r="SEG70" s="239"/>
      <c r="SEH70" s="239"/>
      <c r="SEI70" s="240"/>
      <c r="SEJ70" s="240"/>
      <c r="SEK70" s="240"/>
      <c r="SEL70" s="239"/>
      <c r="SEM70" s="239"/>
      <c r="SEN70" s="240"/>
      <c r="SEO70" s="239"/>
      <c r="SEP70" s="239"/>
      <c r="SEQ70" s="240"/>
      <c r="SER70" s="240"/>
      <c r="SES70" s="240"/>
      <c r="SET70" s="239"/>
      <c r="SEU70" s="239"/>
      <c r="SEV70" s="240"/>
      <c r="SEW70" s="239"/>
      <c r="SEX70" s="239"/>
      <c r="SEY70" s="240"/>
      <c r="SEZ70" s="240"/>
      <c r="SFA70" s="240"/>
      <c r="SFB70" s="239"/>
      <c r="SFC70" s="239"/>
      <c r="SFD70" s="240"/>
      <c r="SFE70" s="239"/>
      <c r="SFF70" s="239"/>
      <c r="SFG70" s="240"/>
      <c r="SFH70" s="240"/>
      <c r="SFI70" s="240"/>
      <c r="SFJ70" s="239"/>
      <c r="SFK70" s="239"/>
      <c r="SFL70" s="240"/>
      <c r="SFM70" s="239"/>
      <c r="SFN70" s="239"/>
      <c r="SFO70" s="240"/>
      <c r="SFP70" s="240"/>
      <c r="SFQ70" s="240"/>
      <c r="SFR70" s="239"/>
      <c r="SFS70" s="239"/>
      <c r="SFT70" s="240"/>
      <c r="SFU70" s="239"/>
      <c r="SFV70" s="239"/>
      <c r="SFW70" s="240"/>
      <c r="SFX70" s="240"/>
      <c r="SFY70" s="240"/>
      <c r="SFZ70" s="239"/>
      <c r="SGA70" s="239"/>
      <c r="SGB70" s="240"/>
      <c r="SGC70" s="239"/>
      <c r="SGD70" s="239"/>
      <c r="SGE70" s="240"/>
      <c r="SGF70" s="240"/>
      <c r="SGG70" s="240"/>
      <c r="SGH70" s="239"/>
      <c r="SGI70" s="239"/>
      <c r="SGJ70" s="240"/>
      <c r="SGK70" s="239"/>
      <c r="SGL70" s="239"/>
      <c r="SGM70" s="240"/>
      <c r="SGN70" s="240"/>
      <c r="SGO70" s="240"/>
      <c r="SGP70" s="239"/>
      <c r="SGQ70" s="239"/>
      <c r="SGR70" s="240"/>
      <c r="SGS70" s="239"/>
      <c r="SGT70" s="239"/>
      <c r="SGU70" s="240"/>
      <c r="SGV70" s="240"/>
      <c r="SGW70" s="240"/>
      <c r="SGX70" s="239"/>
      <c r="SGY70" s="239"/>
      <c r="SGZ70" s="240"/>
      <c r="SHA70" s="239"/>
      <c r="SHB70" s="239"/>
      <c r="SHC70" s="240"/>
      <c r="SHD70" s="240"/>
      <c r="SHE70" s="240"/>
      <c r="SHF70" s="239"/>
      <c r="SHG70" s="239"/>
      <c r="SHH70" s="240"/>
      <c r="SHI70" s="239"/>
      <c r="SHJ70" s="239"/>
      <c r="SHK70" s="240"/>
      <c r="SHL70" s="240"/>
      <c r="SHM70" s="240"/>
      <c r="SHN70" s="239"/>
      <c r="SHO70" s="239"/>
      <c r="SHP70" s="240"/>
      <c r="SHQ70" s="239"/>
      <c r="SHR70" s="239"/>
      <c r="SHS70" s="240"/>
      <c r="SHT70" s="240"/>
      <c r="SHU70" s="240"/>
      <c r="SHV70" s="239"/>
      <c r="SHW70" s="239"/>
      <c r="SHX70" s="240"/>
      <c r="SHY70" s="239"/>
      <c r="SHZ70" s="239"/>
      <c r="SIA70" s="240"/>
      <c r="SIB70" s="240"/>
      <c r="SIC70" s="240"/>
      <c r="SID70" s="239"/>
      <c r="SIE70" s="239"/>
      <c r="SIF70" s="240"/>
      <c r="SIG70" s="239"/>
      <c r="SIH70" s="239"/>
      <c r="SII70" s="240"/>
      <c r="SIJ70" s="240"/>
      <c r="SIK70" s="240"/>
      <c r="SIL70" s="239"/>
      <c r="SIM70" s="239"/>
      <c r="SIN70" s="240"/>
      <c r="SIO70" s="239"/>
      <c r="SIP70" s="239"/>
      <c r="SIQ70" s="240"/>
      <c r="SIR70" s="240"/>
      <c r="SIS70" s="240"/>
      <c r="SIT70" s="239"/>
      <c r="SIU70" s="239"/>
      <c r="SIV70" s="240"/>
      <c r="SIW70" s="239"/>
      <c r="SIX70" s="239"/>
      <c r="SIY70" s="240"/>
      <c r="SIZ70" s="240"/>
      <c r="SJA70" s="240"/>
      <c r="SJB70" s="239"/>
      <c r="SJC70" s="239"/>
      <c r="SJD70" s="240"/>
      <c r="SJE70" s="239"/>
      <c r="SJF70" s="239"/>
      <c r="SJG70" s="240"/>
      <c r="SJH70" s="240"/>
      <c r="SJI70" s="240"/>
      <c r="SJJ70" s="239"/>
      <c r="SJK70" s="239"/>
      <c r="SJL70" s="240"/>
      <c r="SJM70" s="239"/>
      <c r="SJN70" s="239"/>
      <c r="SJO70" s="240"/>
      <c r="SJP70" s="240"/>
      <c r="SJQ70" s="240"/>
      <c r="SJR70" s="239"/>
      <c r="SJS70" s="239"/>
      <c r="SJT70" s="240"/>
      <c r="SJU70" s="239"/>
      <c r="SJV70" s="239"/>
      <c r="SJW70" s="240"/>
      <c r="SJX70" s="240"/>
      <c r="SJY70" s="240"/>
      <c r="SJZ70" s="239"/>
      <c r="SKA70" s="239"/>
      <c r="SKB70" s="240"/>
      <c r="SKC70" s="239"/>
      <c r="SKD70" s="239"/>
      <c r="SKE70" s="240"/>
      <c r="SKF70" s="240"/>
      <c r="SKG70" s="240"/>
      <c r="SKH70" s="239"/>
      <c r="SKI70" s="239"/>
      <c r="SKJ70" s="240"/>
      <c r="SKK70" s="239"/>
      <c r="SKL70" s="239"/>
      <c r="SKM70" s="240"/>
      <c r="SKN70" s="240"/>
      <c r="SKO70" s="240"/>
      <c r="SKP70" s="239"/>
      <c r="SKQ70" s="239"/>
      <c r="SKR70" s="240"/>
      <c r="SKS70" s="239"/>
      <c r="SKT70" s="239"/>
      <c r="SKU70" s="240"/>
      <c r="SKV70" s="240"/>
      <c r="SKW70" s="240"/>
      <c r="SKX70" s="239"/>
      <c r="SKY70" s="239"/>
      <c r="SKZ70" s="240"/>
      <c r="SLA70" s="239"/>
      <c r="SLB70" s="239"/>
      <c r="SLC70" s="240"/>
      <c r="SLD70" s="240"/>
      <c r="SLE70" s="240"/>
      <c r="SLF70" s="239"/>
      <c r="SLG70" s="239"/>
      <c r="SLH70" s="240"/>
      <c r="SLI70" s="239"/>
      <c r="SLJ70" s="239"/>
      <c r="SLK70" s="240"/>
      <c r="SLL70" s="240"/>
      <c r="SLM70" s="240"/>
      <c r="SLN70" s="239"/>
      <c r="SLO70" s="239"/>
      <c r="SLP70" s="240"/>
      <c r="SLQ70" s="239"/>
      <c r="SLR70" s="239"/>
      <c r="SLS70" s="240"/>
      <c r="SLT70" s="240"/>
      <c r="SLU70" s="240"/>
      <c r="SLV70" s="239"/>
      <c r="SLW70" s="239"/>
      <c r="SLX70" s="240"/>
      <c r="SLY70" s="239"/>
      <c r="SLZ70" s="239"/>
      <c r="SMA70" s="240"/>
      <c r="SMB70" s="240"/>
      <c r="SMC70" s="240"/>
      <c r="SMD70" s="239"/>
      <c r="SME70" s="239"/>
      <c r="SMF70" s="240"/>
      <c r="SMG70" s="239"/>
      <c r="SMH70" s="239"/>
      <c r="SMI70" s="240"/>
      <c r="SMJ70" s="240"/>
      <c r="SMK70" s="240"/>
      <c r="SML70" s="239"/>
      <c r="SMM70" s="239"/>
      <c r="SMN70" s="240"/>
      <c r="SMO70" s="239"/>
      <c r="SMP70" s="239"/>
      <c r="SMQ70" s="240"/>
      <c r="SMR70" s="240"/>
      <c r="SMS70" s="240"/>
      <c r="SMT70" s="239"/>
      <c r="SMU70" s="239"/>
      <c r="SMV70" s="240"/>
      <c r="SMW70" s="239"/>
      <c r="SMX70" s="239"/>
      <c r="SMY70" s="240"/>
      <c r="SMZ70" s="240"/>
      <c r="SNA70" s="240"/>
      <c r="SNB70" s="239"/>
      <c r="SNC70" s="239"/>
      <c r="SND70" s="240"/>
      <c r="SNE70" s="239"/>
      <c r="SNF70" s="239"/>
      <c r="SNG70" s="240"/>
      <c r="SNH70" s="240"/>
      <c r="SNI70" s="240"/>
      <c r="SNJ70" s="239"/>
      <c r="SNK70" s="239"/>
      <c r="SNL70" s="240"/>
      <c r="SNM70" s="239"/>
      <c r="SNN70" s="239"/>
      <c r="SNO70" s="240"/>
      <c r="SNP70" s="240"/>
      <c r="SNQ70" s="240"/>
      <c r="SNR70" s="239"/>
      <c r="SNS70" s="239"/>
      <c r="SNT70" s="240"/>
      <c r="SNU70" s="239"/>
      <c r="SNV70" s="239"/>
      <c r="SNW70" s="240"/>
      <c r="SNX70" s="240"/>
      <c r="SNY70" s="240"/>
      <c r="SNZ70" s="239"/>
      <c r="SOA70" s="239"/>
      <c r="SOB70" s="240"/>
      <c r="SOC70" s="239"/>
      <c r="SOD70" s="239"/>
      <c r="SOE70" s="240"/>
      <c r="SOF70" s="240"/>
      <c r="SOG70" s="240"/>
      <c r="SOH70" s="239"/>
      <c r="SOI70" s="239"/>
      <c r="SOJ70" s="240"/>
      <c r="SOK70" s="239"/>
      <c r="SOL70" s="239"/>
      <c r="SOM70" s="240"/>
      <c r="SON70" s="240"/>
      <c r="SOO70" s="240"/>
      <c r="SOP70" s="239"/>
      <c r="SOQ70" s="239"/>
      <c r="SOR70" s="240"/>
      <c r="SOS70" s="239"/>
      <c r="SOT70" s="239"/>
      <c r="SOU70" s="240"/>
      <c r="SOV70" s="240"/>
      <c r="SOW70" s="240"/>
      <c r="SOX70" s="239"/>
      <c r="SOY70" s="239"/>
      <c r="SOZ70" s="240"/>
      <c r="SPA70" s="239"/>
      <c r="SPB70" s="239"/>
      <c r="SPC70" s="240"/>
      <c r="SPD70" s="240"/>
      <c r="SPE70" s="240"/>
      <c r="SPF70" s="239"/>
      <c r="SPG70" s="239"/>
      <c r="SPH70" s="240"/>
      <c r="SPI70" s="239"/>
      <c r="SPJ70" s="239"/>
      <c r="SPK70" s="240"/>
      <c r="SPL70" s="240"/>
      <c r="SPM70" s="240"/>
      <c r="SPN70" s="239"/>
      <c r="SPO70" s="239"/>
      <c r="SPP70" s="240"/>
      <c r="SPQ70" s="239"/>
      <c r="SPR70" s="239"/>
      <c r="SPS70" s="240"/>
      <c r="SPT70" s="240"/>
      <c r="SPU70" s="240"/>
      <c r="SPV70" s="239"/>
      <c r="SPW70" s="239"/>
      <c r="SPX70" s="240"/>
      <c r="SPY70" s="239"/>
      <c r="SPZ70" s="239"/>
      <c r="SQA70" s="240"/>
      <c r="SQB70" s="240"/>
      <c r="SQC70" s="240"/>
      <c r="SQD70" s="239"/>
      <c r="SQE70" s="239"/>
      <c r="SQF70" s="240"/>
      <c r="SQG70" s="239"/>
      <c r="SQH70" s="239"/>
      <c r="SQI70" s="240"/>
      <c r="SQJ70" s="240"/>
      <c r="SQK70" s="240"/>
      <c r="SQL70" s="239"/>
      <c r="SQM70" s="239"/>
      <c r="SQN70" s="240"/>
      <c r="SQO70" s="239"/>
      <c r="SQP70" s="239"/>
      <c r="SQQ70" s="240"/>
      <c r="SQR70" s="240"/>
      <c r="SQS70" s="240"/>
      <c r="SQT70" s="239"/>
      <c r="SQU70" s="239"/>
      <c r="SQV70" s="240"/>
      <c r="SQW70" s="239"/>
      <c r="SQX70" s="239"/>
      <c r="SQY70" s="240"/>
      <c r="SQZ70" s="240"/>
      <c r="SRA70" s="240"/>
      <c r="SRB70" s="239"/>
      <c r="SRC70" s="239"/>
      <c r="SRD70" s="240"/>
      <c r="SRE70" s="239"/>
      <c r="SRF70" s="239"/>
      <c r="SRG70" s="240"/>
      <c r="SRH70" s="240"/>
      <c r="SRI70" s="240"/>
      <c r="SRJ70" s="239"/>
      <c r="SRK70" s="239"/>
      <c r="SRL70" s="240"/>
      <c r="SRM70" s="239"/>
      <c r="SRN70" s="239"/>
      <c r="SRO70" s="240"/>
      <c r="SRP70" s="240"/>
      <c r="SRQ70" s="240"/>
      <c r="SRR70" s="239"/>
      <c r="SRS70" s="239"/>
      <c r="SRT70" s="240"/>
      <c r="SRU70" s="239"/>
      <c r="SRV70" s="239"/>
      <c r="SRW70" s="240"/>
      <c r="SRX70" s="240"/>
      <c r="SRY70" s="240"/>
      <c r="SRZ70" s="239"/>
      <c r="SSA70" s="239"/>
      <c r="SSB70" s="240"/>
      <c r="SSC70" s="239"/>
      <c r="SSD70" s="239"/>
      <c r="SSE70" s="240"/>
      <c r="SSF70" s="240"/>
      <c r="SSG70" s="240"/>
      <c r="SSH70" s="239"/>
      <c r="SSI70" s="239"/>
      <c r="SSJ70" s="240"/>
      <c r="SSK70" s="239"/>
      <c r="SSL70" s="239"/>
      <c r="SSM70" s="240"/>
      <c r="SSN70" s="240"/>
      <c r="SSO70" s="240"/>
      <c r="SSP70" s="239"/>
      <c r="SSQ70" s="239"/>
      <c r="SSR70" s="240"/>
      <c r="SSS70" s="239"/>
      <c r="SST70" s="239"/>
      <c r="SSU70" s="240"/>
      <c r="SSV70" s="240"/>
      <c r="SSW70" s="240"/>
      <c r="SSX70" s="239"/>
      <c r="SSY70" s="239"/>
      <c r="SSZ70" s="240"/>
      <c r="STA70" s="239"/>
      <c r="STB70" s="239"/>
      <c r="STC70" s="240"/>
      <c r="STD70" s="240"/>
      <c r="STE70" s="240"/>
      <c r="STF70" s="239"/>
      <c r="STG70" s="239"/>
      <c r="STH70" s="240"/>
      <c r="STI70" s="239"/>
      <c r="STJ70" s="239"/>
      <c r="STK70" s="240"/>
      <c r="STL70" s="240"/>
      <c r="STM70" s="240"/>
      <c r="STN70" s="239"/>
      <c r="STO70" s="239"/>
      <c r="STP70" s="240"/>
      <c r="STQ70" s="239"/>
      <c r="STR70" s="239"/>
      <c r="STS70" s="240"/>
      <c r="STT70" s="240"/>
      <c r="STU70" s="240"/>
      <c r="STV70" s="239"/>
      <c r="STW70" s="239"/>
      <c r="STX70" s="240"/>
      <c r="STY70" s="239"/>
      <c r="STZ70" s="239"/>
      <c r="SUA70" s="240"/>
      <c r="SUB70" s="240"/>
      <c r="SUC70" s="240"/>
      <c r="SUD70" s="239"/>
      <c r="SUE70" s="239"/>
      <c r="SUF70" s="240"/>
      <c r="SUG70" s="239"/>
      <c r="SUH70" s="239"/>
      <c r="SUI70" s="240"/>
      <c r="SUJ70" s="240"/>
      <c r="SUK70" s="240"/>
      <c r="SUL70" s="239"/>
      <c r="SUM70" s="239"/>
      <c r="SUN70" s="240"/>
      <c r="SUO70" s="239"/>
      <c r="SUP70" s="239"/>
      <c r="SUQ70" s="240"/>
      <c r="SUR70" s="240"/>
      <c r="SUS70" s="240"/>
      <c r="SUT70" s="239"/>
      <c r="SUU70" s="239"/>
      <c r="SUV70" s="240"/>
      <c r="SUW70" s="239"/>
      <c r="SUX70" s="239"/>
      <c r="SUY70" s="240"/>
      <c r="SUZ70" s="240"/>
      <c r="SVA70" s="240"/>
      <c r="SVB70" s="239"/>
      <c r="SVC70" s="239"/>
      <c r="SVD70" s="240"/>
      <c r="SVE70" s="239"/>
      <c r="SVF70" s="239"/>
      <c r="SVG70" s="240"/>
      <c r="SVH70" s="240"/>
      <c r="SVI70" s="240"/>
      <c r="SVJ70" s="239"/>
      <c r="SVK70" s="239"/>
      <c r="SVL70" s="240"/>
      <c r="SVM70" s="239"/>
      <c r="SVN70" s="239"/>
      <c r="SVO70" s="240"/>
      <c r="SVP70" s="240"/>
      <c r="SVQ70" s="240"/>
      <c r="SVR70" s="239"/>
      <c r="SVS70" s="239"/>
      <c r="SVT70" s="240"/>
      <c r="SVU70" s="239"/>
      <c r="SVV70" s="239"/>
      <c r="SVW70" s="240"/>
      <c r="SVX70" s="240"/>
      <c r="SVY70" s="240"/>
      <c r="SVZ70" s="239"/>
      <c r="SWA70" s="239"/>
      <c r="SWB70" s="240"/>
      <c r="SWC70" s="239"/>
      <c r="SWD70" s="239"/>
      <c r="SWE70" s="240"/>
      <c r="SWF70" s="240"/>
      <c r="SWG70" s="240"/>
      <c r="SWH70" s="239"/>
      <c r="SWI70" s="239"/>
      <c r="SWJ70" s="240"/>
      <c r="SWK70" s="239"/>
      <c r="SWL70" s="239"/>
      <c r="SWM70" s="240"/>
      <c r="SWN70" s="240"/>
      <c r="SWO70" s="240"/>
      <c r="SWP70" s="239"/>
      <c r="SWQ70" s="239"/>
      <c r="SWR70" s="240"/>
      <c r="SWS70" s="239"/>
      <c r="SWT70" s="239"/>
      <c r="SWU70" s="240"/>
      <c r="SWV70" s="240"/>
      <c r="SWW70" s="240"/>
      <c r="SWX70" s="239"/>
      <c r="SWY70" s="239"/>
      <c r="SWZ70" s="240"/>
      <c r="SXA70" s="239"/>
      <c r="SXB70" s="239"/>
      <c r="SXC70" s="240"/>
      <c r="SXD70" s="240"/>
      <c r="SXE70" s="240"/>
      <c r="SXF70" s="239"/>
      <c r="SXG70" s="239"/>
      <c r="SXH70" s="240"/>
      <c r="SXI70" s="239"/>
      <c r="SXJ70" s="239"/>
      <c r="SXK70" s="240"/>
      <c r="SXL70" s="240"/>
      <c r="SXM70" s="240"/>
      <c r="SXN70" s="239"/>
      <c r="SXO70" s="239"/>
      <c r="SXP70" s="240"/>
      <c r="SXQ70" s="239"/>
      <c r="SXR70" s="239"/>
      <c r="SXS70" s="240"/>
      <c r="SXT70" s="240"/>
      <c r="SXU70" s="240"/>
      <c r="SXV70" s="239"/>
      <c r="SXW70" s="239"/>
      <c r="SXX70" s="240"/>
      <c r="SXY70" s="239"/>
      <c r="SXZ70" s="239"/>
      <c r="SYA70" s="240"/>
      <c r="SYB70" s="240"/>
      <c r="SYC70" s="240"/>
      <c r="SYD70" s="239"/>
      <c r="SYE70" s="239"/>
      <c r="SYF70" s="240"/>
      <c r="SYG70" s="239"/>
      <c r="SYH70" s="239"/>
      <c r="SYI70" s="240"/>
      <c r="SYJ70" s="240"/>
      <c r="SYK70" s="240"/>
      <c r="SYL70" s="239"/>
      <c r="SYM70" s="239"/>
      <c r="SYN70" s="240"/>
      <c r="SYO70" s="239"/>
      <c r="SYP70" s="239"/>
      <c r="SYQ70" s="240"/>
      <c r="SYR70" s="240"/>
      <c r="SYS70" s="240"/>
      <c r="SYT70" s="239"/>
      <c r="SYU70" s="239"/>
      <c r="SYV70" s="240"/>
      <c r="SYW70" s="239"/>
      <c r="SYX70" s="239"/>
      <c r="SYY70" s="240"/>
      <c r="SYZ70" s="240"/>
      <c r="SZA70" s="240"/>
      <c r="SZB70" s="239"/>
      <c r="SZC70" s="239"/>
      <c r="SZD70" s="240"/>
      <c r="SZE70" s="239"/>
      <c r="SZF70" s="239"/>
      <c r="SZG70" s="240"/>
      <c r="SZH70" s="240"/>
      <c r="SZI70" s="240"/>
      <c r="SZJ70" s="239"/>
      <c r="SZK70" s="239"/>
      <c r="SZL70" s="240"/>
      <c r="SZM70" s="239"/>
      <c r="SZN70" s="239"/>
      <c r="SZO70" s="240"/>
      <c r="SZP70" s="240"/>
      <c r="SZQ70" s="240"/>
      <c r="SZR70" s="239"/>
      <c r="SZS70" s="239"/>
      <c r="SZT70" s="240"/>
      <c r="SZU70" s="239"/>
      <c r="SZV70" s="239"/>
      <c r="SZW70" s="240"/>
      <c r="SZX70" s="240"/>
      <c r="SZY70" s="240"/>
      <c r="SZZ70" s="239"/>
      <c r="TAA70" s="239"/>
      <c r="TAB70" s="240"/>
      <c r="TAC70" s="239"/>
      <c r="TAD70" s="239"/>
      <c r="TAE70" s="240"/>
      <c r="TAF70" s="240"/>
      <c r="TAG70" s="240"/>
      <c r="TAH70" s="239"/>
      <c r="TAI70" s="239"/>
      <c r="TAJ70" s="240"/>
      <c r="TAK70" s="239"/>
      <c r="TAL70" s="239"/>
      <c r="TAM70" s="240"/>
      <c r="TAN70" s="240"/>
      <c r="TAO70" s="240"/>
      <c r="TAP70" s="239"/>
      <c r="TAQ70" s="239"/>
      <c r="TAR70" s="240"/>
      <c r="TAS70" s="239"/>
      <c r="TAT70" s="239"/>
      <c r="TAU70" s="240"/>
      <c r="TAV70" s="240"/>
      <c r="TAW70" s="240"/>
      <c r="TAX70" s="239"/>
      <c r="TAY70" s="239"/>
      <c r="TAZ70" s="240"/>
      <c r="TBA70" s="239"/>
      <c r="TBB70" s="239"/>
      <c r="TBC70" s="240"/>
      <c r="TBD70" s="240"/>
      <c r="TBE70" s="240"/>
      <c r="TBF70" s="239"/>
      <c r="TBG70" s="239"/>
      <c r="TBH70" s="240"/>
      <c r="TBI70" s="239"/>
      <c r="TBJ70" s="239"/>
      <c r="TBK70" s="240"/>
      <c r="TBL70" s="240"/>
      <c r="TBM70" s="240"/>
      <c r="TBN70" s="239"/>
      <c r="TBO70" s="239"/>
      <c r="TBP70" s="240"/>
      <c r="TBQ70" s="239"/>
      <c r="TBR70" s="239"/>
      <c r="TBS70" s="240"/>
      <c r="TBT70" s="240"/>
      <c r="TBU70" s="240"/>
      <c r="TBV70" s="239"/>
      <c r="TBW70" s="239"/>
      <c r="TBX70" s="240"/>
      <c r="TBY70" s="239"/>
      <c r="TBZ70" s="239"/>
      <c r="TCA70" s="240"/>
      <c r="TCB70" s="240"/>
      <c r="TCC70" s="240"/>
      <c r="TCD70" s="239"/>
      <c r="TCE70" s="239"/>
      <c r="TCF70" s="240"/>
      <c r="TCG70" s="239"/>
      <c r="TCH70" s="239"/>
      <c r="TCI70" s="240"/>
      <c r="TCJ70" s="240"/>
      <c r="TCK70" s="240"/>
      <c r="TCL70" s="239"/>
      <c r="TCM70" s="239"/>
      <c r="TCN70" s="240"/>
      <c r="TCO70" s="239"/>
      <c r="TCP70" s="239"/>
      <c r="TCQ70" s="240"/>
      <c r="TCR70" s="240"/>
      <c r="TCS70" s="240"/>
      <c r="TCT70" s="239"/>
      <c r="TCU70" s="239"/>
      <c r="TCV70" s="240"/>
      <c r="TCW70" s="239"/>
      <c r="TCX70" s="239"/>
      <c r="TCY70" s="240"/>
      <c r="TCZ70" s="240"/>
      <c r="TDA70" s="240"/>
      <c r="TDB70" s="239"/>
      <c r="TDC70" s="239"/>
      <c r="TDD70" s="240"/>
      <c r="TDE70" s="239"/>
      <c r="TDF70" s="239"/>
      <c r="TDG70" s="240"/>
      <c r="TDH70" s="240"/>
      <c r="TDI70" s="240"/>
      <c r="TDJ70" s="239"/>
      <c r="TDK70" s="239"/>
      <c r="TDL70" s="240"/>
      <c r="TDM70" s="239"/>
      <c r="TDN70" s="239"/>
      <c r="TDO70" s="240"/>
      <c r="TDP70" s="240"/>
      <c r="TDQ70" s="240"/>
      <c r="TDR70" s="239"/>
      <c r="TDS70" s="239"/>
      <c r="TDT70" s="240"/>
      <c r="TDU70" s="239"/>
      <c r="TDV70" s="239"/>
      <c r="TDW70" s="240"/>
      <c r="TDX70" s="240"/>
      <c r="TDY70" s="240"/>
      <c r="TDZ70" s="239"/>
      <c r="TEA70" s="239"/>
      <c r="TEB70" s="240"/>
      <c r="TEC70" s="239"/>
      <c r="TED70" s="239"/>
      <c r="TEE70" s="240"/>
      <c r="TEF70" s="240"/>
      <c r="TEG70" s="240"/>
      <c r="TEH70" s="239"/>
      <c r="TEI70" s="239"/>
      <c r="TEJ70" s="240"/>
      <c r="TEK70" s="239"/>
      <c r="TEL70" s="239"/>
      <c r="TEM70" s="240"/>
      <c r="TEN70" s="240"/>
      <c r="TEO70" s="240"/>
      <c r="TEP70" s="239"/>
      <c r="TEQ70" s="239"/>
      <c r="TER70" s="240"/>
      <c r="TES70" s="239"/>
      <c r="TET70" s="239"/>
      <c r="TEU70" s="240"/>
      <c r="TEV70" s="240"/>
      <c r="TEW70" s="240"/>
      <c r="TEX70" s="239"/>
      <c r="TEY70" s="239"/>
      <c r="TEZ70" s="240"/>
      <c r="TFA70" s="239"/>
      <c r="TFB70" s="239"/>
      <c r="TFC70" s="240"/>
      <c r="TFD70" s="240"/>
      <c r="TFE70" s="240"/>
      <c r="TFF70" s="239"/>
      <c r="TFG70" s="239"/>
      <c r="TFH70" s="240"/>
      <c r="TFI70" s="239"/>
      <c r="TFJ70" s="239"/>
      <c r="TFK70" s="240"/>
      <c r="TFL70" s="240"/>
      <c r="TFM70" s="240"/>
      <c r="TFN70" s="239"/>
      <c r="TFO70" s="239"/>
      <c r="TFP70" s="240"/>
      <c r="TFQ70" s="239"/>
      <c r="TFR70" s="239"/>
      <c r="TFS70" s="240"/>
      <c r="TFT70" s="240"/>
      <c r="TFU70" s="240"/>
      <c r="TFV70" s="239"/>
      <c r="TFW70" s="239"/>
      <c r="TFX70" s="240"/>
      <c r="TFY70" s="239"/>
      <c r="TFZ70" s="239"/>
      <c r="TGA70" s="240"/>
      <c r="TGB70" s="240"/>
      <c r="TGC70" s="240"/>
      <c r="TGD70" s="239"/>
      <c r="TGE70" s="239"/>
      <c r="TGF70" s="240"/>
      <c r="TGG70" s="239"/>
      <c r="TGH70" s="239"/>
      <c r="TGI70" s="240"/>
      <c r="TGJ70" s="240"/>
      <c r="TGK70" s="240"/>
      <c r="TGL70" s="239"/>
      <c r="TGM70" s="239"/>
      <c r="TGN70" s="240"/>
      <c r="TGO70" s="239"/>
      <c r="TGP70" s="239"/>
      <c r="TGQ70" s="240"/>
      <c r="TGR70" s="240"/>
      <c r="TGS70" s="240"/>
      <c r="TGT70" s="239"/>
      <c r="TGU70" s="239"/>
      <c r="TGV70" s="240"/>
      <c r="TGW70" s="239"/>
      <c r="TGX70" s="239"/>
      <c r="TGY70" s="240"/>
      <c r="TGZ70" s="240"/>
      <c r="THA70" s="240"/>
      <c r="THB70" s="239"/>
      <c r="THC70" s="239"/>
      <c r="THD70" s="240"/>
      <c r="THE70" s="239"/>
      <c r="THF70" s="239"/>
      <c r="THG70" s="240"/>
      <c r="THH70" s="240"/>
      <c r="THI70" s="240"/>
      <c r="THJ70" s="239"/>
      <c r="THK70" s="239"/>
      <c r="THL70" s="240"/>
      <c r="THM70" s="239"/>
      <c r="THN70" s="239"/>
      <c r="THO70" s="240"/>
      <c r="THP70" s="240"/>
      <c r="THQ70" s="240"/>
      <c r="THR70" s="239"/>
      <c r="THS70" s="239"/>
      <c r="THT70" s="240"/>
      <c r="THU70" s="239"/>
      <c r="THV70" s="239"/>
      <c r="THW70" s="240"/>
      <c r="THX70" s="240"/>
      <c r="THY70" s="240"/>
      <c r="THZ70" s="239"/>
      <c r="TIA70" s="239"/>
      <c r="TIB70" s="240"/>
      <c r="TIC70" s="239"/>
      <c r="TID70" s="239"/>
      <c r="TIE70" s="240"/>
      <c r="TIF70" s="240"/>
      <c r="TIG70" s="240"/>
      <c r="TIH70" s="239"/>
      <c r="TII70" s="239"/>
      <c r="TIJ70" s="240"/>
      <c r="TIK70" s="239"/>
      <c r="TIL70" s="239"/>
      <c r="TIM70" s="240"/>
      <c r="TIN70" s="240"/>
      <c r="TIO70" s="240"/>
      <c r="TIP70" s="239"/>
      <c r="TIQ70" s="239"/>
      <c r="TIR70" s="240"/>
      <c r="TIS70" s="239"/>
      <c r="TIT70" s="239"/>
      <c r="TIU70" s="240"/>
      <c r="TIV70" s="240"/>
      <c r="TIW70" s="240"/>
      <c r="TIX70" s="239"/>
      <c r="TIY70" s="239"/>
      <c r="TIZ70" s="240"/>
      <c r="TJA70" s="239"/>
      <c r="TJB70" s="239"/>
      <c r="TJC70" s="240"/>
      <c r="TJD70" s="240"/>
      <c r="TJE70" s="240"/>
      <c r="TJF70" s="239"/>
      <c r="TJG70" s="239"/>
      <c r="TJH70" s="240"/>
      <c r="TJI70" s="239"/>
      <c r="TJJ70" s="239"/>
      <c r="TJK70" s="240"/>
      <c r="TJL70" s="240"/>
      <c r="TJM70" s="240"/>
      <c r="TJN70" s="239"/>
      <c r="TJO70" s="239"/>
      <c r="TJP70" s="240"/>
      <c r="TJQ70" s="239"/>
      <c r="TJR70" s="239"/>
      <c r="TJS70" s="240"/>
      <c r="TJT70" s="240"/>
      <c r="TJU70" s="240"/>
      <c r="TJV70" s="239"/>
      <c r="TJW70" s="239"/>
      <c r="TJX70" s="240"/>
      <c r="TJY70" s="239"/>
      <c r="TJZ70" s="239"/>
      <c r="TKA70" s="240"/>
      <c r="TKB70" s="240"/>
      <c r="TKC70" s="240"/>
      <c r="TKD70" s="239"/>
      <c r="TKE70" s="239"/>
      <c r="TKF70" s="240"/>
      <c r="TKG70" s="239"/>
      <c r="TKH70" s="239"/>
      <c r="TKI70" s="240"/>
      <c r="TKJ70" s="240"/>
      <c r="TKK70" s="240"/>
      <c r="TKL70" s="239"/>
      <c r="TKM70" s="239"/>
      <c r="TKN70" s="240"/>
      <c r="TKO70" s="239"/>
      <c r="TKP70" s="239"/>
      <c r="TKQ70" s="240"/>
      <c r="TKR70" s="240"/>
      <c r="TKS70" s="240"/>
      <c r="TKT70" s="239"/>
      <c r="TKU70" s="239"/>
      <c r="TKV70" s="240"/>
      <c r="TKW70" s="239"/>
      <c r="TKX70" s="239"/>
      <c r="TKY70" s="240"/>
      <c r="TKZ70" s="240"/>
      <c r="TLA70" s="240"/>
      <c r="TLB70" s="239"/>
      <c r="TLC70" s="239"/>
      <c r="TLD70" s="240"/>
      <c r="TLE70" s="239"/>
      <c r="TLF70" s="239"/>
      <c r="TLG70" s="240"/>
      <c r="TLH70" s="240"/>
      <c r="TLI70" s="240"/>
      <c r="TLJ70" s="239"/>
      <c r="TLK70" s="239"/>
      <c r="TLL70" s="240"/>
      <c r="TLM70" s="239"/>
      <c r="TLN70" s="239"/>
      <c r="TLO70" s="240"/>
      <c r="TLP70" s="240"/>
      <c r="TLQ70" s="240"/>
      <c r="TLR70" s="239"/>
      <c r="TLS70" s="239"/>
      <c r="TLT70" s="240"/>
      <c r="TLU70" s="239"/>
      <c r="TLV70" s="239"/>
      <c r="TLW70" s="240"/>
      <c r="TLX70" s="240"/>
      <c r="TLY70" s="240"/>
      <c r="TLZ70" s="239"/>
      <c r="TMA70" s="239"/>
      <c r="TMB70" s="240"/>
      <c r="TMC70" s="239"/>
      <c r="TMD70" s="239"/>
      <c r="TME70" s="240"/>
      <c r="TMF70" s="240"/>
      <c r="TMG70" s="240"/>
      <c r="TMH70" s="239"/>
      <c r="TMI70" s="239"/>
      <c r="TMJ70" s="240"/>
      <c r="TMK70" s="239"/>
      <c r="TML70" s="239"/>
      <c r="TMM70" s="240"/>
      <c r="TMN70" s="240"/>
      <c r="TMO70" s="240"/>
      <c r="TMP70" s="239"/>
      <c r="TMQ70" s="239"/>
      <c r="TMR70" s="240"/>
      <c r="TMS70" s="239"/>
      <c r="TMT70" s="239"/>
      <c r="TMU70" s="240"/>
      <c r="TMV70" s="240"/>
      <c r="TMW70" s="240"/>
      <c r="TMX70" s="239"/>
      <c r="TMY70" s="239"/>
      <c r="TMZ70" s="240"/>
      <c r="TNA70" s="239"/>
      <c r="TNB70" s="239"/>
      <c r="TNC70" s="240"/>
      <c r="TND70" s="240"/>
      <c r="TNE70" s="240"/>
      <c r="TNF70" s="239"/>
      <c r="TNG70" s="239"/>
      <c r="TNH70" s="240"/>
      <c r="TNI70" s="239"/>
      <c r="TNJ70" s="239"/>
      <c r="TNK70" s="240"/>
      <c r="TNL70" s="240"/>
      <c r="TNM70" s="240"/>
      <c r="TNN70" s="239"/>
      <c r="TNO70" s="239"/>
      <c r="TNP70" s="240"/>
      <c r="TNQ70" s="239"/>
      <c r="TNR70" s="239"/>
      <c r="TNS70" s="240"/>
      <c r="TNT70" s="240"/>
      <c r="TNU70" s="240"/>
      <c r="TNV70" s="239"/>
      <c r="TNW70" s="239"/>
      <c r="TNX70" s="240"/>
      <c r="TNY70" s="239"/>
      <c r="TNZ70" s="239"/>
      <c r="TOA70" s="240"/>
      <c r="TOB70" s="240"/>
      <c r="TOC70" s="240"/>
      <c r="TOD70" s="239"/>
      <c r="TOE70" s="239"/>
      <c r="TOF70" s="240"/>
      <c r="TOG70" s="239"/>
      <c r="TOH70" s="239"/>
      <c r="TOI70" s="240"/>
      <c r="TOJ70" s="240"/>
      <c r="TOK70" s="240"/>
      <c r="TOL70" s="239"/>
      <c r="TOM70" s="239"/>
      <c r="TON70" s="240"/>
      <c r="TOO70" s="239"/>
      <c r="TOP70" s="239"/>
      <c r="TOQ70" s="240"/>
      <c r="TOR70" s="240"/>
      <c r="TOS70" s="240"/>
      <c r="TOT70" s="239"/>
      <c r="TOU70" s="239"/>
      <c r="TOV70" s="240"/>
      <c r="TOW70" s="239"/>
      <c r="TOX70" s="239"/>
      <c r="TOY70" s="240"/>
      <c r="TOZ70" s="240"/>
      <c r="TPA70" s="240"/>
      <c r="TPB70" s="239"/>
      <c r="TPC70" s="239"/>
      <c r="TPD70" s="240"/>
      <c r="TPE70" s="239"/>
      <c r="TPF70" s="239"/>
      <c r="TPG70" s="240"/>
      <c r="TPH70" s="240"/>
      <c r="TPI70" s="240"/>
      <c r="TPJ70" s="239"/>
      <c r="TPK70" s="239"/>
      <c r="TPL70" s="240"/>
      <c r="TPM70" s="239"/>
      <c r="TPN70" s="239"/>
      <c r="TPO70" s="240"/>
      <c r="TPP70" s="240"/>
      <c r="TPQ70" s="240"/>
      <c r="TPR70" s="239"/>
      <c r="TPS70" s="239"/>
      <c r="TPT70" s="240"/>
      <c r="TPU70" s="239"/>
      <c r="TPV70" s="239"/>
      <c r="TPW70" s="240"/>
      <c r="TPX70" s="240"/>
      <c r="TPY70" s="240"/>
      <c r="TPZ70" s="239"/>
      <c r="TQA70" s="239"/>
      <c r="TQB70" s="240"/>
      <c r="TQC70" s="239"/>
      <c r="TQD70" s="239"/>
      <c r="TQE70" s="240"/>
      <c r="TQF70" s="240"/>
      <c r="TQG70" s="240"/>
      <c r="TQH70" s="239"/>
      <c r="TQI70" s="239"/>
      <c r="TQJ70" s="240"/>
      <c r="TQK70" s="239"/>
      <c r="TQL70" s="239"/>
      <c r="TQM70" s="240"/>
      <c r="TQN70" s="240"/>
      <c r="TQO70" s="240"/>
      <c r="TQP70" s="239"/>
      <c r="TQQ70" s="239"/>
      <c r="TQR70" s="240"/>
      <c r="TQS70" s="239"/>
      <c r="TQT70" s="239"/>
      <c r="TQU70" s="240"/>
      <c r="TQV70" s="240"/>
      <c r="TQW70" s="240"/>
      <c r="TQX70" s="239"/>
      <c r="TQY70" s="239"/>
      <c r="TQZ70" s="240"/>
      <c r="TRA70" s="239"/>
      <c r="TRB70" s="239"/>
      <c r="TRC70" s="240"/>
      <c r="TRD70" s="240"/>
      <c r="TRE70" s="240"/>
      <c r="TRF70" s="239"/>
      <c r="TRG70" s="239"/>
      <c r="TRH70" s="240"/>
      <c r="TRI70" s="239"/>
      <c r="TRJ70" s="239"/>
      <c r="TRK70" s="240"/>
      <c r="TRL70" s="240"/>
      <c r="TRM70" s="240"/>
      <c r="TRN70" s="239"/>
      <c r="TRO70" s="239"/>
      <c r="TRP70" s="240"/>
      <c r="TRQ70" s="239"/>
      <c r="TRR70" s="239"/>
      <c r="TRS70" s="240"/>
      <c r="TRT70" s="240"/>
      <c r="TRU70" s="240"/>
      <c r="TRV70" s="239"/>
      <c r="TRW70" s="239"/>
      <c r="TRX70" s="240"/>
      <c r="TRY70" s="239"/>
      <c r="TRZ70" s="239"/>
      <c r="TSA70" s="240"/>
      <c r="TSB70" s="240"/>
      <c r="TSC70" s="240"/>
      <c r="TSD70" s="239"/>
      <c r="TSE70" s="239"/>
      <c r="TSF70" s="240"/>
      <c r="TSG70" s="239"/>
      <c r="TSH70" s="239"/>
      <c r="TSI70" s="240"/>
      <c r="TSJ70" s="240"/>
      <c r="TSK70" s="240"/>
      <c r="TSL70" s="239"/>
      <c r="TSM70" s="239"/>
      <c r="TSN70" s="240"/>
      <c r="TSO70" s="239"/>
      <c r="TSP70" s="239"/>
      <c r="TSQ70" s="240"/>
      <c r="TSR70" s="240"/>
      <c r="TSS70" s="240"/>
      <c r="TST70" s="239"/>
      <c r="TSU70" s="239"/>
      <c r="TSV70" s="240"/>
      <c r="TSW70" s="239"/>
      <c r="TSX70" s="239"/>
      <c r="TSY70" s="240"/>
      <c r="TSZ70" s="240"/>
      <c r="TTA70" s="240"/>
      <c r="TTB70" s="239"/>
      <c r="TTC70" s="239"/>
      <c r="TTD70" s="240"/>
      <c r="TTE70" s="239"/>
      <c r="TTF70" s="239"/>
      <c r="TTG70" s="240"/>
      <c r="TTH70" s="240"/>
      <c r="TTI70" s="240"/>
      <c r="TTJ70" s="239"/>
      <c r="TTK70" s="239"/>
      <c r="TTL70" s="240"/>
      <c r="TTM70" s="239"/>
      <c r="TTN70" s="239"/>
      <c r="TTO70" s="240"/>
      <c r="TTP70" s="240"/>
      <c r="TTQ70" s="240"/>
      <c r="TTR70" s="239"/>
      <c r="TTS70" s="239"/>
      <c r="TTT70" s="240"/>
      <c r="TTU70" s="239"/>
      <c r="TTV70" s="239"/>
      <c r="TTW70" s="240"/>
      <c r="TTX70" s="240"/>
      <c r="TTY70" s="240"/>
      <c r="TTZ70" s="239"/>
      <c r="TUA70" s="239"/>
      <c r="TUB70" s="240"/>
      <c r="TUC70" s="239"/>
      <c r="TUD70" s="239"/>
      <c r="TUE70" s="240"/>
      <c r="TUF70" s="240"/>
      <c r="TUG70" s="240"/>
      <c r="TUH70" s="239"/>
      <c r="TUI70" s="239"/>
      <c r="TUJ70" s="240"/>
      <c r="TUK70" s="239"/>
      <c r="TUL70" s="239"/>
      <c r="TUM70" s="240"/>
      <c r="TUN70" s="240"/>
      <c r="TUO70" s="240"/>
      <c r="TUP70" s="239"/>
      <c r="TUQ70" s="239"/>
      <c r="TUR70" s="240"/>
      <c r="TUS70" s="239"/>
      <c r="TUT70" s="239"/>
      <c r="TUU70" s="240"/>
      <c r="TUV70" s="240"/>
      <c r="TUW70" s="240"/>
      <c r="TUX70" s="239"/>
      <c r="TUY70" s="239"/>
      <c r="TUZ70" s="240"/>
      <c r="TVA70" s="239"/>
      <c r="TVB70" s="239"/>
      <c r="TVC70" s="240"/>
      <c r="TVD70" s="240"/>
      <c r="TVE70" s="240"/>
      <c r="TVF70" s="239"/>
      <c r="TVG70" s="239"/>
      <c r="TVH70" s="240"/>
      <c r="TVI70" s="239"/>
      <c r="TVJ70" s="239"/>
      <c r="TVK70" s="240"/>
      <c r="TVL70" s="240"/>
      <c r="TVM70" s="240"/>
      <c r="TVN70" s="239"/>
      <c r="TVO70" s="239"/>
      <c r="TVP70" s="240"/>
      <c r="TVQ70" s="239"/>
      <c r="TVR70" s="239"/>
      <c r="TVS70" s="240"/>
      <c r="TVT70" s="240"/>
      <c r="TVU70" s="240"/>
      <c r="TVV70" s="239"/>
      <c r="TVW70" s="239"/>
      <c r="TVX70" s="240"/>
      <c r="TVY70" s="239"/>
      <c r="TVZ70" s="239"/>
      <c r="TWA70" s="240"/>
      <c r="TWB70" s="240"/>
      <c r="TWC70" s="240"/>
      <c r="TWD70" s="239"/>
      <c r="TWE70" s="239"/>
      <c r="TWF70" s="240"/>
      <c r="TWG70" s="239"/>
      <c r="TWH70" s="239"/>
      <c r="TWI70" s="240"/>
      <c r="TWJ70" s="240"/>
      <c r="TWK70" s="240"/>
      <c r="TWL70" s="239"/>
      <c r="TWM70" s="239"/>
      <c r="TWN70" s="240"/>
      <c r="TWO70" s="239"/>
      <c r="TWP70" s="239"/>
      <c r="TWQ70" s="240"/>
      <c r="TWR70" s="240"/>
      <c r="TWS70" s="240"/>
      <c r="TWT70" s="239"/>
      <c r="TWU70" s="239"/>
      <c r="TWV70" s="240"/>
      <c r="TWW70" s="239"/>
      <c r="TWX70" s="239"/>
      <c r="TWY70" s="240"/>
      <c r="TWZ70" s="240"/>
      <c r="TXA70" s="240"/>
      <c r="TXB70" s="239"/>
      <c r="TXC70" s="239"/>
      <c r="TXD70" s="240"/>
      <c r="TXE70" s="239"/>
      <c r="TXF70" s="239"/>
      <c r="TXG70" s="240"/>
      <c r="TXH70" s="240"/>
      <c r="TXI70" s="240"/>
      <c r="TXJ70" s="239"/>
      <c r="TXK70" s="239"/>
      <c r="TXL70" s="240"/>
      <c r="TXM70" s="239"/>
      <c r="TXN70" s="239"/>
      <c r="TXO70" s="240"/>
      <c r="TXP70" s="240"/>
      <c r="TXQ70" s="240"/>
      <c r="TXR70" s="239"/>
      <c r="TXS70" s="239"/>
      <c r="TXT70" s="240"/>
      <c r="TXU70" s="239"/>
      <c r="TXV70" s="239"/>
      <c r="TXW70" s="240"/>
      <c r="TXX70" s="240"/>
      <c r="TXY70" s="240"/>
      <c r="TXZ70" s="239"/>
      <c r="TYA70" s="239"/>
      <c r="TYB70" s="240"/>
      <c r="TYC70" s="239"/>
      <c r="TYD70" s="239"/>
      <c r="TYE70" s="240"/>
      <c r="TYF70" s="240"/>
      <c r="TYG70" s="240"/>
      <c r="TYH70" s="239"/>
      <c r="TYI70" s="239"/>
      <c r="TYJ70" s="240"/>
      <c r="TYK70" s="239"/>
      <c r="TYL70" s="239"/>
      <c r="TYM70" s="240"/>
      <c r="TYN70" s="240"/>
      <c r="TYO70" s="240"/>
      <c r="TYP70" s="239"/>
      <c r="TYQ70" s="239"/>
      <c r="TYR70" s="240"/>
      <c r="TYS70" s="239"/>
      <c r="TYT70" s="239"/>
      <c r="TYU70" s="240"/>
      <c r="TYV70" s="240"/>
      <c r="TYW70" s="240"/>
      <c r="TYX70" s="239"/>
      <c r="TYY70" s="239"/>
      <c r="TYZ70" s="240"/>
      <c r="TZA70" s="239"/>
      <c r="TZB70" s="239"/>
      <c r="TZC70" s="240"/>
      <c r="TZD70" s="240"/>
      <c r="TZE70" s="240"/>
      <c r="TZF70" s="239"/>
      <c r="TZG70" s="239"/>
      <c r="TZH70" s="240"/>
      <c r="TZI70" s="239"/>
      <c r="TZJ70" s="239"/>
      <c r="TZK70" s="240"/>
      <c r="TZL70" s="240"/>
      <c r="TZM70" s="240"/>
      <c r="TZN70" s="239"/>
      <c r="TZO70" s="239"/>
      <c r="TZP70" s="240"/>
      <c r="TZQ70" s="239"/>
      <c r="TZR70" s="239"/>
      <c r="TZS70" s="240"/>
      <c r="TZT70" s="240"/>
      <c r="TZU70" s="240"/>
      <c r="TZV70" s="239"/>
      <c r="TZW70" s="239"/>
      <c r="TZX70" s="240"/>
      <c r="TZY70" s="239"/>
      <c r="TZZ70" s="239"/>
      <c r="UAA70" s="240"/>
      <c r="UAB70" s="240"/>
      <c r="UAC70" s="240"/>
      <c r="UAD70" s="239"/>
      <c r="UAE70" s="239"/>
      <c r="UAF70" s="240"/>
      <c r="UAG70" s="239"/>
      <c r="UAH70" s="239"/>
      <c r="UAI70" s="240"/>
      <c r="UAJ70" s="240"/>
      <c r="UAK70" s="240"/>
      <c r="UAL70" s="239"/>
      <c r="UAM70" s="239"/>
      <c r="UAN70" s="240"/>
      <c r="UAO70" s="239"/>
      <c r="UAP70" s="239"/>
      <c r="UAQ70" s="240"/>
      <c r="UAR70" s="240"/>
      <c r="UAS70" s="240"/>
      <c r="UAT70" s="239"/>
      <c r="UAU70" s="239"/>
      <c r="UAV70" s="240"/>
      <c r="UAW70" s="239"/>
      <c r="UAX70" s="239"/>
      <c r="UAY70" s="240"/>
      <c r="UAZ70" s="240"/>
      <c r="UBA70" s="240"/>
      <c r="UBB70" s="239"/>
      <c r="UBC70" s="239"/>
      <c r="UBD70" s="240"/>
      <c r="UBE70" s="239"/>
      <c r="UBF70" s="239"/>
      <c r="UBG70" s="240"/>
      <c r="UBH70" s="240"/>
      <c r="UBI70" s="240"/>
      <c r="UBJ70" s="239"/>
      <c r="UBK70" s="239"/>
      <c r="UBL70" s="240"/>
      <c r="UBM70" s="239"/>
      <c r="UBN70" s="239"/>
      <c r="UBO70" s="240"/>
      <c r="UBP70" s="240"/>
      <c r="UBQ70" s="240"/>
      <c r="UBR70" s="239"/>
      <c r="UBS70" s="239"/>
      <c r="UBT70" s="240"/>
      <c r="UBU70" s="239"/>
      <c r="UBV70" s="239"/>
      <c r="UBW70" s="240"/>
      <c r="UBX70" s="240"/>
      <c r="UBY70" s="240"/>
      <c r="UBZ70" s="239"/>
      <c r="UCA70" s="239"/>
      <c r="UCB70" s="240"/>
      <c r="UCC70" s="239"/>
      <c r="UCD70" s="239"/>
      <c r="UCE70" s="240"/>
      <c r="UCF70" s="240"/>
      <c r="UCG70" s="240"/>
      <c r="UCH70" s="239"/>
      <c r="UCI70" s="239"/>
      <c r="UCJ70" s="240"/>
      <c r="UCK70" s="239"/>
      <c r="UCL70" s="239"/>
      <c r="UCM70" s="240"/>
      <c r="UCN70" s="240"/>
      <c r="UCO70" s="240"/>
      <c r="UCP70" s="239"/>
      <c r="UCQ70" s="239"/>
      <c r="UCR70" s="240"/>
      <c r="UCS70" s="239"/>
      <c r="UCT70" s="239"/>
      <c r="UCU70" s="240"/>
      <c r="UCV70" s="240"/>
      <c r="UCW70" s="240"/>
      <c r="UCX70" s="239"/>
      <c r="UCY70" s="239"/>
      <c r="UCZ70" s="240"/>
      <c r="UDA70" s="239"/>
      <c r="UDB70" s="239"/>
      <c r="UDC70" s="240"/>
      <c r="UDD70" s="240"/>
      <c r="UDE70" s="240"/>
      <c r="UDF70" s="239"/>
      <c r="UDG70" s="239"/>
      <c r="UDH70" s="240"/>
      <c r="UDI70" s="239"/>
      <c r="UDJ70" s="239"/>
      <c r="UDK70" s="240"/>
      <c r="UDL70" s="240"/>
      <c r="UDM70" s="240"/>
      <c r="UDN70" s="239"/>
      <c r="UDO70" s="239"/>
      <c r="UDP70" s="240"/>
      <c r="UDQ70" s="239"/>
      <c r="UDR70" s="239"/>
      <c r="UDS70" s="240"/>
      <c r="UDT70" s="240"/>
      <c r="UDU70" s="240"/>
      <c r="UDV70" s="239"/>
      <c r="UDW70" s="239"/>
      <c r="UDX70" s="240"/>
      <c r="UDY70" s="239"/>
      <c r="UDZ70" s="239"/>
      <c r="UEA70" s="240"/>
      <c r="UEB70" s="240"/>
      <c r="UEC70" s="240"/>
      <c r="UED70" s="239"/>
      <c r="UEE70" s="239"/>
      <c r="UEF70" s="240"/>
      <c r="UEG70" s="239"/>
      <c r="UEH70" s="239"/>
      <c r="UEI70" s="240"/>
      <c r="UEJ70" s="240"/>
      <c r="UEK70" s="240"/>
      <c r="UEL70" s="239"/>
      <c r="UEM70" s="239"/>
      <c r="UEN70" s="240"/>
      <c r="UEO70" s="239"/>
      <c r="UEP70" s="239"/>
      <c r="UEQ70" s="240"/>
      <c r="UER70" s="240"/>
      <c r="UES70" s="240"/>
      <c r="UET70" s="239"/>
      <c r="UEU70" s="239"/>
      <c r="UEV70" s="240"/>
      <c r="UEW70" s="239"/>
      <c r="UEX70" s="239"/>
      <c r="UEY70" s="240"/>
      <c r="UEZ70" s="240"/>
      <c r="UFA70" s="240"/>
      <c r="UFB70" s="239"/>
      <c r="UFC70" s="239"/>
      <c r="UFD70" s="240"/>
      <c r="UFE70" s="239"/>
      <c r="UFF70" s="239"/>
      <c r="UFG70" s="240"/>
      <c r="UFH70" s="240"/>
      <c r="UFI70" s="240"/>
      <c r="UFJ70" s="239"/>
      <c r="UFK70" s="239"/>
      <c r="UFL70" s="240"/>
      <c r="UFM70" s="239"/>
      <c r="UFN70" s="239"/>
      <c r="UFO70" s="240"/>
      <c r="UFP70" s="240"/>
      <c r="UFQ70" s="240"/>
      <c r="UFR70" s="239"/>
      <c r="UFS70" s="239"/>
      <c r="UFT70" s="240"/>
      <c r="UFU70" s="239"/>
      <c r="UFV70" s="239"/>
      <c r="UFW70" s="240"/>
      <c r="UFX70" s="240"/>
      <c r="UFY70" s="240"/>
      <c r="UFZ70" s="239"/>
      <c r="UGA70" s="239"/>
      <c r="UGB70" s="240"/>
      <c r="UGC70" s="239"/>
      <c r="UGD70" s="239"/>
      <c r="UGE70" s="240"/>
      <c r="UGF70" s="240"/>
      <c r="UGG70" s="240"/>
      <c r="UGH70" s="239"/>
      <c r="UGI70" s="239"/>
      <c r="UGJ70" s="240"/>
      <c r="UGK70" s="239"/>
      <c r="UGL70" s="239"/>
      <c r="UGM70" s="240"/>
      <c r="UGN70" s="240"/>
      <c r="UGO70" s="240"/>
      <c r="UGP70" s="239"/>
      <c r="UGQ70" s="239"/>
      <c r="UGR70" s="240"/>
      <c r="UGS70" s="239"/>
      <c r="UGT70" s="239"/>
      <c r="UGU70" s="240"/>
      <c r="UGV70" s="240"/>
      <c r="UGW70" s="240"/>
      <c r="UGX70" s="239"/>
      <c r="UGY70" s="239"/>
      <c r="UGZ70" s="240"/>
      <c r="UHA70" s="239"/>
      <c r="UHB70" s="239"/>
      <c r="UHC70" s="240"/>
      <c r="UHD70" s="240"/>
      <c r="UHE70" s="240"/>
      <c r="UHF70" s="239"/>
      <c r="UHG70" s="239"/>
      <c r="UHH70" s="240"/>
      <c r="UHI70" s="239"/>
      <c r="UHJ70" s="239"/>
      <c r="UHK70" s="240"/>
      <c r="UHL70" s="240"/>
      <c r="UHM70" s="240"/>
      <c r="UHN70" s="239"/>
      <c r="UHO70" s="239"/>
      <c r="UHP70" s="240"/>
      <c r="UHQ70" s="239"/>
      <c r="UHR70" s="239"/>
      <c r="UHS70" s="240"/>
      <c r="UHT70" s="240"/>
      <c r="UHU70" s="240"/>
      <c r="UHV70" s="239"/>
      <c r="UHW70" s="239"/>
      <c r="UHX70" s="240"/>
      <c r="UHY70" s="239"/>
      <c r="UHZ70" s="239"/>
      <c r="UIA70" s="240"/>
      <c r="UIB70" s="240"/>
      <c r="UIC70" s="240"/>
      <c r="UID70" s="239"/>
      <c r="UIE70" s="239"/>
      <c r="UIF70" s="240"/>
      <c r="UIG70" s="239"/>
      <c r="UIH70" s="239"/>
      <c r="UII70" s="240"/>
      <c r="UIJ70" s="240"/>
      <c r="UIK70" s="240"/>
      <c r="UIL70" s="239"/>
      <c r="UIM70" s="239"/>
      <c r="UIN70" s="240"/>
      <c r="UIO70" s="239"/>
      <c r="UIP70" s="239"/>
      <c r="UIQ70" s="240"/>
      <c r="UIR70" s="240"/>
      <c r="UIS70" s="240"/>
      <c r="UIT70" s="239"/>
      <c r="UIU70" s="239"/>
      <c r="UIV70" s="240"/>
      <c r="UIW70" s="239"/>
      <c r="UIX70" s="239"/>
      <c r="UIY70" s="240"/>
      <c r="UIZ70" s="240"/>
      <c r="UJA70" s="240"/>
      <c r="UJB70" s="239"/>
      <c r="UJC70" s="239"/>
      <c r="UJD70" s="240"/>
      <c r="UJE70" s="239"/>
      <c r="UJF70" s="239"/>
      <c r="UJG70" s="240"/>
      <c r="UJH70" s="240"/>
      <c r="UJI70" s="240"/>
      <c r="UJJ70" s="239"/>
      <c r="UJK70" s="239"/>
      <c r="UJL70" s="240"/>
      <c r="UJM70" s="239"/>
      <c r="UJN70" s="239"/>
      <c r="UJO70" s="240"/>
      <c r="UJP70" s="240"/>
      <c r="UJQ70" s="240"/>
      <c r="UJR70" s="239"/>
      <c r="UJS70" s="239"/>
      <c r="UJT70" s="240"/>
      <c r="UJU70" s="239"/>
      <c r="UJV70" s="239"/>
      <c r="UJW70" s="240"/>
      <c r="UJX70" s="240"/>
      <c r="UJY70" s="240"/>
      <c r="UJZ70" s="239"/>
      <c r="UKA70" s="239"/>
      <c r="UKB70" s="240"/>
      <c r="UKC70" s="239"/>
      <c r="UKD70" s="239"/>
      <c r="UKE70" s="240"/>
      <c r="UKF70" s="240"/>
      <c r="UKG70" s="240"/>
      <c r="UKH70" s="239"/>
      <c r="UKI70" s="239"/>
      <c r="UKJ70" s="240"/>
      <c r="UKK70" s="239"/>
      <c r="UKL70" s="239"/>
      <c r="UKM70" s="240"/>
      <c r="UKN70" s="240"/>
      <c r="UKO70" s="240"/>
      <c r="UKP70" s="239"/>
      <c r="UKQ70" s="239"/>
      <c r="UKR70" s="240"/>
      <c r="UKS70" s="239"/>
      <c r="UKT70" s="239"/>
      <c r="UKU70" s="240"/>
      <c r="UKV70" s="240"/>
      <c r="UKW70" s="240"/>
      <c r="UKX70" s="239"/>
      <c r="UKY70" s="239"/>
      <c r="UKZ70" s="240"/>
      <c r="ULA70" s="239"/>
      <c r="ULB70" s="239"/>
      <c r="ULC70" s="240"/>
      <c r="ULD70" s="240"/>
      <c r="ULE70" s="240"/>
      <c r="ULF70" s="239"/>
      <c r="ULG70" s="239"/>
      <c r="ULH70" s="240"/>
      <c r="ULI70" s="239"/>
      <c r="ULJ70" s="239"/>
      <c r="ULK70" s="240"/>
      <c r="ULL70" s="240"/>
      <c r="ULM70" s="240"/>
      <c r="ULN70" s="239"/>
      <c r="ULO70" s="239"/>
      <c r="ULP70" s="240"/>
      <c r="ULQ70" s="239"/>
      <c r="ULR70" s="239"/>
      <c r="ULS70" s="240"/>
      <c r="ULT70" s="240"/>
      <c r="ULU70" s="240"/>
      <c r="ULV70" s="239"/>
      <c r="ULW70" s="239"/>
      <c r="ULX70" s="240"/>
      <c r="ULY70" s="239"/>
      <c r="ULZ70" s="239"/>
      <c r="UMA70" s="240"/>
      <c r="UMB70" s="240"/>
      <c r="UMC70" s="240"/>
      <c r="UMD70" s="239"/>
      <c r="UME70" s="239"/>
      <c r="UMF70" s="240"/>
      <c r="UMG70" s="239"/>
      <c r="UMH70" s="239"/>
      <c r="UMI70" s="240"/>
      <c r="UMJ70" s="240"/>
      <c r="UMK70" s="240"/>
      <c r="UML70" s="239"/>
      <c r="UMM70" s="239"/>
      <c r="UMN70" s="240"/>
      <c r="UMO70" s="239"/>
      <c r="UMP70" s="239"/>
      <c r="UMQ70" s="240"/>
      <c r="UMR70" s="240"/>
      <c r="UMS70" s="240"/>
      <c r="UMT70" s="239"/>
      <c r="UMU70" s="239"/>
      <c r="UMV70" s="240"/>
      <c r="UMW70" s="239"/>
      <c r="UMX70" s="239"/>
      <c r="UMY70" s="240"/>
      <c r="UMZ70" s="240"/>
      <c r="UNA70" s="240"/>
      <c r="UNB70" s="239"/>
      <c r="UNC70" s="239"/>
      <c r="UND70" s="240"/>
      <c r="UNE70" s="239"/>
      <c r="UNF70" s="239"/>
      <c r="UNG70" s="240"/>
      <c r="UNH70" s="240"/>
      <c r="UNI70" s="240"/>
      <c r="UNJ70" s="239"/>
      <c r="UNK70" s="239"/>
      <c r="UNL70" s="240"/>
      <c r="UNM70" s="239"/>
      <c r="UNN70" s="239"/>
      <c r="UNO70" s="240"/>
      <c r="UNP70" s="240"/>
      <c r="UNQ70" s="240"/>
      <c r="UNR70" s="239"/>
      <c r="UNS70" s="239"/>
      <c r="UNT70" s="240"/>
      <c r="UNU70" s="239"/>
      <c r="UNV70" s="239"/>
      <c r="UNW70" s="240"/>
      <c r="UNX70" s="240"/>
      <c r="UNY70" s="240"/>
      <c r="UNZ70" s="239"/>
      <c r="UOA70" s="239"/>
      <c r="UOB70" s="240"/>
      <c r="UOC70" s="239"/>
      <c r="UOD70" s="239"/>
      <c r="UOE70" s="240"/>
      <c r="UOF70" s="240"/>
      <c r="UOG70" s="240"/>
      <c r="UOH70" s="239"/>
      <c r="UOI70" s="239"/>
      <c r="UOJ70" s="240"/>
      <c r="UOK70" s="239"/>
      <c r="UOL70" s="239"/>
      <c r="UOM70" s="240"/>
      <c r="UON70" s="240"/>
      <c r="UOO70" s="240"/>
      <c r="UOP70" s="239"/>
      <c r="UOQ70" s="239"/>
      <c r="UOR70" s="240"/>
      <c r="UOS70" s="239"/>
      <c r="UOT70" s="239"/>
      <c r="UOU70" s="240"/>
      <c r="UOV70" s="240"/>
      <c r="UOW70" s="240"/>
      <c r="UOX70" s="239"/>
      <c r="UOY70" s="239"/>
      <c r="UOZ70" s="240"/>
      <c r="UPA70" s="239"/>
      <c r="UPB70" s="239"/>
      <c r="UPC70" s="240"/>
      <c r="UPD70" s="240"/>
      <c r="UPE70" s="240"/>
      <c r="UPF70" s="239"/>
      <c r="UPG70" s="239"/>
      <c r="UPH70" s="240"/>
      <c r="UPI70" s="239"/>
      <c r="UPJ70" s="239"/>
      <c r="UPK70" s="240"/>
      <c r="UPL70" s="240"/>
      <c r="UPM70" s="240"/>
      <c r="UPN70" s="239"/>
      <c r="UPO70" s="239"/>
      <c r="UPP70" s="240"/>
      <c r="UPQ70" s="239"/>
      <c r="UPR70" s="239"/>
      <c r="UPS70" s="240"/>
      <c r="UPT70" s="240"/>
      <c r="UPU70" s="240"/>
      <c r="UPV70" s="239"/>
      <c r="UPW70" s="239"/>
      <c r="UPX70" s="240"/>
      <c r="UPY70" s="239"/>
      <c r="UPZ70" s="239"/>
      <c r="UQA70" s="240"/>
      <c r="UQB70" s="240"/>
      <c r="UQC70" s="240"/>
      <c r="UQD70" s="239"/>
      <c r="UQE70" s="239"/>
      <c r="UQF70" s="240"/>
      <c r="UQG70" s="239"/>
      <c r="UQH70" s="239"/>
      <c r="UQI70" s="240"/>
      <c r="UQJ70" s="240"/>
      <c r="UQK70" s="240"/>
      <c r="UQL70" s="239"/>
      <c r="UQM70" s="239"/>
      <c r="UQN70" s="240"/>
      <c r="UQO70" s="239"/>
      <c r="UQP70" s="239"/>
      <c r="UQQ70" s="240"/>
      <c r="UQR70" s="240"/>
      <c r="UQS70" s="240"/>
      <c r="UQT70" s="239"/>
      <c r="UQU70" s="239"/>
      <c r="UQV70" s="240"/>
      <c r="UQW70" s="239"/>
      <c r="UQX70" s="239"/>
      <c r="UQY70" s="240"/>
      <c r="UQZ70" s="240"/>
      <c r="URA70" s="240"/>
      <c r="URB70" s="239"/>
      <c r="URC70" s="239"/>
      <c r="URD70" s="240"/>
      <c r="URE70" s="239"/>
      <c r="URF70" s="239"/>
      <c r="URG70" s="240"/>
      <c r="URH70" s="240"/>
      <c r="URI70" s="240"/>
      <c r="URJ70" s="239"/>
      <c r="URK70" s="239"/>
      <c r="URL70" s="240"/>
      <c r="URM70" s="239"/>
      <c r="URN70" s="239"/>
      <c r="URO70" s="240"/>
      <c r="URP70" s="240"/>
      <c r="URQ70" s="240"/>
      <c r="URR70" s="239"/>
      <c r="URS70" s="239"/>
      <c r="URT70" s="240"/>
      <c r="URU70" s="239"/>
      <c r="URV70" s="239"/>
      <c r="URW70" s="240"/>
      <c r="URX70" s="240"/>
      <c r="URY70" s="240"/>
      <c r="URZ70" s="239"/>
      <c r="USA70" s="239"/>
      <c r="USB70" s="240"/>
      <c r="USC70" s="239"/>
      <c r="USD70" s="239"/>
      <c r="USE70" s="240"/>
      <c r="USF70" s="240"/>
      <c r="USG70" s="240"/>
      <c r="USH70" s="239"/>
      <c r="USI70" s="239"/>
      <c r="USJ70" s="240"/>
      <c r="USK70" s="239"/>
      <c r="USL70" s="239"/>
      <c r="USM70" s="240"/>
      <c r="USN70" s="240"/>
      <c r="USO70" s="240"/>
      <c r="USP70" s="239"/>
      <c r="USQ70" s="239"/>
      <c r="USR70" s="240"/>
      <c r="USS70" s="239"/>
      <c r="UST70" s="239"/>
      <c r="USU70" s="240"/>
      <c r="USV70" s="240"/>
      <c r="USW70" s="240"/>
      <c r="USX70" s="239"/>
      <c r="USY70" s="239"/>
      <c r="USZ70" s="240"/>
      <c r="UTA70" s="239"/>
      <c r="UTB70" s="239"/>
      <c r="UTC70" s="240"/>
      <c r="UTD70" s="240"/>
      <c r="UTE70" s="240"/>
      <c r="UTF70" s="239"/>
      <c r="UTG70" s="239"/>
      <c r="UTH70" s="240"/>
      <c r="UTI70" s="239"/>
      <c r="UTJ70" s="239"/>
      <c r="UTK70" s="240"/>
      <c r="UTL70" s="240"/>
      <c r="UTM70" s="240"/>
      <c r="UTN70" s="239"/>
      <c r="UTO70" s="239"/>
      <c r="UTP70" s="240"/>
      <c r="UTQ70" s="239"/>
      <c r="UTR70" s="239"/>
      <c r="UTS70" s="240"/>
      <c r="UTT70" s="240"/>
      <c r="UTU70" s="240"/>
      <c r="UTV70" s="239"/>
      <c r="UTW70" s="239"/>
      <c r="UTX70" s="240"/>
      <c r="UTY70" s="239"/>
      <c r="UTZ70" s="239"/>
      <c r="UUA70" s="240"/>
      <c r="UUB70" s="240"/>
      <c r="UUC70" s="240"/>
      <c r="UUD70" s="239"/>
      <c r="UUE70" s="239"/>
      <c r="UUF70" s="240"/>
      <c r="UUG70" s="239"/>
      <c r="UUH70" s="239"/>
      <c r="UUI70" s="240"/>
      <c r="UUJ70" s="240"/>
      <c r="UUK70" s="240"/>
      <c r="UUL70" s="239"/>
      <c r="UUM70" s="239"/>
      <c r="UUN70" s="240"/>
      <c r="UUO70" s="239"/>
      <c r="UUP70" s="239"/>
      <c r="UUQ70" s="240"/>
      <c r="UUR70" s="240"/>
      <c r="UUS70" s="240"/>
      <c r="UUT70" s="239"/>
      <c r="UUU70" s="239"/>
      <c r="UUV70" s="240"/>
      <c r="UUW70" s="239"/>
      <c r="UUX70" s="239"/>
      <c r="UUY70" s="240"/>
      <c r="UUZ70" s="240"/>
      <c r="UVA70" s="240"/>
      <c r="UVB70" s="239"/>
      <c r="UVC70" s="239"/>
      <c r="UVD70" s="240"/>
      <c r="UVE70" s="239"/>
      <c r="UVF70" s="239"/>
      <c r="UVG70" s="240"/>
      <c r="UVH70" s="240"/>
      <c r="UVI70" s="240"/>
      <c r="UVJ70" s="239"/>
      <c r="UVK70" s="239"/>
      <c r="UVL70" s="240"/>
      <c r="UVM70" s="239"/>
      <c r="UVN70" s="239"/>
      <c r="UVO70" s="240"/>
      <c r="UVP70" s="240"/>
      <c r="UVQ70" s="240"/>
      <c r="UVR70" s="239"/>
      <c r="UVS70" s="239"/>
      <c r="UVT70" s="240"/>
      <c r="UVU70" s="239"/>
      <c r="UVV70" s="239"/>
      <c r="UVW70" s="240"/>
      <c r="UVX70" s="240"/>
      <c r="UVY70" s="240"/>
      <c r="UVZ70" s="239"/>
      <c r="UWA70" s="239"/>
      <c r="UWB70" s="240"/>
      <c r="UWC70" s="239"/>
      <c r="UWD70" s="239"/>
      <c r="UWE70" s="240"/>
      <c r="UWF70" s="240"/>
      <c r="UWG70" s="240"/>
      <c r="UWH70" s="239"/>
      <c r="UWI70" s="239"/>
      <c r="UWJ70" s="240"/>
      <c r="UWK70" s="239"/>
      <c r="UWL70" s="239"/>
      <c r="UWM70" s="240"/>
      <c r="UWN70" s="240"/>
      <c r="UWO70" s="240"/>
      <c r="UWP70" s="239"/>
      <c r="UWQ70" s="239"/>
      <c r="UWR70" s="240"/>
      <c r="UWS70" s="239"/>
      <c r="UWT70" s="239"/>
      <c r="UWU70" s="240"/>
      <c r="UWV70" s="240"/>
      <c r="UWW70" s="240"/>
      <c r="UWX70" s="239"/>
      <c r="UWY70" s="239"/>
      <c r="UWZ70" s="240"/>
      <c r="UXA70" s="239"/>
      <c r="UXB70" s="239"/>
      <c r="UXC70" s="240"/>
      <c r="UXD70" s="240"/>
      <c r="UXE70" s="240"/>
      <c r="UXF70" s="239"/>
      <c r="UXG70" s="239"/>
      <c r="UXH70" s="240"/>
      <c r="UXI70" s="239"/>
      <c r="UXJ70" s="239"/>
      <c r="UXK70" s="240"/>
      <c r="UXL70" s="240"/>
      <c r="UXM70" s="240"/>
      <c r="UXN70" s="239"/>
      <c r="UXO70" s="239"/>
      <c r="UXP70" s="240"/>
      <c r="UXQ70" s="239"/>
      <c r="UXR70" s="239"/>
      <c r="UXS70" s="240"/>
      <c r="UXT70" s="240"/>
      <c r="UXU70" s="240"/>
      <c r="UXV70" s="239"/>
      <c r="UXW70" s="239"/>
      <c r="UXX70" s="240"/>
      <c r="UXY70" s="239"/>
      <c r="UXZ70" s="239"/>
      <c r="UYA70" s="240"/>
      <c r="UYB70" s="240"/>
      <c r="UYC70" s="240"/>
      <c r="UYD70" s="239"/>
      <c r="UYE70" s="239"/>
      <c r="UYF70" s="240"/>
      <c r="UYG70" s="239"/>
      <c r="UYH70" s="239"/>
      <c r="UYI70" s="240"/>
      <c r="UYJ70" s="240"/>
      <c r="UYK70" s="240"/>
      <c r="UYL70" s="239"/>
      <c r="UYM70" s="239"/>
      <c r="UYN70" s="240"/>
      <c r="UYO70" s="239"/>
      <c r="UYP70" s="239"/>
      <c r="UYQ70" s="240"/>
      <c r="UYR70" s="240"/>
      <c r="UYS70" s="240"/>
      <c r="UYT70" s="239"/>
      <c r="UYU70" s="239"/>
      <c r="UYV70" s="240"/>
      <c r="UYW70" s="239"/>
      <c r="UYX70" s="239"/>
      <c r="UYY70" s="240"/>
      <c r="UYZ70" s="240"/>
      <c r="UZA70" s="240"/>
      <c r="UZB70" s="239"/>
      <c r="UZC70" s="239"/>
      <c r="UZD70" s="240"/>
      <c r="UZE70" s="239"/>
      <c r="UZF70" s="239"/>
      <c r="UZG70" s="240"/>
      <c r="UZH70" s="240"/>
      <c r="UZI70" s="240"/>
      <c r="UZJ70" s="239"/>
      <c r="UZK70" s="239"/>
      <c r="UZL70" s="240"/>
      <c r="UZM70" s="239"/>
      <c r="UZN70" s="239"/>
      <c r="UZO70" s="240"/>
      <c r="UZP70" s="240"/>
      <c r="UZQ70" s="240"/>
      <c r="UZR70" s="239"/>
      <c r="UZS70" s="239"/>
      <c r="UZT70" s="240"/>
      <c r="UZU70" s="239"/>
      <c r="UZV70" s="239"/>
      <c r="UZW70" s="240"/>
      <c r="UZX70" s="240"/>
      <c r="UZY70" s="240"/>
      <c r="UZZ70" s="239"/>
      <c r="VAA70" s="239"/>
      <c r="VAB70" s="240"/>
      <c r="VAC70" s="239"/>
      <c r="VAD70" s="239"/>
      <c r="VAE70" s="240"/>
      <c r="VAF70" s="240"/>
      <c r="VAG70" s="240"/>
      <c r="VAH70" s="239"/>
      <c r="VAI70" s="239"/>
      <c r="VAJ70" s="240"/>
      <c r="VAK70" s="239"/>
      <c r="VAL70" s="239"/>
      <c r="VAM70" s="240"/>
      <c r="VAN70" s="240"/>
      <c r="VAO70" s="240"/>
      <c r="VAP70" s="239"/>
      <c r="VAQ70" s="239"/>
      <c r="VAR70" s="240"/>
      <c r="VAS70" s="239"/>
      <c r="VAT70" s="239"/>
      <c r="VAU70" s="240"/>
      <c r="VAV70" s="240"/>
      <c r="VAW70" s="240"/>
      <c r="VAX70" s="239"/>
      <c r="VAY70" s="239"/>
      <c r="VAZ70" s="240"/>
      <c r="VBA70" s="239"/>
      <c r="VBB70" s="239"/>
      <c r="VBC70" s="240"/>
      <c r="VBD70" s="240"/>
      <c r="VBE70" s="240"/>
      <c r="VBF70" s="239"/>
      <c r="VBG70" s="239"/>
      <c r="VBH70" s="240"/>
      <c r="VBI70" s="239"/>
      <c r="VBJ70" s="239"/>
      <c r="VBK70" s="240"/>
      <c r="VBL70" s="240"/>
      <c r="VBM70" s="240"/>
      <c r="VBN70" s="239"/>
      <c r="VBO70" s="239"/>
      <c r="VBP70" s="240"/>
      <c r="VBQ70" s="239"/>
      <c r="VBR70" s="239"/>
      <c r="VBS70" s="240"/>
      <c r="VBT70" s="240"/>
      <c r="VBU70" s="240"/>
      <c r="VBV70" s="239"/>
      <c r="VBW70" s="239"/>
      <c r="VBX70" s="240"/>
      <c r="VBY70" s="239"/>
      <c r="VBZ70" s="239"/>
      <c r="VCA70" s="240"/>
      <c r="VCB70" s="240"/>
      <c r="VCC70" s="240"/>
      <c r="VCD70" s="239"/>
      <c r="VCE70" s="239"/>
      <c r="VCF70" s="240"/>
      <c r="VCG70" s="239"/>
      <c r="VCH70" s="239"/>
      <c r="VCI70" s="240"/>
      <c r="VCJ70" s="240"/>
      <c r="VCK70" s="240"/>
      <c r="VCL70" s="239"/>
      <c r="VCM70" s="239"/>
      <c r="VCN70" s="240"/>
      <c r="VCO70" s="239"/>
      <c r="VCP70" s="239"/>
      <c r="VCQ70" s="240"/>
      <c r="VCR70" s="240"/>
      <c r="VCS70" s="240"/>
      <c r="VCT70" s="239"/>
      <c r="VCU70" s="239"/>
      <c r="VCV70" s="240"/>
      <c r="VCW70" s="239"/>
      <c r="VCX70" s="239"/>
      <c r="VCY70" s="240"/>
      <c r="VCZ70" s="240"/>
      <c r="VDA70" s="240"/>
      <c r="VDB70" s="239"/>
      <c r="VDC70" s="239"/>
      <c r="VDD70" s="240"/>
      <c r="VDE70" s="239"/>
      <c r="VDF70" s="239"/>
      <c r="VDG70" s="240"/>
      <c r="VDH70" s="240"/>
      <c r="VDI70" s="240"/>
      <c r="VDJ70" s="239"/>
      <c r="VDK70" s="239"/>
      <c r="VDL70" s="240"/>
      <c r="VDM70" s="239"/>
      <c r="VDN70" s="239"/>
      <c r="VDO70" s="240"/>
      <c r="VDP70" s="240"/>
      <c r="VDQ70" s="240"/>
      <c r="VDR70" s="239"/>
      <c r="VDS70" s="239"/>
      <c r="VDT70" s="240"/>
      <c r="VDU70" s="239"/>
      <c r="VDV70" s="239"/>
      <c r="VDW70" s="240"/>
      <c r="VDX70" s="240"/>
      <c r="VDY70" s="240"/>
      <c r="VDZ70" s="239"/>
      <c r="VEA70" s="239"/>
      <c r="VEB70" s="240"/>
      <c r="VEC70" s="239"/>
      <c r="VED70" s="239"/>
      <c r="VEE70" s="240"/>
      <c r="VEF70" s="240"/>
      <c r="VEG70" s="240"/>
      <c r="VEH70" s="239"/>
      <c r="VEI70" s="239"/>
      <c r="VEJ70" s="240"/>
      <c r="VEK70" s="239"/>
      <c r="VEL70" s="239"/>
      <c r="VEM70" s="240"/>
      <c r="VEN70" s="240"/>
      <c r="VEO70" s="240"/>
      <c r="VEP70" s="239"/>
      <c r="VEQ70" s="239"/>
      <c r="VER70" s="240"/>
      <c r="VES70" s="239"/>
      <c r="VET70" s="239"/>
      <c r="VEU70" s="240"/>
      <c r="VEV70" s="240"/>
      <c r="VEW70" s="240"/>
      <c r="VEX70" s="239"/>
      <c r="VEY70" s="239"/>
      <c r="VEZ70" s="240"/>
      <c r="VFA70" s="239"/>
      <c r="VFB70" s="239"/>
      <c r="VFC70" s="240"/>
      <c r="VFD70" s="240"/>
      <c r="VFE70" s="240"/>
      <c r="VFF70" s="239"/>
      <c r="VFG70" s="239"/>
      <c r="VFH70" s="240"/>
      <c r="VFI70" s="239"/>
      <c r="VFJ70" s="239"/>
      <c r="VFK70" s="240"/>
      <c r="VFL70" s="240"/>
      <c r="VFM70" s="240"/>
      <c r="VFN70" s="239"/>
      <c r="VFO70" s="239"/>
      <c r="VFP70" s="240"/>
      <c r="VFQ70" s="239"/>
      <c r="VFR70" s="239"/>
      <c r="VFS70" s="240"/>
      <c r="VFT70" s="240"/>
      <c r="VFU70" s="240"/>
      <c r="VFV70" s="239"/>
      <c r="VFW70" s="239"/>
      <c r="VFX70" s="240"/>
      <c r="VFY70" s="239"/>
      <c r="VFZ70" s="239"/>
      <c r="VGA70" s="240"/>
      <c r="VGB70" s="240"/>
      <c r="VGC70" s="240"/>
      <c r="VGD70" s="239"/>
      <c r="VGE70" s="239"/>
      <c r="VGF70" s="240"/>
      <c r="VGG70" s="239"/>
      <c r="VGH70" s="239"/>
      <c r="VGI70" s="240"/>
      <c r="VGJ70" s="240"/>
      <c r="VGK70" s="240"/>
      <c r="VGL70" s="239"/>
      <c r="VGM70" s="239"/>
      <c r="VGN70" s="240"/>
      <c r="VGO70" s="239"/>
      <c r="VGP70" s="239"/>
      <c r="VGQ70" s="240"/>
      <c r="VGR70" s="240"/>
      <c r="VGS70" s="240"/>
      <c r="VGT70" s="239"/>
      <c r="VGU70" s="239"/>
      <c r="VGV70" s="240"/>
      <c r="VGW70" s="239"/>
      <c r="VGX70" s="239"/>
      <c r="VGY70" s="240"/>
      <c r="VGZ70" s="240"/>
      <c r="VHA70" s="240"/>
      <c r="VHB70" s="239"/>
      <c r="VHC70" s="239"/>
      <c r="VHD70" s="240"/>
      <c r="VHE70" s="239"/>
      <c r="VHF70" s="239"/>
      <c r="VHG70" s="240"/>
      <c r="VHH70" s="240"/>
      <c r="VHI70" s="240"/>
      <c r="VHJ70" s="239"/>
      <c r="VHK70" s="239"/>
      <c r="VHL70" s="240"/>
      <c r="VHM70" s="239"/>
      <c r="VHN70" s="239"/>
      <c r="VHO70" s="240"/>
      <c r="VHP70" s="240"/>
      <c r="VHQ70" s="240"/>
      <c r="VHR70" s="239"/>
      <c r="VHS70" s="239"/>
      <c r="VHT70" s="240"/>
      <c r="VHU70" s="239"/>
      <c r="VHV70" s="239"/>
      <c r="VHW70" s="240"/>
      <c r="VHX70" s="240"/>
      <c r="VHY70" s="240"/>
      <c r="VHZ70" s="239"/>
      <c r="VIA70" s="239"/>
      <c r="VIB70" s="240"/>
      <c r="VIC70" s="239"/>
      <c r="VID70" s="239"/>
      <c r="VIE70" s="240"/>
      <c r="VIF70" s="240"/>
      <c r="VIG70" s="240"/>
      <c r="VIH70" s="239"/>
      <c r="VII70" s="239"/>
      <c r="VIJ70" s="240"/>
      <c r="VIK70" s="239"/>
      <c r="VIL70" s="239"/>
      <c r="VIM70" s="240"/>
      <c r="VIN70" s="240"/>
      <c r="VIO70" s="240"/>
      <c r="VIP70" s="239"/>
      <c r="VIQ70" s="239"/>
      <c r="VIR70" s="240"/>
      <c r="VIS70" s="239"/>
      <c r="VIT70" s="239"/>
      <c r="VIU70" s="240"/>
      <c r="VIV70" s="240"/>
      <c r="VIW70" s="240"/>
      <c r="VIX70" s="239"/>
      <c r="VIY70" s="239"/>
      <c r="VIZ70" s="240"/>
      <c r="VJA70" s="239"/>
      <c r="VJB70" s="239"/>
      <c r="VJC70" s="240"/>
      <c r="VJD70" s="240"/>
      <c r="VJE70" s="240"/>
      <c r="VJF70" s="239"/>
      <c r="VJG70" s="239"/>
      <c r="VJH70" s="240"/>
      <c r="VJI70" s="239"/>
      <c r="VJJ70" s="239"/>
      <c r="VJK70" s="240"/>
      <c r="VJL70" s="240"/>
      <c r="VJM70" s="240"/>
      <c r="VJN70" s="239"/>
      <c r="VJO70" s="239"/>
      <c r="VJP70" s="240"/>
      <c r="VJQ70" s="239"/>
      <c r="VJR70" s="239"/>
      <c r="VJS70" s="240"/>
      <c r="VJT70" s="240"/>
      <c r="VJU70" s="240"/>
      <c r="VJV70" s="239"/>
      <c r="VJW70" s="239"/>
      <c r="VJX70" s="240"/>
      <c r="VJY70" s="239"/>
      <c r="VJZ70" s="239"/>
      <c r="VKA70" s="240"/>
      <c r="VKB70" s="240"/>
      <c r="VKC70" s="240"/>
      <c r="VKD70" s="239"/>
      <c r="VKE70" s="239"/>
      <c r="VKF70" s="240"/>
      <c r="VKG70" s="239"/>
      <c r="VKH70" s="239"/>
      <c r="VKI70" s="240"/>
      <c r="VKJ70" s="240"/>
      <c r="VKK70" s="240"/>
      <c r="VKL70" s="239"/>
      <c r="VKM70" s="239"/>
      <c r="VKN70" s="240"/>
      <c r="VKO70" s="239"/>
      <c r="VKP70" s="239"/>
      <c r="VKQ70" s="240"/>
      <c r="VKR70" s="240"/>
      <c r="VKS70" s="240"/>
      <c r="VKT70" s="239"/>
      <c r="VKU70" s="239"/>
      <c r="VKV70" s="240"/>
      <c r="VKW70" s="239"/>
      <c r="VKX70" s="239"/>
      <c r="VKY70" s="240"/>
      <c r="VKZ70" s="240"/>
      <c r="VLA70" s="240"/>
      <c r="VLB70" s="239"/>
      <c r="VLC70" s="239"/>
      <c r="VLD70" s="240"/>
      <c r="VLE70" s="239"/>
      <c r="VLF70" s="239"/>
      <c r="VLG70" s="240"/>
      <c r="VLH70" s="240"/>
      <c r="VLI70" s="240"/>
      <c r="VLJ70" s="239"/>
      <c r="VLK70" s="239"/>
      <c r="VLL70" s="240"/>
      <c r="VLM70" s="239"/>
      <c r="VLN70" s="239"/>
      <c r="VLO70" s="240"/>
      <c r="VLP70" s="240"/>
      <c r="VLQ70" s="240"/>
      <c r="VLR70" s="239"/>
      <c r="VLS70" s="239"/>
      <c r="VLT70" s="240"/>
      <c r="VLU70" s="239"/>
      <c r="VLV70" s="239"/>
      <c r="VLW70" s="240"/>
      <c r="VLX70" s="240"/>
      <c r="VLY70" s="240"/>
      <c r="VLZ70" s="239"/>
      <c r="VMA70" s="239"/>
      <c r="VMB70" s="240"/>
      <c r="VMC70" s="239"/>
      <c r="VMD70" s="239"/>
      <c r="VME70" s="240"/>
      <c r="VMF70" s="240"/>
      <c r="VMG70" s="240"/>
      <c r="VMH70" s="239"/>
      <c r="VMI70" s="239"/>
      <c r="VMJ70" s="240"/>
      <c r="VMK70" s="239"/>
      <c r="VML70" s="239"/>
      <c r="VMM70" s="240"/>
      <c r="VMN70" s="240"/>
      <c r="VMO70" s="240"/>
      <c r="VMP70" s="239"/>
      <c r="VMQ70" s="239"/>
      <c r="VMR70" s="240"/>
      <c r="VMS70" s="239"/>
      <c r="VMT70" s="239"/>
      <c r="VMU70" s="240"/>
      <c r="VMV70" s="240"/>
      <c r="VMW70" s="240"/>
      <c r="VMX70" s="239"/>
      <c r="VMY70" s="239"/>
      <c r="VMZ70" s="240"/>
      <c r="VNA70" s="239"/>
      <c r="VNB70" s="239"/>
      <c r="VNC70" s="240"/>
      <c r="VND70" s="240"/>
      <c r="VNE70" s="240"/>
      <c r="VNF70" s="239"/>
      <c r="VNG70" s="239"/>
      <c r="VNH70" s="240"/>
      <c r="VNI70" s="239"/>
      <c r="VNJ70" s="239"/>
      <c r="VNK70" s="240"/>
      <c r="VNL70" s="240"/>
      <c r="VNM70" s="240"/>
      <c r="VNN70" s="239"/>
      <c r="VNO70" s="239"/>
      <c r="VNP70" s="240"/>
      <c r="VNQ70" s="239"/>
      <c r="VNR70" s="239"/>
      <c r="VNS70" s="240"/>
      <c r="VNT70" s="240"/>
      <c r="VNU70" s="240"/>
      <c r="VNV70" s="239"/>
      <c r="VNW70" s="239"/>
      <c r="VNX70" s="240"/>
      <c r="VNY70" s="239"/>
      <c r="VNZ70" s="239"/>
      <c r="VOA70" s="240"/>
      <c r="VOB70" s="240"/>
      <c r="VOC70" s="240"/>
      <c r="VOD70" s="239"/>
      <c r="VOE70" s="239"/>
      <c r="VOF70" s="240"/>
      <c r="VOG70" s="239"/>
      <c r="VOH70" s="239"/>
      <c r="VOI70" s="240"/>
      <c r="VOJ70" s="240"/>
      <c r="VOK70" s="240"/>
      <c r="VOL70" s="239"/>
      <c r="VOM70" s="239"/>
      <c r="VON70" s="240"/>
      <c r="VOO70" s="239"/>
      <c r="VOP70" s="239"/>
      <c r="VOQ70" s="240"/>
      <c r="VOR70" s="240"/>
      <c r="VOS70" s="240"/>
      <c r="VOT70" s="239"/>
      <c r="VOU70" s="239"/>
      <c r="VOV70" s="240"/>
      <c r="VOW70" s="239"/>
      <c r="VOX70" s="239"/>
      <c r="VOY70" s="240"/>
      <c r="VOZ70" s="240"/>
      <c r="VPA70" s="240"/>
      <c r="VPB70" s="239"/>
      <c r="VPC70" s="239"/>
      <c r="VPD70" s="240"/>
      <c r="VPE70" s="239"/>
      <c r="VPF70" s="239"/>
      <c r="VPG70" s="240"/>
      <c r="VPH70" s="240"/>
      <c r="VPI70" s="240"/>
      <c r="VPJ70" s="239"/>
      <c r="VPK70" s="239"/>
      <c r="VPL70" s="240"/>
      <c r="VPM70" s="239"/>
      <c r="VPN70" s="239"/>
      <c r="VPO70" s="240"/>
      <c r="VPP70" s="240"/>
      <c r="VPQ70" s="240"/>
      <c r="VPR70" s="239"/>
      <c r="VPS70" s="239"/>
      <c r="VPT70" s="240"/>
      <c r="VPU70" s="239"/>
      <c r="VPV70" s="239"/>
      <c r="VPW70" s="240"/>
      <c r="VPX70" s="240"/>
      <c r="VPY70" s="240"/>
      <c r="VPZ70" s="239"/>
      <c r="VQA70" s="239"/>
      <c r="VQB70" s="240"/>
      <c r="VQC70" s="239"/>
      <c r="VQD70" s="239"/>
      <c r="VQE70" s="240"/>
      <c r="VQF70" s="240"/>
      <c r="VQG70" s="240"/>
      <c r="VQH70" s="239"/>
      <c r="VQI70" s="239"/>
      <c r="VQJ70" s="240"/>
      <c r="VQK70" s="239"/>
      <c r="VQL70" s="239"/>
      <c r="VQM70" s="240"/>
      <c r="VQN70" s="240"/>
      <c r="VQO70" s="240"/>
      <c r="VQP70" s="239"/>
      <c r="VQQ70" s="239"/>
      <c r="VQR70" s="240"/>
      <c r="VQS70" s="239"/>
      <c r="VQT70" s="239"/>
      <c r="VQU70" s="240"/>
      <c r="VQV70" s="240"/>
      <c r="VQW70" s="240"/>
      <c r="VQX70" s="239"/>
      <c r="VQY70" s="239"/>
      <c r="VQZ70" s="240"/>
      <c r="VRA70" s="239"/>
      <c r="VRB70" s="239"/>
      <c r="VRC70" s="240"/>
      <c r="VRD70" s="240"/>
      <c r="VRE70" s="240"/>
      <c r="VRF70" s="239"/>
      <c r="VRG70" s="239"/>
      <c r="VRH70" s="240"/>
      <c r="VRI70" s="239"/>
      <c r="VRJ70" s="239"/>
      <c r="VRK70" s="240"/>
      <c r="VRL70" s="240"/>
      <c r="VRM70" s="240"/>
      <c r="VRN70" s="239"/>
      <c r="VRO70" s="239"/>
      <c r="VRP70" s="240"/>
      <c r="VRQ70" s="239"/>
      <c r="VRR70" s="239"/>
      <c r="VRS70" s="240"/>
      <c r="VRT70" s="240"/>
      <c r="VRU70" s="240"/>
      <c r="VRV70" s="239"/>
      <c r="VRW70" s="239"/>
      <c r="VRX70" s="240"/>
      <c r="VRY70" s="239"/>
      <c r="VRZ70" s="239"/>
      <c r="VSA70" s="240"/>
      <c r="VSB70" s="240"/>
      <c r="VSC70" s="240"/>
      <c r="VSD70" s="239"/>
      <c r="VSE70" s="239"/>
      <c r="VSF70" s="240"/>
      <c r="VSG70" s="239"/>
      <c r="VSH70" s="239"/>
      <c r="VSI70" s="240"/>
      <c r="VSJ70" s="240"/>
      <c r="VSK70" s="240"/>
      <c r="VSL70" s="239"/>
      <c r="VSM70" s="239"/>
      <c r="VSN70" s="240"/>
      <c r="VSO70" s="239"/>
      <c r="VSP70" s="239"/>
      <c r="VSQ70" s="240"/>
      <c r="VSR70" s="240"/>
      <c r="VSS70" s="240"/>
      <c r="VST70" s="239"/>
      <c r="VSU70" s="239"/>
      <c r="VSV70" s="240"/>
      <c r="VSW70" s="239"/>
      <c r="VSX70" s="239"/>
      <c r="VSY70" s="240"/>
      <c r="VSZ70" s="240"/>
      <c r="VTA70" s="240"/>
      <c r="VTB70" s="239"/>
      <c r="VTC70" s="239"/>
      <c r="VTD70" s="240"/>
      <c r="VTE70" s="239"/>
      <c r="VTF70" s="239"/>
      <c r="VTG70" s="240"/>
      <c r="VTH70" s="240"/>
      <c r="VTI70" s="240"/>
      <c r="VTJ70" s="239"/>
      <c r="VTK70" s="239"/>
      <c r="VTL70" s="240"/>
      <c r="VTM70" s="239"/>
      <c r="VTN70" s="239"/>
      <c r="VTO70" s="240"/>
      <c r="VTP70" s="240"/>
      <c r="VTQ70" s="240"/>
      <c r="VTR70" s="239"/>
      <c r="VTS70" s="239"/>
      <c r="VTT70" s="240"/>
      <c r="VTU70" s="239"/>
      <c r="VTV70" s="239"/>
      <c r="VTW70" s="240"/>
      <c r="VTX70" s="240"/>
      <c r="VTY70" s="240"/>
      <c r="VTZ70" s="239"/>
      <c r="VUA70" s="239"/>
      <c r="VUB70" s="240"/>
      <c r="VUC70" s="239"/>
      <c r="VUD70" s="239"/>
      <c r="VUE70" s="240"/>
      <c r="VUF70" s="240"/>
      <c r="VUG70" s="240"/>
      <c r="VUH70" s="239"/>
      <c r="VUI70" s="239"/>
      <c r="VUJ70" s="240"/>
      <c r="VUK70" s="239"/>
      <c r="VUL70" s="239"/>
      <c r="VUM70" s="240"/>
      <c r="VUN70" s="240"/>
      <c r="VUO70" s="240"/>
      <c r="VUP70" s="239"/>
      <c r="VUQ70" s="239"/>
      <c r="VUR70" s="240"/>
      <c r="VUS70" s="239"/>
      <c r="VUT70" s="239"/>
      <c r="VUU70" s="240"/>
      <c r="VUV70" s="240"/>
      <c r="VUW70" s="240"/>
      <c r="VUX70" s="239"/>
      <c r="VUY70" s="239"/>
      <c r="VUZ70" s="240"/>
      <c r="VVA70" s="239"/>
      <c r="VVB70" s="239"/>
      <c r="VVC70" s="240"/>
      <c r="VVD70" s="240"/>
      <c r="VVE70" s="240"/>
      <c r="VVF70" s="239"/>
      <c r="VVG70" s="239"/>
      <c r="VVH70" s="240"/>
      <c r="VVI70" s="239"/>
      <c r="VVJ70" s="239"/>
      <c r="VVK70" s="240"/>
      <c r="VVL70" s="240"/>
      <c r="VVM70" s="240"/>
      <c r="VVN70" s="239"/>
      <c r="VVO70" s="239"/>
      <c r="VVP70" s="240"/>
      <c r="VVQ70" s="239"/>
      <c r="VVR70" s="239"/>
      <c r="VVS70" s="240"/>
      <c r="VVT70" s="240"/>
      <c r="VVU70" s="240"/>
      <c r="VVV70" s="239"/>
      <c r="VVW70" s="239"/>
      <c r="VVX70" s="240"/>
      <c r="VVY70" s="239"/>
      <c r="VVZ70" s="239"/>
      <c r="VWA70" s="240"/>
      <c r="VWB70" s="240"/>
      <c r="VWC70" s="240"/>
      <c r="VWD70" s="239"/>
      <c r="VWE70" s="239"/>
      <c r="VWF70" s="240"/>
      <c r="VWG70" s="239"/>
      <c r="VWH70" s="239"/>
      <c r="VWI70" s="240"/>
      <c r="VWJ70" s="240"/>
      <c r="VWK70" s="240"/>
      <c r="VWL70" s="239"/>
      <c r="VWM70" s="239"/>
      <c r="VWN70" s="240"/>
      <c r="VWO70" s="239"/>
      <c r="VWP70" s="239"/>
      <c r="VWQ70" s="240"/>
      <c r="VWR70" s="240"/>
      <c r="VWS70" s="240"/>
      <c r="VWT70" s="239"/>
      <c r="VWU70" s="239"/>
      <c r="VWV70" s="240"/>
      <c r="VWW70" s="239"/>
      <c r="VWX70" s="239"/>
      <c r="VWY70" s="240"/>
      <c r="VWZ70" s="240"/>
      <c r="VXA70" s="240"/>
      <c r="VXB70" s="239"/>
      <c r="VXC70" s="239"/>
      <c r="VXD70" s="240"/>
      <c r="VXE70" s="239"/>
      <c r="VXF70" s="239"/>
      <c r="VXG70" s="240"/>
      <c r="VXH70" s="240"/>
      <c r="VXI70" s="240"/>
      <c r="VXJ70" s="239"/>
      <c r="VXK70" s="239"/>
      <c r="VXL70" s="240"/>
      <c r="VXM70" s="239"/>
      <c r="VXN70" s="239"/>
      <c r="VXO70" s="240"/>
      <c r="VXP70" s="240"/>
      <c r="VXQ70" s="240"/>
      <c r="VXR70" s="239"/>
      <c r="VXS70" s="239"/>
      <c r="VXT70" s="240"/>
      <c r="VXU70" s="239"/>
      <c r="VXV70" s="239"/>
      <c r="VXW70" s="240"/>
      <c r="VXX70" s="240"/>
      <c r="VXY70" s="240"/>
      <c r="VXZ70" s="239"/>
      <c r="VYA70" s="239"/>
      <c r="VYB70" s="240"/>
      <c r="VYC70" s="239"/>
      <c r="VYD70" s="239"/>
      <c r="VYE70" s="240"/>
      <c r="VYF70" s="240"/>
      <c r="VYG70" s="240"/>
      <c r="VYH70" s="239"/>
      <c r="VYI70" s="239"/>
      <c r="VYJ70" s="240"/>
      <c r="VYK70" s="239"/>
      <c r="VYL70" s="239"/>
      <c r="VYM70" s="240"/>
      <c r="VYN70" s="240"/>
      <c r="VYO70" s="240"/>
      <c r="VYP70" s="239"/>
      <c r="VYQ70" s="239"/>
      <c r="VYR70" s="240"/>
      <c r="VYS70" s="239"/>
      <c r="VYT70" s="239"/>
      <c r="VYU70" s="240"/>
      <c r="VYV70" s="240"/>
      <c r="VYW70" s="240"/>
      <c r="VYX70" s="239"/>
      <c r="VYY70" s="239"/>
      <c r="VYZ70" s="240"/>
      <c r="VZA70" s="239"/>
      <c r="VZB70" s="239"/>
      <c r="VZC70" s="240"/>
      <c r="VZD70" s="240"/>
      <c r="VZE70" s="240"/>
      <c r="VZF70" s="239"/>
      <c r="VZG70" s="239"/>
      <c r="VZH70" s="240"/>
      <c r="VZI70" s="239"/>
      <c r="VZJ70" s="239"/>
      <c r="VZK70" s="240"/>
      <c r="VZL70" s="240"/>
      <c r="VZM70" s="240"/>
      <c r="VZN70" s="239"/>
      <c r="VZO70" s="239"/>
      <c r="VZP70" s="240"/>
      <c r="VZQ70" s="239"/>
      <c r="VZR70" s="239"/>
      <c r="VZS70" s="240"/>
      <c r="VZT70" s="240"/>
      <c r="VZU70" s="240"/>
      <c r="VZV70" s="239"/>
      <c r="VZW70" s="239"/>
      <c r="VZX70" s="240"/>
      <c r="VZY70" s="239"/>
      <c r="VZZ70" s="239"/>
      <c r="WAA70" s="240"/>
      <c r="WAB70" s="240"/>
      <c r="WAC70" s="240"/>
      <c r="WAD70" s="239"/>
      <c r="WAE70" s="239"/>
      <c r="WAF70" s="240"/>
      <c r="WAG70" s="239"/>
      <c r="WAH70" s="239"/>
      <c r="WAI70" s="240"/>
      <c r="WAJ70" s="240"/>
      <c r="WAK70" s="240"/>
      <c r="WAL70" s="239"/>
      <c r="WAM70" s="239"/>
      <c r="WAN70" s="240"/>
      <c r="WAO70" s="239"/>
      <c r="WAP70" s="239"/>
      <c r="WAQ70" s="240"/>
      <c r="WAR70" s="240"/>
      <c r="WAS70" s="240"/>
      <c r="WAT70" s="239"/>
      <c r="WAU70" s="239"/>
      <c r="WAV70" s="240"/>
      <c r="WAW70" s="239"/>
      <c r="WAX70" s="239"/>
      <c r="WAY70" s="240"/>
      <c r="WAZ70" s="240"/>
      <c r="WBA70" s="240"/>
      <c r="WBB70" s="239"/>
      <c r="WBC70" s="239"/>
      <c r="WBD70" s="240"/>
      <c r="WBE70" s="239"/>
      <c r="WBF70" s="239"/>
      <c r="WBG70" s="240"/>
      <c r="WBH70" s="240"/>
      <c r="WBI70" s="240"/>
      <c r="WBJ70" s="239"/>
      <c r="WBK70" s="239"/>
      <c r="WBL70" s="240"/>
      <c r="WBM70" s="239"/>
      <c r="WBN70" s="239"/>
      <c r="WBO70" s="240"/>
      <c r="WBP70" s="240"/>
      <c r="WBQ70" s="240"/>
      <c r="WBR70" s="239"/>
      <c r="WBS70" s="239"/>
      <c r="WBT70" s="240"/>
      <c r="WBU70" s="239"/>
      <c r="WBV70" s="239"/>
      <c r="WBW70" s="240"/>
      <c r="WBX70" s="240"/>
      <c r="WBY70" s="240"/>
      <c r="WBZ70" s="239"/>
      <c r="WCA70" s="239"/>
      <c r="WCB70" s="240"/>
      <c r="WCC70" s="239"/>
      <c r="WCD70" s="239"/>
      <c r="WCE70" s="240"/>
      <c r="WCF70" s="240"/>
      <c r="WCG70" s="240"/>
      <c r="WCH70" s="239"/>
      <c r="WCI70" s="239"/>
      <c r="WCJ70" s="240"/>
      <c r="WCK70" s="239"/>
      <c r="WCL70" s="239"/>
      <c r="WCM70" s="240"/>
      <c r="WCN70" s="240"/>
      <c r="WCO70" s="240"/>
      <c r="WCP70" s="239"/>
      <c r="WCQ70" s="239"/>
      <c r="WCR70" s="240"/>
      <c r="WCS70" s="239"/>
      <c r="WCT70" s="239"/>
      <c r="WCU70" s="240"/>
      <c r="WCV70" s="240"/>
      <c r="WCW70" s="240"/>
      <c r="WCX70" s="239"/>
      <c r="WCY70" s="239"/>
      <c r="WCZ70" s="240"/>
      <c r="WDA70" s="239"/>
      <c r="WDB70" s="239"/>
      <c r="WDC70" s="240"/>
      <c r="WDD70" s="240"/>
      <c r="WDE70" s="240"/>
      <c r="WDF70" s="239"/>
      <c r="WDG70" s="239"/>
      <c r="WDH70" s="240"/>
      <c r="WDI70" s="239"/>
      <c r="WDJ70" s="239"/>
      <c r="WDK70" s="240"/>
      <c r="WDL70" s="240"/>
      <c r="WDM70" s="240"/>
      <c r="WDN70" s="239"/>
      <c r="WDO70" s="239"/>
      <c r="WDP70" s="240"/>
      <c r="WDQ70" s="239"/>
      <c r="WDR70" s="239"/>
      <c r="WDS70" s="240"/>
      <c r="WDT70" s="240"/>
      <c r="WDU70" s="240"/>
      <c r="WDV70" s="239"/>
      <c r="WDW70" s="239"/>
      <c r="WDX70" s="240"/>
      <c r="WDY70" s="239"/>
      <c r="WDZ70" s="239"/>
      <c r="WEA70" s="240"/>
      <c r="WEB70" s="240"/>
      <c r="WEC70" s="240"/>
      <c r="WED70" s="239"/>
      <c r="WEE70" s="239"/>
      <c r="WEF70" s="240"/>
      <c r="WEG70" s="239"/>
      <c r="WEH70" s="239"/>
      <c r="WEI70" s="240"/>
      <c r="WEJ70" s="240"/>
      <c r="WEK70" s="240"/>
      <c r="WEL70" s="239"/>
      <c r="WEM70" s="239"/>
      <c r="WEN70" s="240"/>
      <c r="WEO70" s="239"/>
      <c r="WEP70" s="239"/>
      <c r="WEQ70" s="240"/>
      <c r="WER70" s="240"/>
      <c r="WES70" s="240"/>
      <c r="WET70" s="239"/>
      <c r="WEU70" s="239"/>
      <c r="WEV70" s="240"/>
      <c r="WEW70" s="239"/>
      <c r="WEX70" s="239"/>
      <c r="WEY70" s="240"/>
      <c r="WEZ70" s="240"/>
      <c r="WFA70" s="240"/>
      <c r="WFB70" s="239"/>
      <c r="WFC70" s="239"/>
      <c r="WFD70" s="240"/>
      <c r="WFE70" s="239"/>
      <c r="WFF70" s="239"/>
      <c r="WFG70" s="240"/>
      <c r="WFH70" s="240"/>
      <c r="WFI70" s="240"/>
      <c r="WFJ70" s="239"/>
      <c r="WFK70" s="239"/>
      <c r="WFL70" s="240"/>
      <c r="WFM70" s="239"/>
      <c r="WFN70" s="239"/>
      <c r="WFO70" s="240"/>
      <c r="WFP70" s="240"/>
      <c r="WFQ70" s="240"/>
      <c r="WFR70" s="239"/>
      <c r="WFS70" s="239"/>
      <c r="WFT70" s="240"/>
      <c r="WFU70" s="239"/>
      <c r="WFV70" s="239"/>
      <c r="WFW70" s="240"/>
      <c r="WFX70" s="240"/>
      <c r="WFY70" s="240"/>
      <c r="WFZ70" s="239"/>
      <c r="WGA70" s="239"/>
      <c r="WGB70" s="240"/>
      <c r="WGC70" s="239"/>
      <c r="WGD70" s="239"/>
      <c r="WGE70" s="240"/>
      <c r="WGF70" s="240"/>
      <c r="WGG70" s="240"/>
      <c r="WGH70" s="239"/>
      <c r="WGI70" s="239"/>
      <c r="WGJ70" s="240"/>
      <c r="WGK70" s="239"/>
      <c r="WGL70" s="239"/>
      <c r="WGM70" s="240"/>
      <c r="WGN70" s="240"/>
      <c r="WGO70" s="240"/>
      <c r="WGP70" s="239"/>
      <c r="WGQ70" s="239"/>
      <c r="WGR70" s="240"/>
      <c r="WGS70" s="239"/>
      <c r="WGT70" s="239"/>
      <c r="WGU70" s="240"/>
      <c r="WGV70" s="240"/>
      <c r="WGW70" s="240"/>
      <c r="WGX70" s="239"/>
      <c r="WGY70" s="239"/>
      <c r="WGZ70" s="240"/>
      <c r="WHA70" s="239"/>
      <c r="WHB70" s="239"/>
      <c r="WHC70" s="240"/>
      <c r="WHD70" s="240"/>
      <c r="WHE70" s="240"/>
      <c r="WHF70" s="239"/>
      <c r="WHG70" s="239"/>
      <c r="WHH70" s="240"/>
      <c r="WHI70" s="239"/>
      <c r="WHJ70" s="239"/>
      <c r="WHK70" s="240"/>
      <c r="WHL70" s="240"/>
      <c r="WHM70" s="240"/>
      <c r="WHN70" s="239"/>
      <c r="WHO70" s="239"/>
      <c r="WHP70" s="240"/>
      <c r="WHQ70" s="239"/>
      <c r="WHR70" s="239"/>
      <c r="WHS70" s="240"/>
      <c r="WHT70" s="240"/>
      <c r="WHU70" s="240"/>
      <c r="WHV70" s="239"/>
      <c r="WHW70" s="239"/>
      <c r="WHX70" s="240"/>
      <c r="WHY70" s="239"/>
      <c r="WHZ70" s="239"/>
      <c r="WIA70" s="240"/>
      <c r="WIB70" s="240"/>
      <c r="WIC70" s="240"/>
      <c r="WID70" s="239"/>
      <c r="WIE70" s="239"/>
      <c r="WIF70" s="240"/>
      <c r="WIG70" s="239"/>
      <c r="WIH70" s="239"/>
      <c r="WII70" s="240"/>
      <c r="WIJ70" s="240"/>
      <c r="WIK70" s="240"/>
      <c r="WIL70" s="239"/>
      <c r="WIM70" s="239"/>
      <c r="WIN70" s="240"/>
      <c r="WIO70" s="239"/>
      <c r="WIP70" s="239"/>
      <c r="WIQ70" s="240"/>
      <c r="WIR70" s="240"/>
      <c r="WIS70" s="240"/>
      <c r="WIT70" s="239"/>
      <c r="WIU70" s="239"/>
      <c r="WIV70" s="240"/>
      <c r="WIW70" s="239"/>
      <c r="WIX70" s="239"/>
      <c r="WIY70" s="240"/>
      <c r="WIZ70" s="240"/>
      <c r="WJA70" s="240"/>
      <c r="WJB70" s="239"/>
      <c r="WJC70" s="239"/>
      <c r="WJD70" s="240"/>
      <c r="WJE70" s="239"/>
      <c r="WJF70" s="239"/>
      <c r="WJG70" s="240"/>
      <c r="WJH70" s="240"/>
      <c r="WJI70" s="240"/>
      <c r="WJJ70" s="239"/>
      <c r="WJK70" s="239"/>
      <c r="WJL70" s="240"/>
      <c r="WJM70" s="239"/>
      <c r="WJN70" s="239"/>
      <c r="WJO70" s="240"/>
      <c r="WJP70" s="240"/>
      <c r="WJQ70" s="240"/>
      <c r="WJR70" s="239"/>
      <c r="WJS70" s="239"/>
      <c r="WJT70" s="240"/>
      <c r="WJU70" s="239"/>
      <c r="WJV70" s="239"/>
      <c r="WJW70" s="240"/>
      <c r="WJX70" s="240"/>
      <c r="WJY70" s="240"/>
      <c r="WJZ70" s="239"/>
      <c r="WKA70" s="239"/>
      <c r="WKB70" s="240"/>
      <c r="WKC70" s="239"/>
      <c r="WKD70" s="239"/>
      <c r="WKE70" s="240"/>
      <c r="WKF70" s="240"/>
      <c r="WKG70" s="240"/>
      <c r="WKH70" s="239"/>
      <c r="WKI70" s="239"/>
      <c r="WKJ70" s="240"/>
      <c r="WKK70" s="239"/>
      <c r="WKL70" s="239"/>
      <c r="WKM70" s="240"/>
      <c r="WKN70" s="240"/>
      <c r="WKO70" s="240"/>
      <c r="WKP70" s="239"/>
      <c r="WKQ70" s="239"/>
      <c r="WKR70" s="240"/>
      <c r="WKS70" s="239"/>
      <c r="WKT70" s="239"/>
      <c r="WKU70" s="240"/>
      <c r="WKV70" s="240"/>
      <c r="WKW70" s="240"/>
      <c r="WKX70" s="239"/>
      <c r="WKY70" s="239"/>
      <c r="WKZ70" s="240"/>
      <c r="WLA70" s="239"/>
      <c r="WLB70" s="239"/>
      <c r="WLC70" s="240"/>
      <c r="WLD70" s="240"/>
      <c r="WLE70" s="240"/>
      <c r="WLF70" s="239"/>
      <c r="WLG70" s="239"/>
      <c r="WLH70" s="240"/>
      <c r="WLI70" s="239"/>
      <c r="WLJ70" s="239"/>
      <c r="WLK70" s="240"/>
      <c r="WLL70" s="240"/>
      <c r="WLM70" s="240"/>
      <c r="WLN70" s="239"/>
      <c r="WLO70" s="239"/>
      <c r="WLP70" s="240"/>
      <c r="WLQ70" s="239"/>
      <c r="WLR70" s="239"/>
      <c r="WLS70" s="240"/>
      <c r="WLT70" s="240"/>
      <c r="WLU70" s="240"/>
      <c r="WLV70" s="239"/>
      <c r="WLW70" s="239"/>
      <c r="WLX70" s="240"/>
      <c r="WLY70" s="239"/>
      <c r="WLZ70" s="239"/>
      <c r="WMA70" s="240"/>
      <c r="WMB70" s="240"/>
      <c r="WMC70" s="240"/>
      <c r="WMD70" s="239"/>
      <c r="WME70" s="239"/>
      <c r="WMF70" s="240"/>
      <c r="WMG70" s="239"/>
      <c r="WMH70" s="239"/>
      <c r="WMI70" s="240"/>
      <c r="WMJ70" s="240"/>
      <c r="WMK70" s="240"/>
      <c r="WML70" s="239"/>
      <c r="WMM70" s="239"/>
      <c r="WMN70" s="240"/>
      <c r="WMO70" s="239"/>
      <c r="WMP70" s="239"/>
      <c r="WMQ70" s="240"/>
      <c r="WMR70" s="240"/>
      <c r="WMS70" s="240"/>
      <c r="WMT70" s="239"/>
      <c r="WMU70" s="239"/>
      <c r="WMV70" s="240"/>
      <c r="WMW70" s="239"/>
      <c r="WMX70" s="239"/>
      <c r="WMY70" s="240"/>
      <c r="WMZ70" s="240"/>
      <c r="WNA70" s="240"/>
      <c r="WNB70" s="239"/>
      <c r="WNC70" s="239"/>
      <c r="WND70" s="240"/>
      <c r="WNE70" s="239"/>
      <c r="WNF70" s="239"/>
      <c r="WNG70" s="240"/>
      <c r="WNH70" s="240"/>
      <c r="WNI70" s="240"/>
      <c r="WNJ70" s="239"/>
      <c r="WNK70" s="239"/>
      <c r="WNL70" s="240"/>
      <c r="WNM70" s="239"/>
      <c r="WNN70" s="239"/>
      <c r="WNO70" s="240"/>
      <c r="WNP70" s="240"/>
      <c r="WNQ70" s="240"/>
      <c r="WNR70" s="239"/>
      <c r="WNS70" s="239"/>
      <c r="WNT70" s="240"/>
      <c r="WNU70" s="239"/>
      <c r="WNV70" s="239"/>
      <c r="WNW70" s="240"/>
      <c r="WNX70" s="240"/>
      <c r="WNY70" s="240"/>
      <c r="WNZ70" s="239"/>
      <c r="WOA70" s="239"/>
      <c r="WOB70" s="240"/>
      <c r="WOC70" s="239"/>
      <c r="WOD70" s="239"/>
      <c r="WOE70" s="240"/>
      <c r="WOF70" s="240"/>
      <c r="WOG70" s="240"/>
      <c r="WOH70" s="239"/>
      <c r="WOI70" s="239"/>
      <c r="WOJ70" s="240"/>
      <c r="WOK70" s="239"/>
      <c r="WOL70" s="239"/>
      <c r="WOM70" s="240"/>
      <c r="WON70" s="240"/>
      <c r="WOO70" s="240"/>
      <c r="WOP70" s="239"/>
      <c r="WOQ70" s="239"/>
      <c r="WOR70" s="240"/>
      <c r="WOS70" s="239"/>
      <c r="WOT70" s="239"/>
      <c r="WOU70" s="240"/>
      <c r="WOV70" s="240"/>
      <c r="WOW70" s="240"/>
      <c r="WOX70" s="239"/>
      <c r="WOY70" s="239"/>
      <c r="WOZ70" s="240"/>
      <c r="WPA70" s="239"/>
      <c r="WPB70" s="239"/>
      <c r="WPC70" s="240"/>
      <c r="WPD70" s="240"/>
      <c r="WPE70" s="240"/>
      <c r="WPF70" s="239"/>
      <c r="WPG70" s="239"/>
      <c r="WPH70" s="240"/>
      <c r="WPI70" s="239"/>
      <c r="WPJ70" s="239"/>
      <c r="WPK70" s="240"/>
      <c r="WPL70" s="240"/>
      <c r="WPM70" s="240"/>
      <c r="WPN70" s="239"/>
      <c r="WPO70" s="239"/>
      <c r="WPP70" s="240"/>
      <c r="WPQ70" s="239"/>
      <c r="WPR70" s="239"/>
      <c r="WPS70" s="240"/>
      <c r="WPT70" s="240"/>
      <c r="WPU70" s="240"/>
      <c r="WPV70" s="239"/>
      <c r="WPW70" s="239"/>
      <c r="WPX70" s="240"/>
      <c r="WPY70" s="239"/>
      <c r="WPZ70" s="239"/>
      <c r="WQA70" s="240"/>
      <c r="WQB70" s="240"/>
      <c r="WQC70" s="240"/>
      <c r="WQD70" s="239"/>
      <c r="WQE70" s="239"/>
      <c r="WQF70" s="240"/>
      <c r="WQG70" s="239"/>
      <c r="WQH70" s="239"/>
      <c r="WQI70" s="240"/>
      <c r="WQJ70" s="240"/>
      <c r="WQK70" s="240"/>
      <c r="WQL70" s="239"/>
      <c r="WQM70" s="239"/>
      <c r="WQN70" s="240"/>
      <c r="WQO70" s="239"/>
      <c r="WQP70" s="239"/>
      <c r="WQQ70" s="240"/>
      <c r="WQR70" s="240"/>
      <c r="WQS70" s="240"/>
      <c r="WQT70" s="239"/>
      <c r="WQU70" s="239"/>
      <c r="WQV70" s="240"/>
      <c r="WQW70" s="239"/>
      <c r="WQX70" s="239"/>
      <c r="WQY70" s="240"/>
      <c r="WQZ70" s="240"/>
      <c r="WRA70" s="240"/>
      <c r="WRB70" s="239"/>
      <c r="WRC70" s="239"/>
      <c r="WRD70" s="240"/>
      <c r="WRE70" s="239"/>
      <c r="WRF70" s="239"/>
      <c r="WRG70" s="240"/>
      <c r="WRH70" s="240"/>
      <c r="WRI70" s="240"/>
      <c r="WRJ70" s="239"/>
      <c r="WRK70" s="239"/>
      <c r="WRL70" s="240"/>
      <c r="WRM70" s="239"/>
      <c r="WRN70" s="239"/>
      <c r="WRO70" s="240"/>
      <c r="WRP70" s="240"/>
      <c r="WRQ70" s="240"/>
      <c r="WRR70" s="239"/>
      <c r="WRS70" s="239"/>
      <c r="WRT70" s="240"/>
      <c r="WRU70" s="239"/>
      <c r="WRV70" s="239"/>
      <c r="WRW70" s="240"/>
      <c r="WRX70" s="240"/>
      <c r="WRY70" s="240"/>
      <c r="WRZ70" s="239"/>
      <c r="WSA70" s="239"/>
      <c r="WSB70" s="240"/>
      <c r="WSC70" s="239"/>
      <c r="WSD70" s="239"/>
      <c r="WSE70" s="240"/>
      <c r="WSF70" s="240"/>
      <c r="WSG70" s="240"/>
      <c r="WSH70" s="239"/>
      <c r="WSI70" s="239"/>
      <c r="WSJ70" s="240"/>
      <c r="WSK70" s="239"/>
      <c r="WSL70" s="239"/>
      <c r="WSM70" s="240"/>
      <c r="WSN70" s="240"/>
      <c r="WSO70" s="240"/>
      <c r="WSP70" s="239"/>
      <c r="WSQ70" s="239"/>
      <c r="WSR70" s="240"/>
      <c r="WSS70" s="239"/>
      <c r="WST70" s="239"/>
      <c r="WSU70" s="240"/>
      <c r="WSV70" s="240"/>
      <c r="WSW70" s="240"/>
      <c r="WSX70" s="239"/>
      <c r="WSY70" s="239"/>
      <c r="WSZ70" s="240"/>
      <c r="WTA70" s="239"/>
      <c r="WTB70" s="239"/>
      <c r="WTC70" s="240"/>
      <c r="WTD70" s="240"/>
      <c r="WTE70" s="240"/>
      <c r="WTF70" s="239"/>
      <c r="WTG70" s="239"/>
      <c r="WTH70" s="240"/>
      <c r="WTI70" s="239"/>
      <c r="WTJ70" s="239"/>
      <c r="WTK70" s="240"/>
      <c r="WTL70" s="240"/>
      <c r="WTM70" s="240"/>
      <c r="WTN70" s="239"/>
      <c r="WTO70" s="239"/>
      <c r="WTP70" s="240"/>
      <c r="WTQ70" s="239"/>
      <c r="WTR70" s="239"/>
      <c r="WTS70" s="240"/>
      <c r="WTT70" s="240"/>
      <c r="WTU70" s="240"/>
      <c r="WTV70" s="239"/>
      <c r="WTW70" s="239"/>
      <c r="WTX70" s="240"/>
      <c r="WTY70" s="239"/>
      <c r="WTZ70" s="239"/>
      <c r="WUA70" s="240"/>
      <c r="WUB70" s="240"/>
      <c r="WUC70" s="240"/>
      <c r="WUD70" s="239"/>
      <c r="WUE70" s="239"/>
      <c r="WUF70" s="240"/>
      <c r="WUG70" s="239"/>
      <c r="WUH70" s="239"/>
      <c r="WUI70" s="240"/>
      <c r="WUJ70" s="240"/>
      <c r="WUK70" s="240"/>
      <c r="WUL70" s="239"/>
      <c r="WUM70" s="239"/>
      <c r="WUN70" s="240"/>
      <c r="WUO70" s="239"/>
      <c r="WUP70" s="239"/>
      <c r="WUQ70" s="240"/>
      <c r="WUR70" s="240"/>
      <c r="WUS70" s="240"/>
      <c r="WUT70" s="239"/>
      <c r="WUU70" s="239"/>
      <c r="WUV70" s="240"/>
      <c r="WUW70" s="239"/>
      <c r="WUX70" s="239"/>
      <c r="WUY70" s="240"/>
      <c r="WUZ70" s="240"/>
      <c r="WVA70" s="240"/>
      <c r="WVB70" s="239"/>
      <c r="WVC70" s="239"/>
      <c r="WVD70" s="240"/>
      <c r="WVE70" s="239"/>
      <c r="WVF70" s="239"/>
      <c r="WVG70" s="240"/>
      <c r="WVH70" s="240"/>
      <c r="WVI70" s="240"/>
      <c r="WVJ70" s="239"/>
      <c r="WVK70" s="239"/>
      <c r="WVL70" s="240"/>
      <c r="WVM70" s="239"/>
      <c r="WVN70" s="239"/>
      <c r="WVO70" s="240"/>
      <c r="WVP70" s="240"/>
      <c r="WVQ70" s="240"/>
      <c r="WVR70" s="239"/>
      <c r="WVS70" s="239"/>
      <c r="WVT70" s="240"/>
      <c r="WVU70" s="239"/>
      <c r="WVV70" s="239"/>
      <c r="WVW70" s="240"/>
      <c r="WVX70" s="240"/>
      <c r="WVY70" s="240"/>
      <c r="WVZ70" s="239"/>
      <c r="WWA70" s="239"/>
      <c r="WWB70" s="240"/>
      <c r="WWC70" s="239"/>
      <c r="WWD70" s="239"/>
      <c r="WWE70" s="240"/>
      <c r="WWF70" s="240"/>
      <c r="WWG70" s="240"/>
      <c r="WWH70" s="239"/>
      <c r="WWI70" s="239"/>
      <c r="WWJ70" s="240"/>
      <c r="WWK70" s="239"/>
      <c r="WWL70" s="239"/>
      <c r="WWM70" s="240"/>
      <c r="WWN70" s="240"/>
      <c r="WWO70" s="240"/>
      <c r="WWP70" s="239"/>
      <c r="WWQ70" s="239"/>
      <c r="WWR70" s="240"/>
      <c r="WWS70" s="239"/>
      <c r="WWT70" s="239"/>
      <c r="WWU70" s="240"/>
      <c r="WWV70" s="240"/>
      <c r="WWW70" s="240"/>
      <c r="WWX70" s="239"/>
      <c r="WWY70" s="239"/>
      <c r="WWZ70" s="240"/>
      <c r="WXA70" s="239"/>
      <c r="WXB70" s="239"/>
      <c r="WXC70" s="240"/>
      <c r="WXD70" s="240"/>
      <c r="WXE70" s="240"/>
      <c r="WXF70" s="239"/>
      <c r="WXG70" s="239"/>
      <c r="WXH70" s="240"/>
      <c r="WXI70" s="239"/>
      <c r="WXJ70" s="239"/>
      <c r="WXK70" s="240"/>
      <c r="WXL70" s="240"/>
      <c r="WXM70" s="240"/>
      <c r="WXN70" s="239"/>
      <c r="WXO70" s="239"/>
      <c r="WXP70" s="240"/>
      <c r="WXQ70" s="239"/>
      <c r="WXR70" s="239"/>
      <c r="WXS70" s="240"/>
      <c r="WXT70" s="240"/>
      <c r="WXU70" s="240"/>
      <c r="WXV70" s="239"/>
      <c r="WXW70" s="239"/>
      <c r="WXX70" s="240"/>
      <c r="WXY70" s="239"/>
      <c r="WXZ70" s="239"/>
      <c r="WYA70" s="240"/>
      <c r="WYB70" s="240"/>
      <c r="WYC70" s="240"/>
      <c r="WYD70" s="239"/>
      <c r="WYE70" s="239"/>
      <c r="WYF70" s="240"/>
      <c r="WYG70" s="239"/>
      <c r="WYH70" s="239"/>
      <c r="WYI70" s="240"/>
      <c r="WYJ70" s="240"/>
      <c r="WYK70" s="240"/>
      <c r="WYL70" s="239"/>
      <c r="WYM70" s="239"/>
      <c r="WYN70" s="240"/>
      <c r="WYO70" s="239"/>
      <c r="WYP70" s="239"/>
      <c r="WYQ70" s="240"/>
      <c r="WYR70" s="240"/>
      <c r="WYS70" s="240"/>
      <c r="WYT70" s="239"/>
      <c r="WYU70" s="239"/>
      <c r="WYV70" s="240"/>
      <c r="WYW70" s="239"/>
      <c r="WYX70" s="239"/>
      <c r="WYY70" s="240"/>
      <c r="WYZ70" s="240"/>
      <c r="WZA70" s="240"/>
      <c r="WZB70" s="239"/>
      <c r="WZC70" s="239"/>
      <c r="WZD70" s="240"/>
      <c r="WZE70" s="239"/>
      <c r="WZF70" s="239"/>
      <c r="WZG70" s="240"/>
      <c r="WZH70" s="240"/>
      <c r="WZI70" s="240"/>
      <c r="WZJ70" s="239"/>
      <c r="WZK70" s="239"/>
      <c r="WZL70" s="240"/>
      <c r="WZM70" s="239"/>
      <c r="WZN70" s="239"/>
      <c r="WZO70" s="240"/>
      <c r="WZP70" s="240"/>
      <c r="WZQ70" s="240"/>
      <c r="WZR70" s="239"/>
      <c r="WZS70" s="239"/>
      <c r="WZT70" s="240"/>
      <c r="WZU70" s="239"/>
      <c r="WZV70" s="239"/>
      <c r="WZW70" s="240"/>
      <c r="WZX70" s="240"/>
      <c r="WZY70" s="240"/>
      <c r="WZZ70" s="239"/>
      <c r="XAA70" s="239"/>
      <c r="XAB70" s="240"/>
      <c r="XAC70" s="239"/>
      <c r="XAD70" s="239"/>
      <c r="XAE70" s="240"/>
      <c r="XAF70" s="240"/>
      <c r="XAG70" s="240"/>
      <c r="XAH70" s="239"/>
      <c r="XAI70" s="239"/>
      <c r="XAJ70" s="240"/>
      <c r="XAK70" s="239"/>
      <c r="XAL70" s="239"/>
      <c r="XAM70" s="240"/>
      <c r="XAN70" s="240"/>
      <c r="XAO70" s="240"/>
      <c r="XAP70" s="239"/>
      <c r="XAQ70" s="239"/>
      <c r="XAR70" s="240"/>
      <c r="XAS70" s="239"/>
      <c r="XAT70" s="239"/>
      <c r="XAU70" s="240"/>
      <c r="XAV70" s="240"/>
      <c r="XAW70" s="240"/>
      <c r="XAX70" s="239"/>
      <c r="XAY70" s="239"/>
      <c r="XAZ70" s="240"/>
      <c r="XBA70" s="239"/>
      <c r="XBB70" s="239"/>
      <c r="XBC70" s="240"/>
      <c r="XBD70" s="240"/>
      <c r="XBE70" s="240"/>
      <c r="XBF70" s="239"/>
      <c r="XBG70" s="239"/>
      <c r="XBH70" s="240"/>
      <c r="XBI70" s="239"/>
      <c r="XBJ70" s="239"/>
      <c r="XBK70" s="240"/>
      <c r="XBL70" s="240"/>
      <c r="XBM70" s="240"/>
      <c r="XBN70" s="239"/>
      <c r="XBO70" s="239"/>
      <c r="XBP70" s="240"/>
      <c r="XBQ70" s="239"/>
      <c r="XBR70" s="239"/>
      <c r="XBS70" s="240"/>
      <c r="XBT70" s="240"/>
      <c r="XBU70" s="240"/>
      <c r="XBV70" s="239"/>
      <c r="XBW70" s="239"/>
      <c r="XBX70" s="240"/>
      <c r="XBY70" s="239"/>
      <c r="XBZ70" s="239"/>
      <c r="XCA70" s="240"/>
      <c r="XCB70" s="240"/>
      <c r="XCC70" s="240"/>
      <c r="XCD70" s="239"/>
      <c r="XCE70" s="239"/>
      <c r="XCF70" s="240"/>
      <c r="XCG70" s="239"/>
      <c r="XCH70" s="239"/>
      <c r="XCI70" s="240"/>
      <c r="XCJ70" s="240"/>
      <c r="XCK70" s="240"/>
      <c r="XCL70" s="239"/>
      <c r="XCM70" s="239"/>
      <c r="XCN70" s="240"/>
      <c r="XCO70" s="239"/>
      <c r="XCP70" s="239"/>
      <c r="XCQ70" s="240"/>
      <c r="XCR70" s="240"/>
      <c r="XCS70" s="240"/>
      <c r="XCT70" s="239"/>
      <c r="XCU70" s="239"/>
      <c r="XCV70" s="240"/>
      <c r="XCW70" s="239"/>
      <c r="XCX70" s="239"/>
      <c r="XCY70" s="240"/>
      <c r="XCZ70" s="240"/>
      <c r="XDA70" s="240"/>
      <c r="XDB70" s="239"/>
      <c r="XDC70" s="239"/>
      <c r="XDD70" s="240"/>
      <c r="XDE70" s="239"/>
      <c r="XDF70" s="239"/>
      <c r="XDG70" s="240"/>
      <c r="XDH70" s="240"/>
      <c r="XDI70" s="240"/>
      <c r="XDJ70" s="239"/>
      <c r="XDK70" s="239"/>
      <c r="XDL70" s="240"/>
      <c r="XDM70" s="239"/>
      <c r="XDN70" s="239"/>
      <c r="XDO70" s="240"/>
      <c r="XDP70" s="240"/>
      <c r="XDQ70" s="240"/>
      <c r="XDR70" s="239"/>
      <c r="XDS70" s="239"/>
      <c r="XDT70" s="240"/>
      <c r="XDU70" s="239"/>
      <c r="XDV70" s="239"/>
      <c r="XDW70" s="240"/>
      <c r="XDX70" s="240"/>
      <c r="XDY70" s="240"/>
      <c r="XDZ70" s="239"/>
      <c r="XEA70" s="239"/>
      <c r="XEB70" s="240"/>
      <c r="XEC70" s="239"/>
      <c r="XED70" s="239"/>
      <c r="XEE70" s="240"/>
      <c r="XEF70" s="240"/>
      <c r="XEG70" s="240"/>
      <c r="XEH70" s="239"/>
      <c r="XEI70" s="239"/>
      <c r="XEJ70" s="240"/>
      <c r="XEK70" s="239"/>
      <c r="XEL70" s="239"/>
      <c r="XEM70" s="240"/>
      <c r="XEN70" s="240"/>
      <c r="XEO70" s="240"/>
      <c r="XEP70" s="239"/>
      <c r="XEQ70" s="239"/>
      <c r="XER70" s="240"/>
      <c r="XES70" s="239"/>
      <c r="XET70" s="239"/>
      <c r="XEU70" s="240"/>
      <c r="XEV70" s="240"/>
      <c r="XEW70" s="240"/>
      <c r="XEX70" s="239"/>
      <c r="XEY70" s="239"/>
      <c r="XEZ70" s="240"/>
      <c r="XFA70" s="239"/>
      <c r="XFB70" s="239"/>
      <c r="XFC70" s="240"/>
    </row>
    <row r="71" spans="1:16383" ht="79.2">
      <c r="A71" s="263">
        <v>51</v>
      </c>
      <c r="B71" s="255" t="s">
        <v>4095</v>
      </c>
      <c r="C71" s="255" t="s">
        <v>58</v>
      </c>
      <c r="D71" s="263">
        <v>12.3</v>
      </c>
      <c r="E71" s="1271" t="s">
        <v>4096</v>
      </c>
      <c r="F71" s="255" t="s">
        <v>4097</v>
      </c>
      <c r="G71" s="255" t="s">
        <v>4098</v>
      </c>
      <c r="H71" s="238"/>
      <c r="I71" s="232"/>
      <c r="J71" s="236"/>
      <c r="M71" s="227"/>
      <c r="N71" s="227"/>
      <c r="O71" s="227"/>
      <c r="P71" s="227"/>
      <c r="Q71" s="227"/>
      <c r="R71" s="227"/>
      <c r="S71" s="227"/>
      <c r="T71" s="227"/>
    </row>
    <row r="72" spans="1:16383" s="187" customFormat="1" ht="66">
      <c r="A72" s="263">
        <v>52</v>
      </c>
      <c r="B72" s="257" t="s">
        <v>4099</v>
      </c>
      <c r="C72" s="257" t="s">
        <v>58</v>
      </c>
      <c r="D72" s="266">
        <v>29.1</v>
      </c>
      <c r="E72" s="207" t="s">
        <v>4100</v>
      </c>
      <c r="F72" s="258" t="s">
        <v>4101</v>
      </c>
      <c r="G72" s="257" t="s">
        <v>4102</v>
      </c>
      <c r="H72" s="238"/>
      <c r="I72" s="232"/>
      <c r="J72" s="236"/>
      <c r="M72" s="246"/>
      <c r="N72" s="246"/>
      <c r="O72" s="247"/>
      <c r="P72" s="246"/>
      <c r="Q72" s="246"/>
      <c r="R72" s="246"/>
      <c r="S72" s="246"/>
      <c r="T72" s="246"/>
    </row>
    <row r="73" spans="1:16383" ht="66">
      <c r="A73" s="263">
        <v>53</v>
      </c>
      <c r="B73" s="255" t="s">
        <v>4103</v>
      </c>
      <c r="C73" s="255" t="s">
        <v>58</v>
      </c>
      <c r="D73" s="263">
        <v>41.2</v>
      </c>
      <c r="E73" s="1271" t="s">
        <v>4104</v>
      </c>
      <c r="F73" s="255" t="s">
        <v>4105</v>
      </c>
      <c r="G73" s="255" t="s">
        <v>4102</v>
      </c>
      <c r="H73" s="238"/>
      <c r="I73" s="232"/>
      <c r="J73" s="236"/>
      <c r="M73" s="182"/>
      <c r="N73" s="182"/>
      <c r="O73" s="182"/>
      <c r="P73" s="182"/>
      <c r="Q73" s="182"/>
      <c r="R73" s="182"/>
      <c r="S73" s="182"/>
      <c r="T73" s="182"/>
    </row>
    <row r="74" spans="1:16383" ht="79.2">
      <c r="A74" s="263">
        <v>54</v>
      </c>
      <c r="B74" s="255" t="s">
        <v>4106</v>
      </c>
      <c r="C74" s="255" t="s">
        <v>58</v>
      </c>
      <c r="D74" s="263">
        <v>344.5</v>
      </c>
      <c r="E74" s="1271" t="s">
        <v>4107</v>
      </c>
      <c r="F74" s="255" t="s">
        <v>4108</v>
      </c>
      <c r="G74" s="255" t="s">
        <v>4109</v>
      </c>
      <c r="H74" s="238"/>
      <c r="I74" s="232"/>
      <c r="J74" s="236"/>
      <c r="K74" s="182"/>
    </row>
    <row r="75" spans="1:16383" s="237" customFormat="1" ht="79.2">
      <c r="A75" s="263">
        <v>55</v>
      </c>
      <c r="B75" s="255" t="s">
        <v>4110</v>
      </c>
      <c r="C75" s="255" t="s">
        <v>58</v>
      </c>
      <c r="D75" s="263">
        <v>102.2</v>
      </c>
      <c r="E75" s="1271" t="s">
        <v>4111</v>
      </c>
      <c r="F75" s="255" t="s">
        <v>4112</v>
      </c>
      <c r="G75" s="255" t="s">
        <v>4113</v>
      </c>
      <c r="H75" s="238"/>
      <c r="I75" s="232"/>
      <c r="J75" s="236"/>
      <c r="K75" s="248"/>
    </row>
    <row r="76" spans="1:16383" s="237" customFormat="1" ht="79.2">
      <c r="A76" s="263">
        <v>56</v>
      </c>
      <c r="B76" s="257" t="s">
        <v>4114</v>
      </c>
      <c r="C76" s="257" t="s">
        <v>58</v>
      </c>
      <c r="D76" s="266">
        <v>159.2611</v>
      </c>
      <c r="E76" s="207" t="s">
        <v>4115</v>
      </c>
      <c r="F76" s="257" t="s">
        <v>4116</v>
      </c>
      <c r="G76" s="257" t="s">
        <v>4117</v>
      </c>
      <c r="H76" s="238"/>
      <c r="I76" s="232"/>
      <c r="J76" s="236"/>
      <c r="K76" s="248"/>
    </row>
    <row r="77" spans="1:16383" s="237" customFormat="1" ht="79.2">
      <c r="A77" s="263">
        <v>57</v>
      </c>
      <c r="B77" s="257" t="s">
        <v>3980</v>
      </c>
      <c r="C77" s="257" t="s">
        <v>58</v>
      </c>
      <c r="D77" s="266">
        <v>105.18640000000001</v>
      </c>
      <c r="E77" s="207" t="s">
        <v>4118</v>
      </c>
      <c r="F77" s="257" t="s">
        <v>4119</v>
      </c>
      <c r="G77" s="257" t="s">
        <v>4117</v>
      </c>
      <c r="H77" s="238"/>
      <c r="I77" s="232"/>
      <c r="J77" s="236"/>
      <c r="K77" s="248"/>
    </row>
    <row r="78" spans="1:16383" ht="92.4">
      <c r="A78" s="266">
        <v>58</v>
      </c>
      <c r="B78" s="257" t="s">
        <v>4120</v>
      </c>
      <c r="C78" s="257" t="s">
        <v>58</v>
      </c>
      <c r="D78" s="266">
        <v>21</v>
      </c>
      <c r="E78" s="207" t="s">
        <v>4121</v>
      </c>
      <c r="F78" s="257" t="s">
        <v>4121</v>
      </c>
      <c r="G78" s="257" t="s">
        <v>4122</v>
      </c>
      <c r="H78" s="238"/>
      <c r="I78" s="232"/>
      <c r="J78" s="236"/>
    </row>
    <row r="79" spans="1:16383" ht="92.4">
      <c r="A79" s="266">
        <v>59</v>
      </c>
      <c r="B79" s="257" t="s">
        <v>2019</v>
      </c>
      <c r="C79" s="257" t="s">
        <v>58</v>
      </c>
      <c r="D79" s="266">
        <v>8.5767000000000007</v>
      </c>
      <c r="E79" s="207" t="s">
        <v>4123</v>
      </c>
      <c r="F79" s="257" t="s">
        <v>4124</v>
      </c>
      <c r="G79" s="257" t="s">
        <v>4122</v>
      </c>
      <c r="H79" s="238"/>
      <c r="I79" s="232"/>
      <c r="J79" s="236"/>
    </row>
    <row r="80" spans="1:16383" ht="92.4">
      <c r="A80" s="266">
        <v>60</v>
      </c>
      <c r="B80" s="257" t="s">
        <v>2453</v>
      </c>
      <c r="C80" s="257" t="s">
        <v>58</v>
      </c>
      <c r="D80" s="266">
        <v>2</v>
      </c>
      <c r="E80" s="207" t="s">
        <v>4125</v>
      </c>
      <c r="F80" s="257" t="s">
        <v>4126</v>
      </c>
      <c r="G80" s="257" t="s">
        <v>4122</v>
      </c>
      <c r="H80" s="238"/>
      <c r="I80" s="232"/>
      <c r="J80" s="236"/>
    </row>
    <row r="81" spans="1:10" ht="92.4">
      <c r="A81" s="266">
        <v>61</v>
      </c>
      <c r="B81" s="257" t="s">
        <v>4127</v>
      </c>
      <c r="C81" s="257" t="s">
        <v>58</v>
      </c>
      <c r="D81" s="266">
        <v>29</v>
      </c>
      <c r="E81" s="207" t="s">
        <v>4128</v>
      </c>
      <c r="F81" s="257" t="s">
        <v>4129</v>
      </c>
      <c r="G81" s="257" t="s">
        <v>4122</v>
      </c>
      <c r="H81" s="238"/>
      <c r="I81" s="232"/>
      <c r="J81" s="236"/>
    </row>
    <row r="82" spans="1:10" ht="86.25" customHeight="1">
      <c r="A82" s="266">
        <v>62</v>
      </c>
      <c r="B82" s="257" t="s">
        <v>4130</v>
      </c>
      <c r="C82" s="257" t="s">
        <v>4131</v>
      </c>
      <c r="D82" s="266">
        <v>4</v>
      </c>
      <c r="E82" s="207" t="s">
        <v>4132</v>
      </c>
      <c r="F82" s="257" t="s">
        <v>4133</v>
      </c>
      <c r="G82" s="257" t="s">
        <v>4134</v>
      </c>
      <c r="H82" s="238"/>
      <c r="I82" s="232"/>
      <c r="J82" s="236"/>
    </row>
    <row r="83" spans="1:10">
      <c r="A83" s="264"/>
      <c r="B83" s="256" t="s">
        <v>52</v>
      </c>
      <c r="C83" s="256">
        <v>42</v>
      </c>
      <c r="D83" s="264">
        <v>18867.988700000002</v>
      </c>
      <c r="E83" s="1272"/>
      <c r="F83" s="256"/>
      <c r="G83" s="256"/>
      <c r="H83" s="253"/>
      <c r="I83" s="232"/>
      <c r="J83" s="236"/>
    </row>
    <row r="84" spans="1:10" ht="26.4">
      <c r="A84" s="266">
        <v>63</v>
      </c>
      <c r="B84" s="257" t="s">
        <v>4135</v>
      </c>
      <c r="C84" s="257" t="s">
        <v>63</v>
      </c>
      <c r="D84" s="266">
        <v>2.8</v>
      </c>
      <c r="E84" s="207" t="s">
        <v>4136</v>
      </c>
      <c r="F84" s="258" t="s">
        <v>4137</v>
      </c>
      <c r="G84" s="257" t="s">
        <v>4138</v>
      </c>
      <c r="H84" s="238"/>
      <c r="I84" s="232"/>
      <c r="J84" s="236"/>
    </row>
    <row r="85" spans="1:10" ht="26.4">
      <c r="A85" s="266">
        <v>64</v>
      </c>
      <c r="B85" s="257" t="s">
        <v>4139</v>
      </c>
      <c r="C85" s="257" t="s">
        <v>63</v>
      </c>
      <c r="D85" s="266">
        <v>2.8</v>
      </c>
      <c r="E85" s="207" t="s">
        <v>4140</v>
      </c>
      <c r="F85" s="258" t="s">
        <v>4137</v>
      </c>
      <c r="G85" s="257" t="s">
        <v>4141</v>
      </c>
      <c r="H85" s="238"/>
      <c r="I85" s="232"/>
      <c r="J85" s="236"/>
    </row>
    <row r="86" spans="1:10" ht="39.6">
      <c r="A86" s="266">
        <v>65</v>
      </c>
      <c r="B86" s="255" t="s">
        <v>4142</v>
      </c>
      <c r="C86" s="255" t="s">
        <v>63</v>
      </c>
      <c r="D86" s="263">
        <v>1339</v>
      </c>
      <c r="E86" s="1271" t="s">
        <v>4143</v>
      </c>
      <c r="F86" s="14" t="s">
        <v>4144</v>
      </c>
      <c r="G86" s="255" t="s">
        <v>4145</v>
      </c>
      <c r="H86" s="238"/>
      <c r="I86" s="232"/>
      <c r="J86" s="236"/>
    </row>
    <row r="87" spans="1:10" ht="39.6">
      <c r="A87" s="266">
        <v>66</v>
      </c>
      <c r="B87" s="255" t="s">
        <v>4146</v>
      </c>
      <c r="C87" s="255" t="s">
        <v>63</v>
      </c>
      <c r="D87" s="263">
        <v>550</v>
      </c>
      <c r="E87" s="1271" t="s">
        <v>4147</v>
      </c>
      <c r="F87" s="14" t="s">
        <v>4148</v>
      </c>
      <c r="G87" s="255" t="s">
        <v>4149</v>
      </c>
      <c r="H87" s="238"/>
      <c r="I87" s="232"/>
      <c r="J87" s="236"/>
    </row>
    <row r="88" spans="1:10" s="187" customFormat="1" ht="52.8">
      <c r="A88" s="266">
        <v>67</v>
      </c>
      <c r="B88" s="255" t="s">
        <v>4150</v>
      </c>
      <c r="C88" s="255" t="s">
        <v>63</v>
      </c>
      <c r="D88" s="263">
        <v>36</v>
      </c>
      <c r="E88" s="1271" t="s">
        <v>4151</v>
      </c>
      <c r="F88" s="14" t="s">
        <v>4152</v>
      </c>
      <c r="G88" s="255" t="s">
        <v>4145</v>
      </c>
      <c r="H88" s="238"/>
      <c r="I88" s="232"/>
      <c r="J88" s="236"/>
    </row>
    <row r="89" spans="1:10" ht="26.4">
      <c r="A89" s="266">
        <v>68</v>
      </c>
      <c r="B89" s="255" t="s">
        <v>4153</v>
      </c>
      <c r="C89" s="255" t="s">
        <v>63</v>
      </c>
      <c r="D89" s="263">
        <v>18</v>
      </c>
      <c r="E89" s="1271" t="s">
        <v>4154</v>
      </c>
      <c r="F89" s="14" t="s">
        <v>4155</v>
      </c>
      <c r="G89" s="255" t="s">
        <v>4156</v>
      </c>
      <c r="H89" s="238"/>
      <c r="I89" s="232"/>
      <c r="J89" s="236"/>
    </row>
    <row r="90" spans="1:10" ht="26.4">
      <c r="A90" s="266">
        <v>69</v>
      </c>
      <c r="B90" s="257" t="s">
        <v>3322</v>
      </c>
      <c r="C90" s="257" t="s">
        <v>63</v>
      </c>
      <c r="D90" s="266">
        <v>0.6</v>
      </c>
      <c r="E90" s="207" t="s">
        <v>4157</v>
      </c>
      <c r="F90" s="258" t="s">
        <v>4030</v>
      </c>
      <c r="G90" s="257" t="s">
        <v>4158</v>
      </c>
      <c r="H90" s="238"/>
      <c r="I90" s="232"/>
      <c r="J90" s="236"/>
    </row>
    <row r="91" spans="1:10" s="187" customFormat="1" ht="145.19999999999999">
      <c r="A91" s="266">
        <v>70</v>
      </c>
      <c r="B91" s="255" t="s">
        <v>4159</v>
      </c>
      <c r="C91" s="255" t="s">
        <v>63</v>
      </c>
      <c r="D91" s="263">
        <v>500</v>
      </c>
      <c r="E91" s="1271" t="s">
        <v>4160</v>
      </c>
      <c r="F91" s="14" t="s">
        <v>4161</v>
      </c>
      <c r="G91" s="255" t="s">
        <v>4162</v>
      </c>
      <c r="H91" s="238"/>
      <c r="I91" s="232"/>
      <c r="J91" s="236"/>
    </row>
    <row r="92" spans="1:10" s="187" customFormat="1" ht="26.4">
      <c r="A92" s="266">
        <v>71</v>
      </c>
      <c r="B92" s="255" t="s">
        <v>697</v>
      </c>
      <c r="C92" s="255" t="s">
        <v>63</v>
      </c>
      <c r="D92" s="263">
        <v>2</v>
      </c>
      <c r="E92" s="1271" t="s">
        <v>4163</v>
      </c>
      <c r="F92" s="14" t="s">
        <v>4164</v>
      </c>
      <c r="G92" s="255" t="s">
        <v>4165</v>
      </c>
      <c r="H92" s="238"/>
      <c r="I92" s="232"/>
      <c r="J92" s="236"/>
    </row>
    <row r="93" spans="1:10" s="187" customFormat="1" ht="26.4">
      <c r="A93" s="266">
        <v>72</v>
      </c>
      <c r="B93" s="255" t="s">
        <v>4166</v>
      </c>
      <c r="C93" s="255" t="s">
        <v>63</v>
      </c>
      <c r="D93" s="263">
        <v>2</v>
      </c>
      <c r="E93" s="1271" t="s">
        <v>4167</v>
      </c>
      <c r="F93" s="14" t="s">
        <v>4144</v>
      </c>
      <c r="G93" s="255" t="s">
        <v>4168</v>
      </c>
      <c r="H93" s="238"/>
      <c r="I93" s="232"/>
      <c r="J93" s="236"/>
    </row>
    <row r="94" spans="1:10" ht="39.6">
      <c r="A94" s="266">
        <v>73</v>
      </c>
      <c r="B94" s="255" t="s">
        <v>2340</v>
      </c>
      <c r="C94" s="255" t="s">
        <v>63</v>
      </c>
      <c r="D94" s="263">
        <v>77</v>
      </c>
      <c r="E94" s="207" t="s">
        <v>4169</v>
      </c>
      <c r="F94" s="258" t="s">
        <v>4170</v>
      </c>
      <c r="G94" s="255" t="s">
        <v>4168</v>
      </c>
      <c r="H94" s="238"/>
      <c r="I94" s="232"/>
      <c r="J94" s="236"/>
    </row>
    <row r="95" spans="1:10" ht="26.4">
      <c r="A95" s="266">
        <v>74</v>
      </c>
      <c r="B95" s="255" t="s">
        <v>4171</v>
      </c>
      <c r="C95" s="255" t="s">
        <v>63</v>
      </c>
      <c r="D95" s="263">
        <v>226</v>
      </c>
      <c r="E95" s="1271" t="s">
        <v>4172</v>
      </c>
      <c r="F95" s="14" t="s">
        <v>4161</v>
      </c>
      <c r="G95" s="255" t="s">
        <v>4165</v>
      </c>
      <c r="H95" s="238"/>
      <c r="I95" s="232"/>
      <c r="J95" s="236"/>
    </row>
    <row r="96" spans="1:10" ht="26.4">
      <c r="A96" s="266">
        <v>75</v>
      </c>
      <c r="B96" s="255" t="s">
        <v>4173</v>
      </c>
      <c r="C96" s="255" t="s">
        <v>63</v>
      </c>
      <c r="D96" s="263">
        <v>220.4</v>
      </c>
      <c r="E96" s="1271" t="s">
        <v>4174</v>
      </c>
      <c r="F96" s="14" t="s">
        <v>4175</v>
      </c>
      <c r="G96" s="255" t="s">
        <v>4168</v>
      </c>
      <c r="H96" s="238"/>
      <c r="I96" s="232"/>
      <c r="J96" s="236"/>
    </row>
    <row r="97" spans="1:10" ht="66">
      <c r="A97" s="266">
        <v>76</v>
      </c>
      <c r="B97" s="257" t="s">
        <v>4176</v>
      </c>
      <c r="C97" s="257" t="s">
        <v>63</v>
      </c>
      <c r="D97" s="266">
        <v>5.5</v>
      </c>
      <c r="E97" s="207" t="s">
        <v>4177</v>
      </c>
      <c r="F97" s="258" t="s">
        <v>4178</v>
      </c>
      <c r="G97" s="257" t="s">
        <v>4179</v>
      </c>
      <c r="H97" s="238"/>
      <c r="I97" s="232"/>
      <c r="J97" s="236"/>
    </row>
    <row r="98" spans="1:10" ht="39.6">
      <c r="A98" s="266">
        <v>77</v>
      </c>
      <c r="B98" s="255" t="s">
        <v>4180</v>
      </c>
      <c r="C98" s="255" t="s">
        <v>63</v>
      </c>
      <c r="D98" s="263">
        <v>26.2</v>
      </c>
      <c r="E98" s="1271" t="s">
        <v>4181</v>
      </c>
      <c r="F98" s="14" t="s">
        <v>4155</v>
      </c>
      <c r="G98" s="255" t="s">
        <v>4168</v>
      </c>
      <c r="H98" s="238"/>
      <c r="I98" s="232"/>
      <c r="J98" s="236"/>
    </row>
    <row r="99" spans="1:10" ht="39.6">
      <c r="A99" s="266">
        <v>78</v>
      </c>
      <c r="B99" s="255" t="s">
        <v>4182</v>
      </c>
      <c r="C99" s="255" t="s">
        <v>63</v>
      </c>
      <c r="D99" s="263">
        <v>31.7</v>
      </c>
      <c r="E99" s="1271" t="s">
        <v>4183</v>
      </c>
      <c r="F99" s="14" t="s">
        <v>4178</v>
      </c>
      <c r="G99" s="255" t="s">
        <v>4168</v>
      </c>
      <c r="H99" s="238"/>
      <c r="I99" s="232"/>
      <c r="J99" s="236"/>
    </row>
    <row r="100" spans="1:10" ht="39.6">
      <c r="A100" s="266">
        <v>79</v>
      </c>
      <c r="B100" s="257" t="s">
        <v>4184</v>
      </c>
      <c r="C100" s="257" t="s">
        <v>63</v>
      </c>
      <c r="D100" s="266">
        <v>105</v>
      </c>
      <c r="E100" s="207" t="s">
        <v>4185</v>
      </c>
      <c r="F100" s="258" t="s">
        <v>4186</v>
      </c>
      <c r="G100" s="257" t="s">
        <v>4187</v>
      </c>
      <c r="H100" s="238"/>
      <c r="I100" s="232"/>
      <c r="J100" s="236"/>
    </row>
    <row r="101" spans="1:10" ht="26.4">
      <c r="A101" s="266">
        <v>80</v>
      </c>
      <c r="B101" s="257" t="s">
        <v>4188</v>
      </c>
      <c r="C101" s="257" t="s">
        <v>63</v>
      </c>
      <c r="D101" s="266">
        <v>22.1</v>
      </c>
      <c r="E101" s="207" t="s">
        <v>4189</v>
      </c>
      <c r="F101" s="39" t="s">
        <v>4190</v>
      </c>
      <c r="G101" s="257" t="s">
        <v>4168</v>
      </c>
      <c r="H101" s="238"/>
      <c r="I101" s="232"/>
      <c r="J101" s="236"/>
    </row>
    <row r="102" spans="1:10" ht="39.6">
      <c r="A102" s="266">
        <v>81</v>
      </c>
      <c r="B102" s="257" t="s">
        <v>4191</v>
      </c>
      <c r="C102" s="257" t="s">
        <v>63</v>
      </c>
      <c r="D102" s="266">
        <v>408.2</v>
      </c>
      <c r="E102" s="207" t="s">
        <v>4192</v>
      </c>
      <c r="F102" s="258" t="s">
        <v>4164</v>
      </c>
      <c r="G102" s="257" t="s">
        <v>4187</v>
      </c>
      <c r="H102" s="238"/>
      <c r="I102" s="232"/>
      <c r="J102" s="236"/>
    </row>
    <row r="103" spans="1:10" ht="26.4">
      <c r="A103" s="266">
        <v>82</v>
      </c>
      <c r="B103" s="255" t="s">
        <v>4193</v>
      </c>
      <c r="C103" s="255" t="s">
        <v>63</v>
      </c>
      <c r="D103" s="263">
        <v>5.8</v>
      </c>
      <c r="E103" s="1271" t="s">
        <v>4194</v>
      </c>
      <c r="F103" s="14" t="s">
        <v>4195</v>
      </c>
      <c r="G103" s="255" t="s">
        <v>4196</v>
      </c>
      <c r="H103" s="238"/>
      <c r="I103" s="232"/>
      <c r="J103" s="236"/>
    </row>
    <row r="104" spans="1:10" ht="66">
      <c r="A104" s="266">
        <v>83</v>
      </c>
      <c r="B104" s="257" t="s">
        <v>4197</v>
      </c>
      <c r="C104" s="257" t="s">
        <v>63</v>
      </c>
      <c r="D104" s="266">
        <v>26.8</v>
      </c>
      <c r="E104" s="207" t="s">
        <v>4198</v>
      </c>
      <c r="F104" s="258" t="s">
        <v>4030</v>
      </c>
      <c r="G104" s="257" t="s">
        <v>4199</v>
      </c>
      <c r="H104" s="238"/>
      <c r="I104" s="232"/>
      <c r="J104" s="236"/>
    </row>
    <row r="105" spans="1:10" ht="52.8">
      <c r="A105" s="266">
        <v>84</v>
      </c>
      <c r="B105" s="257" t="s">
        <v>4200</v>
      </c>
      <c r="C105" s="257" t="s">
        <v>63</v>
      </c>
      <c r="D105" s="266">
        <v>150</v>
      </c>
      <c r="E105" s="207" t="s">
        <v>4201</v>
      </c>
      <c r="F105" s="258" t="s">
        <v>4175</v>
      </c>
      <c r="G105" s="257" t="s">
        <v>4202</v>
      </c>
      <c r="H105" s="238"/>
      <c r="I105" s="232"/>
      <c r="J105" s="236"/>
    </row>
    <row r="106" spans="1:10" ht="66">
      <c r="A106" s="266">
        <v>85</v>
      </c>
      <c r="B106" s="257" t="s">
        <v>4203</v>
      </c>
      <c r="C106" s="257" t="s">
        <v>63</v>
      </c>
      <c r="D106" s="266">
        <v>3298.8</v>
      </c>
      <c r="E106" s="207" t="s">
        <v>4204</v>
      </c>
      <c r="F106" s="258" t="s">
        <v>4144</v>
      </c>
      <c r="G106" s="257" t="s">
        <v>4205</v>
      </c>
      <c r="H106" s="238"/>
      <c r="I106" s="232"/>
      <c r="J106" s="236"/>
    </row>
    <row r="107" spans="1:10" ht="26.4">
      <c r="A107" s="266">
        <v>86</v>
      </c>
      <c r="B107" s="257" t="s">
        <v>4206</v>
      </c>
      <c r="C107" s="257" t="s">
        <v>63</v>
      </c>
      <c r="D107" s="266">
        <v>35</v>
      </c>
      <c r="E107" s="207" t="s">
        <v>4207</v>
      </c>
      <c r="F107" s="258" t="s">
        <v>4208</v>
      </c>
      <c r="G107" s="257" t="s">
        <v>4168</v>
      </c>
      <c r="H107" s="238"/>
      <c r="I107" s="232"/>
      <c r="J107" s="236"/>
    </row>
    <row r="108" spans="1:10" ht="52.8">
      <c r="A108" s="266">
        <v>87</v>
      </c>
      <c r="B108" s="257" t="s">
        <v>4209</v>
      </c>
      <c r="C108" s="257" t="s">
        <v>63</v>
      </c>
      <c r="D108" s="266">
        <v>34.799999999999997</v>
      </c>
      <c r="E108" s="207" t="s">
        <v>4210</v>
      </c>
      <c r="F108" s="258" t="s">
        <v>4211</v>
      </c>
      <c r="G108" s="257" t="s">
        <v>4168</v>
      </c>
      <c r="H108" s="238"/>
      <c r="I108" s="232"/>
      <c r="J108" s="236"/>
    </row>
    <row r="109" spans="1:10" ht="26.4">
      <c r="A109" s="266">
        <v>88</v>
      </c>
      <c r="B109" s="257" t="s">
        <v>4212</v>
      </c>
      <c r="C109" s="257" t="s">
        <v>4213</v>
      </c>
      <c r="D109" s="266">
        <v>33</v>
      </c>
      <c r="E109" s="207" t="s">
        <v>4214</v>
      </c>
      <c r="F109" s="258" t="s">
        <v>4101</v>
      </c>
      <c r="G109" s="257" t="s">
        <v>4215</v>
      </c>
      <c r="H109" s="238"/>
      <c r="I109" s="232"/>
      <c r="J109" s="236"/>
    </row>
    <row r="110" spans="1:10" s="187" customFormat="1" ht="26.4">
      <c r="A110" s="266">
        <v>89</v>
      </c>
      <c r="B110" s="257" t="s">
        <v>4216</v>
      </c>
      <c r="C110" s="257" t="s">
        <v>63</v>
      </c>
      <c r="D110" s="266">
        <v>99</v>
      </c>
      <c r="E110" s="207" t="s">
        <v>4217</v>
      </c>
      <c r="F110" s="258" t="s">
        <v>4144</v>
      </c>
      <c r="G110" s="257" t="s">
        <v>4168</v>
      </c>
      <c r="H110" s="238"/>
      <c r="I110" s="232"/>
      <c r="J110" s="236"/>
    </row>
    <row r="111" spans="1:10" ht="26.4">
      <c r="A111" s="266">
        <v>90</v>
      </c>
      <c r="B111" s="257" t="s">
        <v>4218</v>
      </c>
      <c r="C111" s="257" t="s">
        <v>63</v>
      </c>
      <c r="D111" s="266">
        <v>347</v>
      </c>
      <c r="E111" s="207" t="s">
        <v>4219</v>
      </c>
      <c r="F111" s="258" t="s">
        <v>4161</v>
      </c>
      <c r="G111" s="257" t="s">
        <v>4220</v>
      </c>
      <c r="H111" s="238"/>
      <c r="I111" s="232"/>
      <c r="J111" s="236"/>
    </row>
    <row r="112" spans="1:10" ht="26.4">
      <c r="A112" s="266">
        <v>91</v>
      </c>
      <c r="B112" s="257" t="s">
        <v>4221</v>
      </c>
      <c r="C112" s="257" t="s">
        <v>63</v>
      </c>
      <c r="D112" s="266">
        <v>5.8</v>
      </c>
      <c r="E112" s="207" t="s">
        <v>4222</v>
      </c>
      <c r="F112" s="258" t="s">
        <v>4101</v>
      </c>
      <c r="G112" s="257" t="s">
        <v>4223</v>
      </c>
      <c r="H112" s="238"/>
      <c r="I112" s="232"/>
      <c r="J112" s="236"/>
    </row>
    <row r="113" spans="1:10" ht="39.6">
      <c r="A113" s="266">
        <v>92</v>
      </c>
      <c r="B113" s="255" t="s">
        <v>4224</v>
      </c>
      <c r="C113" s="255" t="s">
        <v>63</v>
      </c>
      <c r="D113" s="263">
        <v>5.3</v>
      </c>
      <c r="E113" s="207" t="s">
        <v>4225</v>
      </c>
      <c r="F113" s="258" t="s">
        <v>4226</v>
      </c>
      <c r="G113" s="255" t="s">
        <v>4156</v>
      </c>
      <c r="H113" s="238"/>
      <c r="I113" s="232"/>
      <c r="J113" s="236"/>
    </row>
    <row r="114" spans="1:10" ht="37.5" customHeight="1">
      <c r="A114" s="266">
        <v>93</v>
      </c>
      <c r="B114" s="255" t="s">
        <v>4227</v>
      </c>
      <c r="C114" s="255" t="s">
        <v>63</v>
      </c>
      <c r="D114" s="263">
        <v>152</v>
      </c>
      <c r="E114" s="1271" t="s">
        <v>4228</v>
      </c>
      <c r="F114" s="14" t="s">
        <v>4175</v>
      </c>
      <c r="G114" s="255" t="s">
        <v>4229</v>
      </c>
      <c r="H114" s="238"/>
      <c r="I114" s="232"/>
      <c r="J114" s="236"/>
    </row>
    <row r="115" spans="1:10" ht="52.8">
      <c r="A115" s="266">
        <v>94</v>
      </c>
      <c r="B115" s="255" t="s">
        <v>4230</v>
      </c>
      <c r="C115" s="255" t="s">
        <v>63</v>
      </c>
      <c r="D115" s="263">
        <v>166.4</v>
      </c>
      <c r="E115" s="207" t="s">
        <v>4231</v>
      </c>
      <c r="F115" s="258" t="s">
        <v>4003</v>
      </c>
      <c r="G115" s="255" t="s">
        <v>4168</v>
      </c>
      <c r="H115" s="238"/>
      <c r="I115" s="232"/>
      <c r="J115" s="236"/>
    </row>
    <row r="116" spans="1:10" ht="56.25" customHeight="1">
      <c r="A116" s="266">
        <v>95</v>
      </c>
      <c r="B116" s="257" t="s">
        <v>4232</v>
      </c>
      <c r="C116" s="257" t="s">
        <v>63</v>
      </c>
      <c r="D116" s="266">
        <v>100.1</v>
      </c>
      <c r="E116" s="207" t="s">
        <v>4233</v>
      </c>
      <c r="F116" s="258" t="s">
        <v>4030</v>
      </c>
      <c r="G116" s="257" t="s">
        <v>4168</v>
      </c>
      <c r="H116" s="238"/>
      <c r="I116" s="232"/>
      <c r="J116" s="236"/>
    </row>
    <row r="117" spans="1:10" ht="369.6">
      <c r="A117" s="266">
        <v>96</v>
      </c>
      <c r="B117" s="255" t="s">
        <v>4234</v>
      </c>
      <c r="C117" s="255" t="s">
        <v>63</v>
      </c>
      <c r="D117" s="263">
        <v>18268.7</v>
      </c>
      <c r="E117" s="1271" t="s">
        <v>4235</v>
      </c>
      <c r="F117" s="14" t="s">
        <v>4195</v>
      </c>
      <c r="G117" s="255" t="s">
        <v>4236</v>
      </c>
      <c r="H117" s="238"/>
      <c r="I117" s="232"/>
      <c r="J117" s="236"/>
    </row>
    <row r="118" spans="1:10" ht="52.8">
      <c r="A118" s="266">
        <v>97</v>
      </c>
      <c r="B118" s="255" t="s">
        <v>4237</v>
      </c>
      <c r="C118" s="255" t="s">
        <v>63</v>
      </c>
      <c r="D118" s="263">
        <v>159</v>
      </c>
      <c r="E118" s="1271" t="s">
        <v>4238</v>
      </c>
      <c r="F118" s="14" t="s">
        <v>4161</v>
      </c>
      <c r="G118" s="255" t="s">
        <v>4239</v>
      </c>
      <c r="H118" s="238"/>
      <c r="I118" s="232"/>
      <c r="J118" s="236"/>
    </row>
    <row r="119" spans="1:10" ht="26.4">
      <c r="A119" s="266">
        <v>98</v>
      </c>
      <c r="B119" s="255" t="s">
        <v>4240</v>
      </c>
      <c r="C119" s="255" t="s">
        <v>63</v>
      </c>
      <c r="D119" s="263">
        <v>4.5999999999999996</v>
      </c>
      <c r="E119" s="1271" t="s">
        <v>4241</v>
      </c>
      <c r="F119" s="14" t="s">
        <v>4242</v>
      </c>
      <c r="G119" s="255" t="s">
        <v>4168</v>
      </c>
      <c r="H119" s="238"/>
      <c r="I119" s="232"/>
      <c r="J119" s="236"/>
    </row>
    <row r="120" spans="1:10" s="187" customFormat="1" ht="39.6">
      <c r="A120" s="266">
        <v>99</v>
      </c>
      <c r="B120" s="255" t="s">
        <v>4243</v>
      </c>
      <c r="C120" s="255" t="s">
        <v>63</v>
      </c>
      <c r="D120" s="263">
        <v>67.099999999999994</v>
      </c>
      <c r="E120" s="1271" t="s">
        <v>4244</v>
      </c>
      <c r="F120" s="14" t="s">
        <v>4226</v>
      </c>
      <c r="G120" s="255" t="s">
        <v>4156</v>
      </c>
      <c r="H120" s="238"/>
      <c r="I120" s="232"/>
      <c r="J120" s="236"/>
    </row>
    <row r="121" spans="1:10" s="187" customFormat="1" ht="26.4">
      <c r="A121" s="266">
        <v>100</v>
      </c>
      <c r="B121" s="257" t="s">
        <v>4245</v>
      </c>
      <c r="C121" s="257" t="s">
        <v>63</v>
      </c>
      <c r="D121" s="266">
        <v>0.4</v>
      </c>
      <c r="E121" s="207" t="s">
        <v>4246</v>
      </c>
      <c r="F121" s="258" t="s">
        <v>4030</v>
      </c>
      <c r="G121" s="257" t="s">
        <v>4168</v>
      </c>
      <c r="H121" s="238"/>
      <c r="I121" s="232"/>
      <c r="J121" s="236"/>
    </row>
    <row r="122" spans="1:10" s="187" customFormat="1" ht="249.75" customHeight="1">
      <c r="A122" s="266">
        <v>101</v>
      </c>
      <c r="B122" s="255" t="s">
        <v>4247</v>
      </c>
      <c r="C122" s="255" t="s">
        <v>63</v>
      </c>
      <c r="D122" s="263">
        <v>2189.6999999999998</v>
      </c>
      <c r="E122" s="1271" t="s">
        <v>4248</v>
      </c>
      <c r="F122" s="14" t="s">
        <v>4249</v>
      </c>
      <c r="G122" s="255" t="s">
        <v>4250</v>
      </c>
      <c r="H122" s="238"/>
      <c r="I122" s="232"/>
      <c r="J122" s="236"/>
    </row>
    <row r="123" spans="1:10" ht="39.6">
      <c r="A123" s="266">
        <v>102</v>
      </c>
      <c r="B123" s="255" t="s">
        <v>4251</v>
      </c>
      <c r="C123" s="255" t="s">
        <v>63</v>
      </c>
      <c r="D123" s="263">
        <v>4</v>
      </c>
      <c r="E123" s="1271" t="s">
        <v>4252</v>
      </c>
      <c r="F123" s="14" t="s">
        <v>4253</v>
      </c>
      <c r="G123" s="255" t="s">
        <v>4254</v>
      </c>
      <c r="H123" s="238"/>
      <c r="I123" s="232"/>
      <c r="J123" s="236"/>
    </row>
    <row r="124" spans="1:10" ht="39.6">
      <c r="A124" s="266">
        <v>103</v>
      </c>
      <c r="B124" s="255" t="s">
        <v>4255</v>
      </c>
      <c r="C124" s="255" t="s">
        <v>63</v>
      </c>
      <c r="D124" s="263">
        <v>39</v>
      </c>
      <c r="E124" s="1271" t="s">
        <v>4256</v>
      </c>
      <c r="F124" s="255" t="s">
        <v>4257</v>
      </c>
      <c r="G124" s="255" t="s">
        <v>4187</v>
      </c>
      <c r="H124" s="238"/>
      <c r="I124" s="232"/>
      <c r="J124" s="236"/>
    </row>
    <row r="125" spans="1:10" ht="52.8">
      <c r="A125" s="266">
        <v>104</v>
      </c>
      <c r="B125" s="255" t="s">
        <v>4258</v>
      </c>
      <c r="C125" s="255" t="s">
        <v>63</v>
      </c>
      <c r="D125" s="263">
        <v>29.7</v>
      </c>
      <c r="E125" s="1271" t="s">
        <v>4259</v>
      </c>
      <c r="F125" s="14" t="s">
        <v>4144</v>
      </c>
      <c r="G125" s="255" t="s">
        <v>4260</v>
      </c>
      <c r="H125" s="238"/>
      <c r="I125" s="232"/>
      <c r="J125" s="236"/>
    </row>
    <row r="126" spans="1:10" ht="52.8">
      <c r="A126" s="266">
        <v>105</v>
      </c>
      <c r="B126" s="255" t="s">
        <v>2088</v>
      </c>
      <c r="C126" s="255" t="s">
        <v>63</v>
      </c>
      <c r="D126" s="263">
        <v>84</v>
      </c>
      <c r="E126" s="1271" t="s">
        <v>4261</v>
      </c>
      <c r="F126" s="14" t="s">
        <v>4144</v>
      </c>
      <c r="G126" s="255" t="s">
        <v>4262</v>
      </c>
      <c r="H126" s="238"/>
      <c r="I126" s="232"/>
      <c r="J126" s="236"/>
    </row>
    <row r="127" spans="1:10" s="187" customFormat="1" ht="52.8">
      <c r="A127" s="266">
        <v>106</v>
      </c>
      <c r="B127" s="255" t="s">
        <v>4263</v>
      </c>
      <c r="C127" s="255" t="s">
        <v>63</v>
      </c>
      <c r="D127" s="263">
        <v>439</v>
      </c>
      <c r="E127" s="1271" t="s">
        <v>4264</v>
      </c>
      <c r="F127" s="14" t="s">
        <v>4161</v>
      </c>
      <c r="G127" s="255" t="s">
        <v>4265</v>
      </c>
      <c r="H127" s="238"/>
      <c r="I127" s="232"/>
      <c r="J127" s="236"/>
    </row>
    <row r="128" spans="1:10" ht="26.4">
      <c r="A128" s="266">
        <v>107</v>
      </c>
      <c r="B128" s="255" t="s">
        <v>4266</v>
      </c>
      <c r="C128" s="255" t="s">
        <v>63</v>
      </c>
      <c r="D128" s="263">
        <v>70</v>
      </c>
      <c r="E128" s="1271" t="s">
        <v>4267</v>
      </c>
      <c r="F128" s="255" t="s">
        <v>4268</v>
      </c>
      <c r="G128" s="255" t="s">
        <v>4254</v>
      </c>
      <c r="H128" s="238"/>
      <c r="I128" s="232"/>
      <c r="J128" s="236"/>
    </row>
    <row r="129" spans="1:10" ht="79.2">
      <c r="A129" s="266">
        <v>108</v>
      </c>
      <c r="B129" s="255" t="s">
        <v>4269</v>
      </c>
      <c r="C129" s="255" t="s">
        <v>63</v>
      </c>
      <c r="D129" s="263">
        <v>189.5</v>
      </c>
      <c r="E129" s="207" t="s">
        <v>4270</v>
      </c>
      <c r="F129" s="258" t="s">
        <v>4003</v>
      </c>
      <c r="G129" s="255" t="s">
        <v>4271</v>
      </c>
      <c r="H129" s="238"/>
      <c r="I129" s="232"/>
      <c r="J129" s="236"/>
    </row>
    <row r="130" spans="1:10" ht="79.2">
      <c r="A130" s="266">
        <v>109</v>
      </c>
      <c r="B130" s="255" t="s">
        <v>4272</v>
      </c>
      <c r="C130" s="255" t="s">
        <v>63</v>
      </c>
      <c r="D130" s="263">
        <v>274</v>
      </c>
      <c r="E130" s="1271" t="s">
        <v>4273</v>
      </c>
      <c r="F130" s="255" t="s">
        <v>4274</v>
      </c>
      <c r="G130" s="255" t="s">
        <v>4275</v>
      </c>
      <c r="H130" s="238"/>
      <c r="I130" s="232"/>
      <c r="J130" s="236"/>
    </row>
    <row r="131" spans="1:10" ht="79.2">
      <c r="A131" s="266">
        <v>110</v>
      </c>
      <c r="B131" s="255" t="s">
        <v>4276</v>
      </c>
      <c r="C131" s="255" t="s">
        <v>63</v>
      </c>
      <c r="D131" s="263">
        <v>451.2</v>
      </c>
      <c r="E131" s="1271" t="s">
        <v>4277</v>
      </c>
      <c r="F131" s="255" t="s">
        <v>4274</v>
      </c>
      <c r="G131" s="255" t="s">
        <v>4275</v>
      </c>
      <c r="H131" s="238"/>
      <c r="I131" s="232"/>
      <c r="J131" s="236"/>
    </row>
    <row r="132" spans="1:10" ht="79.2">
      <c r="A132" s="266">
        <v>111</v>
      </c>
      <c r="B132" s="255" t="s">
        <v>4278</v>
      </c>
      <c r="C132" s="255" t="s">
        <v>63</v>
      </c>
      <c r="D132" s="263">
        <v>136.80000000000001</v>
      </c>
      <c r="E132" s="1271" t="s">
        <v>4279</v>
      </c>
      <c r="F132" s="14" t="s">
        <v>4175</v>
      </c>
      <c r="G132" s="255" t="s">
        <v>4280</v>
      </c>
      <c r="H132" s="238"/>
      <c r="I132" s="232"/>
      <c r="J132" s="236"/>
    </row>
    <row r="133" spans="1:10" ht="79.2">
      <c r="A133" s="266">
        <v>112</v>
      </c>
      <c r="B133" s="255" t="s">
        <v>4281</v>
      </c>
      <c r="C133" s="255" t="s">
        <v>63</v>
      </c>
      <c r="D133" s="263">
        <v>132.30000000000001</v>
      </c>
      <c r="E133" s="1271" t="s">
        <v>4282</v>
      </c>
      <c r="F133" s="14" t="s">
        <v>4175</v>
      </c>
      <c r="G133" s="255" t="s">
        <v>4280</v>
      </c>
      <c r="H133" s="238"/>
      <c r="I133" s="232"/>
      <c r="J133" s="236"/>
    </row>
    <row r="134" spans="1:10" s="187" customFormat="1" ht="66">
      <c r="A134" s="266">
        <v>113</v>
      </c>
      <c r="B134" s="255" t="s">
        <v>4283</v>
      </c>
      <c r="C134" s="255" t="s">
        <v>63</v>
      </c>
      <c r="D134" s="263">
        <v>1454</v>
      </c>
      <c r="E134" s="1271" t="s">
        <v>4284</v>
      </c>
      <c r="F134" s="255" t="s">
        <v>4285</v>
      </c>
      <c r="G134" s="255" t="s">
        <v>4286</v>
      </c>
      <c r="H134" s="238"/>
      <c r="I134" s="232"/>
      <c r="J134" s="236"/>
    </row>
    <row r="135" spans="1:10" ht="79.2">
      <c r="A135" s="266">
        <v>114</v>
      </c>
      <c r="B135" s="257" t="s">
        <v>4287</v>
      </c>
      <c r="C135" s="257" t="s">
        <v>63</v>
      </c>
      <c r="D135" s="266">
        <v>57</v>
      </c>
      <c r="E135" s="207" t="s">
        <v>4288</v>
      </c>
      <c r="F135" s="258" t="s">
        <v>4101</v>
      </c>
      <c r="G135" s="257" t="s">
        <v>4289</v>
      </c>
      <c r="H135" s="238"/>
      <c r="I135" s="232"/>
      <c r="J135" s="236"/>
    </row>
    <row r="136" spans="1:10" ht="79.2">
      <c r="A136" s="266">
        <v>115</v>
      </c>
      <c r="B136" s="255" t="s">
        <v>4290</v>
      </c>
      <c r="C136" s="255" t="s">
        <v>63</v>
      </c>
      <c r="D136" s="263">
        <v>168</v>
      </c>
      <c r="E136" s="1271" t="s">
        <v>4291</v>
      </c>
      <c r="F136" s="255" t="s">
        <v>3999</v>
      </c>
      <c r="G136" s="255" t="s">
        <v>4292</v>
      </c>
      <c r="H136" s="238"/>
      <c r="I136" s="232"/>
      <c r="J136" s="236"/>
    </row>
    <row r="137" spans="1:10" ht="79.2">
      <c r="A137" s="266">
        <v>116</v>
      </c>
      <c r="B137" s="255" t="s">
        <v>1706</v>
      </c>
      <c r="C137" s="255" t="s">
        <v>63</v>
      </c>
      <c r="D137" s="263">
        <v>81.2</v>
      </c>
      <c r="E137" s="1271" t="s">
        <v>4293</v>
      </c>
      <c r="F137" s="255" t="s">
        <v>4294</v>
      </c>
      <c r="G137" s="255" t="s">
        <v>4295</v>
      </c>
      <c r="H137" s="238"/>
      <c r="I137" s="232"/>
      <c r="J137" s="236"/>
    </row>
    <row r="138" spans="1:10" ht="79.2">
      <c r="A138" s="266">
        <v>117</v>
      </c>
      <c r="B138" s="255" t="s">
        <v>4296</v>
      </c>
      <c r="C138" s="255" t="s">
        <v>63</v>
      </c>
      <c r="D138" s="263">
        <v>40.4</v>
      </c>
      <c r="E138" s="1271" t="s">
        <v>4297</v>
      </c>
      <c r="F138" s="255" t="s">
        <v>4298</v>
      </c>
      <c r="G138" s="255" t="s">
        <v>4299</v>
      </c>
      <c r="H138" s="238"/>
      <c r="I138" s="232"/>
      <c r="J138" s="236"/>
    </row>
    <row r="139" spans="1:10" ht="79.2">
      <c r="A139" s="266">
        <v>118</v>
      </c>
      <c r="B139" s="255" t="s">
        <v>4300</v>
      </c>
      <c r="C139" s="255" t="s">
        <v>63</v>
      </c>
      <c r="D139" s="263">
        <v>139.5</v>
      </c>
      <c r="E139" s="1271" t="s">
        <v>4301</v>
      </c>
      <c r="F139" s="255" t="s">
        <v>4285</v>
      </c>
      <c r="G139" s="255" t="s">
        <v>4302</v>
      </c>
      <c r="H139" s="238"/>
      <c r="I139" s="232"/>
      <c r="J139" s="236"/>
    </row>
    <row r="140" spans="1:10" ht="106.5" customHeight="1">
      <c r="A140" s="266">
        <v>119</v>
      </c>
      <c r="B140" s="255" t="s">
        <v>4303</v>
      </c>
      <c r="C140" s="255" t="s">
        <v>4304</v>
      </c>
      <c r="D140" s="263">
        <v>265</v>
      </c>
      <c r="E140" s="1271" t="s">
        <v>4305</v>
      </c>
      <c r="F140" s="14" t="s">
        <v>4164</v>
      </c>
      <c r="G140" s="255" t="s">
        <v>4306</v>
      </c>
      <c r="H140" s="238"/>
      <c r="I140" s="232"/>
      <c r="J140" s="236"/>
    </row>
    <row r="141" spans="1:10" ht="92.4">
      <c r="A141" s="266">
        <v>120</v>
      </c>
      <c r="B141" s="257" t="s">
        <v>4307</v>
      </c>
      <c r="C141" s="257" t="s">
        <v>220</v>
      </c>
      <c r="D141" s="266">
        <v>129.6</v>
      </c>
      <c r="E141" s="207" t="s">
        <v>4308</v>
      </c>
      <c r="F141" s="258" t="s">
        <v>4030</v>
      </c>
      <c r="G141" s="257" t="s">
        <v>4309</v>
      </c>
      <c r="H141" s="238"/>
      <c r="I141" s="232"/>
      <c r="J141" s="236"/>
    </row>
    <row r="142" spans="1:10" ht="79.2">
      <c r="A142" s="266">
        <v>121</v>
      </c>
      <c r="B142" s="257" t="s">
        <v>4310</v>
      </c>
      <c r="C142" s="257" t="s">
        <v>220</v>
      </c>
      <c r="D142" s="266">
        <v>227.8</v>
      </c>
      <c r="E142" s="1275" t="s">
        <v>4311</v>
      </c>
      <c r="F142" s="258" t="s">
        <v>4030</v>
      </c>
      <c r="G142" s="257" t="s">
        <v>4117</v>
      </c>
      <c r="H142" s="238"/>
      <c r="I142" s="232"/>
      <c r="J142" s="236"/>
    </row>
    <row r="143" spans="1:10" ht="79.2">
      <c r="A143" s="266">
        <v>122</v>
      </c>
      <c r="B143" s="257" t="s">
        <v>4312</v>
      </c>
      <c r="C143" s="257" t="s">
        <v>220</v>
      </c>
      <c r="D143" s="266">
        <v>56.1</v>
      </c>
      <c r="E143" s="207" t="s">
        <v>4313</v>
      </c>
      <c r="F143" s="258" t="s">
        <v>4030</v>
      </c>
      <c r="G143" s="257" t="s">
        <v>4117</v>
      </c>
      <c r="H143" s="238"/>
      <c r="I143" s="232"/>
      <c r="J143" s="236"/>
    </row>
    <row r="144" spans="1:10" ht="79.2">
      <c r="A144" s="266">
        <v>123</v>
      </c>
      <c r="B144" s="257" t="s">
        <v>4314</v>
      </c>
      <c r="C144" s="257" t="s">
        <v>220</v>
      </c>
      <c r="D144" s="266">
        <v>525.1</v>
      </c>
      <c r="E144" s="207" t="s">
        <v>4315</v>
      </c>
      <c r="F144" s="257" t="s">
        <v>4316</v>
      </c>
      <c r="G144" s="257" t="s">
        <v>4317</v>
      </c>
      <c r="H144" s="238"/>
      <c r="I144" s="232"/>
      <c r="J144" s="236"/>
    </row>
    <row r="145" spans="1:10" ht="92.4">
      <c r="A145" s="266">
        <v>124</v>
      </c>
      <c r="B145" s="257" t="s">
        <v>4318</v>
      </c>
      <c r="C145" s="257" t="s">
        <v>220</v>
      </c>
      <c r="D145" s="266">
        <v>40.9</v>
      </c>
      <c r="E145" s="207" t="s">
        <v>4319</v>
      </c>
      <c r="F145" s="257" t="s">
        <v>4320</v>
      </c>
      <c r="G145" s="257" t="s">
        <v>4122</v>
      </c>
      <c r="H145" s="238"/>
      <c r="I145" s="232"/>
      <c r="J145" s="236"/>
    </row>
    <row r="146" spans="1:10" s="187" customFormat="1">
      <c r="A146" s="264"/>
      <c r="B146" s="256" t="s">
        <v>52</v>
      </c>
      <c r="C146" s="256">
        <v>62</v>
      </c>
      <c r="D146" s="264">
        <v>33758.699999999997</v>
      </c>
      <c r="E146" s="1272"/>
      <c r="F146" s="256"/>
      <c r="G146" s="256"/>
      <c r="H146" s="253"/>
      <c r="I146" s="232"/>
      <c r="J146" s="235"/>
    </row>
    <row r="147" spans="1:10" s="187" customFormat="1" ht="158.4">
      <c r="A147" s="12">
        <v>125</v>
      </c>
      <c r="B147" s="255" t="s">
        <v>4321</v>
      </c>
      <c r="C147" s="255" t="s">
        <v>3947</v>
      </c>
      <c r="D147" s="263">
        <v>76</v>
      </c>
      <c r="E147" s="1271" t="s">
        <v>4322</v>
      </c>
      <c r="F147" s="14" t="s">
        <v>4161</v>
      </c>
      <c r="G147" s="255" t="s">
        <v>4323</v>
      </c>
      <c r="H147" s="238"/>
      <c r="I147" s="232"/>
      <c r="J147" s="236"/>
    </row>
    <row r="148" spans="1:10" s="187" customFormat="1" ht="66">
      <c r="A148" s="12">
        <v>126</v>
      </c>
      <c r="B148" s="255" t="s">
        <v>4324</v>
      </c>
      <c r="C148" s="255" t="s">
        <v>3947</v>
      </c>
      <c r="D148" s="263">
        <v>14.6</v>
      </c>
      <c r="E148" s="1271" t="s">
        <v>4325</v>
      </c>
      <c r="F148" s="14" t="s">
        <v>4013</v>
      </c>
      <c r="G148" s="255" t="s">
        <v>4326</v>
      </c>
      <c r="H148" s="238"/>
      <c r="I148" s="232"/>
      <c r="J148" s="236"/>
    </row>
    <row r="149" spans="1:10" s="187" customFormat="1" ht="250.8">
      <c r="A149" s="266">
        <v>127</v>
      </c>
      <c r="B149" s="257" t="s">
        <v>4327</v>
      </c>
      <c r="C149" s="257" t="s">
        <v>3947</v>
      </c>
      <c r="D149" s="266">
        <v>173.9</v>
      </c>
      <c r="E149" s="1114" t="s">
        <v>4328</v>
      </c>
      <c r="F149" s="258" t="s">
        <v>4030</v>
      </c>
      <c r="G149" s="257" t="s">
        <v>4329</v>
      </c>
      <c r="H149" s="238"/>
      <c r="I149" s="232"/>
      <c r="J149" s="236"/>
    </row>
    <row r="150" spans="1:10" ht="145.19999999999999">
      <c r="A150" s="266">
        <v>128</v>
      </c>
      <c r="B150" s="255" t="s">
        <v>4330</v>
      </c>
      <c r="C150" s="255" t="s">
        <v>3947</v>
      </c>
      <c r="D150" s="263">
        <v>117</v>
      </c>
      <c r="E150" s="1271" t="s">
        <v>4331</v>
      </c>
      <c r="F150" s="14" t="s">
        <v>4161</v>
      </c>
      <c r="G150" s="255" t="s">
        <v>4332</v>
      </c>
      <c r="H150" s="238"/>
      <c r="I150" s="232"/>
      <c r="J150" s="236"/>
    </row>
    <row r="151" spans="1:10" ht="66">
      <c r="A151" s="12">
        <v>129</v>
      </c>
      <c r="B151" s="255" t="s">
        <v>4333</v>
      </c>
      <c r="C151" s="255" t="s">
        <v>3947</v>
      </c>
      <c r="D151" s="263">
        <v>11.6</v>
      </c>
      <c r="E151" s="1271" t="s">
        <v>4334</v>
      </c>
      <c r="F151" s="14" t="s">
        <v>4013</v>
      </c>
      <c r="G151" s="255" t="s">
        <v>4335</v>
      </c>
      <c r="H151" s="238"/>
      <c r="I151" s="232"/>
      <c r="J151" s="236"/>
    </row>
    <row r="152" spans="1:10" ht="105.6">
      <c r="A152" s="12">
        <v>130</v>
      </c>
      <c r="B152" s="255" t="s">
        <v>4336</v>
      </c>
      <c r="C152" s="255" t="s">
        <v>3947</v>
      </c>
      <c r="D152" s="263">
        <v>836.5</v>
      </c>
      <c r="E152" s="1271" t="s">
        <v>4337</v>
      </c>
      <c r="F152" s="14" t="s">
        <v>4175</v>
      </c>
      <c r="G152" s="255" t="s">
        <v>4338</v>
      </c>
      <c r="H152" s="238"/>
      <c r="I152" s="232"/>
      <c r="J152" s="236"/>
    </row>
    <row r="153" spans="1:10" ht="26.4">
      <c r="A153" s="266">
        <v>131</v>
      </c>
      <c r="B153" s="255" t="s">
        <v>4339</v>
      </c>
      <c r="C153" s="255" t="s">
        <v>3947</v>
      </c>
      <c r="D153" s="263">
        <v>452</v>
      </c>
      <c r="E153" s="1271" t="s">
        <v>4340</v>
      </c>
      <c r="F153" s="14" t="s">
        <v>4341</v>
      </c>
      <c r="G153" s="255" t="s">
        <v>4342</v>
      </c>
      <c r="H153" s="238"/>
      <c r="I153" s="232"/>
      <c r="J153" s="236"/>
    </row>
    <row r="154" spans="1:10" ht="105.6">
      <c r="A154" s="12">
        <v>132</v>
      </c>
      <c r="B154" s="255" t="s">
        <v>4343</v>
      </c>
      <c r="C154" s="255" t="s">
        <v>3947</v>
      </c>
      <c r="D154" s="263">
        <v>271</v>
      </c>
      <c r="E154" s="1271" t="s">
        <v>4344</v>
      </c>
      <c r="F154" s="14" t="s">
        <v>4013</v>
      </c>
      <c r="G154" s="255" t="s">
        <v>4345</v>
      </c>
      <c r="H154" s="238"/>
      <c r="I154" s="232"/>
      <c r="J154" s="236"/>
    </row>
    <row r="155" spans="1:10" ht="52.8">
      <c r="A155" s="12">
        <v>133</v>
      </c>
      <c r="B155" s="255" t="s">
        <v>4346</v>
      </c>
      <c r="C155" s="255" t="s">
        <v>3947</v>
      </c>
      <c r="D155" s="263">
        <v>185</v>
      </c>
      <c r="E155" s="207" t="s">
        <v>4347</v>
      </c>
      <c r="F155" s="258" t="s">
        <v>4348</v>
      </c>
      <c r="G155" s="255" t="s">
        <v>4349</v>
      </c>
      <c r="H155" s="238"/>
      <c r="I155" s="232"/>
      <c r="J155" s="236"/>
    </row>
    <row r="156" spans="1:10" ht="52.8">
      <c r="A156" s="266">
        <v>134</v>
      </c>
      <c r="B156" s="257" t="s">
        <v>4350</v>
      </c>
      <c r="C156" s="257" t="s">
        <v>3947</v>
      </c>
      <c r="D156" s="266">
        <v>92.5</v>
      </c>
      <c r="E156" s="207" t="s">
        <v>4351</v>
      </c>
      <c r="F156" s="258" t="s">
        <v>4101</v>
      </c>
      <c r="G156" s="257" t="s">
        <v>4352</v>
      </c>
      <c r="H156" s="238"/>
      <c r="I156" s="232"/>
      <c r="J156" s="236"/>
    </row>
    <row r="157" spans="1:10" ht="52.8">
      <c r="A157" s="266">
        <v>135</v>
      </c>
      <c r="B157" s="255" t="s">
        <v>4353</v>
      </c>
      <c r="C157" s="255" t="s">
        <v>3947</v>
      </c>
      <c r="D157" s="263">
        <v>191</v>
      </c>
      <c r="E157" s="1271" t="s">
        <v>4354</v>
      </c>
      <c r="F157" s="14" t="s">
        <v>4355</v>
      </c>
      <c r="G157" s="255" t="s">
        <v>4342</v>
      </c>
      <c r="H157" s="238"/>
      <c r="I157" s="232"/>
      <c r="J157" s="236"/>
    </row>
    <row r="158" spans="1:10" ht="52.8">
      <c r="A158" s="12">
        <v>136</v>
      </c>
      <c r="B158" s="255" t="s">
        <v>4356</v>
      </c>
      <c r="C158" s="255" t="s">
        <v>3947</v>
      </c>
      <c r="D158" s="263">
        <v>63</v>
      </c>
      <c r="E158" s="207" t="s">
        <v>4357</v>
      </c>
      <c r="F158" s="258" t="s">
        <v>4003</v>
      </c>
      <c r="G158" s="255" t="s">
        <v>4349</v>
      </c>
      <c r="H158" s="238"/>
      <c r="I158" s="232"/>
      <c r="J158" s="236"/>
    </row>
    <row r="159" spans="1:10" ht="39.6">
      <c r="A159" s="12">
        <v>137</v>
      </c>
      <c r="B159" s="255" t="s">
        <v>4358</v>
      </c>
      <c r="C159" s="255" t="s">
        <v>3947</v>
      </c>
      <c r="D159" s="263">
        <v>687</v>
      </c>
      <c r="E159" s="207" t="s">
        <v>4359</v>
      </c>
      <c r="F159" s="258" t="s">
        <v>4360</v>
      </c>
      <c r="G159" s="255" t="s">
        <v>4205</v>
      </c>
      <c r="H159" s="238"/>
      <c r="I159" s="232"/>
      <c r="J159" s="236"/>
    </row>
    <row r="160" spans="1:10" ht="52.8">
      <c r="A160" s="266">
        <v>138</v>
      </c>
      <c r="B160" s="255" t="s">
        <v>4361</v>
      </c>
      <c r="C160" s="255" t="s">
        <v>3947</v>
      </c>
      <c r="D160" s="263">
        <v>40</v>
      </c>
      <c r="E160" s="207" t="s">
        <v>4362</v>
      </c>
      <c r="F160" s="258" t="s">
        <v>4363</v>
      </c>
      <c r="G160" s="255" t="s">
        <v>4349</v>
      </c>
      <c r="H160" s="238"/>
      <c r="I160" s="232"/>
      <c r="J160" s="236"/>
    </row>
    <row r="161" spans="1:10" ht="39.6">
      <c r="A161" s="12">
        <v>139</v>
      </c>
      <c r="B161" s="255" t="s">
        <v>4364</v>
      </c>
      <c r="C161" s="255" t="s">
        <v>3947</v>
      </c>
      <c r="D161" s="263">
        <v>52</v>
      </c>
      <c r="E161" s="1271" t="s">
        <v>4365</v>
      </c>
      <c r="F161" s="14" t="s">
        <v>4366</v>
      </c>
      <c r="G161" s="255" t="s">
        <v>4367</v>
      </c>
      <c r="H161" s="238"/>
      <c r="I161" s="232"/>
      <c r="J161" s="236"/>
    </row>
    <row r="162" spans="1:10" ht="52.8">
      <c r="A162" s="12">
        <v>140</v>
      </c>
      <c r="B162" s="255" t="s">
        <v>4368</v>
      </c>
      <c r="C162" s="255" t="s">
        <v>3947</v>
      </c>
      <c r="D162" s="263">
        <v>35.200000000000003</v>
      </c>
      <c r="E162" s="1271" t="s">
        <v>4369</v>
      </c>
      <c r="F162" s="255" t="s">
        <v>4370</v>
      </c>
      <c r="G162" s="255" t="s">
        <v>4349</v>
      </c>
      <c r="H162" s="238"/>
      <c r="I162" s="232"/>
      <c r="J162" s="236"/>
    </row>
    <row r="163" spans="1:10" ht="79.2">
      <c r="A163" s="266">
        <v>141</v>
      </c>
      <c r="B163" s="255" t="s">
        <v>4371</v>
      </c>
      <c r="C163" s="255" t="s">
        <v>3947</v>
      </c>
      <c r="D163" s="263">
        <v>120</v>
      </c>
      <c r="E163" s="1271" t="s">
        <v>4372</v>
      </c>
      <c r="F163" s="14" t="s">
        <v>4373</v>
      </c>
      <c r="G163" s="255" t="s">
        <v>4342</v>
      </c>
      <c r="H163" s="238"/>
      <c r="I163" s="232"/>
      <c r="J163" s="236"/>
    </row>
    <row r="164" spans="1:10" ht="250.8">
      <c r="A164" s="266">
        <v>142</v>
      </c>
      <c r="B164" s="257" t="s">
        <v>4374</v>
      </c>
      <c r="C164" s="257" t="s">
        <v>3947</v>
      </c>
      <c r="D164" s="266">
        <v>2405.12</v>
      </c>
      <c r="E164" s="207" t="s">
        <v>4375</v>
      </c>
      <c r="F164" s="257" t="s">
        <v>4376</v>
      </c>
      <c r="G164" s="257" t="s">
        <v>4377</v>
      </c>
      <c r="H164" s="238"/>
      <c r="I164" s="232"/>
      <c r="J164" s="236"/>
    </row>
    <row r="165" spans="1:10" ht="105.6">
      <c r="A165" s="12">
        <v>143</v>
      </c>
      <c r="B165" s="255" t="s">
        <v>4378</v>
      </c>
      <c r="C165" s="255" t="s">
        <v>3947</v>
      </c>
      <c r="D165" s="263">
        <v>214</v>
      </c>
      <c r="E165" s="1271" t="s">
        <v>4379</v>
      </c>
      <c r="F165" s="14" t="s">
        <v>4380</v>
      </c>
      <c r="G165" s="255" t="s">
        <v>4381</v>
      </c>
      <c r="H165" s="238"/>
      <c r="I165" s="232"/>
      <c r="J165" s="236"/>
    </row>
    <row r="166" spans="1:10" ht="39.6">
      <c r="A166" s="12">
        <v>144</v>
      </c>
      <c r="B166" s="257" t="s">
        <v>4382</v>
      </c>
      <c r="C166" s="257" t="s">
        <v>3947</v>
      </c>
      <c r="D166" s="266">
        <v>49.5</v>
      </c>
      <c r="E166" s="207" t="s">
        <v>4383</v>
      </c>
      <c r="F166" s="258" t="s">
        <v>4101</v>
      </c>
      <c r="G166" s="257" t="s">
        <v>4352</v>
      </c>
      <c r="H166" s="238"/>
      <c r="I166" s="232"/>
      <c r="J166" s="236"/>
    </row>
    <row r="167" spans="1:10" ht="26.4">
      <c r="A167" s="266">
        <v>145</v>
      </c>
      <c r="B167" s="255" t="s">
        <v>4384</v>
      </c>
      <c r="C167" s="255" t="s">
        <v>3947</v>
      </c>
      <c r="D167" s="263">
        <v>553</v>
      </c>
      <c r="E167" s="1271" t="s">
        <v>4385</v>
      </c>
      <c r="F167" s="14" t="s">
        <v>4386</v>
      </c>
      <c r="G167" s="255" t="s">
        <v>4342</v>
      </c>
      <c r="H167" s="238"/>
      <c r="I167" s="232"/>
      <c r="J167" s="236"/>
    </row>
    <row r="168" spans="1:10" ht="39.6">
      <c r="A168" s="12">
        <v>146</v>
      </c>
      <c r="B168" s="255" t="s">
        <v>4387</v>
      </c>
      <c r="C168" s="255" t="s">
        <v>3947</v>
      </c>
      <c r="D168" s="263">
        <v>915</v>
      </c>
      <c r="E168" s="1271" t="s">
        <v>4388</v>
      </c>
      <c r="F168" s="14" t="s">
        <v>4161</v>
      </c>
      <c r="G168" s="255" t="s">
        <v>4389</v>
      </c>
      <c r="H168" s="238"/>
      <c r="I168" s="232"/>
      <c r="J168" s="236"/>
    </row>
    <row r="169" spans="1:10" ht="39.6">
      <c r="A169" s="12">
        <v>147</v>
      </c>
      <c r="B169" s="255" t="s">
        <v>4390</v>
      </c>
      <c r="C169" s="255" t="s">
        <v>3947</v>
      </c>
      <c r="D169" s="263">
        <v>29</v>
      </c>
      <c r="E169" s="1271" t="s">
        <v>4391</v>
      </c>
      <c r="F169" s="14" t="s">
        <v>4366</v>
      </c>
      <c r="G169" s="255" t="s">
        <v>4367</v>
      </c>
      <c r="H169" s="238"/>
      <c r="I169" s="232"/>
      <c r="J169" s="236"/>
    </row>
    <row r="170" spans="1:10" ht="66">
      <c r="A170" s="266">
        <v>148</v>
      </c>
      <c r="B170" s="255" t="s">
        <v>4392</v>
      </c>
      <c r="C170" s="255" t="s">
        <v>3947</v>
      </c>
      <c r="D170" s="263">
        <v>591</v>
      </c>
      <c r="E170" s="1271" t="s">
        <v>4393</v>
      </c>
      <c r="F170" s="255" t="s">
        <v>4285</v>
      </c>
      <c r="G170" s="255" t="s">
        <v>4394</v>
      </c>
      <c r="H170" s="238"/>
      <c r="I170" s="232"/>
      <c r="J170" s="236"/>
    </row>
    <row r="171" spans="1:10" ht="66">
      <c r="A171" s="266">
        <v>149</v>
      </c>
      <c r="B171" s="255" t="s">
        <v>4395</v>
      </c>
      <c r="C171" s="255" t="s">
        <v>3947</v>
      </c>
      <c r="D171" s="263">
        <v>45.5</v>
      </c>
      <c r="E171" s="207" t="s">
        <v>4396</v>
      </c>
      <c r="F171" s="258" t="s">
        <v>4003</v>
      </c>
      <c r="G171" s="255" t="s">
        <v>4215</v>
      </c>
      <c r="H171" s="238"/>
      <c r="I171" s="232"/>
      <c r="J171" s="236"/>
    </row>
    <row r="172" spans="1:10" s="187" customFormat="1" ht="79.2">
      <c r="A172" s="12">
        <v>150</v>
      </c>
      <c r="B172" s="255" t="s">
        <v>4397</v>
      </c>
      <c r="C172" s="255" t="s">
        <v>3947</v>
      </c>
      <c r="D172" s="263">
        <v>85</v>
      </c>
      <c r="E172" s="207" t="s">
        <v>4398</v>
      </c>
      <c r="F172" s="258" t="s">
        <v>4003</v>
      </c>
      <c r="G172" s="255" t="s">
        <v>4399</v>
      </c>
      <c r="H172" s="238"/>
      <c r="I172" s="232"/>
      <c r="J172" s="236"/>
    </row>
    <row r="173" spans="1:10" ht="79.2">
      <c r="A173" s="12">
        <v>151</v>
      </c>
      <c r="B173" s="257" t="s">
        <v>4400</v>
      </c>
      <c r="C173" s="257" t="s">
        <v>3947</v>
      </c>
      <c r="D173" s="266">
        <v>57.1</v>
      </c>
      <c r="E173" s="207" t="s">
        <v>4401</v>
      </c>
      <c r="F173" s="258" t="s">
        <v>4030</v>
      </c>
      <c r="G173" s="257" t="s">
        <v>4034</v>
      </c>
      <c r="H173" s="238"/>
      <c r="I173" s="232"/>
      <c r="J173" s="236"/>
    </row>
    <row r="174" spans="1:10" ht="79.2">
      <c r="A174" s="266">
        <v>152</v>
      </c>
      <c r="B174" s="255" t="s">
        <v>4402</v>
      </c>
      <c r="C174" s="255" t="s">
        <v>3947</v>
      </c>
      <c r="D174" s="263">
        <v>8.5</v>
      </c>
      <c r="E174" s="1271" t="s">
        <v>4403</v>
      </c>
      <c r="F174" s="255" t="s">
        <v>4404</v>
      </c>
      <c r="G174" s="255" t="s">
        <v>4405</v>
      </c>
      <c r="H174" s="238"/>
      <c r="I174" s="232"/>
      <c r="J174" s="236"/>
    </row>
    <row r="175" spans="1:10" ht="79.2">
      <c r="A175" s="12">
        <v>153</v>
      </c>
      <c r="B175" s="255" t="s">
        <v>4406</v>
      </c>
      <c r="C175" s="255" t="s">
        <v>3947</v>
      </c>
      <c r="D175" s="263">
        <v>60</v>
      </c>
      <c r="E175" s="207" t="s">
        <v>4407</v>
      </c>
      <c r="F175" s="258" t="s">
        <v>4408</v>
      </c>
      <c r="G175" s="255" t="s">
        <v>4409</v>
      </c>
      <c r="H175" s="238"/>
      <c r="I175" s="232"/>
      <c r="J175" s="236"/>
    </row>
    <row r="176" spans="1:10" ht="79.2">
      <c r="A176" s="12">
        <v>154</v>
      </c>
      <c r="B176" s="257" t="s">
        <v>4410</v>
      </c>
      <c r="C176" s="257" t="s">
        <v>3947</v>
      </c>
      <c r="D176" s="266">
        <v>126.4</v>
      </c>
      <c r="E176" s="207" t="s">
        <v>4411</v>
      </c>
      <c r="F176" s="257" t="s">
        <v>4412</v>
      </c>
      <c r="G176" s="257" t="s">
        <v>4317</v>
      </c>
      <c r="H176" s="238"/>
      <c r="I176" s="232"/>
      <c r="J176" s="236"/>
    </row>
    <row r="177" spans="1:10" ht="92.4">
      <c r="A177" s="266">
        <v>155</v>
      </c>
      <c r="B177" s="257" t="s">
        <v>4413</v>
      </c>
      <c r="C177" s="257" t="s">
        <v>3947</v>
      </c>
      <c r="D177" s="266">
        <v>4.9000000000000004</v>
      </c>
      <c r="E177" s="207" t="s">
        <v>4414</v>
      </c>
      <c r="F177" s="257" t="s">
        <v>4414</v>
      </c>
      <c r="G177" s="257" t="s">
        <v>4122</v>
      </c>
      <c r="H177" s="238"/>
      <c r="I177" s="232"/>
      <c r="J177" s="236"/>
    </row>
    <row r="178" spans="1:10" ht="92.4">
      <c r="A178" s="266">
        <v>156</v>
      </c>
      <c r="B178" s="257" t="s">
        <v>4415</v>
      </c>
      <c r="C178" s="257" t="s">
        <v>3947</v>
      </c>
      <c r="D178" s="266">
        <v>3</v>
      </c>
      <c r="E178" s="207" t="s">
        <v>4414</v>
      </c>
      <c r="F178" s="257" t="s">
        <v>4414</v>
      </c>
      <c r="G178" s="257" t="s">
        <v>4122</v>
      </c>
      <c r="H178" s="238"/>
      <c r="I178" s="232"/>
      <c r="J178" s="236"/>
    </row>
    <row r="179" spans="1:10" ht="77.25" customHeight="1">
      <c r="A179" s="266">
        <v>157</v>
      </c>
      <c r="B179" s="257" t="s">
        <v>4416</v>
      </c>
      <c r="C179" s="257" t="s">
        <v>3947</v>
      </c>
      <c r="D179" s="266">
        <v>41.5</v>
      </c>
      <c r="E179" s="207" t="s">
        <v>4417</v>
      </c>
      <c r="F179" s="257" t="s">
        <v>4418</v>
      </c>
      <c r="G179" s="257" t="s">
        <v>4134</v>
      </c>
      <c r="H179" s="238"/>
      <c r="I179" s="232"/>
      <c r="J179" s="236"/>
    </row>
    <row r="180" spans="1:10">
      <c r="A180" s="264"/>
      <c r="B180" s="256" t="s">
        <v>52</v>
      </c>
      <c r="C180" s="256">
        <v>33</v>
      </c>
      <c r="D180" s="264">
        <v>8606.82</v>
      </c>
      <c r="E180" s="1272"/>
      <c r="F180" s="256"/>
      <c r="G180" s="256"/>
      <c r="H180" s="253"/>
      <c r="I180" s="232"/>
      <c r="J180" s="235"/>
    </row>
    <row r="181" spans="1:10" ht="66">
      <c r="A181" s="266">
        <v>158</v>
      </c>
      <c r="B181" s="257" t="s">
        <v>4419</v>
      </c>
      <c r="C181" s="257" t="s">
        <v>25</v>
      </c>
      <c r="D181" s="266">
        <v>29.2</v>
      </c>
      <c r="E181" s="207" t="s">
        <v>4420</v>
      </c>
      <c r="F181" s="258" t="s">
        <v>4030</v>
      </c>
      <c r="G181" s="257" t="s">
        <v>4421</v>
      </c>
      <c r="H181" s="238"/>
      <c r="I181" s="232"/>
      <c r="J181" s="236"/>
    </row>
    <row r="182" spans="1:10" ht="39.6">
      <c r="A182" s="266">
        <v>159</v>
      </c>
      <c r="B182" s="257" t="s">
        <v>4422</v>
      </c>
      <c r="C182" s="257" t="s">
        <v>25</v>
      </c>
      <c r="D182" s="266">
        <v>392</v>
      </c>
      <c r="E182" s="207" t="s">
        <v>4423</v>
      </c>
      <c r="F182" s="258" t="s">
        <v>4170</v>
      </c>
      <c r="G182" s="257" t="s">
        <v>4141</v>
      </c>
      <c r="H182" s="238"/>
      <c r="I182" s="232"/>
      <c r="J182" s="236"/>
    </row>
    <row r="183" spans="1:10" ht="26.4">
      <c r="A183" s="263">
        <v>160</v>
      </c>
      <c r="B183" s="255" t="s">
        <v>4424</v>
      </c>
      <c r="C183" s="255" t="s">
        <v>25</v>
      </c>
      <c r="D183" s="263">
        <v>335</v>
      </c>
      <c r="E183" s="207" t="s">
        <v>4425</v>
      </c>
      <c r="F183" s="258" t="s">
        <v>4426</v>
      </c>
      <c r="G183" s="255" t="s">
        <v>4205</v>
      </c>
      <c r="H183" s="238"/>
      <c r="I183" s="232"/>
      <c r="J183" s="236"/>
    </row>
    <row r="184" spans="1:10" s="237" customFormat="1" ht="26.4">
      <c r="A184" s="266">
        <v>161</v>
      </c>
      <c r="B184" s="257" t="s">
        <v>4427</v>
      </c>
      <c r="C184" s="257" t="s">
        <v>25</v>
      </c>
      <c r="D184" s="266">
        <v>56</v>
      </c>
      <c r="E184" s="207" t="s">
        <v>4428</v>
      </c>
      <c r="F184" s="258" t="s">
        <v>4208</v>
      </c>
      <c r="G184" s="257" t="s">
        <v>4168</v>
      </c>
      <c r="H184" s="238"/>
      <c r="I184" s="232"/>
      <c r="J184" s="236"/>
    </row>
    <row r="185" spans="1:10" ht="66">
      <c r="A185" s="266">
        <v>162</v>
      </c>
      <c r="B185" s="255" t="s">
        <v>4429</v>
      </c>
      <c r="C185" s="255" t="s">
        <v>25</v>
      </c>
      <c r="D185" s="263">
        <v>352</v>
      </c>
      <c r="E185" s="1271" t="s">
        <v>4430</v>
      </c>
      <c r="F185" s="14" t="s">
        <v>4355</v>
      </c>
      <c r="G185" s="255" t="s">
        <v>4205</v>
      </c>
      <c r="H185" s="238"/>
      <c r="I185" s="232"/>
      <c r="J185" s="236"/>
    </row>
    <row r="186" spans="1:10" ht="118.8">
      <c r="A186" s="266">
        <v>163</v>
      </c>
      <c r="B186" s="255" t="s">
        <v>4431</v>
      </c>
      <c r="C186" s="255" t="s">
        <v>25</v>
      </c>
      <c r="D186" s="263">
        <v>1366</v>
      </c>
      <c r="E186" s="1271" t="s">
        <v>4432</v>
      </c>
      <c r="F186" s="14" t="s">
        <v>4426</v>
      </c>
      <c r="G186" s="255" t="s">
        <v>4433</v>
      </c>
      <c r="H186" s="238"/>
      <c r="I186" s="232"/>
      <c r="J186" s="236"/>
    </row>
    <row r="187" spans="1:10" s="187" customFormat="1" ht="39.6">
      <c r="A187" s="263">
        <v>164</v>
      </c>
      <c r="B187" s="255" t="s">
        <v>4434</v>
      </c>
      <c r="C187" s="255" t="s">
        <v>25</v>
      </c>
      <c r="D187" s="263">
        <v>85.3</v>
      </c>
      <c r="E187" s="1271" t="s">
        <v>4435</v>
      </c>
      <c r="F187" s="255" t="s">
        <v>4436</v>
      </c>
      <c r="G187" s="255" t="s">
        <v>4205</v>
      </c>
      <c r="H187" s="238"/>
      <c r="I187" s="232"/>
      <c r="J187" s="236"/>
    </row>
    <row r="188" spans="1:10" ht="39.6">
      <c r="A188" s="266">
        <v>165</v>
      </c>
      <c r="B188" s="255" t="s">
        <v>388</v>
      </c>
      <c r="C188" s="255" t="s">
        <v>25</v>
      </c>
      <c r="D188" s="263">
        <v>698</v>
      </c>
      <c r="E188" s="1271" t="s">
        <v>4437</v>
      </c>
      <c r="F188" s="14" t="s">
        <v>4144</v>
      </c>
      <c r="G188" s="255" t="s">
        <v>4205</v>
      </c>
      <c r="H188" s="238"/>
      <c r="I188" s="232"/>
      <c r="J188" s="236"/>
    </row>
    <row r="189" spans="1:10" ht="52.8">
      <c r="A189" s="266">
        <v>166</v>
      </c>
      <c r="B189" s="257" t="s">
        <v>4438</v>
      </c>
      <c r="C189" s="257" t="s">
        <v>25</v>
      </c>
      <c r="D189" s="266">
        <v>48.2</v>
      </c>
      <c r="E189" s="207" t="s">
        <v>4439</v>
      </c>
      <c r="F189" s="258" t="s">
        <v>4137</v>
      </c>
      <c r="G189" s="257" t="s">
        <v>4440</v>
      </c>
      <c r="H189" s="238"/>
      <c r="I189" s="232"/>
      <c r="J189" s="236"/>
    </row>
    <row r="190" spans="1:10" ht="26.4">
      <c r="A190" s="266">
        <v>167</v>
      </c>
      <c r="B190" s="255" t="s">
        <v>4441</v>
      </c>
      <c r="C190" s="255" t="s">
        <v>25</v>
      </c>
      <c r="D190" s="263">
        <v>170</v>
      </c>
      <c r="E190" s="1271" t="s">
        <v>4442</v>
      </c>
      <c r="F190" s="14" t="s">
        <v>4175</v>
      </c>
      <c r="G190" s="255" t="s">
        <v>4352</v>
      </c>
      <c r="H190" s="238"/>
      <c r="I190" s="232"/>
      <c r="J190" s="236"/>
    </row>
    <row r="191" spans="1:10" ht="66">
      <c r="A191" s="263">
        <v>168</v>
      </c>
      <c r="B191" s="255" t="s">
        <v>4443</v>
      </c>
      <c r="C191" s="255" t="s">
        <v>25</v>
      </c>
      <c r="D191" s="263">
        <v>116</v>
      </c>
      <c r="E191" s="1271" t="s">
        <v>4444</v>
      </c>
      <c r="F191" s="14" t="s">
        <v>4226</v>
      </c>
      <c r="G191" s="255" t="s">
        <v>4445</v>
      </c>
      <c r="H191" s="238"/>
      <c r="I191" s="232"/>
      <c r="J191" s="236"/>
    </row>
    <row r="192" spans="1:10" ht="39.6">
      <c r="A192" s="266">
        <v>169</v>
      </c>
      <c r="B192" s="255" t="s">
        <v>4446</v>
      </c>
      <c r="C192" s="255" t="s">
        <v>25</v>
      </c>
      <c r="D192" s="263">
        <v>50</v>
      </c>
      <c r="E192" s="1271" t="s">
        <v>4447</v>
      </c>
      <c r="F192" s="14" t="s">
        <v>4448</v>
      </c>
      <c r="G192" s="255" t="s">
        <v>4254</v>
      </c>
      <c r="H192" s="238"/>
      <c r="I192" s="232"/>
      <c r="J192" s="236"/>
    </row>
    <row r="193" spans="1:10" ht="26.4">
      <c r="A193" s="266">
        <v>170</v>
      </c>
      <c r="B193" s="255" t="s">
        <v>4449</v>
      </c>
      <c r="C193" s="255" t="s">
        <v>25</v>
      </c>
      <c r="D193" s="263">
        <v>344</v>
      </c>
      <c r="E193" s="1271" t="s">
        <v>4450</v>
      </c>
      <c r="F193" s="14" t="s">
        <v>4426</v>
      </c>
      <c r="G193" s="255" t="s">
        <v>4352</v>
      </c>
      <c r="H193" s="238"/>
      <c r="I193" s="232"/>
      <c r="J193" s="236"/>
    </row>
    <row r="194" spans="1:10" s="187" customFormat="1" ht="39.6">
      <c r="A194" s="266">
        <v>171</v>
      </c>
      <c r="B194" s="257" t="s">
        <v>4451</v>
      </c>
      <c r="C194" s="257" t="s">
        <v>25</v>
      </c>
      <c r="D194" s="266">
        <v>72.2</v>
      </c>
      <c r="E194" s="207" t="s">
        <v>4452</v>
      </c>
      <c r="F194" s="258" t="s">
        <v>4137</v>
      </c>
      <c r="G194" s="257" t="s">
        <v>4165</v>
      </c>
      <c r="H194" s="238"/>
      <c r="I194" s="232"/>
      <c r="J194" s="236"/>
    </row>
    <row r="195" spans="1:10" ht="26.4">
      <c r="A195" s="263">
        <v>172</v>
      </c>
      <c r="B195" s="255" t="s">
        <v>4453</v>
      </c>
      <c r="C195" s="255" t="s">
        <v>25</v>
      </c>
      <c r="D195" s="263">
        <v>120</v>
      </c>
      <c r="E195" s="1271" t="s">
        <v>4454</v>
      </c>
      <c r="F195" s="14" t="s">
        <v>4152</v>
      </c>
      <c r="G195" s="255" t="s">
        <v>4141</v>
      </c>
      <c r="H195" s="238"/>
      <c r="I195" s="232"/>
      <c r="J195" s="236"/>
    </row>
    <row r="196" spans="1:10" ht="26.4">
      <c r="A196" s="266">
        <v>173</v>
      </c>
      <c r="B196" s="255" t="s">
        <v>4455</v>
      </c>
      <c r="C196" s="255" t="s">
        <v>25</v>
      </c>
      <c r="D196" s="263">
        <v>115</v>
      </c>
      <c r="E196" s="1271" t="s">
        <v>4456</v>
      </c>
      <c r="F196" s="14" t="s">
        <v>4195</v>
      </c>
      <c r="G196" s="255" t="s">
        <v>4352</v>
      </c>
      <c r="H196" s="238"/>
      <c r="I196" s="232"/>
      <c r="J196" s="236"/>
    </row>
    <row r="197" spans="1:10" ht="39.6">
      <c r="A197" s="266">
        <v>174</v>
      </c>
      <c r="B197" s="255" t="s">
        <v>4457</v>
      </c>
      <c r="C197" s="255" t="s">
        <v>25</v>
      </c>
      <c r="D197" s="263">
        <v>230</v>
      </c>
      <c r="E197" s="1271" t="s">
        <v>4458</v>
      </c>
      <c r="F197" s="14" t="s">
        <v>4459</v>
      </c>
      <c r="G197" s="255" t="s">
        <v>4254</v>
      </c>
      <c r="H197" s="238"/>
      <c r="I197" s="232"/>
      <c r="J197" s="236"/>
    </row>
    <row r="198" spans="1:10" ht="52.8">
      <c r="A198" s="266">
        <v>175</v>
      </c>
      <c r="B198" s="255" t="s">
        <v>4460</v>
      </c>
      <c r="C198" s="255" t="s">
        <v>25</v>
      </c>
      <c r="D198" s="263">
        <v>227</v>
      </c>
      <c r="E198" s="1271" t="s">
        <v>4461</v>
      </c>
      <c r="F198" s="14" t="s">
        <v>4161</v>
      </c>
      <c r="G198" s="255" t="s">
        <v>4462</v>
      </c>
      <c r="H198" s="238"/>
      <c r="I198" s="232"/>
      <c r="J198" s="236"/>
    </row>
    <row r="199" spans="1:10" ht="26.4">
      <c r="A199" s="263">
        <v>176</v>
      </c>
      <c r="B199" s="255" t="s">
        <v>685</v>
      </c>
      <c r="C199" s="255" t="s">
        <v>25</v>
      </c>
      <c r="D199" s="263">
        <v>787</v>
      </c>
      <c r="E199" s="1271" t="s">
        <v>4463</v>
      </c>
      <c r="F199" s="14" t="s">
        <v>4144</v>
      </c>
      <c r="G199" s="255" t="s">
        <v>4205</v>
      </c>
      <c r="H199" s="238"/>
      <c r="I199" s="232"/>
      <c r="J199" s="236"/>
    </row>
    <row r="200" spans="1:10" ht="26.4">
      <c r="A200" s="266">
        <v>177</v>
      </c>
      <c r="B200" s="255" t="s">
        <v>4464</v>
      </c>
      <c r="C200" s="255" t="s">
        <v>25</v>
      </c>
      <c r="D200" s="263">
        <v>815</v>
      </c>
      <c r="E200" s="1271" t="s">
        <v>4465</v>
      </c>
      <c r="F200" s="255" t="s">
        <v>4466</v>
      </c>
      <c r="G200" s="255" t="s">
        <v>4467</v>
      </c>
      <c r="H200" s="238"/>
      <c r="I200" s="232"/>
      <c r="J200" s="236"/>
    </row>
    <row r="201" spans="1:10" ht="39.6">
      <c r="A201" s="266">
        <v>178</v>
      </c>
      <c r="B201" s="255" t="s">
        <v>4468</v>
      </c>
      <c r="C201" s="255" t="s">
        <v>25</v>
      </c>
      <c r="D201" s="263">
        <v>29</v>
      </c>
      <c r="E201" s="1271" t="s">
        <v>4469</v>
      </c>
      <c r="F201" s="14" t="s">
        <v>4470</v>
      </c>
      <c r="G201" s="255" t="s">
        <v>4165</v>
      </c>
      <c r="H201" s="238"/>
      <c r="I201" s="232"/>
      <c r="J201" s="236"/>
    </row>
    <row r="202" spans="1:10" ht="26.4">
      <c r="A202" s="266">
        <v>179</v>
      </c>
      <c r="B202" s="255" t="s">
        <v>4471</v>
      </c>
      <c r="C202" s="255" t="s">
        <v>25</v>
      </c>
      <c r="D202" s="263">
        <v>428</v>
      </c>
      <c r="E202" s="1271" t="s">
        <v>4472</v>
      </c>
      <c r="F202" s="14" t="s">
        <v>4144</v>
      </c>
      <c r="G202" s="255" t="s">
        <v>4473</v>
      </c>
      <c r="H202" s="238"/>
      <c r="I202" s="232"/>
      <c r="J202" s="236"/>
    </row>
    <row r="203" spans="1:10" ht="26.4">
      <c r="A203" s="263">
        <v>180</v>
      </c>
      <c r="B203" s="255" t="s">
        <v>4474</v>
      </c>
      <c r="C203" s="255" t="s">
        <v>25</v>
      </c>
      <c r="D203" s="263">
        <v>10</v>
      </c>
      <c r="E203" s="207" t="s">
        <v>4475</v>
      </c>
      <c r="F203" s="257" t="s">
        <v>4476</v>
      </c>
      <c r="G203" s="255" t="s">
        <v>4165</v>
      </c>
      <c r="H203" s="238"/>
      <c r="I203" s="232"/>
      <c r="J203" s="236"/>
    </row>
    <row r="204" spans="1:10" s="187" customFormat="1" ht="39.6">
      <c r="A204" s="266">
        <v>181</v>
      </c>
      <c r="B204" s="255" t="s">
        <v>4477</v>
      </c>
      <c r="C204" s="255" t="s">
        <v>25</v>
      </c>
      <c r="D204" s="263">
        <v>543</v>
      </c>
      <c r="E204" s="1271" t="s">
        <v>4478</v>
      </c>
      <c r="F204" s="14" t="s">
        <v>4242</v>
      </c>
      <c r="G204" s="255" t="s">
        <v>4205</v>
      </c>
      <c r="H204" s="238"/>
      <c r="I204" s="232"/>
      <c r="J204" s="236"/>
    </row>
    <row r="205" spans="1:10" ht="39.6">
      <c r="A205" s="266">
        <v>182</v>
      </c>
      <c r="B205" s="255" t="s">
        <v>4479</v>
      </c>
      <c r="C205" s="255" t="s">
        <v>25</v>
      </c>
      <c r="D205" s="263">
        <v>6.8</v>
      </c>
      <c r="E205" s="1271" t="s">
        <v>4480</v>
      </c>
      <c r="F205" s="14" t="s">
        <v>4408</v>
      </c>
      <c r="G205" s="255" t="s">
        <v>4215</v>
      </c>
      <c r="H205" s="238"/>
      <c r="I205" s="232"/>
      <c r="J205" s="236"/>
    </row>
    <row r="206" spans="1:10" ht="105.6">
      <c r="A206" s="266">
        <v>183</v>
      </c>
      <c r="B206" s="255" t="s">
        <v>4481</v>
      </c>
      <c r="C206" s="255" t="s">
        <v>25</v>
      </c>
      <c r="D206" s="263">
        <v>345.04</v>
      </c>
      <c r="E206" s="1271" t="s">
        <v>4482</v>
      </c>
      <c r="F206" s="14" t="s">
        <v>4144</v>
      </c>
      <c r="G206" s="255" t="s">
        <v>4483</v>
      </c>
      <c r="H206" s="238"/>
      <c r="I206" s="232"/>
      <c r="J206" s="236"/>
    </row>
    <row r="207" spans="1:10" ht="66">
      <c r="A207" s="263">
        <v>184</v>
      </c>
      <c r="B207" s="255" t="s">
        <v>4484</v>
      </c>
      <c r="C207" s="255" t="s">
        <v>25</v>
      </c>
      <c r="D207" s="263">
        <v>287</v>
      </c>
      <c r="E207" s="1271" t="s">
        <v>4485</v>
      </c>
      <c r="F207" s="14" t="s">
        <v>4242</v>
      </c>
      <c r="G207" s="255" t="s">
        <v>4486</v>
      </c>
      <c r="H207" s="238"/>
      <c r="I207" s="232"/>
      <c r="J207" s="236"/>
    </row>
    <row r="208" spans="1:10" ht="198">
      <c r="A208" s="266">
        <v>185</v>
      </c>
      <c r="B208" s="255" t="s">
        <v>4487</v>
      </c>
      <c r="C208" s="255" t="s">
        <v>25</v>
      </c>
      <c r="D208" s="263">
        <v>14.5</v>
      </c>
      <c r="E208" s="1271" t="s">
        <v>4488</v>
      </c>
      <c r="F208" s="14" t="s">
        <v>4164</v>
      </c>
      <c r="G208" s="255" t="s">
        <v>4489</v>
      </c>
      <c r="H208" s="238"/>
      <c r="I208" s="232"/>
      <c r="J208" s="236"/>
    </row>
    <row r="209" spans="1:10" ht="79.2">
      <c r="A209" s="266">
        <v>186</v>
      </c>
      <c r="B209" s="255" t="s">
        <v>4490</v>
      </c>
      <c r="C209" s="255" t="s">
        <v>25</v>
      </c>
      <c r="D209" s="263">
        <v>102.9</v>
      </c>
      <c r="E209" s="1271" t="s">
        <v>4491</v>
      </c>
      <c r="F209" s="255" t="s">
        <v>4492</v>
      </c>
      <c r="G209" s="255" t="s">
        <v>4493</v>
      </c>
      <c r="H209" s="238"/>
      <c r="I209" s="232"/>
      <c r="J209" s="236"/>
    </row>
    <row r="210" spans="1:10" ht="79.2">
      <c r="A210" s="266">
        <v>187</v>
      </c>
      <c r="B210" s="257" t="s">
        <v>4494</v>
      </c>
      <c r="C210" s="257" t="s">
        <v>25</v>
      </c>
      <c r="D210" s="266">
        <v>145.69999999999999</v>
      </c>
      <c r="E210" s="207" t="s">
        <v>4495</v>
      </c>
      <c r="F210" s="258" t="s">
        <v>4496</v>
      </c>
      <c r="G210" s="257" t="s">
        <v>4497</v>
      </c>
      <c r="H210" s="238"/>
      <c r="I210" s="232"/>
      <c r="J210" s="236"/>
    </row>
    <row r="211" spans="1:10" ht="79.2">
      <c r="A211" s="263">
        <v>188</v>
      </c>
      <c r="B211" s="257" t="s">
        <v>4498</v>
      </c>
      <c r="C211" s="257" t="s">
        <v>25</v>
      </c>
      <c r="D211" s="266">
        <v>24</v>
      </c>
      <c r="E211" s="207" t="s">
        <v>4499</v>
      </c>
      <c r="F211" s="258" t="s">
        <v>4101</v>
      </c>
      <c r="G211" s="257" t="s">
        <v>4497</v>
      </c>
      <c r="H211" s="238"/>
      <c r="I211" s="232"/>
      <c r="J211" s="236"/>
    </row>
    <row r="212" spans="1:10" ht="79.2">
      <c r="A212" s="266">
        <v>189</v>
      </c>
      <c r="B212" s="255" t="s">
        <v>4500</v>
      </c>
      <c r="C212" s="255" t="s">
        <v>25</v>
      </c>
      <c r="D212" s="263">
        <v>22.8</v>
      </c>
      <c r="E212" s="1271" t="s">
        <v>4501</v>
      </c>
      <c r="F212" s="255" t="s">
        <v>4320</v>
      </c>
      <c r="G212" s="255" t="s">
        <v>4502</v>
      </c>
      <c r="H212" s="238"/>
      <c r="I212" s="232"/>
      <c r="J212" s="236"/>
    </row>
    <row r="213" spans="1:10" ht="79.2">
      <c r="A213" s="266">
        <v>190</v>
      </c>
      <c r="B213" s="255" t="s">
        <v>4503</v>
      </c>
      <c r="C213" s="255" t="s">
        <v>25</v>
      </c>
      <c r="D213" s="263">
        <v>228</v>
      </c>
      <c r="E213" s="1271" t="s">
        <v>4504</v>
      </c>
      <c r="F213" s="255" t="s">
        <v>4108</v>
      </c>
      <c r="G213" s="255" t="s">
        <v>4505</v>
      </c>
      <c r="H213" s="238"/>
      <c r="I213" s="232"/>
      <c r="J213" s="236"/>
    </row>
    <row r="214" spans="1:10" ht="79.2">
      <c r="A214" s="266">
        <v>191</v>
      </c>
      <c r="B214" s="255" t="s">
        <v>4506</v>
      </c>
      <c r="C214" s="255" t="s">
        <v>25</v>
      </c>
      <c r="D214" s="263">
        <v>174.3</v>
      </c>
      <c r="E214" s="1271" t="s">
        <v>4507</v>
      </c>
      <c r="F214" s="255" t="s">
        <v>4508</v>
      </c>
      <c r="G214" s="255" t="s">
        <v>4509</v>
      </c>
      <c r="H214" s="238"/>
      <c r="I214" s="232"/>
      <c r="J214" s="236"/>
    </row>
    <row r="215" spans="1:10" ht="92.4">
      <c r="A215" s="263">
        <v>192</v>
      </c>
      <c r="B215" s="255" t="s">
        <v>4510</v>
      </c>
      <c r="C215" s="255" t="s">
        <v>25</v>
      </c>
      <c r="D215" s="263">
        <v>74.7</v>
      </c>
      <c r="E215" s="1271" t="s">
        <v>4511</v>
      </c>
      <c r="F215" s="14" t="s">
        <v>4226</v>
      </c>
      <c r="G215" s="255" t="s">
        <v>4512</v>
      </c>
      <c r="H215" s="238"/>
      <c r="I215" s="232"/>
      <c r="J215" s="236"/>
    </row>
    <row r="216" spans="1:10" ht="92.4">
      <c r="A216" s="266">
        <v>193</v>
      </c>
      <c r="B216" s="255" t="s">
        <v>4513</v>
      </c>
      <c r="C216" s="255" t="s">
        <v>25</v>
      </c>
      <c r="D216" s="263">
        <v>48.2</v>
      </c>
      <c r="E216" s="207" t="s">
        <v>4514</v>
      </c>
      <c r="F216" s="258" t="s">
        <v>4175</v>
      </c>
      <c r="G216" s="255" t="s">
        <v>4512</v>
      </c>
      <c r="H216" s="238"/>
      <c r="I216" s="232"/>
      <c r="J216" s="236"/>
    </row>
    <row r="217" spans="1:10" s="237" customFormat="1">
      <c r="A217" s="264"/>
      <c r="B217" s="256" t="s">
        <v>52</v>
      </c>
      <c r="C217" s="256">
        <v>36</v>
      </c>
      <c r="D217" s="264">
        <f>SUM(D181:D216)</f>
        <v>8891.84</v>
      </c>
      <c r="E217" s="1272"/>
      <c r="F217" s="256"/>
      <c r="G217" s="256"/>
      <c r="H217" s="253"/>
      <c r="I217" s="232"/>
      <c r="J217" s="235"/>
    </row>
    <row r="218" spans="1:10" ht="39.6">
      <c r="A218" s="263">
        <v>194</v>
      </c>
      <c r="B218" s="255" t="s">
        <v>4515</v>
      </c>
      <c r="C218" s="255" t="s">
        <v>65</v>
      </c>
      <c r="D218" s="263">
        <v>41.9</v>
      </c>
      <c r="E218" s="1271" t="s">
        <v>4516</v>
      </c>
      <c r="F218" s="14" t="s">
        <v>4178</v>
      </c>
      <c r="G218" s="255" t="s">
        <v>4367</v>
      </c>
      <c r="H218" s="238"/>
      <c r="I218" s="232"/>
      <c r="J218" s="236"/>
    </row>
    <row r="219" spans="1:10" ht="132">
      <c r="A219" s="266">
        <v>195</v>
      </c>
      <c r="B219" s="257" t="s">
        <v>4517</v>
      </c>
      <c r="C219" s="257" t="s">
        <v>65</v>
      </c>
      <c r="D219" s="266">
        <v>843</v>
      </c>
      <c r="E219" s="207" t="s">
        <v>4518</v>
      </c>
      <c r="F219" s="257" t="s">
        <v>4519</v>
      </c>
      <c r="G219" s="257" t="s">
        <v>4520</v>
      </c>
      <c r="H219" s="238"/>
      <c r="I219" s="232"/>
      <c r="J219" s="236"/>
    </row>
    <row r="220" spans="1:10" ht="26.4">
      <c r="A220" s="266">
        <v>196</v>
      </c>
      <c r="B220" s="257" t="s">
        <v>4521</v>
      </c>
      <c r="C220" s="257" t="s">
        <v>65</v>
      </c>
      <c r="D220" s="266">
        <v>56</v>
      </c>
      <c r="E220" s="207" t="s">
        <v>4522</v>
      </c>
      <c r="F220" s="258" t="s">
        <v>4137</v>
      </c>
      <c r="G220" s="257" t="s">
        <v>4165</v>
      </c>
      <c r="H220" s="238"/>
      <c r="I220" s="232"/>
      <c r="J220" s="236"/>
    </row>
    <row r="221" spans="1:10" ht="39.6">
      <c r="A221" s="263">
        <v>197</v>
      </c>
      <c r="B221" s="255" t="s">
        <v>4523</v>
      </c>
      <c r="C221" s="255" t="s">
        <v>65</v>
      </c>
      <c r="D221" s="263">
        <v>663</v>
      </c>
      <c r="E221" s="1271" t="s">
        <v>4524</v>
      </c>
      <c r="F221" s="14" t="s">
        <v>4164</v>
      </c>
      <c r="G221" s="255" t="s">
        <v>4473</v>
      </c>
      <c r="H221" s="238"/>
      <c r="I221" s="232"/>
      <c r="J221" s="236"/>
    </row>
    <row r="222" spans="1:10" ht="52.8">
      <c r="A222" s="263">
        <v>198</v>
      </c>
      <c r="B222" s="255" t="s">
        <v>4525</v>
      </c>
      <c r="C222" s="255" t="s">
        <v>65</v>
      </c>
      <c r="D222" s="263">
        <v>85</v>
      </c>
      <c r="E222" s="1271" t="s">
        <v>4526</v>
      </c>
      <c r="F222" s="14" t="s">
        <v>4152</v>
      </c>
      <c r="G222" s="255" t="s">
        <v>4527</v>
      </c>
      <c r="H222" s="238"/>
      <c r="I222" s="232"/>
      <c r="J222" s="236"/>
    </row>
    <row r="223" spans="1:10" ht="264">
      <c r="A223" s="266">
        <v>199</v>
      </c>
      <c r="B223" s="255" t="s">
        <v>4528</v>
      </c>
      <c r="C223" s="255" t="s">
        <v>65</v>
      </c>
      <c r="D223" s="263">
        <v>3004.56</v>
      </c>
      <c r="E223" s="1271" t="s">
        <v>4529</v>
      </c>
      <c r="F223" s="255" t="s">
        <v>4370</v>
      </c>
      <c r="G223" s="255" t="s">
        <v>4530</v>
      </c>
      <c r="H223" s="238"/>
      <c r="I223" s="232"/>
      <c r="J223" s="236"/>
    </row>
    <row r="224" spans="1:10" ht="52.8">
      <c r="A224" s="266">
        <v>200</v>
      </c>
      <c r="B224" s="257" t="s">
        <v>4531</v>
      </c>
      <c r="C224" s="257" t="s">
        <v>65</v>
      </c>
      <c r="D224" s="266">
        <v>296</v>
      </c>
      <c r="E224" s="207" t="s">
        <v>4532</v>
      </c>
      <c r="F224" s="258" t="s">
        <v>4030</v>
      </c>
      <c r="G224" s="257" t="s">
        <v>4165</v>
      </c>
      <c r="H224" s="238"/>
      <c r="I224" s="232"/>
      <c r="J224" s="236"/>
    </row>
    <row r="225" spans="1:10" ht="211.2">
      <c r="A225" s="263">
        <v>201</v>
      </c>
      <c r="B225" s="255" t="s">
        <v>4533</v>
      </c>
      <c r="C225" s="255" t="s">
        <v>65</v>
      </c>
      <c r="D225" s="263">
        <v>1445.2</v>
      </c>
      <c r="E225" s="207" t="s">
        <v>4534</v>
      </c>
      <c r="F225" s="258" t="s">
        <v>4408</v>
      </c>
      <c r="G225" s="255" t="s">
        <v>4535</v>
      </c>
      <c r="H225" s="238"/>
      <c r="I225" s="232"/>
      <c r="J225" s="236"/>
    </row>
    <row r="226" spans="1:10" s="187" customFormat="1" ht="26.4">
      <c r="A226" s="266">
        <v>202</v>
      </c>
      <c r="B226" s="255" t="s">
        <v>4536</v>
      </c>
      <c r="C226" s="255" t="s">
        <v>65</v>
      </c>
      <c r="D226" s="263">
        <v>344</v>
      </c>
      <c r="E226" s="1271" t="s">
        <v>4537</v>
      </c>
      <c r="F226" s="14" t="s">
        <v>4538</v>
      </c>
      <c r="G226" s="255" t="s">
        <v>4539</v>
      </c>
      <c r="H226" s="238"/>
      <c r="I226" s="232"/>
      <c r="J226" s="236"/>
    </row>
    <row r="227" spans="1:10" ht="39.6">
      <c r="A227" s="266">
        <v>203</v>
      </c>
      <c r="B227" s="257" t="s">
        <v>4540</v>
      </c>
      <c r="C227" s="257" t="s">
        <v>65</v>
      </c>
      <c r="D227" s="266">
        <v>108</v>
      </c>
      <c r="E227" s="207" t="s">
        <v>4541</v>
      </c>
      <c r="F227" s="258" t="s">
        <v>4013</v>
      </c>
      <c r="G227" s="257" t="s">
        <v>4165</v>
      </c>
      <c r="H227" s="238"/>
      <c r="I227" s="232"/>
      <c r="J227" s="236"/>
    </row>
    <row r="228" spans="1:10" ht="52.8">
      <c r="A228" s="263">
        <v>204</v>
      </c>
      <c r="B228" s="255" t="s">
        <v>4542</v>
      </c>
      <c r="C228" s="255" t="s">
        <v>65</v>
      </c>
      <c r="D228" s="263">
        <v>454</v>
      </c>
      <c r="E228" s="1271" t="s">
        <v>4543</v>
      </c>
      <c r="F228" s="14" t="s">
        <v>4161</v>
      </c>
      <c r="G228" s="255" t="s">
        <v>4544</v>
      </c>
      <c r="H228" s="238"/>
      <c r="I228" s="232"/>
      <c r="J228" s="236"/>
    </row>
    <row r="229" spans="1:10" ht="26.4">
      <c r="A229" s="266">
        <v>205</v>
      </c>
      <c r="B229" s="255" t="s">
        <v>4545</v>
      </c>
      <c r="C229" s="255" t="s">
        <v>65</v>
      </c>
      <c r="D229" s="263">
        <v>201</v>
      </c>
      <c r="E229" s="1271" t="s">
        <v>4546</v>
      </c>
      <c r="F229" s="255" t="s">
        <v>4547</v>
      </c>
      <c r="G229" s="255" t="s">
        <v>4168</v>
      </c>
      <c r="H229" s="238"/>
      <c r="I229" s="232"/>
      <c r="J229" s="236"/>
    </row>
    <row r="230" spans="1:10" ht="26.4">
      <c r="A230" s="266">
        <v>206</v>
      </c>
      <c r="B230" s="255" t="s">
        <v>4548</v>
      </c>
      <c r="C230" s="255" t="s">
        <v>65</v>
      </c>
      <c r="D230" s="263">
        <v>228</v>
      </c>
      <c r="E230" s="1271" t="s">
        <v>4549</v>
      </c>
      <c r="F230" s="14" t="s">
        <v>4186</v>
      </c>
      <c r="G230" s="255" t="s">
        <v>4254</v>
      </c>
      <c r="H230" s="238"/>
      <c r="I230" s="232"/>
      <c r="J230" s="236"/>
    </row>
    <row r="231" spans="1:10" s="187" customFormat="1" ht="66">
      <c r="A231" s="263">
        <v>207</v>
      </c>
      <c r="B231" s="255" t="s">
        <v>4550</v>
      </c>
      <c r="C231" s="255" t="s">
        <v>65</v>
      </c>
      <c r="D231" s="263">
        <v>72</v>
      </c>
      <c r="E231" s="1271" t="s">
        <v>4551</v>
      </c>
      <c r="F231" s="14" t="s">
        <v>4178</v>
      </c>
      <c r="G231" s="255" t="s">
        <v>4367</v>
      </c>
      <c r="H231" s="238"/>
      <c r="I231" s="232"/>
      <c r="J231" s="236"/>
    </row>
    <row r="232" spans="1:10" ht="66">
      <c r="A232" s="266">
        <v>208</v>
      </c>
      <c r="B232" s="255" t="s">
        <v>4552</v>
      </c>
      <c r="C232" s="255" t="s">
        <v>65</v>
      </c>
      <c r="D232" s="263">
        <v>629</v>
      </c>
      <c r="E232" s="207" t="s">
        <v>4553</v>
      </c>
      <c r="F232" s="258" t="s">
        <v>4408</v>
      </c>
      <c r="G232" s="255" t="s">
        <v>4554</v>
      </c>
      <c r="H232" s="238"/>
      <c r="I232" s="232"/>
      <c r="J232" s="236"/>
    </row>
    <row r="233" spans="1:10" ht="66">
      <c r="A233" s="266">
        <v>209</v>
      </c>
      <c r="B233" s="255" t="s">
        <v>4555</v>
      </c>
      <c r="C233" s="255" t="s">
        <v>65</v>
      </c>
      <c r="D233" s="263">
        <v>832</v>
      </c>
      <c r="E233" s="207" t="s">
        <v>4556</v>
      </c>
      <c r="F233" s="258" t="s">
        <v>4242</v>
      </c>
      <c r="G233" s="255" t="s">
        <v>4486</v>
      </c>
      <c r="H233" s="238"/>
      <c r="I233" s="232"/>
      <c r="J233" s="236"/>
    </row>
    <row r="234" spans="1:10" ht="79.2">
      <c r="A234" s="263">
        <v>210</v>
      </c>
      <c r="B234" s="257" t="s">
        <v>4557</v>
      </c>
      <c r="C234" s="257" t="s">
        <v>65</v>
      </c>
      <c r="D234" s="266">
        <v>1516</v>
      </c>
      <c r="E234" s="207" t="s">
        <v>4558</v>
      </c>
      <c r="F234" s="258" t="s">
        <v>4175</v>
      </c>
      <c r="G234" s="257" t="s">
        <v>4014</v>
      </c>
      <c r="H234" s="238"/>
      <c r="I234" s="232"/>
      <c r="J234" s="236"/>
    </row>
    <row r="235" spans="1:10" ht="171.6">
      <c r="A235" s="266">
        <v>211</v>
      </c>
      <c r="B235" s="255" t="s">
        <v>4559</v>
      </c>
      <c r="C235" s="255" t="s">
        <v>65</v>
      </c>
      <c r="D235" s="263">
        <v>3116</v>
      </c>
      <c r="E235" s="1271" t="s">
        <v>4560</v>
      </c>
      <c r="F235" s="14" t="s">
        <v>4408</v>
      </c>
      <c r="G235" s="255" t="s">
        <v>4561</v>
      </c>
      <c r="H235" s="238"/>
      <c r="I235" s="232"/>
      <c r="J235" s="236"/>
    </row>
    <row r="236" spans="1:10" ht="92.4">
      <c r="A236" s="266">
        <v>212</v>
      </c>
      <c r="B236" s="255" t="s">
        <v>4562</v>
      </c>
      <c r="C236" s="255" t="s">
        <v>65</v>
      </c>
      <c r="D236" s="263">
        <v>166.8</v>
      </c>
      <c r="E236" s="1271" t="s">
        <v>4563</v>
      </c>
      <c r="F236" s="255" t="s">
        <v>4026</v>
      </c>
      <c r="G236" s="255" t="s">
        <v>4023</v>
      </c>
      <c r="H236" s="238"/>
      <c r="I236" s="232"/>
      <c r="J236" s="236"/>
    </row>
    <row r="237" spans="1:10" ht="79.2">
      <c r="A237" s="263">
        <v>213</v>
      </c>
      <c r="B237" s="255" t="s">
        <v>4564</v>
      </c>
      <c r="C237" s="255" t="s">
        <v>65</v>
      </c>
      <c r="D237" s="263">
        <v>58.5</v>
      </c>
      <c r="E237" s="1271" t="s">
        <v>4565</v>
      </c>
      <c r="F237" s="255" t="s">
        <v>4097</v>
      </c>
      <c r="G237" s="255" t="s">
        <v>4566</v>
      </c>
      <c r="H237" s="238"/>
      <c r="I237" s="232"/>
      <c r="J237" s="236"/>
    </row>
    <row r="238" spans="1:10">
      <c r="A238" s="264"/>
      <c r="B238" s="256" t="s">
        <v>3274</v>
      </c>
      <c r="C238" s="256">
        <v>20</v>
      </c>
      <c r="D238" s="264">
        <v>14159.96</v>
      </c>
      <c r="E238" s="1272"/>
      <c r="F238" s="256"/>
      <c r="G238" s="256"/>
      <c r="H238" s="253"/>
      <c r="I238" s="232"/>
      <c r="J238" s="235"/>
    </row>
    <row r="239" spans="1:10" ht="39.6">
      <c r="A239" s="263">
        <v>214</v>
      </c>
      <c r="B239" s="255" t="s">
        <v>4567</v>
      </c>
      <c r="C239" s="255" t="s">
        <v>358</v>
      </c>
      <c r="D239" s="266">
        <v>3.4</v>
      </c>
      <c r="E239" s="1271" t="s">
        <v>4568</v>
      </c>
      <c r="F239" s="255" t="s">
        <v>4268</v>
      </c>
      <c r="G239" s="255" t="s">
        <v>4569</v>
      </c>
      <c r="H239" s="238"/>
      <c r="I239" s="232"/>
      <c r="J239" s="236"/>
    </row>
    <row r="240" spans="1:10" ht="211.2">
      <c r="A240" s="266">
        <v>215</v>
      </c>
      <c r="B240" s="257" t="s">
        <v>4570</v>
      </c>
      <c r="C240" s="257" t="s">
        <v>358</v>
      </c>
      <c r="D240" s="266">
        <v>325</v>
      </c>
      <c r="E240" s="207" t="s">
        <v>4571</v>
      </c>
      <c r="F240" s="258" t="s">
        <v>4101</v>
      </c>
      <c r="G240" s="257" t="s">
        <v>4572</v>
      </c>
      <c r="H240" s="238"/>
      <c r="I240" s="232"/>
      <c r="J240" s="236"/>
    </row>
    <row r="241" spans="1:10" ht="52.8">
      <c r="A241" s="266">
        <v>216</v>
      </c>
      <c r="B241" s="257" t="s">
        <v>4573</v>
      </c>
      <c r="C241" s="257" t="s">
        <v>358</v>
      </c>
      <c r="D241" s="266">
        <v>121</v>
      </c>
      <c r="E241" s="207" t="s">
        <v>4574</v>
      </c>
      <c r="F241" s="258" t="s">
        <v>4101</v>
      </c>
      <c r="G241" s="257" t="s">
        <v>4575</v>
      </c>
      <c r="H241" s="238"/>
      <c r="I241" s="232"/>
      <c r="J241" s="236"/>
    </row>
    <row r="242" spans="1:10">
      <c r="A242" s="264"/>
      <c r="B242" s="256" t="s">
        <v>52</v>
      </c>
      <c r="C242" s="256">
        <v>3</v>
      </c>
      <c r="D242" s="264">
        <v>449.4</v>
      </c>
      <c r="E242" s="1272"/>
      <c r="F242" s="256"/>
      <c r="G242" s="256"/>
      <c r="H242" s="253"/>
      <c r="I242" s="232"/>
      <c r="J242" s="235"/>
    </row>
    <row r="243" spans="1:10" ht="52.8">
      <c r="A243" s="263">
        <v>217</v>
      </c>
      <c r="B243" s="255" t="s">
        <v>4576</v>
      </c>
      <c r="C243" s="255" t="s">
        <v>3284</v>
      </c>
      <c r="D243" s="263">
        <v>15</v>
      </c>
      <c r="E243" s="1271" t="s">
        <v>4577</v>
      </c>
      <c r="F243" s="14" t="s">
        <v>4226</v>
      </c>
      <c r="G243" s="255" t="s">
        <v>4578</v>
      </c>
      <c r="H243" s="238"/>
      <c r="I243" s="232"/>
      <c r="J243" s="236"/>
    </row>
    <row r="244" spans="1:10">
      <c r="A244" s="264"/>
      <c r="B244" s="256" t="s">
        <v>52</v>
      </c>
      <c r="C244" s="256">
        <v>1</v>
      </c>
      <c r="D244" s="264">
        <v>15</v>
      </c>
      <c r="E244" s="1272"/>
      <c r="F244" s="256"/>
      <c r="G244" s="256"/>
      <c r="H244" s="253"/>
      <c r="I244" s="232"/>
      <c r="J244" s="235"/>
    </row>
    <row r="245" spans="1:10">
      <c r="A245" s="264" t="s">
        <v>3274</v>
      </c>
      <c r="B245" s="256"/>
      <c r="C245" s="256">
        <v>197</v>
      </c>
      <c r="D245" s="264">
        <v>84749.708700000003</v>
      </c>
      <c r="E245" s="1272"/>
      <c r="F245" s="256"/>
      <c r="G245" s="256"/>
      <c r="H245" s="253"/>
      <c r="I245" s="232"/>
      <c r="J245" s="235"/>
    </row>
    <row r="246" spans="1:10" ht="15" customHeight="1">
      <c r="A246" s="1850" t="s">
        <v>4579</v>
      </c>
      <c r="B246" s="1851"/>
      <c r="C246" s="1851"/>
      <c r="D246" s="1851"/>
      <c r="E246" s="1851"/>
      <c r="F246" s="1851"/>
      <c r="G246" s="1851"/>
      <c r="H246" s="1852"/>
      <c r="I246" s="232"/>
      <c r="J246" s="235"/>
    </row>
    <row r="247" spans="1:10" s="187" customFormat="1" ht="26.4">
      <c r="A247" s="266">
        <v>218</v>
      </c>
      <c r="B247" s="257" t="s">
        <v>4580</v>
      </c>
      <c r="C247" s="257" t="s">
        <v>75</v>
      </c>
      <c r="D247" s="266">
        <v>0.1</v>
      </c>
      <c r="E247" s="207" t="s">
        <v>4581</v>
      </c>
      <c r="F247" s="257" t="s">
        <v>4582</v>
      </c>
      <c r="G247" s="257" t="s">
        <v>4583</v>
      </c>
      <c r="H247" s="238"/>
      <c r="I247" s="232"/>
      <c r="J247" s="236"/>
    </row>
    <row r="248" spans="1:10" s="187" customFormat="1" ht="39.6">
      <c r="A248" s="263">
        <v>219</v>
      </c>
      <c r="B248" s="255" t="s">
        <v>423</v>
      </c>
      <c r="C248" s="255" t="s">
        <v>75</v>
      </c>
      <c r="D248" s="263">
        <v>0.01</v>
      </c>
      <c r="E248" s="1271" t="s">
        <v>4584</v>
      </c>
      <c r="F248" s="255" t="s">
        <v>4585</v>
      </c>
      <c r="G248" s="255" t="s">
        <v>4586</v>
      </c>
      <c r="H248" s="238"/>
      <c r="I248" s="232"/>
      <c r="J248" s="236"/>
    </row>
    <row r="249" spans="1:10" ht="39.6">
      <c r="A249" s="263">
        <v>220</v>
      </c>
      <c r="B249" s="255" t="s">
        <v>4587</v>
      </c>
      <c r="C249" s="255" t="s">
        <v>75</v>
      </c>
      <c r="D249" s="263">
        <v>19.8</v>
      </c>
      <c r="E249" s="1271" t="s">
        <v>4588</v>
      </c>
      <c r="F249" s="255" t="s">
        <v>4589</v>
      </c>
      <c r="G249" s="255" t="s">
        <v>4590</v>
      </c>
      <c r="H249" s="238"/>
      <c r="I249" s="232"/>
      <c r="J249" s="236"/>
    </row>
    <row r="250" spans="1:10" ht="26.4">
      <c r="A250" s="266">
        <v>221</v>
      </c>
      <c r="B250" s="255" t="s">
        <v>4591</v>
      </c>
      <c r="C250" s="255" t="s">
        <v>75</v>
      </c>
      <c r="D250" s="263">
        <v>20</v>
      </c>
      <c r="E250" s="1271" t="s">
        <v>4592</v>
      </c>
      <c r="F250" s="14" t="s">
        <v>4593</v>
      </c>
      <c r="G250" s="255" t="s">
        <v>4594</v>
      </c>
      <c r="H250" s="238"/>
      <c r="I250" s="232"/>
      <c r="J250" s="236"/>
    </row>
    <row r="251" spans="1:10" ht="26.4">
      <c r="A251" s="263">
        <v>222</v>
      </c>
      <c r="B251" s="257" t="s">
        <v>4595</v>
      </c>
      <c r="C251" s="257" t="s">
        <v>75</v>
      </c>
      <c r="D251" s="266">
        <v>0.05</v>
      </c>
      <c r="E251" s="207" t="s">
        <v>4596</v>
      </c>
      <c r="F251" s="257" t="s">
        <v>4597</v>
      </c>
      <c r="G251" s="257" t="s">
        <v>4586</v>
      </c>
      <c r="H251" s="238"/>
      <c r="I251" s="232"/>
      <c r="J251" s="236"/>
    </row>
    <row r="252" spans="1:10" ht="26.4">
      <c r="A252" s="263">
        <v>223</v>
      </c>
      <c r="B252" s="257" t="s">
        <v>4598</v>
      </c>
      <c r="C252" s="257" t="s">
        <v>75</v>
      </c>
      <c r="D252" s="266">
        <v>0.01</v>
      </c>
      <c r="E252" s="207" t="s">
        <v>4599</v>
      </c>
      <c r="F252" s="258" t="s">
        <v>4101</v>
      </c>
      <c r="G252" s="257" t="s">
        <v>4600</v>
      </c>
      <c r="H252" s="238"/>
      <c r="I252" s="232"/>
      <c r="J252" s="236"/>
    </row>
    <row r="253" spans="1:10" ht="26.4">
      <c r="A253" s="266">
        <v>224</v>
      </c>
      <c r="B253" s="255" t="s">
        <v>4601</v>
      </c>
      <c r="C253" s="255" t="s">
        <v>75</v>
      </c>
      <c r="D253" s="263">
        <v>0.01</v>
      </c>
      <c r="E253" s="1271" t="s">
        <v>4602</v>
      </c>
      <c r="F253" s="257" t="s">
        <v>4603</v>
      </c>
      <c r="G253" s="255" t="s">
        <v>4594</v>
      </c>
      <c r="H253" s="238"/>
      <c r="I253" s="232"/>
      <c r="J253" s="236"/>
    </row>
    <row r="254" spans="1:10" s="249" customFormat="1" ht="39.6">
      <c r="A254" s="263">
        <v>225</v>
      </c>
      <c r="B254" s="255" t="s">
        <v>4604</v>
      </c>
      <c r="C254" s="255" t="s">
        <v>75</v>
      </c>
      <c r="D254" s="263">
        <v>40</v>
      </c>
      <c r="E254" s="1271" t="s">
        <v>4605</v>
      </c>
      <c r="F254" s="258" t="s">
        <v>4164</v>
      </c>
      <c r="G254" s="255" t="s">
        <v>4594</v>
      </c>
      <c r="H254" s="238"/>
      <c r="I254" s="232"/>
      <c r="J254" s="236"/>
    </row>
    <row r="255" spans="1:10" ht="26.4">
      <c r="A255" s="263">
        <v>226</v>
      </c>
      <c r="B255" s="257" t="s">
        <v>4606</v>
      </c>
      <c r="C255" s="257" t="s">
        <v>75</v>
      </c>
      <c r="D255" s="266">
        <v>0.15</v>
      </c>
      <c r="E255" s="207" t="s">
        <v>4607</v>
      </c>
      <c r="F255" s="257" t="s">
        <v>4608</v>
      </c>
      <c r="G255" s="257" t="s">
        <v>4594</v>
      </c>
      <c r="H255" s="238"/>
      <c r="I255" s="232"/>
      <c r="J255" s="236"/>
    </row>
    <row r="256" spans="1:10" ht="26.4">
      <c r="A256" s="266">
        <v>227</v>
      </c>
      <c r="B256" s="255" t="s">
        <v>4609</v>
      </c>
      <c r="C256" s="255" t="s">
        <v>75</v>
      </c>
      <c r="D256" s="263">
        <v>0.01</v>
      </c>
      <c r="E256" s="1271" t="s">
        <v>4610</v>
      </c>
      <c r="F256" s="257" t="s">
        <v>4611</v>
      </c>
      <c r="G256" s="255" t="s">
        <v>4583</v>
      </c>
      <c r="H256" s="238"/>
      <c r="I256" s="232"/>
      <c r="J256" s="236"/>
    </row>
    <row r="257" spans="1:10" s="187" customFormat="1" ht="52.8">
      <c r="A257" s="263">
        <v>228</v>
      </c>
      <c r="B257" s="255" t="s">
        <v>4612</v>
      </c>
      <c r="C257" s="255" t="s">
        <v>75</v>
      </c>
      <c r="D257" s="263">
        <v>0.1</v>
      </c>
      <c r="E257" s="1271" t="s">
        <v>4613</v>
      </c>
      <c r="F257" s="14" t="s">
        <v>4614</v>
      </c>
      <c r="G257" s="255" t="s">
        <v>4600</v>
      </c>
      <c r="H257" s="238"/>
      <c r="I257" s="232"/>
      <c r="J257" s="236"/>
    </row>
    <row r="258" spans="1:10" ht="52.8">
      <c r="A258" s="263">
        <v>229</v>
      </c>
      <c r="B258" s="257" t="s">
        <v>4615</v>
      </c>
      <c r="C258" s="257" t="s">
        <v>75</v>
      </c>
      <c r="D258" s="266">
        <v>0.1</v>
      </c>
      <c r="E258" s="207" t="s">
        <v>4616</v>
      </c>
      <c r="F258" s="258" t="s">
        <v>4013</v>
      </c>
      <c r="G258" s="257" t="s">
        <v>4617</v>
      </c>
      <c r="H258" s="238"/>
      <c r="I258" s="232"/>
      <c r="J258" s="236"/>
    </row>
    <row r="259" spans="1:10" ht="39.6">
      <c r="A259" s="266">
        <v>230</v>
      </c>
      <c r="B259" s="255" t="s">
        <v>4618</v>
      </c>
      <c r="C259" s="255" t="s">
        <v>75</v>
      </c>
      <c r="D259" s="263">
        <v>0.01</v>
      </c>
      <c r="E259" s="1271" t="s">
        <v>4619</v>
      </c>
      <c r="F259" s="14" t="s">
        <v>4408</v>
      </c>
      <c r="G259" s="255" t="s">
        <v>4223</v>
      </c>
      <c r="H259" s="238"/>
      <c r="I259" s="232"/>
      <c r="J259" s="236"/>
    </row>
    <row r="260" spans="1:10" ht="39.6">
      <c r="A260" s="263">
        <v>231</v>
      </c>
      <c r="B260" s="255" t="s">
        <v>4620</v>
      </c>
      <c r="C260" s="255" t="s">
        <v>75</v>
      </c>
      <c r="D260" s="263">
        <v>0.01</v>
      </c>
      <c r="E260" s="1271" t="s">
        <v>4621</v>
      </c>
      <c r="F260" s="14" t="s">
        <v>4622</v>
      </c>
      <c r="G260" s="255" t="s">
        <v>4223</v>
      </c>
      <c r="H260" s="238"/>
      <c r="I260" s="232"/>
      <c r="J260" s="236"/>
    </row>
    <row r="261" spans="1:10" ht="39.6">
      <c r="A261" s="263">
        <v>232</v>
      </c>
      <c r="B261" s="255" t="s">
        <v>4623</v>
      </c>
      <c r="C261" s="255" t="s">
        <v>75</v>
      </c>
      <c r="D261" s="263">
        <v>0.01</v>
      </c>
      <c r="E261" s="1271" t="s">
        <v>4619</v>
      </c>
      <c r="F261" s="14" t="s">
        <v>4624</v>
      </c>
      <c r="G261" s="255" t="s">
        <v>4223</v>
      </c>
      <c r="H261" s="238"/>
      <c r="I261" s="232"/>
      <c r="J261" s="236"/>
    </row>
    <row r="262" spans="1:10" ht="66">
      <c r="A262" s="266">
        <v>233</v>
      </c>
      <c r="B262" s="257" t="s">
        <v>4625</v>
      </c>
      <c r="C262" s="257" t="s">
        <v>75</v>
      </c>
      <c r="D262" s="266">
        <v>0.03</v>
      </c>
      <c r="E262" s="207" t="s">
        <v>4626</v>
      </c>
      <c r="F262" s="258" t="s">
        <v>4030</v>
      </c>
      <c r="G262" s="257" t="s">
        <v>4627</v>
      </c>
      <c r="H262" s="234"/>
      <c r="I262" s="232"/>
      <c r="J262" s="236"/>
    </row>
    <row r="263" spans="1:10" ht="26.4">
      <c r="A263" s="263">
        <v>234</v>
      </c>
      <c r="B263" s="255" t="s">
        <v>4628</v>
      </c>
      <c r="C263" s="255" t="s">
        <v>75</v>
      </c>
      <c r="D263" s="263">
        <v>0.01</v>
      </c>
      <c r="E263" s="1271" t="s">
        <v>4629</v>
      </c>
      <c r="F263" s="255" t="s">
        <v>4611</v>
      </c>
      <c r="G263" s="255" t="s">
        <v>4630</v>
      </c>
      <c r="H263" s="238"/>
      <c r="I263" s="232"/>
      <c r="J263" s="236"/>
    </row>
    <row r="264" spans="1:10" ht="79.2">
      <c r="A264" s="263">
        <v>235</v>
      </c>
      <c r="B264" s="255" t="s">
        <v>4631</v>
      </c>
      <c r="C264" s="255" t="s">
        <v>75</v>
      </c>
      <c r="D264" s="263">
        <v>0.2</v>
      </c>
      <c r="E264" s="1271" t="s">
        <v>4632</v>
      </c>
      <c r="F264" s="255" t="s">
        <v>4633</v>
      </c>
      <c r="G264" s="255" t="s">
        <v>4634</v>
      </c>
      <c r="H264" s="238"/>
      <c r="I264" s="232"/>
      <c r="J264" s="236"/>
    </row>
    <row r="265" spans="1:10" ht="79.2">
      <c r="A265" s="266">
        <v>236</v>
      </c>
      <c r="B265" s="257" t="s">
        <v>4635</v>
      </c>
      <c r="C265" s="257" t="s">
        <v>75</v>
      </c>
      <c r="D265" s="266">
        <v>0.01</v>
      </c>
      <c r="E265" s="207" t="s">
        <v>4636</v>
      </c>
      <c r="F265" s="257" t="s">
        <v>3912</v>
      </c>
      <c r="G265" s="257" t="s">
        <v>4117</v>
      </c>
      <c r="H265" s="238"/>
      <c r="I265" s="232"/>
      <c r="J265" s="236"/>
    </row>
    <row r="266" spans="1:10" ht="92.4">
      <c r="A266" s="266">
        <v>237</v>
      </c>
      <c r="B266" s="257" t="s">
        <v>4637</v>
      </c>
      <c r="C266" s="257" t="s">
        <v>75</v>
      </c>
      <c r="D266" s="266">
        <v>0.01</v>
      </c>
      <c r="E266" s="207" t="s">
        <v>4638</v>
      </c>
      <c r="F266" s="257" t="s">
        <v>4126</v>
      </c>
      <c r="G266" s="257" t="s">
        <v>4122</v>
      </c>
      <c r="H266" s="238"/>
      <c r="I266" s="232"/>
      <c r="J266" s="236"/>
    </row>
    <row r="267" spans="1:10" ht="92.4">
      <c r="A267" s="266">
        <v>238</v>
      </c>
      <c r="B267" s="257" t="s">
        <v>4639</v>
      </c>
      <c r="C267" s="257" t="s">
        <v>75</v>
      </c>
      <c r="D267" s="266">
        <v>0.01</v>
      </c>
      <c r="E267" s="207" t="s">
        <v>4640</v>
      </c>
      <c r="F267" s="257" t="s">
        <v>4126</v>
      </c>
      <c r="G267" s="257" t="s">
        <v>4122</v>
      </c>
      <c r="H267" s="238"/>
      <c r="I267" s="232"/>
      <c r="J267" s="236"/>
    </row>
    <row r="268" spans="1:10" ht="81" customHeight="1">
      <c r="A268" s="266">
        <v>239</v>
      </c>
      <c r="B268" s="257" t="s">
        <v>4641</v>
      </c>
      <c r="C268" s="257" t="s">
        <v>75</v>
      </c>
      <c r="D268" s="266">
        <v>6.5</v>
      </c>
      <c r="E268" s="207" t="s">
        <v>4642</v>
      </c>
      <c r="F268" s="257" t="s">
        <v>4643</v>
      </c>
      <c r="G268" s="257" t="s">
        <v>4134</v>
      </c>
      <c r="H268" s="238"/>
      <c r="I268" s="232"/>
      <c r="J268" s="236"/>
    </row>
    <row r="269" spans="1:10" ht="96.75" customHeight="1">
      <c r="A269" s="266">
        <v>240</v>
      </c>
      <c r="B269" s="257" t="s">
        <v>4644</v>
      </c>
      <c r="C269" s="257" t="s">
        <v>75</v>
      </c>
      <c r="D269" s="266">
        <v>9</v>
      </c>
      <c r="E269" s="207" t="s">
        <v>4645</v>
      </c>
      <c r="F269" s="257" t="s">
        <v>4646</v>
      </c>
      <c r="G269" s="257" t="s">
        <v>4134</v>
      </c>
      <c r="H269" s="238"/>
      <c r="I269" s="232"/>
      <c r="J269" s="236"/>
    </row>
    <row r="270" spans="1:10">
      <c r="A270" s="269"/>
      <c r="B270" s="256" t="s">
        <v>52</v>
      </c>
      <c r="C270" s="256">
        <v>23</v>
      </c>
      <c r="D270" s="264">
        <v>96.14</v>
      </c>
      <c r="E270" s="1273"/>
      <c r="F270" s="259"/>
      <c r="G270" s="259"/>
      <c r="H270" s="238"/>
      <c r="I270" s="232"/>
      <c r="J270" s="236"/>
    </row>
    <row r="271" spans="1:10" ht="79.2">
      <c r="A271" s="263">
        <v>241</v>
      </c>
      <c r="B271" s="255" t="s">
        <v>4647</v>
      </c>
      <c r="C271" s="255" t="s">
        <v>2633</v>
      </c>
      <c r="D271" s="263">
        <v>20.5</v>
      </c>
      <c r="E271" s="207" t="s">
        <v>4648</v>
      </c>
      <c r="F271" s="258" t="s">
        <v>4408</v>
      </c>
      <c r="G271" s="255" t="s">
        <v>4649</v>
      </c>
      <c r="H271" s="238"/>
      <c r="I271" s="232"/>
      <c r="J271" s="236"/>
    </row>
    <row r="272" spans="1:10" ht="79.2">
      <c r="A272" s="263">
        <v>242</v>
      </c>
      <c r="B272" s="255" t="s">
        <v>4650</v>
      </c>
      <c r="C272" s="255" t="s">
        <v>2633</v>
      </c>
      <c r="D272" s="263">
        <v>78.2</v>
      </c>
      <c r="E272" s="207" t="s">
        <v>4651</v>
      </c>
      <c r="F272" s="258" t="s">
        <v>4195</v>
      </c>
      <c r="G272" s="255" t="s">
        <v>4652</v>
      </c>
      <c r="H272" s="238"/>
      <c r="I272" s="232"/>
      <c r="J272" s="236"/>
    </row>
    <row r="273" spans="1:10" s="187" customFormat="1" ht="79.2">
      <c r="A273" s="263">
        <v>243</v>
      </c>
      <c r="B273" s="255" t="s">
        <v>4653</v>
      </c>
      <c r="C273" s="255" t="s">
        <v>2633</v>
      </c>
      <c r="D273" s="263">
        <v>26</v>
      </c>
      <c r="E273" s="207" t="s">
        <v>4654</v>
      </c>
      <c r="F273" s="258" t="s">
        <v>4408</v>
      </c>
      <c r="G273" s="255" t="s">
        <v>4655</v>
      </c>
      <c r="H273" s="238"/>
      <c r="I273" s="232"/>
      <c r="J273" s="236"/>
    </row>
    <row r="274" spans="1:10" s="187" customFormat="1" ht="105.75" customHeight="1">
      <c r="A274" s="266">
        <v>244</v>
      </c>
      <c r="B274" s="257" t="s">
        <v>4656</v>
      </c>
      <c r="C274" s="257" t="s">
        <v>2633</v>
      </c>
      <c r="D274" s="266">
        <v>22.9</v>
      </c>
      <c r="E274" s="207" t="s">
        <v>4657</v>
      </c>
      <c r="F274" s="257" t="s">
        <v>4658</v>
      </c>
      <c r="G274" s="257" t="s">
        <v>4134</v>
      </c>
      <c r="H274" s="238"/>
      <c r="I274" s="232"/>
      <c r="J274" s="236"/>
    </row>
    <row r="275" spans="1:10">
      <c r="A275" s="264"/>
      <c r="B275" s="256" t="s">
        <v>52</v>
      </c>
      <c r="C275" s="256">
        <v>4</v>
      </c>
      <c r="D275" s="264">
        <v>147.6</v>
      </c>
      <c r="E275" s="1272"/>
      <c r="F275" s="256"/>
      <c r="G275" s="256"/>
      <c r="H275" s="253"/>
      <c r="I275" s="232"/>
      <c r="J275" s="235"/>
    </row>
    <row r="276" spans="1:10" ht="39.6">
      <c r="A276" s="263">
        <v>245</v>
      </c>
      <c r="B276" s="255" t="s">
        <v>4659</v>
      </c>
      <c r="C276" s="255" t="s">
        <v>552</v>
      </c>
      <c r="D276" s="263">
        <v>0.1</v>
      </c>
      <c r="E276" s="1271" t="s">
        <v>4660</v>
      </c>
      <c r="F276" s="255" t="s">
        <v>4661</v>
      </c>
      <c r="G276" s="255" t="s">
        <v>4662</v>
      </c>
      <c r="H276" s="238"/>
      <c r="I276" s="232"/>
      <c r="J276" s="236"/>
    </row>
    <row r="277" spans="1:10" ht="39.6">
      <c r="A277" s="263">
        <v>246</v>
      </c>
      <c r="B277" s="255" t="s">
        <v>4663</v>
      </c>
      <c r="C277" s="255" t="s">
        <v>552</v>
      </c>
      <c r="D277" s="263">
        <v>0.01</v>
      </c>
      <c r="E277" s="1271" t="s">
        <v>4664</v>
      </c>
      <c r="F277" s="255" t="s">
        <v>4665</v>
      </c>
      <c r="G277" s="255" t="s">
        <v>4666</v>
      </c>
      <c r="H277" s="238"/>
      <c r="I277" s="232"/>
      <c r="J277" s="236"/>
    </row>
    <row r="278" spans="1:10" s="237" customFormat="1" ht="26.4">
      <c r="A278" s="263">
        <v>247</v>
      </c>
      <c r="B278" s="255" t="s">
        <v>4667</v>
      </c>
      <c r="C278" s="255" t="s">
        <v>552</v>
      </c>
      <c r="D278" s="263">
        <v>0.04</v>
      </c>
      <c r="E278" s="1271" t="s">
        <v>4668</v>
      </c>
      <c r="F278" s="255" t="s">
        <v>4669</v>
      </c>
      <c r="G278" s="255" t="s">
        <v>4594</v>
      </c>
      <c r="H278" s="238"/>
      <c r="I278" s="232"/>
      <c r="J278" s="236"/>
    </row>
    <row r="279" spans="1:10" ht="184.8">
      <c r="A279" s="12">
        <v>248</v>
      </c>
      <c r="B279" s="39" t="s">
        <v>4670</v>
      </c>
      <c r="C279" s="39" t="s">
        <v>552</v>
      </c>
      <c r="D279" s="12">
        <v>11.41</v>
      </c>
      <c r="E279" s="1114" t="s">
        <v>4671</v>
      </c>
      <c r="F279" s="39" t="s">
        <v>4672</v>
      </c>
      <c r="G279" s="39" t="s">
        <v>4673</v>
      </c>
      <c r="H279" s="232"/>
      <c r="I279" s="232"/>
      <c r="J279" s="236"/>
    </row>
    <row r="280" spans="1:10" s="187" customFormat="1">
      <c r="A280" s="264"/>
      <c r="B280" s="256" t="s">
        <v>52</v>
      </c>
      <c r="C280" s="256">
        <v>4</v>
      </c>
      <c r="D280" s="264">
        <v>11.56</v>
      </c>
      <c r="E280" s="1272"/>
      <c r="F280" s="256"/>
      <c r="G280" s="256"/>
      <c r="H280" s="253"/>
      <c r="I280" s="232"/>
      <c r="J280" s="235"/>
    </row>
    <row r="281" spans="1:10" s="187" customFormat="1" ht="26.4">
      <c r="A281" s="263">
        <v>249</v>
      </c>
      <c r="B281" s="255" t="s">
        <v>4674</v>
      </c>
      <c r="C281" s="255" t="s">
        <v>87</v>
      </c>
      <c r="D281" s="263">
        <v>0.1</v>
      </c>
      <c r="E281" s="1271" t="s">
        <v>4675</v>
      </c>
      <c r="F281" s="255" t="s">
        <v>4676</v>
      </c>
      <c r="G281" s="255" t="s">
        <v>4223</v>
      </c>
      <c r="H281" s="238"/>
      <c r="I281" s="232"/>
      <c r="J281" s="236"/>
    </row>
    <row r="282" spans="1:10" s="237" customFormat="1" ht="26.4">
      <c r="A282" s="263">
        <v>250</v>
      </c>
      <c r="B282" s="255" t="s">
        <v>4677</v>
      </c>
      <c r="C282" s="255" t="s">
        <v>87</v>
      </c>
      <c r="D282" s="263">
        <v>0.1</v>
      </c>
      <c r="E282" s="1271" t="s">
        <v>4678</v>
      </c>
      <c r="F282" s="255" t="s">
        <v>4679</v>
      </c>
      <c r="G282" s="255" t="s">
        <v>4223</v>
      </c>
      <c r="H282" s="238"/>
      <c r="I282" s="232"/>
      <c r="J282" s="236"/>
    </row>
    <row r="283" spans="1:10" ht="39.6">
      <c r="A283" s="263">
        <v>251</v>
      </c>
      <c r="B283" s="255" t="s">
        <v>4680</v>
      </c>
      <c r="C283" s="255" t="s">
        <v>87</v>
      </c>
      <c r="D283" s="263">
        <v>4.8</v>
      </c>
      <c r="E283" s="1271" t="s">
        <v>4681</v>
      </c>
      <c r="F283" s="255" t="s">
        <v>4682</v>
      </c>
      <c r="G283" s="255" t="s">
        <v>4683</v>
      </c>
      <c r="H283" s="238"/>
      <c r="I283" s="232"/>
      <c r="J283" s="236"/>
    </row>
    <row r="284" spans="1:10" s="237" customFormat="1" ht="39.6">
      <c r="A284" s="263">
        <v>252</v>
      </c>
      <c r="B284" s="255" t="s">
        <v>4684</v>
      </c>
      <c r="C284" s="255" t="s">
        <v>87</v>
      </c>
      <c r="D284" s="263">
        <v>0.5</v>
      </c>
      <c r="E284" s="1271" t="s">
        <v>4685</v>
      </c>
      <c r="F284" s="14" t="s">
        <v>4686</v>
      </c>
      <c r="G284" s="255" t="s">
        <v>4687</v>
      </c>
      <c r="H284" s="238"/>
      <c r="I284" s="232"/>
      <c r="J284" s="236"/>
    </row>
    <row r="285" spans="1:10" s="237" customFormat="1" ht="39.6">
      <c r="A285" s="263">
        <v>253</v>
      </c>
      <c r="B285" s="255" t="s">
        <v>4688</v>
      </c>
      <c r="C285" s="255" t="s">
        <v>87</v>
      </c>
      <c r="D285" s="263">
        <v>0.1</v>
      </c>
      <c r="E285" s="1271" t="s">
        <v>4689</v>
      </c>
      <c r="F285" s="255" t="s">
        <v>4690</v>
      </c>
      <c r="G285" s="255" t="s">
        <v>4586</v>
      </c>
      <c r="H285" s="238"/>
      <c r="I285" s="232"/>
      <c r="J285" s="236"/>
    </row>
    <row r="286" spans="1:10" s="237" customFormat="1" ht="39.6">
      <c r="A286" s="263">
        <v>254</v>
      </c>
      <c r="B286" s="255" t="s">
        <v>4691</v>
      </c>
      <c r="C286" s="255" t="s">
        <v>87</v>
      </c>
      <c r="D286" s="263">
        <v>0.1</v>
      </c>
      <c r="E286" s="1271" t="s">
        <v>4692</v>
      </c>
      <c r="F286" s="255" t="s">
        <v>4690</v>
      </c>
      <c r="G286" s="255" t="s">
        <v>4693</v>
      </c>
      <c r="H286" s="238"/>
      <c r="I286" s="232"/>
      <c r="J286" s="236"/>
    </row>
    <row r="287" spans="1:10" ht="39.6">
      <c r="A287" s="263">
        <v>255</v>
      </c>
      <c r="B287" s="257" t="s">
        <v>4694</v>
      </c>
      <c r="C287" s="257" t="s">
        <v>87</v>
      </c>
      <c r="D287" s="266">
        <v>6.6</v>
      </c>
      <c r="E287" s="207" t="s">
        <v>4695</v>
      </c>
      <c r="F287" s="257" t="s">
        <v>4696</v>
      </c>
      <c r="G287" s="257" t="s">
        <v>4697</v>
      </c>
      <c r="H287" s="238"/>
      <c r="I287" s="232"/>
      <c r="J287" s="236"/>
    </row>
    <row r="288" spans="1:10" ht="26.4">
      <c r="A288" s="263">
        <v>256</v>
      </c>
      <c r="B288" s="257" t="s">
        <v>4698</v>
      </c>
      <c r="C288" s="257" t="s">
        <v>87</v>
      </c>
      <c r="D288" s="266">
        <v>0.01</v>
      </c>
      <c r="E288" s="207" t="s">
        <v>4699</v>
      </c>
      <c r="F288" s="257" t="s">
        <v>4700</v>
      </c>
      <c r="G288" s="257" t="s">
        <v>4586</v>
      </c>
      <c r="H288" s="238"/>
      <c r="I288" s="232"/>
      <c r="J288" s="236"/>
    </row>
    <row r="289" spans="1:10" ht="26.4">
      <c r="A289" s="263">
        <v>257</v>
      </c>
      <c r="B289" s="255" t="s">
        <v>4701</v>
      </c>
      <c r="C289" s="255" t="s">
        <v>87</v>
      </c>
      <c r="D289" s="263">
        <v>0.1</v>
      </c>
      <c r="E289" s="1271" t="s">
        <v>4702</v>
      </c>
      <c r="F289" s="257" t="s">
        <v>4669</v>
      </c>
      <c r="G289" s="255" t="s">
        <v>4600</v>
      </c>
      <c r="H289" s="238"/>
      <c r="I289" s="232"/>
      <c r="J289" s="236"/>
    </row>
    <row r="290" spans="1:10" ht="26.4">
      <c r="A290" s="263">
        <v>258</v>
      </c>
      <c r="B290" s="255" t="s">
        <v>4703</v>
      </c>
      <c r="C290" s="255" t="s">
        <v>87</v>
      </c>
      <c r="D290" s="263">
        <v>0.2</v>
      </c>
      <c r="E290" s="1271" t="s">
        <v>4678</v>
      </c>
      <c r="F290" s="257" t="s">
        <v>4704</v>
      </c>
      <c r="G290" s="255" t="s">
        <v>4223</v>
      </c>
      <c r="H290" s="238"/>
      <c r="I290" s="232"/>
      <c r="J290" s="236"/>
    </row>
    <row r="291" spans="1:10" ht="39.6">
      <c r="A291" s="263">
        <v>259</v>
      </c>
      <c r="B291" s="255" t="s">
        <v>4705</v>
      </c>
      <c r="C291" s="255" t="s">
        <v>87</v>
      </c>
      <c r="D291" s="263">
        <v>0.01</v>
      </c>
      <c r="E291" s="1271" t="s">
        <v>4706</v>
      </c>
      <c r="F291" s="257" t="s">
        <v>4126</v>
      </c>
      <c r="G291" s="255" t="s">
        <v>4707</v>
      </c>
      <c r="H291" s="238"/>
      <c r="I291" s="232"/>
      <c r="J291" s="236"/>
    </row>
    <row r="292" spans="1:10" s="187" customFormat="1" ht="26.4">
      <c r="A292" s="263">
        <v>260</v>
      </c>
      <c r="B292" s="255" t="s">
        <v>4708</v>
      </c>
      <c r="C292" s="255" t="s">
        <v>87</v>
      </c>
      <c r="D292" s="263">
        <v>0.1</v>
      </c>
      <c r="E292" s="1271" t="s">
        <v>4709</v>
      </c>
      <c r="F292" s="257" t="s">
        <v>4710</v>
      </c>
      <c r="G292" s="255" t="s">
        <v>4223</v>
      </c>
      <c r="H292" s="238"/>
      <c r="I292" s="232"/>
      <c r="J292" s="236"/>
    </row>
    <row r="293" spans="1:10" ht="39.6">
      <c r="A293" s="263">
        <v>261</v>
      </c>
      <c r="B293" s="255" t="s">
        <v>4711</v>
      </c>
      <c r="C293" s="255" t="s">
        <v>87</v>
      </c>
      <c r="D293" s="263">
        <v>0.2</v>
      </c>
      <c r="E293" s="1271" t="s">
        <v>4712</v>
      </c>
      <c r="F293" s="257" t="s">
        <v>4126</v>
      </c>
      <c r="G293" s="255" t="s">
        <v>4223</v>
      </c>
      <c r="H293" s="238"/>
      <c r="I293" s="232"/>
      <c r="J293" s="236"/>
    </row>
    <row r="294" spans="1:10" ht="26.4">
      <c r="A294" s="263">
        <v>262</v>
      </c>
      <c r="B294" s="255" t="s">
        <v>4713</v>
      </c>
      <c r="C294" s="255" t="s">
        <v>87</v>
      </c>
      <c r="D294" s="263">
        <v>0.01</v>
      </c>
      <c r="E294" s="1271" t="s">
        <v>4714</v>
      </c>
      <c r="F294" s="257" t="s">
        <v>4715</v>
      </c>
      <c r="G294" s="255" t="s">
        <v>4223</v>
      </c>
      <c r="H294" s="238"/>
      <c r="I294" s="232"/>
      <c r="J294" s="236"/>
    </row>
    <row r="295" spans="1:10" ht="26.4">
      <c r="A295" s="263">
        <v>263</v>
      </c>
      <c r="B295" s="257" t="s">
        <v>4716</v>
      </c>
      <c r="C295" s="257" t="s">
        <v>87</v>
      </c>
      <c r="D295" s="266">
        <v>0.2</v>
      </c>
      <c r="E295" s="207" t="s">
        <v>4717</v>
      </c>
      <c r="F295" s="257" t="s">
        <v>4582</v>
      </c>
      <c r="G295" s="257" t="s">
        <v>4718</v>
      </c>
      <c r="H295" s="238"/>
      <c r="I295" s="232"/>
      <c r="J295" s="236"/>
    </row>
    <row r="296" spans="1:10">
      <c r="A296" s="264"/>
      <c r="B296" s="256" t="s">
        <v>52</v>
      </c>
      <c r="C296" s="256">
        <v>15</v>
      </c>
      <c r="D296" s="264">
        <v>13.13</v>
      </c>
      <c r="E296" s="1272"/>
      <c r="F296" s="256"/>
      <c r="G296" s="256"/>
      <c r="H296" s="253"/>
      <c r="I296" s="232"/>
      <c r="J296" s="236"/>
    </row>
    <row r="297" spans="1:10">
      <c r="A297" s="267"/>
      <c r="B297" s="256" t="s">
        <v>3274</v>
      </c>
      <c r="C297" s="256">
        <v>46</v>
      </c>
      <c r="D297" s="264">
        <v>268.43</v>
      </c>
      <c r="E297" s="1272"/>
      <c r="F297" s="256"/>
      <c r="G297" s="256"/>
      <c r="H297" s="253"/>
      <c r="I297" s="232"/>
      <c r="J297" s="236"/>
    </row>
    <row r="298" spans="1:10" ht="15" customHeight="1">
      <c r="A298" s="1850" t="s">
        <v>4719</v>
      </c>
      <c r="B298" s="1851"/>
      <c r="C298" s="1851"/>
      <c r="D298" s="1851"/>
      <c r="E298" s="1851"/>
      <c r="F298" s="1851"/>
      <c r="G298" s="1851"/>
      <c r="H298" s="1852"/>
      <c r="I298" s="232"/>
      <c r="J298" s="236"/>
    </row>
    <row r="299" spans="1:10" ht="39.6">
      <c r="A299" s="263">
        <v>264</v>
      </c>
      <c r="B299" s="255" t="s">
        <v>4720</v>
      </c>
      <c r="C299" s="255"/>
      <c r="D299" s="263">
        <v>4</v>
      </c>
      <c r="E299" s="207" t="s">
        <v>4721</v>
      </c>
      <c r="F299" s="258" t="s">
        <v>4408</v>
      </c>
      <c r="G299" s="255" t="s">
        <v>4600</v>
      </c>
      <c r="H299" s="238"/>
      <c r="I299" s="232"/>
      <c r="J299" s="236"/>
    </row>
    <row r="300" spans="1:10" ht="52.8">
      <c r="A300" s="263">
        <v>265</v>
      </c>
      <c r="B300" s="255" t="s">
        <v>4722</v>
      </c>
      <c r="C300" s="255"/>
      <c r="D300" s="263">
        <v>4.8</v>
      </c>
      <c r="E300" s="207" t="s">
        <v>4723</v>
      </c>
      <c r="F300" s="257" t="s">
        <v>4724</v>
      </c>
      <c r="G300" s="255" t="s">
        <v>4544</v>
      </c>
      <c r="H300" s="238"/>
      <c r="I300" s="232"/>
      <c r="J300" s="236"/>
    </row>
    <row r="301" spans="1:10" ht="26.4">
      <c r="A301" s="266">
        <v>266</v>
      </c>
      <c r="B301" s="257" t="s">
        <v>4725</v>
      </c>
      <c r="C301" s="257"/>
      <c r="D301" s="266">
        <v>6.1</v>
      </c>
      <c r="E301" s="207" t="s">
        <v>4726</v>
      </c>
      <c r="F301" s="258" t="s">
        <v>4030</v>
      </c>
      <c r="G301" s="257" t="s">
        <v>4223</v>
      </c>
      <c r="H301" s="238"/>
      <c r="I301" s="232"/>
      <c r="J301" s="236"/>
    </row>
    <row r="302" spans="1:10">
      <c r="A302" s="267"/>
      <c r="B302" s="256" t="s">
        <v>3274</v>
      </c>
      <c r="C302" s="256">
        <v>3</v>
      </c>
      <c r="D302" s="264">
        <v>14.9</v>
      </c>
      <c r="E302" s="1272"/>
      <c r="F302" s="256"/>
      <c r="G302" s="256"/>
      <c r="H302" s="253"/>
      <c r="I302" s="232"/>
      <c r="J302" s="236"/>
    </row>
    <row r="303" spans="1:10" ht="15" customHeight="1">
      <c r="A303" s="1850" t="s">
        <v>4727</v>
      </c>
      <c r="B303" s="1851"/>
      <c r="C303" s="1851"/>
      <c r="D303" s="1851"/>
      <c r="E303" s="1851"/>
      <c r="F303" s="1851"/>
      <c r="G303" s="1851"/>
      <c r="H303" s="1852"/>
      <c r="I303" s="232"/>
      <c r="J303" s="236"/>
    </row>
    <row r="304" spans="1:10" ht="26.4">
      <c r="A304" s="263">
        <v>267</v>
      </c>
      <c r="B304" s="255" t="s">
        <v>4728</v>
      </c>
      <c r="C304" s="255"/>
      <c r="D304" s="263">
        <v>9.3800000000000008</v>
      </c>
      <c r="E304" s="1271" t="s">
        <v>4729</v>
      </c>
      <c r="F304" s="255" t="s">
        <v>4121</v>
      </c>
      <c r="G304" s="255" t="s">
        <v>4666</v>
      </c>
      <c r="H304" s="238"/>
      <c r="I304" s="232"/>
      <c r="J304" s="236"/>
    </row>
    <row r="305" spans="1:10" ht="26.4">
      <c r="A305" s="263">
        <v>268</v>
      </c>
      <c r="B305" s="255" t="s">
        <v>4730</v>
      </c>
      <c r="C305" s="255"/>
      <c r="D305" s="263">
        <v>1.9</v>
      </c>
      <c r="E305" s="1271" t="s">
        <v>4731</v>
      </c>
      <c r="F305" s="255" t="s">
        <v>4732</v>
      </c>
      <c r="G305" s="255" t="s">
        <v>4600</v>
      </c>
      <c r="H305" s="238"/>
      <c r="I305" s="232"/>
      <c r="J305" s="236"/>
    </row>
    <row r="306" spans="1:10" ht="26.4">
      <c r="A306" s="263">
        <v>269</v>
      </c>
      <c r="B306" s="255" t="s">
        <v>4733</v>
      </c>
      <c r="C306" s="255"/>
      <c r="D306" s="263">
        <v>6.55</v>
      </c>
      <c r="E306" s="1271" t="s">
        <v>4734</v>
      </c>
      <c r="F306" s="255" t="s">
        <v>4735</v>
      </c>
      <c r="G306" s="255" t="s">
        <v>4736</v>
      </c>
      <c r="H306" s="238"/>
      <c r="I306" s="232"/>
      <c r="J306" s="236"/>
    </row>
    <row r="307" spans="1:10" ht="26.4">
      <c r="A307" s="263">
        <v>270</v>
      </c>
      <c r="B307" s="255" t="s">
        <v>4737</v>
      </c>
      <c r="C307" s="255"/>
      <c r="D307" s="263">
        <v>11.2</v>
      </c>
      <c r="E307" s="1271" t="s">
        <v>4738</v>
      </c>
      <c r="F307" s="255" t="s">
        <v>4739</v>
      </c>
      <c r="G307" s="255" t="s">
        <v>4600</v>
      </c>
      <c r="H307" s="238"/>
      <c r="I307" s="232"/>
      <c r="J307" s="236"/>
    </row>
    <row r="308" spans="1:10" ht="36" customHeight="1">
      <c r="A308" s="263">
        <v>271</v>
      </c>
      <c r="B308" s="255" t="s">
        <v>4740</v>
      </c>
      <c r="C308" s="255"/>
      <c r="D308" s="263">
        <v>1.5</v>
      </c>
      <c r="E308" s="1271" t="s">
        <v>4741</v>
      </c>
      <c r="F308" s="255" t="s">
        <v>4742</v>
      </c>
      <c r="G308" s="255" t="s">
        <v>4743</v>
      </c>
      <c r="H308" s="238"/>
      <c r="I308" s="232"/>
      <c r="J308" s="236"/>
    </row>
    <row r="309" spans="1:10" ht="26.4">
      <c r="A309" s="263">
        <v>272</v>
      </c>
      <c r="B309" s="255" t="s">
        <v>4744</v>
      </c>
      <c r="C309" s="255"/>
      <c r="D309" s="263">
        <v>4</v>
      </c>
      <c r="E309" s="1271" t="s">
        <v>4745</v>
      </c>
      <c r="F309" s="255" t="s">
        <v>4746</v>
      </c>
      <c r="G309" s="255" t="s">
        <v>4600</v>
      </c>
      <c r="H309" s="238"/>
      <c r="I309" s="232"/>
      <c r="J309" s="236"/>
    </row>
    <row r="310" spans="1:10" ht="118.8">
      <c r="A310" s="266">
        <v>273</v>
      </c>
      <c r="B310" s="257" t="s">
        <v>4747</v>
      </c>
      <c r="C310" s="257"/>
      <c r="D310" s="266">
        <v>7.0278999999999998</v>
      </c>
      <c r="E310" s="207" t="s">
        <v>4748</v>
      </c>
      <c r="F310" s="257" t="s">
        <v>4582</v>
      </c>
      <c r="G310" s="257" t="s">
        <v>4749</v>
      </c>
      <c r="H310" s="238"/>
      <c r="I310" s="232"/>
      <c r="J310" s="236"/>
    </row>
    <row r="311" spans="1:10" ht="158.4">
      <c r="A311" s="263">
        <v>274</v>
      </c>
      <c r="B311" s="255" t="s">
        <v>4750</v>
      </c>
      <c r="C311" s="255"/>
      <c r="D311" s="263">
        <v>29.634799999999998</v>
      </c>
      <c r="E311" s="1271" t="s">
        <v>4751</v>
      </c>
      <c r="F311" s="255" t="s">
        <v>4752</v>
      </c>
      <c r="G311" s="255" t="s">
        <v>4753</v>
      </c>
      <c r="H311" s="238"/>
      <c r="I311" s="232"/>
      <c r="J311" s="236"/>
    </row>
    <row r="312" spans="1:10" s="237" customFormat="1" ht="26.4">
      <c r="A312" s="263">
        <v>275</v>
      </c>
      <c r="B312" s="255" t="s">
        <v>4754</v>
      </c>
      <c r="C312" s="255"/>
      <c r="D312" s="263">
        <v>36</v>
      </c>
      <c r="E312" s="1271" t="s">
        <v>4755</v>
      </c>
      <c r="F312" s="257" t="s">
        <v>4126</v>
      </c>
      <c r="G312" s="255" t="s">
        <v>4600</v>
      </c>
      <c r="H312" s="238"/>
      <c r="I312" s="232"/>
      <c r="J312" s="236"/>
    </row>
    <row r="313" spans="1:10" ht="26.4">
      <c r="A313" s="263">
        <v>276</v>
      </c>
      <c r="B313" s="255" t="s">
        <v>4756</v>
      </c>
      <c r="C313" s="255"/>
      <c r="D313" s="263">
        <v>9</v>
      </c>
      <c r="E313" s="1271" t="s">
        <v>4757</v>
      </c>
      <c r="F313" s="255" t="s">
        <v>4758</v>
      </c>
      <c r="G313" s="255" t="s">
        <v>4759</v>
      </c>
      <c r="H313" s="238"/>
      <c r="I313" s="232"/>
      <c r="J313" s="236"/>
    </row>
    <row r="314" spans="1:10" ht="26.4">
      <c r="A314" s="263">
        <v>277</v>
      </c>
      <c r="B314" s="255" t="s">
        <v>4760</v>
      </c>
      <c r="C314" s="255"/>
      <c r="D314" s="263">
        <v>12.9</v>
      </c>
      <c r="E314" s="1271" t="s">
        <v>4761</v>
      </c>
      <c r="F314" s="258" t="s">
        <v>4762</v>
      </c>
      <c r="G314" s="255" t="s">
        <v>4600</v>
      </c>
      <c r="H314" s="238"/>
      <c r="I314" s="232"/>
      <c r="J314" s="236"/>
    </row>
    <row r="315" spans="1:10" ht="26.4">
      <c r="A315" s="263">
        <v>278</v>
      </c>
      <c r="B315" s="255" t="s">
        <v>4763</v>
      </c>
      <c r="C315" s="255"/>
      <c r="D315" s="263">
        <v>1.2</v>
      </c>
      <c r="E315" s="1271" t="s">
        <v>4764</v>
      </c>
      <c r="F315" s="255" t="s">
        <v>4414</v>
      </c>
      <c r="G315" s="255" t="s">
        <v>4600</v>
      </c>
      <c r="H315" s="238"/>
      <c r="I315" s="232"/>
      <c r="J315" s="236"/>
    </row>
    <row r="316" spans="1:10" s="187" customFormat="1" ht="171.6">
      <c r="A316" s="263">
        <v>279</v>
      </c>
      <c r="B316" s="255" t="s">
        <v>4765</v>
      </c>
      <c r="C316" s="255"/>
      <c r="D316" s="263">
        <v>10.5</v>
      </c>
      <c r="E316" s="1271" t="s">
        <v>4766</v>
      </c>
      <c r="F316" s="255" t="s">
        <v>4767</v>
      </c>
      <c r="G316" s="255" t="s">
        <v>4768</v>
      </c>
      <c r="H316" s="238"/>
      <c r="I316" s="232"/>
      <c r="J316" s="236"/>
    </row>
    <row r="317" spans="1:10" s="237" customFormat="1" ht="26.4">
      <c r="A317" s="263">
        <v>280</v>
      </c>
      <c r="B317" s="255" t="s">
        <v>4769</v>
      </c>
      <c r="C317" s="255"/>
      <c r="D317" s="263">
        <v>11</v>
      </c>
      <c r="E317" s="1271" t="s">
        <v>4770</v>
      </c>
      <c r="F317" s="258" t="s">
        <v>4771</v>
      </c>
      <c r="G317" s="255" t="s">
        <v>4666</v>
      </c>
      <c r="H317" s="238"/>
      <c r="I317" s="232"/>
      <c r="J317" s="236"/>
    </row>
    <row r="318" spans="1:10" ht="26.4">
      <c r="A318" s="263">
        <v>281</v>
      </c>
      <c r="B318" s="257" t="s">
        <v>4772</v>
      </c>
      <c r="C318" s="257"/>
      <c r="D318" s="266">
        <v>5</v>
      </c>
      <c r="E318" s="207" t="s">
        <v>4773</v>
      </c>
      <c r="F318" s="258" t="s">
        <v>4774</v>
      </c>
      <c r="G318" s="257" t="s">
        <v>4600</v>
      </c>
      <c r="H318" s="238"/>
      <c r="I318" s="232"/>
      <c r="J318" s="236"/>
    </row>
    <row r="319" spans="1:10" ht="26.4">
      <c r="A319" s="263">
        <v>282</v>
      </c>
      <c r="B319" s="255" t="s">
        <v>4775</v>
      </c>
      <c r="C319" s="255"/>
      <c r="D319" s="263">
        <v>12.91</v>
      </c>
      <c r="E319" s="1271" t="s">
        <v>4776</v>
      </c>
      <c r="F319" s="255" t="s">
        <v>4777</v>
      </c>
      <c r="G319" s="255" t="s">
        <v>4778</v>
      </c>
      <c r="H319" s="238"/>
      <c r="I319" s="232"/>
      <c r="J319" s="236"/>
    </row>
    <row r="320" spans="1:10" ht="26.4">
      <c r="A320" s="263">
        <v>283</v>
      </c>
      <c r="B320" s="255" t="s">
        <v>4779</v>
      </c>
      <c r="C320" s="255"/>
      <c r="D320" s="263">
        <v>36</v>
      </c>
      <c r="E320" s="1271" t="s">
        <v>4780</v>
      </c>
      <c r="F320" s="255" t="s">
        <v>4781</v>
      </c>
      <c r="G320" s="255" t="s">
        <v>4223</v>
      </c>
      <c r="H320" s="238"/>
      <c r="I320" s="232"/>
      <c r="J320" s="236"/>
    </row>
    <row r="321" spans="1:10" ht="26.4">
      <c r="A321" s="263">
        <v>284</v>
      </c>
      <c r="B321" s="257" t="s">
        <v>4782</v>
      </c>
      <c r="C321" s="257"/>
      <c r="D321" s="266">
        <v>25</v>
      </c>
      <c r="E321" s="207" t="s">
        <v>4783</v>
      </c>
      <c r="F321" s="257" t="s">
        <v>4784</v>
      </c>
      <c r="G321" s="257" t="s">
        <v>4223</v>
      </c>
      <c r="H321" s="238"/>
      <c r="I321" s="232"/>
      <c r="J321" s="236"/>
    </row>
    <row r="322" spans="1:10">
      <c r="A322" s="267"/>
      <c r="B322" s="256" t="s">
        <v>3274</v>
      </c>
      <c r="C322" s="256">
        <v>18</v>
      </c>
      <c r="D322" s="264">
        <v>230.70269999999999</v>
      </c>
      <c r="E322" s="1272"/>
      <c r="F322" s="256"/>
      <c r="G322" s="256"/>
      <c r="H322" s="253"/>
      <c r="I322" s="229"/>
      <c r="J322" s="236"/>
    </row>
    <row r="323" spans="1:10" ht="26.4">
      <c r="A323" s="267"/>
      <c r="B323" s="256" t="s">
        <v>4785</v>
      </c>
      <c r="C323" s="260">
        <v>264</v>
      </c>
      <c r="D323" s="265">
        <v>85263.741399999999</v>
      </c>
      <c r="E323" s="1272"/>
      <c r="F323" s="256"/>
      <c r="G323" s="256"/>
      <c r="H323" s="253"/>
      <c r="I323" s="229"/>
      <c r="J323" s="236"/>
    </row>
    <row r="324" spans="1:10" ht="62.25" customHeight="1">
      <c r="A324" s="270" t="s">
        <v>13</v>
      </c>
      <c r="B324" s="256" t="s">
        <v>4786</v>
      </c>
      <c r="C324" s="256">
        <v>284</v>
      </c>
      <c r="D324" s="265">
        <v>143203.78140000001</v>
      </c>
      <c r="E324" s="1272"/>
      <c r="F324" s="256"/>
      <c r="G324" s="256"/>
      <c r="H324" s="253"/>
      <c r="I324" s="229"/>
      <c r="J324" s="236"/>
    </row>
    <row r="327" spans="1:10">
      <c r="E327" s="1276"/>
    </row>
    <row r="358" spans="1:10" s="187" customFormat="1">
      <c r="A358" s="52"/>
      <c r="B358" s="18"/>
      <c r="C358" s="18"/>
      <c r="D358" s="52"/>
      <c r="E358" s="1277"/>
      <c r="F358" s="18"/>
      <c r="G358" s="18"/>
      <c r="H358" s="272"/>
      <c r="I358" s="250"/>
      <c r="J358" s="251"/>
    </row>
  </sheetData>
  <mergeCells count="11">
    <mergeCell ref="M69:T69"/>
    <mergeCell ref="A246:H246"/>
    <mergeCell ref="A298:H298"/>
    <mergeCell ref="A303:H303"/>
    <mergeCell ref="A1:H1"/>
    <mergeCell ref="A3:H3"/>
    <mergeCell ref="A7:H7"/>
    <mergeCell ref="A25:H25"/>
    <mergeCell ref="A29:H29"/>
    <mergeCell ref="A32:H32"/>
    <mergeCell ref="A40:H40"/>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50"/>
  <sheetViews>
    <sheetView workbookViewId="0">
      <selection activeCell="B2" sqref="B1:B1048576"/>
    </sheetView>
  </sheetViews>
  <sheetFormatPr defaultColWidth="9.109375" defaultRowHeight="13.8"/>
  <cols>
    <col min="1" max="1" width="5" style="295" customWidth="1"/>
    <col min="2" max="2" width="18.5546875" style="276" customWidth="1"/>
    <col min="3" max="3" width="13.88671875" style="275" customWidth="1"/>
    <col min="4" max="4" width="12.33203125" style="292" customWidth="1"/>
    <col min="5" max="5" width="40.5546875" style="275" customWidth="1"/>
    <col min="6" max="6" width="20.6640625" style="275" customWidth="1"/>
    <col min="7" max="7" width="34.33203125" style="275" customWidth="1"/>
    <col min="8" max="8" width="7" style="275" customWidth="1"/>
    <col min="9" max="9" width="23" style="275" customWidth="1"/>
    <col min="10" max="16384" width="9.109375" style="276"/>
  </cols>
  <sheetData>
    <row r="1" spans="1:9" ht="40.950000000000003" customHeight="1">
      <c r="A1" s="1859" t="s">
        <v>24203</v>
      </c>
      <c r="B1" s="1860"/>
      <c r="C1" s="1860"/>
      <c r="D1" s="1860"/>
      <c r="E1" s="1860"/>
      <c r="F1" s="1860"/>
      <c r="G1" s="1860"/>
    </row>
    <row r="2" spans="1:9" ht="85.2" customHeight="1">
      <c r="A2" s="1278" t="s">
        <v>9</v>
      </c>
      <c r="B2" s="1107" t="s">
        <v>14</v>
      </c>
      <c r="C2" s="1107" t="s">
        <v>0</v>
      </c>
      <c r="D2" s="21" t="s">
        <v>1</v>
      </c>
      <c r="E2" s="1107" t="s">
        <v>17</v>
      </c>
      <c r="F2" s="1107" t="s">
        <v>4788</v>
      </c>
      <c r="G2" s="1107" t="s">
        <v>4789</v>
      </c>
      <c r="H2" s="38"/>
      <c r="I2" s="277"/>
    </row>
    <row r="3" spans="1:9">
      <c r="A3" s="1861" t="s">
        <v>4790</v>
      </c>
      <c r="B3" s="1861"/>
      <c r="C3" s="1861"/>
      <c r="D3" s="1861"/>
      <c r="E3" s="1861"/>
      <c r="F3" s="1861"/>
      <c r="G3" s="1862"/>
      <c r="H3" s="278"/>
      <c r="I3" s="279"/>
    </row>
    <row r="4" spans="1:9">
      <c r="A4" s="1863" t="s">
        <v>3</v>
      </c>
      <c r="B4" s="1863"/>
      <c r="C4" s="1863"/>
      <c r="D4" s="1863"/>
      <c r="E4" s="1863"/>
      <c r="F4" s="1863"/>
      <c r="G4" s="1864"/>
      <c r="H4" s="38"/>
      <c r="I4" s="280"/>
    </row>
    <row r="5" spans="1:9" s="282" customFormat="1" ht="52.8">
      <c r="A5" s="22">
        <v>1</v>
      </c>
      <c r="B5" s="10" t="s">
        <v>4791</v>
      </c>
      <c r="C5" s="10" t="s">
        <v>4792</v>
      </c>
      <c r="D5" s="22">
        <v>66417.399999999994</v>
      </c>
      <c r="E5" s="10" t="s">
        <v>4793</v>
      </c>
      <c r="F5" s="10" t="s">
        <v>4794</v>
      </c>
      <c r="G5" s="281" t="s">
        <v>4795</v>
      </c>
      <c r="H5" s="10" t="s">
        <v>4796</v>
      </c>
      <c r="I5" s="277"/>
    </row>
    <row r="6" spans="1:9" s="282" customFormat="1">
      <c r="A6" s="22"/>
      <c r="B6" s="10" t="s">
        <v>4797</v>
      </c>
      <c r="C6" s="10">
        <v>1</v>
      </c>
      <c r="D6" s="22">
        <v>66417.399999999994</v>
      </c>
      <c r="E6" s="10"/>
      <c r="F6" s="10"/>
      <c r="G6" s="281"/>
      <c r="H6" s="10"/>
      <c r="I6" s="279"/>
    </row>
    <row r="7" spans="1:9" s="282" customFormat="1">
      <c r="A7" s="1857" t="s">
        <v>4798</v>
      </c>
      <c r="B7" s="1857"/>
      <c r="C7" s="1857"/>
      <c r="D7" s="1857"/>
      <c r="E7" s="1857"/>
      <c r="F7" s="1857"/>
      <c r="G7" s="1858"/>
      <c r="H7" s="10"/>
      <c r="I7" s="279"/>
    </row>
    <row r="8" spans="1:9" s="282" customFormat="1" ht="79.2">
      <c r="A8" s="22">
        <v>1</v>
      </c>
      <c r="B8" s="10" t="s">
        <v>4799</v>
      </c>
      <c r="C8" s="10" t="s">
        <v>21</v>
      </c>
      <c r="D8" s="22">
        <v>43081.8</v>
      </c>
      <c r="E8" s="10" t="s">
        <v>4800</v>
      </c>
      <c r="F8" s="10" t="s">
        <v>4801</v>
      </c>
      <c r="G8" s="281" t="s">
        <v>4802</v>
      </c>
      <c r="H8" s="10" t="s">
        <v>4796</v>
      </c>
      <c r="I8" s="279"/>
    </row>
    <row r="9" spans="1:9" s="282" customFormat="1" ht="66">
      <c r="A9" s="22">
        <v>2</v>
      </c>
      <c r="B9" s="10" t="s">
        <v>4803</v>
      </c>
      <c r="C9" s="10" t="s">
        <v>21</v>
      </c>
      <c r="D9" s="22">
        <v>46147.3</v>
      </c>
      <c r="E9" s="10" t="s">
        <v>4804</v>
      </c>
      <c r="F9" s="10" t="s">
        <v>4805</v>
      </c>
      <c r="G9" s="281" t="s">
        <v>4806</v>
      </c>
      <c r="H9" s="10" t="s">
        <v>4796</v>
      </c>
      <c r="I9" s="279"/>
    </row>
    <row r="10" spans="1:9" s="282" customFormat="1" ht="66">
      <c r="A10" s="22">
        <v>3</v>
      </c>
      <c r="B10" s="10" t="s">
        <v>4807</v>
      </c>
      <c r="C10" s="10" t="s">
        <v>21</v>
      </c>
      <c r="D10" s="22">
        <v>10451.4</v>
      </c>
      <c r="E10" s="10" t="s">
        <v>4800</v>
      </c>
      <c r="F10" s="10" t="s">
        <v>4808</v>
      </c>
      <c r="G10" s="281" t="s">
        <v>4809</v>
      </c>
      <c r="H10" s="10" t="s">
        <v>4796</v>
      </c>
      <c r="I10" s="279"/>
    </row>
    <row r="11" spans="1:9" s="282" customFormat="1">
      <c r="A11" s="22"/>
      <c r="B11" s="10" t="s">
        <v>4810</v>
      </c>
      <c r="C11" s="10">
        <v>3</v>
      </c>
      <c r="D11" s="22">
        <v>99680.5</v>
      </c>
      <c r="E11" s="10"/>
      <c r="F11" s="10"/>
      <c r="G11" s="281"/>
      <c r="H11" s="10"/>
      <c r="I11" s="279"/>
    </row>
    <row r="12" spans="1:9" s="282" customFormat="1">
      <c r="A12" s="1857" t="s">
        <v>1627</v>
      </c>
      <c r="B12" s="1857"/>
      <c r="C12" s="1857"/>
      <c r="D12" s="1857"/>
      <c r="E12" s="1857"/>
      <c r="F12" s="1857"/>
      <c r="G12" s="1858"/>
      <c r="H12" s="10"/>
      <c r="I12" s="279"/>
    </row>
    <row r="13" spans="1:9" s="282" customFormat="1">
      <c r="A13" s="1857" t="s">
        <v>4811</v>
      </c>
      <c r="B13" s="1857"/>
      <c r="C13" s="1857"/>
      <c r="D13" s="1857"/>
      <c r="E13" s="1857"/>
      <c r="F13" s="1857"/>
      <c r="G13" s="1858"/>
      <c r="H13" s="10"/>
      <c r="I13" s="279"/>
    </row>
    <row r="14" spans="1:9" s="282" customFormat="1" ht="39.6">
      <c r="A14" s="22">
        <v>1</v>
      </c>
      <c r="B14" s="10" t="s">
        <v>4812</v>
      </c>
      <c r="C14" s="10" t="s">
        <v>58</v>
      </c>
      <c r="D14" s="22">
        <v>1026</v>
      </c>
      <c r="E14" s="10" t="s">
        <v>4813</v>
      </c>
      <c r="F14" s="10" t="s">
        <v>4814</v>
      </c>
      <c r="G14" s="281" t="s">
        <v>4815</v>
      </c>
      <c r="H14" s="10"/>
      <c r="I14" s="279"/>
    </row>
    <row r="15" spans="1:9" s="282" customFormat="1">
      <c r="A15" s="22"/>
      <c r="B15" s="10" t="s">
        <v>4816</v>
      </c>
      <c r="C15" s="10">
        <v>1</v>
      </c>
      <c r="D15" s="22">
        <v>1026</v>
      </c>
      <c r="E15" s="10"/>
      <c r="F15" s="10"/>
      <c r="G15" s="281"/>
      <c r="H15" s="10"/>
      <c r="I15" s="279"/>
    </row>
    <row r="16" spans="1:9" s="282" customFormat="1">
      <c r="A16" s="1857" t="s">
        <v>4817</v>
      </c>
      <c r="B16" s="1857"/>
      <c r="C16" s="1857"/>
      <c r="D16" s="1857"/>
      <c r="E16" s="1857"/>
      <c r="F16" s="1857"/>
      <c r="G16" s="1858"/>
      <c r="H16" s="10"/>
      <c r="I16" s="279"/>
    </row>
    <row r="17" spans="1:9" s="282" customFormat="1" ht="39.6">
      <c r="A17" s="22">
        <v>1</v>
      </c>
      <c r="B17" s="10" t="s">
        <v>4818</v>
      </c>
      <c r="C17" s="10" t="s">
        <v>220</v>
      </c>
      <c r="D17" s="22">
        <v>461</v>
      </c>
      <c r="E17" s="10" t="s">
        <v>4819</v>
      </c>
      <c r="F17" s="10" t="s">
        <v>4820</v>
      </c>
      <c r="G17" s="281" t="s">
        <v>4821</v>
      </c>
      <c r="H17" s="10" t="s">
        <v>4796</v>
      </c>
      <c r="I17" s="279"/>
    </row>
    <row r="18" spans="1:9" s="282" customFormat="1" ht="39.6">
      <c r="A18" s="22">
        <v>2</v>
      </c>
      <c r="B18" s="10" t="s">
        <v>4822</v>
      </c>
      <c r="C18" s="10" t="s">
        <v>220</v>
      </c>
      <c r="D18" s="22">
        <v>712</v>
      </c>
      <c r="E18" s="10" t="s">
        <v>4823</v>
      </c>
      <c r="F18" s="10" t="s">
        <v>4824</v>
      </c>
      <c r="G18" s="281" t="s">
        <v>4821</v>
      </c>
      <c r="H18" s="10" t="s">
        <v>4796</v>
      </c>
      <c r="I18" s="279"/>
    </row>
    <row r="19" spans="1:9" s="282" customFormat="1" ht="90.75" customHeight="1">
      <c r="A19" s="22">
        <v>3</v>
      </c>
      <c r="B19" s="10" t="s">
        <v>4825</v>
      </c>
      <c r="C19" s="10" t="s">
        <v>220</v>
      </c>
      <c r="D19" s="22" t="s">
        <v>4826</v>
      </c>
      <c r="E19" s="10" t="s">
        <v>4827</v>
      </c>
      <c r="F19" s="10" t="s">
        <v>4828</v>
      </c>
      <c r="G19" s="281" t="s">
        <v>4829</v>
      </c>
      <c r="H19" s="10" t="s">
        <v>4796</v>
      </c>
      <c r="I19" s="279"/>
    </row>
    <row r="20" spans="1:9" s="282" customFormat="1" ht="26.4">
      <c r="A20" s="22"/>
      <c r="B20" s="10" t="s">
        <v>4816</v>
      </c>
      <c r="C20" s="10">
        <v>3</v>
      </c>
      <c r="D20" s="22" t="s">
        <v>4830</v>
      </c>
      <c r="E20" s="10"/>
      <c r="F20" s="10"/>
      <c r="G20" s="281"/>
      <c r="H20" s="10"/>
      <c r="I20" s="279"/>
    </row>
    <row r="21" spans="1:9" s="282" customFormat="1">
      <c r="A21" s="1857" t="s">
        <v>4831</v>
      </c>
      <c r="B21" s="1857"/>
      <c r="C21" s="1857"/>
      <c r="D21" s="1857"/>
      <c r="E21" s="1857"/>
      <c r="F21" s="1857"/>
      <c r="G21" s="1858"/>
      <c r="H21" s="10"/>
      <c r="I21" s="279"/>
    </row>
    <row r="22" spans="1:9" s="282" customFormat="1" ht="81.75" customHeight="1">
      <c r="A22" s="22">
        <v>1</v>
      </c>
      <c r="B22" s="10" t="s">
        <v>4832</v>
      </c>
      <c r="C22" s="10" t="s">
        <v>27</v>
      </c>
      <c r="D22" s="22">
        <v>823</v>
      </c>
      <c r="E22" s="10" t="s">
        <v>4833</v>
      </c>
      <c r="F22" s="10" t="s">
        <v>4834</v>
      </c>
      <c r="G22" s="281" t="s">
        <v>4835</v>
      </c>
      <c r="H22" s="10" t="s">
        <v>4796</v>
      </c>
      <c r="I22" s="279"/>
    </row>
    <row r="23" spans="1:9" s="282" customFormat="1" ht="52.8">
      <c r="A23" s="22">
        <v>2</v>
      </c>
      <c r="B23" s="10" t="s">
        <v>4836</v>
      </c>
      <c r="C23" s="10" t="s">
        <v>27</v>
      </c>
      <c r="D23" s="22" t="s">
        <v>4837</v>
      </c>
      <c r="E23" s="10" t="s">
        <v>4838</v>
      </c>
      <c r="F23" s="10" t="s">
        <v>4839</v>
      </c>
      <c r="G23" s="281" t="s">
        <v>4840</v>
      </c>
      <c r="H23" s="10" t="s">
        <v>4796</v>
      </c>
      <c r="I23" s="279"/>
    </row>
    <row r="24" spans="1:9" s="282" customFormat="1" ht="79.2">
      <c r="A24" s="22">
        <v>3</v>
      </c>
      <c r="B24" s="10" t="s">
        <v>4841</v>
      </c>
      <c r="C24" s="10" t="s">
        <v>27</v>
      </c>
      <c r="D24" s="22" t="s">
        <v>4842</v>
      </c>
      <c r="E24" s="10" t="s">
        <v>4843</v>
      </c>
      <c r="F24" s="10" t="s">
        <v>4844</v>
      </c>
      <c r="G24" s="281" t="s">
        <v>4845</v>
      </c>
      <c r="H24" s="10" t="s">
        <v>4796</v>
      </c>
      <c r="I24" s="279"/>
    </row>
    <row r="25" spans="1:9" s="282" customFormat="1" ht="39.6">
      <c r="A25" s="22">
        <v>4</v>
      </c>
      <c r="B25" s="10" t="s">
        <v>4846</v>
      </c>
      <c r="C25" s="10" t="s">
        <v>27</v>
      </c>
      <c r="D25" s="22">
        <v>130</v>
      </c>
      <c r="E25" s="10" t="s">
        <v>4847</v>
      </c>
      <c r="F25" s="10" t="s">
        <v>4848</v>
      </c>
      <c r="G25" s="281" t="s">
        <v>4815</v>
      </c>
      <c r="H25" s="10" t="s">
        <v>4796</v>
      </c>
      <c r="I25" s="279"/>
    </row>
    <row r="26" spans="1:9" s="282" customFormat="1" ht="52.8">
      <c r="A26" s="22">
        <v>5</v>
      </c>
      <c r="B26" s="10" t="s">
        <v>4849</v>
      </c>
      <c r="C26" s="10" t="s">
        <v>27</v>
      </c>
      <c r="D26" s="22">
        <v>248</v>
      </c>
      <c r="E26" s="10" t="s">
        <v>4850</v>
      </c>
      <c r="F26" s="10" t="s">
        <v>4848</v>
      </c>
      <c r="G26" s="281" t="s">
        <v>4851</v>
      </c>
      <c r="H26" s="10" t="s">
        <v>4796</v>
      </c>
      <c r="I26" s="279"/>
    </row>
    <row r="27" spans="1:9" s="282" customFormat="1" ht="39.6">
      <c r="A27" s="22">
        <v>6</v>
      </c>
      <c r="B27" s="10" t="s">
        <v>4852</v>
      </c>
      <c r="C27" s="10" t="s">
        <v>27</v>
      </c>
      <c r="D27" s="22">
        <v>166</v>
      </c>
      <c r="E27" s="10" t="s">
        <v>4853</v>
      </c>
      <c r="F27" s="10" t="s">
        <v>4848</v>
      </c>
      <c r="G27" s="281" t="s">
        <v>4821</v>
      </c>
      <c r="H27" s="10" t="s">
        <v>4796</v>
      </c>
      <c r="I27" s="279"/>
    </row>
    <row r="28" spans="1:9" s="282" customFormat="1" ht="26.4">
      <c r="A28" s="22">
        <v>7</v>
      </c>
      <c r="B28" s="10" t="s">
        <v>4854</v>
      </c>
      <c r="C28" s="10" t="s">
        <v>27</v>
      </c>
      <c r="D28" s="22">
        <v>107</v>
      </c>
      <c r="E28" s="10" t="s">
        <v>4855</v>
      </c>
      <c r="F28" s="10" t="s">
        <v>4814</v>
      </c>
      <c r="G28" s="281" t="s">
        <v>4856</v>
      </c>
      <c r="H28" s="10" t="s">
        <v>4796</v>
      </c>
      <c r="I28" s="279"/>
    </row>
    <row r="29" spans="1:9" s="282" customFormat="1" ht="66">
      <c r="A29" s="22">
        <v>8</v>
      </c>
      <c r="B29" s="10" t="s">
        <v>4857</v>
      </c>
      <c r="C29" s="10" t="s">
        <v>27</v>
      </c>
      <c r="D29" s="22">
        <v>510</v>
      </c>
      <c r="E29" s="10" t="s">
        <v>4858</v>
      </c>
      <c r="F29" s="10" t="s">
        <v>4814</v>
      </c>
      <c r="G29" s="281" t="s">
        <v>4859</v>
      </c>
      <c r="H29" s="10" t="s">
        <v>4796</v>
      </c>
      <c r="I29" s="279"/>
    </row>
    <row r="30" spans="1:9" s="282" customFormat="1" ht="26.4">
      <c r="A30" s="22"/>
      <c r="B30" s="10"/>
      <c r="C30" s="10"/>
      <c r="D30" s="22"/>
      <c r="E30" s="10" t="s">
        <v>4860</v>
      </c>
      <c r="F30" s="10" t="s">
        <v>4848</v>
      </c>
      <c r="G30" s="281"/>
      <c r="H30" s="10"/>
      <c r="I30" s="279"/>
    </row>
    <row r="31" spans="1:9" s="282" customFormat="1" ht="26.4">
      <c r="A31" s="22"/>
      <c r="B31" s="10" t="s">
        <v>4816</v>
      </c>
      <c r="C31" s="10">
        <v>8</v>
      </c>
      <c r="D31" s="22" t="s">
        <v>4861</v>
      </c>
      <c r="E31" s="10"/>
      <c r="F31" s="10"/>
      <c r="G31" s="281"/>
      <c r="H31" s="10"/>
      <c r="I31" s="279"/>
    </row>
    <row r="32" spans="1:9" s="282" customFormat="1">
      <c r="A32" s="1857" t="s">
        <v>4862</v>
      </c>
      <c r="B32" s="1857"/>
      <c r="C32" s="1857"/>
      <c r="D32" s="1857"/>
      <c r="E32" s="1857"/>
      <c r="F32" s="1857"/>
      <c r="G32" s="1858"/>
      <c r="H32" s="10"/>
      <c r="I32" s="279"/>
    </row>
    <row r="33" spans="1:9" s="282" customFormat="1" ht="39.6">
      <c r="A33" s="22">
        <v>1</v>
      </c>
      <c r="B33" s="10" t="s">
        <v>4863</v>
      </c>
      <c r="C33" s="10" t="s">
        <v>4864</v>
      </c>
      <c r="D33" s="22">
        <v>2408</v>
      </c>
      <c r="E33" s="10" t="s">
        <v>4865</v>
      </c>
      <c r="F33" s="10" t="s">
        <v>4866</v>
      </c>
      <c r="G33" s="281" t="s">
        <v>4867</v>
      </c>
      <c r="H33" s="10" t="s">
        <v>4796</v>
      </c>
      <c r="I33" s="279"/>
    </row>
    <row r="34" spans="1:9" s="282" customFormat="1" ht="26.4">
      <c r="A34" s="22">
        <v>2</v>
      </c>
      <c r="B34" s="10" t="s">
        <v>4868</v>
      </c>
      <c r="C34" s="10" t="s">
        <v>4864</v>
      </c>
      <c r="D34" s="22">
        <v>2163</v>
      </c>
      <c r="E34" s="10" t="s">
        <v>4869</v>
      </c>
      <c r="F34" s="10" t="s">
        <v>4870</v>
      </c>
      <c r="G34" s="281" t="s">
        <v>4867</v>
      </c>
      <c r="H34" s="10" t="s">
        <v>4796</v>
      </c>
      <c r="I34" s="279"/>
    </row>
    <row r="35" spans="1:9" s="282" customFormat="1" ht="78.75" customHeight="1">
      <c r="A35" s="22">
        <v>3</v>
      </c>
      <c r="B35" s="10" t="s">
        <v>4871</v>
      </c>
      <c r="C35" s="10" t="s">
        <v>4864</v>
      </c>
      <c r="D35" s="22" t="s">
        <v>4872</v>
      </c>
      <c r="E35" s="10" t="s">
        <v>4873</v>
      </c>
      <c r="F35" s="10" t="s">
        <v>4874</v>
      </c>
      <c r="G35" s="281" t="s">
        <v>4875</v>
      </c>
      <c r="H35" s="10" t="s">
        <v>4796</v>
      </c>
      <c r="I35" s="279"/>
    </row>
    <row r="36" spans="1:9" s="282" customFormat="1" ht="39.6">
      <c r="A36" s="22">
        <v>4</v>
      </c>
      <c r="B36" s="10" t="s">
        <v>4876</v>
      </c>
      <c r="C36" s="10" t="s">
        <v>1672</v>
      </c>
      <c r="D36" s="22">
        <v>500</v>
      </c>
      <c r="E36" s="10" t="s">
        <v>4877</v>
      </c>
      <c r="F36" s="10" t="s">
        <v>4820</v>
      </c>
      <c r="G36" s="281" t="s">
        <v>4878</v>
      </c>
      <c r="H36" s="10" t="s">
        <v>4796</v>
      </c>
      <c r="I36" s="279"/>
    </row>
    <row r="37" spans="1:9" s="282" customFormat="1" ht="26.4">
      <c r="A37" s="22"/>
      <c r="B37" s="10" t="s">
        <v>4816</v>
      </c>
      <c r="C37" s="10">
        <v>4</v>
      </c>
      <c r="D37" s="22" t="s">
        <v>4879</v>
      </c>
      <c r="E37" s="10"/>
      <c r="F37" s="10"/>
      <c r="G37" s="281"/>
      <c r="H37" s="10"/>
      <c r="I37" s="279"/>
    </row>
    <row r="38" spans="1:9" s="282" customFormat="1">
      <c r="A38" s="1857" t="s">
        <v>4880</v>
      </c>
      <c r="B38" s="1857"/>
      <c r="C38" s="1857"/>
      <c r="D38" s="1857"/>
      <c r="E38" s="1857"/>
      <c r="F38" s="1857"/>
      <c r="G38" s="1858"/>
      <c r="H38" s="10"/>
      <c r="I38" s="279"/>
    </row>
    <row r="39" spans="1:9" s="282" customFormat="1" ht="52.8">
      <c r="A39" s="22">
        <v>1</v>
      </c>
      <c r="B39" s="10" t="s">
        <v>4881</v>
      </c>
      <c r="C39" s="10" t="s">
        <v>3590</v>
      </c>
      <c r="D39" s="22">
        <v>606</v>
      </c>
      <c r="E39" s="10" t="s">
        <v>4882</v>
      </c>
      <c r="F39" s="10" t="s">
        <v>4883</v>
      </c>
      <c r="G39" s="281" t="s">
        <v>4884</v>
      </c>
      <c r="H39" s="10" t="s">
        <v>4796</v>
      </c>
      <c r="I39" s="279"/>
    </row>
    <row r="40" spans="1:9" s="282" customFormat="1">
      <c r="A40" s="22"/>
      <c r="B40" s="10" t="s">
        <v>4816</v>
      </c>
      <c r="C40" s="10">
        <v>1</v>
      </c>
      <c r="D40" s="22">
        <v>606</v>
      </c>
      <c r="E40" s="10"/>
      <c r="F40" s="10"/>
      <c r="G40" s="281"/>
      <c r="H40" s="10"/>
      <c r="I40" s="279"/>
    </row>
    <row r="41" spans="1:9" s="282" customFormat="1">
      <c r="A41" s="1857" t="s">
        <v>4885</v>
      </c>
      <c r="B41" s="1857"/>
      <c r="C41" s="1857"/>
      <c r="D41" s="1857"/>
      <c r="E41" s="1857"/>
      <c r="F41" s="1857"/>
      <c r="G41" s="1858"/>
      <c r="H41" s="10"/>
      <c r="I41" s="279"/>
    </row>
    <row r="42" spans="1:9" s="282" customFormat="1" ht="39.6">
      <c r="A42" s="22">
        <v>1</v>
      </c>
      <c r="B42" s="10" t="s">
        <v>4886</v>
      </c>
      <c r="C42" s="10" t="s">
        <v>3947</v>
      </c>
      <c r="D42" s="22">
        <v>105</v>
      </c>
      <c r="E42" s="10" t="s">
        <v>4887</v>
      </c>
      <c r="F42" s="10" t="s">
        <v>4888</v>
      </c>
      <c r="G42" s="281" t="s">
        <v>4889</v>
      </c>
      <c r="H42" s="10" t="s">
        <v>4796</v>
      </c>
      <c r="I42" s="279"/>
    </row>
    <row r="43" spans="1:9" s="282" customFormat="1">
      <c r="A43" s="22"/>
      <c r="B43" s="10" t="s">
        <v>4816</v>
      </c>
      <c r="C43" s="10">
        <v>1</v>
      </c>
      <c r="D43" s="22">
        <v>105</v>
      </c>
      <c r="E43" s="10"/>
      <c r="F43" s="10"/>
      <c r="G43" s="281"/>
      <c r="H43" s="10"/>
      <c r="I43" s="279"/>
    </row>
    <row r="44" spans="1:9" s="282" customFormat="1">
      <c r="A44" s="1857" t="s">
        <v>4890</v>
      </c>
      <c r="B44" s="1857"/>
      <c r="C44" s="1857"/>
      <c r="D44" s="1857"/>
      <c r="E44" s="1857"/>
      <c r="F44" s="1857"/>
      <c r="G44" s="1858"/>
      <c r="H44" s="10"/>
      <c r="I44" s="279"/>
    </row>
    <row r="45" spans="1:9" s="282" customFormat="1" ht="113.25" customHeight="1">
      <c r="A45" s="22">
        <v>1</v>
      </c>
      <c r="B45" s="10" t="s">
        <v>4891</v>
      </c>
      <c r="C45" s="10" t="s">
        <v>4892</v>
      </c>
      <c r="D45" s="22" t="s">
        <v>4893</v>
      </c>
      <c r="E45" s="10" t="s">
        <v>4894</v>
      </c>
      <c r="F45" s="10" t="s">
        <v>4895</v>
      </c>
      <c r="G45" s="281" t="s">
        <v>4896</v>
      </c>
      <c r="H45" s="10" t="s">
        <v>4796</v>
      </c>
      <c r="I45" s="279"/>
    </row>
    <row r="46" spans="1:9" s="282" customFormat="1" ht="26.4">
      <c r="A46" s="22"/>
      <c r="B46" s="10" t="s">
        <v>4816</v>
      </c>
      <c r="C46" s="10">
        <v>1</v>
      </c>
      <c r="D46" s="22" t="s">
        <v>4897</v>
      </c>
      <c r="E46" s="10"/>
      <c r="F46" s="10"/>
      <c r="G46" s="281"/>
      <c r="H46" s="10"/>
      <c r="I46" s="279"/>
    </row>
    <row r="47" spans="1:9" s="282" customFormat="1" ht="26.4">
      <c r="A47" s="22"/>
      <c r="B47" s="10" t="s">
        <v>4898</v>
      </c>
      <c r="C47" s="10">
        <v>19</v>
      </c>
      <c r="D47" s="22" t="s">
        <v>4899</v>
      </c>
      <c r="E47" s="10"/>
      <c r="F47" s="10"/>
      <c r="G47" s="281"/>
      <c r="H47" s="10"/>
      <c r="I47" s="279"/>
    </row>
    <row r="48" spans="1:9" s="282" customFormat="1">
      <c r="A48" s="1857" t="s">
        <v>4900</v>
      </c>
      <c r="B48" s="1857"/>
      <c r="C48" s="1857"/>
      <c r="D48" s="1857"/>
      <c r="E48" s="1857"/>
      <c r="F48" s="1857"/>
      <c r="G48" s="1858"/>
      <c r="H48" s="10"/>
      <c r="I48" s="279"/>
    </row>
    <row r="49" spans="1:9" s="282" customFormat="1">
      <c r="A49" s="1857" t="s">
        <v>4901</v>
      </c>
      <c r="B49" s="1857"/>
      <c r="C49" s="1857"/>
      <c r="D49" s="1857"/>
      <c r="E49" s="1857"/>
      <c r="F49" s="1857"/>
      <c r="G49" s="1858"/>
      <c r="H49" s="10"/>
      <c r="I49" s="279"/>
    </row>
    <row r="50" spans="1:9" s="282" customFormat="1" ht="52.8">
      <c r="A50" s="22">
        <v>1</v>
      </c>
      <c r="B50" s="10" t="s">
        <v>4902</v>
      </c>
      <c r="C50" s="10" t="s">
        <v>641</v>
      </c>
      <c r="D50" s="22">
        <v>22</v>
      </c>
      <c r="E50" s="10" t="s">
        <v>4903</v>
      </c>
      <c r="F50" s="10" t="s">
        <v>4820</v>
      </c>
      <c r="G50" s="281" t="s">
        <v>4904</v>
      </c>
      <c r="H50" s="10" t="s">
        <v>4796</v>
      </c>
      <c r="I50" s="279"/>
    </row>
    <row r="51" spans="1:9" s="282" customFormat="1">
      <c r="A51" s="22"/>
      <c r="B51" s="10" t="s">
        <v>4816</v>
      </c>
      <c r="C51" s="10">
        <v>1</v>
      </c>
      <c r="D51" s="22">
        <v>22</v>
      </c>
      <c r="E51" s="10"/>
      <c r="F51" s="10"/>
      <c r="G51" s="281"/>
      <c r="H51" s="10"/>
      <c r="I51" s="279"/>
    </row>
    <row r="52" spans="1:9" s="282" customFormat="1">
      <c r="A52" s="1857" t="s">
        <v>4831</v>
      </c>
      <c r="B52" s="1857"/>
      <c r="C52" s="1857"/>
      <c r="D52" s="1857"/>
      <c r="E52" s="1857"/>
      <c r="F52" s="1857"/>
      <c r="G52" s="1858"/>
      <c r="H52" s="10"/>
      <c r="I52" s="279"/>
    </row>
    <row r="53" spans="1:9" s="282" customFormat="1" ht="87.75" customHeight="1">
      <c r="A53" s="22">
        <v>1</v>
      </c>
      <c r="B53" s="10" t="s">
        <v>4905</v>
      </c>
      <c r="C53" s="10" t="s">
        <v>3322</v>
      </c>
      <c r="D53" s="22" t="s">
        <v>4906</v>
      </c>
      <c r="E53" s="10" t="s">
        <v>4907</v>
      </c>
      <c r="F53" s="10" t="s">
        <v>4908</v>
      </c>
      <c r="G53" s="281" t="s">
        <v>4909</v>
      </c>
      <c r="H53" s="10" t="s">
        <v>4796</v>
      </c>
      <c r="I53" s="279"/>
    </row>
    <row r="54" spans="1:9" s="282" customFormat="1" ht="39.6">
      <c r="A54" s="22">
        <v>2</v>
      </c>
      <c r="B54" s="10" t="s">
        <v>4910</v>
      </c>
      <c r="C54" s="10" t="s">
        <v>3322</v>
      </c>
      <c r="D54" s="22">
        <v>93</v>
      </c>
      <c r="E54" s="10" t="s">
        <v>4911</v>
      </c>
      <c r="F54" s="10" t="s">
        <v>4874</v>
      </c>
      <c r="G54" s="281" t="s">
        <v>4912</v>
      </c>
      <c r="H54" s="10" t="s">
        <v>4796</v>
      </c>
      <c r="I54" s="279"/>
    </row>
    <row r="55" spans="1:9" s="282" customFormat="1" ht="66">
      <c r="A55" s="22">
        <v>3</v>
      </c>
      <c r="B55" s="10" t="s">
        <v>4913</v>
      </c>
      <c r="C55" s="10" t="s">
        <v>3322</v>
      </c>
      <c r="D55" s="22" t="s">
        <v>4914</v>
      </c>
      <c r="E55" s="10" t="s">
        <v>4915</v>
      </c>
      <c r="F55" s="10" t="s">
        <v>4916</v>
      </c>
      <c r="G55" s="281" t="s">
        <v>4917</v>
      </c>
      <c r="H55" s="10" t="s">
        <v>4796</v>
      </c>
      <c r="I55" s="279"/>
    </row>
    <row r="56" spans="1:9" s="282" customFormat="1" ht="79.2">
      <c r="A56" s="22">
        <v>4</v>
      </c>
      <c r="B56" s="10" t="s">
        <v>4918</v>
      </c>
      <c r="C56" s="10" t="s">
        <v>3322</v>
      </c>
      <c r="D56" s="22" t="s">
        <v>4919</v>
      </c>
      <c r="E56" s="10" t="s">
        <v>4920</v>
      </c>
      <c r="F56" s="10" t="s">
        <v>4921</v>
      </c>
      <c r="G56" s="281" t="s">
        <v>4922</v>
      </c>
      <c r="H56" s="10" t="s">
        <v>4796</v>
      </c>
      <c r="I56" s="279"/>
    </row>
    <row r="57" spans="1:9" s="282" customFormat="1" ht="39.6">
      <c r="A57" s="22">
        <v>5</v>
      </c>
      <c r="B57" s="10" t="s">
        <v>4923</v>
      </c>
      <c r="C57" s="10" t="s">
        <v>3322</v>
      </c>
      <c r="D57" s="22">
        <v>35</v>
      </c>
      <c r="E57" s="10" t="s">
        <v>4924</v>
      </c>
      <c r="F57" s="10" t="s">
        <v>4925</v>
      </c>
      <c r="G57" s="281" t="s">
        <v>4926</v>
      </c>
      <c r="H57" s="10" t="s">
        <v>4796</v>
      </c>
      <c r="I57" s="279"/>
    </row>
    <row r="58" spans="1:9" s="282" customFormat="1" ht="52.8">
      <c r="A58" s="22">
        <v>6</v>
      </c>
      <c r="B58" s="10" t="s">
        <v>4927</v>
      </c>
      <c r="C58" s="10" t="s">
        <v>3322</v>
      </c>
      <c r="D58" s="22" t="s">
        <v>4928</v>
      </c>
      <c r="E58" s="10" t="s">
        <v>4929</v>
      </c>
      <c r="F58" s="283" t="s">
        <v>4930</v>
      </c>
      <c r="G58" s="281" t="s">
        <v>4931</v>
      </c>
      <c r="H58" s="10" t="s">
        <v>4796</v>
      </c>
      <c r="I58" s="279"/>
    </row>
    <row r="59" spans="1:9" s="282" customFormat="1" ht="39.6">
      <c r="A59" s="22">
        <v>7</v>
      </c>
      <c r="B59" s="10" t="s">
        <v>4932</v>
      </c>
      <c r="C59" s="10" t="s">
        <v>3322</v>
      </c>
      <c r="D59" s="22">
        <v>42</v>
      </c>
      <c r="E59" s="10" t="s">
        <v>4933</v>
      </c>
      <c r="F59" s="10" t="s">
        <v>4925</v>
      </c>
      <c r="G59" s="281" t="s">
        <v>4934</v>
      </c>
      <c r="H59" s="10" t="s">
        <v>4796</v>
      </c>
      <c r="I59" s="279"/>
    </row>
    <row r="60" spans="1:9" s="282" customFormat="1" ht="26.4">
      <c r="A60" s="22"/>
      <c r="B60" s="10" t="s">
        <v>4816</v>
      </c>
      <c r="C60" s="10">
        <v>7</v>
      </c>
      <c r="D60" s="22" t="s">
        <v>4935</v>
      </c>
      <c r="E60" s="10"/>
      <c r="F60" s="10"/>
      <c r="G60" s="281"/>
      <c r="H60" s="10"/>
      <c r="I60" s="279"/>
    </row>
    <row r="61" spans="1:9" s="282" customFormat="1">
      <c r="A61" s="1857" t="s">
        <v>4885</v>
      </c>
      <c r="B61" s="1857"/>
      <c r="C61" s="1857"/>
      <c r="D61" s="1857"/>
      <c r="E61" s="1857"/>
      <c r="F61" s="1857"/>
      <c r="G61" s="1858"/>
      <c r="H61" s="10"/>
      <c r="I61" s="279"/>
    </row>
    <row r="62" spans="1:9" s="282" customFormat="1" ht="66">
      <c r="A62" s="22">
        <v>1</v>
      </c>
      <c r="B62" s="10" t="s">
        <v>4936</v>
      </c>
      <c r="C62" s="10" t="s">
        <v>3334</v>
      </c>
      <c r="D62" s="22" t="s">
        <v>4937</v>
      </c>
      <c r="E62" s="10" t="s">
        <v>4938</v>
      </c>
      <c r="F62" s="10" t="s">
        <v>4895</v>
      </c>
      <c r="G62" s="281" t="s">
        <v>4939</v>
      </c>
      <c r="H62" s="10" t="s">
        <v>4796</v>
      </c>
      <c r="I62" s="279"/>
    </row>
    <row r="63" spans="1:9" s="282" customFormat="1">
      <c r="A63" s="22"/>
      <c r="B63" s="10" t="s">
        <v>4816</v>
      </c>
      <c r="C63" s="10">
        <v>1</v>
      </c>
      <c r="D63" s="22" t="s">
        <v>4940</v>
      </c>
      <c r="E63" s="10"/>
      <c r="F63" s="10"/>
      <c r="G63" s="281"/>
      <c r="H63" s="10"/>
      <c r="I63" s="279"/>
    </row>
    <row r="64" spans="1:9" s="282" customFormat="1" ht="26.4">
      <c r="A64" s="22"/>
      <c r="B64" s="10" t="s">
        <v>4941</v>
      </c>
      <c r="C64" s="10">
        <v>9</v>
      </c>
      <c r="D64" s="22" t="s">
        <v>4942</v>
      </c>
      <c r="E64" s="10"/>
      <c r="F64" s="10"/>
      <c r="G64" s="281"/>
      <c r="H64" s="10"/>
      <c r="I64" s="279"/>
    </row>
    <row r="65" spans="1:9" s="282" customFormat="1">
      <c r="A65" s="1857" t="s">
        <v>4943</v>
      </c>
      <c r="B65" s="1857"/>
      <c r="C65" s="1857"/>
      <c r="D65" s="1857"/>
      <c r="E65" s="1857"/>
      <c r="F65" s="1857"/>
      <c r="G65" s="1858"/>
      <c r="H65" s="10"/>
      <c r="I65" s="279"/>
    </row>
    <row r="66" spans="1:9" s="282" customFormat="1" ht="79.2">
      <c r="A66" s="22">
        <v>1</v>
      </c>
      <c r="B66" s="10" t="s">
        <v>4944</v>
      </c>
      <c r="C66" s="10"/>
      <c r="D66" s="22">
        <v>86.414000000000001</v>
      </c>
      <c r="E66" s="10" t="s">
        <v>4945</v>
      </c>
      <c r="F66" s="10" t="s">
        <v>4946</v>
      </c>
      <c r="G66" s="281" t="s">
        <v>4947</v>
      </c>
      <c r="H66" s="10" t="s">
        <v>4796</v>
      </c>
      <c r="I66" s="279"/>
    </row>
    <row r="67" spans="1:9" s="282" customFormat="1">
      <c r="A67" s="22"/>
      <c r="B67" s="10" t="s">
        <v>4816</v>
      </c>
      <c r="C67" s="10">
        <v>1</v>
      </c>
      <c r="D67" s="22">
        <v>86.414000000000001</v>
      </c>
      <c r="E67" s="10"/>
      <c r="F67" s="10"/>
      <c r="G67" s="281"/>
      <c r="H67" s="10"/>
      <c r="I67" s="279"/>
    </row>
    <row r="68" spans="1:9" s="282" customFormat="1">
      <c r="A68" s="1857" t="s">
        <v>4948</v>
      </c>
      <c r="B68" s="1857"/>
      <c r="C68" s="1857"/>
      <c r="D68" s="1857"/>
      <c r="E68" s="1857"/>
      <c r="F68" s="1857"/>
      <c r="G68" s="1858"/>
      <c r="H68" s="10"/>
      <c r="I68" s="279"/>
    </row>
    <row r="69" spans="1:9" s="282" customFormat="1" ht="52.8">
      <c r="A69" s="22">
        <v>1</v>
      </c>
      <c r="B69" s="10" t="s">
        <v>4949</v>
      </c>
      <c r="C69" s="10"/>
      <c r="D69" s="22">
        <v>38</v>
      </c>
      <c r="E69" s="10" t="s">
        <v>4950</v>
      </c>
      <c r="F69" s="10" t="s">
        <v>4951</v>
      </c>
      <c r="G69" s="281" t="s">
        <v>4952</v>
      </c>
      <c r="H69" s="10" t="s">
        <v>4796</v>
      </c>
      <c r="I69" s="279"/>
    </row>
    <row r="70" spans="1:9" s="282" customFormat="1">
      <c r="A70" s="22"/>
      <c r="B70" s="10" t="s">
        <v>4816</v>
      </c>
      <c r="C70" s="10">
        <v>1</v>
      </c>
      <c r="D70" s="22">
        <v>38</v>
      </c>
      <c r="E70" s="10"/>
      <c r="F70" s="10"/>
      <c r="G70" s="281"/>
      <c r="H70" s="10"/>
      <c r="I70" s="279"/>
    </row>
    <row r="71" spans="1:9" s="282" customFormat="1">
      <c r="A71" s="1857"/>
      <c r="B71" s="1857"/>
      <c r="C71" s="1857"/>
      <c r="D71" s="1857"/>
      <c r="E71" s="1857"/>
      <c r="F71" s="1857"/>
      <c r="G71" s="1858"/>
      <c r="H71" s="10"/>
      <c r="I71" s="279"/>
    </row>
    <row r="72" spans="1:9" s="282" customFormat="1" ht="39.6">
      <c r="A72" s="22"/>
      <c r="B72" s="23" t="s">
        <v>4953</v>
      </c>
      <c r="C72" s="23">
        <v>34</v>
      </c>
      <c r="D72" s="21" t="s">
        <v>4954</v>
      </c>
      <c r="E72" s="10"/>
      <c r="F72" s="10"/>
      <c r="G72" s="281"/>
      <c r="H72" s="10"/>
      <c r="I72" s="279"/>
    </row>
    <row r="73" spans="1:9" s="282" customFormat="1" ht="21" customHeight="1">
      <c r="A73" s="1788" t="s">
        <v>4955</v>
      </c>
      <c r="B73" s="1788"/>
      <c r="C73" s="1788"/>
      <c r="D73" s="1788"/>
      <c r="E73" s="1788"/>
      <c r="F73" s="1788"/>
      <c r="G73" s="1865"/>
      <c r="H73" s="23"/>
      <c r="I73" s="279"/>
    </row>
    <row r="74" spans="1:9" s="282" customFormat="1">
      <c r="A74" s="1857" t="s">
        <v>5</v>
      </c>
      <c r="B74" s="1857"/>
      <c r="C74" s="1857"/>
      <c r="D74" s="1857"/>
      <c r="E74" s="1857"/>
      <c r="F74" s="1857"/>
      <c r="G74" s="1858"/>
      <c r="H74" s="10"/>
      <c r="I74" s="284"/>
    </row>
    <row r="75" spans="1:9" s="282" customFormat="1" ht="396" customHeight="1">
      <c r="A75" s="22">
        <v>1</v>
      </c>
      <c r="B75" s="10" t="s">
        <v>4956</v>
      </c>
      <c r="C75" s="10" t="s">
        <v>106</v>
      </c>
      <c r="D75" s="22">
        <v>10330.66</v>
      </c>
      <c r="E75" s="10" t="s">
        <v>4957</v>
      </c>
      <c r="F75" s="10" t="s">
        <v>4958</v>
      </c>
      <c r="G75" s="281" t="s">
        <v>4959</v>
      </c>
      <c r="H75" s="10" t="s">
        <v>4796</v>
      </c>
      <c r="I75" s="279"/>
    </row>
    <row r="76" spans="1:9" s="282" customFormat="1" ht="180.75" customHeight="1">
      <c r="A76" s="22">
        <v>2</v>
      </c>
      <c r="B76" s="10" t="s">
        <v>4960</v>
      </c>
      <c r="C76" s="10" t="s">
        <v>106</v>
      </c>
      <c r="D76" s="22">
        <v>4631.2957999999999</v>
      </c>
      <c r="E76" s="10" t="s">
        <v>4961</v>
      </c>
      <c r="F76" s="10" t="s">
        <v>4962</v>
      </c>
      <c r="G76" s="281" t="s">
        <v>4963</v>
      </c>
      <c r="H76" s="10"/>
      <c r="I76" s="279"/>
    </row>
    <row r="77" spans="1:9" s="282" customFormat="1" ht="24" customHeight="1">
      <c r="A77" s="22"/>
      <c r="B77" s="10" t="s">
        <v>4964</v>
      </c>
      <c r="C77" s="10">
        <v>2</v>
      </c>
      <c r="D77" s="22">
        <v>14961.9558</v>
      </c>
      <c r="E77" s="10"/>
      <c r="F77" s="10"/>
      <c r="G77" s="281"/>
      <c r="H77" s="10"/>
      <c r="I77" s="279"/>
    </row>
    <row r="78" spans="1:9" s="282" customFormat="1" ht="18" customHeight="1">
      <c r="A78" s="22"/>
      <c r="B78" s="10"/>
      <c r="C78" s="10"/>
      <c r="D78" s="22"/>
      <c r="E78" s="10"/>
      <c r="F78" s="10"/>
      <c r="G78" s="281"/>
      <c r="H78" s="10"/>
      <c r="I78" s="279"/>
    </row>
    <row r="79" spans="1:9" s="282" customFormat="1">
      <c r="A79" s="1857" t="s">
        <v>1627</v>
      </c>
      <c r="B79" s="1857"/>
      <c r="C79" s="1857"/>
      <c r="D79" s="1857"/>
      <c r="E79" s="1857"/>
      <c r="F79" s="1857"/>
      <c r="G79" s="1858"/>
      <c r="H79" s="10"/>
      <c r="I79" s="279"/>
    </row>
    <row r="80" spans="1:9" s="282" customFormat="1">
      <c r="A80" s="1857" t="s">
        <v>4811</v>
      </c>
      <c r="B80" s="1857"/>
      <c r="C80" s="1857"/>
      <c r="D80" s="1857"/>
      <c r="E80" s="1857"/>
      <c r="F80" s="1857"/>
      <c r="G80" s="1858"/>
      <c r="H80" s="10"/>
      <c r="I80" s="279"/>
    </row>
    <row r="81" spans="1:9" s="282" customFormat="1" ht="52.8">
      <c r="A81" s="22">
        <v>1</v>
      </c>
      <c r="B81" s="10" t="s">
        <v>4965</v>
      </c>
      <c r="C81" s="10" t="s">
        <v>58</v>
      </c>
      <c r="D81" s="22">
        <v>188.6</v>
      </c>
      <c r="E81" s="10" t="s">
        <v>4966</v>
      </c>
      <c r="F81" s="283" t="s">
        <v>4967</v>
      </c>
      <c r="G81" s="281" t="s">
        <v>4968</v>
      </c>
      <c r="H81" s="10" t="s">
        <v>4796</v>
      </c>
      <c r="I81" s="279"/>
    </row>
    <row r="82" spans="1:9" s="282" customFormat="1" ht="26.4">
      <c r="A82" s="22">
        <v>2</v>
      </c>
      <c r="B82" s="10" t="s">
        <v>4969</v>
      </c>
      <c r="C82" s="10" t="s">
        <v>58</v>
      </c>
      <c r="D82" s="22">
        <v>20</v>
      </c>
      <c r="E82" s="10" t="s">
        <v>4970</v>
      </c>
      <c r="F82" s="10" t="s">
        <v>4971</v>
      </c>
      <c r="G82" s="281" t="s">
        <v>4972</v>
      </c>
      <c r="H82" s="10" t="s">
        <v>4796</v>
      </c>
      <c r="I82" s="279"/>
    </row>
    <row r="83" spans="1:9" s="282" customFormat="1" ht="72.75" customHeight="1">
      <c r="A83" s="22">
        <v>3</v>
      </c>
      <c r="B83" s="10" t="s">
        <v>4973</v>
      </c>
      <c r="C83" s="10" t="s">
        <v>58</v>
      </c>
      <c r="D83" s="22">
        <v>90.666200000000003</v>
      </c>
      <c r="E83" s="10" t="s">
        <v>4974</v>
      </c>
      <c r="F83" s="285" t="s">
        <v>4975</v>
      </c>
      <c r="G83" s="281" t="s">
        <v>4976</v>
      </c>
      <c r="H83" s="10" t="s">
        <v>4796</v>
      </c>
      <c r="I83" s="279"/>
    </row>
    <row r="84" spans="1:9" s="282" customFormat="1" ht="72.75" customHeight="1">
      <c r="A84" s="289">
        <v>4</v>
      </c>
      <c r="B84" s="285" t="s">
        <v>4977</v>
      </c>
      <c r="C84" s="285" t="s">
        <v>58</v>
      </c>
      <c r="D84" s="289">
        <v>11.044</v>
      </c>
      <c r="E84" s="285" t="s">
        <v>4978</v>
      </c>
      <c r="F84" s="285" t="s">
        <v>4978</v>
      </c>
      <c r="G84" s="286" t="s">
        <v>4979</v>
      </c>
      <c r="H84" s="285" t="s">
        <v>4796</v>
      </c>
      <c r="I84" s="279"/>
    </row>
    <row r="85" spans="1:9" s="282" customFormat="1">
      <c r="A85" s="22"/>
      <c r="B85" s="10" t="s">
        <v>4816</v>
      </c>
      <c r="C85" s="285">
        <v>4</v>
      </c>
      <c r="D85" s="289">
        <v>310.31020000000001</v>
      </c>
      <c r="E85" s="10"/>
      <c r="F85" s="10"/>
      <c r="G85" s="281"/>
      <c r="H85" s="10"/>
      <c r="I85" s="279"/>
    </row>
    <row r="86" spans="1:9" s="282" customFormat="1">
      <c r="A86" s="1857" t="s">
        <v>4817</v>
      </c>
      <c r="B86" s="1857"/>
      <c r="C86" s="1857"/>
      <c r="D86" s="1857"/>
      <c r="E86" s="1857"/>
      <c r="F86" s="1857"/>
      <c r="G86" s="1858"/>
      <c r="H86" s="10"/>
      <c r="I86" s="279"/>
    </row>
    <row r="87" spans="1:9" s="282" customFormat="1" ht="119.25" customHeight="1">
      <c r="A87" s="22">
        <v>1</v>
      </c>
      <c r="B87" s="10" t="s">
        <v>4980</v>
      </c>
      <c r="C87" s="10" t="s">
        <v>220</v>
      </c>
      <c r="D87" s="22" t="s">
        <v>4981</v>
      </c>
      <c r="E87" s="10" t="s">
        <v>4982</v>
      </c>
      <c r="F87" s="10" t="s">
        <v>4983</v>
      </c>
      <c r="G87" s="281" t="s">
        <v>4984</v>
      </c>
      <c r="H87" s="10" t="s">
        <v>4796</v>
      </c>
      <c r="I87" s="279"/>
    </row>
    <row r="88" spans="1:9" s="282" customFormat="1" ht="103.5" customHeight="1">
      <c r="A88" s="22">
        <v>2</v>
      </c>
      <c r="B88" s="10" t="s">
        <v>4985</v>
      </c>
      <c r="C88" s="10" t="s">
        <v>220</v>
      </c>
      <c r="D88" s="22" t="s">
        <v>4986</v>
      </c>
      <c r="E88" s="10" t="s">
        <v>4987</v>
      </c>
      <c r="F88" s="10" t="s">
        <v>4908</v>
      </c>
      <c r="G88" s="281" t="s">
        <v>4988</v>
      </c>
      <c r="H88" s="10" t="s">
        <v>4796</v>
      </c>
      <c r="I88" s="279"/>
    </row>
    <row r="89" spans="1:9" s="282" customFormat="1" ht="66">
      <c r="A89" s="22">
        <v>3</v>
      </c>
      <c r="B89" s="10" t="s">
        <v>4989</v>
      </c>
      <c r="C89" s="10" t="s">
        <v>220</v>
      </c>
      <c r="D89" s="22" t="s">
        <v>4990</v>
      </c>
      <c r="E89" s="10" t="s">
        <v>4991</v>
      </c>
      <c r="F89" s="10" t="s">
        <v>4992</v>
      </c>
      <c r="G89" s="281" t="s">
        <v>4993</v>
      </c>
      <c r="H89" s="10" t="s">
        <v>4796</v>
      </c>
      <c r="I89" s="279"/>
    </row>
    <row r="90" spans="1:9" s="282" customFormat="1" ht="39.6">
      <c r="A90" s="22">
        <v>4</v>
      </c>
      <c r="B90" s="10" t="s">
        <v>4994</v>
      </c>
      <c r="C90" s="10" t="s">
        <v>220</v>
      </c>
      <c r="D90" s="22">
        <v>6.8</v>
      </c>
      <c r="E90" s="10" t="s">
        <v>4995</v>
      </c>
      <c r="F90" s="283" t="s">
        <v>4996</v>
      </c>
      <c r="G90" s="281" t="s">
        <v>4997</v>
      </c>
      <c r="H90" s="10" t="s">
        <v>4796</v>
      </c>
      <c r="I90" s="279"/>
    </row>
    <row r="91" spans="1:9" s="282" customFormat="1" ht="66">
      <c r="A91" s="22">
        <v>5</v>
      </c>
      <c r="B91" s="10" t="s">
        <v>4998</v>
      </c>
      <c r="C91" s="10" t="s">
        <v>220</v>
      </c>
      <c r="D91" s="22">
        <v>218.8</v>
      </c>
      <c r="E91" s="10" t="s">
        <v>4999</v>
      </c>
      <c r="F91" s="10" t="s">
        <v>5000</v>
      </c>
      <c r="G91" s="281" t="s">
        <v>5001</v>
      </c>
      <c r="H91" s="10" t="s">
        <v>4796</v>
      </c>
      <c r="I91" s="279"/>
    </row>
    <row r="92" spans="1:9" s="282" customFormat="1" ht="39.6">
      <c r="A92" s="22">
        <v>6</v>
      </c>
      <c r="B92" s="10" t="s">
        <v>5002</v>
      </c>
      <c r="C92" s="10" t="s">
        <v>220</v>
      </c>
      <c r="D92" s="22">
        <v>30</v>
      </c>
      <c r="E92" s="10" t="s">
        <v>5003</v>
      </c>
      <c r="F92" s="285" t="s">
        <v>5000</v>
      </c>
      <c r="G92" s="281" t="s">
        <v>5004</v>
      </c>
      <c r="H92" s="10" t="s">
        <v>4796</v>
      </c>
      <c r="I92" s="279"/>
    </row>
    <row r="93" spans="1:9" s="282" customFormat="1" ht="52.8">
      <c r="A93" s="22">
        <v>7</v>
      </c>
      <c r="B93" s="10" t="s">
        <v>5005</v>
      </c>
      <c r="C93" s="10" t="s">
        <v>220</v>
      </c>
      <c r="D93" s="22" t="s">
        <v>5006</v>
      </c>
      <c r="E93" s="10" t="s">
        <v>5007</v>
      </c>
      <c r="F93" s="283" t="s">
        <v>5008</v>
      </c>
      <c r="G93" s="281" t="s">
        <v>5009</v>
      </c>
      <c r="H93" s="10" t="s">
        <v>4796</v>
      </c>
      <c r="I93" s="279"/>
    </row>
    <row r="94" spans="1:9" s="282" customFormat="1" ht="198">
      <c r="A94" s="22">
        <v>8</v>
      </c>
      <c r="B94" s="10" t="s">
        <v>5010</v>
      </c>
      <c r="C94" s="10" t="s">
        <v>220</v>
      </c>
      <c r="D94" s="22" t="s">
        <v>5011</v>
      </c>
      <c r="E94" s="10" t="s">
        <v>5012</v>
      </c>
      <c r="F94" s="10" t="s">
        <v>5013</v>
      </c>
      <c r="G94" s="281" t="s">
        <v>5014</v>
      </c>
      <c r="H94" s="10" t="s">
        <v>4796</v>
      </c>
      <c r="I94" s="279"/>
    </row>
    <row r="95" spans="1:9" s="282" customFormat="1" ht="39.6">
      <c r="A95" s="22">
        <v>9</v>
      </c>
      <c r="B95" s="10" t="s">
        <v>5015</v>
      </c>
      <c r="C95" s="10" t="s">
        <v>220</v>
      </c>
      <c r="D95" s="22">
        <v>37.4</v>
      </c>
      <c r="E95" s="10" t="s">
        <v>5016</v>
      </c>
      <c r="F95" s="285" t="s">
        <v>5017</v>
      </c>
      <c r="G95" s="281" t="s">
        <v>5018</v>
      </c>
      <c r="H95" s="10" t="s">
        <v>4796</v>
      </c>
      <c r="I95" s="279"/>
    </row>
    <row r="96" spans="1:9" s="282" customFormat="1" ht="66">
      <c r="A96" s="22">
        <v>10</v>
      </c>
      <c r="B96" s="10" t="s">
        <v>5019</v>
      </c>
      <c r="C96" s="10" t="s">
        <v>220</v>
      </c>
      <c r="D96" s="22" t="s">
        <v>5020</v>
      </c>
      <c r="E96" s="10" t="s">
        <v>5021</v>
      </c>
      <c r="F96" s="10" t="s">
        <v>4870</v>
      </c>
      <c r="G96" s="281" t="s">
        <v>5022</v>
      </c>
      <c r="H96" s="10" t="s">
        <v>4796</v>
      </c>
      <c r="I96" s="279"/>
    </row>
    <row r="97" spans="1:9" s="282" customFormat="1" ht="66">
      <c r="A97" s="22">
        <v>11</v>
      </c>
      <c r="B97" s="10" t="s">
        <v>5023</v>
      </c>
      <c r="C97" s="10" t="s">
        <v>220</v>
      </c>
      <c r="D97" s="22">
        <v>200</v>
      </c>
      <c r="E97" s="10" t="s">
        <v>5024</v>
      </c>
      <c r="F97" s="10" t="s">
        <v>5025</v>
      </c>
      <c r="G97" s="281" t="s">
        <v>5026</v>
      </c>
      <c r="H97" s="10" t="s">
        <v>4796</v>
      </c>
      <c r="I97" s="279"/>
    </row>
    <row r="98" spans="1:9" s="282" customFormat="1" ht="171.6">
      <c r="A98" s="22">
        <v>12</v>
      </c>
      <c r="B98" s="10" t="s">
        <v>5027</v>
      </c>
      <c r="C98" s="10" t="s">
        <v>220</v>
      </c>
      <c r="D98" s="22">
        <v>1456</v>
      </c>
      <c r="E98" s="10" t="s">
        <v>5028</v>
      </c>
      <c r="F98" s="283" t="s">
        <v>5029</v>
      </c>
      <c r="G98" s="281" t="s">
        <v>5030</v>
      </c>
      <c r="H98" s="10" t="s">
        <v>4796</v>
      </c>
      <c r="I98" s="279"/>
    </row>
    <row r="99" spans="1:9" s="282" customFormat="1" ht="26.4">
      <c r="A99" s="22">
        <v>13</v>
      </c>
      <c r="B99" s="10" t="s">
        <v>5031</v>
      </c>
      <c r="C99" s="10" t="s">
        <v>220</v>
      </c>
      <c r="D99" s="22">
        <v>74.415899999999993</v>
      </c>
      <c r="E99" s="10" t="s">
        <v>5032</v>
      </c>
      <c r="F99" s="10" t="s">
        <v>5033</v>
      </c>
      <c r="G99" s="281" t="s">
        <v>5034</v>
      </c>
      <c r="H99" s="10" t="s">
        <v>4796</v>
      </c>
      <c r="I99" s="279"/>
    </row>
    <row r="100" spans="1:9" s="282" customFormat="1" ht="66">
      <c r="A100" s="22">
        <v>14</v>
      </c>
      <c r="B100" s="10" t="s">
        <v>5035</v>
      </c>
      <c r="C100" s="10" t="s">
        <v>220</v>
      </c>
      <c r="D100" s="22">
        <v>722</v>
      </c>
      <c r="E100" s="10" t="s">
        <v>5036</v>
      </c>
      <c r="F100" s="285" t="s">
        <v>5037</v>
      </c>
      <c r="G100" s="281" t="s">
        <v>5038</v>
      </c>
      <c r="H100" s="10" t="s">
        <v>4796</v>
      </c>
      <c r="I100" s="279"/>
    </row>
    <row r="101" spans="1:9" s="282" customFormat="1" ht="52.8">
      <c r="A101" s="22">
        <v>15</v>
      </c>
      <c r="B101" s="10" t="s">
        <v>5039</v>
      </c>
      <c r="C101" s="10" t="s">
        <v>220</v>
      </c>
      <c r="D101" s="22">
        <v>444.8</v>
      </c>
      <c r="E101" s="10" t="s">
        <v>5040</v>
      </c>
      <c r="F101" s="283" t="s">
        <v>5037</v>
      </c>
      <c r="G101" s="281" t="s">
        <v>5041</v>
      </c>
      <c r="H101" s="10" t="s">
        <v>4796</v>
      </c>
      <c r="I101" s="279"/>
    </row>
    <row r="102" spans="1:9" s="282" customFormat="1" ht="66">
      <c r="A102" s="22">
        <v>16</v>
      </c>
      <c r="B102" s="10" t="s">
        <v>5042</v>
      </c>
      <c r="C102" s="10" t="s">
        <v>220</v>
      </c>
      <c r="D102" s="22">
        <v>123.9</v>
      </c>
      <c r="E102" s="10" t="s">
        <v>5043</v>
      </c>
      <c r="F102" s="283" t="s">
        <v>5037</v>
      </c>
      <c r="G102" s="281" t="s">
        <v>5041</v>
      </c>
      <c r="H102" s="10" t="s">
        <v>4796</v>
      </c>
      <c r="I102" s="279"/>
    </row>
    <row r="103" spans="1:9" s="282" customFormat="1" ht="52.8">
      <c r="A103" s="22">
        <v>17</v>
      </c>
      <c r="B103" s="10" t="s">
        <v>5044</v>
      </c>
      <c r="C103" s="10" t="s">
        <v>220</v>
      </c>
      <c r="D103" s="22">
        <v>169.5</v>
      </c>
      <c r="E103" s="10" t="s">
        <v>5045</v>
      </c>
      <c r="F103" s="283" t="s">
        <v>5037</v>
      </c>
      <c r="G103" s="281" t="s">
        <v>5041</v>
      </c>
      <c r="H103" s="10" t="s">
        <v>4796</v>
      </c>
      <c r="I103" s="279"/>
    </row>
    <row r="104" spans="1:9" s="282" customFormat="1" ht="66">
      <c r="A104" s="22">
        <v>18</v>
      </c>
      <c r="B104" s="10" t="s">
        <v>5046</v>
      </c>
      <c r="C104" s="10" t="s">
        <v>220</v>
      </c>
      <c r="D104" s="22">
        <v>192.9</v>
      </c>
      <c r="E104" s="10" t="s">
        <v>5047</v>
      </c>
      <c r="F104" s="285" t="s">
        <v>5048</v>
      </c>
      <c r="G104" s="281" t="s">
        <v>5049</v>
      </c>
      <c r="H104" s="10" t="s">
        <v>4796</v>
      </c>
      <c r="I104" s="279"/>
    </row>
    <row r="105" spans="1:9" s="282" customFormat="1" ht="39.6">
      <c r="A105" s="22"/>
      <c r="B105" s="10" t="s">
        <v>4816</v>
      </c>
      <c r="C105" s="10">
        <v>18</v>
      </c>
      <c r="D105" s="22" t="s">
        <v>5050</v>
      </c>
      <c r="E105" s="10"/>
      <c r="F105" s="10"/>
      <c r="G105" s="281"/>
      <c r="H105" s="10"/>
      <c r="I105" s="279"/>
    </row>
    <row r="106" spans="1:9" s="282" customFormat="1">
      <c r="A106" s="1857" t="s">
        <v>4831</v>
      </c>
      <c r="B106" s="1857"/>
      <c r="C106" s="1857"/>
      <c r="D106" s="1857"/>
      <c r="E106" s="1857"/>
      <c r="F106" s="1857"/>
      <c r="G106" s="1858"/>
      <c r="H106" s="10"/>
      <c r="I106" s="279"/>
    </row>
    <row r="107" spans="1:9" s="282" customFormat="1" ht="52.8">
      <c r="A107" s="22">
        <v>1</v>
      </c>
      <c r="B107" s="10" t="s">
        <v>5051</v>
      </c>
      <c r="C107" s="10" t="s">
        <v>27</v>
      </c>
      <c r="D107" s="22" t="s">
        <v>5052</v>
      </c>
      <c r="E107" s="10" t="s">
        <v>5053</v>
      </c>
      <c r="F107" s="10" t="s">
        <v>4992</v>
      </c>
      <c r="G107" s="281" t="s">
        <v>5054</v>
      </c>
      <c r="H107" s="10" t="s">
        <v>4796</v>
      </c>
      <c r="I107" s="279"/>
    </row>
    <row r="108" spans="1:9" s="282" customFormat="1" ht="52.8">
      <c r="A108" s="22">
        <v>2</v>
      </c>
      <c r="B108" s="10" t="s">
        <v>5055</v>
      </c>
      <c r="C108" s="10" t="s">
        <v>27</v>
      </c>
      <c r="D108" s="22" t="s">
        <v>5056</v>
      </c>
      <c r="E108" s="10" t="s">
        <v>5057</v>
      </c>
      <c r="F108" s="10" t="s">
        <v>4992</v>
      </c>
      <c r="G108" s="281" t="s">
        <v>5058</v>
      </c>
      <c r="H108" s="10" t="s">
        <v>4796</v>
      </c>
      <c r="I108" s="279"/>
    </row>
    <row r="109" spans="1:9" s="282" customFormat="1" ht="52.8">
      <c r="A109" s="22">
        <v>3</v>
      </c>
      <c r="B109" s="10" t="s">
        <v>5059</v>
      </c>
      <c r="C109" s="10" t="s">
        <v>27</v>
      </c>
      <c r="D109" s="22" t="s">
        <v>5060</v>
      </c>
      <c r="E109" s="10" t="s">
        <v>5061</v>
      </c>
      <c r="F109" s="285" t="s">
        <v>5062</v>
      </c>
      <c r="G109" s="281" t="s">
        <v>5058</v>
      </c>
      <c r="H109" s="10" t="s">
        <v>4796</v>
      </c>
      <c r="I109" s="279"/>
    </row>
    <row r="110" spans="1:9" s="282" customFormat="1" ht="92.4">
      <c r="A110" s="22">
        <v>4</v>
      </c>
      <c r="B110" s="10" t="s">
        <v>5063</v>
      </c>
      <c r="C110" s="10" t="s">
        <v>27</v>
      </c>
      <c r="D110" s="22">
        <v>425.3</v>
      </c>
      <c r="E110" s="10" t="s">
        <v>5064</v>
      </c>
      <c r="F110" s="285" t="s">
        <v>5037</v>
      </c>
      <c r="G110" s="281" t="s">
        <v>5065</v>
      </c>
      <c r="H110" s="10" t="s">
        <v>4796</v>
      </c>
      <c r="I110" s="279"/>
    </row>
    <row r="111" spans="1:9" s="282" customFormat="1" ht="79.2">
      <c r="A111" s="22">
        <v>5</v>
      </c>
      <c r="B111" s="10" t="s">
        <v>5066</v>
      </c>
      <c r="C111" s="10" t="s">
        <v>27</v>
      </c>
      <c r="D111" s="22">
        <v>79.5</v>
      </c>
      <c r="E111" s="10" t="s">
        <v>5067</v>
      </c>
      <c r="F111" s="10" t="s">
        <v>5068</v>
      </c>
      <c r="G111" s="281" t="s">
        <v>5065</v>
      </c>
      <c r="H111" s="10" t="s">
        <v>4796</v>
      </c>
      <c r="I111" s="279"/>
    </row>
    <row r="112" spans="1:9" s="282" customFormat="1" ht="26.4">
      <c r="A112" s="22">
        <v>6</v>
      </c>
      <c r="B112" s="10" t="s">
        <v>5069</v>
      </c>
      <c r="C112" s="10" t="s">
        <v>27</v>
      </c>
      <c r="D112" s="22">
        <v>58</v>
      </c>
      <c r="E112" s="10" t="s">
        <v>5070</v>
      </c>
      <c r="F112" s="10" t="s">
        <v>5071</v>
      </c>
      <c r="G112" s="281" t="s">
        <v>4968</v>
      </c>
      <c r="H112" s="10" t="s">
        <v>4796</v>
      </c>
      <c r="I112" s="279"/>
    </row>
    <row r="113" spans="1:9" s="282" customFormat="1" ht="26.4">
      <c r="A113" s="22">
        <v>7</v>
      </c>
      <c r="B113" s="10" t="s">
        <v>5072</v>
      </c>
      <c r="C113" s="10" t="s">
        <v>27</v>
      </c>
      <c r="D113" s="22">
        <v>5</v>
      </c>
      <c r="E113" s="10" t="s">
        <v>5070</v>
      </c>
      <c r="F113" s="10" t="s">
        <v>5071</v>
      </c>
      <c r="G113" s="281" t="s">
        <v>4968</v>
      </c>
      <c r="H113" s="10" t="s">
        <v>4796</v>
      </c>
      <c r="I113" s="279"/>
    </row>
    <row r="114" spans="1:9" s="282" customFormat="1" ht="26.4">
      <c r="A114" s="22">
        <v>8</v>
      </c>
      <c r="B114" s="10" t="s">
        <v>5073</v>
      </c>
      <c r="C114" s="10" t="s">
        <v>27</v>
      </c>
      <c r="D114" s="22">
        <v>2.5</v>
      </c>
      <c r="E114" s="10" t="s">
        <v>5074</v>
      </c>
      <c r="F114" s="285" t="s">
        <v>5075</v>
      </c>
      <c r="G114" s="281" t="s">
        <v>4968</v>
      </c>
      <c r="H114" s="10" t="s">
        <v>4796</v>
      </c>
      <c r="I114" s="279"/>
    </row>
    <row r="115" spans="1:9" s="282" customFormat="1" ht="52.8">
      <c r="A115" s="22">
        <v>9</v>
      </c>
      <c r="B115" s="10" t="s">
        <v>5076</v>
      </c>
      <c r="C115" s="10" t="s">
        <v>27</v>
      </c>
      <c r="D115" s="22">
        <v>5.3</v>
      </c>
      <c r="E115" s="10" t="s">
        <v>5077</v>
      </c>
      <c r="F115" s="285" t="s">
        <v>5078</v>
      </c>
      <c r="G115" s="281" t="s">
        <v>4968</v>
      </c>
      <c r="H115" s="10" t="s">
        <v>4796</v>
      </c>
      <c r="I115" s="279"/>
    </row>
    <row r="116" spans="1:9" s="282" customFormat="1" ht="52.8">
      <c r="A116" s="22">
        <v>10</v>
      </c>
      <c r="B116" s="10" t="s">
        <v>5079</v>
      </c>
      <c r="C116" s="10" t="s">
        <v>27</v>
      </c>
      <c r="D116" s="22">
        <v>9.5</v>
      </c>
      <c r="E116" s="10" t="s">
        <v>5080</v>
      </c>
      <c r="F116" s="283" t="s">
        <v>5008</v>
      </c>
      <c r="G116" s="281" t="s">
        <v>5081</v>
      </c>
      <c r="H116" s="10" t="s">
        <v>4796</v>
      </c>
      <c r="I116" s="279"/>
    </row>
    <row r="117" spans="1:9" s="282" customFormat="1" ht="39.6">
      <c r="A117" s="22">
        <v>11</v>
      </c>
      <c r="B117" s="10" t="s">
        <v>5082</v>
      </c>
      <c r="C117" s="10" t="s">
        <v>27</v>
      </c>
      <c r="D117" s="22">
        <v>24.5</v>
      </c>
      <c r="E117" s="10" t="s">
        <v>5083</v>
      </c>
      <c r="F117" s="285" t="s">
        <v>5084</v>
      </c>
      <c r="G117" s="281" t="s">
        <v>5081</v>
      </c>
      <c r="H117" s="10" t="s">
        <v>4796</v>
      </c>
      <c r="I117" s="279"/>
    </row>
    <row r="118" spans="1:9" s="282" customFormat="1" ht="39.6">
      <c r="A118" s="22">
        <v>12</v>
      </c>
      <c r="B118" s="10" t="s">
        <v>5085</v>
      </c>
      <c r="C118" s="10" t="s">
        <v>27</v>
      </c>
      <c r="D118" s="22">
        <v>53.5</v>
      </c>
      <c r="E118" s="10" t="s">
        <v>5086</v>
      </c>
      <c r="F118" s="285" t="s">
        <v>5084</v>
      </c>
      <c r="G118" s="281" t="s">
        <v>5081</v>
      </c>
      <c r="H118" s="10" t="s">
        <v>4796</v>
      </c>
      <c r="I118" s="279"/>
    </row>
    <row r="119" spans="1:9" s="282" customFormat="1" ht="39.6">
      <c r="A119" s="22">
        <v>13</v>
      </c>
      <c r="B119" s="10" t="s">
        <v>5087</v>
      </c>
      <c r="C119" s="10" t="s">
        <v>27</v>
      </c>
      <c r="D119" s="22">
        <v>6</v>
      </c>
      <c r="E119" s="10" t="s">
        <v>5088</v>
      </c>
      <c r="F119" s="283" t="s">
        <v>5089</v>
      </c>
      <c r="G119" s="281" t="s">
        <v>5081</v>
      </c>
      <c r="H119" s="10" t="s">
        <v>4796</v>
      </c>
      <c r="I119" s="279"/>
    </row>
    <row r="120" spans="1:9" s="282" customFormat="1" ht="26.4">
      <c r="A120" s="22">
        <v>14</v>
      </c>
      <c r="B120" s="10" t="s">
        <v>5090</v>
      </c>
      <c r="C120" s="10" t="s">
        <v>27</v>
      </c>
      <c r="D120" s="22">
        <v>1</v>
      </c>
      <c r="E120" s="10" t="s">
        <v>5091</v>
      </c>
      <c r="F120" s="10" t="s">
        <v>5071</v>
      </c>
      <c r="G120" s="281" t="s">
        <v>5092</v>
      </c>
      <c r="H120" s="10" t="s">
        <v>4796</v>
      </c>
      <c r="I120" s="279"/>
    </row>
    <row r="121" spans="1:9" s="282" customFormat="1" ht="66">
      <c r="A121" s="22">
        <v>15</v>
      </c>
      <c r="B121" s="10" t="s">
        <v>5093</v>
      </c>
      <c r="C121" s="10" t="s">
        <v>27</v>
      </c>
      <c r="D121" s="22">
        <v>260</v>
      </c>
      <c r="E121" s="10" t="s">
        <v>5094</v>
      </c>
      <c r="F121" s="283" t="s">
        <v>4930</v>
      </c>
      <c r="G121" s="281" t="s">
        <v>4968</v>
      </c>
      <c r="H121" s="10" t="s">
        <v>4796</v>
      </c>
      <c r="I121" s="279"/>
    </row>
    <row r="122" spans="1:9" s="282" customFormat="1" ht="39.6">
      <c r="A122" s="22">
        <v>16</v>
      </c>
      <c r="B122" s="10" t="s">
        <v>5095</v>
      </c>
      <c r="C122" s="10" t="s">
        <v>27</v>
      </c>
      <c r="D122" s="22">
        <v>3</v>
      </c>
      <c r="E122" s="10" t="s">
        <v>5096</v>
      </c>
      <c r="F122" s="10" t="s">
        <v>5097</v>
      </c>
      <c r="G122" s="281" t="s">
        <v>5098</v>
      </c>
      <c r="H122" s="10" t="s">
        <v>4796</v>
      </c>
      <c r="I122" s="279"/>
    </row>
    <row r="123" spans="1:9" s="282" customFormat="1" ht="26.4">
      <c r="A123" s="22">
        <v>17</v>
      </c>
      <c r="B123" s="10" t="s">
        <v>5099</v>
      </c>
      <c r="C123" s="10" t="s">
        <v>27</v>
      </c>
      <c r="D123" s="22">
        <v>3.9</v>
      </c>
      <c r="E123" s="10" t="s">
        <v>5100</v>
      </c>
      <c r="F123" s="10" t="s">
        <v>5101</v>
      </c>
      <c r="G123" s="281" t="s">
        <v>5102</v>
      </c>
      <c r="H123" s="10" t="s">
        <v>4796</v>
      </c>
      <c r="I123" s="279"/>
    </row>
    <row r="124" spans="1:9" s="282" customFormat="1" ht="39.6">
      <c r="A124" s="22">
        <v>18</v>
      </c>
      <c r="B124" s="10" t="s">
        <v>5103</v>
      </c>
      <c r="C124" s="10" t="s">
        <v>27</v>
      </c>
      <c r="D124" s="22">
        <v>25</v>
      </c>
      <c r="E124" s="10" t="s">
        <v>5104</v>
      </c>
      <c r="F124" s="283" t="s">
        <v>4930</v>
      </c>
      <c r="G124" s="281" t="s">
        <v>5105</v>
      </c>
      <c r="H124" s="10" t="s">
        <v>4796</v>
      </c>
      <c r="I124" s="279"/>
    </row>
    <row r="125" spans="1:9" s="282" customFormat="1" ht="39.6">
      <c r="A125" s="22">
        <v>19</v>
      </c>
      <c r="B125" s="10" t="s">
        <v>5106</v>
      </c>
      <c r="C125" s="10" t="s">
        <v>27</v>
      </c>
      <c r="D125" s="22">
        <v>9</v>
      </c>
      <c r="E125" s="10" t="s">
        <v>5107</v>
      </c>
      <c r="F125" s="283" t="s">
        <v>4930</v>
      </c>
      <c r="G125" s="281" t="s">
        <v>5105</v>
      </c>
      <c r="H125" s="10" t="s">
        <v>4796</v>
      </c>
      <c r="I125" s="279"/>
    </row>
    <row r="126" spans="1:9" s="282" customFormat="1" ht="52.8">
      <c r="A126" s="22">
        <v>20</v>
      </c>
      <c r="B126" s="10" t="s">
        <v>5108</v>
      </c>
      <c r="C126" s="10" t="s">
        <v>27</v>
      </c>
      <c r="D126" s="22">
        <v>75.5</v>
      </c>
      <c r="E126" s="10" t="s">
        <v>5109</v>
      </c>
      <c r="F126" s="283" t="s">
        <v>4930</v>
      </c>
      <c r="G126" s="281" t="s">
        <v>5105</v>
      </c>
      <c r="H126" s="10" t="s">
        <v>4796</v>
      </c>
      <c r="I126" s="279"/>
    </row>
    <row r="127" spans="1:9" s="282" customFormat="1" ht="39.6">
      <c r="A127" s="22">
        <v>21</v>
      </c>
      <c r="B127" s="10" t="s">
        <v>5110</v>
      </c>
      <c r="C127" s="10" t="s">
        <v>27</v>
      </c>
      <c r="D127" s="22">
        <v>37.4</v>
      </c>
      <c r="E127" s="10" t="s">
        <v>5111</v>
      </c>
      <c r="F127" s="283" t="s">
        <v>4930</v>
      </c>
      <c r="G127" s="281" t="s">
        <v>5105</v>
      </c>
      <c r="H127" s="10" t="s">
        <v>4796</v>
      </c>
      <c r="I127" s="279"/>
    </row>
    <row r="128" spans="1:9" s="282" customFormat="1" ht="39.6">
      <c r="A128" s="22">
        <v>22</v>
      </c>
      <c r="B128" s="10" t="s">
        <v>5112</v>
      </c>
      <c r="C128" s="10" t="s">
        <v>27</v>
      </c>
      <c r="D128" s="22">
        <v>95.4</v>
      </c>
      <c r="E128" s="10" t="s">
        <v>5113</v>
      </c>
      <c r="F128" s="283" t="s">
        <v>4930</v>
      </c>
      <c r="G128" s="281" t="s">
        <v>5114</v>
      </c>
      <c r="H128" s="10" t="s">
        <v>4796</v>
      </c>
      <c r="I128" s="279"/>
    </row>
    <row r="129" spans="1:9" s="282" customFormat="1" ht="66">
      <c r="A129" s="22">
        <v>23</v>
      </c>
      <c r="B129" s="10" t="s">
        <v>5115</v>
      </c>
      <c r="C129" s="10" t="s">
        <v>27</v>
      </c>
      <c r="D129" s="22">
        <v>277.10000000000002</v>
      </c>
      <c r="E129" s="10" t="s">
        <v>5116</v>
      </c>
      <c r="F129" s="10" t="s">
        <v>5117</v>
      </c>
      <c r="G129" s="281" t="s">
        <v>5118</v>
      </c>
      <c r="H129" s="10" t="s">
        <v>4796</v>
      </c>
      <c r="I129" s="279"/>
    </row>
    <row r="130" spans="1:9" s="282" customFormat="1" ht="26.4">
      <c r="A130" s="22"/>
      <c r="B130" s="10" t="s">
        <v>4816</v>
      </c>
      <c r="C130" s="10">
        <v>23</v>
      </c>
      <c r="D130" s="22" t="s">
        <v>5119</v>
      </c>
      <c r="E130" s="10"/>
      <c r="F130" s="10"/>
      <c r="G130" s="281"/>
      <c r="H130" s="10"/>
      <c r="I130" s="279"/>
    </row>
    <row r="131" spans="1:9" s="282" customFormat="1">
      <c r="A131" s="1857" t="s">
        <v>5120</v>
      </c>
      <c r="B131" s="1857"/>
      <c r="C131" s="1857"/>
      <c r="D131" s="1857"/>
      <c r="E131" s="1857"/>
      <c r="F131" s="1857"/>
      <c r="G131" s="1858"/>
      <c r="H131" s="10"/>
      <c r="I131" s="279"/>
    </row>
    <row r="132" spans="1:9" s="282" customFormat="1" ht="39.6">
      <c r="A132" s="22">
        <v>1</v>
      </c>
      <c r="B132" s="10" t="s">
        <v>5121</v>
      </c>
      <c r="C132" s="10" t="s">
        <v>5122</v>
      </c>
      <c r="D132" s="22">
        <v>75</v>
      </c>
      <c r="E132" s="10" t="s">
        <v>5123</v>
      </c>
      <c r="F132" s="283" t="s">
        <v>5124</v>
      </c>
      <c r="G132" s="281" t="s">
        <v>5081</v>
      </c>
      <c r="H132" s="10" t="s">
        <v>4796</v>
      </c>
      <c r="I132" s="279"/>
    </row>
    <row r="133" spans="1:9" s="282" customFormat="1">
      <c r="A133" s="22"/>
      <c r="B133" s="10" t="s">
        <v>4816</v>
      </c>
      <c r="C133" s="10">
        <v>1</v>
      </c>
      <c r="D133" s="22">
        <v>75</v>
      </c>
      <c r="E133" s="10"/>
      <c r="F133" s="10"/>
      <c r="G133" s="281"/>
      <c r="H133" s="10"/>
      <c r="I133" s="279"/>
    </row>
    <row r="134" spans="1:9" s="282" customFormat="1">
      <c r="A134" s="1857" t="s">
        <v>4880</v>
      </c>
      <c r="B134" s="1857"/>
      <c r="C134" s="1857"/>
      <c r="D134" s="1857"/>
      <c r="E134" s="1857"/>
      <c r="F134" s="1857"/>
      <c r="G134" s="1858"/>
      <c r="H134" s="10"/>
      <c r="I134" s="279"/>
    </row>
    <row r="135" spans="1:9" s="282" customFormat="1" ht="26.4">
      <c r="A135" s="22">
        <v>1</v>
      </c>
      <c r="B135" s="10" t="s">
        <v>5125</v>
      </c>
      <c r="C135" s="10" t="s">
        <v>5126</v>
      </c>
      <c r="D135" s="22">
        <v>49.9</v>
      </c>
      <c r="E135" s="10" t="s">
        <v>5127</v>
      </c>
      <c r="F135" s="10" t="s">
        <v>5128</v>
      </c>
      <c r="G135" s="281" t="s">
        <v>5102</v>
      </c>
      <c r="H135" s="10" t="s">
        <v>4796</v>
      </c>
      <c r="I135" s="279"/>
    </row>
    <row r="136" spans="1:9" s="282" customFormat="1">
      <c r="A136" s="22"/>
      <c r="B136" s="10" t="s">
        <v>4816</v>
      </c>
      <c r="C136" s="10">
        <v>1</v>
      </c>
      <c r="D136" s="22">
        <v>49.9</v>
      </c>
      <c r="E136" s="10"/>
      <c r="F136" s="10"/>
      <c r="G136" s="281"/>
      <c r="H136" s="10"/>
      <c r="I136" s="279"/>
    </row>
    <row r="137" spans="1:9" s="282" customFormat="1">
      <c r="A137" s="1857" t="s">
        <v>5129</v>
      </c>
      <c r="B137" s="1857"/>
      <c r="C137" s="1857"/>
      <c r="D137" s="1857"/>
      <c r="E137" s="1857"/>
      <c r="F137" s="1857"/>
      <c r="G137" s="1858"/>
      <c r="H137" s="10"/>
      <c r="I137" s="279"/>
    </row>
    <row r="138" spans="1:9" s="282" customFormat="1" ht="52.8">
      <c r="A138" s="22">
        <v>1</v>
      </c>
      <c r="B138" s="10" t="s">
        <v>5130</v>
      </c>
      <c r="C138" s="10" t="s">
        <v>5131</v>
      </c>
      <c r="D138" s="22">
        <v>9.8000000000000007</v>
      </c>
      <c r="E138" s="10" t="s">
        <v>5132</v>
      </c>
      <c r="F138" s="283" t="s">
        <v>4996</v>
      </c>
      <c r="G138" s="281" t="s">
        <v>5133</v>
      </c>
      <c r="H138" s="10" t="s">
        <v>4796</v>
      </c>
      <c r="I138" s="279"/>
    </row>
    <row r="139" spans="1:9" s="282" customFormat="1">
      <c r="A139" s="22"/>
      <c r="B139" s="10" t="s">
        <v>52</v>
      </c>
      <c r="C139" s="10">
        <v>1</v>
      </c>
      <c r="D139" s="22">
        <v>9.8000000000000007</v>
      </c>
      <c r="E139" s="10"/>
      <c r="F139" s="10"/>
      <c r="G139" s="281"/>
      <c r="H139" s="10"/>
      <c r="I139" s="279"/>
    </row>
    <row r="140" spans="1:9" s="282" customFormat="1">
      <c r="A140" s="1857" t="s">
        <v>5134</v>
      </c>
      <c r="B140" s="1857"/>
      <c r="C140" s="1857"/>
      <c r="D140" s="1857"/>
      <c r="E140" s="1857"/>
      <c r="F140" s="1857"/>
      <c r="G140" s="1858"/>
      <c r="H140" s="10"/>
      <c r="I140" s="279"/>
    </row>
    <row r="141" spans="1:9" s="282" customFormat="1" ht="39.6">
      <c r="A141" s="22">
        <v>1</v>
      </c>
      <c r="B141" s="10" t="s">
        <v>5135</v>
      </c>
      <c r="C141" s="10" t="s">
        <v>5136</v>
      </c>
      <c r="D141" s="22">
        <v>394</v>
      </c>
      <c r="E141" s="10" t="s">
        <v>5137</v>
      </c>
      <c r="F141" s="283" t="s">
        <v>5124</v>
      </c>
      <c r="G141" s="281" t="s">
        <v>5138</v>
      </c>
      <c r="H141" s="10" t="s">
        <v>4796</v>
      </c>
      <c r="I141" s="279"/>
    </row>
    <row r="142" spans="1:9" s="282" customFormat="1" ht="52.8">
      <c r="A142" s="22">
        <v>2</v>
      </c>
      <c r="B142" s="10" t="s">
        <v>5139</v>
      </c>
      <c r="C142" s="10" t="s">
        <v>5136</v>
      </c>
      <c r="D142" s="22" t="s">
        <v>5140</v>
      </c>
      <c r="E142" s="10" t="s">
        <v>5141</v>
      </c>
      <c r="F142" s="10" t="s">
        <v>5142</v>
      </c>
      <c r="G142" s="281" t="s">
        <v>5143</v>
      </c>
      <c r="H142" s="10" t="s">
        <v>4796</v>
      </c>
      <c r="I142" s="279"/>
    </row>
    <row r="143" spans="1:9" s="282" customFormat="1" ht="39.6">
      <c r="A143" s="22">
        <v>3</v>
      </c>
      <c r="B143" s="10" t="s">
        <v>5144</v>
      </c>
      <c r="C143" s="10" t="s">
        <v>5136</v>
      </c>
      <c r="D143" s="22" t="s">
        <v>4981</v>
      </c>
      <c r="E143" s="10" t="s">
        <v>5145</v>
      </c>
      <c r="F143" s="10" t="s">
        <v>4828</v>
      </c>
      <c r="G143" s="281" t="s">
        <v>5146</v>
      </c>
      <c r="H143" s="10" t="s">
        <v>4796</v>
      </c>
      <c r="I143" s="279"/>
    </row>
    <row r="144" spans="1:9" s="282" customFormat="1" ht="118.8">
      <c r="A144" s="22">
        <v>4</v>
      </c>
      <c r="B144" s="10" t="s">
        <v>5147</v>
      </c>
      <c r="C144" s="10" t="s">
        <v>5136</v>
      </c>
      <c r="D144" s="22" t="s">
        <v>5148</v>
      </c>
      <c r="E144" s="10" t="s">
        <v>5149</v>
      </c>
      <c r="F144" s="10" t="s">
        <v>5150</v>
      </c>
      <c r="G144" s="281" t="s">
        <v>5143</v>
      </c>
      <c r="H144" s="10" t="s">
        <v>4796</v>
      </c>
      <c r="I144" s="279"/>
    </row>
    <row r="145" spans="1:9" s="282" customFormat="1" ht="76.5" customHeight="1">
      <c r="A145" s="22">
        <v>5</v>
      </c>
      <c r="B145" s="10" t="s">
        <v>5151</v>
      </c>
      <c r="C145" s="10" t="s">
        <v>5136</v>
      </c>
      <c r="D145" s="22" t="s">
        <v>5152</v>
      </c>
      <c r="E145" s="10" t="s">
        <v>5153</v>
      </c>
      <c r="F145" s="10" t="s">
        <v>5154</v>
      </c>
      <c r="G145" s="281" t="s">
        <v>5155</v>
      </c>
      <c r="H145" s="10" t="s">
        <v>4796</v>
      </c>
      <c r="I145" s="279"/>
    </row>
    <row r="146" spans="1:9" s="282" customFormat="1" ht="39.6">
      <c r="A146" s="22"/>
      <c r="B146" s="10" t="s">
        <v>4816</v>
      </c>
      <c r="C146" s="10">
        <v>5</v>
      </c>
      <c r="D146" s="22" t="s">
        <v>5156</v>
      </c>
      <c r="E146" s="10"/>
      <c r="F146" s="10"/>
      <c r="G146" s="281"/>
      <c r="H146" s="10"/>
      <c r="I146" s="279"/>
    </row>
    <row r="147" spans="1:9" s="282" customFormat="1">
      <c r="A147" s="1857" t="s">
        <v>4885</v>
      </c>
      <c r="B147" s="1857"/>
      <c r="C147" s="1857"/>
      <c r="D147" s="1857"/>
      <c r="E147" s="1857"/>
      <c r="F147" s="1857"/>
      <c r="G147" s="1858"/>
      <c r="H147" s="10"/>
      <c r="I147" s="279"/>
    </row>
    <row r="148" spans="1:9" s="282" customFormat="1" ht="39.6">
      <c r="A148" s="22">
        <v>1</v>
      </c>
      <c r="B148" s="10" t="s">
        <v>5157</v>
      </c>
      <c r="C148" s="10" t="s">
        <v>3947</v>
      </c>
      <c r="D148" s="22" t="s">
        <v>5158</v>
      </c>
      <c r="E148" s="10" t="s">
        <v>5159</v>
      </c>
      <c r="F148" s="10" t="s">
        <v>4828</v>
      </c>
      <c r="G148" s="281" t="s">
        <v>5160</v>
      </c>
      <c r="H148" s="10" t="s">
        <v>4796</v>
      </c>
      <c r="I148" s="279"/>
    </row>
    <row r="149" spans="1:9" s="282" customFormat="1" ht="26.4">
      <c r="A149" s="22">
        <v>2</v>
      </c>
      <c r="B149" s="10" t="s">
        <v>5161</v>
      </c>
      <c r="C149" s="10" t="s">
        <v>3947</v>
      </c>
      <c r="D149" s="22">
        <v>15.4</v>
      </c>
      <c r="E149" s="10" t="s">
        <v>5127</v>
      </c>
      <c r="F149" s="10" t="s">
        <v>5128</v>
      </c>
      <c r="G149" s="281" t="s">
        <v>5102</v>
      </c>
      <c r="H149" s="10" t="s">
        <v>4796</v>
      </c>
      <c r="I149" s="279"/>
    </row>
    <row r="150" spans="1:9" s="282" customFormat="1" ht="26.4">
      <c r="A150" s="22">
        <v>3</v>
      </c>
      <c r="B150" s="10" t="s">
        <v>5162</v>
      </c>
      <c r="C150" s="10" t="s">
        <v>3947</v>
      </c>
      <c r="D150" s="22">
        <v>18.5</v>
      </c>
      <c r="E150" s="10" t="s">
        <v>5127</v>
      </c>
      <c r="F150" s="10" t="s">
        <v>5128</v>
      </c>
      <c r="G150" s="281" t="s">
        <v>5102</v>
      </c>
      <c r="H150" s="10" t="s">
        <v>4796</v>
      </c>
      <c r="I150" s="279"/>
    </row>
    <row r="151" spans="1:9" s="282" customFormat="1" ht="39.6">
      <c r="A151" s="22">
        <v>4</v>
      </c>
      <c r="B151" s="10" t="s">
        <v>5163</v>
      </c>
      <c r="C151" s="10" t="s">
        <v>3947</v>
      </c>
      <c r="D151" s="22">
        <v>495.3</v>
      </c>
      <c r="E151" s="10" t="s">
        <v>5164</v>
      </c>
      <c r="F151" s="285" t="s">
        <v>4967</v>
      </c>
      <c r="G151" s="281" t="s">
        <v>5165</v>
      </c>
      <c r="H151" s="10" t="s">
        <v>4796</v>
      </c>
      <c r="I151" s="279"/>
    </row>
    <row r="152" spans="1:9" s="282" customFormat="1" ht="26.4">
      <c r="A152" s="22">
        <v>5</v>
      </c>
      <c r="B152" s="10" t="s">
        <v>5166</v>
      </c>
      <c r="C152" s="10" t="s">
        <v>3947</v>
      </c>
      <c r="D152" s="22">
        <v>1.5</v>
      </c>
      <c r="E152" s="10" t="s">
        <v>5167</v>
      </c>
      <c r="F152" s="10" t="s">
        <v>5168</v>
      </c>
      <c r="G152" s="281" t="s">
        <v>5169</v>
      </c>
      <c r="H152" s="10" t="s">
        <v>4796</v>
      </c>
      <c r="I152" s="279"/>
    </row>
    <row r="153" spans="1:9" s="282" customFormat="1" ht="26.4">
      <c r="A153" s="22"/>
      <c r="B153" s="10" t="s">
        <v>4816</v>
      </c>
      <c r="C153" s="10">
        <v>5</v>
      </c>
      <c r="D153" s="22" t="s">
        <v>5170</v>
      </c>
      <c r="E153" s="10"/>
      <c r="F153" s="10"/>
      <c r="G153" s="281"/>
      <c r="H153" s="10"/>
      <c r="I153" s="279"/>
    </row>
    <row r="154" spans="1:9" s="282" customFormat="1" ht="52.8">
      <c r="A154" s="22"/>
      <c r="B154" s="10" t="s">
        <v>4898</v>
      </c>
      <c r="C154" s="10">
        <v>58</v>
      </c>
      <c r="D154" s="22" t="s">
        <v>5171</v>
      </c>
      <c r="E154" s="10"/>
      <c r="F154" s="10"/>
      <c r="G154" s="281"/>
      <c r="H154" s="10"/>
      <c r="I154" s="279"/>
    </row>
    <row r="155" spans="1:9" s="282" customFormat="1">
      <c r="A155" s="1857" t="s">
        <v>6</v>
      </c>
      <c r="B155" s="1857"/>
      <c r="C155" s="1857"/>
      <c r="D155" s="1857"/>
      <c r="E155" s="1857"/>
      <c r="F155" s="1857"/>
      <c r="G155" s="1858"/>
      <c r="H155" s="10"/>
      <c r="I155" s="279"/>
    </row>
    <row r="156" spans="1:9" s="282" customFormat="1" ht="39.6">
      <c r="A156" s="22">
        <v>1</v>
      </c>
      <c r="B156" s="10" t="s">
        <v>5172</v>
      </c>
      <c r="C156" s="10"/>
      <c r="D156" s="22">
        <v>10</v>
      </c>
      <c r="E156" s="10" t="s">
        <v>5173</v>
      </c>
      <c r="F156" s="283" t="s">
        <v>5174</v>
      </c>
      <c r="G156" s="281" t="s">
        <v>4968</v>
      </c>
      <c r="H156" s="10" t="s">
        <v>4796</v>
      </c>
      <c r="I156" s="279"/>
    </row>
    <row r="157" spans="1:9" s="282" customFormat="1" ht="39.6">
      <c r="A157" s="22">
        <v>2</v>
      </c>
      <c r="B157" s="10" t="s">
        <v>5175</v>
      </c>
      <c r="C157" s="10"/>
      <c r="D157" s="22">
        <v>430</v>
      </c>
      <c r="E157" s="10" t="s">
        <v>5176</v>
      </c>
      <c r="F157" s="10" t="s">
        <v>4870</v>
      </c>
      <c r="G157" s="281" t="s">
        <v>5081</v>
      </c>
      <c r="H157" s="10" t="s">
        <v>4796</v>
      </c>
      <c r="I157" s="279"/>
    </row>
    <row r="158" spans="1:9" s="282" customFormat="1" ht="39.6">
      <c r="A158" s="22">
        <v>3</v>
      </c>
      <c r="B158" s="10" t="s">
        <v>5177</v>
      </c>
      <c r="C158" s="10"/>
      <c r="D158" s="22">
        <v>33.299999999999997</v>
      </c>
      <c r="E158" s="10" t="s">
        <v>5178</v>
      </c>
      <c r="F158" s="283" t="s">
        <v>4930</v>
      </c>
      <c r="G158" s="281" t="s">
        <v>4968</v>
      </c>
      <c r="H158" s="10" t="s">
        <v>4796</v>
      </c>
      <c r="I158" s="279"/>
    </row>
    <row r="159" spans="1:9" s="282" customFormat="1" ht="63" customHeight="1">
      <c r="A159" s="1867">
        <v>4</v>
      </c>
      <c r="B159" s="1869" t="s">
        <v>5179</v>
      </c>
      <c r="C159" s="1869"/>
      <c r="D159" s="22" t="s">
        <v>5180</v>
      </c>
      <c r="E159" s="10" t="s">
        <v>5181</v>
      </c>
      <c r="F159" s="175" t="s">
        <v>4839</v>
      </c>
      <c r="G159" s="281"/>
      <c r="H159" s="10" t="s">
        <v>4796</v>
      </c>
      <c r="I159" s="279"/>
    </row>
    <row r="160" spans="1:9" s="282" customFormat="1" ht="52.8">
      <c r="A160" s="1868"/>
      <c r="B160" s="1870"/>
      <c r="C160" s="1870"/>
      <c r="D160" s="22" t="s">
        <v>5182</v>
      </c>
      <c r="E160" s="10" t="s">
        <v>5183</v>
      </c>
      <c r="F160" s="175" t="s">
        <v>5097</v>
      </c>
      <c r="G160" s="281" t="s">
        <v>5184</v>
      </c>
      <c r="H160" s="10" t="s">
        <v>4796</v>
      </c>
      <c r="I160" s="279"/>
    </row>
    <row r="161" spans="1:9" s="282" customFormat="1" ht="39.6">
      <c r="A161" s="22">
        <v>5</v>
      </c>
      <c r="B161" s="10" t="s">
        <v>5185</v>
      </c>
      <c r="C161" s="10"/>
      <c r="D161" s="22">
        <v>5</v>
      </c>
      <c r="E161" s="10" t="s">
        <v>5186</v>
      </c>
      <c r="F161" s="283" t="s">
        <v>4930</v>
      </c>
      <c r="G161" s="281" t="s">
        <v>5065</v>
      </c>
      <c r="H161" s="10" t="s">
        <v>4796</v>
      </c>
      <c r="I161" s="279"/>
    </row>
    <row r="162" spans="1:9" s="282" customFormat="1" ht="39.6">
      <c r="A162" s="22">
        <v>6</v>
      </c>
      <c r="B162" s="10" t="s">
        <v>5187</v>
      </c>
      <c r="C162" s="10"/>
      <c r="D162" s="22">
        <v>300</v>
      </c>
      <c r="E162" s="10" t="s">
        <v>5188</v>
      </c>
      <c r="F162" s="283" t="s">
        <v>4996</v>
      </c>
      <c r="G162" s="281" t="s">
        <v>5143</v>
      </c>
      <c r="H162" s="10" t="s">
        <v>4796</v>
      </c>
      <c r="I162" s="279"/>
    </row>
    <row r="163" spans="1:9" s="282" customFormat="1" ht="39.6">
      <c r="A163" s="22">
        <v>7</v>
      </c>
      <c r="B163" s="10" t="s">
        <v>5189</v>
      </c>
      <c r="C163" s="10"/>
      <c r="D163" s="22">
        <v>5</v>
      </c>
      <c r="E163" s="10" t="s">
        <v>5190</v>
      </c>
      <c r="F163" s="283" t="s">
        <v>4996</v>
      </c>
      <c r="G163" s="281" t="s">
        <v>5191</v>
      </c>
      <c r="H163" s="10" t="s">
        <v>4796</v>
      </c>
      <c r="I163" s="279"/>
    </row>
    <row r="164" spans="1:9" s="282" customFormat="1" ht="39.6">
      <c r="A164" s="22">
        <v>8</v>
      </c>
      <c r="B164" s="10" t="s">
        <v>5192</v>
      </c>
      <c r="C164" s="10"/>
      <c r="D164" s="22">
        <v>90</v>
      </c>
      <c r="E164" s="10" t="s">
        <v>5193</v>
      </c>
      <c r="F164" s="283" t="s">
        <v>4996</v>
      </c>
      <c r="G164" s="281" t="s">
        <v>5191</v>
      </c>
      <c r="H164" s="10" t="s">
        <v>4796</v>
      </c>
      <c r="I164" s="279"/>
    </row>
    <row r="165" spans="1:9" s="282" customFormat="1" ht="39.6">
      <c r="A165" s="22">
        <v>9</v>
      </c>
      <c r="B165" s="10" t="s">
        <v>5194</v>
      </c>
      <c r="C165" s="10"/>
      <c r="D165" s="22">
        <v>8</v>
      </c>
      <c r="E165" s="10" t="s">
        <v>5195</v>
      </c>
      <c r="F165" s="283" t="s">
        <v>5174</v>
      </c>
      <c r="G165" s="281" t="s">
        <v>5143</v>
      </c>
      <c r="H165" s="10" t="s">
        <v>4796</v>
      </c>
      <c r="I165" s="279"/>
    </row>
    <row r="166" spans="1:9" s="282" customFormat="1" ht="66">
      <c r="A166" s="22">
        <v>10</v>
      </c>
      <c r="B166" s="10" t="s">
        <v>5196</v>
      </c>
      <c r="C166" s="10"/>
      <c r="D166" s="22">
        <v>385.5</v>
      </c>
      <c r="E166" s="10" t="s">
        <v>5197</v>
      </c>
      <c r="F166" s="283" t="s">
        <v>5198</v>
      </c>
      <c r="G166" s="281" t="s">
        <v>5199</v>
      </c>
      <c r="H166" s="10" t="s">
        <v>4796</v>
      </c>
      <c r="I166" s="279"/>
    </row>
    <row r="167" spans="1:9" s="282" customFormat="1" ht="66">
      <c r="A167" s="22">
        <v>11</v>
      </c>
      <c r="B167" s="10" t="s">
        <v>5200</v>
      </c>
      <c r="C167" s="10"/>
      <c r="D167" s="22">
        <v>853.5</v>
      </c>
      <c r="E167" s="10" t="s">
        <v>5201</v>
      </c>
      <c r="F167" s="283" t="s">
        <v>5198</v>
      </c>
      <c r="G167" s="281" t="s">
        <v>5199</v>
      </c>
      <c r="H167" s="10" t="s">
        <v>4796</v>
      </c>
      <c r="I167" s="279"/>
    </row>
    <row r="168" spans="1:9" s="282" customFormat="1" ht="39.6">
      <c r="A168" s="22">
        <v>12</v>
      </c>
      <c r="B168" s="10" t="s">
        <v>5202</v>
      </c>
      <c r="C168" s="10"/>
      <c r="D168" s="22">
        <v>425.8</v>
      </c>
      <c r="E168" s="10" t="s">
        <v>5203</v>
      </c>
      <c r="F168" s="283" t="s">
        <v>5174</v>
      </c>
      <c r="G168" s="281" t="s">
        <v>5199</v>
      </c>
      <c r="H168" s="10" t="s">
        <v>4796</v>
      </c>
      <c r="I168" s="279"/>
    </row>
    <row r="169" spans="1:9" s="282" customFormat="1" ht="26.4">
      <c r="A169" s="22"/>
      <c r="B169" s="10" t="s">
        <v>4816</v>
      </c>
      <c r="C169" s="10">
        <v>12</v>
      </c>
      <c r="D169" s="22" t="s">
        <v>5204</v>
      </c>
      <c r="E169" s="10"/>
      <c r="F169" s="10"/>
      <c r="G169" s="281"/>
      <c r="H169" s="10"/>
      <c r="I169" s="279"/>
    </row>
    <row r="170" spans="1:9" s="282" customFormat="1" ht="12.75" customHeight="1">
      <c r="A170" s="1858" t="s">
        <v>4900</v>
      </c>
      <c r="B170" s="1866"/>
      <c r="C170" s="1866"/>
      <c r="D170" s="1866"/>
      <c r="E170" s="1866"/>
      <c r="F170" s="1866"/>
      <c r="G170" s="1866"/>
      <c r="H170" s="10"/>
      <c r="I170" s="279"/>
    </row>
    <row r="171" spans="1:9" s="282" customFormat="1" ht="12.75" customHeight="1">
      <c r="A171" s="1858" t="s">
        <v>4831</v>
      </c>
      <c r="B171" s="1866"/>
      <c r="C171" s="1866"/>
      <c r="D171" s="1866"/>
      <c r="E171" s="1866"/>
      <c r="F171" s="1866"/>
      <c r="G171" s="1866"/>
      <c r="H171" s="10"/>
      <c r="I171" s="279"/>
    </row>
    <row r="172" spans="1:9" s="282" customFormat="1" ht="75.75" customHeight="1">
      <c r="A172" s="22">
        <v>1</v>
      </c>
      <c r="B172" s="10" t="s">
        <v>5205</v>
      </c>
      <c r="C172" s="10" t="s">
        <v>3322</v>
      </c>
      <c r="D172" s="22" t="s">
        <v>5206</v>
      </c>
      <c r="E172" s="10" t="s">
        <v>5207</v>
      </c>
      <c r="F172" s="283" t="s">
        <v>4930</v>
      </c>
      <c r="G172" s="281" t="s">
        <v>5208</v>
      </c>
      <c r="H172" s="10" t="s">
        <v>4796</v>
      </c>
      <c r="I172" s="279"/>
    </row>
    <row r="173" spans="1:9" s="282" customFormat="1" ht="39.6">
      <c r="A173" s="22">
        <v>2</v>
      </c>
      <c r="B173" s="10" t="s">
        <v>5209</v>
      </c>
      <c r="C173" s="10" t="s">
        <v>3322</v>
      </c>
      <c r="D173" s="22">
        <v>16.7</v>
      </c>
      <c r="E173" s="10" t="s">
        <v>5210</v>
      </c>
      <c r="F173" s="283" t="s">
        <v>5124</v>
      </c>
      <c r="G173" s="281" t="s">
        <v>5211</v>
      </c>
      <c r="H173" s="10" t="s">
        <v>4796</v>
      </c>
      <c r="I173" s="279"/>
    </row>
    <row r="174" spans="1:9" s="282" customFormat="1" ht="26.4">
      <c r="A174" s="22">
        <v>3</v>
      </c>
      <c r="B174" s="10" t="s">
        <v>5212</v>
      </c>
      <c r="C174" s="10" t="s">
        <v>3322</v>
      </c>
      <c r="D174" s="22">
        <v>2.8</v>
      </c>
      <c r="E174" s="10" t="s">
        <v>5213</v>
      </c>
      <c r="F174" s="10" t="s">
        <v>4874</v>
      </c>
      <c r="G174" s="281" t="s">
        <v>5214</v>
      </c>
      <c r="H174" s="10" t="s">
        <v>4796</v>
      </c>
      <c r="I174" s="279"/>
    </row>
    <row r="175" spans="1:9" s="282" customFormat="1" ht="26.4">
      <c r="A175" s="22">
        <v>4</v>
      </c>
      <c r="B175" s="10" t="s">
        <v>5215</v>
      </c>
      <c r="C175" s="10" t="s">
        <v>3322</v>
      </c>
      <c r="D175" s="22" t="s">
        <v>5216</v>
      </c>
      <c r="E175" s="10" t="s">
        <v>5217</v>
      </c>
      <c r="F175" s="10" t="s">
        <v>5218</v>
      </c>
      <c r="G175" s="281" t="s">
        <v>5219</v>
      </c>
      <c r="H175" s="10" t="s">
        <v>4796</v>
      </c>
      <c r="I175" s="279"/>
    </row>
    <row r="176" spans="1:9" s="282" customFormat="1" ht="39.6">
      <c r="A176" s="22">
        <v>5</v>
      </c>
      <c r="B176" s="10" t="s">
        <v>5220</v>
      </c>
      <c r="C176" s="10" t="s">
        <v>3322</v>
      </c>
      <c r="D176" s="22">
        <v>3.2004999999999999</v>
      </c>
      <c r="E176" s="10" t="s">
        <v>5221</v>
      </c>
      <c r="F176" s="10" t="s">
        <v>4971</v>
      </c>
      <c r="G176" s="281" t="s">
        <v>5222</v>
      </c>
      <c r="H176" s="10" t="s">
        <v>4796</v>
      </c>
      <c r="I176" s="279"/>
    </row>
    <row r="177" spans="1:9" s="282" customFormat="1" ht="39.6">
      <c r="A177" s="22">
        <v>6</v>
      </c>
      <c r="B177" s="10" t="s">
        <v>5223</v>
      </c>
      <c r="C177" s="10" t="s">
        <v>3322</v>
      </c>
      <c r="D177" s="22">
        <v>1</v>
      </c>
      <c r="E177" s="10" t="s">
        <v>5224</v>
      </c>
      <c r="F177" s="283" t="s">
        <v>4930</v>
      </c>
      <c r="G177" s="281" t="s">
        <v>5081</v>
      </c>
      <c r="H177" s="10" t="s">
        <v>4796</v>
      </c>
      <c r="I177" s="279"/>
    </row>
    <row r="178" spans="1:9" s="282" customFormat="1" ht="39.6">
      <c r="A178" s="22">
        <v>7</v>
      </c>
      <c r="B178" s="10" t="s">
        <v>5225</v>
      </c>
      <c r="C178" s="10" t="s">
        <v>3322</v>
      </c>
      <c r="D178" s="22" t="s">
        <v>5226</v>
      </c>
      <c r="E178" s="10" t="s">
        <v>5227</v>
      </c>
      <c r="F178" s="283" t="s">
        <v>4930</v>
      </c>
      <c r="G178" s="281" t="s">
        <v>5081</v>
      </c>
      <c r="H178" s="10" t="s">
        <v>4796</v>
      </c>
      <c r="I178" s="279"/>
    </row>
    <row r="179" spans="1:9" s="282" customFormat="1" ht="26.4">
      <c r="A179" s="22">
        <v>8</v>
      </c>
      <c r="B179" s="10" t="s">
        <v>5228</v>
      </c>
      <c r="C179" s="10" t="s">
        <v>3322</v>
      </c>
      <c r="D179" s="22" t="s">
        <v>5229</v>
      </c>
      <c r="E179" s="10" t="s">
        <v>5230</v>
      </c>
      <c r="F179" s="10" t="s">
        <v>5101</v>
      </c>
      <c r="G179" s="281" t="s">
        <v>5081</v>
      </c>
      <c r="H179" s="10" t="s">
        <v>4796</v>
      </c>
      <c r="I179" s="279"/>
    </row>
    <row r="180" spans="1:9" s="282" customFormat="1" ht="52.8">
      <c r="A180" s="22">
        <v>9</v>
      </c>
      <c r="B180" s="10" t="s">
        <v>5231</v>
      </c>
      <c r="C180" s="10" t="s">
        <v>3322</v>
      </c>
      <c r="D180" s="22" t="s">
        <v>5232</v>
      </c>
      <c r="E180" s="10" t="s">
        <v>5233</v>
      </c>
      <c r="F180" s="10" t="s">
        <v>5234</v>
      </c>
      <c r="G180" s="281" t="s">
        <v>5235</v>
      </c>
      <c r="H180" s="10" t="s">
        <v>4796</v>
      </c>
      <c r="I180" s="279"/>
    </row>
    <row r="181" spans="1:9" s="282" customFormat="1" ht="52.8">
      <c r="A181" s="22">
        <v>10</v>
      </c>
      <c r="B181" s="10" t="s">
        <v>5225</v>
      </c>
      <c r="C181" s="10" t="s">
        <v>3322</v>
      </c>
      <c r="D181" s="22" t="s">
        <v>5236</v>
      </c>
      <c r="E181" s="10" t="s">
        <v>5237</v>
      </c>
      <c r="F181" s="10" t="s">
        <v>5238</v>
      </c>
      <c r="G181" s="281" t="s">
        <v>5239</v>
      </c>
      <c r="H181" s="10" t="s">
        <v>4796</v>
      </c>
      <c r="I181" s="279"/>
    </row>
    <row r="182" spans="1:9" s="282" customFormat="1" ht="39.6">
      <c r="A182" s="22">
        <v>11</v>
      </c>
      <c r="B182" s="10" t="s">
        <v>5240</v>
      </c>
      <c r="C182" s="10" t="s">
        <v>3322</v>
      </c>
      <c r="D182" s="22">
        <v>1.5</v>
      </c>
      <c r="E182" s="10" t="s">
        <v>5241</v>
      </c>
      <c r="F182" s="283" t="s">
        <v>5037</v>
      </c>
      <c r="G182" s="281" t="s">
        <v>5242</v>
      </c>
      <c r="H182" s="10" t="s">
        <v>4796</v>
      </c>
      <c r="I182" s="279"/>
    </row>
    <row r="183" spans="1:9" s="282" customFormat="1" ht="39.6">
      <c r="A183" s="22">
        <v>12</v>
      </c>
      <c r="B183" s="10" t="s">
        <v>5243</v>
      </c>
      <c r="C183" s="10" t="s">
        <v>3322</v>
      </c>
      <c r="D183" s="22">
        <v>0.5</v>
      </c>
      <c r="E183" s="10" t="s">
        <v>5244</v>
      </c>
      <c r="F183" s="283" t="s">
        <v>5037</v>
      </c>
      <c r="G183" s="281" t="s">
        <v>5081</v>
      </c>
      <c r="H183" s="10" t="s">
        <v>4796</v>
      </c>
      <c r="I183" s="279"/>
    </row>
    <row r="184" spans="1:9" s="282" customFormat="1" ht="26.4">
      <c r="A184" s="22">
        <v>13</v>
      </c>
      <c r="B184" s="10" t="s">
        <v>5245</v>
      </c>
      <c r="C184" s="10" t="s">
        <v>3322</v>
      </c>
      <c r="D184" s="22" t="s">
        <v>5246</v>
      </c>
      <c r="E184" s="10" t="s">
        <v>5247</v>
      </c>
      <c r="F184" s="10" t="s">
        <v>5248</v>
      </c>
      <c r="G184" s="281" t="s">
        <v>5081</v>
      </c>
      <c r="H184" s="10" t="s">
        <v>4796</v>
      </c>
      <c r="I184" s="279"/>
    </row>
    <row r="185" spans="1:9" s="282" customFormat="1" ht="26.4">
      <c r="A185" s="22">
        <v>14</v>
      </c>
      <c r="B185" s="10" t="s">
        <v>5225</v>
      </c>
      <c r="C185" s="10" t="s">
        <v>3322</v>
      </c>
      <c r="D185" s="22" t="s">
        <v>5226</v>
      </c>
      <c r="E185" s="10" t="s">
        <v>5249</v>
      </c>
      <c r="F185" s="10" t="s">
        <v>5250</v>
      </c>
      <c r="G185" s="281" t="s">
        <v>5251</v>
      </c>
      <c r="H185" s="10" t="s">
        <v>4796</v>
      </c>
      <c r="I185" s="279"/>
    </row>
    <row r="186" spans="1:9" s="282" customFormat="1">
      <c r="A186" s="22">
        <v>15</v>
      </c>
      <c r="B186" s="10" t="s">
        <v>5252</v>
      </c>
      <c r="C186" s="10" t="s">
        <v>3322</v>
      </c>
      <c r="D186" s="22" t="s">
        <v>5226</v>
      </c>
      <c r="E186" s="10" t="s">
        <v>5253</v>
      </c>
      <c r="F186" s="10" t="s">
        <v>5254</v>
      </c>
      <c r="G186" s="281" t="s">
        <v>5251</v>
      </c>
      <c r="H186" s="10" t="s">
        <v>4796</v>
      </c>
      <c r="I186" s="279"/>
    </row>
    <row r="187" spans="1:9" s="282" customFormat="1" ht="26.4">
      <c r="A187" s="22">
        <v>16</v>
      </c>
      <c r="B187" s="10" t="s">
        <v>5255</v>
      </c>
      <c r="C187" s="10" t="s">
        <v>3322</v>
      </c>
      <c r="D187" s="22" t="s">
        <v>5256</v>
      </c>
      <c r="E187" s="10" t="s">
        <v>5257</v>
      </c>
      <c r="F187" s="10" t="s">
        <v>5258</v>
      </c>
      <c r="G187" s="281" t="s">
        <v>5251</v>
      </c>
      <c r="H187" s="10" t="s">
        <v>4796</v>
      </c>
      <c r="I187" s="279"/>
    </row>
    <row r="188" spans="1:9" s="282" customFormat="1" ht="26.4">
      <c r="A188" s="22">
        <v>17</v>
      </c>
      <c r="B188" s="10" t="s">
        <v>5259</v>
      </c>
      <c r="C188" s="10" t="s">
        <v>3322</v>
      </c>
      <c r="D188" s="22">
        <v>8.9</v>
      </c>
      <c r="E188" s="10" t="s">
        <v>5260</v>
      </c>
      <c r="F188" s="10" t="s">
        <v>5261</v>
      </c>
      <c r="G188" s="281" t="s">
        <v>5262</v>
      </c>
      <c r="H188" s="10" t="s">
        <v>4796</v>
      </c>
      <c r="I188" s="279"/>
    </row>
    <row r="189" spans="1:9" s="282" customFormat="1" ht="26.4">
      <c r="A189" s="22">
        <v>18</v>
      </c>
      <c r="B189" s="10" t="s">
        <v>5263</v>
      </c>
      <c r="C189" s="10" t="s">
        <v>3322</v>
      </c>
      <c r="D189" s="22">
        <v>1.5</v>
      </c>
      <c r="E189" s="10" t="s">
        <v>5070</v>
      </c>
      <c r="F189" s="10" t="s">
        <v>5071</v>
      </c>
      <c r="G189" s="281" t="s">
        <v>5251</v>
      </c>
      <c r="H189" s="10" t="s">
        <v>4796</v>
      </c>
      <c r="I189" s="279"/>
    </row>
    <row r="190" spans="1:9" s="282" customFormat="1" ht="39.6">
      <c r="A190" s="22">
        <v>19</v>
      </c>
      <c r="B190" s="10" t="s">
        <v>5263</v>
      </c>
      <c r="C190" s="10" t="s">
        <v>3322</v>
      </c>
      <c r="D190" s="22">
        <v>1</v>
      </c>
      <c r="E190" s="10" t="s">
        <v>5264</v>
      </c>
      <c r="F190" s="10" t="s">
        <v>4921</v>
      </c>
      <c r="G190" s="281" t="s">
        <v>5081</v>
      </c>
      <c r="H190" s="10" t="s">
        <v>4796</v>
      </c>
      <c r="I190" s="279"/>
    </row>
    <row r="191" spans="1:9" s="282" customFormat="1" ht="79.2">
      <c r="A191" s="22">
        <v>20</v>
      </c>
      <c r="B191" s="10" t="s">
        <v>5265</v>
      </c>
      <c r="C191" s="10" t="s">
        <v>3322</v>
      </c>
      <c r="D191" s="22" t="s">
        <v>5266</v>
      </c>
      <c r="E191" s="10" t="s">
        <v>5267</v>
      </c>
      <c r="F191" s="10" t="s">
        <v>4921</v>
      </c>
      <c r="G191" s="281" t="s">
        <v>5268</v>
      </c>
      <c r="H191" s="10" t="s">
        <v>4796</v>
      </c>
      <c r="I191" s="279"/>
    </row>
    <row r="192" spans="1:9" s="282" customFormat="1" ht="52.8">
      <c r="A192" s="22">
        <v>21</v>
      </c>
      <c r="B192" s="10" t="s">
        <v>5269</v>
      </c>
      <c r="C192" s="10" t="s">
        <v>3322</v>
      </c>
      <c r="D192" s="22" t="s">
        <v>5270</v>
      </c>
      <c r="E192" s="10" t="s">
        <v>5271</v>
      </c>
      <c r="F192" s="10" t="s">
        <v>4921</v>
      </c>
      <c r="G192" s="281" t="s">
        <v>5272</v>
      </c>
      <c r="H192" s="10" t="s">
        <v>4796</v>
      </c>
      <c r="I192" s="279"/>
    </row>
    <row r="193" spans="1:9" s="282" customFormat="1" ht="52.8">
      <c r="A193" s="22">
        <v>22</v>
      </c>
      <c r="B193" s="10" t="s">
        <v>5273</v>
      </c>
      <c r="C193" s="10" t="s">
        <v>3322</v>
      </c>
      <c r="D193" s="22" t="s">
        <v>5274</v>
      </c>
      <c r="E193" s="10" t="s">
        <v>5275</v>
      </c>
      <c r="F193" s="283" t="s">
        <v>5008</v>
      </c>
      <c r="G193" s="281" t="s">
        <v>5081</v>
      </c>
      <c r="H193" s="10" t="s">
        <v>4796</v>
      </c>
      <c r="I193" s="279"/>
    </row>
    <row r="194" spans="1:9" s="282" customFormat="1" ht="52.8">
      <c r="A194" s="22">
        <v>23</v>
      </c>
      <c r="B194" s="10" t="s">
        <v>5276</v>
      </c>
      <c r="C194" s="10" t="s">
        <v>3322</v>
      </c>
      <c r="D194" s="22" t="s">
        <v>5277</v>
      </c>
      <c r="E194" s="10" t="s">
        <v>5278</v>
      </c>
      <c r="F194" s="283" t="s">
        <v>5279</v>
      </c>
      <c r="G194" s="281" t="s">
        <v>5081</v>
      </c>
      <c r="H194" s="10" t="s">
        <v>4796</v>
      </c>
      <c r="I194" s="279"/>
    </row>
    <row r="195" spans="1:9" s="282" customFormat="1" ht="26.4">
      <c r="A195" s="22">
        <v>24</v>
      </c>
      <c r="B195" s="10" t="s">
        <v>5276</v>
      </c>
      <c r="C195" s="10" t="s">
        <v>3322</v>
      </c>
      <c r="D195" s="22" t="s">
        <v>5280</v>
      </c>
      <c r="E195" s="10" t="s">
        <v>5070</v>
      </c>
      <c r="F195" s="10" t="s">
        <v>5071</v>
      </c>
      <c r="G195" s="281" t="s">
        <v>5081</v>
      </c>
      <c r="H195" s="10" t="s">
        <v>4796</v>
      </c>
      <c r="I195" s="279"/>
    </row>
    <row r="196" spans="1:9" s="282" customFormat="1" ht="66">
      <c r="A196" s="22">
        <v>25</v>
      </c>
      <c r="B196" s="10" t="s">
        <v>5276</v>
      </c>
      <c r="C196" s="10" t="s">
        <v>3322</v>
      </c>
      <c r="D196" s="22" t="s">
        <v>5281</v>
      </c>
      <c r="E196" s="10" t="s">
        <v>5282</v>
      </c>
      <c r="F196" s="10" t="s">
        <v>4921</v>
      </c>
      <c r="G196" s="281" t="s">
        <v>5283</v>
      </c>
      <c r="H196" s="10" t="s">
        <v>4796</v>
      </c>
      <c r="I196" s="279"/>
    </row>
    <row r="197" spans="1:9" s="282" customFormat="1" ht="52.8">
      <c r="A197" s="22">
        <v>26</v>
      </c>
      <c r="B197" s="10" t="s">
        <v>5240</v>
      </c>
      <c r="C197" s="10" t="s">
        <v>3322</v>
      </c>
      <c r="D197" s="22" t="s">
        <v>5284</v>
      </c>
      <c r="E197" s="10" t="s">
        <v>5285</v>
      </c>
      <c r="F197" s="283" t="s">
        <v>5008</v>
      </c>
      <c r="G197" s="281" t="s">
        <v>5286</v>
      </c>
      <c r="H197" s="10" t="s">
        <v>4796</v>
      </c>
      <c r="I197" s="279"/>
    </row>
    <row r="198" spans="1:9" s="282" customFormat="1" ht="39.6">
      <c r="A198" s="22">
        <v>27</v>
      </c>
      <c r="B198" s="10" t="s">
        <v>5240</v>
      </c>
      <c r="C198" s="10" t="s">
        <v>3322</v>
      </c>
      <c r="D198" s="22" t="s">
        <v>5287</v>
      </c>
      <c r="E198" s="10" t="s">
        <v>5288</v>
      </c>
      <c r="F198" s="285" t="s">
        <v>5289</v>
      </c>
      <c r="G198" s="281" t="s">
        <v>5081</v>
      </c>
      <c r="H198" s="10" t="s">
        <v>4796</v>
      </c>
      <c r="I198" s="279"/>
    </row>
    <row r="199" spans="1:9" s="282" customFormat="1" ht="26.4">
      <c r="A199" s="22">
        <v>28</v>
      </c>
      <c r="B199" s="10" t="s">
        <v>5290</v>
      </c>
      <c r="C199" s="10" t="s">
        <v>3322</v>
      </c>
      <c r="D199" s="22" t="s">
        <v>5291</v>
      </c>
      <c r="E199" s="10" t="s">
        <v>5292</v>
      </c>
      <c r="F199" s="10" t="s">
        <v>5261</v>
      </c>
      <c r="G199" s="281" t="s">
        <v>5081</v>
      </c>
      <c r="H199" s="10" t="s">
        <v>4796</v>
      </c>
      <c r="I199" s="279"/>
    </row>
    <row r="200" spans="1:9" s="282" customFormat="1" ht="52.8">
      <c r="A200" s="22">
        <v>29</v>
      </c>
      <c r="B200" s="10" t="s">
        <v>5293</v>
      </c>
      <c r="C200" s="10" t="s">
        <v>3322</v>
      </c>
      <c r="D200" s="22" t="s">
        <v>5294</v>
      </c>
      <c r="E200" s="10" t="s">
        <v>5295</v>
      </c>
      <c r="F200" s="283" t="s">
        <v>5008</v>
      </c>
      <c r="G200" s="281" t="s">
        <v>5296</v>
      </c>
      <c r="H200" s="10" t="s">
        <v>4796</v>
      </c>
      <c r="I200" s="279"/>
    </row>
    <row r="201" spans="1:9" s="282" customFormat="1" ht="92.4">
      <c r="A201" s="22">
        <v>30</v>
      </c>
      <c r="B201" s="10" t="s">
        <v>5225</v>
      </c>
      <c r="C201" s="10" t="s">
        <v>3322</v>
      </c>
      <c r="D201" s="22" t="s">
        <v>5226</v>
      </c>
      <c r="E201" s="10" t="s">
        <v>5297</v>
      </c>
      <c r="F201" s="10" t="s">
        <v>5298</v>
      </c>
      <c r="G201" s="281" t="s">
        <v>5296</v>
      </c>
      <c r="H201" s="10" t="s">
        <v>4796</v>
      </c>
      <c r="I201" s="279"/>
    </row>
    <row r="202" spans="1:9" s="282" customFormat="1" ht="26.4">
      <c r="A202" s="22">
        <v>31</v>
      </c>
      <c r="B202" s="10" t="s">
        <v>5225</v>
      </c>
      <c r="C202" s="10" t="s">
        <v>3322</v>
      </c>
      <c r="D202" s="22" t="s">
        <v>5226</v>
      </c>
      <c r="E202" s="10" t="s">
        <v>5299</v>
      </c>
      <c r="F202" s="10" t="s">
        <v>5300</v>
      </c>
      <c r="G202" s="281" t="s">
        <v>5296</v>
      </c>
      <c r="H202" s="10" t="s">
        <v>4796</v>
      </c>
      <c r="I202" s="279"/>
    </row>
    <row r="203" spans="1:9" s="282" customFormat="1" ht="26.4">
      <c r="A203" s="22">
        <v>32</v>
      </c>
      <c r="B203" s="10" t="s">
        <v>5225</v>
      </c>
      <c r="C203" s="10" t="s">
        <v>3322</v>
      </c>
      <c r="D203" s="22" t="s">
        <v>5226</v>
      </c>
      <c r="E203" s="10" t="s">
        <v>5301</v>
      </c>
      <c r="F203" s="10" t="s">
        <v>5300</v>
      </c>
      <c r="G203" s="281" t="s">
        <v>5081</v>
      </c>
      <c r="H203" s="10" t="s">
        <v>4796</v>
      </c>
      <c r="I203" s="279"/>
    </row>
    <row r="204" spans="1:9" s="282" customFormat="1" ht="39.6">
      <c r="A204" s="22">
        <v>33</v>
      </c>
      <c r="B204" s="10" t="s">
        <v>5265</v>
      </c>
      <c r="C204" s="10" t="s">
        <v>3322</v>
      </c>
      <c r="D204" s="22">
        <v>0.5</v>
      </c>
      <c r="E204" s="10" t="s">
        <v>5302</v>
      </c>
      <c r="F204" s="285" t="s">
        <v>5084</v>
      </c>
      <c r="G204" s="281" t="s">
        <v>5081</v>
      </c>
      <c r="H204" s="10" t="s">
        <v>4796</v>
      </c>
      <c r="I204" s="279"/>
    </row>
    <row r="205" spans="1:9" s="282" customFormat="1" ht="26.4">
      <c r="A205" s="22">
        <v>34</v>
      </c>
      <c r="B205" s="10" t="s">
        <v>5225</v>
      </c>
      <c r="C205" s="10" t="s">
        <v>3322</v>
      </c>
      <c r="D205" s="22" t="s">
        <v>5226</v>
      </c>
      <c r="E205" s="10" t="s">
        <v>5303</v>
      </c>
      <c r="F205" s="10" t="s">
        <v>5304</v>
      </c>
      <c r="G205" s="281" t="s">
        <v>5081</v>
      </c>
      <c r="H205" s="10" t="s">
        <v>4796</v>
      </c>
      <c r="I205" s="279"/>
    </row>
    <row r="206" spans="1:9" s="282" customFormat="1" ht="79.2">
      <c r="A206" s="22">
        <v>35</v>
      </c>
      <c r="B206" s="10" t="s">
        <v>5305</v>
      </c>
      <c r="C206" s="10" t="s">
        <v>3322</v>
      </c>
      <c r="D206" s="22">
        <v>0.02</v>
      </c>
      <c r="E206" s="10" t="s">
        <v>5306</v>
      </c>
      <c r="F206" s="10" t="s">
        <v>5307</v>
      </c>
      <c r="G206" s="281" t="s">
        <v>5296</v>
      </c>
      <c r="H206" s="10" t="s">
        <v>4796</v>
      </c>
      <c r="I206" s="279"/>
    </row>
    <row r="207" spans="1:9" s="282" customFormat="1" ht="26.4">
      <c r="A207" s="22">
        <v>36</v>
      </c>
      <c r="B207" s="10" t="s">
        <v>5225</v>
      </c>
      <c r="C207" s="10" t="s">
        <v>3322</v>
      </c>
      <c r="D207" s="22" t="s">
        <v>5226</v>
      </c>
      <c r="E207" s="10" t="s">
        <v>5308</v>
      </c>
      <c r="F207" s="10" t="s">
        <v>5309</v>
      </c>
      <c r="G207" s="281" t="s">
        <v>5081</v>
      </c>
      <c r="H207" s="10" t="s">
        <v>4796</v>
      </c>
      <c r="I207" s="279"/>
    </row>
    <row r="208" spans="1:9" s="282" customFormat="1" ht="26.4">
      <c r="A208" s="22">
        <v>37</v>
      </c>
      <c r="B208" s="10" t="s">
        <v>5310</v>
      </c>
      <c r="C208" s="10" t="s">
        <v>3322</v>
      </c>
      <c r="D208" s="22">
        <v>0.1</v>
      </c>
      <c r="E208" s="10" t="s">
        <v>5311</v>
      </c>
      <c r="F208" s="10" t="s">
        <v>5312</v>
      </c>
      <c r="G208" s="281" t="s">
        <v>5081</v>
      </c>
      <c r="H208" s="10" t="s">
        <v>4796</v>
      </c>
      <c r="I208" s="279"/>
    </row>
    <row r="209" spans="1:9" s="282" customFormat="1" ht="39.6">
      <c r="A209" s="22">
        <v>38</v>
      </c>
      <c r="B209" s="10" t="s">
        <v>5313</v>
      </c>
      <c r="C209" s="10" t="s">
        <v>3322</v>
      </c>
      <c r="D209" s="22" t="s">
        <v>4842</v>
      </c>
      <c r="E209" s="10" t="s">
        <v>5314</v>
      </c>
      <c r="F209" s="285" t="s">
        <v>4967</v>
      </c>
      <c r="G209" s="281" t="s">
        <v>5315</v>
      </c>
      <c r="H209" s="10" t="s">
        <v>4796</v>
      </c>
      <c r="I209" s="279"/>
    </row>
    <row r="210" spans="1:9" s="282" customFormat="1" ht="52.8">
      <c r="A210" s="22">
        <v>39</v>
      </c>
      <c r="B210" s="10" t="s">
        <v>5316</v>
      </c>
      <c r="C210" s="10" t="s">
        <v>3322</v>
      </c>
      <c r="D210" s="22">
        <v>1.81</v>
      </c>
      <c r="E210" s="10" t="s">
        <v>5317</v>
      </c>
      <c r="F210" s="285" t="s">
        <v>5318</v>
      </c>
      <c r="G210" s="281" t="s">
        <v>4968</v>
      </c>
      <c r="H210" s="10" t="s">
        <v>4796</v>
      </c>
      <c r="I210" s="279"/>
    </row>
    <row r="211" spans="1:9" s="282" customFormat="1" ht="26.4">
      <c r="A211" s="22">
        <v>40</v>
      </c>
      <c r="B211" s="10" t="s">
        <v>5319</v>
      </c>
      <c r="C211" s="10" t="s">
        <v>3322</v>
      </c>
      <c r="D211" s="22">
        <v>1.6000000000000001E-3</v>
      </c>
      <c r="E211" s="10" t="s">
        <v>5320</v>
      </c>
      <c r="F211" s="10" t="s">
        <v>5321</v>
      </c>
      <c r="G211" s="281" t="s">
        <v>5322</v>
      </c>
      <c r="H211" s="10" t="s">
        <v>4796</v>
      </c>
      <c r="I211" s="279"/>
    </row>
    <row r="212" spans="1:9" s="282" customFormat="1" ht="26.4">
      <c r="A212" s="22"/>
      <c r="B212" s="10" t="s">
        <v>4816</v>
      </c>
      <c r="C212" s="10">
        <v>40</v>
      </c>
      <c r="D212" s="22" t="s">
        <v>5323</v>
      </c>
      <c r="E212" s="10"/>
      <c r="F212" s="10"/>
      <c r="G212" s="281"/>
      <c r="H212" s="10"/>
      <c r="I212" s="279"/>
    </row>
    <row r="213" spans="1:9" s="282" customFormat="1" ht="12.75" customHeight="1">
      <c r="A213" s="1858" t="s">
        <v>5120</v>
      </c>
      <c r="B213" s="1866"/>
      <c r="C213" s="1866"/>
      <c r="D213" s="1866"/>
      <c r="E213" s="1866"/>
      <c r="F213" s="1866"/>
      <c r="G213" s="1866"/>
      <c r="H213" s="10"/>
      <c r="I213" s="279"/>
    </row>
    <row r="214" spans="1:9" s="282" customFormat="1" ht="39.6">
      <c r="A214" s="22">
        <v>1</v>
      </c>
      <c r="B214" s="10" t="s">
        <v>5324</v>
      </c>
      <c r="C214" s="10" t="s">
        <v>3825</v>
      </c>
      <c r="D214" s="22">
        <v>1</v>
      </c>
      <c r="E214" s="10" t="s">
        <v>5325</v>
      </c>
      <c r="F214" s="10" t="s">
        <v>4874</v>
      </c>
      <c r="G214" s="281" t="s">
        <v>4968</v>
      </c>
      <c r="H214" s="10" t="s">
        <v>4796</v>
      </c>
      <c r="I214" s="279"/>
    </row>
    <row r="215" spans="1:9" s="282" customFormat="1">
      <c r="A215" s="22"/>
      <c r="B215" s="10" t="s">
        <v>4816</v>
      </c>
      <c r="C215" s="10">
        <v>1</v>
      </c>
      <c r="D215" s="22">
        <v>1</v>
      </c>
      <c r="E215" s="10"/>
      <c r="F215" s="10"/>
      <c r="G215" s="281"/>
      <c r="H215" s="10"/>
      <c r="I215" s="279"/>
    </row>
    <row r="216" spans="1:9" s="282" customFormat="1" ht="12.75" customHeight="1">
      <c r="A216" s="1858" t="s">
        <v>4885</v>
      </c>
      <c r="B216" s="1866"/>
      <c r="C216" s="1866"/>
      <c r="D216" s="1866"/>
      <c r="E216" s="1866"/>
      <c r="F216" s="1866"/>
      <c r="G216" s="1866"/>
      <c r="H216" s="10"/>
      <c r="I216" s="279"/>
    </row>
    <row r="217" spans="1:9" s="282" customFormat="1" ht="39.6">
      <c r="A217" s="22">
        <v>1</v>
      </c>
      <c r="B217" s="10" t="s">
        <v>5326</v>
      </c>
      <c r="C217" s="10" t="s">
        <v>3334</v>
      </c>
      <c r="D217" s="22">
        <v>0.19</v>
      </c>
      <c r="E217" s="10" t="s">
        <v>5327</v>
      </c>
      <c r="F217" s="285" t="s">
        <v>4967</v>
      </c>
      <c r="G217" s="281" t="s">
        <v>5251</v>
      </c>
      <c r="H217" s="10" t="s">
        <v>4796</v>
      </c>
      <c r="I217" s="279"/>
    </row>
    <row r="218" spans="1:9" s="282" customFormat="1" ht="39.6">
      <c r="A218" s="22">
        <v>2</v>
      </c>
      <c r="B218" s="10" t="s">
        <v>5328</v>
      </c>
      <c r="C218" s="10" t="s">
        <v>3334</v>
      </c>
      <c r="D218" s="22">
        <v>0.4</v>
      </c>
      <c r="E218" s="10" t="s">
        <v>5329</v>
      </c>
      <c r="F218" s="283" t="s">
        <v>4996</v>
      </c>
      <c r="G218" s="281" t="s">
        <v>5251</v>
      </c>
      <c r="H218" s="10" t="s">
        <v>4796</v>
      </c>
      <c r="I218" s="279"/>
    </row>
    <row r="219" spans="1:9" s="282" customFormat="1" ht="39.6">
      <c r="A219" s="22">
        <v>3</v>
      </c>
      <c r="B219" s="10" t="s">
        <v>5330</v>
      </c>
      <c r="C219" s="10" t="s">
        <v>3334</v>
      </c>
      <c r="D219" s="22">
        <v>1.4</v>
      </c>
      <c r="E219" s="10" t="s">
        <v>5331</v>
      </c>
      <c r="F219" s="10" t="s">
        <v>4870</v>
      </c>
      <c r="G219" s="281" t="s">
        <v>5251</v>
      </c>
      <c r="H219" s="10" t="s">
        <v>4796</v>
      </c>
      <c r="I219" s="279"/>
    </row>
    <row r="220" spans="1:9" s="282" customFormat="1" ht="26.4">
      <c r="A220" s="22">
        <v>4</v>
      </c>
      <c r="B220" s="10" t="s">
        <v>5332</v>
      </c>
      <c r="C220" s="10" t="s">
        <v>3334</v>
      </c>
      <c r="D220" s="22">
        <v>0.2</v>
      </c>
      <c r="E220" s="10" t="s">
        <v>5333</v>
      </c>
      <c r="F220" s="10" t="s">
        <v>4870</v>
      </c>
      <c r="G220" s="281" t="s">
        <v>5251</v>
      </c>
      <c r="H220" s="10" t="s">
        <v>4796</v>
      </c>
      <c r="I220" s="279"/>
    </row>
    <row r="221" spans="1:9" s="282" customFormat="1" ht="27">
      <c r="A221" s="22">
        <v>5</v>
      </c>
      <c r="B221" s="10" t="s">
        <v>5334</v>
      </c>
      <c r="C221" s="10" t="s">
        <v>3334</v>
      </c>
      <c r="D221" s="22">
        <v>0.7</v>
      </c>
      <c r="E221" s="10" t="s">
        <v>5335</v>
      </c>
      <c r="F221" s="10" t="s">
        <v>5336</v>
      </c>
      <c r="G221" s="281" t="s">
        <v>5219</v>
      </c>
      <c r="H221" s="10" t="s">
        <v>4796</v>
      </c>
      <c r="I221" s="279"/>
    </row>
    <row r="222" spans="1:9" s="282" customFormat="1" ht="39.6">
      <c r="A222" s="22">
        <v>6</v>
      </c>
      <c r="B222" s="10" t="s">
        <v>5337</v>
      </c>
      <c r="C222" s="10" t="s">
        <v>3334</v>
      </c>
      <c r="D222" s="22">
        <v>3</v>
      </c>
      <c r="E222" s="10" t="s">
        <v>5338</v>
      </c>
      <c r="F222" s="283" t="s">
        <v>4996</v>
      </c>
      <c r="G222" s="281" t="s">
        <v>5081</v>
      </c>
      <c r="H222" s="10" t="s">
        <v>4796</v>
      </c>
      <c r="I222" s="279"/>
    </row>
    <row r="223" spans="1:9" s="282" customFormat="1" ht="27">
      <c r="A223" s="22">
        <v>7</v>
      </c>
      <c r="B223" s="10" t="s">
        <v>5339</v>
      </c>
      <c r="C223" s="10" t="s">
        <v>3334</v>
      </c>
      <c r="D223" s="22">
        <v>1.9</v>
      </c>
      <c r="E223" s="10" t="s">
        <v>5340</v>
      </c>
      <c r="F223" s="10" t="s">
        <v>4870</v>
      </c>
      <c r="G223" s="281" t="s">
        <v>5341</v>
      </c>
      <c r="H223" s="10" t="s">
        <v>4796</v>
      </c>
      <c r="I223" s="279"/>
    </row>
    <row r="224" spans="1:9" s="282" customFormat="1" ht="26.4">
      <c r="A224" s="22">
        <v>8</v>
      </c>
      <c r="B224" s="10" t="s">
        <v>5342</v>
      </c>
      <c r="C224" s="10" t="s">
        <v>3334</v>
      </c>
      <c r="D224" s="22">
        <v>1.4</v>
      </c>
      <c r="E224" s="10" t="s">
        <v>5343</v>
      </c>
      <c r="F224" s="10" t="s">
        <v>5025</v>
      </c>
      <c r="G224" s="281" t="s">
        <v>5081</v>
      </c>
      <c r="H224" s="10" t="s">
        <v>4796</v>
      </c>
      <c r="I224" s="279"/>
    </row>
    <row r="225" spans="1:9" s="282" customFormat="1" ht="26.4">
      <c r="A225" s="22">
        <v>9</v>
      </c>
      <c r="B225" s="10" t="s">
        <v>5344</v>
      </c>
      <c r="C225" s="10" t="s">
        <v>3334</v>
      </c>
      <c r="D225" s="22">
        <v>2.6</v>
      </c>
      <c r="E225" s="10" t="s">
        <v>5345</v>
      </c>
      <c r="F225" s="10" t="s">
        <v>5261</v>
      </c>
      <c r="G225" s="281" t="s">
        <v>5081</v>
      </c>
      <c r="H225" s="10" t="s">
        <v>4796</v>
      </c>
      <c r="I225" s="279"/>
    </row>
    <row r="226" spans="1:9" s="282" customFormat="1" ht="39.6">
      <c r="A226" s="22">
        <v>10</v>
      </c>
      <c r="B226" s="10" t="s">
        <v>5346</v>
      </c>
      <c r="C226" s="10" t="s">
        <v>3334</v>
      </c>
      <c r="D226" s="22">
        <v>0.97</v>
      </c>
      <c r="E226" s="10" t="s">
        <v>5347</v>
      </c>
      <c r="F226" s="283" t="s">
        <v>5124</v>
      </c>
      <c r="G226" s="281" t="s">
        <v>5348</v>
      </c>
      <c r="H226" s="10" t="s">
        <v>4796</v>
      </c>
      <c r="I226" s="279"/>
    </row>
    <row r="227" spans="1:9" s="282" customFormat="1" ht="39.6">
      <c r="A227" s="22">
        <v>11</v>
      </c>
      <c r="B227" s="10" t="s">
        <v>5349</v>
      </c>
      <c r="C227" s="10" t="s">
        <v>3334</v>
      </c>
      <c r="D227" s="22">
        <v>0.12</v>
      </c>
      <c r="E227" s="10" t="s">
        <v>5350</v>
      </c>
      <c r="F227" s="285" t="s">
        <v>5351</v>
      </c>
      <c r="G227" s="281" t="s">
        <v>5251</v>
      </c>
      <c r="H227" s="10" t="s">
        <v>4796</v>
      </c>
      <c r="I227" s="279"/>
    </row>
    <row r="228" spans="1:9" s="282" customFormat="1" ht="26.4">
      <c r="A228" s="22">
        <v>12</v>
      </c>
      <c r="B228" s="10" t="s">
        <v>5352</v>
      </c>
      <c r="C228" s="10" t="s">
        <v>3334</v>
      </c>
      <c r="D228" s="22">
        <v>0.3</v>
      </c>
      <c r="E228" s="10" t="s">
        <v>5353</v>
      </c>
      <c r="F228" s="10" t="s">
        <v>5354</v>
      </c>
      <c r="G228" s="281" t="s">
        <v>5251</v>
      </c>
      <c r="H228" s="10" t="s">
        <v>4796</v>
      </c>
      <c r="I228" s="279"/>
    </row>
    <row r="229" spans="1:9" s="282" customFormat="1" ht="39.6">
      <c r="A229" s="22">
        <v>13</v>
      </c>
      <c r="B229" s="10" t="s">
        <v>5355</v>
      </c>
      <c r="C229" s="10" t="s">
        <v>3334</v>
      </c>
      <c r="D229" s="22" t="s">
        <v>5356</v>
      </c>
      <c r="E229" s="10" t="s">
        <v>5357</v>
      </c>
      <c r="F229" s="10" t="s">
        <v>4921</v>
      </c>
      <c r="G229" s="281" t="s">
        <v>5358</v>
      </c>
      <c r="H229" s="10" t="s">
        <v>4796</v>
      </c>
      <c r="I229" s="279"/>
    </row>
    <row r="230" spans="1:9" s="282" customFormat="1" ht="26.4">
      <c r="A230" s="22">
        <v>14</v>
      </c>
      <c r="B230" s="10" t="s">
        <v>5359</v>
      </c>
      <c r="C230" s="10" t="s">
        <v>3334</v>
      </c>
      <c r="D230" s="22">
        <v>3.9</v>
      </c>
      <c r="E230" s="10" t="s">
        <v>5360</v>
      </c>
      <c r="F230" s="10" t="s">
        <v>5361</v>
      </c>
      <c r="G230" s="281" t="s">
        <v>5251</v>
      </c>
      <c r="H230" s="10" t="s">
        <v>4796</v>
      </c>
      <c r="I230" s="279"/>
    </row>
    <row r="231" spans="1:9" s="282" customFormat="1" ht="26.4">
      <c r="A231" s="22">
        <v>15</v>
      </c>
      <c r="B231" s="10" t="s">
        <v>5362</v>
      </c>
      <c r="C231" s="10" t="s">
        <v>3334</v>
      </c>
      <c r="D231" s="22">
        <v>2</v>
      </c>
      <c r="E231" s="10" t="s">
        <v>5363</v>
      </c>
      <c r="F231" s="10" t="s">
        <v>5364</v>
      </c>
      <c r="G231" s="281" t="s">
        <v>5251</v>
      </c>
      <c r="H231" s="10" t="s">
        <v>4796</v>
      </c>
      <c r="I231" s="279"/>
    </row>
    <row r="232" spans="1:9" s="282" customFormat="1" ht="26.4">
      <c r="A232" s="22">
        <v>16</v>
      </c>
      <c r="B232" s="10" t="s">
        <v>5365</v>
      </c>
      <c r="C232" s="10" t="s">
        <v>3334</v>
      </c>
      <c r="D232" s="22">
        <v>2.7</v>
      </c>
      <c r="E232" s="10" t="s">
        <v>5366</v>
      </c>
      <c r="F232" s="10" t="s">
        <v>5354</v>
      </c>
      <c r="G232" s="281" t="s">
        <v>5251</v>
      </c>
      <c r="H232" s="10" t="s">
        <v>4796</v>
      </c>
      <c r="I232" s="279"/>
    </row>
    <row r="233" spans="1:9" s="282" customFormat="1" ht="26.4">
      <c r="A233" s="22">
        <v>17</v>
      </c>
      <c r="B233" s="10" t="s">
        <v>5365</v>
      </c>
      <c r="C233" s="10" t="s">
        <v>3334</v>
      </c>
      <c r="D233" s="22">
        <v>2.5</v>
      </c>
      <c r="E233" s="10" t="s">
        <v>5367</v>
      </c>
      <c r="F233" s="10" t="s">
        <v>5354</v>
      </c>
      <c r="G233" s="281" t="s">
        <v>5251</v>
      </c>
      <c r="H233" s="10" t="s">
        <v>4796</v>
      </c>
      <c r="I233" s="279"/>
    </row>
    <row r="234" spans="1:9" s="282" customFormat="1" ht="39.6">
      <c r="A234" s="22">
        <v>18</v>
      </c>
      <c r="B234" s="10" t="s">
        <v>5368</v>
      </c>
      <c r="C234" s="10" t="s">
        <v>3334</v>
      </c>
      <c r="D234" s="22" t="s">
        <v>5369</v>
      </c>
      <c r="E234" s="10" t="s">
        <v>5357</v>
      </c>
      <c r="F234" s="10" t="s">
        <v>4921</v>
      </c>
      <c r="G234" s="281" t="s">
        <v>5370</v>
      </c>
      <c r="H234" s="10" t="s">
        <v>4796</v>
      </c>
      <c r="I234" s="279"/>
    </row>
    <row r="235" spans="1:9" s="282" customFormat="1" ht="39.6">
      <c r="A235" s="22">
        <v>19</v>
      </c>
      <c r="B235" s="10" t="s">
        <v>5371</v>
      </c>
      <c r="C235" s="10" t="s">
        <v>3334</v>
      </c>
      <c r="D235" s="22" t="s">
        <v>5372</v>
      </c>
      <c r="E235" s="10" t="s">
        <v>5373</v>
      </c>
      <c r="F235" s="10" t="s">
        <v>4921</v>
      </c>
      <c r="G235" s="281" t="s">
        <v>5374</v>
      </c>
      <c r="H235" s="10" t="s">
        <v>4796</v>
      </c>
      <c r="I235" s="279"/>
    </row>
    <row r="236" spans="1:9" s="282" customFormat="1" ht="26.4">
      <c r="A236" s="22">
        <v>20</v>
      </c>
      <c r="B236" s="10" t="s">
        <v>5375</v>
      </c>
      <c r="C236" s="10" t="s">
        <v>3334</v>
      </c>
      <c r="D236" s="22">
        <v>0.75</v>
      </c>
      <c r="E236" s="10" t="s">
        <v>5376</v>
      </c>
      <c r="F236" s="10" t="s">
        <v>5261</v>
      </c>
      <c r="G236" s="281" t="s">
        <v>5251</v>
      </c>
      <c r="H236" s="10" t="s">
        <v>4796</v>
      </c>
      <c r="I236" s="279"/>
    </row>
    <row r="237" spans="1:9" s="282" customFormat="1" ht="26.4">
      <c r="A237" s="22">
        <v>21</v>
      </c>
      <c r="B237" s="10" t="s">
        <v>5377</v>
      </c>
      <c r="C237" s="10" t="s">
        <v>3334</v>
      </c>
      <c r="D237" s="22">
        <v>1.35</v>
      </c>
      <c r="E237" s="10" t="s">
        <v>5378</v>
      </c>
      <c r="F237" s="10" t="s">
        <v>5379</v>
      </c>
      <c r="G237" s="281" t="s">
        <v>5251</v>
      </c>
      <c r="H237" s="10" t="s">
        <v>4796</v>
      </c>
      <c r="I237" s="279"/>
    </row>
    <row r="238" spans="1:9" s="282" customFormat="1" ht="49.5" customHeight="1">
      <c r="A238" s="22">
        <v>22</v>
      </c>
      <c r="B238" s="10" t="s">
        <v>5380</v>
      </c>
      <c r="C238" s="10" t="s">
        <v>3334</v>
      </c>
      <c r="D238" s="22">
        <v>1</v>
      </c>
      <c r="E238" s="10" t="s">
        <v>5381</v>
      </c>
      <c r="F238" s="283" t="s">
        <v>4996</v>
      </c>
      <c r="G238" s="281" t="s">
        <v>5382</v>
      </c>
      <c r="H238" s="10" t="s">
        <v>4796</v>
      </c>
      <c r="I238" s="279"/>
    </row>
    <row r="239" spans="1:9" s="282" customFormat="1" ht="26.4">
      <c r="A239" s="22">
        <v>23</v>
      </c>
      <c r="B239" s="10" t="s">
        <v>5383</v>
      </c>
      <c r="C239" s="10" t="s">
        <v>3334</v>
      </c>
      <c r="D239" s="22">
        <v>2.34</v>
      </c>
      <c r="E239" s="10" t="s">
        <v>5384</v>
      </c>
      <c r="F239" s="10" t="s">
        <v>4866</v>
      </c>
      <c r="G239" s="281" t="s">
        <v>5251</v>
      </c>
      <c r="H239" s="10" t="s">
        <v>4796</v>
      </c>
      <c r="I239" s="279"/>
    </row>
    <row r="240" spans="1:9" s="282" customFormat="1" ht="26.4">
      <c r="A240" s="22"/>
      <c r="B240" s="10" t="s">
        <v>4816</v>
      </c>
      <c r="C240" s="10">
        <v>23</v>
      </c>
      <c r="D240" s="22" t="s">
        <v>5385</v>
      </c>
      <c r="E240" s="10"/>
      <c r="F240" s="10"/>
      <c r="G240" s="281"/>
      <c r="H240" s="10"/>
      <c r="I240" s="279"/>
    </row>
    <row r="241" spans="1:9" s="282" customFormat="1" ht="12.75" customHeight="1">
      <c r="A241" s="1858" t="s">
        <v>3831</v>
      </c>
      <c r="B241" s="1866"/>
      <c r="C241" s="1866"/>
      <c r="D241" s="1866"/>
      <c r="E241" s="1866"/>
      <c r="F241" s="1866"/>
      <c r="G241" s="1866"/>
      <c r="H241" s="10"/>
      <c r="I241" s="279"/>
    </row>
    <row r="242" spans="1:9" s="282" customFormat="1" ht="12.75" customHeight="1">
      <c r="A242" s="1858" t="s">
        <v>5386</v>
      </c>
      <c r="B242" s="1866"/>
      <c r="C242" s="1866"/>
      <c r="D242" s="1866"/>
      <c r="E242" s="1866"/>
      <c r="F242" s="1866"/>
      <c r="G242" s="1866"/>
      <c r="H242" s="10"/>
      <c r="I242" s="279"/>
    </row>
    <row r="243" spans="1:9" s="282" customFormat="1" ht="26.4">
      <c r="A243" s="22">
        <v>1</v>
      </c>
      <c r="B243" s="10" t="s">
        <v>5387</v>
      </c>
      <c r="C243" s="10" t="s">
        <v>3334</v>
      </c>
      <c r="D243" s="22">
        <v>5</v>
      </c>
      <c r="E243" s="10" t="s">
        <v>5388</v>
      </c>
      <c r="F243" s="10" t="s">
        <v>5389</v>
      </c>
      <c r="G243" s="281" t="s">
        <v>5251</v>
      </c>
      <c r="H243" s="10" t="s">
        <v>4796</v>
      </c>
      <c r="I243" s="279"/>
    </row>
    <row r="244" spans="1:9" s="282" customFormat="1" ht="26.4">
      <c r="A244" s="22">
        <v>2</v>
      </c>
      <c r="B244" s="10" t="s">
        <v>5390</v>
      </c>
      <c r="C244" s="10" t="s">
        <v>3334</v>
      </c>
      <c r="D244" s="22">
        <v>3</v>
      </c>
      <c r="E244" s="10" t="s">
        <v>5391</v>
      </c>
      <c r="F244" s="10" t="s">
        <v>5392</v>
      </c>
      <c r="G244" s="281" t="s">
        <v>5251</v>
      </c>
      <c r="H244" s="10" t="s">
        <v>4796</v>
      </c>
      <c r="I244" s="279"/>
    </row>
    <row r="245" spans="1:9" s="282" customFormat="1" ht="26.4">
      <c r="A245" s="22">
        <v>3</v>
      </c>
      <c r="B245" s="10" t="s">
        <v>5393</v>
      </c>
      <c r="C245" s="10" t="s">
        <v>3334</v>
      </c>
      <c r="D245" s="22">
        <v>0.3</v>
      </c>
      <c r="E245" s="10" t="s">
        <v>5394</v>
      </c>
      <c r="F245" s="10" t="s">
        <v>5321</v>
      </c>
      <c r="G245" s="281" t="s">
        <v>5251</v>
      </c>
      <c r="H245" s="10" t="s">
        <v>4796</v>
      </c>
      <c r="I245" s="279"/>
    </row>
    <row r="246" spans="1:9" s="282" customFormat="1" ht="52.8">
      <c r="A246" s="22">
        <v>4</v>
      </c>
      <c r="B246" s="10" t="s">
        <v>5395</v>
      </c>
      <c r="C246" s="10" t="s">
        <v>3334</v>
      </c>
      <c r="D246" s="22" t="s">
        <v>5396</v>
      </c>
      <c r="E246" s="10" t="s">
        <v>5397</v>
      </c>
      <c r="F246" s="10" t="s">
        <v>5321</v>
      </c>
      <c r="G246" s="281" t="s">
        <v>5398</v>
      </c>
      <c r="H246" s="10" t="s">
        <v>4796</v>
      </c>
      <c r="I246" s="279"/>
    </row>
    <row r="247" spans="1:9" s="282" customFormat="1" ht="27" customHeight="1">
      <c r="A247" s="22">
        <v>5</v>
      </c>
      <c r="B247" s="10" t="s">
        <v>5387</v>
      </c>
      <c r="C247" s="10" t="s">
        <v>3334</v>
      </c>
      <c r="D247" s="22">
        <v>1.5</v>
      </c>
      <c r="E247" s="10" t="s">
        <v>5399</v>
      </c>
      <c r="F247" s="10" t="s">
        <v>5218</v>
      </c>
      <c r="G247" s="281" t="s">
        <v>5251</v>
      </c>
      <c r="H247" s="10" t="s">
        <v>4796</v>
      </c>
      <c r="I247" s="279"/>
    </row>
    <row r="248" spans="1:9" s="282" customFormat="1" ht="26.4">
      <c r="A248" s="22">
        <v>6</v>
      </c>
      <c r="B248" s="10" t="s">
        <v>5400</v>
      </c>
      <c r="C248" s="10" t="s">
        <v>3334</v>
      </c>
      <c r="D248" s="22">
        <v>3</v>
      </c>
      <c r="E248" s="10" t="s">
        <v>5401</v>
      </c>
      <c r="F248" s="10" t="s">
        <v>5402</v>
      </c>
      <c r="G248" s="281" t="s">
        <v>5251</v>
      </c>
      <c r="H248" s="10" t="s">
        <v>4796</v>
      </c>
      <c r="I248" s="279"/>
    </row>
    <row r="249" spans="1:9" s="282" customFormat="1" ht="26.4">
      <c r="A249" s="22">
        <v>7</v>
      </c>
      <c r="B249" s="10" t="s">
        <v>5387</v>
      </c>
      <c r="C249" s="10" t="s">
        <v>3334</v>
      </c>
      <c r="D249" s="22">
        <v>0.3</v>
      </c>
      <c r="E249" s="10" t="s">
        <v>5403</v>
      </c>
      <c r="F249" s="10" t="s">
        <v>5404</v>
      </c>
      <c r="G249" s="281" t="s">
        <v>5251</v>
      </c>
      <c r="H249" s="10" t="s">
        <v>4796</v>
      </c>
      <c r="I249" s="279"/>
    </row>
    <row r="250" spans="1:9" s="282" customFormat="1" ht="26.4">
      <c r="A250" s="22">
        <v>8</v>
      </c>
      <c r="B250" s="10" t="s">
        <v>5395</v>
      </c>
      <c r="C250" s="10" t="s">
        <v>3334</v>
      </c>
      <c r="D250" s="22">
        <v>0.3</v>
      </c>
      <c r="E250" s="10" t="s">
        <v>5405</v>
      </c>
      <c r="F250" s="10" t="s">
        <v>5404</v>
      </c>
      <c r="G250" s="281" t="s">
        <v>5251</v>
      </c>
      <c r="H250" s="10" t="s">
        <v>4796</v>
      </c>
      <c r="I250" s="279"/>
    </row>
    <row r="251" spans="1:9" s="282" customFormat="1" ht="26.4">
      <c r="A251" s="22">
        <v>9</v>
      </c>
      <c r="B251" s="10" t="s">
        <v>5406</v>
      </c>
      <c r="C251" s="10" t="s">
        <v>3334</v>
      </c>
      <c r="D251" s="22">
        <v>0.3</v>
      </c>
      <c r="E251" s="10" t="s">
        <v>5405</v>
      </c>
      <c r="F251" s="10" t="s">
        <v>5404</v>
      </c>
      <c r="G251" s="281" t="s">
        <v>5251</v>
      </c>
      <c r="H251" s="10" t="s">
        <v>4796</v>
      </c>
      <c r="I251" s="279"/>
    </row>
    <row r="252" spans="1:9" s="282" customFormat="1" ht="26.4">
      <c r="A252" s="22">
        <v>10</v>
      </c>
      <c r="B252" s="10" t="s">
        <v>5395</v>
      </c>
      <c r="C252" s="10" t="s">
        <v>3334</v>
      </c>
      <c r="D252" s="22">
        <v>0.5</v>
      </c>
      <c r="E252" s="10" t="s">
        <v>5407</v>
      </c>
      <c r="F252" s="10" t="s">
        <v>4870</v>
      </c>
      <c r="G252" s="281" t="s">
        <v>5251</v>
      </c>
      <c r="H252" s="10" t="s">
        <v>4796</v>
      </c>
      <c r="I252" s="279"/>
    </row>
    <row r="253" spans="1:9" s="282" customFormat="1" ht="52.8">
      <c r="A253" s="22">
        <v>11</v>
      </c>
      <c r="B253" s="10" t="s">
        <v>5395</v>
      </c>
      <c r="C253" s="10" t="s">
        <v>3334</v>
      </c>
      <c r="D253" s="22" t="s">
        <v>5408</v>
      </c>
      <c r="E253" s="10" t="s">
        <v>5409</v>
      </c>
      <c r="F253" s="10" t="s">
        <v>5062</v>
      </c>
      <c r="G253" s="281" t="s">
        <v>5410</v>
      </c>
      <c r="H253" s="10" t="s">
        <v>4796</v>
      </c>
      <c r="I253" s="279"/>
    </row>
    <row r="254" spans="1:9" s="282" customFormat="1" ht="52.8">
      <c r="A254" s="22">
        <v>12</v>
      </c>
      <c r="B254" s="10" t="s">
        <v>5411</v>
      </c>
      <c r="C254" s="10" t="s">
        <v>3334</v>
      </c>
      <c r="D254" s="22" t="s">
        <v>5412</v>
      </c>
      <c r="E254" s="10" t="s">
        <v>5413</v>
      </c>
      <c r="F254" s="10" t="s">
        <v>5062</v>
      </c>
      <c r="G254" s="281" t="s">
        <v>5410</v>
      </c>
      <c r="H254" s="10" t="s">
        <v>4796</v>
      </c>
      <c r="I254" s="279"/>
    </row>
    <row r="255" spans="1:9" s="282" customFormat="1" ht="52.8">
      <c r="A255" s="22">
        <v>13</v>
      </c>
      <c r="B255" s="10" t="s">
        <v>5406</v>
      </c>
      <c r="C255" s="10" t="s">
        <v>3334</v>
      </c>
      <c r="D255" s="22" t="s">
        <v>5396</v>
      </c>
      <c r="E255" s="10" t="s">
        <v>5413</v>
      </c>
      <c r="F255" s="10" t="s">
        <v>5062</v>
      </c>
      <c r="G255" s="281" t="s">
        <v>5410</v>
      </c>
      <c r="H255" s="10" t="s">
        <v>4796</v>
      </c>
      <c r="I255" s="279"/>
    </row>
    <row r="256" spans="1:9" s="282" customFormat="1" ht="52.8">
      <c r="A256" s="22">
        <v>14</v>
      </c>
      <c r="B256" s="10" t="s">
        <v>5395</v>
      </c>
      <c r="C256" s="10" t="s">
        <v>3334</v>
      </c>
      <c r="D256" s="22" t="s">
        <v>5412</v>
      </c>
      <c r="E256" s="10" t="s">
        <v>5414</v>
      </c>
      <c r="F256" s="10" t="s">
        <v>4992</v>
      </c>
      <c r="G256" s="281" t="s">
        <v>5410</v>
      </c>
      <c r="H256" s="10" t="s">
        <v>4796</v>
      </c>
      <c r="I256" s="279"/>
    </row>
    <row r="257" spans="1:9" s="282" customFormat="1" ht="52.8">
      <c r="A257" s="22">
        <v>15</v>
      </c>
      <c r="B257" s="10" t="s">
        <v>5406</v>
      </c>
      <c r="C257" s="10" t="s">
        <v>3334</v>
      </c>
      <c r="D257" s="22" t="s">
        <v>5412</v>
      </c>
      <c r="E257" s="10" t="s">
        <v>5415</v>
      </c>
      <c r="F257" s="10" t="s">
        <v>4992</v>
      </c>
      <c r="G257" s="281" t="s">
        <v>5416</v>
      </c>
      <c r="H257" s="10" t="s">
        <v>4796</v>
      </c>
      <c r="I257" s="279"/>
    </row>
    <row r="258" spans="1:9" s="282" customFormat="1" ht="52.8">
      <c r="A258" s="22">
        <v>16</v>
      </c>
      <c r="B258" s="10" t="s">
        <v>5417</v>
      </c>
      <c r="C258" s="10" t="s">
        <v>3334</v>
      </c>
      <c r="D258" s="22" t="s">
        <v>5412</v>
      </c>
      <c r="E258" s="10" t="s">
        <v>5418</v>
      </c>
      <c r="F258" s="10" t="s">
        <v>4992</v>
      </c>
      <c r="G258" s="281" t="s">
        <v>5419</v>
      </c>
      <c r="H258" s="10" t="s">
        <v>4796</v>
      </c>
      <c r="I258" s="279"/>
    </row>
    <row r="259" spans="1:9" s="282" customFormat="1" ht="26.4">
      <c r="A259" s="22">
        <v>17</v>
      </c>
      <c r="B259" s="10" t="s">
        <v>5420</v>
      </c>
      <c r="C259" s="10" t="s">
        <v>3334</v>
      </c>
      <c r="D259" s="22">
        <v>0.3</v>
      </c>
      <c r="E259" s="10" t="s">
        <v>5421</v>
      </c>
      <c r="F259" s="10" t="s">
        <v>5422</v>
      </c>
      <c r="G259" s="281" t="s">
        <v>5251</v>
      </c>
      <c r="H259" s="10" t="s">
        <v>4796</v>
      </c>
      <c r="I259" s="279"/>
    </row>
    <row r="260" spans="1:9" s="282" customFormat="1" ht="26.4">
      <c r="A260" s="22">
        <v>18</v>
      </c>
      <c r="B260" s="10" t="s">
        <v>5423</v>
      </c>
      <c r="C260" s="10" t="s">
        <v>3334</v>
      </c>
      <c r="D260" s="22">
        <v>0.25</v>
      </c>
      <c r="E260" s="10" t="s">
        <v>5424</v>
      </c>
      <c r="F260" s="10" t="s">
        <v>5422</v>
      </c>
      <c r="G260" s="281" t="s">
        <v>5251</v>
      </c>
      <c r="H260" s="10" t="s">
        <v>4796</v>
      </c>
      <c r="I260" s="279"/>
    </row>
    <row r="261" spans="1:9" s="282" customFormat="1" ht="39.6">
      <c r="A261" s="22">
        <v>19</v>
      </c>
      <c r="B261" s="10" t="s">
        <v>5395</v>
      </c>
      <c r="C261" s="10" t="s">
        <v>3334</v>
      </c>
      <c r="D261" s="22">
        <v>0.5</v>
      </c>
      <c r="E261" s="10" t="s">
        <v>5425</v>
      </c>
      <c r="F261" s="10" t="s">
        <v>4983</v>
      </c>
      <c r="G261" s="281" t="s">
        <v>5251</v>
      </c>
      <c r="H261" s="10" t="s">
        <v>4796</v>
      </c>
      <c r="I261" s="279"/>
    </row>
    <row r="262" spans="1:9" s="282" customFormat="1" ht="39.6">
      <c r="A262" s="22">
        <v>20</v>
      </c>
      <c r="B262" s="10" t="s">
        <v>5406</v>
      </c>
      <c r="C262" s="10" t="s">
        <v>3334</v>
      </c>
      <c r="D262" s="22">
        <v>0.5</v>
      </c>
      <c r="E262" s="10" t="s">
        <v>5426</v>
      </c>
      <c r="F262" s="10" t="s">
        <v>4983</v>
      </c>
      <c r="G262" s="281" t="s">
        <v>5251</v>
      </c>
      <c r="H262" s="10" t="s">
        <v>4796</v>
      </c>
      <c r="I262" s="279"/>
    </row>
    <row r="263" spans="1:9" s="282" customFormat="1" ht="39.6">
      <c r="A263" s="22">
        <v>21</v>
      </c>
      <c r="B263" s="10" t="s">
        <v>5406</v>
      </c>
      <c r="C263" s="10" t="s">
        <v>3334</v>
      </c>
      <c r="D263" s="22" t="s">
        <v>5412</v>
      </c>
      <c r="E263" s="10" t="s">
        <v>5409</v>
      </c>
      <c r="F263" s="10" t="s">
        <v>5062</v>
      </c>
      <c r="G263" s="281" t="s">
        <v>5427</v>
      </c>
      <c r="H263" s="10" t="s">
        <v>4796</v>
      </c>
      <c r="I263" s="279"/>
    </row>
    <row r="264" spans="1:9" s="282" customFormat="1">
      <c r="A264" s="22">
        <v>22</v>
      </c>
      <c r="B264" s="10" t="s">
        <v>5395</v>
      </c>
      <c r="C264" s="10" t="s">
        <v>3334</v>
      </c>
      <c r="D264" s="22">
        <v>0.5</v>
      </c>
      <c r="E264" s="10" t="s">
        <v>5428</v>
      </c>
      <c r="F264" s="10" t="s">
        <v>4992</v>
      </c>
      <c r="G264" s="281" t="s">
        <v>5429</v>
      </c>
      <c r="H264" s="10" t="s">
        <v>4796</v>
      </c>
      <c r="I264" s="279"/>
    </row>
    <row r="265" spans="1:9" s="282" customFormat="1">
      <c r="A265" s="22">
        <v>23</v>
      </c>
      <c r="B265" s="10" t="s">
        <v>5406</v>
      </c>
      <c r="C265" s="10" t="s">
        <v>3334</v>
      </c>
      <c r="D265" s="22" t="s">
        <v>5412</v>
      </c>
      <c r="E265" s="10" t="s">
        <v>5430</v>
      </c>
      <c r="F265" s="10" t="s">
        <v>4992</v>
      </c>
      <c r="G265" s="281" t="s">
        <v>5251</v>
      </c>
      <c r="H265" s="10" t="s">
        <v>4796</v>
      </c>
      <c r="I265" s="279"/>
    </row>
    <row r="266" spans="1:9" s="282" customFormat="1" ht="26.4">
      <c r="A266" s="22"/>
      <c r="B266" s="10" t="s">
        <v>4816</v>
      </c>
      <c r="C266" s="283">
        <v>23</v>
      </c>
      <c r="D266" s="289" t="s">
        <v>5431</v>
      </c>
      <c r="E266" s="10"/>
      <c r="F266" s="10"/>
      <c r="G266" s="281"/>
      <c r="H266" s="10"/>
      <c r="I266" s="279"/>
    </row>
    <row r="267" spans="1:9" s="282" customFormat="1">
      <c r="A267" s="1858" t="s">
        <v>5357</v>
      </c>
      <c r="B267" s="1866"/>
      <c r="C267" s="1866"/>
      <c r="D267" s="1866"/>
      <c r="E267" s="1866"/>
      <c r="F267" s="1866"/>
      <c r="G267" s="1866"/>
      <c r="H267" s="10"/>
      <c r="I267" s="279"/>
    </row>
    <row r="268" spans="1:9" s="282" customFormat="1" ht="39.6">
      <c r="A268" s="22">
        <v>1</v>
      </c>
      <c r="B268" s="10" t="s">
        <v>5432</v>
      </c>
      <c r="C268" s="10" t="s">
        <v>3334</v>
      </c>
      <c r="D268" s="22">
        <v>0.5</v>
      </c>
      <c r="E268" s="10" t="s">
        <v>5433</v>
      </c>
      <c r="F268" s="285" t="s">
        <v>5289</v>
      </c>
      <c r="G268" s="281" t="s">
        <v>5251</v>
      </c>
      <c r="H268" s="10" t="s">
        <v>4796</v>
      </c>
      <c r="I268" s="279"/>
    </row>
    <row r="269" spans="1:9" s="282" customFormat="1" ht="36.75" customHeight="1">
      <c r="A269" s="22">
        <v>2</v>
      </c>
      <c r="B269" s="10" t="s">
        <v>5406</v>
      </c>
      <c r="C269" s="10" t="s">
        <v>3334</v>
      </c>
      <c r="D269" s="22">
        <v>0.5</v>
      </c>
      <c r="E269" s="10" t="s">
        <v>5434</v>
      </c>
      <c r="F269" s="285" t="s">
        <v>5289</v>
      </c>
      <c r="G269" s="281" t="s">
        <v>5251</v>
      </c>
      <c r="H269" s="10" t="s">
        <v>4796</v>
      </c>
      <c r="I269" s="279"/>
    </row>
    <row r="270" spans="1:9" s="282" customFormat="1" ht="26.4">
      <c r="A270" s="22">
        <v>3</v>
      </c>
      <c r="B270" s="10" t="s">
        <v>5395</v>
      </c>
      <c r="C270" s="10" t="s">
        <v>3334</v>
      </c>
      <c r="D270" s="22">
        <v>0.3</v>
      </c>
      <c r="E270" s="10" t="s">
        <v>5435</v>
      </c>
      <c r="F270" s="10" t="s">
        <v>5071</v>
      </c>
      <c r="G270" s="281" t="s">
        <v>5251</v>
      </c>
      <c r="H270" s="10" t="s">
        <v>4796</v>
      </c>
      <c r="I270" s="279"/>
    </row>
    <row r="271" spans="1:9" s="282" customFormat="1" ht="39.6">
      <c r="A271" s="22">
        <v>4</v>
      </c>
      <c r="B271" s="10" t="s">
        <v>5406</v>
      </c>
      <c r="C271" s="10" t="s">
        <v>3334</v>
      </c>
      <c r="D271" s="22">
        <v>0.5</v>
      </c>
      <c r="E271" s="10" t="s">
        <v>5436</v>
      </c>
      <c r="F271" s="283" t="s">
        <v>5289</v>
      </c>
      <c r="G271" s="281" t="s">
        <v>5251</v>
      </c>
      <c r="H271" s="10" t="s">
        <v>4796</v>
      </c>
      <c r="I271" s="279"/>
    </row>
    <row r="272" spans="1:9" s="282" customFormat="1" ht="39.6">
      <c r="A272" s="22">
        <v>5</v>
      </c>
      <c r="B272" s="10" t="s">
        <v>5417</v>
      </c>
      <c r="C272" s="10" t="s">
        <v>3334</v>
      </c>
      <c r="D272" s="22">
        <v>0.5</v>
      </c>
      <c r="E272" s="10" t="s">
        <v>5437</v>
      </c>
      <c r="F272" s="285" t="s">
        <v>5289</v>
      </c>
      <c r="G272" s="281" t="s">
        <v>5251</v>
      </c>
      <c r="H272" s="10" t="s">
        <v>4796</v>
      </c>
      <c r="I272" s="279"/>
    </row>
    <row r="273" spans="1:9" s="282" customFormat="1" ht="26.4">
      <c r="A273" s="22">
        <v>6</v>
      </c>
      <c r="B273" s="10" t="s">
        <v>5387</v>
      </c>
      <c r="C273" s="10" t="s">
        <v>3334</v>
      </c>
      <c r="D273" s="22">
        <v>0.3</v>
      </c>
      <c r="E273" s="10" t="s">
        <v>5438</v>
      </c>
      <c r="F273" s="10" t="s">
        <v>5439</v>
      </c>
      <c r="G273" s="281" t="s">
        <v>5251</v>
      </c>
      <c r="H273" s="10" t="s">
        <v>4796</v>
      </c>
      <c r="I273" s="279"/>
    </row>
    <row r="274" spans="1:9" s="282" customFormat="1" ht="26.4">
      <c r="A274" s="22">
        <v>7</v>
      </c>
      <c r="B274" s="10" t="s">
        <v>5395</v>
      </c>
      <c r="C274" s="10" t="s">
        <v>3334</v>
      </c>
      <c r="D274" s="22">
        <v>3</v>
      </c>
      <c r="E274" s="10" t="s">
        <v>5440</v>
      </c>
      <c r="F274" s="10" t="s">
        <v>5439</v>
      </c>
      <c r="G274" s="281" t="s">
        <v>5251</v>
      </c>
      <c r="H274" s="10" t="s">
        <v>4796</v>
      </c>
      <c r="I274" s="279"/>
    </row>
    <row r="275" spans="1:9" s="282" customFormat="1" ht="26.4">
      <c r="A275" s="22">
        <v>8</v>
      </c>
      <c r="B275" s="10" t="s">
        <v>5406</v>
      </c>
      <c r="C275" s="10" t="s">
        <v>3334</v>
      </c>
      <c r="D275" s="22">
        <v>3</v>
      </c>
      <c r="E275" s="10" t="s">
        <v>5441</v>
      </c>
      <c r="F275" s="10" t="s">
        <v>5442</v>
      </c>
      <c r="G275" s="281" t="s">
        <v>5429</v>
      </c>
      <c r="H275" s="10" t="s">
        <v>4796</v>
      </c>
      <c r="I275" s="279"/>
    </row>
    <row r="276" spans="1:9" s="282" customFormat="1" ht="26.4">
      <c r="A276" s="22">
        <v>9</v>
      </c>
      <c r="B276" s="10" t="s">
        <v>5417</v>
      </c>
      <c r="C276" s="10" t="s">
        <v>3334</v>
      </c>
      <c r="D276" s="22">
        <v>0.5</v>
      </c>
      <c r="E276" s="10" t="s">
        <v>5441</v>
      </c>
      <c r="F276" s="10" t="s">
        <v>5439</v>
      </c>
      <c r="G276" s="281" t="s">
        <v>5251</v>
      </c>
      <c r="H276" s="10" t="s">
        <v>4796</v>
      </c>
      <c r="I276" s="279"/>
    </row>
    <row r="277" spans="1:9" s="282" customFormat="1" ht="39.6">
      <c r="A277" s="22">
        <v>10</v>
      </c>
      <c r="B277" s="10" t="s">
        <v>5395</v>
      </c>
      <c r="C277" s="10" t="s">
        <v>3334</v>
      </c>
      <c r="D277" s="22">
        <v>0.5</v>
      </c>
      <c r="E277" s="10" t="s">
        <v>5443</v>
      </c>
      <c r="F277" s="285" t="s">
        <v>5289</v>
      </c>
      <c r="G277" s="281" t="s">
        <v>5251</v>
      </c>
      <c r="H277" s="10" t="s">
        <v>4796</v>
      </c>
      <c r="I277" s="279"/>
    </row>
    <row r="278" spans="1:9" s="282" customFormat="1" ht="26.4">
      <c r="A278" s="22">
        <v>11</v>
      </c>
      <c r="B278" s="10" t="s">
        <v>5406</v>
      </c>
      <c r="C278" s="10" t="s">
        <v>3334</v>
      </c>
      <c r="D278" s="22">
        <v>0.5</v>
      </c>
      <c r="E278" s="10" t="s">
        <v>5444</v>
      </c>
      <c r="F278" s="10" t="s">
        <v>5071</v>
      </c>
      <c r="G278" s="281" t="s">
        <v>5251</v>
      </c>
      <c r="H278" s="10" t="s">
        <v>4796</v>
      </c>
      <c r="I278" s="279"/>
    </row>
    <row r="279" spans="1:9" s="282" customFormat="1" ht="26.4">
      <c r="A279" s="22">
        <v>12</v>
      </c>
      <c r="B279" s="10" t="s">
        <v>5387</v>
      </c>
      <c r="C279" s="10" t="s">
        <v>3334</v>
      </c>
      <c r="D279" s="22">
        <v>0.5</v>
      </c>
      <c r="E279" s="10" t="s">
        <v>5445</v>
      </c>
      <c r="F279" s="10" t="s">
        <v>5446</v>
      </c>
      <c r="G279" s="281" t="s">
        <v>5251</v>
      </c>
      <c r="H279" s="10" t="s">
        <v>4796</v>
      </c>
      <c r="I279" s="279"/>
    </row>
    <row r="280" spans="1:9" s="282" customFormat="1" ht="26.4">
      <c r="A280" s="22">
        <v>13</v>
      </c>
      <c r="B280" s="10" t="s">
        <v>5395</v>
      </c>
      <c r="C280" s="10" t="s">
        <v>3334</v>
      </c>
      <c r="D280" s="22">
        <v>0.5</v>
      </c>
      <c r="E280" s="10" t="s">
        <v>5447</v>
      </c>
      <c r="F280" s="10" t="s">
        <v>5261</v>
      </c>
      <c r="G280" s="281" t="s">
        <v>5251</v>
      </c>
      <c r="H280" s="10" t="s">
        <v>4796</v>
      </c>
      <c r="I280" s="279"/>
    </row>
    <row r="281" spans="1:9" s="282" customFormat="1" ht="26.4">
      <c r="A281" s="22">
        <v>14</v>
      </c>
      <c r="B281" s="10" t="s">
        <v>5406</v>
      </c>
      <c r="C281" s="10" t="s">
        <v>3334</v>
      </c>
      <c r="D281" s="22">
        <v>0.5</v>
      </c>
      <c r="E281" s="10" t="s">
        <v>5448</v>
      </c>
      <c r="F281" s="10" t="s">
        <v>5261</v>
      </c>
      <c r="G281" s="281" t="s">
        <v>5251</v>
      </c>
      <c r="H281" s="10" t="s">
        <v>4796</v>
      </c>
      <c r="I281" s="279"/>
    </row>
    <row r="282" spans="1:9" s="282" customFormat="1" ht="26.4">
      <c r="A282" s="22">
        <v>15</v>
      </c>
      <c r="B282" s="10" t="s">
        <v>5417</v>
      </c>
      <c r="C282" s="10" t="s">
        <v>3334</v>
      </c>
      <c r="D282" s="22">
        <v>0.5</v>
      </c>
      <c r="E282" s="10" t="s">
        <v>5447</v>
      </c>
      <c r="F282" s="10" t="s">
        <v>5261</v>
      </c>
      <c r="G282" s="281" t="s">
        <v>5251</v>
      </c>
      <c r="H282" s="10" t="s">
        <v>4796</v>
      </c>
      <c r="I282" s="279"/>
    </row>
    <row r="283" spans="1:9" s="282" customFormat="1" ht="26.4">
      <c r="A283" s="22">
        <v>16</v>
      </c>
      <c r="B283" s="10" t="s">
        <v>5449</v>
      </c>
      <c r="C283" s="10" t="s">
        <v>3334</v>
      </c>
      <c r="D283" s="22">
        <v>0.5</v>
      </c>
      <c r="E283" s="10" t="s">
        <v>5447</v>
      </c>
      <c r="F283" s="10" t="s">
        <v>5261</v>
      </c>
      <c r="G283" s="281" t="s">
        <v>5251</v>
      </c>
      <c r="H283" s="10" t="s">
        <v>4796</v>
      </c>
      <c r="I283" s="279"/>
    </row>
    <row r="284" spans="1:9" s="282" customFormat="1" ht="26.4">
      <c r="A284" s="22">
        <v>17</v>
      </c>
      <c r="B284" s="10" t="s">
        <v>5450</v>
      </c>
      <c r="C284" s="10" t="s">
        <v>3334</v>
      </c>
      <c r="D284" s="22">
        <v>0.5</v>
      </c>
      <c r="E284" s="10" t="s">
        <v>5447</v>
      </c>
      <c r="F284" s="10" t="s">
        <v>5261</v>
      </c>
      <c r="G284" s="281" t="s">
        <v>5251</v>
      </c>
      <c r="H284" s="10" t="s">
        <v>4796</v>
      </c>
      <c r="I284" s="279"/>
    </row>
    <row r="285" spans="1:9" s="282" customFormat="1" ht="26.4">
      <c r="A285" s="22">
        <v>18</v>
      </c>
      <c r="B285" s="10" t="s">
        <v>5451</v>
      </c>
      <c r="C285" s="10" t="s">
        <v>3334</v>
      </c>
      <c r="D285" s="22">
        <v>0.5</v>
      </c>
      <c r="E285" s="10" t="s">
        <v>5447</v>
      </c>
      <c r="F285" s="10" t="s">
        <v>5261</v>
      </c>
      <c r="G285" s="281" t="s">
        <v>5251</v>
      </c>
      <c r="H285" s="10" t="s">
        <v>4796</v>
      </c>
      <c r="I285" s="279"/>
    </row>
    <row r="286" spans="1:9" s="282" customFormat="1" ht="26.4">
      <c r="A286" s="22">
        <v>19</v>
      </c>
      <c r="B286" s="10" t="s">
        <v>5420</v>
      </c>
      <c r="C286" s="10" t="s">
        <v>3334</v>
      </c>
      <c r="D286" s="22">
        <v>0.5</v>
      </c>
      <c r="E286" s="10" t="s">
        <v>5447</v>
      </c>
      <c r="F286" s="10" t="s">
        <v>5261</v>
      </c>
      <c r="G286" s="281" t="s">
        <v>5251</v>
      </c>
      <c r="H286" s="10" t="s">
        <v>4796</v>
      </c>
      <c r="I286" s="279"/>
    </row>
    <row r="287" spans="1:9" s="282" customFormat="1" ht="26.4">
      <c r="A287" s="22">
        <v>20</v>
      </c>
      <c r="B287" s="10" t="s">
        <v>5423</v>
      </c>
      <c r="C287" s="10" t="s">
        <v>3334</v>
      </c>
      <c r="D287" s="22">
        <v>0.5</v>
      </c>
      <c r="E287" s="10" t="s">
        <v>5447</v>
      </c>
      <c r="F287" s="10" t="s">
        <v>5261</v>
      </c>
      <c r="G287" s="281" t="s">
        <v>5251</v>
      </c>
      <c r="H287" s="10" t="s">
        <v>4796</v>
      </c>
      <c r="I287" s="279"/>
    </row>
    <row r="288" spans="1:9" s="282" customFormat="1" ht="26.4">
      <c r="A288" s="22">
        <v>21</v>
      </c>
      <c r="B288" s="10" t="s">
        <v>5452</v>
      </c>
      <c r="C288" s="10" t="s">
        <v>3334</v>
      </c>
      <c r="D288" s="22">
        <v>0.5</v>
      </c>
      <c r="E288" s="10" t="s">
        <v>5447</v>
      </c>
      <c r="F288" s="10" t="s">
        <v>5261</v>
      </c>
      <c r="G288" s="281" t="s">
        <v>5251</v>
      </c>
      <c r="H288" s="10" t="s">
        <v>4796</v>
      </c>
      <c r="I288" s="279"/>
    </row>
    <row r="289" spans="1:9" s="282" customFormat="1" ht="26.4">
      <c r="A289" s="22">
        <v>22</v>
      </c>
      <c r="B289" s="10" t="s">
        <v>5453</v>
      </c>
      <c r="C289" s="10" t="s">
        <v>3334</v>
      </c>
      <c r="D289" s="22">
        <v>0.5</v>
      </c>
      <c r="E289" s="10" t="s">
        <v>5447</v>
      </c>
      <c r="F289" s="10" t="s">
        <v>5261</v>
      </c>
      <c r="G289" s="281" t="s">
        <v>5251</v>
      </c>
      <c r="H289" s="10" t="s">
        <v>4796</v>
      </c>
      <c r="I289" s="279"/>
    </row>
    <row r="290" spans="1:9" s="282" customFormat="1" ht="26.4">
      <c r="A290" s="22">
        <v>23</v>
      </c>
      <c r="B290" s="10" t="s">
        <v>5454</v>
      </c>
      <c r="C290" s="10" t="s">
        <v>3334</v>
      </c>
      <c r="D290" s="22">
        <v>0.5</v>
      </c>
      <c r="E290" s="10" t="s">
        <v>5447</v>
      </c>
      <c r="F290" s="10" t="s">
        <v>5261</v>
      </c>
      <c r="G290" s="281" t="s">
        <v>5251</v>
      </c>
      <c r="H290" s="10" t="s">
        <v>4796</v>
      </c>
      <c r="I290" s="279"/>
    </row>
    <row r="291" spans="1:9" s="282" customFormat="1" ht="26.4">
      <c r="A291" s="22">
        <v>24</v>
      </c>
      <c r="B291" s="10" t="s">
        <v>5455</v>
      </c>
      <c r="C291" s="10" t="s">
        <v>3334</v>
      </c>
      <c r="D291" s="22">
        <v>0.5</v>
      </c>
      <c r="E291" s="10" t="s">
        <v>5447</v>
      </c>
      <c r="F291" s="10" t="s">
        <v>5261</v>
      </c>
      <c r="G291" s="281" t="s">
        <v>5251</v>
      </c>
      <c r="H291" s="10" t="s">
        <v>4796</v>
      </c>
      <c r="I291" s="279"/>
    </row>
    <row r="292" spans="1:9" s="282" customFormat="1" ht="26.4">
      <c r="A292" s="22">
        <v>25</v>
      </c>
      <c r="B292" s="10" t="s">
        <v>5456</v>
      </c>
      <c r="C292" s="10" t="s">
        <v>3334</v>
      </c>
      <c r="D292" s="22">
        <v>0.5</v>
      </c>
      <c r="E292" s="10" t="s">
        <v>5447</v>
      </c>
      <c r="F292" s="10" t="s">
        <v>5261</v>
      </c>
      <c r="G292" s="281" t="s">
        <v>5251</v>
      </c>
      <c r="H292" s="10" t="s">
        <v>4796</v>
      </c>
      <c r="I292" s="279"/>
    </row>
    <row r="293" spans="1:9" s="282" customFormat="1" ht="26.4">
      <c r="A293" s="22">
        <v>26</v>
      </c>
      <c r="B293" s="10" t="s">
        <v>5457</v>
      </c>
      <c r="C293" s="10" t="s">
        <v>3334</v>
      </c>
      <c r="D293" s="22">
        <v>0.5</v>
      </c>
      <c r="E293" s="10" t="s">
        <v>5447</v>
      </c>
      <c r="F293" s="10" t="s">
        <v>5261</v>
      </c>
      <c r="G293" s="281" t="s">
        <v>5251</v>
      </c>
      <c r="H293" s="10" t="s">
        <v>4796</v>
      </c>
      <c r="I293" s="279"/>
    </row>
    <row r="294" spans="1:9" s="282" customFormat="1" ht="26.4">
      <c r="A294" s="22">
        <v>27</v>
      </c>
      <c r="B294" s="10" t="s">
        <v>5458</v>
      </c>
      <c r="C294" s="10" t="s">
        <v>3334</v>
      </c>
      <c r="D294" s="22">
        <v>0.5</v>
      </c>
      <c r="E294" s="10" t="s">
        <v>5447</v>
      </c>
      <c r="F294" s="10" t="s">
        <v>5261</v>
      </c>
      <c r="G294" s="281" t="s">
        <v>5251</v>
      </c>
      <c r="H294" s="10" t="s">
        <v>4796</v>
      </c>
      <c r="I294" s="279"/>
    </row>
    <row r="295" spans="1:9" s="282" customFormat="1" ht="26.4">
      <c r="A295" s="22">
        <v>28</v>
      </c>
      <c r="B295" s="10" t="s">
        <v>5459</v>
      </c>
      <c r="C295" s="10" t="s">
        <v>3334</v>
      </c>
      <c r="D295" s="22">
        <v>0.5</v>
      </c>
      <c r="E295" s="10" t="s">
        <v>5447</v>
      </c>
      <c r="F295" s="10" t="s">
        <v>5261</v>
      </c>
      <c r="G295" s="281" t="s">
        <v>5251</v>
      </c>
      <c r="H295" s="10" t="s">
        <v>4796</v>
      </c>
      <c r="I295" s="279"/>
    </row>
    <row r="296" spans="1:9" s="282" customFormat="1" ht="52.8">
      <c r="A296" s="22">
        <v>29</v>
      </c>
      <c r="B296" s="10" t="s">
        <v>5423</v>
      </c>
      <c r="C296" s="10" t="s">
        <v>3334</v>
      </c>
      <c r="D296" s="22">
        <v>0.5</v>
      </c>
      <c r="E296" s="10" t="s">
        <v>5460</v>
      </c>
      <c r="F296" s="283" t="s">
        <v>5008</v>
      </c>
      <c r="G296" s="281" t="s">
        <v>5251</v>
      </c>
      <c r="H296" s="10" t="s">
        <v>4796</v>
      </c>
      <c r="I296" s="279"/>
    </row>
    <row r="297" spans="1:9" s="282" customFormat="1" ht="52.8">
      <c r="A297" s="22">
        <v>30</v>
      </c>
      <c r="B297" s="10" t="s">
        <v>5420</v>
      </c>
      <c r="C297" s="10" t="s">
        <v>3334</v>
      </c>
      <c r="D297" s="22">
        <v>0.5</v>
      </c>
      <c r="E297" s="10" t="s">
        <v>5461</v>
      </c>
      <c r="F297" s="283" t="s">
        <v>5008</v>
      </c>
      <c r="G297" s="281" t="s">
        <v>5462</v>
      </c>
      <c r="H297" s="10" t="s">
        <v>4796</v>
      </c>
      <c r="I297" s="279"/>
    </row>
    <row r="298" spans="1:9" s="282" customFormat="1" ht="26.4">
      <c r="A298" s="22">
        <v>31</v>
      </c>
      <c r="B298" s="10" t="s">
        <v>5395</v>
      </c>
      <c r="C298" s="10" t="s">
        <v>3334</v>
      </c>
      <c r="D298" s="22">
        <v>0.5</v>
      </c>
      <c r="E298" s="10" t="s">
        <v>5463</v>
      </c>
      <c r="F298" s="10" t="s">
        <v>5379</v>
      </c>
      <c r="G298" s="281" t="s">
        <v>5251</v>
      </c>
      <c r="H298" s="10" t="s">
        <v>4796</v>
      </c>
      <c r="I298" s="279"/>
    </row>
    <row r="299" spans="1:9" s="282" customFormat="1" ht="54.75" customHeight="1">
      <c r="A299" s="22">
        <v>32</v>
      </c>
      <c r="B299" s="10" t="s">
        <v>5406</v>
      </c>
      <c r="C299" s="10" t="s">
        <v>3334</v>
      </c>
      <c r="D299" s="22">
        <v>0.5</v>
      </c>
      <c r="E299" s="10" t="s">
        <v>5464</v>
      </c>
      <c r="F299" s="283" t="s">
        <v>5008</v>
      </c>
      <c r="G299" s="281" t="s">
        <v>5251</v>
      </c>
      <c r="H299" s="10" t="s">
        <v>4796</v>
      </c>
      <c r="I299" s="279"/>
    </row>
    <row r="300" spans="1:9" s="282" customFormat="1" ht="52.8">
      <c r="A300" s="22">
        <v>33</v>
      </c>
      <c r="B300" s="10" t="s">
        <v>5417</v>
      </c>
      <c r="C300" s="10" t="s">
        <v>3334</v>
      </c>
      <c r="D300" s="22">
        <v>0.5</v>
      </c>
      <c r="E300" s="10" t="s">
        <v>5465</v>
      </c>
      <c r="F300" s="283" t="s">
        <v>5008</v>
      </c>
      <c r="G300" s="281" t="s">
        <v>5251</v>
      </c>
      <c r="H300" s="10" t="s">
        <v>4796</v>
      </c>
      <c r="I300" s="279"/>
    </row>
    <row r="301" spans="1:9" s="282" customFormat="1" ht="39.6">
      <c r="A301" s="22">
        <v>34</v>
      </c>
      <c r="B301" s="10" t="s">
        <v>5449</v>
      </c>
      <c r="C301" s="10" t="s">
        <v>3334</v>
      </c>
      <c r="D301" s="22">
        <v>0.5</v>
      </c>
      <c r="E301" s="10" t="s">
        <v>5466</v>
      </c>
      <c r="F301" s="10" t="s">
        <v>4824</v>
      </c>
      <c r="G301" s="281" t="s">
        <v>5251</v>
      </c>
      <c r="H301" s="10" t="s">
        <v>4796</v>
      </c>
      <c r="I301" s="279"/>
    </row>
    <row r="302" spans="1:9" s="282" customFormat="1" ht="52.8">
      <c r="A302" s="22">
        <v>35</v>
      </c>
      <c r="B302" s="10" t="s">
        <v>5467</v>
      </c>
      <c r="C302" s="10" t="s">
        <v>3334</v>
      </c>
      <c r="D302" s="22">
        <v>0.5</v>
      </c>
      <c r="E302" s="10" t="s">
        <v>5468</v>
      </c>
      <c r="F302" s="283" t="s">
        <v>5008</v>
      </c>
      <c r="G302" s="281" t="s">
        <v>5251</v>
      </c>
      <c r="H302" s="10" t="s">
        <v>4796</v>
      </c>
      <c r="I302" s="279"/>
    </row>
    <row r="303" spans="1:9" s="282" customFormat="1" ht="52.8">
      <c r="A303" s="22">
        <v>36</v>
      </c>
      <c r="B303" s="10" t="s">
        <v>5469</v>
      </c>
      <c r="C303" s="10" t="s">
        <v>3334</v>
      </c>
      <c r="D303" s="22">
        <v>0.5</v>
      </c>
      <c r="E303" s="10" t="s">
        <v>5470</v>
      </c>
      <c r="F303" s="283" t="s">
        <v>5008</v>
      </c>
      <c r="G303" s="281" t="s">
        <v>5251</v>
      </c>
      <c r="H303" s="10" t="s">
        <v>4796</v>
      </c>
      <c r="I303" s="279"/>
    </row>
    <row r="304" spans="1:9" s="282" customFormat="1" ht="52.8">
      <c r="A304" s="22">
        <v>37</v>
      </c>
      <c r="B304" s="10" t="s">
        <v>5471</v>
      </c>
      <c r="C304" s="10" t="s">
        <v>3334</v>
      </c>
      <c r="D304" s="22">
        <v>0.5</v>
      </c>
      <c r="E304" s="10" t="s">
        <v>5472</v>
      </c>
      <c r="F304" s="283" t="s">
        <v>5008</v>
      </c>
      <c r="G304" s="281" t="s">
        <v>5251</v>
      </c>
      <c r="H304" s="10" t="s">
        <v>4796</v>
      </c>
      <c r="I304" s="279"/>
    </row>
    <row r="305" spans="1:9" s="282" customFormat="1" ht="52.8">
      <c r="A305" s="22">
        <v>38</v>
      </c>
      <c r="B305" s="10" t="s">
        <v>5473</v>
      </c>
      <c r="C305" s="10" t="s">
        <v>3334</v>
      </c>
      <c r="D305" s="22">
        <v>0.5</v>
      </c>
      <c r="E305" s="10" t="s">
        <v>5474</v>
      </c>
      <c r="F305" s="283" t="s">
        <v>5008</v>
      </c>
      <c r="G305" s="281" t="s">
        <v>5251</v>
      </c>
      <c r="H305" s="10" t="s">
        <v>4796</v>
      </c>
      <c r="I305" s="279"/>
    </row>
    <row r="306" spans="1:9" s="282" customFormat="1" ht="52.8">
      <c r="A306" s="22">
        <v>39</v>
      </c>
      <c r="B306" s="10" t="s">
        <v>5475</v>
      </c>
      <c r="C306" s="10" t="s">
        <v>3334</v>
      </c>
      <c r="D306" s="22">
        <v>0.3</v>
      </c>
      <c r="E306" s="10" t="s">
        <v>5476</v>
      </c>
      <c r="F306" s="283" t="s">
        <v>5008</v>
      </c>
      <c r="G306" s="281" t="s">
        <v>5251</v>
      </c>
      <c r="H306" s="10" t="s">
        <v>4796</v>
      </c>
      <c r="I306" s="279"/>
    </row>
    <row r="307" spans="1:9" s="282" customFormat="1" ht="26.4">
      <c r="A307" s="22">
        <v>40</v>
      </c>
      <c r="B307" s="10" t="s">
        <v>5477</v>
      </c>
      <c r="C307" s="10" t="s">
        <v>3334</v>
      </c>
      <c r="D307" s="22">
        <v>0.5</v>
      </c>
      <c r="E307" s="10" t="s">
        <v>5478</v>
      </c>
      <c r="F307" s="10" t="s">
        <v>5479</v>
      </c>
      <c r="G307" s="281" t="s">
        <v>5251</v>
      </c>
      <c r="H307" s="10" t="s">
        <v>4796</v>
      </c>
      <c r="I307" s="279"/>
    </row>
    <row r="308" spans="1:9" s="282" customFormat="1" ht="26.4">
      <c r="A308" s="22">
        <v>41</v>
      </c>
      <c r="B308" s="10" t="s">
        <v>5475</v>
      </c>
      <c r="C308" s="10" t="s">
        <v>3334</v>
      </c>
      <c r="D308" s="22">
        <v>0.5</v>
      </c>
      <c r="E308" s="10" t="s">
        <v>5480</v>
      </c>
      <c r="F308" s="10" t="s">
        <v>5479</v>
      </c>
      <c r="G308" s="281" t="s">
        <v>5251</v>
      </c>
      <c r="H308" s="10" t="s">
        <v>4796</v>
      </c>
      <c r="I308" s="279"/>
    </row>
    <row r="309" spans="1:9" s="282" customFormat="1" ht="26.4">
      <c r="A309" s="22">
        <v>42</v>
      </c>
      <c r="B309" s="10" t="s">
        <v>5481</v>
      </c>
      <c r="C309" s="10" t="s">
        <v>3334</v>
      </c>
      <c r="D309" s="22">
        <v>0.5</v>
      </c>
      <c r="E309" s="10" t="s">
        <v>5482</v>
      </c>
      <c r="F309" s="10" t="s">
        <v>5479</v>
      </c>
      <c r="G309" s="281" t="s">
        <v>5251</v>
      </c>
      <c r="H309" s="10" t="s">
        <v>4796</v>
      </c>
      <c r="I309" s="279"/>
    </row>
    <row r="310" spans="1:9" s="282" customFormat="1" ht="26.4">
      <c r="A310" s="22">
        <v>43</v>
      </c>
      <c r="B310" s="10" t="s">
        <v>5483</v>
      </c>
      <c r="C310" s="10" t="s">
        <v>3334</v>
      </c>
      <c r="D310" s="22">
        <v>0.5</v>
      </c>
      <c r="E310" s="10" t="s">
        <v>5484</v>
      </c>
      <c r="F310" s="10" t="s">
        <v>5379</v>
      </c>
      <c r="G310" s="281" t="s">
        <v>5251</v>
      </c>
      <c r="H310" s="10" t="s">
        <v>4796</v>
      </c>
      <c r="I310" s="279"/>
    </row>
    <row r="311" spans="1:9" s="282" customFormat="1" ht="26.4">
      <c r="A311" s="22">
        <v>44</v>
      </c>
      <c r="B311" s="10" t="s">
        <v>5485</v>
      </c>
      <c r="C311" s="10" t="s">
        <v>3334</v>
      </c>
      <c r="D311" s="22">
        <v>0.5</v>
      </c>
      <c r="E311" s="10" t="s">
        <v>5484</v>
      </c>
      <c r="F311" s="10" t="s">
        <v>5379</v>
      </c>
      <c r="G311" s="281" t="s">
        <v>5251</v>
      </c>
      <c r="H311" s="10" t="s">
        <v>4796</v>
      </c>
      <c r="I311" s="279"/>
    </row>
    <row r="312" spans="1:9" s="282" customFormat="1" ht="39.6">
      <c r="A312" s="22">
        <v>45</v>
      </c>
      <c r="B312" s="10" t="s">
        <v>5395</v>
      </c>
      <c r="C312" s="10" t="s">
        <v>3334</v>
      </c>
      <c r="D312" s="22">
        <v>0.5</v>
      </c>
      <c r="E312" s="10" t="s">
        <v>5486</v>
      </c>
      <c r="F312" s="285" t="s">
        <v>5289</v>
      </c>
      <c r="G312" s="281" t="s">
        <v>5251</v>
      </c>
      <c r="H312" s="10" t="s">
        <v>4796</v>
      </c>
      <c r="I312" s="279"/>
    </row>
    <row r="313" spans="1:9" s="282" customFormat="1" ht="26.4">
      <c r="A313" s="22">
        <v>46</v>
      </c>
      <c r="B313" s="10" t="s">
        <v>5406</v>
      </c>
      <c r="C313" s="10" t="s">
        <v>3334</v>
      </c>
      <c r="D313" s="22">
        <v>0.5</v>
      </c>
      <c r="E313" s="10" t="s">
        <v>5487</v>
      </c>
      <c r="F313" s="10" t="s">
        <v>5446</v>
      </c>
      <c r="G313" s="281" t="s">
        <v>5251</v>
      </c>
      <c r="H313" s="10" t="s">
        <v>4796</v>
      </c>
      <c r="I313" s="279"/>
    </row>
    <row r="314" spans="1:9" s="282" customFormat="1" ht="39.6">
      <c r="A314" s="22">
        <v>47</v>
      </c>
      <c r="B314" s="10" t="s">
        <v>5417</v>
      </c>
      <c r="C314" s="10" t="s">
        <v>3334</v>
      </c>
      <c r="D314" s="22">
        <v>0.5</v>
      </c>
      <c r="E314" s="10" t="s">
        <v>5488</v>
      </c>
      <c r="F314" s="285" t="s">
        <v>5289</v>
      </c>
      <c r="G314" s="281" t="s">
        <v>5251</v>
      </c>
      <c r="H314" s="10" t="s">
        <v>4796</v>
      </c>
      <c r="I314" s="279"/>
    </row>
    <row r="315" spans="1:9" s="282" customFormat="1" ht="26.4">
      <c r="A315" s="22">
        <v>48</v>
      </c>
      <c r="B315" s="10" t="s">
        <v>5449</v>
      </c>
      <c r="C315" s="10" t="s">
        <v>3334</v>
      </c>
      <c r="D315" s="22">
        <v>0.5</v>
      </c>
      <c r="E315" s="10" t="s">
        <v>5489</v>
      </c>
      <c r="F315" s="10" t="s">
        <v>5446</v>
      </c>
      <c r="G315" s="281" t="s">
        <v>5251</v>
      </c>
      <c r="H315" s="10" t="s">
        <v>4796</v>
      </c>
      <c r="I315" s="279"/>
    </row>
    <row r="316" spans="1:9" s="282" customFormat="1" ht="26.4">
      <c r="A316" s="22">
        <v>49</v>
      </c>
      <c r="B316" s="10" t="s">
        <v>5490</v>
      </c>
      <c r="C316" s="10" t="s">
        <v>3334</v>
      </c>
      <c r="D316" s="22">
        <v>0.5</v>
      </c>
      <c r="E316" s="10" t="s">
        <v>5489</v>
      </c>
      <c r="F316" s="10" t="s">
        <v>5446</v>
      </c>
      <c r="G316" s="281" t="s">
        <v>5251</v>
      </c>
      <c r="H316" s="10" t="s">
        <v>4796</v>
      </c>
      <c r="I316" s="279"/>
    </row>
    <row r="317" spans="1:9" s="282" customFormat="1" ht="26.4">
      <c r="A317" s="22">
        <v>50</v>
      </c>
      <c r="B317" s="10" t="s">
        <v>5451</v>
      </c>
      <c r="C317" s="10" t="s">
        <v>3334</v>
      </c>
      <c r="D317" s="22">
        <v>0.5</v>
      </c>
      <c r="E317" s="10" t="s">
        <v>5491</v>
      </c>
      <c r="F317" s="10" t="s">
        <v>5446</v>
      </c>
      <c r="G317" s="281" t="s">
        <v>5251</v>
      </c>
      <c r="H317" s="10" t="s">
        <v>4796</v>
      </c>
      <c r="I317" s="279"/>
    </row>
    <row r="318" spans="1:9" s="282" customFormat="1" ht="26.4">
      <c r="A318" s="22">
        <v>51</v>
      </c>
      <c r="B318" s="10" t="s">
        <v>5420</v>
      </c>
      <c r="C318" s="10" t="s">
        <v>3334</v>
      </c>
      <c r="D318" s="22">
        <v>0.5</v>
      </c>
      <c r="E318" s="10" t="s">
        <v>5491</v>
      </c>
      <c r="F318" s="10" t="s">
        <v>5446</v>
      </c>
      <c r="G318" s="281" t="s">
        <v>5251</v>
      </c>
      <c r="H318" s="10" t="s">
        <v>4796</v>
      </c>
      <c r="I318" s="279"/>
    </row>
    <row r="319" spans="1:9" s="282" customFormat="1" ht="26.4">
      <c r="A319" s="22">
        <v>52</v>
      </c>
      <c r="B319" s="10" t="s">
        <v>5423</v>
      </c>
      <c r="C319" s="10" t="s">
        <v>3334</v>
      </c>
      <c r="D319" s="22">
        <v>0.5</v>
      </c>
      <c r="E319" s="10" t="s">
        <v>5492</v>
      </c>
      <c r="F319" s="10" t="s">
        <v>5446</v>
      </c>
      <c r="G319" s="281" t="s">
        <v>5251</v>
      </c>
      <c r="H319" s="10" t="s">
        <v>4796</v>
      </c>
      <c r="I319" s="279"/>
    </row>
    <row r="320" spans="1:9" s="282" customFormat="1" ht="26.4">
      <c r="A320" s="22">
        <v>53</v>
      </c>
      <c r="B320" s="10" t="s">
        <v>5452</v>
      </c>
      <c r="C320" s="10" t="s">
        <v>3334</v>
      </c>
      <c r="D320" s="22">
        <v>0.3</v>
      </c>
      <c r="E320" s="10" t="s">
        <v>5493</v>
      </c>
      <c r="F320" s="10" t="s">
        <v>5446</v>
      </c>
      <c r="G320" s="281" t="s">
        <v>5251</v>
      </c>
      <c r="H320" s="10" t="s">
        <v>4796</v>
      </c>
      <c r="I320" s="279"/>
    </row>
    <row r="321" spans="1:9" s="282" customFormat="1">
      <c r="A321" s="22">
        <v>54</v>
      </c>
      <c r="B321" s="10" t="s">
        <v>5494</v>
      </c>
      <c r="C321" s="10" t="s">
        <v>3334</v>
      </c>
      <c r="D321" s="22">
        <v>0.5</v>
      </c>
      <c r="E321" s="10" t="s">
        <v>5495</v>
      </c>
      <c r="F321" s="10" t="s">
        <v>5496</v>
      </c>
      <c r="G321" s="281" t="s">
        <v>5251</v>
      </c>
      <c r="H321" s="10" t="s">
        <v>4796</v>
      </c>
      <c r="I321" s="279"/>
    </row>
    <row r="322" spans="1:9" s="282" customFormat="1">
      <c r="A322" s="22">
        <v>55</v>
      </c>
      <c r="B322" s="10" t="s">
        <v>5411</v>
      </c>
      <c r="C322" s="10" t="s">
        <v>3334</v>
      </c>
      <c r="D322" s="22">
        <v>0.5</v>
      </c>
      <c r="E322" s="10" t="s">
        <v>5495</v>
      </c>
      <c r="F322" s="10" t="s">
        <v>5496</v>
      </c>
      <c r="G322" s="281" t="s">
        <v>5251</v>
      </c>
      <c r="H322" s="10" t="s">
        <v>4796</v>
      </c>
      <c r="I322" s="279"/>
    </row>
    <row r="323" spans="1:9" s="282" customFormat="1">
      <c r="A323" s="22">
        <v>56</v>
      </c>
      <c r="B323" s="10" t="s">
        <v>5497</v>
      </c>
      <c r="C323" s="10" t="s">
        <v>3334</v>
      </c>
      <c r="D323" s="22">
        <v>0.5</v>
      </c>
      <c r="E323" s="10" t="s">
        <v>5495</v>
      </c>
      <c r="F323" s="10" t="s">
        <v>5496</v>
      </c>
      <c r="G323" s="281" t="s">
        <v>5251</v>
      </c>
      <c r="H323" s="10" t="s">
        <v>4796</v>
      </c>
      <c r="I323" s="279"/>
    </row>
    <row r="324" spans="1:9" s="282" customFormat="1" ht="26.4">
      <c r="A324" s="22">
        <v>57</v>
      </c>
      <c r="B324" s="10" t="s">
        <v>5498</v>
      </c>
      <c r="C324" s="10" t="s">
        <v>3334</v>
      </c>
      <c r="D324" s="22">
        <v>0.5</v>
      </c>
      <c r="E324" s="10" t="s">
        <v>5499</v>
      </c>
      <c r="F324" s="10" t="s">
        <v>5446</v>
      </c>
      <c r="G324" s="281" t="s">
        <v>5251</v>
      </c>
      <c r="H324" s="10" t="s">
        <v>4796</v>
      </c>
      <c r="I324" s="279"/>
    </row>
    <row r="325" spans="1:9" s="282" customFormat="1" ht="26.4">
      <c r="A325" s="22">
        <v>58</v>
      </c>
      <c r="B325" s="10" t="s">
        <v>5500</v>
      </c>
      <c r="C325" s="10" t="s">
        <v>3334</v>
      </c>
      <c r="D325" s="22">
        <v>0.5</v>
      </c>
      <c r="E325" s="10" t="s">
        <v>5493</v>
      </c>
      <c r="F325" s="10" t="s">
        <v>5446</v>
      </c>
      <c r="G325" s="281" t="s">
        <v>5251</v>
      </c>
      <c r="H325" s="10" t="s">
        <v>4796</v>
      </c>
      <c r="I325" s="279"/>
    </row>
    <row r="326" spans="1:9" s="282" customFormat="1" ht="39.6">
      <c r="A326" s="22">
        <v>59</v>
      </c>
      <c r="B326" s="10" t="s">
        <v>5477</v>
      </c>
      <c r="C326" s="10" t="s">
        <v>3334</v>
      </c>
      <c r="D326" s="22">
        <v>0.5</v>
      </c>
      <c r="E326" s="10" t="s">
        <v>5501</v>
      </c>
      <c r="F326" s="283" t="s">
        <v>5279</v>
      </c>
      <c r="G326" s="281" t="s">
        <v>5251</v>
      </c>
      <c r="H326" s="10" t="s">
        <v>4796</v>
      </c>
      <c r="I326" s="279"/>
    </row>
    <row r="327" spans="1:9" s="282" customFormat="1" ht="39.6">
      <c r="A327" s="22">
        <v>60</v>
      </c>
      <c r="B327" s="10" t="s">
        <v>5502</v>
      </c>
      <c r="C327" s="10" t="s">
        <v>3334</v>
      </c>
      <c r="D327" s="22">
        <v>0.5</v>
      </c>
      <c r="E327" s="10" t="s">
        <v>5503</v>
      </c>
      <c r="F327" s="283" t="s">
        <v>5279</v>
      </c>
      <c r="G327" s="281" t="s">
        <v>5251</v>
      </c>
      <c r="H327" s="10" t="s">
        <v>4796</v>
      </c>
      <c r="I327" s="279"/>
    </row>
    <row r="328" spans="1:9" s="282" customFormat="1" ht="39.6">
      <c r="A328" s="22">
        <v>61</v>
      </c>
      <c r="B328" s="10" t="s">
        <v>5417</v>
      </c>
      <c r="C328" s="10" t="s">
        <v>3334</v>
      </c>
      <c r="D328" s="22">
        <v>0.5</v>
      </c>
      <c r="E328" s="10" t="s">
        <v>5504</v>
      </c>
      <c r="F328" s="283" t="s">
        <v>5279</v>
      </c>
      <c r="G328" s="281" t="s">
        <v>5251</v>
      </c>
      <c r="H328" s="10" t="s">
        <v>4796</v>
      </c>
      <c r="I328" s="279"/>
    </row>
    <row r="329" spans="1:9" s="282" customFormat="1">
      <c r="A329" s="22"/>
      <c r="B329" s="10" t="s">
        <v>4816</v>
      </c>
      <c r="C329" s="10">
        <v>61</v>
      </c>
      <c r="D329" s="22">
        <v>34.700000000000003</v>
      </c>
      <c r="E329" s="10"/>
      <c r="F329" s="10"/>
      <c r="G329" s="281"/>
      <c r="H329" s="10"/>
      <c r="I329" s="279"/>
    </row>
    <row r="330" spans="1:9" s="282" customFormat="1">
      <c r="A330" s="1858" t="s">
        <v>5505</v>
      </c>
      <c r="B330" s="1866"/>
      <c r="C330" s="1866"/>
      <c r="D330" s="1866"/>
      <c r="E330" s="1866"/>
      <c r="F330" s="1866"/>
      <c r="G330" s="1866"/>
      <c r="H330" s="10"/>
      <c r="I330" s="279"/>
    </row>
    <row r="331" spans="1:9" s="282" customFormat="1" ht="26.4">
      <c r="A331" s="22">
        <v>1</v>
      </c>
      <c r="B331" s="10" t="s">
        <v>5387</v>
      </c>
      <c r="C331" s="10" t="s">
        <v>3334</v>
      </c>
      <c r="D331" s="22">
        <v>0.5</v>
      </c>
      <c r="E331" s="10" t="s">
        <v>5506</v>
      </c>
      <c r="F331" s="10" t="s">
        <v>5361</v>
      </c>
      <c r="G331" s="281" t="s">
        <v>5251</v>
      </c>
      <c r="H331" s="10" t="s">
        <v>4796</v>
      </c>
      <c r="I331" s="279"/>
    </row>
    <row r="332" spans="1:9" s="282" customFormat="1" ht="12.75" customHeight="1">
      <c r="A332" s="22">
        <v>2</v>
      </c>
      <c r="B332" s="10" t="s">
        <v>5507</v>
      </c>
      <c r="C332" s="10" t="s">
        <v>3334</v>
      </c>
      <c r="D332" s="22">
        <v>3</v>
      </c>
      <c r="E332" s="10" t="s">
        <v>5508</v>
      </c>
      <c r="F332" s="10" t="s">
        <v>5509</v>
      </c>
      <c r="G332" s="281" t="s">
        <v>5251</v>
      </c>
      <c r="H332" s="10" t="s">
        <v>4796</v>
      </c>
      <c r="I332" s="279"/>
    </row>
    <row r="333" spans="1:9" s="282" customFormat="1" ht="26.4">
      <c r="A333" s="22">
        <v>3</v>
      </c>
      <c r="B333" s="10" t="s">
        <v>5387</v>
      </c>
      <c r="C333" s="10" t="s">
        <v>3334</v>
      </c>
      <c r="D333" s="22">
        <v>3</v>
      </c>
      <c r="E333" s="10" t="s">
        <v>5510</v>
      </c>
      <c r="F333" s="10" t="s">
        <v>5509</v>
      </c>
      <c r="G333" s="281" t="s">
        <v>5429</v>
      </c>
      <c r="H333" s="10" t="s">
        <v>4796</v>
      </c>
      <c r="I333" s="279"/>
    </row>
    <row r="334" spans="1:9" s="282" customFormat="1" ht="39.6">
      <c r="A334" s="22">
        <v>4</v>
      </c>
      <c r="B334" s="10" t="s">
        <v>5395</v>
      </c>
      <c r="C334" s="10" t="s">
        <v>3334</v>
      </c>
      <c r="D334" s="22">
        <v>0.5</v>
      </c>
      <c r="E334" s="283" t="s">
        <v>5511</v>
      </c>
      <c r="F334" s="283" t="s">
        <v>5174</v>
      </c>
      <c r="G334" s="281" t="s">
        <v>5251</v>
      </c>
      <c r="H334" s="10" t="s">
        <v>4796</v>
      </c>
      <c r="I334" s="279"/>
    </row>
    <row r="335" spans="1:9" s="282" customFormat="1" ht="26.4">
      <c r="A335" s="22">
        <v>5</v>
      </c>
      <c r="B335" s="10" t="s">
        <v>5406</v>
      </c>
      <c r="C335" s="10" t="s">
        <v>3334</v>
      </c>
      <c r="D335" s="22">
        <v>0.5</v>
      </c>
      <c r="E335" s="10" t="s">
        <v>5512</v>
      </c>
      <c r="F335" s="10" t="s">
        <v>5513</v>
      </c>
      <c r="G335" s="281" t="s">
        <v>5251</v>
      </c>
      <c r="H335" s="10" t="s">
        <v>4796</v>
      </c>
      <c r="I335" s="279"/>
    </row>
    <row r="336" spans="1:9" s="282" customFormat="1" ht="26.4">
      <c r="A336" s="22">
        <v>6</v>
      </c>
      <c r="B336" s="10" t="s">
        <v>5417</v>
      </c>
      <c r="C336" s="10" t="s">
        <v>3334</v>
      </c>
      <c r="D336" s="22">
        <v>0.5</v>
      </c>
      <c r="E336" s="10" t="s">
        <v>5512</v>
      </c>
      <c r="F336" s="10" t="s">
        <v>5513</v>
      </c>
      <c r="G336" s="281" t="s">
        <v>5251</v>
      </c>
      <c r="H336" s="10" t="s">
        <v>4796</v>
      </c>
      <c r="I336" s="279"/>
    </row>
    <row r="337" spans="1:9" s="282" customFormat="1" ht="25.5" customHeight="1">
      <c r="A337" s="22">
        <v>7</v>
      </c>
      <c r="B337" s="10" t="s">
        <v>5387</v>
      </c>
      <c r="C337" s="10" t="s">
        <v>3334</v>
      </c>
      <c r="D337" s="22">
        <v>0.5</v>
      </c>
      <c r="E337" s="10" t="s">
        <v>5514</v>
      </c>
      <c r="F337" s="283" t="s">
        <v>5174</v>
      </c>
      <c r="G337" s="281" t="s">
        <v>5251</v>
      </c>
      <c r="H337" s="10" t="s">
        <v>4796</v>
      </c>
      <c r="I337" s="279"/>
    </row>
    <row r="338" spans="1:9" s="282" customFormat="1" ht="39.6">
      <c r="A338" s="22">
        <v>8</v>
      </c>
      <c r="B338" s="10" t="s">
        <v>5387</v>
      </c>
      <c r="C338" s="10" t="s">
        <v>3334</v>
      </c>
      <c r="D338" s="22">
        <v>0.5</v>
      </c>
      <c r="E338" s="10" t="s">
        <v>5515</v>
      </c>
      <c r="F338" s="283" t="s">
        <v>5174</v>
      </c>
      <c r="G338" s="281" t="s">
        <v>5251</v>
      </c>
      <c r="H338" s="10" t="s">
        <v>4796</v>
      </c>
      <c r="I338" s="279"/>
    </row>
    <row r="339" spans="1:9" s="282" customFormat="1" ht="40.5" customHeight="1">
      <c r="A339" s="22">
        <v>9</v>
      </c>
      <c r="B339" s="10" t="s">
        <v>5395</v>
      </c>
      <c r="C339" s="10" t="s">
        <v>3334</v>
      </c>
      <c r="D339" s="22">
        <v>0.5</v>
      </c>
      <c r="E339" s="10" t="s">
        <v>5516</v>
      </c>
      <c r="F339" s="10" t="s">
        <v>5361</v>
      </c>
      <c r="G339" s="281" t="s">
        <v>5251</v>
      </c>
      <c r="H339" s="10" t="s">
        <v>4796</v>
      </c>
      <c r="I339" s="279"/>
    </row>
    <row r="340" spans="1:9" s="282" customFormat="1" ht="26.4">
      <c r="A340" s="22">
        <v>10</v>
      </c>
      <c r="B340" s="10" t="s">
        <v>5406</v>
      </c>
      <c r="C340" s="10" t="s">
        <v>3334</v>
      </c>
      <c r="D340" s="22">
        <v>0.5</v>
      </c>
      <c r="E340" s="10" t="s">
        <v>5516</v>
      </c>
      <c r="F340" s="10" t="s">
        <v>5361</v>
      </c>
      <c r="G340" s="281" t="s">
        <v>5251</v>
      </c>
      <c r="H340" s="10" t="s">
        <v>4796</v>
      </c>
      <c r="I340" s="279"/>
    </row>
    <row r="341" spans="1:9" s="282" customFormat="1" ht="26.4">
      <c r="A341" s="22">
        <v>11</v>
      </c>
      <c r="B341" s="10" t="s">
        <v>5387</v>
      </c>
      <c r="C341" s="10" t="s">
        <v>3334</v>
      </c>
      <c r="D341" s="22">
        <v>3</v>
      </c>
      <c r="E341" s="10" t="s">
        <v>5517</v>
      </c>
      <c r="F341" s="10" t="s">
        <v>5518</v>
      </c>
      <c r="G341" s="281" t="s">
        <v>5251</v>
      </c>
      <c r="H341" s="10" t="s">
        <v>4796</v>
      </c>
      <c r="I341" s="279"/>
    </row>
    <row r="342" spans="1:9" s="282" customFormat="1" ht="26.4">
      <c r="A342" s="22">
        <v>12</v>
      </c>
      <c r="B342" s="10" t="s">
        <v>5387</v>
      </c>
      <c r="C342" s="10" t="s">
        <v>3334</v>
      </c>
      <c r="D342" s="22">
        <v>5</v>
      </c>
      <c r="E342" s="10" t="s">
        <v>5519</v>
      </c>
      <c r="F342" s="10" t="s">
        <v>5304</v>
      </c>
      <c r="G342" s="281" t="s">
        <v>5251</v>
      </c>
      <c r="H342" s="10" t="s">
        <v>4796</v>
      </c>
      <c r="I342" s="279"/>
    </row>
    <row r="343" spans="1:9" s="282" customFormat="1" ht="26.4">
      <c r="A343" s="22">
        <v>13</v>
      </c>
      <c r="B343" s="10" t="s">
        <v>5387</v>
      </c>
      <c r="C343" s="10" t="s">
        <v>3334</v>
      </c>
      <c r="D343" s="22">
        <v>0.5</v>
      </c>
      <c r="E343" s="10" t="s">
        <v>5520</v>
      </c>
      <c r="F343" s="10" t="s">
        <v>5361</v>
      </c>
      <c r="G343" s="281" t="s">
        <v>5251</v>
      </c>
      <c r="H343" s="10" t="s">
        <v>4796</v>
      </c>
      <c r="I343" s="279"/>
    </row>
    <row r="344" spans="1:9" s="282" customFormat="1" ht="26.4">
      <c r="A344" s="22">
        <v>14</v>
      </c>
      <c r="B344" s="10" t="s">
        <v>5395</v>
      </c>
      <c r="C344" s="10" t="s">
        <v>3334</v>
      </c>
      <c r="D344" s="22">
        <v>3</v>
      </c>
      <c r="E344" s="10" t="s">
        <v>5521</v>
      </c>
      <c r="F344" s="10" t="s">
        <v>5513</v>
      </c>
      <c r="G344" s="281" t="s">
        <v>5251</v>
      </c>
      <c r="H344" s="10" t="s">
        <v>4796</v>
      </c>
      <c r="I344" s="279"/>
    </row>
    <row r="345" spans="1:9" s="282" customFormat="1" ht="26.4">
      <c r="A345" s="22">
        <v>15</v>
      </c>
      <c r="B345" s="10" t="s">
        <v>5395</v>
      </c>
      <c r="C345" s="10" t="s">
        <v>3334</v>
      </c>
      <c r="D345" s="22">
        <v>0.5</v>
      </c>
      <c r="E345" s="10" t="s">
        <v>5522</v>
      </c>
      <c r="F345" s="10" t="s">
        <v>5523</v>
      </c>
      <c r="G345" s="281" t="s">
        <v>5251</v>
      </c>
      <c r="H345" s="10" t="s">
        <v>4796</v>
      </c>
      <c r="I345" s="279"/>
    </row>
    <row r="346" spans="1:9" s="282" customFormat="1" ht="26.4">
      <c r="A346" s="22">
        <v>16</v>
      </c>
      <c r="B346" s="10" t="s">
        <v>5406</v>
      </c>
      <c r="C346" s="10" t="s">
        <v>3334</v>
      </c>
      <c r="D346" s="22">
        <v>0.5</v>
      </c>
      <c r="E346" s="10" t="s">
        <v>5524</v>
      </c>
      <c r="F346" s="10" t="s">
        <v>5523</v>
      </c>
      <c r="G346" s="281" t="s">
        <v>5251</v>
      </c>
      <c r="H346" s="10" t="s">
        <v>4796</v>
      </c>
      <c r="I346" s="279"/>
    </row>
    <row r="347" spans="1:9" s="282" customFormat="1" ht="26.4">
      <c r="A347" s="22">
        <v>17</v>
      </c>
      <c r="B347" s="10" t="s">
        <v>5525</v>
      </c>
      <c r="C347" s="10" t="s">
        <v>3334</v>
      </c>
      <c r="D347" s="22">
        <v>3</v>
      </c>
      <c r="E347" s="10" t="s">
        <v>5526</v>
      </c>
      <c r="F347" s="10" t="s">
        <v>5523</v>
      </c>
      <c r="G347" s="281" t="s">
        <v>5251</v>
      </c>
      <c r="H347" s="10" t="s">
        <v>4796</v>
      </c>
      <c r="I347" s="279"/>
    </row>
    <row r="348" spans="1:9" s="282" customFormat="1" ht="26.4">
      <c r="A348" s="22">
        <v>18</v>
      </c>
      <c r="B348" s="10" t="s">
        <v>5449</v>
      </c>
      <c r="C348" s="10" t="s">
        <v>3334</v>
      </c>
      <c r="D348" s="22">
        <v>0.5</v>
      </c>
      <c r="E348" s="10" t="s">
        <v>5527</v>
      </c>
      <c r="F348" s="10" t="s">
        <v>5523</v>
      </c>
      <c r="G348" s="281" t="s">
        <v>5251</v>
      </c>
      <c r="H348" s="10" t="s">
        <v>4796</v>
      </c>
      <c r="I348" s="279"/>
    </row>
    <row r="349" spans="1:9" s="282" customFormat="1" ht="26.4">
      <c r="A349" s="22">
        <v>19</v>
      </c>
      <c r="B349" s="10" t="s">
        <v>5490</v>
      </c>
      <c r="C349" s="10" t="s">
        <v>3334</v>
      </c>
      <c r="D349" s="22">
        <v>0.5</v>
      </c>
      <c r="E349" s="10" t="s">
        <v>5528</v>
      </c>
      <c r="F349" s="10" t="s">
        <v>5523</v>
      </c>
      <c r="G349" s="281" t="s">
        <v>5251</v>
      </c>
      <c r="H349" s="10" t="s">
        <v>4796</v>
      </c>
      <c r="I349" s="279"/>
    </row>
    <row r="350" spans="1:9" s="282" customFormat="1" ht="26.4">
      <c r="A350" s="22">
        <v>20</v>
      </c>
      <c r="B350" s="10" t="s">
        <v>5387</v>
      </c>
      <c r="C350" s="10" t="s">
        <v>3334</v>
      </c>
      <c r="D350" s="22">
        <v>0.5</v>
      </c>
      <c r="E350" s="10" t="s">
        <v>5529</v>
      </c>
      <c r="F350" s="10" t="s">
        <v>5304</v>
      </c>
      <c r="G350" s="281" t="s">
        <v>5251</v>
      </c>
      <c r="H350" s="10" t="s">
        <v>4796</v>
      </c>
      <c r="I350" s="279"/>
    </row>
    <row r="351" spans="1:9" s="282" customFormat="1" ht="39.6">
      <c r="A351" s="22">
        <v>21</v>
      </c>
      <c r="B351" s="10" t="s">
        <v>5387</v>
      </c>
      <c r="C351" s="10" t="s">
        <v>3334</v>
      </c>
      <c r="D351" s="22">
        <v>5</v>
      </c>
      <c r="E351" s="10" t="s">
        <v>5530</v>
      </c>
      <c r="F351" s="283" t="s">
        <v>5174</v>
      </c>
      <c r="G351" s="281" t="s">
        <v>5251</v>
      </c>
      <c r="H351" s="10" t="s">
        <v>4796</v>
      </c>
      <c r="I351" s="279"/>
    </row>
    <row r="352" spans="1:9" s="282" customFormat="1" ht="26.4">
      <c r="A352" s="22">
        <v>22</v>
      </c>
      <c r="B352" s="10" t="s">
        <v>5406</v>
      </c>
      <c r="C352" s="10" t="s">
        <v>3334</v>
      </c>
      <c r="D352" s="22">
        <v>3</v>
      </c>
      <c r="E352" s="10" t="s">
        <v>5531</v>
      </c>
      <c r="F352" s="10" t="s">
        <v>5513</v>
      </c>
      <c r="G352" s="281" t="s">
        <v>5251</v>
      </c>
      <c r="H352" s="10" t="s">
        <v>4796</v>
      </c>
      <c r="I352" s="279"/>
    </row>
    <row r="353" spans="1:9" s="282" customFormat="1" ht="39.6">
      <c r="A353" s="22">
        <v>23</v>
      </c>
      <c r="B353" s="10" t="s">
        <v>5417</v>
      </c>
      <c r="C353" s="10" t="s">
        <v>3334</v>
      </c>
      <c r="D353" s="22">
        <v>3</v>
      </c>
      <c r="E353" s="10" t="s">
        <v>5532</v>
      </c>
      <c r="F353" s="283" t="s">
        <v>5174</v>
      </c>
      <c r="G353" s="281" t="s">
        <v>5251</v>
      </c>
      <c r="H353" s="10" t="s">
        <v>4796</v>
      </c>
      <c r="I353" s="279"/>
    </row>
    <row r="354" spans="1:9" s="282" customFormat="1" ht="26.4">
      <c r="A354" s="22">
        <v>24</v>
      </c>
      <c r="B354" s="10" t="s">
        <v>5507</v>
      </c>
      <c r="C354" s="10" t="s">
        <v>3334</v>
      </c>
      <c r="D354" s="22">
        <v>0.5</v>
      </c>
      <c r="E354" s="10" t="s">
        <v>5533</v>
      </c>
      <c r="F354" s="10" t="s">
        <v>5534</v>
      </c>
      <c r="G354" s="281" t="s">
        <v>5251</v>
      </c>
      <c r="H354" s="10" t="s">
        <v>4796</v>
      </c>
      <c r="I354" s="279"/>
    </row>
    <row r="355" spans="1:9" s="282" customFormat="1" ht="26.4">
      <c r="A355" s="22">
        <v>25</v>
      </c>
      <c r="B355" s="10" t="s">
        <v>5395</v>
      </c>
      <c r="C355" s="10" t="s">
        <v>3334</v>
      </c>
      <c r="D355" s="22">
        <v>0.5</v>
      </c>
      <c r="E355" s="10" t="s">
        <v>5535</v>
      </c>
      <c r="F355" s="10" t="s">
        <v>5304</v>
      </c>
      <c r="G355" s="281" t="s">
        <v>5251</v>
      </c>
      <c r="H355" s="10" t="s">
        <v>4796</v>
      </c>
      <c r="I355" s="279"/>
    </row>
    <row r="356" spans="1:9" s="282" customFormat="1" ht="39.6">
      <c r="A356" s="22">
        <v>26</v>
      </c>
      <c r="B356" s="10" t="s">
        <v>5395</v>
      </c>
      <c r="C356" s="10" t="s">
        <v>3334</v>
      </c>
      <c r="D356" s="22" t="s">
        <v>5412</v>
      </c>
      <c r="E356" s="10" t="s">
        <v>5536</v>
      </c>
      <c r="F356" s="10" t="s">
        <v>4921</v>
      </c>
      <c r="G356" s="281" t="s">
        <v>5537</v>
      </c>
      <c r="H356" s="10" t="s">
        <v>4796</v>
      </c>
      <c r="I356" s="279"/>
    </row>
    <row r="357" spans="1:9" s="282" customFormat="1" ht="39.6">
      <c r="A357" s="22">
        <v>27</v>
      </c>
      <c r="B357" s="10" t="s">
        <v>5406</v>
      </c>
      <c r="C357" s="10" t="s">
        <v>3334</v>
      </c>
      <c r="D357" s="22" t="s">
        <v>5408</v>
      </c>
      <c r="E357" s="10" t="s">
        <v>5538</v>
      </c>
      <c r="F357" s="10" t="s">
        <v>4921</v>
      </c>
      <c r="G357" s="281" t="s">
        <v>5537</v>
      </c>
      <c r="H357" s="10" t="s">
        <v>4796</v>
      </c>
      <c r="I357" s="279"/>
    </row>
    <row r="358" spans="1:9" s="282" customFormat="1" ht="39.6">
      <c r="A358" s="22">
        <v>28</v>
      </c>
      <c r="B358" s="10" t="s">
        <v>5417</v>
      </c>
      <c r="C358" s="10" t="s">
        <v>3334</v>
      </c>
      <c r="D358" s="22" t="s">
        <v>5412</v>
      </c>
      <c r="E358" s="10" t="s">
        <v>5538</v>
      </c>
      <c r="F358" s="10" t="s">
        <v>4921</v>
      </c>
      <c r="G358" s="281" t="s">
        <v>5537</v>
      </c>
      <c r="H358" s="10" t="s">
        <v>4796</v>
      </c>
      <c r="I358" s="279"/>
    </row>
    <row r="359" spans="1:9" s="282" customFormat="1" ht="26.4">
      <c r="A359" s="22">
        <v>29</v>
      </c>
      <c r="B359" s="10" t="s">
        <v>5449</v>
      </c>
      <c r="C359" s="10" t="s">
        <v>3334</v>
      </c>
      <c r="D359" s="22">
        <v>0.5</v>
      </c>
      <c r="E359" s="10" t="s">
        <v>5539</v>
      </c>
      <c r="F359" s="10" t="s">
        <v>5540</v>
      </c>
      <c r="G359" s="281" t="s">
        <v>5251</v>
      </c>
      <c r="H359" s="10" t="s">
        <v>4796</v>
      </c>
      <c r="I359" s="279"/>
    </row>
    <row r="360" spans="1:9" s="282" customFormat="1" ht="26.4">
      <c r="A360" s="22">
        <v>30</v>
      </c>
      <c r="B360" s="10" t="s">
        <v>5490</v>
      </c>
      <c r="C360" s="10" t="s">
        <v>3334</v>
      </c>
      <c r="D360" s="22">
        <v>0.5</v>
      </c>
      <c r="E360" s="10" t="s">
        <v>5541</v>
      </c>
      <c r="F360" s="10" t="s">
        <v>5540</v>
      </c>
      <c r="G360" s="281" t="s">
        <v>5251</v>
      </c>
      <c r="H360" s="10" t="s">
        <v>4796</v>
      </c>
      <c r="I360" s="279"/>
    </row>
    <row r="361" spans="1:9" s="282" customFormat="1" ht="39.6">
      <c r="A361" s="22">
        <v>31</v>
      </c>
      <c r="B361" s="10" t="s">
        <v>5395</v>
      </c>
      <c r="C361" s="10" t="s">
        <v>3334</v>
      </c>
      <c r="D361" s="22" t="s">
        <v>5542</v>
      </c>
      <c r="E361" s="10" t="s">
        <v>5543</v>
      </c>
      <c r="F361" s="10" t="s">
        <v>4921</v>
      </c>
      <c r="G361" s="281" t="s">
        <v>5537</v>
      </c>
      <c r="H361" s="10" t="s">
        <v>4796</v>
      </c>
      <c r="I361" s="279"/>
    </row>
    <row r="362" spans="1:9" s="282" customFormat="1" ht="45.75" customHeight="1">
      <c r="A362" s="22">
        <v>32</v>
      </c>
      <c r="B362" s="10" t="s">
        <v>5544</v>
      </c>
      <c r="C362" s="10" t="s">
        <v>3334</v>
      </c>
      <c r="D362" s="22">
        <v>5</v>
      </c>
      <c r="E362" s="10" t="s">
        <v>5545</v>
      </c>
      <c r="F362" s="285" t="s">
        <v>5084</v>
      </c>
      <c r="G362" s="281" t="s">
        <v>5251</v>
      </c>
      <c r="H362" s="10" t="s">
        <v>4796</v>
      </c>
      <c r="I362" s="279"/>
    </row>
    <row r="363" spans="1:9" s="282" customFormat="1" ht="39.6">
      <c r="A363" s="22">
        <v>33</v>
      </c>
      <c r="B363" s="10" t="s">
        <v>5544</v>
      </c>
      <c r="C363" s="10" t="s">
        <v>3334</v>
      </c>
      <c r="D363" s="22" t="s">
        <v>5546</v>
      </c>
      <c r="E363" s="10" t="s">
        <v>5547</v>
      </c>
      <c r="F363" s="10" t="s">
        <v>4921</v>
      </c>
      <c r="G363" s="281" t="s">
        <v>5537</v>
      </c>
      <c r="H363" s="10" t="s">
        <v>4796</v>
      </c>
      <c r="I363" s="279"/>
    </row>
    <row r="364" spans="1:9" s="282" customFormat="1" ht="26.4">
      <c r="A364" s="22"/>
      <c r="B364" s="10" t="s">
        <v>4816</v>
      </c>
      <c r="C364" s="10">
        <v>33</v>
      </c>
      <c r="D364" s="22" t="s">
        <v>5548</v>
      </c>
      <c r="E364" s="10"/>
      <c r="F364" s="10"/>
      <c r="G364" s="281"/>
      <c r="H364" s="10"/>
      <c r="I364" s="279"/>
    </row>
    <row r="365" spans="1:9" s="282" customFormat="1">
      <c r="A365" s="1858" t="s">
        <v>5549</v>
      </c>
      <c r="B365" s="1866"/>
      <c r="C365" s="1866"/>
      <c r="D365" s="1866"/>
      <c r="E365" s="1866"/>
      <c r="F365" s="1866"/>
      <c r="G365" s="1866"/>
      <c r="H365" s="10"/>
      <c r="I365" s="279"/>
    </row>
    <row r="366" spans="1:9" s="282" customFormat="1" ht="26.4">
      <c r="A366" s="22">
        <v>1</v>
      </c>
      <c r="B366" s="10" t="s">
        <v>5387</v>
      </c>
      <c r="C366" s="10" t="s">
        <v>3334</v>
      </c>
      <c r="D366" s="22">
        <v>0.3</v>
      </c>
      <c r="E366" s="10" t="s">
        <v>5550</v>
      </c>
      <c r="F366" s="10" t="s">
        <v>5551</v>
      </c>
      <c r="G366" s="281" t="s">
        <v>5251</v>
      </c>
      <c r="H366" s="10" t="s">
        <v>4796</v>
      </c>
      <c r="I366" s="279"/>
    </row>
    <row r="367" spans="1:9" s="282" customFormat="1" ht="33.75" customHeight="1">
      <c r="A367" s="22">
        <v>2</v>
      </c>
      <c r="B367" s="10" t="s">
        <v>5552</v>
      </c>
      <c r="C367" s="10" t="s">
        <v>3334</v>
      </c>
      <c r="D367" s="22">
        <v>0.5</v>
      </c>
      <c r="E367" s="10" t="s">
        <v>5553</v>
      </c>
      <c r="F367" s="10" t="s">
        <v>5554</v>
      </c>
      <c r="G367" s="281" t="s">
        <v>5251</v>
      </c>
      <c r="H367" s="10" t="s">
        <v>4796</v>
      </c>
      <c r="I367" s="279"/>
    </row>
    <row r="368" spans="1:9" s="282" customFormat="1" ht="39.6">
      <c r="A368" s="22">
        <v>3</v>
      </c>
      <c r="B368" s="10" t="s">
        <v>5395</v>
      </c>
      <c r="C368" s="10" t="s">
        <v>3334</v>
      </c>
      <c r="D368" s="22">
        <v>5</v>
      </c>
      <c r="E368" s="10" t="s">
        <v>5555</v>
      </c>
      <c r="F368" s="283" t="s">
        <v>4996</v>
      </c>
      <c r="G368" s="281" t="s">
        <v>5251</v>
      </c>
      <c r="H368" s="10" t="s">
        <v>4796</v>
      </c>
      <c r="I368" s="279"/>
    </row>
    <row r="369" spans="1:9" s="282" customFormat="1" ht="39.6">
      <c r="A369" s="22">
        <v>4</v>
      </c>
      <c r="B369" s="10" t="s">
        <v>5406</v>
      </c>
      <c r="C369" s="10" t="s">
        <v>3334</v>
      </c>
      <c r="D369" s="22">
        <v>3</v>
      </c>
      <c r="E369" s="10" t="s">
        <v>5556</v>
      </c>
      <c r="F369" s="283" t="s">
        <v>4996</v>
      </c>
      <c r="G369" s="281" t="s">
        <v>5251</v>
      </c>
      <c r="H369" s="10" t="s">
        <v>4796</v>
      </c>
      <c r="I369" s="279"/>
    </row>
    <row r="370" spans="1:9" s="282" customFormat="1" ht="26.4">
      <c r="A370" s="22">
        <v>5</v>
      </c>
      <c r="B370" s="10" t="s">
        <v>5395</v>
      </c>
      <c r="C370" s="10" t="s">
        <v>3334</v>
      </c>
      <c r="D370" s="22">
        <v>0.5</v>
      </c>
      <c r="E370" s="10" t="s">
        <v>5557</v>
      </c>
      <c r="F370" s="10" t="s">
        <v>5551</v>
      </c>
      <c r="G370" s="281" t="s">
        <v>5251</v>
      </c>
      <c r="H370" s="10" t="s">
        <v>4796</v>
      </c>
      <c r="I370" s="279"/>
    </row>
    <row r="371" spans="1:9" s="282" customFormat="1" ht="26.4">
      <c r="A371" s="22">
        <v>6</v>
      </c>
      <c r="B371" s="10" t="s">
        <v>5406</v>
      </c>
      <c r="C371" s="10" t="s">
        <v>3334</v>
      </c>
      <c r="D371" s="22">
        <v>0.5</v>
      </c>
      <c r="E371" s="10" t="s">
        <v>5557</v>
      </c>
      <c r="F371" s="10" t="s">
        <v>5551</v>
      </c>
      <c r="G371" s="281" t="s">
        <v>5251</v>
      </c>
      <c r="H371" s="10" t="s">
        <v>4796</v>
      </c>
      <c r="I371" s="279"/>
    </row>
    <row r="372" spans="1:9" s="282" customFormat="1" ht="39.6">
      <c r="A372" s="22">
        <v>7</v>
      </c>
      <c r="B372" s="10" t="s">
        <v>5558</v>
      </c>
      <c r="C372" s="10" t="s">
        <v>3334</v>
      </c>
      <c r="D372" s="22">
        <v>0.5</v>
      </c>
      <c r="E372" s="10" t="s">
        <v>5559</v>
      </c>
      <c r="F372" s="283" t="s">
        <v>5037</v>
      </c>
      <c r="G372" s="281" t="s">
        <v>5251</v>
      </c>
      <c r="H372" s="10" t="s">
        <v>4796</v>
      </c>
      <c r="I372" s="279"/>
    </row>
    <row r="373" spans="1:9" s="282" customFormat="1" ht="39.6">
      <c r="A373" s="22">
        <v>8</v>
      </c>
      <c r="B373" s="10" t="s">
        <v>5406</v>
      </c>
      <c r="C373" s="10" t="s">
        <v>3334</v>
      </c>
      <c r="D373" s="22">
        <v>3</v>
      </c>
      <c r="E373" s="10" t="s">
        <v>5560</v>
      </c>
      <c r="F373" s="283" t="s">
        <v>5037</v>
      </c>
      <c r="G373" s="281" t="s">
        <v>5251</v>
      </c>
      <c r="H373" s="10" t="s">
        <v>4796</v>
      </c>
      <c r="I373" s="279"/>
    </row>
    <row r="374" spans="1:9" s="282" customFormat="1" ht="39.6">
      <c r="A374" s="22">
        <v>9</v>
      </c>
      <c r="B374" s="10" t="s">
        <v>5395</v>
      </c>
      <c r="C374" s="10" t="s">
        <v>3334</v>
      </c>
      <c r="D374" s="22">
        <v>3</v>
      </c>
      <c r="E374" s="10" t="s">
        <v>5561</v>
      </c>
      <c r="F374" s="283" t="s">
        <v>5037</v>
      </c>
      <c r="G374" s="281" t="s">
        <v>5251</v>
      </c>
      <c r="H374" s="10" t="s">
        <v>4796</v>
      </c>
      <c r="I374" s="279"/>
    </row>
    <row r="375" spans="1:9" s="282" customFormat="1" ht="26.4">
      <c r="A375" s="22">
        <v>10</v>
      </c>
      <c r="B375" s="10" t="s">
        <v>5417</v>
      </c>
      <c r="C375" s="10" t="s">
        <v>3334</v>
      </c>
      <c r="D375" s="22">
        <v>0.5</v>
      </c>
      <c r="E375" s="10" t="s">
        <v>5562</v>
      </c>
      <c r="F375" s="10" t="s">
        <v>5168</v>
      </c>
      <c r="G375" s="281" t="s">
        <v>5251</v>
      </c>
      <c r="H375" s="10" t="s">
        <v>4796</v>
      </c>
      <c r="I375" s="279"/>
    </row>
    <row r="376" spans="1:9" s="282" customFormat="1" ht="26.4">
      <c r="A376" s="22">
        <v>11</v>
      </c>
      <c r="B376" s="10" t="s">
        <v>5395</v>
      </c>
      <c r="C376" s="10" t="s">
        <v>3334</v>
      </c>
      <c r="D376" s="22">
        <v>0.3</v>
      </c>
      <c r="E376" s="10" t="s">
        <v>5563</v>
      </c>
      <c r="F376" s="10" t="s">
        <v>5168</v>
      </c>
      <c r="G376" s="281" t="s">
        <v>5251</v>
      </c>
      <c r="H376" s="10" t="s">
        <v>4796</v>
      </c>
      <c r="I376" s="279"/>
    </row>
    <row r="377" spans="1:9" s="282" customFormat="1" ht="26.4">
      <c r="A377" s="22">
        <v>12</v>
      </c>
      <c r="B377" s="10" t="s">
        <v>5406</v>
      </c>
      <c r="C377" s="10" t="s">
        <v>3334</v>
      </c>
      <c r="D377" s="22">
        <v>0.3</v>
      </c>
      <c r="E377" s="10" t="s">
        <v>5564</v>
      </c>
      <c r="F377" s="10" t="s">
        <v>5168</v>
      </c>
      <c r="G377" s="281" t="s">
        <v>5251</v>
      </c>
      <c r="H377" s="10" t="s">
        <v>4796</v>
      </c>
      <c r="I377" s="279"/>
    </row>
    <row r="378" spans="1:9" s="282" customFormat="1" ht="52.8">
      <c r="A378" s="22">
        <v>13</v>
      </c>
      <c r="B378" s="10" t="s">
        <v>5417</v>
      </c>
      <c r="C378" s="10" t="s">
        <v>3334</v>
      </c>
      <c r="D378" s="22">
        <v>0.5</v>
      </c>
      <c r="E378" s="10" t="s">
        <v>5565</v>
      </c>
      <c r="F378" s="285" t="s">
        <v>5037</v>
      </c>
      <c r="G378" s="281" t="s">
        <v>5251</v>
      </c>
      <c r="H378" s="10" t="s">
        <v>4796</v>
      </c>
      <c r="I378" s="279"/>
    </row>
    <row r="379" spans="1:9" s="282" customFormat="1" ht="52.8">
      <c r="A379" s="22">
        <v>14</v>
      </c>
      <c r="B379" s="10" t="s">
        <v>5395</v>
      </c>
      <c r="C379" s="10" t="s">
        <v>3334</v>
      </c>
      <c r="D379" s="22">
        <v>0.5</v>
      </c>
      <c r="E379" s="10" t="s">
        <v>5566</v>
      </c>
      <c r="F379" s="283" t="s">
        <v>5037</v>
      </c>
      <c r="G379" s="281" t="s">
        <v>5251</v>
      </c>
      <c r="H379" s="10" t="s">
        <v>4796</v>
      </c>
      <c r="I379" s="279"/>
    </row>
    <row r="380" spans="1:9" s="282" customFormat="1" ht="26.4">
      <c r="A380" s="22">
        <v>15</v>
      </c>
      <c r="B380" s="10" t="s">
        <v>5395</v>
      </c>
      <c r="C380" s="10" t="s">
        <v>3334</v>
      </c>
      <c r="D380" s="22">
        <v>0.5</v>
      </c>
      <c r="E380" s="10" t="s">
        <v>5567</v>
      </c>
      <c r="F380" s="10" t="s">
        <v>5568</v>
      </c>
      <c r="G380" s="281" t="s">
        <v>5251</v>
      </c>
      <c r="H380" s="10" t="s">
        <v>4796</v>
      </c>
      <c r="I380" s="279"/>
    </row>
    <row r="381" spans="1:9" s="282" customFormat="1" ht="26.4">
      <c r="A381" s="22">
        <v>16</v>
      </c>
      <c r="B381" s="10" t="s">
        <v>5400</v>
      </c>
      <c r="C381" s="10" t="s">
        <v>3334</v>
      </c>
      <c r="D381" s="22">
        <v>0.5</v>
      </c>
      <c r="E381" s="10" t="s">
        <v>5569</v>
      </c>
      <c r="F381" s="10" t="s">
        <v>5300</v>
      </c>
      <c r="G381" s="281" t="s">
        <v>5251</v>
      </c>
      <c r="H381" s="10" t="s">
        <v>4796</v>
      </c>
      <c r="I381" s="279"/>
    </row>
    <row r="382" spans="1:9" s="282" customFormat="1" ht="26.4">
      <c r="A382" s="22">
        <v>17</v>
      </c>
      <c r="B382" s="10" t="s">
        <v>5395</v>
      </c>
      <c r="C382" s="10" t="s">
        <v>3334</v>
      </c>
      <c r="D382" s="22">
        <v>0.5</v>
      </c>
      <c r="E382" s="10" t="s">
        <v>5569</v>
      </c>
      <c r="F382" s="10" t="s">
        <v>5300</v>
      </c>
      <c r="G382" s="281" t="s">
        <v>5251</v>
      </c>
      <c r="H382" s="10" t="s">
        <v>4796</v>
      </c>
      <c r="I382" s="279"/>
    </row>
    <row r="383" spans="1:9" s="282" customFormat="1" ht="26.4">
      <c r="A383" s="22">
        <v>18</v>
      </c>
      <c r="B383" s="10" t="s">
        <v>5406</v>
      </c>
      <c r="C383" s="10" t="s">
        <v>3334</v>
      </c>
      <c r="D383" s="22">
        <v>0.5</v>
      </c>
      <c r="E383" s="10" t="s">
        <v>5569</v>
      </c>
      <c r="F383" s="10" t="s">
        <v>5300</v>
      </c>
      <c r="G383" s="281" t="s">
        <v>5251</v>
      </c>
      <c r="H383" s="10" t="s">
        <v>4796</v>
      </c>
      <c r="I383" s="279"/>
    </row>
    <row r="384" spans="1:9" s="282" customFormat="1" ht="26.4">
      <c r="A384" s="22">
        <v>19</v>
      </c>
      <c r="B384" s="10" t="s">
        <v>5570</v>
      </c>
      <c r="C384" s="10" t="s">
        <v>3334</v>
      </c>
      <c r="D384" s="22">
        <v>0.3</v>
      </c>
      <c r="E384" s="10" t="s">
        <v>5571</v>
      </c>
      <c r="F384" s="10" t="s">
        <v>5033</v>
      </c>
      <c r="G384" s="281" t="s">
        <v>5251</v>
      </c>
      <c r="H384" s="10" t="s">
        <v>4796</v>
      </c>
      <c r="I384" s="279"/>
    </row>
    <row r="385" spans="1:9" s="282" customFormat="1" ht="26.4">
      <c r="A385" s="22">
        <v>20</v>
      </c>
      <c r="B385" s="10" t="s">
        <v>5572</v>
      </c>
      <c r="C385" s="10" t="s">
        <v>3334</v>
      </c>
      <c r="D385" s="22">
        <v>0.3</v>
      </c>
      <c r="E385" s="10" t="s">
        <v>5573</v>
      </c>
      <c r="F385" s="10" t="s">
        <v>5574</v>
      </c>
      <c r="G385" s="281" t="s">
        <v>5251</v>
      </c>
      <c r="H385" s="10" t="s">
        <v>4796</v>
      </c>
      <c r="I385" s="279"/>
    </row>
    <row r="386" spans="1:9" s="282" customFormat="1" ht="39.6">
      <c r="A386" s="22">
        <v>21</v>
      </c>
      <c r="B386" s="10" t="s">
        <v>5395</v>
      </c>
      <c r="C386" s="10" t="s">
        <v>3334</v>
      </c>
      <c r="D386" s="22">
        <v>0.3</v>
      </c>
      <c r="E386" s="10" t="s">
        <v>5575</v>
      </c>
      <c r="F386" s="10" t="s">
        <v>5576</v>
      </c>
      <c r="G386" s="281" t="s">
        <v>5251</v>
      </c>
      <c r="H386" s="10" t="s">
        <v>4796</v>
      </c>
      <c r="I386" s="279"/>
    </row>
    <row r="387" spans="1:9" s="282" customFormat="1" ht="26.4">
      <c r="A387" s="22">
        <v>22</v>
      </c>
      <c r="B387" s="10" t="s">
        <v>5387</v>
      </c>
      <c r="C387" s="10" t="s">
        <v>3334</v>
      </c>
      <c r="D387" s="22">
        <v>0.5</v>
      </c>
      <c r="E387" s="10" t="s">
        <v>5577</v>
      </c>
      <c r="F387" s="10" t="s">
        <v>5033</v>
      </c>
      <c r="G387" s="281" t="s">
        <v>5251</v>
      </c>
      <c r="H387" s="10" t="s">
        <v>4796</v>
      </c>
      <c r="I387" s="279"/>
    </row>
    <row r="388" spans="1:9" s="282" customFormat="1" ht="26.4">
      <c r="A388" s="22">
        <v>23</v>
      </c>
      <c r="B388" s="10" t="s">
        <v>5417</v>
      </c>
      <c r="C388" s="10" t="s">
        <v>3334</v>
      </c>
      <c r="D388" s="22">
        <v>0.5</v>
      </c>
      <c r="E388" s="10" t="s">
        <v>5578</v>
      </c>
      <c r="F388" s="10" t="s">
        <v>5033</v>
      </c>
      <c r="G388" s="281" t="s">
        <v>5251</v>
      </c>
      <c r="H388" s="10" t="s">
        <v>4796</v>
      </c>
      <c r="I388" s="279"/>
    </row>
    <row r="389" spans="1:9" s="282" customFormat="1" ht="26.4">
      <c r="A389" s="22">
        <v>24</v>
      </c>
      <c r="B389" s="10" t="s">
        <v>5449</v>
      </c>
      <c r="C389" s="10" t="s">
        <v>3334</v>
      </c>
      <c r="D389" s="22">
        <v>0.5</v>
      </c>
      <c r="E389" s="10" t="s">
        <v>5578</v>
      </c>
      <c r="F389" s="10" t="s">
        <v>5568</v>
      </c>
      <c r="G389" s="281" t="s">
        <v>5251</v>
      </c>
      <c r="H389" s="10" t="s">
        <v>4796</v>
      </c>
      <c r="I389" s="279"/>
    </row>
    <row r="390" spans="1:9" s="282" customFormat="1" ht="26.4">
      <c r="A390" s="22">
        <v>25</v>
      </c>
      <c r="B390" s="10" t="s">
        <v>5490</v>
      </c>
      <c r="C390" s="10" t="s">
        <v>3334</v>
      </c>
      <c r="D390" s="22">
        <v>0.5</v>
      </c>
      <c r="E390" s="10" t="s">
        <v>5578</v>
      </c>
      <c r="F390" s="10" t="s">
        <v>5568</v>
      </c>
      <c r="G390" s="281" t="s">
        <v>5251</v>
      </c>
      <c r="H390" s="10" t="s">
        <v>4796</v>
      </c>
      <c r="I390" s="279"/>
    </row>
    <row r="391" spans="1:9" s="282" customFormat="1" ht="26.4">
      <c r="A391" s="22">
        <v>26</v>
      </c>
      <c r="B391" s="10" t="s">
        <v>5395</v>
      </c>
      <c r="C391" s="10" t="s">
        <v>3334</v>
      </c>
      <c r="D391" s="22">
        <v>0.5</v>
      </c>
      <c r="E391" s="10" t="s">
        <v>5579</v>
      </c>
      <c r="F391" s="10" t="s">
        <v>5551</v>
      </c>
      <c r="G391" s="281" t="s">
        <v>5251</v>
      </c>
      <c r="H391" s="10" t="s">
        <v>4796</v>
      </c>
      <c r="I391" s="279"/>
    </row>
    <row r="392" spans="1:9" s="282" customFormat="1" ht="26.4">
      <c r="A392" s="22">
        <v>27</v>
      </c>
      <c r="B392" s="10" t="s">
        <v>5406</v>
      </c>
      <c r="C392" s="10" t="s">
        <v>3334</v>
      </c>
      <c r="D392" s="22">
        <v>0.5</v>
      </c>
      <c r="E392" s="10" t="s">
        <v>5580</v>
      </c>
      <c r="F392" s="10" t="s">
        <v>5551</v>
      </c>
      <c r="G392" s="281" t="s">
        <v>5251</v>
      </c>
      <c r="H392" s="10" t="s">
        <v>4796</v>
      </c>
      <c r="I392" s="279"/>
    </row>
    <row r="393" spans="1:9" s="282" customFormat="1" ht="26.4">
      <c r="A393" s="22">
        <v>28</v>
      </c>
      <c r="B393" s="10" t="s">
        <v>5406</v>
      </c>
      <c r="C393" s="10" t="s">
        <v>3334</v>
      </c>
      <c r="D393" s="22">
        <v>0.5</v>
      </c>
      <c r="E393" s="10" t="s">
        <v>5581</v>
      </c>
      <c r="F393" s="10" t="s">
        <v>5551</v>
      </c>
      <c r="G393" s="281" t="s">
        <v>5251</v>
      </c>
      <c r="H393" s="10" t="s">
        <v>4796</v>
      </c>
      <c r="I393" s="279"/>
    </row>
    <row r="394" spans="1:9" s="282" customFormat="1">
      <c r="A394" s="22"/>
      <c r="B394" s="10" t="s">
        <v>4816</v>
      </c>
      <c r="C394" s="10">
        <v>28</v>
      </c>
      <c r="D394" s="22">
        <v>24.8</v>
      </c>
      <c r="E394" s="10"/>
      <c r="F394" s="10"/>
      <c r="G394" s="281"/>
      <c r="H394" s="10"/>
      <c r="I394" s="279"/>
    </row>
    <row r="395" spans="1:9" s="282" customFormat="1">
      <c r="A395" s="1858" t="s">
        <v>5582</v>
      </c>
      <c r="B395" s="1866"/>
      <c r="C395" s="1866"/>
      <c r="D395" s="1866"/>
      <c r="E395" s="1866"/>
      <c r="F395" s="1866"/>
      <c r="G395" s="1866"/>
      <c r="H395" s="10"/>
      <c r="I395" s="279"/>
    </row>
    <row r="396" spans="1:9" s="282" customFormat="1" ht="26.4">
      <c r="A396" s="22">
        <v>1</v>
      </c>
      <c r="B396" s="10" t="s">
        <v>5583</v>
      </c>
      <c r="C396" s="10" t="s">
        <v>3334</v>
      </c>
      <c r="D396" s="22">
        <v>0.3</v>
      </c>
      <c r="E396" s="10" t="s">
        <v>5584</v>
      </c>
      <c r="F396" s="10" t="s">
        <v>5128</v>
      </c>
      <c r="G396" s="281" t="s">
        <v>5251</v>
      </c>
      <c r="H396" s="10" t="s">
        <v>4796</v>
      </c>
      <c r="I396" s="279"/>
    </row>
    <row r="397" spans="1:9" s="282" customFormat="1" ht="18.75" customHeight="1">
      <c r="A397" s="22">
        <v>2</v>
      </c>
      <c r="B397" s="10" t="s">
        <v>5585</v>
      </c>
      <c r="C397" s="10" t="s">
        <v>3334</v>
      </c>
      <c r="D397" s="22">
        <v>0.5</v>
      </c>
      <c r="E397" s="10" t="s">
        <v>5584</v>
      </c>
      <c r="F397" s="10" t="s">
        <v>5128</v>
      </c>
      <c r="G397" s="281" t="s">
        <v>5251</v>
      </c>
      <c r="H397" s="10" t="s">
        <v>4796</v>
      </c>
      <c r="I397" s="279"/>
    </row>
    <row r="398" spans="1:9" s="282" customFormat="1" ht="26.4">
      <c r="A398" s="22">
        <v>3</v>
      </c>
      <c r="B398" s="10" t="s">
        <v>5586</v>
      </c>
      <c r="C398" s="10" t="s">
        <v>3334</v>
      </c>
      <c r="D398" s="22">
        <v>0.5</v>
      </c>
      <c r="E398" s="10" t="s">
        <v>5587</v>
      </c>
      <c r="F398" s="10" t="s">
        <v>5128</v>
      </c>
      <c r="G398" s="281" t="s">
        <v>5251</v>
      </c>
      <c r="H398" s="10" t="s">
        <v>4796</v>
      </c>
      <c r="I398" s="279"/>
    </row>
    <row r="399" spans="1:9" s="282" customFormat="1" ht="26.4">
      <c r="A399" s="22">
        <v>4</v>
      </c>
      <c r="B399" s="10" t="s">
        <v>5588</v>
      </c>
      <c r="C399" s="10" t="s">
        <v>3334</v>
      </c>
      <c r="D399" s="22">
        <v>0.5</v>
      </c>
      <c r="E399" s="10" t="s">
        <v>5584</v>
      </c>
      <c r="F399" s="10" t="s">
        <v>5128</v>
      </c>
      <c r="G399" s="281" t="s">
        <v>5251</v>
      </c>
      <c r="H399" s="10" t="s">
        <v>4796</v>
      </c>
      <c r="I399" s="279"/>
    </row>
    <row r="400" spans="1:9" s="282" customFormat="1" ht="26.4">
      <c r="A400" s="22">
        <v>5</v>
      </c>
      <c r="B400" s="10" t="s">
        <v>5589</v>
      </c>
      <c r="C400" s="10" t="s">
        <v>3334</v>
      </c>
      <c r="D400" s="22">
        <v>0.5</v>
      </c>
      <c r="E400" s="10" t="s">
        <v>5590</v>
      </c>
      <c r="F400" s="10" t="s">
        <v>5128</v>
      </c>
      <c r="G400" s="281" t="s">
        <v>5251</v>
      </c>
      <c r="H400" s="10" t="s">
        <v>4796</v>
      </c>
      <c r="I400" s="279"/>
    </row>
    <row r="401" spans="1:9" s="282" customFormat="1" ht="26.4">
      <c r="A401" s="22">
        <v>6</v>
      </c>
      <c r="B401" s="10" t="s">
        <v>5591</v>
      </c>
      <c r="C401" s="10" t="s">
        <v>3334</v>
      </c>
      <c r="D401" s="22">
        <v>0.5</v>
      </c>
      <c r="E401" s="10" t="s">
        <v>5592</v>
      </c>
      <c r="F401" s="10" t="s">
        <v>5234</v>
      </c>
      <c r="G401" s="281" t="s">
        <v>5251</v>
      </c>
      <c r="H401" s="10" t="s">
        <v>4796</v>
      </c>
      <c r="I401" s="279"/>
    </row>
    <row r="402" spans="1:9" s="282" customFormat="1" ht="26.4">
      <c r="A402" s="22">
        <v>7</v>
      </c>
      <c r="B402" s="10" t="s">
        <v>5395</v>
      </c>
      <c r="C402" s="10" t="s">
        <v>3334</v>
      </c>
      <c r="D402" s="22">
        <v>0.3</v>
      </c>
      <c r="E402" s="10" t="s">
        <v>5593</v>
      </c>
      <c r="F402" s="10" t="s">
        <v>5594</v>
      </c>
      <c r="G402" s="281" t="s">
        <v>5251</v>
      </c>
      <c r="H402" s="10" t="s">
        <v>4796</v>
      </c>
      <c r="I402" s="279"/>
    </row>
    <row r="403" spans="1:9" s="282" customFormat="1" ht="39.6">
      <c r="A403" s="22">
        <v>8</v>
      </c>
      <c r="B403" s="10" t="s">
        <v>5395</v>
      </c>
      <c r="C403" s="10" t="s">
        <v>3334</v>
      </c>
      <c r="D403" s="22">
        <v>0.5</v>
      </c>
      <c r="E403" s="10" t="s">
        <v>5595</v>
      </c>
      <c r="F403" s="283" t="s">
        <v>4930</v>
      </c>
      <c r="G403" s="281" t="s">
        <v>5251</v>
      </c>
      <c r="H403" s="10" t="s">
        <v>4796</v>
      </c>
      <c r="I403" s="279"/>
    </row>
    <row r="404" spans="1:9" s="282" customFormat="1" ht="39.6">
      <c r="A404" s="22">
        <v>9</v>
      </c>
      <c r="B404" s="10" t="s">
        <v>5406</v>
      </c>
      <c r="C404" s="10" t="s">
        <v>3334</v>
      </c>
      <c r="D404" s="22">
        <v>0.5</v>
      </c>
      <c r="E404" s="10" t="s">
        <v>5596</v>
      </c>
      <c r="F404" s="283" t="s">
        <v>4930</v>
      </c>
      <c r="G404" s="281" t="s">
        <v>5251</v>
      </c>
      <c r="H404" s="10" t="s">
        <v>4796</v>
      </c>
      <c r="I404" s="279"/>
    </row>
    <row r="405" spans="1:9" s="282" customFormat="1" ht="26.4">
      <c r="A405" s="22">
        <v>10</v>
      </c>
      <c r="B405" s="10" t="s">
        <v>5597</v>
      </c>
      <c r="C405" s="10" t="s">
        <v>3334</v>
      </c>
      <c r="D405" s="22">
        <v>0.5</v>
      </c>
      <c r="E405" s="10" t="s">
        <v>5598</v>
      </c>
      <c r="F405" s="10" t="s">
        <v>5599</v>
      </c>
      <c r="G405" s="281" t="s">
        <v>5251</v>
      </c>
      <c r="H405" s="10" t="s">
        <v>4796</v>
      </c>
      <c r="I405" s="279"/>
    </row>
    <row r="406" spans="1:9" s="282" customFormat="1">
      <c r="A406" s="22"/>
      <c r="B406" s="10" t="s">
        <v>4816</v>
      </c>
      <c r="C406" s="10">
        <v>10</v>
      </c>
      <c r="D406" s="22">
        <v>4.5999999999999996</v>
      </c>
      <c r="E406" s="10"/>
      <c r="F406" s="10"/>
      <c r="G406" s="281"/>
      <c r="H406" s="10"/>
      <c r="I406" s="279"/>
    </row>
    <row r="407" spans="1:9" s="282" customFormat="1">
      <c r="A407" s="1858" t="s">
        <v>5600</v>
      </c>
      <c r="B407" s="1866"/>
      <c r="C407" s="1866"/>
      <c r="D407" s="1866"/>
      <c r="E407" s="1866"/>
      <c r="F407" s="1866"/>
      <c r="G407" s="1866"/>
      <c r="H407" s="10"/>
      <c r="I407" s="279"/>
    </row>
    <row r="408" spans="1:9" s="282" customFormat="1" ht="26.4">
      <c r="A408" s="22">
        <v>1</v>
      </c>
      <c r="B408" s="10" t="s">
        <v>5601</v>
      </c>
      <c r="C408" s="10" t="s">
        <v>3334</v>
      </c>
      <c r="D408" s="22">
        <v>0.5</v>
      </c>
      <c r="E408" s="10" t="s">
        <v>5602</v>
      </c>
      <c r="F408" s="10" t="s">
        <v>5603</v>
      </c>
      <c r="G408" s="281" t="s">
        <v>5251</v>
      </c>
      <c r="H408" s="10" t="s">
        <v>4796</v>
      </c>
      <c r="I408" s="279"/>
    </row>
    <row r="409" spans="1:9" s="282" customFormat="1" ht="31.5" customHeight="1">
      <c r="A409" s="22">
        <v>2</v>
      </c>
      <c r="B409" s="10" t="s">
        <v>5387</v>
      </c>
      <c r="C409" s="10" t="s">
        <v>3334</v>
      </c>
      <c r="D409" s="22">
        <v>0.3</v>
      </c>
      <c r="E409" s="10" t="s">
        <v>5604</v>
      </c>
      <c r="F409" s="10" t="s">
        <v>5354</v>
      </c>
      <c r="G409" s="281" t="s">
        <v>5251</v>
      </c>
      <c r="H409" s="10" t="s">
        <v>4796</v>
      </c>
      <c r="I409" s="279"/>
    </row>
    <row r="410" spans="1:9" s="282" customFormat="1" ht="26.4">
      <c r="A410" s="22">
        <v>3</v>
      </c>
      <c r="B410" s="10" t="s">
        <v>5387</v>
      </c>
      <c r="C410" s="10" t="s">
        <v>3334</v>
      </c>
      <c r="D410" s="22">
        <v>0.5</v>
      </c>
      <c r="E410" s="10" t="s">
        <v>5605</v>
      </c>
      <c r="F410" s="10" t="s">
        <v>5606</v>
      </c>
      <c r="G410" s="281" t="s">
        <v>5251</v>
      </c>
      <c r="H410" s="10" t="s">
        <v>4796</v>
      </c>
      <c r="I410" s="279"/>
    </row>
    <row r="411" spans="1:9" s="282" customFormat="1" ht="26.4">
      <c r="A411" s="22">
        <v>4</v>
      </c>
      <c r="B411" s="10" t="s">
        <v>5395</v>
      </c>
      <c r="C411" s="10" t="s">
        <v>3334</v>
      </c>
      <c r="D411" s="22">
        <v>0.5</v>
      </c>
      <c r="E411" s="10" t="s">
        <v>5607</v>
      </c>
      <c r="F411" s="10" t="s">
        <v>5606</v>
      </c>
      <c r="G411" s="281" t="s">
        <v>5251</v>
      </c>
      <c r="H411" s="10" t="s">
        <v>4796</v>
      </c>
      <c r="I411" s="279"/>
    </row>
    <row r="412" spans="1:9" s="282" customFormat="1" ht="26.4">
      <c r="A412" s="22">
        <v>5</v>
      </c>
      <c r="B412" s="10" t="s">
        <v>5406</v>
      </c>
      <c r="C412" s="10" t="s">
        <v>3334</v>
      </c>
      <c r="D412" s="22">
        <v>0.5</v>
      </c>
      <c r="E412" s="10" t="s">
        <v>5608</v>
      </c>
      <c r="F412" s="10" t="s">
        <v>5606</v>
      </c>
      <c r="G412" s="281" t="s">
        <v>5251</v>
      </c>
      <c r="H412" s="10" t="s">
        <v>4796</v>
      </c>
      <c r="I412" s="279"/>
    </row>
    <row r="413" spans="1:9" s="282" customFormat="1" ht="26.4">
      <c r="A413" s="22">
        <v>6</v>
      </c>
      <c r="B413" s="10" t="s">
        <v>5609</v>
      </c>
      <c r="C413" s="10" t="s">
        <v>3334</v>
      </c>
      <c r="D413" s="22">
        <v>0.5</v>
      </c>
      <c r="E413" s="10" t="s">
        <v>5610</v>
      </c>
      <c r="F413" s="10" t="s">
        <v>5611</v>
      </c>
      <c r="G413" s="281" t="s">
        <v>5251</v>
      </c>
      <c r="H413" s="10" t="s">
        <v>4796</v>
      </c>
      <c r="I413" s="279"/>
    </row>
    <row r="414" spans="1:9" s="282" customFormat="1" ht="26.4">
      <c r="A414" s="22">
        <v>7</v>
      </c>
      <c r="B414" s="10" t="s">
        <v>5473</v>
      </c>
      <c r="C414" s="10" t="s">
        <v>3334</v>
      </c>
      <c r="D414" s="22">
        <v>0.5</v>
      </c>
      <c r="E414" s="10" t="s">
        <v>5612</v>
      </c>
      <c r="F414" s="10" t="s">
        <v>5354</v>
      </c>
      <c r="G414" s="281" t="s">
        <v>5251</v>
      </c>
      <c r="H414" s="10" t="s">
        <v>4796</v>
      </c>
      <c r="I414" s="279"/>
    </row>
    <row r="415" spans="1:9" s="282" customFormat="1" ht="26.4">
      <c r="A415" s="22">
        <v>8</v>
      </c>
      <c r="B415" s="10" t="s">
        <v>5613</v>
      </c>
      <c r="C415" s="10" t="s">
        <v>3334</v>
      </c>
      <c r="D415" s="22">
        <v>0.5</v>
      </c>
      <c r="E415" s="10" t="s">
        <v>5614</v>
      </c>
      <c r="F415" s="285" t="s">
        <v>4975</v>
      </c>
      <c r="G415" s="281" t="s">
        <v>5251</v>
      </c>
      <c r="H415" s="10" t="s">
        <v>4796</v>
      </c>
      <c r="I415" s="279"/>
    </row>
    <row r="416" spans="1:9" s="282" customFormat="1" ht="26.4">
      <c r="A416" s="22">
        <v>9</v>
      </c>
      <c r="B416" s="10" t="s">
        <v>5473</v>
      </c>
      <c r="C416" s="10" t="s">
        <v>3334</v>
      </c>
      <c r="D416" s="22">
        <v>0.5</v>
      </c>
      <c r="E416" s="10" t="s">
        <v>5615</v>
      </c>
      <c r="F416" s="10" t="s">
        <v>5354</v>
      </c>
      <c r="G416" s="281" t="s">
        <v>5251</v>
      </c>
      <c r="H416" s="10" t="s">
        <v>4796</v>
      </c>
      <c r="I416" s="279"/>
    </row>
    <row r="417" spans="1:9" s="282" customFormat="1" ht="26.4">
      <c r="A417" s="22">
        <v>10</v>
      </c>
      <c r="B417" s="10" t="s">
        <v>5613</v>
      </c>
      <c r="C417" s="10" t="s">
        <v>3334</v>
      </c>
      <c r="D417" s="22">
        <v>0.5</v>
      </c>
      <c r="E417" s="10" t="s">
        <v>5616</v>
      </c>
      <c r="F417" s="10" t="s">
        <v>5354</v>
      </c>
      <c r="G417" s="281" t="s">
        <v>5251</v>
      </c>
      <c r="H417" s="10" t="s">
        <v>4796</v>
      </c>
      <c r="I417" s="279"/>
    </row>
    <row r="418" spans="1:9" s="282" customFormat="1" ht="26.4">
      <c r="A418" s="22">
        <v>11</v>
      </c>
      <c r="B418" s="10" t="s">
        <v>5617</v>
      </c>
      <c r="C418" s="10" t="s">
        <v>3334</v>
      </c>
      <c r="D418" s="22">
        <v>0.5</v>
      </c>
      <c r="E418" s="10" t="s">
        <v>5618</v>
      </c>
      <c r="F418" s="10" t="s">
        <v>5354</v>
      </c>
      <c r="G418" s="281" t="s">
        <v>5251</v>
      </c>
      <c r="H418" s="10" t="s">
        <v>4796</v>
      </c>
      <c r="I418" s="279"/>
    </row>
    <row r="419" spans="1:9" s="282" customFormat="1" ht="26.4">
      <c r="A419" s="22">
        <v>12</v>
      </c>
      <c r="B419" s="10" t="s">
        <v>5617</v>
      </c>
      <c r="C419" s="10" t="s">
        <v>3334</v>
      </c>
      <c r="D419" s="22">
        <v>0.5</v>
      </c>
      <c r="E419" s="10" t="s">
        <v>5619</v>
      </c>
      <c r="F419" s="285" t="s">
        <v>4975</v>
      </c>
      <c r="G419" s="281" t="s">
        <v>4968</v>
      </c>
      <c r="H419" s="10" t="s">
        <v>4796</v>
      </c>
      <c r="I419" s="279"/>
    </row>
    <row r="420" spans="1:9" s="282" customFormat="1" ht="26.4">
      <c r="A420" s="22">
        <v>13</v>
      </c>
      <c r="B420" s="10" t="s">
        <v>5620</v>
      </c>
      <c r="C420" s="10" t="s">
        <v>3334</v>
      </c>
      <c r="D420" s="22">
        <v>0.5</v>
      </c>
      <c r="E420" s="10" t="s">
        <v>5621</v>
      </c>
      <c r="F420" s="10" t="s">
        <v>5354</v>
      </c>
      <c r="G420" s="281" t="s">
        <v>4968</v>
      </c>
      <c r="H420" s="10" t="s">
        <v>4796</v>
      </c>
      <c r="I420" s="279"/>
    </row>
    <row r="421" spans="1:9" s="282" customFormat="1" ht="26.4">
      <c r="A421" s="22">
        <v>14</v>
      </c>
      <c r="B421" s="10" t="s">
        <v>5387</v>
      </c>
      <c r="C421" s="10" t="s">
        <v>3334</v>
      </c>
      <c r="D421" s="22">
        <v>0.5</v>
      </c>
      <c r="E421" s="10" t="s">
        <v>5622</v>
      </c>
      <c r="F421" s="10" t="s">
        <v>5354</v>
      </c>
      <c r="G421" s="281" t="s">
        <v>5251</v>
      </c>
      <c r="H421" s="10" t="s">
        <v>4796</v>
      </c>
      <c r="I421" s="279"/>
    </row>
    <row r="422" spans="1:9" s="282" customFormat="1" ht="26.4">
      <c r="A422" s="22">
        <v>15</v>
      </c>
      <c r="B422" s="10" t="s">
        <v>5395</v>
      </c>
      <c r="C422" s="10" t="s">
        <v>3334</v>
      </c>
      <c r="D422" s="22">
        <v>0.5</v>
      </c>
      <c r="E422" s="10" t="s">
        <v>5623</v>
      </c>
      <c r="F422" s="10" t="s">
        <v>5354</v>
      </c>
      <c r="G422" s="281" t="s">
        <v>5251</v>
      </c>
      <c r="H422" s="10" t="s">
        <v>4796</v>
      </c>
      <c r="I422" s="279"/>
    </row>
    <row r="423" spans="1:9" s="282" customFormat="1" ht="26.4">
      <c r="A423" s="22">
        <v>16</v>
      </c>
      <c r="B423" s="10" t="s">
        <v>5406</v>
      </c>
      <c r="C423" s="10" t="s">
        <v>3334</v>
      </c>
      <c r="D423" s="22">
        <v>0.5</v>
      </c>
      <c r="E423" s="10" t="s">
        <v>5624</v>
      </c>
      <c r="F423" s="10" t="s">
        <v>5354</v>
      </c>
      <c r="G423" s="281" t="s">
        <v>5429</v>
      </c>
      <c r="H423" s="10" t="s">
        <v>4796</v>
      </c>
      <c r="I423" s="279"/>
    </row>
    <row r="424" spans="1:9" s="282" customFormat="1" ht="26.4">
      <c r="A424" s="22">
        <v>17</v>
      </c>
      <c r="B424" s="10" t="s">
        <v>5395</v>
      </c>
      <c r="C424" s="10" t="s">
        <v>3334</v>
      </c>
      <c r="D424" s="22">
        <v>0.5</v>
      </c>
      <c r="E424" s="10" t="s">
        <v>5625</v>
      </c>
      <c r="F424" s="10" t="s">
        <v>5354</v>
      </c>
      <c r="G424" s="281" t="s">
        <v>5251</v>
      </c>
      <c r="H424" s="10" t="s">
        <v>4796</v>
      </c>
      <c r="I424" s="279"/>
    </row>
    <row r="425" spans="1:9" s="282" customFormat="1" ht="26.4">
      <c r="A425" s="22">
        <v>18</v>
      </c>
      <c r="B425" s="10" t="s">
        <v>5406</v>
      </c>
      <c r="C425" s="10" t="s">
        <v>3334</v>
      </c>
      <c r="D425" s="22">
        <v>0.5</v>
      </c>
      <c r="E425" s="10" t="s">
        <v>5626</v>
      </c>
      <c r="F425" s="10" t="s">
        <v>5354</v>
      </c>
      <c r="G425" s="281" t="s">
        <v>5251</v>
      </c>
      <c r="H425" s="10" t="s">
        <v>4796</v>
      </c>
      <c r="I425" s="279"/>
    </row>
    <row r="426" spans="1:9" s="282" customFormat="1" ht="26.4">
      <c r="A426" s="22">
        <v>19</v>
      </c>
      <c r="B426" s="10" t="s">
        <v>5387</v>
      </c>
      <c r="C426" s="10" t="s">
        <v>3334</v>
      </c>
      <c r="D426" s="22">
        <v>0.5</v>
      </c>
      <c r="E426" s="10" t="s">
        <v>5627</v>
      </c>
      <c r="F426" s="10" t="s">
        <v>5354</v>
      </c>
      <c r="G426" s="281" t="s">
        <v>5251</v>
      </c>
      <c r="H426" s="10" t="s">
        <v>4796</v>
      </c>
      <c r="I426" s="279"/>
    </row>
    <row r="427" spans="1:9" s="282" customFormat="1" ht="26.4">
      <c r="A427" s="22">
        <v>20</v>
      </c>
      <c r="B427" s="10" t="s">
        <v>5387</v>
      </c>
      <c r="C427" s="10" t="s">
        <v>3334</v>
      </c>
      <c r="D427" s="22">
        <v>0.3</v>
      </c>
      <c r="E427" s="10" t="s">
        <v>5628</v>
      </c>
      <c r="F427" s="10" t="s">
        <v>5354</v>
      </c>
      <c r="G427" s="281" t="s">
        <v>5251</v>
      </c>
      <c r="H427" s="10" t="s">
        <v>4796</v>
      </c>
      <c r="I427" s="279"/>
    </row>
    <row r="428" spans="1:9" s="282" customFormat="1" ht="26.4">
      <c r="A428" s="22">
        <v>21</v>
      </c>
      <c r="B428" s="10" t="s">
        <v>5395</v>
      </c>
      <c r="C428" s="10" t="s">
        <v>3334</v>
      </c>
      <c r="D428" s="22">
        <v>0.3</v>
      </c>
      <c r="E428" s="10" t="s">
        <v>5629</v>
      </c>
      <c r="F428" s="10" t="s">
        <v>5630</v>
      </c>
      <c r="G428" s="281" t="s">
        <v>5251</v>
      </c>
      <c r="H428" s="10" t="s">
        <v>4796</v>
      </c>
      <c r="I428" s="279"/>
    </row>
    <row r="429" spans="1:9" s="282" customFormat="1" ht="39.6">
      <c r="A429" s="22">
        <v>22</v>
      </c>
      <c r="B429" s="10" t="s">
        <v>5406</v>
      </c>
      <c r="C429" s="10" t="s">
        <v>3334</v>
      </c>
      <c r="D429" s="22">
        <v>0.5</v>
      </c>
      <c r="E429" s="10" t="s">
        <v>5631</v>
      </c>
      <c r="F429" s="10" t="s">
        <v>5630</v>
      </c>
      <c r="G429" s="281" t="s">
        <v>5251</v>
      </c>
      <c r="H429" s="10" t="s">
        <v>4796</v>
      </c>
      <c r="I429" s="279"/>
    </row>
    <row r="430" spans="1:9" s="282" customFormat="1" ht="39.6">
      <c r="A430" s="22">
        <v>23</v>
      </c>
      <c r="B430" s="10" t="s">
        <v>5417</v>
      </c>
      <c r="C430" s="10" t="s">
        <v>3334</v>
      </c>
      <c r="D430" s="22">
        <v>0.5</v>
      </c>
      <c r="E430" s="10" t="s">
        <v>5632</v>
      </c>
      <c r="F430" s="283" t="s">
        <v>5633</v>
      </c>
      <c r="G430" s="281" t="s">
        <v>5251</v>
      </c>
      <c r="H430" s="10" t="s">
        <v>4796</v>
      </c>
      <c r="I430" s="279"/>
    </row>
    <row r="431" spans="1:9" s="282" customFormat="1" ht="26.4">
      <c r="A431" s="22">
        <v>24</v>
      </c>
      <c r="B431" s="10" t="s">
        <v>5387</v>
      </c>
      <c r="C431" s="10" t="s">
        <v>3334</v>
      </c>
      <c r="D431" s="22">
        <v>0.5</v>
      </c>
      <c r="E431" s="10" t="s">
        <v>5634</v>
      </c>
      <c r="F431" s="10" t="s">
        <v>5635</v>
      </c>
      <c r="G431" s="281" t="s">
        <v>5251</v>
      </c>
      <c r="H431" s="10" t="s">
        <v>4796</v>
      </c>
      <c r="I431" s="279"/>
    </row>
    <row r="432" spans="1:9" s="282" customFormat="1" ht="26.4">
      <c r="A432" s="22">
        <v>25</v>
      </c>
      <c r="B432" s="10" t="s">
        <v>5507</v>
      </c>
      <c r="C432" s="10" t="s">
        <v>3334</v>
      </c>
      <c r="D432" s="22">
        <v>0.5</v>
      </c>
      <c r="E432" s="10" t="s">
        <v>5636</v>
      </c>
      <c r="F432" s="10" t="s">
        <v>5635</v>
      </c>
      <c r="G432" s="281" t="s">
        <v>5251</v>
      </c>
      <c r="H432" s="10" t="s">
        <v>4796</v>
      </c>
      <c r="I432" s="279"/>
    </row>
    <row r="433" spans="1:9" s="282" customFormat="1" ht="26.4">
      <c r="A433" s="22">
        <v>26</v>
      </c>
      <c r="B433" s="10" t="s">
        <v>5395</v>
      </c>
      <c r="C433" s="10" t="s">
        <v>3334</v>
      </c>
      <c r="D433" s="22">
        <v>1.5</v>
      </c>
      <c r="E433" s="10" t="s">
        <v>5637</v>
      </c>
      <c r="F433" s="10" t="s">
        <v>5638</v>
      </c>
      <c r="G433" s="281" t="s">
        <v>5251</v>
      </c>
      <c r="H433" s="10" t="s">
        <v>4796</v>
      </c>
      <c r="I433" s="279"/>
    </row>
    <row r="434" spans="1:9" s="282" customFormat="1" ht="26.4">
      <c r="A434" s="22">
        <v>27</v>
      </c>
      <c r="B434" s="10" t="s">
        <v>5558</v>
      </c>
      <c r="C434" s="10" t="s">
        <v>3334</v>
      </c>
      <c r="D434" s="22">
        <v>2</v>
      </c>
      <c r="E434" s="10" t="s">
        <v>5639</v>
      </c>
      <c r="F434" s="10" t="s">
        <v>5638</v>
      </c>
      <c r="G434" s="281" t="s">
        <v>5251</v>
      </c>
      <c r="H434" s="10" t="s">
        <v>4796</v>
      </c>
      <c r="I434" s="279"/>
    </row>
    <row r="435" spans="1:9" s="282" customFormat="1" ht="52.8">
      <c r="A435" s="22">
        <v>28</v>
      </c>
      <c r="B435" s="10" t="s">
        <v>5395</v>
      </c>
      <c r="C435" s="10" t="s">
        <v>3334</v>
      </c>
      <c r="D435" s="22">
        <v>5</v>
      </c>
      <c r="E435" s="10" t="s">
        <v>5640</v>
      </c>
      <c r="F435" s="285" t="s">
        <v>5641</v>
      </c>
      <c r="G435" s="281" t="s">
        <v>5251</v>
      </c>
      <c r="H435" s="10" t="s">
        <v>4796</v>
      </c>
      <c r="I435" s="279"/>
    </row>
    <row r="436" spans="1:9" s="282" customFormat="1" ht="26.4">
      <c r="A436" s="22">
        <v>29</v>
      </c>
      <c r="B436" s="10" t="s">
        <v>5609</v>
      </c>
      <c r="C436" s="10" t="s">
        <v>3334</v>
      </c>
      <c r="D436" s="22">
        <v>1</v>
      </c>
      <c r="E436" s="10" t="s">
        <v>5642</v>
      </c>
      <c r="F436" s="10" t="s">
        <v>5643</v>
      </c>
      <c r="G436" s="281" t="s">
        <v>5251</v>
      </c>
      <c r="H436" s="10" t="s">
        <v>4796</v>
      </c>
      <c r="I436" s="279"/>
    </row>
    <row r="437" spans="1:9" s="282" customFormat="1" ht="26.4">
      <c r="A437" s="22">
        <v>30</v>
      </c>
      <c r="B437" s="10" t="s">
        <v>5490</v>
      </c>
      <c r="C437" s="10" t="s">
        <v>3334</v>
      </c>
      <c r="D437" s="22">
        <v>0.5</v>
      </c>
      <c r="E437" s="10" t="s">
        <v>5644</v>
      </c>
      <c r="F437" s="10" t="s">
        <v>5643</v>
      </c>
      <c r="G437" s="281" t="s">
        <v>5251</v>
      </c>
      <c r="H437" s="10" t="s">
        <v>4796</v>
      </c>
      <c r="I437" s="279"/>
    </row>
    <row r="438" spans="1:9" s="282" customFormat="1" ht="26.4">
      <c r="A438" s="22">
        <v>31</v>
      </c>
      <c r="B438" s="10" t="s">
        <v>5417</v>
      </c>
      <c r="C438" s="10" t="s">
        <v>3334</v>
      </c>
      <c r="D438" s="22">
        <v>0.5</v>
      </c>
      <c r="E438" s="10" t="s">
        <v>5644</v>
      </c>
      <c r="F438" s="10" t="s">
        <v>5643</v>
      </c>
      <c r="G438" s="281" t="s">
        <v>5251</v>
      </c>
      <c r="H438" s="10" t="s">
        <v>4796</v>
      </c>
      <c r="I438" s="279"/>
    </row>
    <row r="439" spans="1:9" s="282" customFormat="1" ht="39.6">
      <c r="A439" s="22">
        <v>32</v>
      </c>
      <c r="B439" s="10" t="s">
        <v>5387</v>
      </c>
      <c r="C439" s="10" t="s">
        <v>3334</v>
      </c>
      <c r="D439" s="22">
        <v>0.3</v>
      </c>
      <c r="E439" s="10" t="s">
        <v>5645</v>
      </c>
      <c r="F439" s="283" t="s">
        <v>5641</v>
      </c>
      <c r="G439" s="281" t="s">
        <v>5251</v>
      </c>
      <c r="H439" s="10" t="s">
        <v>4796</v>
      </c>
      <c r="I439" s="279"/>
    </row>
    <row r="440" spans="1:9" s="282" customFormat="1" ht="39.6">
      <c r="A440" s="22">
        <v>33</v>
      </c>
      <c r="B440" s="10" t="s">
        <v>5387</v>
      </c>
      <c r="C440" s="10" t="s">
        <v>3334</v>
      </c>
      <c r="D440" s="22">
        <v>0.3</v>
      </c>
      <c r="E440" s="10" t="s">
        <v>5646</v>
      </c>
      <c r="F440" s="285" t="s">
        <v>5641</v>
      </c>
      <c r="G440" s="281" t="s">
        <v>5251</v>
      </c>
      <c r="H440" s="10" t="s">
        <v>4796</v>
      </c>
      <c r="I440" s="279"/>
    </row>
    <row r="441" spans="1:9" s="282" customFormat="1" ht="39.6">
      <c r="A441" s="22">
        <v>34</v>
      </c>
      <c r="B441" s="10" t="s">
        <v>5387</v>
      </c>
      <c r="C441" s="10" t="s">
        <v>3334</v>
      </c>
      <c r="D441" s="22">
        <v>0.5</v>
      </c>
      <c r="E441" s="10" t="s">
        <v>5647</v>
      </c>
      <c r="F441" s="285" t="s">
        <v>5641</v>
      </c>
      <c r="G441" s="281" t="s">
        <v>5251</v>
      </c>
      <c r="H441" s="10" t="s">
        <v>4796</v>
      </c>
      <c r="I441" s="279"/>
    </row>
    <row r="442" spans="1:9" s="282" customFormat="1" ht="39.6">
      <c r="A442" s="22">
        <v>35</v>
      </c>
      <c r="B442" s="10" t="s">
        <v>5387</v>
      </c>
      <c r="C442" s="10" t="s">
        <v>3334</v>
      </c>
      <c r="D442" s="22">
        <v>0.5</v>
      </c>
      <c r="E442" s="10" t="s">
        <v>5648</v>
      </c>
      <c r="F442" s="285" t="s">
        <v>5641</v>
      </c>
      <c r="G442" s="281" t="s">
        <v>5251</v>
      </c>
      <c r="H442" s="10" t="s">
        <v>4796</v>
      </c>
      <c r="I442" s="279"/>
    </row>
    <row r="443" spans="1:9" s="282" customFormat="1" ht="26.4">
      <c r="A443" s="22">
        <v>36</v>
      </c>
      <c r="B443" s="10" t="s">
        <v>5417</v>
      </c>
      <c r="C443" s="10" t="s">
        <v>3334</v>
      </c>
      <c r="D443" s="22">
        <v>0.5</v>
      </c>
      <c r="E443" s="10" t="s">
        <v>5649</v>
      </c>
      <c r="F443" s="285" t="s">
        <v>5641</v>
      </c>
      <c r="G443" s="281" t="s">
        <v>5251</v>
      </c>
      <c r="H443" s="10" t="s">
        <v>4796</v>
      </c>
      <c r="I443" s="279"/>
    </row>
    <row r="444" spans="1:9" s="282" customFormat="1" ht="26.4">
      <c r="A444" s="22">
        <v>37</v>
      </c>
      <c r="B444" s="10" t="s">
        <v>5449</v>
      </c>
      <c r="C444" s="10" t="s">
        <v>3334</v>
      </c>
      <c r="D444" s="22">
        <v>0.5</v>
      </c>
      <c r="E444" s="10" t="s">
        <v>5650</v>
      </c>
      <c r="F444" s="10" t="s">
        <v>5643</v>
      </c>
      <c r="G444" s="281" t="s">
        <v>5251</v>
      </c>
      <c r="H444" s="10" t="s">
        <v>4796</v>
      </c>
      <c r="I444" s="279"/>
    </row>
    <row r="445" spans="1:9" s="282" customFormat="1" ht="46.5" customHeight="1">
      <c r="A445" s="22">
        <v>38</v>
      </c>
      <c r="B445" s="10" t="s">
        <v>5490</v>
      </c>
      <c r="C445" s="10" t="s">
        <v>3334</v>
      </c>
      <c r="D445" s="22">
        <v>0.5</v>
      </c>
      <c r="E445" s="10" t="s">
        <v>5651</v>
      </c>
      <c r="F445" s="283" t="s">
        <v>5641</v>
      </c>
      <c r="G445" s="281" t="s">
        <v>5251</v>
      </c>
      <c r="H445" s="10" t="s">
        <v>4796</v>
      </c>
      <c r="I445" s="279"/>
    </row>
    <row r="446" spans="1:9" s="282" customFormat="1" ht="26.4">
      <c r="A446" s="22">
        <v>39</v>
      </c>
      <c r="B446" s="10" t="s">
        <v>5451</v>
      </c>
      <c r="C446" s="10" t="s">
        <v>3334</v>
      </c>
      <c r="D446" s="22">
        <v>0.5</v>
      </c>
      <c r="E446" s="10" t="s">
        <v>5652</v>
      </c>
      <c r="F446" s="10" t="s">
        <v>5643</v>
      </c>
      <c r="G446" s="281" t="s">
        <v>5251</v>
      </c>
      <c r="H446" s="10" t="s">
        <v>4796</v>
      </c>
      <c r="I446" s="279"/>
    </row>
    <row r="447" spans="1:9" s="282" customFormat="1" ht="26.4">
      <c r="A447" s="22">
        <v>40</v>
      </c>
      <c r="B447" s="10" t="s">
        <v>5420</v>
      </c>
      <c r="C447" s="10" t="s">
        <v>3334</v>
      </c>
      <c r="D447" s="22">
        <v>0.5</v>
      </c>
      <c r="E447" s="10" t="s">
        <v>5653</v>
      </c>
      <c r="F447" s="10" t="s">
        <v>5643</v>
      </c>
      <c r="G447" s="281" t="s">
        <v>5251</v>
      </c>
      <c r="H447" s="10" t="s">
        <v>4796</v>
      </c>
      <c r="I447" s="279"/>
    </row>
    <row r="448" spans="1:9" s="282" customFormat="1" ht="34.5" customHeight="1">
      <c r="A448" s="22">
        <v>41</v>
      </c>
      <c r="B448" s="10" t="s">
        <v>5423</v>
      </c>
      <c r="C448" s="10" t="s">
        <v>3334</v>
      </c>
      <c r="D448" s="22">
        <v>0.5</v>
      </c>
      <c r="E448" s="10" t="s">
        <v>5654</v>
      </c>
      <c r="F448" s="285" t="s">
        <v>5641</v>
      </c>
      <c r="G448" s="281" t="s">
        <v>5251</v>
      </c>
      <c r="H448" s="10" t="s">
        <v>4796</v>
      </c>
      <c r="I448" s="279"/>
    </row>
    <row r="449" spans="1:9" s="282" customFormat="1" ht="26.4">
      <c r="A449" s="22">
        <v>42</v>
      </c>
      <c r="B449" s="10" t="s">
        <v>5452</v>
      </c>
      <c r="C449" s="10" t="s">
        <v>3334</v>
      </c>
      <c r="D449" s="22">
        <v>0.5</v>
      </c>
      <c r="E449" s="10" t="s">
        <v>5655</v>
      </c>
      <c r="F449" s="285" t="s">
        <v>5641</v>
      </c>
      <c r="G449" s="281" t="s">
        <v>5251</v>
      </c>
      <c r="H449" s="10" t="s">
        <v>4796</v>
      </c>
      <c r="I449" s="279"/>
    </row>
    <row r="450" spans="1:9" s="282" customFormat="1" ht="26.4">
      <c r="A450" s="22">
        <v>43</v>
      </c>
      <c r="B450" s="10" t="s">
        <v>5494</v>
      </c>
      <c r="C450" s="10" t="s">
        <v>3334</v>
      </c>
      <c r="D450" s="22">
        <v>0.5</v>
      </c>
      <c r="E450" s="10" t="s">
        <v>5656</v>
      </c>
      <c r="F450" s="285" t="s">
        <v>5641</v>
      </c>
      <c r="G450" s="281" t="s">
        <v>5251</v>
      </c>
      <c r="H450" s="10" t="s">
        <v>4796</v>
      </c>
      <c r="I450" s="279"/>
    </row>
    <row r="451" spans="1:9" s="282" customFormat="1" ht="26.4">
      <c r="A451" s="22">
        <v>44</v>
      </c>
      <c r="B451" s="10" t="s">
        <v>5498</v>
      </c>
      <c r="C451" s="10" t="s">
        <v>3334</v>
      </c>
      <c r="D451" s="22">
        <v>0.5</v>
      </c>
      <c r="E451" s="10" t="s">
        <v>5657</v>
      </c>
      <c r="F451" s="283" t="s">
        <v>5641</v>
      </c>
      <c r="G451" s="281" t="s">
        <v>5251</v>
      </c>
      <c r="H451" s="10" t="s">
        <v>4796</v>
      </c>
      <c r="I451" s="279"/>
    </row>
    <row r="452" spans="1:9" s="282" customFormat="1" ht="26.4">
      <c r="A452" s="22">
        <v>45</v>
      </c>
      <c r="B452" s="10" t="s">
        <v>5411</v>
      </c>
      <c r="C452" s="10" t="s">
        <v>3334</v>
      </c>
      <c r="D452" s="22">
        <v>0.05</v>
      </c>
      <c r="E452" s="10" t="s">
        <v>5658</v>
      </c>
      <c r="F452" s="285" t="s">
        <v>5641</v>
      </c>
      <c r="G452" s="281" t="s">
        <v>5251</v>
      </c>
      <c r="H452" s="10" t="s">
        <v>4796</v>
      </c>
      <c r="I452" s="279"/>
    </row>
    <row r="453" spans="1:9" s="282" customFormat="1" ht="26.4">
      <c r="A453" s="22">
        <v>46</v>
      </c>
      <c r="B453" s="10" t="s">
        <v>5497</v>
      </c>
      <c r="C453" s="10" t="s">
        <v>3334</v>
      </c>
      <c r="D453" s="22">
        <v>0.5</v>
      </c>
      <c r="E453" s="10" t="s">
        <v>5659</v>
      </c>
      <c r="F453" s="10" t="s">
        <v>5643</v>
      </c>
      <c r="G453" s="281" t="s">
        <v>5251</v>
      </c>
      <c r="H453" s="10" t="s">
        <v>4796</v>
      </c>
      <c r="I453" s="279"/>
    </row>
    <row r="454" spans="1:9" s="282" customFormat="1" ht="26.4">
      <c r="A454" s="22">
        <v>47</v>
      </c>
      <c r="B454" s="10" t="s">
        <v>5387</v>
      </c>
      <c r="C454" s="10" t="s">
        <v>3334</v>
      </c>
      <c r="D454" s="22">
        <v>0.5</v>
      </c>
      <c r="E454" s="10" t="s">
        <v>5660</v>
      </c>
      <c r="F454" s="283" t="s">
        <v>5661</v>
      </c>
      <c r="G454" s="281" t="s">
        <v>5251</v>
      </c>
      <c r="H454" s="10" t="s">
        <v>4796</v>
      </c>
      <c r="I454" s="279"/>
    </row>
    <row r="455" spans="1:9" s="282" customFormat="1" ht="39.6">
      <c r="A455" s="22">
        <v>48</v>
      </c>
      <c r="B455" s="10" t="s">
        <v>5387</v>
      </c>
      <c r="C455" s="10" t="s">
        <v>3334</v>
      </c>
      <c r="D455" s="22" t="s">
        <v>5412</v>
      </c>
      <c r="E455" s="10" t="s">
        <v>5662</v>
      </c>
      <c r="F455" s="10" t="s">
        <v>4828</v>
      </c>
      <c r="G455" s="281" t="s">
        <v>5663</v>
      </c>
      <c r="H455" s="10" t="s">
        <v>4796</v>
      </c>
      <c r="I455" s="279"/>
    </row>
    <row r="456" spans="1:9" s="282" customFormat="1" ht="39.6">
      <c r="A456" s="22">
        <v>49</v>
      </c>
      <c r="B456" s="10" t="s">
        <v>5664</v>
      </c>
      <c r="C456" s="10" t="s">
        <v>3334</v>
      </c>
      <c r="D456" s="22">
        <v>0.5</v>
      </c>
      <c r="E456" s="10" t="s">
        <v>5665</v>
      </c>
      <c r="F456" s="283" t="s">
        <v>5641</v>
      </c>
      <c r="G456" s="281" t="s">
        <v>5251</v>
      </c>
      <c r="H456" s="10" t="s">
        <v>4796</v>
      </c>
      <c r="I456" s="279"/>
    </row>
    <row r="457" spans="1:9" s="282" customFormat="1" ht="39.6">
      <c r="A457" s="22">
        <v>50</v>
      </c>
      <c r="B457" s="10" t="s">
        <v>5666</v>
      </c>
      <c r="C457" s="10" t="s">
        <v>3334</v>
      </c>
      <c r="D457" s="22">
        <v>0.5</v>
      </c>
      <c r="E457" s="10" t="s">
        <v>5667</v>
      </c>
      <c r="F457" s="283" t="s">
        <v>5641</v>
      </c>
      <c r="G457" s="281" t="s">
        <v>5251</v>
      </c>
      <c r="H457" s="10" t="s">
        <v>4796</v>
      </c>
      <c r="I457" s="279"/>
    </row>
    <row r="458" spans="1:9" s="282" customFormat="1" ht="39.6">
      <c r="A458" s="22">
        <v>41</v>
      </c>
      <c r="B458" s="10" t="s">
        <v>5395</v>
      </c>
      <c r="C458" s="10" t="s">
        <v>3334</v>
      </c>
      <c r="D458" s="22" t="s">
        <v>5412</v>
      </c>
      <c r="E458" s="10" t="s">
        <v>5668</v>
      </c>
      <c r="F458" s="10" t="s">
        <v>5669</v>
      </c>
      <c r="G458" s="281" t="s">
        <v>5670</v>
      </c>
      <c r="H458" s="10" t="s">
        <v>4796</v>
      </c>
      <c r="I458" s="279"/>
    </row>
    <row r="459" spans="1:9" s="282" customFormat="1" ht="26.4">
      <c r="A459" s="22">
        <v>52</v>
      </c>
      <c r="B459" s="10" t="s">
        <v>5387</v>
      </c>
      <c r="C459" s="10" t="s">
        <v>3334</v>
      </c>
      <c r="D459" s="22">
        <v>0.5</v>
      </c>
      <c r="E459" s="10" t="s">
        <v>5671</v>
      </c>
      <c r="F459" s="10" t="s">
        <v>5643</v>
      </c>
      <c r="G459" s="281" t="s">
        <v>5251</v>
      </c>
      <c r="H459" s="10" t="s">
        <v>4796</v>
      </c>
      <c r="I459" s="279"/>
    </row>
    <row r="460" spans="1:9" s="282" customFormat="1" ht="39.6">
      <c r="A460" s="22">
        <v>53</v>
      </c>
      <c r="B460" s="10" t="s">
        <v>5406</v>
      </c>
      <c r="C460" s="10" t="s">
        <v>3334</v>
      </c>
      <c r="D460" s="22">
        <v>0.5</v>
      </c>
      <c r="E460" s="10" t="s">
        <v>5672</v>
      </c>
      <c r="F460" s="283" t="s">
        <v>5641</v>
      </c>
      <c r="G460" s="281" t="s">
        <v>5251</v>
      </c>
      <c r="H460" s="10" t="s">
        <v>4796</v>
      </c>
      <c r="I460" s="279"/>
    </row>
    <row r="461" spans="1:9" s="282" customFormat="1" ht="26.4">
      <c r="A461" s="22">
        <v>54</v>
      </c>
      <c r="B461" s="10" t="s">
        <v>5417</v>
      </c>
      <c r="C461" s="10" t="s">
        <v>3334</v>
      </c>
      <c r="D461" s="22">
        <v>0.5</v>
      </c>
      <c r="E461" s="10" t="s">
        <v>5673</v>
      </c>
      <c r="F461" s="10" t="s">
        <v>5643</v>
      </c>
      <c r="G461" s="281" t="s">
        <v>5251</v>
      </c>
      <c r="H461" s="10" t="s">
        <v>4796</v>
      </c>
      <c r="I461" s="279"/>
    </row>
    <row r="462" spans="1:9" s="282" customFormat="1" ht="39.6">
      <c r="A462" s="22">
        <v>55</v>
      </c>
      <c r="B462" s="10" t="s">
        <v>5395</v>
      </c>
      <c r="C462" s="10" t="s">
        <v>3334</v>
      </c>
      <c r="D462" s="22">
        <v>0.3</v>
      </c>
      <c r="E462" s="10" t="s">
        <v>5674</v>
      </c>
      <c r="F462" s="283" t="s">
        <v>5641</v>
      </c>
      <c r="G462" s="281" t="s">
        <v>5251</v>
      </c>
      <c r="H462" s="10" t="s">
        <v>4796</v>
      </c>
      <c r="I462" s="279"/>
    </row>
    <row r="463" spans="1:9" s="282" customFormat="1" ht="26.4">
      <c r="A463" s="22">
        <v>56</v>
      </c>
      <c r="B463" s="10" t="s">
        <v>5406</v>
      </c>
      <c r="C463" s="10" t="s">
        <v>3334</v>
      </c>
      <c r="D463" s="22">
        <v>0.3</v>
      </c>
      <c r="E463" s="10" t="s">
        <v>5675</v>
      </c>
      <c r="F463" s="283" t="s">
        <v>5641</v>
      </c>
      <c r="G463" s="281" t="s">
        <v>5251</v>
      </c>
      <c r="H463" s="10" t="s">
        <v>4796</v>
      </c>
      <c r="I463" s="279"/>
    </row>
    <row r="464" spans="1:9" s="282" customFormat="1" ht="29.25" customHeight="1">
      <c r="A464" s="22">
        <v>57</v>
      </c>
      <c r="B464" s="10" t="s">
        <v>5417</v>
      </c>
      <c r="C464" s="10" t="s">
        <v>3334</v>
      </c>
      <c r="D464" s="22">
        <v>0.3</v>
      </c>
      <c r="E464" s="10" t="s">
        <v>5676</v>
      </c>
      <c r="F464" s="283" t="s">
        <v>5641</v>
      </c>
      <c r="G464" s="281" t="s">
        <v>5251</v>
      </c>
      <c r="H464" s="10" t="s">
        <v>4796</v>
      </c>
      <c r="I464" s="279"/>
    </row>
    <row r="465" spans="1:9" s="282" customFormat="1" ht="39.6">
      <c r="A465" s="22">
        <v>58</v>
      </c>
      <c r="B465" s="10" t="s">
        <v>5395</v>
      </c>
      <c r="C465" s="10" t="s">
        <v>3334</v>
      </c>
      <c r="D465" s="22" t="s">
        <v>5412</v>
      </c>
      <c r="E465" s="10" t="s">
        <v>5677</v>
      </c>
      <c r="F465" s="10" t="s">
        <v>4828</v>
      </c>
      <c r="G465" s="281" t="s">
        <v>5670</v>
      </c>
      <c r="H465" s="10" t="s">
        <v>4796</v>
      </c>
      <c r="I465" s="279"/>
    </row>
    <row r="466" spans="1:9" s="282" customFormat="1" ht="39.6">
      <c r="A466" s="22">
        <v>59</v>
      </c>
      <c r="B466" s="10" t="s">
        <v>5406</v>
      </c>
      <c r="C466" s="10" t="s">
        <v>3334</v>
      </c>
      <c r="D466" s="22" t="s">
        <v>5412</v>
      </c>
      <c r="E466" s="10" t="s">
        <v>5678</v>
      </c>
      <c r="F466" s="10" t="s">
        <v>4828</v>
      </c>
      <c r="G466" s="281" t="s">
        <v>5679</v>
      </c>
      <c r="H466" s="10" t="s">
        <v>4796</v>
      </c>
      <c r="I466" s="279"/>
    </row>
    <row r="467" spans="1:9" s="282" customFormat="1" ht="39.6">
      <c r="A467" s="22">
        <v>60</v>
      </c>
      <c r="B467" s="10" t="s">
        <v>5417</v>
      </c>
      <c r="C467" s="10" t="s">
        <v>3334</v>
      </c>
      <c r="D467" s="22" t="s">
        <v>5412</v>
      </c>
      <c r="E467" s="10" t="s">
        <v>5680</v>
      </c>
      <c r="F467" s="10" t="s">
        <v>4828</v>
      </c>
      <c r="G467" s="281" t="s">
        <v>5679</v>
      </c>
      <c r="H467" s="10" t="s">
        <v>4796</v>
      </c>
      <c r="I467" s="279"/>
    </row>
    <row r="468" spans="1:9" s="282" customFormat="1" ht="26.4">
      <c r="A468" s="22">
        <v>61</v>
      </c>
      <c r="B468" s="10" t="s">
        <v>5387</v>
      </c>
      <c r="C468" s="10" t="s">
        <v>3334</v>
      </c>
      <c r="D468" s="22">
        <v>0.5</v>
      </c>
      <c r="E468" s="10" t="s">
        <v>5681</v>
      </c>
      <c r="F468" s="10" t="s">
        <v>5661</v>
      </c>
      <c r="G468" s="281" t="s">
        <v>5251</v>
      </c>
      <c r="H468" s="10" t="s">
        <v>4796</v>
      </c>
      <c r="I468" s="279"/>
    </row>
    <row r="469" spans="1:9" s="282" customFormat="1" ht="26.4">
      <c r="A469" s="22">
        <v>62</v>
      </c>
      <c r="B469" s="10" t="s">
        <v>5387</v>
      </c>
      <c r="C469" s="10" t="s">
        <v>3334</v>
      </c>
      <c r="D469" s="22">
        <v>0.5</v>
      </c>
      <c r="E469" s="10" t="s">
        <v>5681</v>
      </c>
      <c r="F469" s="10" t="s">
        <v>5661</v>
      </c>
      <c r="G469" s="281" t="s">
        <v>5251</v>
      </c>
      <c r="H469" s="10" t="s">
        <v>4796</v>
      </c>
      <c r="I469" s="279"/>
    </row>
    <row r="470" spans="1:9" s="282" customFormat="1" ht="52.8">
      <c r="A470" s="22">
        <v>63</v>
      </c>
      <c r="B470" s="10" t="s">
        <v>5387</v>
      </c>
      <c r="C470" s="10" t="s">
        <v>3334</v>
      </c>
      <c r="D470" s="22">
        <v>0.5</v>
      </c>
      <c r="E470" s="10" t="s">
        <v>5682</v>
      </c>
      <c r="F470" s="10" t="s">
        <v>4925</v>
      </c>
      <c r="G470" s="281" t="s">
        <v>5251</v>
      </c>
      <c r="H470" s="10" t="s">
        <v>4796</v>
      </c>
      <c r="I470" s="279"/>
    </row>
    <row r="471" spans="1:9" s="282" customFormat="1" ht="26.4">
      <c r="A471" s="22">
        <v>64</v>
      </c>
      <c r="B471" s="10" t="s">
        <v>5395</v>
      </c>
      <c r="C471" s="10" t="s">
        <v>3334</v>
      </c>
      <c r="D471" s="22">
        <v>0.5</v>
      </c>
      <c r="E471" s="10" t="s">
        <v>5683</v>
      </c>
      <c r="F471" s="10" t="s">
        <v>5661</v>
      </c>
      <c r="G471" s="281" t="s">
        <v>5251</v>
      </c>
      <c r="H471" s="10" t="s">
        <v>4796</v>
      </c>
      <c r="I471" s="279"/>
    </row>
    <row r="472" spans="1:9" s="282" customFormat="1" ht="26.4">
      <c r="A472" s="22">
        <v>65</v>
      </c>
      <c r="B472" s="10" t="s">
        <v>5406</v>
      </c>
      <c r="C472" s="10" t="s">
        <v>3334</v>
      </c>
      <c r="D472" s="22">
        <v>0.5</v>
      </c>
      <c r="E472" s="10" t="s">
        <v>5684</v>
      </c>
      <c r="F472" s="10" t="s">
        <v>5661</v>
      </c>
      <c r="G472" s="281" t="s">
        <v>5251</v>
      </c>
      <c r="H472" s="10" t="s">
        <v>4796</v>
      </c>
      <c r="I472" s="279"/>
    </row>
    <row r="473" spans="1:9" s="282" customFormat="1" ht="26.4">
      <c r="A473" s="22">
        <v>66</v>
      </c>
      <c r="B473" s="10" t="s">
        <v>5417</v>
      </c>
      <c r="C473" s="10" t="s">
        <v>3334</v>
      </c>
      <c r="D473" s="22">
        <v>0.3</v>
      </c>
      <c r="E473" s="10" t="s">
        <v>5685</v>
      </c>
      <c r="F473" s="10" t="s">
        <v>5661</v>
      </c>
      <c r="G473" s="281" t="s">
        <v>5251</v>
      </c>
      <c r="H473" s="10" t="s">
        <v>4796</v>
      </c>
      <c r="I473" s="279"/>
    </row>
    <row r="474" spans="1:9" s="282" customFormat="1" ht="26.4">
      <c r="A474" s="22">
        <v>67</v>
      </c>
      <c r="B474" s="10" t="s">
        <v>5449</v>
      </c>
      <c r="C474" s="10" t="s">
        <v>3334</v>
      </c>
      <c r="D474" s="22">
        <v>0.3</v>
      </c>
      <c r="E474" s="10" t="s">
        <v>5685</v>
      </c>
      <c r="F474" s="10" t="s">
        <v>5661</v>
      </c>
      <c r="G474" s="281" t="s">
        <v>5251</v>
      </c>
      <c r="H474" s="10" t="s">
        <v>4796</v>
      </c>
      <c r="I474" s="279"/>
    </row>
    <row r="475" spans="1:9" s="282" customFormat="1" ht="39.6">
      <c r="A475" s="22">
        <v>68</v>
      </c>
      <c r="B475" s="10" t="s">
        <v>5387</v>
      </c>
      <c r="C475" s="10" t="s">
        <v>3334</v>
      </c>
      <c r="D475" s="22">
        <v>0.3</v>
      </c>
      <c r="E475" s="10" t="s">
        <v>5686</v>
      </c>
      <c r="F475" s="283" t="s">
        <v>5641</v>
      </c>
      <c r="G475" s="281" t="s">
        <v>5251</v>
      </c>
      <c r="H475" s="10" t="s">
        <v>4796</v>
      </c>
      <c r="I475" s="279"/>
    </row>
    <row r="476" spans="1:9" s="282" customFormat="1" ht="26.4">
      <c r="A476" s="22">
        <v>69</v>
      </c>
      <c r="B476" s="10" t="s">
        <v>5387</v>
      </c>
      <c r="C476" s="10" t="s">
        <v>3334</v>
      </c>
      <c r="D476" s="22">
        <v>0.3</v>
      </c>
      <c r="E476" s="10" t="s">
        <v>5687</v>
      </c>
      <c r="F476" s="10" t="s">
        <v>5661</v>
      </c>
      <c r="G476" s="281" t="s">
        <v>5251</v>
      </c>
      <c r="H476" s="10" t="s">
        <v>4796</v>
      </c>
      <c r="I476" s="279"/>
    </row>
    <row r="477" spans="1:9" s="282" customFormat="1" ht="26.4">
      <c r="A477" s="22">
        <v>70</v>
      </c>
      <c r="B477" s="10" t="s">
        <v>5387</v>
      </c>
      <c r="C477" s="10" t="s">
        <v>3334</v>
      </c>
      <c r="D477" s="22">
        <v>0.5</v>
      </c>
      <c r="E477" s="10" t="s">
        <v>5688</v>
      </c>
      <c r="F477" s="10" t="s">
        <v>5661</v>
      </c>
      <c r="G477" s="281" t="s">
        <v>5251</v>
      </c>
      <c r="H477" s="10" t="s">
        <v>4796</v>
      </c>
      <c r="I477" s="279"/>
    </row>
    <row r="478" spans="1:9" s="282" customFormat="1" ht="26.4">
      <c r="A478" s="22"/>
      <c r="B478" s="10" t="s">
        <v>4816</v>
      </c>
      <c r="C478" s="10">
        <v>70</v>
      </c>
      <c r="D478" s="22" t="s">
        <v>5689</v>
      </c>
      <c r="E478" s="10"/>
      <c r="F478" s="10"/>
      <c r="G478" s="281"/>
      <c r="H478" s="10"/>
      <c r="I478" s="279"/>
    </row>
    <row r="479" spans="1:9" s="282" customFormat="1" ht="26.4">
      <c r="A479" s="22"/>
      <c r="B479" s="10" t="s">
        <v>5690</v>
      </c>
      <c r="C479" s="283">
        <v>248</v>
      </c>
      <c r="D479" s="290" t="s">
        <v>5691</v>
      </c>
      <c r="E479" s="10"/>
      <c r="F479" s="10"/>
      <c r="G479" s="281"/>
      <c r="H479" s="10"/>
      <c r="I479" s="279"/>
    </row>
    <row r="480" spans="1:9" s="282" customFormat="1">
      <c r="A480" s="1858" t="s">
        <v>5692</v>
      </c>
      <c r="B480" s="1866"/>
      <c r="C480" s="1866"/>
      <c r="D480" s="1866"/>
      <c r="E480" s="1866"/>
      <c r="F480" s="1866"/>
      <c r="G480" s="1866"/>
      <c r="H480" s="10"/>
      <c r="I480" s="279"/>
    </row>
    <row r="481" spans="1:9" s="282" customFormat="1" ht="39.6">
      <c r="A481" s="22">
        <v>1</v>
      </c>
      <c r="B481" s="10" t="s">
        <v>5693</v>
      </c>
      <c r="C481" s="10" t="s">
        <v>82</v>
      </c>
      <c r="D481" s="22">
        <v>3</v>
      </c>
      <c r="E481" s="10" t="s">
        <v>5694</v>
      </c>
      <c r="F481" s="283" t="s">
        <v>4996</v>
      </c>
      <c r="G481" s="281" t="s">
        <v>5695</v>
      </c>
      <c r="H481" s="10" t="s">
        <v>4796</v>
      </c>
      <c r="I481" s="279"/>
    </row>
    <row r="482" spans="1:9" s="282" customFormat="1" ht="38.25" customHeight="1">
      <c r="A482" s="22">
        <v>2</v>
      </c>
      <c r="B482" s="10" t="s">
        <v>5696</v>
      </c>
      <c r="C482" s="10" t="s">
        <v>82</v>
      </c>
      <c r="D482" s="22">
        <v>1</v>
      </c>
      <c r="E482" s="10" t="s">
        <v>5697</v>
      </c>
      <c r="F482" s="283" t="s">
        <v>4996</v>
      </c>
      <c r="G482" s="281" t="s">
        <v>5698</v>
      </c>
      <c r="H482" s="10" t="s">
        <v>4796</v>
      </c>
      <c r="I482" s="279"/>
    </row>
    <row r="483" spans="1:9" s="282" customFormat="1" ht="26.4">
      <c r="A483" s="22">
        <v>3</v>
      </c>
      <c r="B483" s="10" t="s">
        <v>5699</v>
      </c>
      <c r="C483" s="10" t="s">
        <v>82</v>
      </c>
      <c r="D483" s="22">
        <v>2</v>
      </c>
      <c r="E483" s="10" t="s">
        <v>5700</v>
      </c>
      <c r="F483" s="10" t="s">
        <v>4870</v>
      </c>
      <c r="G483" s="281" t="s">
        <v>5698</v>
      </c>
      <c r="H483" s="10" t="s">
        <v>4796</v>
      </c>
      <c r="I483" s="279"/>
    </row>
    <row r="484" spans="1:9" s="282" customFormat="1" ht="26.4">
      <c r="A484" s="22">
        <v>4</v>
      </c>
      <c r="B484" s="10" t="s">
        <v>5701</v>
      </c>
      <c r="C484" s="10" t="s">
        <v>82</v>
      </c>
      <c r="D484" s="22">
        <v>3</v>
      </c>
      <c r="E484" s="10" t="s">
        <v>5702</v>
      </c>
      <c r="F484" s="10" t="s">
        <v>4870</v>
      </c>
      <c r="G484" s="281" t="s">
        <v>5382</v>
      </c>
      <c r="H484" s="10" t="s">
        <v>4796</v>
      </c>
      <c r="I484" s="279"/>
    </row>
    <row r="485" spans="1:9" s="282" customFormat="1" ht="52.8">
      <c r="A485" s="22">
        <v>5</v>
      </c>
      <c r="B485" s="10" t="s">
        <v>5703</v>
      </c>
      <c r="C485" s="10" t="s">
        <v>82</v>
      </c>
      <c r="D485" s="22">
        <v>3</v>
      </c>
      <c r="E485" s="10" t="s">
        <v>5704</v>
      </c>
      <c r="F485" s="10" t="s">
        <v>4870</v>
      </c>
      <c r="G485" s="281" t="s">
        <v>5251</v>
      </c>
      <c r="H485" s="10" t="s">
        <v>4796</v>
      </c>
      <c r="I485" s="279"/>
    </row>
    <row r="486" spans="1:9" s="282" customFormat="1" ht="52.8">
      <c r="A486" s="22">
        <v>6</v>
      </c>
      <c r="B486" s="10" t="s">
        <v>5705</v>
      </c>
      <c r="C486" s="10" t="s">
        <v>5706</v>
      </c>
      <c r="D486" s="22">
        <v>4</v>
      </c>
      <c r="E486" s="10" t="s">
        <v>5707</v>
      </c>
      <c r="F486" s="10" t="s">
        <v>5708</v>
      </c>
      <c r="G486" s="281" t="s">
        <v>5251</v>
      </c>
      <c r="H486" s="10" t="s">
        <v>4796</v>
      </c>
      <c r="I486" s="279"/>
    </row>
    <row r="487" spans="1:9" s="282" customFormat="1" ht="39.6">
      <c r="A487" s="22">
        <v>7</v>
      </c>
      <c r="B487" s="10" t="s">
        <v>5709</v>
      </c>
      <c r="C487" s="10" t="s">
        <v>82</v>
      </c>
      <c r="D487" s="22" t="s">
        <v>5206</v>
      </c>
      <c r="E487" s="10" t="s">
        <v>5710</v>
      </c>
      <c r="F487" s="285" t="s">
        <v>5289</v>
      </c>
      <c r="G487" s="281" t="s">
        <v>5711</v>
      </c>
      <c r="H487" s="10" t="s">
        <v>4796</v>
      </c>
      <c r="I487" s="279"/>
    </row>
    <row r="488" spans="1:9" s="282" customFormat="1" ht="52.8">
      <c r="A488" s="22">
        <v>8</v>
      </c>
      <c r="B488" s="10" t="s">
        <v>5712</v>
      </c>
      <c r="C488" s="10" t="s">
        <v>82</v>
      </c>
      <c r="D488" s="22" t="s">
        <v>5713</v>
      </c>
      <c r="E488" s="10" t="s">
        <v>5714</v>
      </c>
      <c r="F488" s="283" t="s">
        <v>5279</v>
      </c>
      <c r="G488" s="281" t="s">
        <v>5715</v>
      </c>
      <c r="H488" s="10" t="s">
        <v>4796</v>
      </c>
      <c r="I488" s="279"/>
    </row>
    <row r="489" spans="1:9" s="282" customFormat="1" ht="39.6">
      <c r="A489" s="22">
        <v>9</v>
      </c>
      <c r="B489" s="10" t="s">
        <v>5716</v>
      </c>
      <c r="C489" s="10" t="s">
        <v>82</v>
      </c>
      <c r="D489" s="22">
        <v>3</v>
      </c>
      <c r="E489" s="10" t="s">
        <v>5717</v>
      </c>
      <c r="F489" s="10" t="s">
        <v>4874</v>
      </c>
      <c r="G489" s="281" t="s">
        <v>5251</v>
      </c>
      <c r="H489" s="10" t="s">
        <v>4796</v>
      </c>
      <c r="I489" s="279"/>
    </row>
    <row r="490" spans="1:9" s="282" customFormat="1" ht="40.799999999999997">
      <c r="A490" s="22">
        <v>10</v>
      </c>
      <c r="B490" s="10" t="s">
        <v>5718</v>
      </c>
      <c r="C490" s="10" t="s">
        <v>82</v>
      </c>
      <c r="D490" s="22">
        <v>2</v>
      </c>
      <c r="E490" s="10" t="s">
        <v>5719</v>
      </c>
      <c r="F490" s="10" t="s">
        <v>5354</v>
      </c>
      <c r="G490" s="281" t="s">
        <v>5251</v>
      </c>
      <c r="H490" s="10" t="s">
        <v>4796</v>
      </c>
      <c r="I490" s="279"/>
    </row>
    <row r="491" spans="1:9" s="282" customFormat="1" ht="52.8">
      <c r="A491" s="22">
        <v>11</v>
      </c>
      <c r="B491" s="10" t="s">
        <v>5720</v>
      </c>
      <c r="C491" s="10" t="s">
        <v>82</v>
      </c>
      <c r="D491" s="22" t="s">
        <v>5206</v>
      </c>
      <c r="E491" s="10" t="s">
        <v>5721</v>
      </c>
      <c r="F491" s="10" t="s">
        <v>5722</v>
      </c>
      <c r="G491" s="281" t="s">
        <v>5410</v>
      </c>
      <c r="H491" s="10" t="s">
        <v>4796</v>
      </c>
      <c r="I491" s="279"/>
    </row>
    <row r="492" spans="1:9" s="282" customFormat="1" ht="52.8">
      <c r="A492" s="22">
        <v>12</v>
      </c>
      <c r="B492" s="10" t="s">
        <v>5723</v>
      </c>
      <c r="C492" s="10" t="s">
        <v>82</v>
      </c>
      <c r="D492" s="22">
        <v>1</v>
      </c>
      <c r="E492" s="10" t="s">
        <v>5724</v>
      </c>
      <c r="F492" s="283" t="s">
        <v>5725</v>
      </c>
      <c r="G492" s="281" t="s">
        <v>5251</v>
      </c>
      <c r="H492" s="10" t="s">
        <v>4796</v>
      </c>
      <c r="I492" s="279"/>
    </row>
    <row r="493" spans="1:9" s="282" customFormat="1" ht="26.4">
      <c r="A493" s="22">
        <v>13</v>
      </c>
      <c r="B493" s="10" t="s">
        <v>5726</v>
      </c>
      <c r="C493" s="10" t="s">
        <v>82</v>
      </c>
      <c r="D493" s="22">
        <v>0.5</v>
      </c>
      <c r="E493" s="10" t="s">
        <v>5727</v>
      </c>
      <c r="F493" s="10" t="s">
        <v>5708</v>
      </c>
      <c r="G493" s="281" t="s">
        <v>5251</v>
      </c>
      <c r="H493" s="10" t="s">
        <v>4796</v>
      </c>
      <c r="I493" s="279"/>
    </row>
    <row r="494" spans="1:9" s="282" customFormat="1" ht="26.4">
      <c r="A494" s="22">
        <v>14</v>
      </c>
      <c r="B494" s="10" t="s">
        <v>5728</v>
      </c>
      <c r="C494" s="10" t="s">
        <v>82</v>
      </c>
      <c r="D494" s="22">
        <v>5</v>
      </c>
      <c r="E494" s="10" t="s">
        <v>5729</v>
      </c>
      <c r="F494" s="10" t="s">
        <v>4874</v>
      </c>
      <c r="G494" s="281" t="s">
        <v>5251</v>
      </c>
      <c r="H494" s="10" t="s">
        <v>4796</v>
      </c>
      <c r="I494" s="279"/>
    </row>
    <row r="495" spans="1:9" s="282" customFormat="1" ht="26.4">
      <c r="A495" s="22">
        <v>15</v>
      </c>
      <c r="B495" s="10" t="s">
        <v>5730</v>
      </c>
      <c r="C495" s="10" t="s">
        <v>82</v>
      </c>
      <c r="D495" s="22">
        <v>3</v>
      </c>
      <c r="E495" s="10" t="s">
        <v>5731</v>
      </c>
      <c r="F495" s="10" t="s">
        <v>5534</v>
      </c>
      <c r="G495" s="281" t="s">
        <v>5429</v>
      </c>
      <c r="H495" s="10" t="s">
        <v>4796</v>
      </c>
      <c r="I495" s="279"/>
    </row>
    <row r="496" spans="1:9" s="282" customFormat="1" ht="39.6">
      <c r="A496" s="22">
        <v>16</v>
      </c>
      <c r="B496" s="10" t="s">
        <v>5732</v>
      </c>
      <c r="C496" s="10" t="s">
        <v>82</v>
      </c>
      <c r="D496" s="22">
        <v>3</v>
      </c>
      <c r="E496" s="10" t="s">
        <v>5733</v>
      </c>
      <c r="F496" s="283" t="s">
        <v>5174</v>
      </c>
      <c r="G496" s="281" t="s">
        <v>5382</v>
      </c>
      <c r="H496" s="10" t="s">
        <v>4796</v>
      </c>
      <c r="I496" s="279"/>
    </row>
    <row r="497" spans="1:9" s="282" customFormat="1" ht="39.6">
      <c r="A497" s="22">
        <v>17</v>
      </c>
      <c r="B497" s="10" t="s">
        <v>5734</v>
      </c>
      <c r="C497" s="10" t="s">
        <v>82</v>
      </c>
      <c r="D497" s="22" t="s">
        <v>5713</v>
      </c>
      <c r="E497" s="10" t="s">
        <v>5735</v>
      </c>
      <c r="F497" s="10" t="s">
        <v>4921</v>
      </c>
      <c r="G497" s="281" t="s">
        <v>5736</v>
      </c>
      <c r="H497" s="10" t="s">
        <v>4796</v>
      </c>
      <c r="I497" s="279"/>
    </row>
    <row r="498" spans="1:9" s="282" customFormat="1" ht="39.6">
      <c r="A498" s="22">
        <v>18</v>
      </c>
      <c r="B498" s="10" t="s">
        <v>5737</v>
      </c>
      <c r="C498" s="10" t="s">
        <v>82</v>
      </c>
      <c r="D498" s="22" t="s">
        <v>5713</v>
      </c>
      <c r="E498" s="10" t="s">
        <v>5738</v>
      </c>
      <c r="F498" s="10" t="s">
        <v>4921</v>
      </c>
      <c r="G498" s="281" t="s">
        <v>5739</v>
      </c>
      <c r="H498" s="10" t="s">
        <v>4796</v>
      </c>
      <c r="I498" s="279"/>
    </row>
    <row r="499" spans="1:9" s="282" customFormat="1" ht="39.6">
      <c r="A499" s="22">
        <v>19</v>
      </c>
      <c r="B499" s="10" t="s">
        <v>5740</v>
      </c>
      <c r="C499" s="10" t="s">
        <v>82</v>
      </c>
      <c r="D499" s="22" t="s">
        <v>5713</v>
      </c>
      <c r="E499" s="10" t="s">
        <v>5735</v>
      </c>
      <c r="F499" s="10" t="s">
        <v>4921</v>
      </c>
      <c r="G499" s="281" t="s">
        <v>5739</v>
      </c>
      <c r="H499" s="10" t="s">
        <v>4796</v>
      </c>
      <c r="I499" s="279"/>
    </row>
    <row r="500" spans="1:9" s="282" customFormat="1" ht="39.6">
      <c r="A500" s="22">
        <v>20</v>
      </c>
      <c r="B500" s="10" t="s">
        <v>5741</v>
      </c>
      <c r="C500" s="10" t="s">
        <v>82</v>
      </c>
      <c r="D500" s="22" t="s">
        <v>5006</v>
      </c>
      <c r="E500" s="10" t="s">
        <v>5735</v>
      </c>
      <c r="F500" s="10" t="s">
        <v>4921</v>
      </c>
      <c r="G500" s="281" t="s">
        <v>5739</v>
      </c>
      <c r="H500" s="10" t="s">
        <v>4796</v>
      </c>
      <c r="I500" s="279"/>
    </row>
    <row r="501" spans="1:9" s="282" customFormat="1" ht="39.6">
      <c r="A501" s="22">
        <v>21</v>
      </c>
      <c r="B501" s="10" t="s">
        <v>5742</v>
      </c>
      <c r="C501" s="10" t="s">
        <v>82</v>
      </c>
      <c r="D501" s="22" t="s">
        <v>5006</v>
      </c>
      <c r="E501" s="10" t="s">
        <v>5735</v>
      </c>
      <c r="F501" s="10" t="s">
        <v>4921</v>
      </c>
      <c r="G501" s="281" t="s">
        <v>5739</v>
      </c>
      <c r="H501" s="10" t="s">
        <v>4796</v>
      </c>
      <c r="I501" s="279"/>
    </row>
    <row r="502" spans="1:9" s="282" customFormat="1" ht="39.6">
      <c r="A502" s="22">
        <v>22</v>
      </c>
      <c r="B502" s="10" t="s">
        <v>5743</v>
      </c>
      <c r="C502" s="10" t="s">
        <v>82</v>
      </c>
      <c r="D502" s="22" t="s">
        <v>5006</v>
      </c>
      <c r="E502" s="10" t="s">
        <v>5735</v>
      </c>
      <c r="F502" s="10" t="s">
        <v>4921</v>
      </c>
      <c r="G502" s="281" t="s">
        <v>5739</v>
      </c>
      <c r="H502" s="10" t="s">
        <v>4796</v>
      </c>
      <c r="I502" s="279"/>
    </row>
    <row r="503" spans="1:9" s="282" customFormat="1" ht="39.6">
      <c r="A503" s="22">
        <v>23</v>
      </c>
      <c r="B503" s="10" t="s">
        <v>5744</v>
      </c>
      <c r="C503" s="10" t="s">
        <v>82</v>
      </c>
      <c r="D503" s="22" t="s">
        <v>5745</v>
      </c>
      <c r="E503" s="10" t="s">
        <v>5735</v>
      </c>
      <c r="F503" s="10" t="s">
        <v>4921</v>
      </c>
      <c r="G503" s="281" t="s">
        <v>5739</v>
      </c>
      <c r="H503" s="10" t="s">
        <v>4796</v>
      </c>
      <c r="I503" s="279"/>
    </row>
    <row r="504" spans="1:9" s="282" customFormat="1" ht="39.6">
      <c r="A504" s="22">
        <v>24</v>
      </c>
      <c r="B504" s="10" t="s">
        <v>5746</v>
      </c>
      <c r="C504" s="10" t="s">
        <v>82</v>
      </c>
      <c r="D504" s="22" t="s">
        <v>5713</v>
      </c>
      <c r="E504" s="10" t="s">
        <v>5735</v>
      </c>
      <c r="F504" s="10" t="s">
        <v>4921</v>
      </c>
      <c r="G504" s="281" t="s">
        <v>5739</v>
      </c>
      <c r="H504" s="10" t="s">
        <v>4796</v>
      </c>
      <c r="I504" s="279"/>
    </row>
    <row r="505" spans="1:9" s="282" customFormat="1" ht="26.4">
      <c r="A505" s="22">
        <v>25</v>
      </c>
      <c r="B505" s="10" t="s">
        <v>5747</v>
      </c>
      <c r="C505" s="10" t="s">
        <v>82</v>
      </c>
      <c r="D505" s="22">
        <v>1</v>
      </c>
      <c r="E505" s="10" t="s">
        <v>5748</v>
      </c>
      <c r="F505" s="10" t="s">
        <v>5708</v>
      </c>
      <c r="G505" s="281" t="s">
        <v>5749</v>
      </c>
      <c r="H505" s="10" t="s">
        <v>4796</v>
      </c>
      <c r="I505" s="279"/>
    </row>
    <row r="506" spans="1:9" s="282" customFormat="1" ht="39.6">
      <c r="A506" s="22">
        <v>26</v>
      </c>
      <c r="B506" s="10" t="s">
        <v>5750</v>
      </c>
      <c r="C506" s="10" t="s">
        <v>82</v>
      </c>
      <c r="D506" s="22">
        <v>5</v>
      </c>
      <c r="E506" s="10" t="s">
        <v>5751</v>
      </c>
      <c r="F506" s="283" t="s">
        <v>4930</v>
      </c>
      <c r="G506" s="281" t="s">
        <v>5698</v>
      </c>
      <c r="H506" s="10" t="s">
        <v>4796</v>
      </c>
      <c r="I506" s="279"/>
    </row>
    <row r="507" spans="1:9" s="282" customFormat="1" ht="39.6">
      <c r="A507" s="22">
        <v>27</v>
      </c>
      <c r="B507" s="10" t="s">
        <v>5752</v>
      </c>
      <c r="C507" s="10" t="s">
        <v>82</v>
      </c>
      <c r="D507" s="22">
        <v>5</v>
      </c>
      <c r="E507" s="10" t="s">
        <v>5753</v>
      </c>
      <c r="F507" s="10" t="s">
        <v>4874</v>
      </c>
      <c r="G507" s="281" t="s">
        <v>5698</v>
      </c>
      <c r="H507" s="10" t="s">
        <v>4796</v>
      </c>
      <c r="I507" s="279"/>
    </row>
    <row r="508" spans="1:9" s="282" customFormat="1" ht="52.8">
      <c r="A508" s="22">
        <v>28</v>
      </c>
      <c r="B508" s="10" t="s">
        <v>5754</v>
      </c>
      <c r="C508" s="10" t="s">
        <v>82</v>
      </c>
      <c r="D508" s="22" t="s">
        <v>5408</v>
      </c>
      <c r="E508" s="10" t="s">
        <v>5755</v>
      </c>
      <c r="F508" s="10" t="s">
        <v>5708</v>
      </c>
      <c r="G508" s="281" t="s">
        <v>5756</v>
      </c>
      <c r="H508" s="10" t="s">
        <v>4796</v>
      </c>
      <c r="I508" s="279"/>
    </row>
    <row r="509" spans="1:9" s="282" customFormat="1" ht="52.8">
      <c r="A509" s="22">
        <v>29</v>
      </c>
      <c r="B509" s="10" t="s">
        <v>5757</v>
      </c>
      <c r="C509" s="10" t="s">
        <v>82</v>
      </c>
      <c r="D509" s="22">
        <v>0.7</v>
      </c>
      <c r="E509" s="10" t="s">
        <v>5758</v>
      </c>
      <c r="F509" s="283" t="s">
        <v>5008</v>
      </c>
      <c r="G509" s="281" t="s">
        <v>5251</v>
      </c>
      <c r="H509" s="10" t="s">
        <v>4796</v>
      </c>
      <c r="I509" s="279"/>
    </row>
    <row r="510" spans="1:9" s="282" customFormat="1" ht="39.6">
      <c r="A510" s="22">
        <v>30</v>
      </c>
      <c r="B510" s="10" t="s">
        <v>5759</v>
      </c>
      <c r="C510" s="10" t="s">
        <v>82</v>
      </c>
      <c r="D510" s="22" t="s">
        <v>5760</v>
      </c>
      <c r="E510" s="10" t="s">
        <v>5761</v>
      </c>
      <c r="F510" s="10" t="s">
        <v>4921</v>
      </c>
      <c r="G510" s="281" t="s">
        <v>5762</v>
      </c>
      <c r="H510" s="10" t="s">
        <v>4796</v>
      </c>
      <c r="I510" s="279"/>
    </row>
    <row r="511" spans="1:9" s="282" customFormat="1" ht="39.6">
      <c r="A511" s="22">
        <v>31</v>
      </c>
      <c r="B511" s="10" t="s">
        <v>5763</v>
      </c>
      <c r="C511" s="10" t="s">
        <v>82</v>
      </c>
      <c r="D511" s="22" t="s">
        <v>5713</v>
      </c>
      <c r="E511" s="10" t="s">
        <v>5764</v>
      </c>
      <c r="F511" s="10" t="s">
        <v>4921</v>
      </c>
      <c r="G511" s="281" t="s">
        <v>5765</v>
      </c>
      <c r="H511" s="10" t="s">
        <v>4796</v>
      </c>
      <c r="I511" s="279"/>
    </row>
    <row r="512" spans="1:9" s="282" customFormat="1" ht="26.4">
      <c r="A512" s="22">
        <v>32</v>
      </c>
      <c r="B512" s="10" t="s">
        <v>5766</v>
      </c>
      <c r="C512" s="10" t="s">
        <v>82</v>
      </c>
      <c r="D512" s="22">
        <v>5</v>
      </c>
      <c r="E512" s="10" t="s">
        <v>5767</v>
      </c>
      <c r="F512" s="10" t="s">
        <v>5768</v>
      </c>
      <c r="G512" s="281" t="s">
        <v>5769</v>
      </c>
      <c r="H512" s="10" t="s">
        <v>4796</v>
      </c>
      <c r="I512" s="279"/>
    </row>
    <row r="513" spans="1:9" s="282" customFormat="1" ht="39.6">
      <c r="A513" s="22">
        <v>33</v>
      </c>
      <c r="B513" s="10" t="s">
        <v>5770</v>
      </c>
      <c r="C513" s="10" t="s">
        <v>82</v>
      </c>
      <c r="D513" s="22">
        <v>1</v>
      </c>
      <c r="E513" s="10" t="s">
        <v>5771</v>
      </c>
      <c r="F513" s="10" t="s">
        <v>5446</v>
      </c>
      <c r="G513" s="281" t="s">
        <v>5251</v>
      </c>
      <c r="H513" s="10" t="s">
        <v>4796</v>
      </c>
      <c r="I513" s="279"/>
    </row>
    <row r="514" spans="1:9" s="282" customFormat="1" ht="26.4">
      <c r="A514" s="22">
        <v>34</v>
      </c>
      <c r="B514" s="10" t="s">
        <v>5772</v>
      </c>
      <c r="C514" s="10" t="s">
        <v>82</v>
      </c>
      <c r="D514" s="22">
        <v>3</v>
      </c>
      <c r="E514" s="10" t="s">
        <v>5363</v>
      </c>
      <c r="F514" s="10" t="s">
        <v>5364</v>
      </c>
      <c r="G514" s="281" t="s">
        <v>5251</v>
      </c>
      <c r="H514" s="10" t="s">
        <v>4796</v>
      </c>
      <c r="I514" s="279"/>
    </row>
    <row r="515" spans="1:9" s="282" customFormat="1" ht="39.6">
      <c r="A515" s="22">
        <v>35</v>
      </c>
      <c r="B515" s="10" t="s">
        <v>5773</v>
      </c>
      <c r="C515" s="10" t="s">
        <v>82</v>
      </c>
      <c r="D515" s="22">
        <v>5</v>
      </c>
      <c r="E515" s="10" t="s">
        <v>5774</v>
      </c>
      <c r="F515" s="10" t="s">
        <v>5775</v>
      </c>
      <c r="G515" s="281" t="s">
        <v>5251</v>
      </c>
      <c r="H515" s="10" t="s">
        <v>4796</v>
      </c>
      <c r="I515" s="279"/>
    </row>
    <row r="516" spans="1:9" s="282" customFormat="1" ht="32.25" customHeight="1">
      <c r="A516" s="22">
        <v>36</v>
      </c>
      <c r="B516" s="10" t="s">
        <v>5776</v>
      </c>
      <c r="C516" s="10" t="s">
        <v>82</v>
      </c>
      <c r="D516" s="22">
        <v>5</v>
      </c>
      <c r="E516" s="10" t="s">
        <v>5777</v>
      </c>
      <c r="F516" s="10" t="s">
        <v>5778</v>
      </c>
      <c r="G516" s="281" t="s">
        <v>5769</v>
      </c>
      <c r="H516" s="10" t="s">
        <v>4796</v>
      </c>
      <c r="I516" s="279"/>
    </row>
    <row r="517" spans="1:9" s="282" customFormat="1" ht="39.6">
      <c r="A517" s="22">
        <v>37</v>
      </c>
      <c r="B517" s="10" t="s">
        <v>5779</v>
      </c>
      <c r="C517" s="10" t="s">
        <v>82</v>
      </c>
      <c r="D517" s="22" t="s">
        <v>5270</v>
      </c>
      <c r="E517" s="10" t="s">
        <v>5780</v>
      </c>
      <c r="F517" s="10" t="s">
        <v>4824</v>
      </c>
      <c r="G517" s="281" t="s">
        <v>5781</v>
      </c>
      <c r="H517" s="10" t="s">
        <v>4796</v>
      </c>
      <c r="I517" s="279"/>
    </row>
    <row r="518" spans="1:9" s="282" customFormat="1" ht="39.6">
      <c r="A518" s="22">
        <v>38</v>
      </c>
      <c r="B518" s="10" t="s">
        <v>5782</v>
      </c>
      <c r="C518" s="10" t="s">
        <v>82</v>
      </c>
      <c r="D518" s="22">
        <v>51</v>
      </c>
      <c r="E518" s="10" t="s">
        <v>5783</v>
      </c>
      <c r="F518" s="285" t="s">
        <v>4975</v>
      </c>
      <c r="G518" s="281" t="s">
        <v>5784</v>
      </c>
      <c r="H518" s="10" t="s">
        <v>4796</v>
      </c>
      <c r="I518" s="279"/>
    </row>
    <row r="519" spans="1:9" s="282" customFormat="1" ht="26.4">
      <c r="A519" s="22"/>
      <c r="B519" s="10" t="s">
        <v>4816</v>
      </c>
      <c r="C519" s="10">
        <v>38</v>
      </c>
      <c r="D519" s="22" t="s">
        <v>5785</v>
      </c>
      <c r="E519" s="10"/>
      <c r="F519" s="10"/>
      <c r="G519" s="281"/>
      <c r="H519" s="10"/>
      <c r="I519" s="279"/>
    </row>
    <row r="520" spans="1:9" s="282" customFormat="1">
      <c r="A520" s="1858" t="s">
        <v>5786</v>
      </c>
      <c r="B520" s="1866"/>
      <c r="C520" s="1866"/>
      <c r="D520" s="1866"/>
      <c r="E520" s="1866"/>
      <c r="F520" s="1866"/>
      <c r="G520" s="1866"/>
      <c r="H520" s="10"/>
      <c r="I520" s="279"/>
    </row>
    <row r="521" spans="1:9" s="282" customFormat="1" ht="39.6">
      <c r="A521" s="22">
        <v>1</v>
      </c>
      <c r="B521" s="10" t="s">
        <v>5787</v>
      </c>
      <c r="C521" s="10"/>
      <c r="D521" s="22">
        <v>34</v>
      </c>
      <c r="E521" s="10" t="s">
        <v>5788</v>
      </c>
      <c r="F521" s="285" t="s">
        <v>4975</v>
      </c>
      <c r="G521" s="281" t="s">
        <v>5789</v>
      </c>
      <c r="H521" s="10" t="s">
        <v>4796</v>
      </c>
      <c r="I521" s="279"/>
    </row>
    <row r="522" spans="1:9" s="282" customFormat="1" ht="42" customHeight="1">
      <c r="A522" s="22">
        <v>2</v>
      </c>
      <c r="B522" s="10" t="s">
        <v>5790</v>
      </c>
      <c r="C522" s="10"/>
      <c r="D522" s="22">
        <v>65.5</v>
      </c>
      <c r="E522" s="10" t="s">
        <v>5791</v>
      </c>
      <c r="F522" s="285" t="s">
        <v>4975</v>
      </c>
      <c r="G522" s="281" t="s">
        <v>5789</v>
      </c>
      <c r="H522" s="10" t="s">
        <v>4796</v>
      </c>
      <c r="I522" s="279"/>
    </row>
    <row r="523" spans="1:9" s="282" customFormat="1" ht="52.8">
      <c r="A523" s="22">
        <v>3</v>
      </c>
      <c r="B523" s="10" t="s">
        <v>5792</v>
      </c>
      <c r="C523" s="10"/>
      <c r="D523" s="22">
        <v>123.8</v>
      </c>
      <c r="E523" s="10" t="s">
        <v>5793</v>
      </c>
      <c r="F523" s="285" t="s">
        <v>4975</v>
      </c>
      <c r="G523" s="281" t="s">
        <v>5789</v>
      </c>
      <c r="H523" s="10" t="s">
        <v>4796</v>
      </c>
      <c r="I523" s="279"/>
    </row>
    <row r="524" spans="1:9" s="282" customFormat="1" ht="52.8">
      <c r="A524" s="22">
        <v>4</v>
      </c>
      <c r="B524" s="10" t="s">
        <v>5794</v>
      </c>
      <c r="C524" s="10"/>
      <c r="D524" s="22">
        <v>100.5</v>
      </c>
      <c r="E524" s="10" t="s">
        <v>5795</v>
      </c>
      <c r="F524" s="283" t="s">
        <v>5174</v>
      </c>
      <c r="G524" s="281" t="s">
        <v>5796</v>
      </c>
      <c r="H524" s="10" t="s">
        <v>4796</v>
      </c>
      <c r="I524" s="279"/>
    </row>
    <row r="525" spans="1:9" s="282" customFormat="1" ht="39.6">
      <c r="A525" s="22">
        <v>5</v>
      </c>
      <c r="B525" s="10" t="s">
        <v>5797</v>
      </c>
      <c r="C525" s="10"/>
      <c r="D525" s="22">
        <v>29.3</v>
      </c>
      <c r="E525" s="10" t="s">
        <v>5798</v>
      </c>
      <c r="F525" s="283" t="s">
        <v>4930</v>
      </c>
      <c r="G525" s="281" t="s">
        <v>5799</v>
      </c>
      <c r="H525" s="10" t="s">
        <v>4796</v>
      </c>
      <c r="I525" s="279"/>
    </row>
    <row r="526" spans="1:9" s="282" customFormat="1" ht="52.8">
      <c r="A526" s="22">
        <v>6</v>
      </c>
      <c r="B526" s="10" t="s">
        <v>5800</v>
      </c>
      <c r="C526" s="10"/>
      <c r="D526" s="22">
        <v>100</v>
      </c>
      <c r="E526" s="10" t="s">
        <v>5801</v>
      </c>
      <c r="F526" s="285" t="s">
        <v>5084</v>
      </c>
      <c r="G526" s="281" t="s">
        <v>5802</v>
      </c>
      <c r="H526" s="10" t="s">
        <v>4796</v>
      </c>
      <c r="I526" s="279"/>
    </row>
    <row r="527" spans="1:9" s="282" customFormat="1" ht="66">
      <c r="A527" s="22">
        <v>7</v>
      </c>
      <c r="B527" s="10" t="s">
        <v>5803</v>
      </c>
      <c r="C527" s="10"/>
      <c r="D527" s="22">
        <v>128.69999999999999</v>
      </c>
      <c r="E527" s="10" t="s">
        <v>5804</v>
      </c>
      <c r="F527" s="285" t="s">
        <v>5084</v>
      </c>
      <c r="G527" s="281" t="s">
        <v>5802</v>
      </c>
      <c r="H527" s="10" t="s">
        <v>4796</v>
      </c>
      <c r="I527" s="279"/>
    </row>
    <row r="528" spans="1:9" s="282" customFormat="1" ht="52.8">
      <c r="A528" s="22">
        <v>8</v>
      </c>
      <c r="B528" s="10" t="s">
        <v>5805</v>
      </c>
      <c r="C528" s="10"/>
      <c r="D528" s="22">
        <v>136.80000000000001</v>
      </c>
      <c r="E528" s="10" t="s">
        <v>5806</v>
      </c>
      <c r="F528" s="285" t="s">
        <v>5084</v>
      </c>
      <c r="G528" s="281" t="s">
        <v>5802</v>
      </c>
      <c r="H528" s="10" t="s">
        <v>4796</v>
      </c>
      <c r="I528" s="279"/>
    </row>
    <row r="529" spans="1:9" s="282" customFormat="1" ht="52.8">
      <c r="A529" s="22">
        <v>9</v>
      </c>
      <c r="B529" s="10" t="s">
        <v>5807</v>
      </c>
      <c r="C529" s="10"/>
      <c r="D529" s="22">
        <v>161.69999999999999</v>
      </c>
      <c r="E529" s="10" t="s">
        <v>5808</v>
      </c>
      <c r="F529" s="285" t="s">
        <v>5084</v>
      </c>
      <c r="G529" s="281" t="s">
        <v>5802</v>
      </c>
      <c r="H529" s="10" t="s">
        <v>4796</v>
      </c>
      <c r="I529" s="279"/>
    </row>
    <row r="530" spans="1:9" s="282" customFormat="1" ht="39.6">
      <c r="A530" s="22">
        <v>10</v>
      </c>
      <c r="B530" s="10" t="s">
        <v>5809</v>
      </c>
      <c r="C530" s="10"/>
      <c r="D530" s="22">
        <v>148</v>
      </c>
      <c r="E530" s="10" t="s">
        <v>5810</v>
      </c>
      <c r="F530" s="10" t="s">
        <v>5811</v>
      </c>
      <c r="G530" s="281" t="s">
        <v>5812</v>
      </c>
      <c r="H530" s="10" t="s">
        <v>4796</v>
      </c>
      <c r="I530" s="279"/>
    </row>
    <row r="531" spans="1:9" s="282" customFormat="1" ht="39.6">
      <c r="A531" s="22">
        <v>11</v>
      </c>
      <c r="B531" s="10" t="s">
        <v>5813</v>
      </c>
      <c r="C531" s="10"/>
      <c r="D531" s="22">
        <v>98.6</v>
      </c>
      <c r="E531" s="10" t="s">
        <v>5814</v>
      </c>
      <c r="F531" s="10" t="s">
        <v>5811</v>
      </c>
      <c r="G531" s="281" t="s">
        <v>5812</v>
      </c>
      <c r="H531" s="10" t="s">
        <v>4796</v>
      </c>
      <c r="I531" s="279"/>
    </row>
    <row r="532" spans="1:9" s="282" customFormat="1" ht="39.6">
      <c r="A532" s="22">
        <v>12</v>
      </c>
      <c r="B532" s="10" t="s">
        <v>5815</v>
      </c>
      <c r="C532" s="10"/>
      <c r="D532" s="22">
        <v>48</v>
      </c>
      <c r="E532" s="10" t="s">
        <v>5816</v>
      </c>
      <c r="F532" s="10" t="s">
        <v>5811</v>
      </c>
      <c r="G532" s="281" t="s">
        <v>5812</v>
      </c>
      <c r="H532" s="10" t="s">
        <v>4796</v>
      </c>
      <c r="I532" s="279"/>
    </row>
    <row r="533" spans="1:9" s="282" customFormat="1" ht="105.6">
      <c r="A533" s="22">
        <v>13</v>
      </c>
      <c r="B533" s="10" t="s">
        <v>5817</v>
      </c>
      <c r="C533" s="10"/>
      <c r="D533" s="22">
        <v>822.6</v>
      </c>
      <c r="E533" s="10" t="s">
        <v>5818</v>
      </c>
      <c r="F533" s="285" t="s">
        <v>5198</v>
      </c>
      <c r="G533" s="281" t="s">
        <v>5819</v>
      </c>
      <c r="H533" s="10" t="s">
        <v>4796</v>
      </c>
      <c r="I533" s="279"/>
    </row>
    <row r="534" spans="1:9" s="282" customFormat="1" ht="52.8">
      <c r="A534" s="22">
        <v>14</v>
      </c>
      <c r="B534" s="10" t="s">
        <v>5820</v>
      </c>
      <c r="C534" s="10"/>
      <c r="D534" s="22">
        <v>107</v>
      </c>
      <c r="E534" s="10" t="s">
        <v>5821</v>
      </c>
      <c r="F534" s="285" t="s">
        <v>5198</v>
      </c>
      <c r="G534" s="281" t="s">
        <v>5819</v>
      </c>
      <c r="H534" s="10" t="s">
        <v>4796</v>
      </c>
      <c r="I534" s="279"/>
    </row>
    <row r="535" spans="1:9" s="282" customFormat="1" ht="39.6">
      <c r="A535" s="22">
        <v>15</v>
      </c>
      <c r="B535" s="10" t="s">
        <v>5822</v>
      </c>
      <c r="C535" s="10"/>
      <c r="D535" s="22">
        <v>85.2</v>
      </c>
      <c r="E535" s="10" t="s">
        <v>5823</v>
      </c>
      <c r="F535" s="285" t="s">
        <v>5198</v>
      </c>
      <c r="G535" s="281" t="s">
        <v>5819</v>
      </c>
      <c r="H535" s="10" t="s">
        <v>4796</v>
      </c>
      <c r="I535" s="279"/>
    </row>
    <row r="536" spans="1:9" s="282" customFormat="1" ht="92.4">
      <c r="A536" s="22">
        <v>16</v>
      </c>
      <c r="B536" s="10" t="s">
        <v>5824</v>
      </c>
      <c r="C536" s="10"/>
      <c r="D536" s="22">
        <v>281</v>
      </c>
      <c r="E536" s="10" t="s">
        <v>5825</v>
      </c>
      <c r="F536" s="285" t="s">
        <v>5198</v>
      </c>
      <c r="G536" s="281" t="s">
        <v>5819</v>
      </c>
      <c r="H536" s="10" t="s">
        <v>4796</v>
      </c>
      <c r="I536" s="279"/>
    </row>
    <row r="537" spans="1:9" s="282" customFormat="1" ht="52.8">
      <c r="A537" s="22">
        <v>17</v>
      </c>
      <c r="B537" s="10" t="s">
        <v>5826</v>
      </c>
      <c r="C537" s="10"/>
      <c r="D537" s="22">
        <v>75</v>
      </c>
      <c r="E537" s="10" t="s">
        <v>5827</v>
      </c>
      <c r="F537" s="285" t="s">
        <v>5198</v>
      </c>
      <c r="G537" s="281" t="s">
        <v>5819</v>
      </c>
      <c r="H537" s="10" t="s">
        <v>4796</v>
      </c>
      <c r="I537" s="279"/>
    </row>
    <row r="538" spans="1:9" s="282" customFormat="1" ht="39.6">
      <c r="A538" s="22">
        <v>18</v>
      </c>
      <c r="B538" s="10" t="s">
        <v>5828</v>
      </c>
      <c r="C538" s="10"/>
      <c r="D538" s="22">
        <v>20.2</v>
      </c>
      <c r="E538" s="10" t="s">
        <v>5829</v>
      </c>
      <c r="F538" s="10" t="s">
        <v>5830</v>
      </c>
      <c r="G538" s="281" t="s">
        <v>5831</v>
      </c>
      <c r="H538" s="10" t="s">
        <v>4796</v>
      </c>
      <c r="I538" s="279"/>
    </row>
    <row r="539" spans="1:9" s="282" customFormat="1" ht="39.6">
      <c r="A539" s="22">
        <v>19</v>
      </c>
      <c r="B539" s="10" t="s">
        <v>5832</v>
      </c>
      <c r="C539" s="10"/>
      <c r="D539" s="22">
        <v>80.900000000000006</v>
      </c>
      <c r="E539" s="10" t="s">
        <v>5833</v>
      </c>
      <c r="F539" s="285" t="s">
        <v>5289</v>
      </c>
      <c r="G539" s="281" t="s">
        <v>5834</v>
      </c>
      <c r="H539" s="10" t="s">
        <v>4796</v>
      </c>
      <c r="I539" s="279"/>
    </row>
    <row r="540" spans="1:9" s="282" customFormat="1" ht="39.6">
      <c r="A540" s="22">
        <v>20</v>
      </c>
      <c r="B540" s="10" t="s">
        <v>5835</v>
      </c>
      <c r="C540" s="10"/>
      <c r="D540" s="22">
        <v>327.10000000000002</v>
      </c>
      <c r="E540" s="10" t="s">
        <v>5836</v>
      </c>
      <c r="F540" s="285" t="s">
        <v>5289</v>
      </c>
      <c r="G540" s="281" t="s">
        <v>5834</v>
      </c>
      <c r="H540" s="10" t="s">
        <v>4796</v>
      </c>
      <c r="I540" s="279"/>
    </row>
    <row r="541" spans="1:9" s="282" customFormat="1" ht="52.8">
      <c r="A541" s="22">
        <v>21</v>
      </c>
      <c r="B541" s="10" t="s">
        <v>5837</v>
      </c>
      <c r="C541" s="10"/>
      <c r="D541" s="22">
        <v>165</v>
      </c>
      <c r="E541" s="10" t="s">
        <v>5838</v>
      </c>
      <c r="F541" s="285" t="s">
        <v>5289</v>
      </c>
      <c r="G541" s="281" t="s">
        <v>5834</v>
      </c>
      <c r="H541" s="10" t="s">
        <v>4796</v>
      </c>
      <c r="I541" s="279"/>
    </row>
    <row r="542" spans="1:9" s="282" customFormat="1" ht="39.6">
      <c r="A542" s="22">
        <v>22</v>
      </c>
      <c r="B542" s="10" t="s">
        <v>5839</v>
      </c>
      <c r="C542" s="10"/>
      <c r="D542" s="22">
        <v>123</v>
      </c>
      <c r="E542" s="10" t="s">
        <v>5840</v>
      </c>
      <c r="F542" s="285" t="s">
        <v>5289</v>
      </c>
      <c r="G542" s="281" t="s">
        <v>5834</v>
      </c>
      <c r="H542" s="10" t="s">
        <v>4796</v>
      </c>
      <c r="I542" s="279"/>
    </row>
    <row r="543" spans="1:9" s="282" customFormat="1" ht="52.8">
      <c r="A543" s="22">
        <v>23</v>
      </c>
      <c r="B543" s="10" t="s">
        <v>5841</v>
      </c>
      <c r="C543" s="10"/>
      <c r="D543" s="22">
        <v>27.2</v>
      </c>
      <c r="E543" s="10" t="s">
        <v>5842</v>
      </c>
      <c r="F543" s="283" t="s">
        <v>5008</v>
      </c>
      <c r="G543" s="281" t="s">
        <v>5843</v>
      </c>
      <c r="H543" s="10" t="s">
        <v>4796</v>
      </c>
      <c r="I543" s="279"/>
    </row>
    <row r="544" spans="1:9" s="282" customFormat="1" ht="52.8">
      <c r="A544" s="22">
        <v>24</v>
      </c>
      <c r="B544" s="10" t="s">
        <v>5844</v>
      </c>
      <c r="C544" s="10"/>
      <c r="D544" s="22">
        <v>30.6</v>
      </c>
      <c r="E544" s="10" t="s">
        <v>5845</v>
      </c>
      <c r="F544" s="283" t="s">
        <v>5008</v>
      </c>
      <c r="G544" s="281" t="s">
        <v>5843</v>
      </c>
      <c r="H544" s="10" t="s">
        <v>4796</v>
      </c>
      <c r="I544" s="279"/>
    </row>
    <row r="545" spans="1:9" s="282" customFormat="1" ht="66">
      <c r="A545" s="22">
        <v>25</v>
      </c>
      <c r="B545" s="10" t="s">
        <v>5846</v>
      </c>
      <c r="C545" s="10"/>
      <c r="D545" s="22">
        <v>155.80000000000001</v>
      </c>
      <c r="E545" s="10" t="s">
        <v>5847</v>
      </c>
      <c r="F545" s="283" t="s">
        <v>5008</v>
      </c>
      <c r="G545" s="281" t="s">
        <v>5843</v>
      </c>
      <c r="H545" s="10" t="s">
        <v>4796</v>
      </c>
      <c r="I545" s="279"/>
    </row>
    <row r="546" spans="1:9" s="282" customFormat="1" ht="52.8">
      <c r="A546" s="22">
        <v>26</v>
      </c>
      <c r="B546" s="10" t="s">
        <v>5848</v>
      </c>
      <c r="C546" s="10"/>
      <c r="D546" s="22">
        <v>117.9</v>
      </c>
      <c r="E546" s="10" t="s">
        <v>5849</v>
      </c>
      <c r="F546" s="283" t="s">
        <v>5008</v>
      </c>
      <c r="G546" s="281" t="s">
        <v>5843</v>
      </c>
      <c r="H546" s="10" t="s">
        <v>4796</v>
      </c>
      <c r="I546" s="279"/>
    </row>
    <row r="547" spans="1:9" s="282" customFormat="1" ht="52.8">
      <c r="A547" s="22">
        <v>27</v>
      </c>
      <c r="B547" s="10" t="s">
        <v>5850</v>
      </c>
      <c r="C547" s="10"/>
      <c r="D547" s="22">
        <v>42.9</v>
      </c>
      <c r="E547" s="10" t="s">
        <v>5851</v>
      </c>
      <c r="F547" s="283" t="s">
        <v>5008</v>
      </c>
      <c r="G547" s="281" t="s">
        <v>5843</v>
      </c>
      <c r="H547" s="10" t="s">
        <v>4796</v>
      </c>
      <c r="I547" s="279"/>
    </row>
    <row r="548" spans="1:9" s="282" customFormat="1" ht="52.8">
      <c r="A548" s="22">
        <v>28</v>
      </c>
      <c r="B548" s="10" t="s">
        <v>5852</v>
      </c>
      <c r="C548" s="10"/>
      <c r="D548" s="22">
        <v>150.5</v>
      </c>
      <c r="E548" s="10" t="s">
        <v>5853</v>
      </c>
      <c r="F548" s="283" t="s">
        <v>5008</v>
      </c>
      <c r="G548" s="281" t="s">
        <v>5843</v>
      </c>
      <c r="H548" s="10" t="s">
        <v>4796</v>
      </c>
      <c r="I548" s="279"/>
    </row>
    <row r="549" spans="1:9" s="282" customFormat="1" ht="92.4">
      <c r="A549" s="22">
        <v>29</v>
      </c>
      <c r="B549" s="10" t="s">
        <v>5854</v>
      </c>
      <c r="C549" s="10"/>
      <c r="D549" s="22">
        <v>540.6</v>
      </c>
      <c r="E549" s="10" t="s">
        <v>5855</v>
      </c>
      <c r="F549" s="283" t="s">
        <v>5008</v>
      </c>
      <c r="G549" s="281" t="s">
        <v>5843</v>
      </c>
      <c r="H549" s="10" t="s">
        <v>4796</v>
      </c>
      <c r="I549" s="279"/>
    </row>
    <row r="550" spans="1:9" s="282" customFormat="1" ht="39.6">
      <c r="A550" s="22">
        <v>30</v>
      </c>
      <c r="B550" s="10" t="s">
        <v>5856</v>
      </c>
      <c r="C550" s="10"/>
      <c r="D550" s="22">
        <v>35</v>
      </c>
      <c r="E550" s="10" t="s">
        <v>5857</v>
      </c>
      <c r="F550" s="10" t="s">
        <v>5858</v>
      </c>
      <c r="G550" s="281" t="s">
        <v>5859</v>
      </c>
      <c r="H550" s="10" t="s">
        <v>4796</v>
      </c>
      <c r="I550" s="279"/>
    </row>
    <row r="551" spans="1:9" s="282" customFormat="1" ht="52.8">
      <c r="A551" s="22">
        <v>31</v>
      </c>
      <c r="B551" s="10" t="s">
        <v>5860</v>
      </c>
      <c r="C551" s="10"/>
      <c r="D551" s="22">
        <v>32.6</v>
      </c>
      <c r="E551" s="10" t="s">
        <v>5861</v>
      </c>
      <c r="F551" s="10" t="s">
        <v>5858</v>
      </c>
      <c r="G551" s="281" t="s">
        <v>5859</v>
      </c>
      <c r="H551" s="10" t="s">
        <v>4796</v>
      </c>
      <c r="I551" s="279"/>
    </row>
    <row r="552" spans="1:9" s="282" customFormat="1" ht="105.6">
      <c r="A552" s="22">
        <v>32</v>
      </c>
      <c r="B552" s="10" t="s">
        <v>5862</v>
      </c>
      <c r="C552" s="10"/>
      <c r="D552" s="22">
        <v>643.9</v>
      </c>
      <c r="E552" s="10" t="s">
        <v>5863</v>
      </c>
      <c r="F552" s="10" t="s">
        <v>5858</v>
      </c>
      <c r="G552" s="281" t="s">
        <v>5859</v>
      </c>
      <c r="H552" s="10" t="s">
        <v>4796</v>
      </c>
      <c r="I552" s="279"/>
    </row>
    <row r="553" spans="1:9" s="282" customFormat="1" ht="52.8">
      <c r="A553" s="22">
        <v>33</v>
      </c>
      <c r="B553" s="10" t="s">
        <v>5864</v>
      </c>
      <c r="C553" s="10"/>
      <c r="D553" s="22">
        <v>98.4</v>
      </c>
      <c r="E553" s="10" t="s">
        <v>5865</v>
      </c>
      <c r="F553" s="10" t="s">
        <v>5858</v>
      </c>
      <c r="G553" s="281" t="s">
        <v>5859</v>
      </c>
      <c r="H553" s="10" t="s">
        <v>4796</v>
      </c>
      <c r="I553" s="279"/>
    </row>
    <row r="554" spans="1:9" s="282" customFormat="1" ht="79.2">
      <c r="A554" s="22">
        <v>34</v>
      </c>
      <c r="B554" s="10" t="s">
        <v>5866</v>
      </c>
      <c r="C554" s="10"/>
      <c r="D554" s="22">
        <v>326.3</v>
      </c>
      <c r="E554" s="10" t="s">
        <v>5867</v>
      </c>
      <c r="F554" s="285" t="s">
        <v>5198</v>
      </c>
      <c r="G554" s="281" t="s">
        <v>5859</v>
      </c>
      <c r="H554" s="10" t="s">
        <v>4796</v>
      </c>
      <c r="I554" s="279"/>
    </row>
    <row r="555" spans="1:9" s="282" customFormat="1">
      <c r="A555" s="22"/>
      <c r="B555" s="10" t="s">
        <v>4816</v>
      </c>
      <c r="C555" s="10">
        <v>34</v>
      </c>
      <c r="D555" s="22">
        <v>5463.6</v>
      </c>
      <c r="E555" s="10"/>
      <c r="F555" s="10"/>
      <c r="G555" s="281"/>
      <c r="H555" s="10"/>
      <c r="I555" s="279"/>
    </row>
    <row r="556" spans="1:9" s="282" customFormat="1" ht="39.6">
      <c r="A556" s="22"/>
      <c r="B556" s="10" t="s">
        <v>5868</v>
      </c>
      <c r="C556" s="10">
        <v>363</v>
      </c>
      <c r="D556" s="22" t="s">
        <v>5869</v>
      </c>
      <c r="E556" s="10"/>
      <c r="F556" s="10"/>
      <c r="G556" s="281"/>
      <c r="H556" s="10"/>
      <c r="I556" s="279"/>
    </row>
    <row r="557" spans="1:9" s="282" customFormat="1">
      <c r="A557" s="1858" t="s">
        <v>5870</v>
      </c>
      <c r="B557" s="1866"/>
      <c r="C557" s="1866"/>
      <c r="D557" s="1866"/>
      <c r="E557" s="1866"/>
      <c r="F557" s="1866"/>
      <c r="G557" s="1866"/>
      <c r="H557" s="10"/>
      <c r="I557" s="279"/>
    </row>
    <row r="558" spans="1:9" s="282" customFormat="1" ht="52.8">
      <c r="A558" s="22">
        <v>1</v>
      </c>
      <c r="B558" s="10" t="s">
        <v>5871</v>
      </c>
      <c r="C558" s="10"/>
      <c r="D558" s="22">
        <v>34</v>
      </c>
      <c r="E558" s="10" t="s">
        <v>5872</v>
      </c>
      <c r="F558" s="283" t="s">
        <v>4996</v>
      </c>
      <c r="G558" s="281" t="s">
        <v>5873</v>
      </c>
      <c r="H558" s="10" t="s">
        <v>4796</v>
      </c>
      <c r="I558" s="279"/>
    </row>
    <row r="559" spans="1:9" s="282" customFormat="1" ht="12.75" customHeight="1">
      <c r="A559" s="22">
        <v>2</v>
      </c>
      <c r="B559" s="10" t="s">
        <v>5874</v>
      </c>
      <c r="C559" s="10"/>
      <c r="D559" s="22">
        <v>0.9</v>
      </c>
      <c r="E559" s="10" t="s">
        <v>5257</v>
      </c>
      <c r="F559" s="10" t="s">
        <v>5875</v>
      </c>
      <c r="G559" s="281" t="s">
        <v>5165</v>
      </c>
      <c r="H559" s="10" t="s">
        <v>4796</v>
      </c>
      <c r="I559" s="279"/>
    </row>
    <row r="560" spans="1:9" s="282" customFormat="1" ht="96" customHeight="1">
      <c r="A560" s="22"/>
      <c r="B560" s="10" t="s">
        <v>4816</v>
      </c>
      <c r="C560" s="10">
        <v>2</v>
      </c>
      <c r="D560" s="22">
        <v>34.9</v>
      </c>
      <c r="E560" s="10"/>
      <c r="F560" s="10"/>
      <c r="G560" s="281"/>
      <c r="H560" s="10" t="s">
        <v>4796</v>
      </c>
      <c r="I560" s="279"/>
    </row>
    <row r="561" spans="1:9" s="282" customFormat="1">
      <c r="A561" s="1858" t="s">
        <v>5876</v>
      </c>
      <c r="B561" s="1866"/>
      <c r="C561" s="1866"/>
      <c r="D561" s="1866"/>
      <c r="E561" s="1866"/>
      <c r="F561" s="1866"/>
      <c r="G561" s="1866"/>
      <c r="H561" s="10" t="s">
        <v>4796</v>
      </c>
      <c r="I561" s="279"/>
    </row>
    <row r="562" spans="1:9" s="282" customFormat="1" ht="26.4">
      <c r="A562" s="22">
        <v>1</v>
      </c>
      <c r="B562" s="10" t="s">
        <v>5877</v>
      </c>
      <c r="C562" s="10"/>
      <c r="D562" s="22">
        <v>3</v>
      </c>
      <c r="E562" s="10" t="s">
        <v>5878</v>
      </c>
      <c r="F562" s="10" t="s">
        <v>5879</v>
      </c>
      <c r="G562" s="281" t="s">
        <v>5251</v>
      </c>
      <c r="H562" s="10" t="s">
        <v>4796</v>
      </c>
      <c r="I562" s="279"/>
    </row>
    <row r="563" spans="1:9" s="282" customFormat="1" ht="29.25" customHeight="1">
      <c r="A563" s="22">
        <v>2</v>
      </c>
      <c r="B563" s="10" t="s">
        <v>5880</v>
      </c>
      <c r="C563" s="10"/>
      <c r="D563" s="22">
        <v>4</v>
      </c>
      <c r="E563" s="10" t="s">
        <v>5881</v>
      </c>
      <c r="F563" s="10" t="s">
        <v>5321</v>
      </c>
      <c r="G563" s="281" t="s">
        <v>5882</v>
      </c>
      <c r="H563" s="10" t="s">
        <v>4796</v>
      </c>
      <c r="I563" s="279"/>
    </row>
    <row r="564" spans="1:9" s="282" customFormat="1" ht="39.6">
      <c r="A564" s="22">
        <v>3</v>
      </c>
      <c r="B564" s="10" t="s">
        <v>5883</v>
      </c>
      <c r="C564" s="10"/>
      <c r="D564" s="22">
        <v>73.756900000000002</v>
      </c>
      <c r="E564" s="10" t="s">
        <v>5884</v>
      </c>
      <c r="F564" s="10" t="s">
        <v>5321</v>
      </c>
      <c r="G564" s="281" t="s">
        <v>5885</v>
      </c>
      <c r="H564" s="10" t="s">
        <v>4796</v>
      </c>
      <c r="I564" s="279"/>
    </row>
    <row r="565" spans="1:9" s="282" customFormat="1" ht="26.4">
      <c r="A565" s="22">
        <v>4</v>
      </c>
      <c r="B565" s="10" t="s">
        <v>5886</v>
      </c>
      <c r="C565" s="10"/>
      <c r="D565" s="22">
        <v>4</v>
      </c>
      <c r="E565" s="10" t="s">
        <v>5887</v>
      </c>
      <c r="F565" s="10" t="s">
        <v>5888</v>
      </c>
      <c r="G565" s="281" t="s">
        <v>5081</v>
      </c>
      <c r="H565" s="10" t="s">
        <v>4796</v>
      </c>
      <c r="I565" s="279"/>
    </row>
    <row r="566" spans="1:9" s="282" customFormat="1" ht="39.6">
      <c r="A566" s="22">
        <v>5</v>
      </c>
      <c r="B566" s="10" t="s">
        <v>5886</v>
      </c>
      <c r="C566" s="10"/>
      <c r="D566" s="22">
        <v>1.5</v>
      </c>
      <c r="E566" s="10" t="s">
        <v>5889</v>
      </c>
      <c r="F566" s="10" t="s">
        <v>5890</v>
      </c>
      <c r="G566" s="281" t="s">
        <v>5251</v>
      </c>
      <c r="H566" s="10" t="s">
        <v>4796</v>
      </c>
      <c r="I566" s="279"/>
    </row>
    <row r="567" spans="1:9" s="282" customFormat="1" ht="26.4">
      <c r="A567" s="22">
        <v>6</v>
      </c>
      <c r="B567" s="10" t="s">
        <v>5891</v>
      </c>
      <c r="C567" s="10"/>
      <c r="D567" s="22">
        <v>0.7</v>
      </c>
      <c r="E567" s="10" t="s">
        <v>5892</v>
      </c>
      <c r="F567" s="10" t="s">
        <v>5893</v>
      </c>
      <c r="G567" s="281" t="s">
        <v>5251</v>
      </c>
      <c r="H567" s="10" t="s">
        <v>4796</v>
      </c>
      <c r="I567" s="279"/>
    </row>
    <row r="568" spans="1:9" s="282" customFormat="1" ht="39.6">
      <c r="A568" s="22">
        <v>7</v>
      </c>
      <c r="B568" s="10" t="s">
        <v>5886</v>
      </c>
      <c r="C568" s="10"/>
      <c r="D568" s="22">
        <v>6</v>
      </c>
      <c r="E568" s="10" t="s">
        <v>5894</v>
      </c>
      <c r="F568" s="283" t="s">
        <v>4930</v>
      </c>
      <c r="G568" s="281" t="s">
        <v>5251</v>
      </c>
      <c r="H568" s="10" t="s">
        <v>4796</v>
      </c>
      <c r="I568" s="279"/>
    </row>
    <row r="569" spans="1:9" s="282" customFormat="1" ht="26.4">
      <c r="A569" s="22">
        <v>8</v>
      </c>
      <c r="B569" s="10" t="s">
        <v>5895</v>
      </c>
      <c r="C569" s="10"/>
      <c r="D569" s="22">
        <v>1</v>
      </c>
      <c r="E569" s="10" t="s">
        <v>5896</v>
      </c>
      <c r="F569" s="10" t="s">
        <v>5234</v>
      </c>
      <c r="G569" s="281" t="s">
        <v>5382</v>
      </c>
      <c r="H569" s="10" t="s">
        <v>4796</v>
      </c>
      <c r="I569" s="279"/>
    </row>
    <row r="570" spans="1:9" s="282" customFormat="1" ht="39.6">
      <c r="A570" s="22">
        <v>9</v>
      </c>
      <c r="B570" s="10" t="s">
        <v>5897</v>
      </c>
      <c r="C570" s="10"/>
      <c r="D570" s="22">
        <v>10.864000000000001</v>
      </c>
      <c r="E570" s="10" t="s">
        <v>5898</v>
      </c>
      <c r="F570" s="10" t="s">
        <v>5551</v>
      </c>
      <c r="G570" s="281" t="s">
        <v>5899</v>
      </c>
      <c r="H570" s="10" t="s">
        <v>4796</v>
      </c>
      <c r="I570" s="279"/>
    </row>
    <row r="571" spans="1:9" s="282" customFormat="1" ht="26.4">
      <c r="A571" s="22">
        <v>10</v>
      </c>
      <c r="B571" s="10" t="s">
        <v>5886</v>
      </c>
      <c r="C571" s="10"/>
      <c r="D571" s="22">
        <v>5</v>
      </c>
      <c r="E571" s="10" t="s">
        <v>5900</v>
      </c>
      <c r="F571" s="10" t="s">
        <v>5534</v>
      </c>
      <c r="G571" s="281" t="s">
        <v>5251</v>
      </c>
      <c r="H571" s="10" t="s">
        <v>4796</v>
      </c>
      <c r="I571" s="279"/>
    </row>
    <row r="572" spans="1:9" s="282" customFormat="1" ht="26.4">
      <c r="A572" s="22">
        <v>11</v>
      </c>
      <c r="B572" s="10" t="s">
        <v>5877</v>
      </c>
      <c r="C572" s="10"/>
      <c r="D572" s="22">
        <v>2</v>
      </c>
      <c r="E572" s="10" t="s">
        <v>5901</v>
      </c>
      <c r="F572" s="10" t="s">
        <v>5304</v>
      </c>
      <c r="G572" s="281" t="s">
        <v>5251</v>
      </c>
      <c r="H572" s="10" t="s">
        <v>4796</v>
      </c>
      <c r="I572" s="279"/>
    </row>
    <row r="573" spans="1:9" s="282" customFormat="1" ht="39.6">
      <c r="A573" s="22">
        <v>12</v>
      </c>
      <c r="B573" s="10" t="s">
        <v>5886</v>
      </c>
      <c r="C573" s="10"/>
      <c r="D573" s="22">
        <v>4.8</v>
      </c>
      <c r="E573" s="10" t="s">
        <v>5902</v>
      </c>
      <c r="F573" s="285" t="s">
        <v>5289</v>
      </c>
      <c r="G573" s="281" t="s">
        <v>5251</v>
      </c>
      <c r="H573" s="10" t="s">
        <v>4796</v>
      </c>
      <c r="I573" s="279"/>
    </row>
    <row r="574" spans="1:9" s="282" customFormat="1" ht="39.6">
      <c r="A574" s="22">
        <v>13</v>
      </c>
      <c r="B574" s="10" t="s">
        <v>5895</v>
      </c>
      <c r="C574" s="10"/>
      <c r="D574" s="22">
        <v>5</v>
      </c>
      <c r="E574" s="10" t="s">
        <v>5292</v>
      </c>
      <c r="F574" s="10" t="s">
        <v>5261</v>
      </c>
      <c r="G574" s="281" t="s">
        <v>5903</v>
      </c>
      <c r="H574" s="10" t="s">
        <v>4796</v>
      </c>
      <c r="I574" s="279"/>
    </row>
    <row r="575" spans="1:9" s="282" customFormat="1" ht="118.8">
      <c r="A575" s="22">
        <v>14</v>
      </c>
      <c r="B575" s="10" t="s">
        <v>5904</v>
      </c>
      <c r="C575" s="10"/>
      <c r="D575" s="22">
        <v>0.4</v>
      </c>
      <c r="E575" s="10" t="s">
        <v>5905</v>
      </c>
      <c r="F575" s="10" t="s">
        <v>5906</v>
      </c>
      <c r="G575" s="281" t="s">
        <v>5026</v>
      </c>
      <c r="H575" s="10" t="s">
        <v>4796</v>
      </c>
      <c r="I575" s="279"/>
    </row>
    <row r="576" spans="1:9" s="282" customFormat="1" ht="66">
      <c r="A576" s="22">
        <v>15</v>
      </c>
      <c r="B576" s="10" t="s">
        <v>5907</v>
      </c>
      <c r="C576" s="10"/>
      <c r="D576" s="22">
        <v>0.5</v>
      </c>
      <c r="E576" s="10" t="s">
        <v>5908</v>
      </c>
      <c r="F576" s="285" t="s">
        <v>5909</v>
      </c>
      <c r="G576" s="281" t="s">
        <v>5026</v>
      </c>
      <c r="H576" s="10" t="s">
        <v>4796</v>
      </c>
      <c r="I576" s="279"/>
    </row>
    <row r="577" spans="1:9" s="282" customFormat="1" ht="26.4">
      <c r="A577" s="22">
        <v>16</v>
      </c>
      <c r="B577" s="10" t="s">
        <v>5910</v>
      </c>
      <c r="C577" s="10"/>
      <c r="D577" s="22">
        <v>1</v>
      </c>
      <c r="E577" s="10" t="s">
        <v>5911</v>
      </c>
      <c r="F577" s="10" t="s">
        <v>5321</v>
      </c>
      <c r="G577" s="281" t="s">
        <v>5026</v>
      </c>
      <c r="H577" s="10" t="s">
        <v>4796</v>
      </c>
      <c r="I577" s="279"/>
    </row>
    <row r="578" spans="1:9" s="282" customFormat="1" ht="26.4">
      <c r="A578" s="22">
        <v>17</v>
      </c>
      <c r="B578" s="10" t="s">
        <v>5912</v>
      </c>
      <c r="C578" s="10"/>
      <c r="D578" s="22">
        <v>2</v>
      </c>
      <c r="E578" s="10" t="s">
        <v>5913</v>
      </c>
      <c r="F578" s="10" t="s">
        <v>5321</v>
      </c>
      <c r="G578" s="281" t="s">
        <v>5026</v>
      </c>
      <c r="H578" s="10" t="s">
        <v>4796</v>
      </c>
      <c r="I578" s="279"/>
    </row>
    <row r="579" spans="1:9" s="282" customFormat="1" ht="26.4">
      <c r="A579" s="22">
        <v>18</v>
      </c>
      <c r="B579" s="10" t="s">
        <v>5914</v>
      </c>
      <c r="C579" s="10"/>
      <c r="D579" s="22">
        <v>2</v>
      </c>
      <c r="E579" s="10" t="s">
        <v>5257</v>
      </c>
      <c r="F579" s="10" t="s">
        <v>5551</v>
      </c>
      <c r="G579" s="281" t="s">
        <v>5382</v>
      </c>
      <c r="H579" s="10" t="s">
        <v>4796</v>
      </c>
      <c r="I579" s="279"/>
    </row>
    <row r="580" spans="1:9" s="282" customFormat="1" ht="66">
      <c r="A580" s="22">
        <v>19</v>
      </c>
      <c r="B580" s="10" t="s">
        <v>5915</v>
      </c>
      <c r="C580" s="10"/>
      <c r="D580" s="22">
        <v>0.2</v>
      </c>
      <c r="E580" s="10" t="s">
        <v>5916</v>
      </c>
      <c r="F580" s="285" t="s">
        <v>5909</v>
      </c>
      <c r="G580" s="281" t="s">
        <v>5382</v>
      </c>
      <c r="H580" s="10" t="s">
        <v>4796</v>
      </c>
      <c r="I580" s="279"/>
    </row>
    <row r="581" spans="1:9" s="282" customFormat="1" ht="26.4">
      <c r="A581" s="22">
        <v>20</v>
      </c>
      <c r="B581" s="10" t="s">
        <v>5904</v>
      </c>
      <c r="C581" s="10"/>
      <c r="D581" s="22">
        <v>1</v>
      </c>
      <c r="E581" s="10" t="s">
        <v>5257</v>
      </c>
      <c r="F581" s="10" t="s">
        <v>5551</v>
      </c>
      <c r="G581" s="281" t="s">
        <v>5026</v>
      </c>
      <c r="H581" s="10" t="s">
        <v>4796</v>
      </c>
      <c r="I581" s="279"/>
    </row>
    <row r="582" spans="1:9" s="282" customFormat="1" ht="39.6">
      <c r="A582" s="22">
        <v>21</v>
      </c>
      <c r="B582" s="10" t="s">
        <v>5917</v>
      </c>
      <c r="C582" s="10"/>
      <c r="D582" s="22">
        <v>2.2879999999999998</v>
      </c>
      <c r="E582" s="10" t="s">
        <v>5918</v>
      </c>
      <c r="F582" s="10" t="s">
        <v>5551</v>
      </c>
      <c r="G582" s="281" t="s">
        <v>5919</v>
      </c>
      <c r="H582" s="10" t="s">
        <v>4796</v>
      </c>
      <c r="I582" s="279"/>
    </row>
    <row r="583" spans="1:9" s="282" customFormat="1" ht="52.8">
      <c r="A583" s="22">
        <v>22</v>
      </c>
      <c r="B583" s="10" t="s">
        <v>5920</v>
      </c>
      <c r="C583" s="10"/>
      <c r="D583" s="22">
        <v>4</v>
      </c>
      <c r="E583" s="10" t="s">
        <v>5233</v>
      </c>
      <c r="F583" s="10" t="s">
        <v>5234</v>
      </c>
      <c r="G583" s="281" t="s">
        <v>5251</v>
      </c>
      <c r="H583" s="10" t="s">
        <v>4796</v>
      </c>
      <c r="I583" s="279"/>
    </row>
    <row r="584" spans="1:9" s="282" customFormat="1" ht="26.4">
      <c r="A584" s="22">
        <v>23</v>
      </c>
      <c r="B584" s="10" t="s">
        <v>5921</v>
      </c>
      <c r="C584" s="10"/>
      <c r="D584" s="22">
        <v>1</v>
      </c>
      <c r="E584" s="10" t="s">
        <v>5922</v>
      </c>
      <c r="F584" s="10" t="s">
        <v>5234</v>
      </c>
      <c r="G584" s="281" t="s">
        <v>5923</v>
      </c>
      <c r="H584" s="10" t="s">
        <v>4796</v>
      </c>
      <c r="I584" s="279"/>
    </row>
    <row r="585" spans="1:9" s="282" customFormat="1" ht="39.6">
      <c r="A585" s="22">
        <v>24</v>
      </c>
      <c r="B585" s="10" t="s">
        <v>5924</v>
      </c>
      <c r="C585" s="10"/>
      <c r="D585" s="22">
        <v>2.7</v>
      </c>
      <c r="E585" s="10" t="s">
        <v>5925</v>
      </c>
      <c r="F585" s="10" t="s">
        <v>5926</v>
      </c>
      <c r="G585" s="281" t="s">
        <v>5927</v>
      </c>
      <c r="H585" s="10" t="s">
        <v>4796</v>
      </c>
      <c r="I585" s="279"/>
    </row>
    <row r="586" spans="1:9" s="282" customFormat="1" ht="26.4">
      <c r="A586" s="22">
        <v>25</v>
      </c>
      <c r="B586" s="10" t="s">
        <v>5886</v>
      </c>
      <c r="C586" s="10"/>
      <c r="D586" s="22">
        <v>4</v>
      </c>
      <c r="E586" s="10" t="s">
        <v>5925</v>
      </c>
      <c r="F586" s="10" t="s">
        <v>5928</v>
      </c>
      <c r="G586" s="281" t="s">
        <v>5251</v>
      </c>
      <c r="H586" s="10" t="s">
        <v>4796</v>
      </c>
      <c r="I586" s="279"/>
    </row>
    <row r="587" spans="1:9" s="282" customFormat="1" ht="26.4">
      <c r="A587" s="22">
        <v>26</v>
      </c>
      <c r="B587" s="10" t="s">
        <v>5929</v>
      </c>
      <c r="C587" s="10"/>
      <c r="D587" s="22">
        <v>2</v>
      </c>
      <c r="E587" s="10" t="s">
        <v>5925</v>
      </c>
      <c r="F587" s="10" t="s">
        <v>5930</v>
      </c>
      <c r="G587" s="281" t="s">
        <v>5026</v>
      </c>
      <c r="H587" s="10" t="s">
        <v>4796</v>
      </c>
      <c r="I587" s="279"/>
    </row>
    <row r="588" spans="1:9" s="282" customFormat="1" ht="26.4">
      <c r="A588" s="22">
        <v>27</v>
      </c>
      <c r="B588" s="10" t="s">
        <v>5931</v>
      </c>
      <c r="C588" s="10"/>
      <c r="D588" s="22">
        <v>0.25</v>
      </c>
      <c r="E588" s="10" t="s">
        <v>5878</v>
      </c>
      <c r="F588" s="10" t="s">
        <v>5879</v>
      </c>
      <c r="G588" s="281" t="s">
        <v>5923</v>
      </c>
      <c r="H588" s="10" t="s">
        <v>4796</v>
      </c>
      <c r="I588" s="279"/>
    </row>
    <row r="589" spans="1:9" s="282" customFormat="1" ht="52.8">
      <c r="A589" s="22">
        <v>28</v>
      </c>
      <c r="B589" s="10" t="s">
        <v>5932</v>
      </c>
      <c r="C589" s="10"/>
      <c r="D589" s="22">
        <v>0.51</v>
      </c>
      <c r="E589" s="10" t="s">
        <v>5933</v>
      </c>
      <c r="F589" s="10" t="s">
        <v>5934</v>
      </c>
      <c r="G589" s="281" t="s">
        <v>5102</v>
      </c>
      <c r="H589" s="10" t="s">
        <v>4796</v>
      </c>
      <c r="I589" s="279"/>
    </row>
    <row r="590" spans="1:9" s="282" customFormat="1" ht="26.4">
      <c r="A590" s="22">
        <v>29</v>
      </c>
      <c r="B590" s="10" t="s">
        <v>5935</v>
      </c>
      <c r="C590" s="10"/>
      <c r="D590" s="22">
        <v>0.9</v>
      </c>
      <c r="E590" s="10" t="s">
        <v>5936</v>
      </c>
      <c r="F590" s="10" t="s">
        <v>5937</v>
      </c>
      <c r="G590" s="281" t="s">
        <v>5251</v>
      </c>
      <c r="H590" s="10" t="s">
        <v>4796</v>
      </c>
      <c r="I590" s="279"/>
    </row>
    <row r="591" spans="1:9" s="282" customFormat="1" ht="92.4">
      <c r="A591" s="22">
        <v>30</v>
      </c>
      <c r="B591" s="10" t="s">
        <v>5938</v>
      </c>
      <c r="C591" s="10"/>
      <c r="D591" s="22">
        <v>6.1</v>
      </c>
      <c r="E591" s="10" t="s">
        <v>5297</v>
      </c>
      <c r="F591" s="10" t="s">
        <v>5298</v>
      </c>
      <c r="G591" s="281" t="s">
        <v>5939</v>
      </c>
      <c r="H591" s="10" t="s">
        <v>4796</v>
      </c>
      <c r="I591" s="279"/>
    </row>
    <row r="592" spans="1:9" s="282" customFormat="1" ht="26.4">
      <c r="A592" s="22">
        <v>31</v>
      </c>
      <c r="B592" s="10" t="s">
        <v>5940</v>
      </c>
      <c r="C592" s="10"/>
      <c r="D592" s="22">
        <v>6</v>
      </c>
      <c r="E592" s="10" t="s">
        <v>5941</v>
      </c>
      <c r="F592" s="10" t="s">
        <v>5942</v>
      </c>
      <c r="G592" s="281" t="s">
        <v>5251</v>
      </c>
      <c r="H592" s="10" t="s">
        <v>4796</v>
      </c>
      <c r="I592" s="279"/>
    </row>
    <row r="593" spans="1:9" s="282" customFormat="1" ht="26.4">
      <c r="A593" s="22">
        <v>32</v>
      </c>
      <c r="B593" s="10" t="s">
        <v>5943</v>
      </c>
      <c r="C593" s="10"/>
      <c r="D593" s="22">
        <v>1</v>
      </c>
      <c r="E593" s="10" t="s">
        <v>5944</v>
      </c>
      <c r="F593" s="10" t="s">
        <v>5234</v>
      </c>
      <c r="G593" s="281" t="s">
        <v>5251</v>
      </c>
      <c r="H593" s="10" t="s">
        <v>4796</v>
      </c>
      <c r="I593" s="279"/>
    </row>
    <row r="594" spans="1:9" s="282" customFormat="1">
      <c r="A594" s="22">
        <v>33</v>
      </c>
      <c r="B594" s="10" t="s">
        <v>5943</v>
      </c>
      <c r="C594" s="10"/>
      <c r="D594" s="22">
        <v>2</v>
      </c>
      <c r="E594" s="10" t="s">
        <v>5945</v>
      </c>
      <c r="F594" s="10" t="s">
        <v>5946</v>
      </c>
      <c r="G594" s="281" t="s">
        <v>5251</v>
      </c>
      <c r="H594" s="10" t="s">
        <v>4796</v>
      </c>
      <c r="I594" s="279"/>
    </row>
    <row r="595" spans="1:9" s="282" customFormat="1" ht="26.4">
      <c r="A595" s="22">
        <v>34</v>
      </c>
      <c r="B595" s="10" t="s">
        <v>5947</v>
      </c>
      <c r="C595" s="10"/>
      <c r="D595" s="22">
        <v>0.56999999999999995</v>
      </c>
      <c r="E595" s="10" t="s">
        <v>5948</v>
      </c>
      <c r="F595" s="10" t="s">
        <v>5321</v>
      </c>
      <c r="G595" s="281" t="s">
        <v>5949</v>
      </c>
      <c r="H595" s="10" t="s">
        <v>4796</v>
      </c>
      <c r="I595" s="279"/>
    </row>
    <row r="596" spans="1:9" s="282" customFormat="1" ht="26.4">
      <c r="A596" s="22">
        <v>35</v>
      </c>
      <c r="B596" s="10" t="s">
        <v>5886</v>
      </c>
      <c r="C596" s="10"/>
      <c r="D596" s="22">
        <v>1</v>
      </c>
      <c r="E596" s="10" t="s">
        <v>5950</v>
      </c>
      <c r="F596" s="10" t="s">
        <v>5951</v>
      </c>
      <c r="G596" s="281" t="s">
        <v>5251</v>
      </c>
      <c r="H596" s="10" t="s">
        <v>4796</v>
      </c>
      <c r="I596" s="279"/>
    </row>
    <row r="597" spans="1:9" s="282" customFormat="1" ht="39.6">
      <c r="A597" s="22"/>
      <c r="B597" s="10" t="s">
        <v>5952</v>
      </c>
      <c r="C597" s="10">
        <v>35</v>
      </c>
      <c r="D597" s="22">
        <v>163.03890000000001</v>
      </c>
      <c r="E597" s="10"/>
      <c r="F597" s="10"/>
      <c r="G597" s="281"/>
      <c r="H597" s="10"/>
      <c r="I597" s="279"/>
    </row>
    <row r="598" spans="1:9" s="282" customFormat="1" ht="39.6">
      <c r="A598" s="1788" t="s">
        <v>5953</v>
      </c>
      <c r="B598" s="1788"/>
      <c r="C598" s="23">
        <v>470</v>
      </c>
      <c r="D598" s="21" t="s">
        <v>5954</v>
      </c>
      <c r="E598" s="10"/>
      <c r="F598" s="10"/>
      <c r="G598" s="281"/>
      <c r="H598" s="10"/>
      <c r="I598" s="279"/>
    </row>
    <row r="599" spans="1:9" s="282" customFormat="1" ht="39.6">
      <c r="A599" s="1788" t="s">
        <v>5955</v>
      </c>
      <c r="B599" s="1788"/>
      <c r="C599" s="23">
        <v>504</v>
      </c>
      <c r="D599" s="21" t="s">
        <v>5956</v>
      </c>
      <c r="E599" s="10"/>
      <c r="F599" s="10"/>
      <c r="G599" s="281"/>
      <c r="H599" s="10"/>
      <c r="I599" s="279"/>
    </row>
    <row r="600" spans="1:9" s="282" customFormat="1">
      <c r="A600" s="1871" t="s">
        <v>5957</v>
      </c>
      <c r="B600" s="1871"/>
      <c r="C600" s="1871"/>
      <c r="D600" s="1871"/>
      <c r="E600" s="1871"/>
      <c r="F600" s="1871"/>
      <c r="G600" s="1872"/>
      <c r="H600" s="288"/>
      <c r="I600" s="279"/>
    </row>
    <row r="601" spans="1:9" s="282" customFormat="1">
      <c r="A601" s="294"/>
      <c r="C601" s="287"/>
      <c r="D601" s="291"/>
      <c r="E601" s="287"/>
      <c r="F601" s="287"/>
      <c r="G601" s="287"/>
      <c r="H601" s="288"/>
      <c r="I601" s="279"/>
    </row>
    <row r="602" spans="1:9" s="282" customFormat="1">
      <c r="A602" s="1873"/>
      <c r="B602" s="1873"/>
      <c r="C602" s="1873"/>
      <c r="D602" s="1873"/>
      <c r="E602" s="1873"/>
      <c r="F602" s="287"/>
      <c r="G602" s="287"/>
      <c r="H602" s="288"/>
      <c r="I602" s="279"/>
    </row>
    <row r="603" spans="1:9" s="282" customFormat="1">
      <c r="A603" s="294"/>
      <c r="C603" s="287"/>
      <c r="D603" s="291"/>
      <c r="E603" s="287"/>
      <c r="F603" s="287"/>
      <c r="G603" s="287"/>
      <c r="H603" s="287"/>
      <c r="I603" s="287"/>
    </row>
    <row r="604" spans="1:9" s="282" customFormat="1">
      <c r="A604" s="295"/>
      <c r="B604" s="276"/>
      <c r="C604" s="275"/>
      <c r="D604" s="292"/>
      <c r="E604" s="275"/>
      <c r="F604" s="275"/>
      <c r="G604" s="275"/>
      <c r="H604" s="275"/>
      <c r="I604" s="287"/>
    </row>
    <row r="605" spans="1:9" s="282" customFormat="1">
      <c r="A605" s="295"/>
      <c r="B605" s="276"/>
      <c r="C605" s="275"/>
      <c r="D605" s="292"/>
      <c r="E605" s="275"/>
      <c r="F605" s="275"/>
      <c r="G605" s="275"/>
      <c r="H605" s="275"/>
      <c r="I605" s="287"/>
    </row>
    <row r="606" spans="1:9">
      <c r="I606" s="287"/>
    </row>
    <row r="650" ht="36" customHeight="1"/>
  </sheetData>
  <mergeCells count="53">
    <mergeCell ref="A561:G561"/>
    <mergeCell ref="A598:B598"/>
    <mergeCell ref="A599:B599"/>
    <mergeCell ref="A600:G600"/>
    <mergeCell ref="A602:E602"/>
    <mergeCell ref="A557:G557"/>
    <mergeCell ref="A213:G213"/>
    <mergeCell ref="A216:G216"/>
    <mergeCell ref="A241:G241"/>
    <mergeCell ref="A242:G242"/>
    <mergeCell ref="A267:G267"/>
    <mergeCell ref="A330:G330"/>
    <mergeCell ref="A365:G365"/>
    <mergeCell ref="A395:G395"/>
    <mergeCell ref="A407:G407"/>
    <mergeCell ref="A480:G480"/>
    <mergeCell ref="A520:G520"/>
    <mergeCell ref="A171:G171"/>
    <mergeCell ref="A106:G106"/>
    <mergeCell ref="A131:G131"/>
    <mergeCell ref="A134:G134"/>
    <mergeCell ref="A137:G137"/>
    <mergeCell ref="A140:G140"/>
    <mergeCell ref="A147:G147"/>
    <mergeCell ref="A155:G155"/>
    <mergeCell ref="A159:A160"/>
    <mergeCell ref="B159:B160"/>
    <mergeCell ref="C159:C160"/>
    <mergeCell ref="A170:G170"/>
    <mergeCell ref="A86:G86"/>
    <mergeCell ref="A48:G48"/>
    <mergeCell ref="A49:G49"/>
    <mergeCell ref="A52:G52"/>
    <mergeCell ref="A61:G61"/>
    <mergeCell ref="A65:G65"/>
    <mergeCell ref="A68:G68"/>
    <mergeCell ref="A71:G71"/>
    <mergeCell ref="A73:G73"/>
    <mergeCell ref="A74:G74"/>
    <mergeCell ref="A79:G79"/>
    <mergeCell ref="A80:G80"/>
    <mergeCell ref="A44:G44"/>
    <mergeCell ref="A1:G1"/>
    <mergeCell ref="A3:G3"/>
    <mergeCell ref="A4:G4"/>
    <mergeCell ref="A7:G7"/>
    <mergeCell ref="A12:G12"/>
    <mergeCell ref="A13:G13"/>
    <mergeCell ref="A16:G16"/>
    <mergeCell ref="A21:G21"/>
    <mergeCell ref="A32:G32"/>
    <mergeCell ref="A38:G38"/>
    <mergeCell ref="A41:G4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0"/>
  <sheetViews>
    <sheetView topLeftCell="A252" workbookViewId="0">
      <selection activeCell="B257" sqref="B257"/>
    </sheetView>
  </sheetViews>
  <sheetFormatPr defaultRowHeight="14.4"/>
  <cols>
    <col min="1" max="1" width="7.5546875" style="17" customWidth="1"/>
    <col min="2" max="2" width="20.88671875" customWidth="1"/>
    <col min="3" max="3" width="16.5546875" customWidth="1"/>
    <col min="4" max="4" width="17.88671875" style="17" customWidth="1"/>
    <col min="5" max="5" width="25.109375" customWidth="1"/>
    <col min="6" max="6" width="24.5546875" customWidth="1"/>
    <col min="7" max="7" width="34.33203125" customWidth="1"/>
    <col min="8" max="8" width="22.88671875" customWidth="1"/>
  </cols>
  <sheetData>
    <row r="1" spans="1:8" ht="15.6">
      <c r="A1" s="1877"/>
      <c r="B1" s="1877"/>
      <c r="C1" s="1877"/>
      <c r="D1" s="1877"/>
      <c r="E1" s="1877"/>
      <c r="F1" s="1877"/>
      <c r="G1" s="1877"/>
      <c r="H1" s="1877"/>
    </row>
    <row r="2" spans="1:8" ht="41.25" customHeight="1">
      <c r="A2" s="1878" t="s">
        <v>5958</v>
      </c>
      <c r="B2" s="1878"/>
      <c r="C2" s="1878"/>
      <c r="D2" s="1878"/>
      <c r="E2" s="1878"/>
      <c r="F2" s="1878"/>
      <c r="G2" s="1878"/>
      <c r="H2" s="1878"/>
    </row>
    <row r="3" spans="1:8" ht="15.6">
      <c r="A3" s="1879"/>
      <c r="B3" s="1879"/>
      <c r="C3" s="1879"/>
      <c r="D3" s="1879"/>
      <c r="E3" s="1879"/>
      <c r="F3" s="1879"/>
      <c r="G3" s="1879"/>
      <c r="H3" s="1879"/>
    </row>
    <row r="4" spans="1:8" ht="103.95" customHeight="1">
      <c r="A4" s="1323" t="s">
        <v>9</v>
      </c>
      <c r="B4" s="1324" t="s">
        <v>14</v>
      </c>
      <c r="C4" s="1324" t="s">
        <v>0</v>
      </c>
      <c r="D4" s="1323" t="s">
        <v>1</v>
      </c>
      <c r="E4" s="1324" t="s">
        <v>17</v>
      </c>
      <c r="F4" s="1324" t="s">
        <v>15</v>
      </c>
      <c r="G4" s="1324" t="s">
        <v>16</v>
      </c>
      <c r="H4" s="11"/>
    </row>
    <row r="5" spans="1:8">
      <c r="A5" s="1880" t="s">
        <v>3236</v>
      </c>
      <c r="B5" s="1880"/>
      <c r="C5" s="1880"/>
      <c r="D5" s="1880"/>
      <c r="E5" s="1880"/>
      <c r="F5" s="1880"/>
      <c r="G5" s="1880"/>
      <c r="H5" s="1880"/>
    </row>
    <row r="6" spans="1:8">
      <c r="A6" s="1881" t="s">
        <v>2</v>
      </c>
      <c r="B6" s="1881"/>
      <c r="C6" s="1881"/>
      <c r="D6" s="1881"/>
      <c r="E6" s="1881"/>
      <c r="F6" s="1881"/>
      <c r="G6" s="1881"/>
      <c r="H6" s="1881"/>
    </row>
    <row r="7" spans="1:8" ht="52.8">
      <c r="A7" s="12" t="s">
        <v>10</v>
      </c>
      <c r="B7" s="39" t="s">
        <v>5959</v>
      </c>
      <c r="C7" s="49"/>
      <c r="D7" s="12">
        <v>100</v>
      </c>
      <c r="E7" s="39" t="s">
        <v>5960</v>
      </c>
      <c r="F7" s="39" t="s">
        <v>5961</v>
      </c>
      <c r="G7" s="39" t="s">
        <v>5962</v>
      </c>
      <c r="H7" s="6"/>
    </row>
    <row r="8" spans="1:8" ht="26.4">
      <c r="A8" s="320"/>
      <c r="B8" s="296" t="s">
        <v>5963</v>
      </c>
      <c r="C8" s="296"/>
      <c r="D8" s="320">
        <f>SUM(D7:D7)</f>
        <v>100</v>
      </c>
      <c r="E8" s="296"/>
      <c r="F8" s="296"/>
      <c r="G8" s="296"/>
      <c r="H8" s="6"/>
    </row>
    <row r="9" spans="1:8" s="112" customFormat="1">
      <c r="A9" s="1874" t="s">
        <v>4</v>
      </c>
      <c r="B9" s="1875"/>
      <c r="C9" s="1875"/>
      <c r="D9" s="1875"/>
      <c r="E9" s="1875"/>
      <c r="F9" s="1875"/>
      <c r="G9" s="1875"/>
      <c r="H9" s="1876"/>
    </row>
    <row r="10" spans="1:8" ht="52.8">
      <c r="A10" s="12">
        <v>1</v>
      </c>
      <c r="B10" s="39" t="s">
        <v>5964</v>
      </c>
      <c r="C10" s="297"/>
      <c r="D10" s="12">
        <v>16756</v>
      </c>
      <c r="E10" s="39" t="s">
        <v>5965</v>
      </c>
      <c r="F10" s="39" t="s">
        <v>5966</v>
      </c>
      <c r="G10" s="39" t="s">
        <v>5967</v>
      </c>
      <c r="H10" s="6"/>
    </row>
    <row r="11" spans="1:8" ht="52.8">
      <c r="A11" s="12">
        <v>2</v>
      </c>
      <c r="B11" s="39" t="s">
        <v>5968</v>
      </c>
      <c r="C11" s="297"/>
      <c r="D11" s="12">
        <v>78126.92</v>
      </c>
      <c r="E11" s="39" t="s">
        <v>5969</v>
      </c>
      <c r="F11" s="39" t="s">
        <v>5966</v>
      </c>
      <c r="G11" s="298" t="s">
        <v>5970</v>
      </c>
      <c r="H11" s="6"/>
    </row>
    <row r="12" spans="1:8" ht="26.4">
      <c r="A12" s="320"/>
      <c r="B12" s="296" t="s">
        <v>5971</v>
      </c>
      <c r="C12" s="296"/>
      <c r="D12" s="320">
        <f>SUM(D10:D11)</f>
        <v>94882.92</v>
      </c>
      <c r="E12" s="296"/>
      <c r="F12" s="296"/>
      <c r="G12" s="296"/>
      <c r="H12" s="6"/>
    </row>
    <row r="13" spans="1:8" s="112" customFormat="1" ht="15" customHeight="1">
      <c r="A13" s="1874" t="s">
        <v>1627</v>
      </c>
      <c r="B13" s="1882"/>
      <c r="C13" s="1882"/>
      <c r="D13" s="1882"/>
      <c r="E13" s="1882"/>
      <c r="F13" s="1882"/>
      <c r="G13" s="1882"/>
      <c r="H13" s="1883"/>
    </row>
    <row r="14" spans="1:8" ht="39.6">
      <c r="A14" s="12">
        <v>1</v>
      </c>
      <c r="B14" s="39" t="s">
        <v>5972</v>
      </c>
      <c r="C14" s="39" t="s">
        <v>2107</v>
      </c>
      <c r="D14" s="12">
        <v>19000</v>
      </c>
      <c r="E14" s="39" t="s">
        <v>5973</v>
      </c>
      <c r="F14" s="39" t="s">
        <v>5974</v>
      </c>
      <c r="G14" s="39" t="s">
        <v>5975</v>
      </c>
      <c r="H14" s="6"/>
    </row>
    <row r="15" spans="1:8" ht="24">
      <c r="A15" s="12">
        <v>2</v>
      </c>
      <c r="B15" s="299" t="s">
        <v>5976</v>
      </c>
      <c r="C15" s="39" t="s">
        <v>2107</v>
      </c>
      <c r="D15" s="321">
        <v>13115</v>
      </c>
      <c r="E15" s="10" t="s">
        <v>5977</v>
      </c>
      <c r="F15" s="10" t="s">
        <v>5978</v>
      </c>
      <c r="G15" s="300" t="s">
        <v>5979</v>
      </c>
      <c r="H15" s="6"/>
    </row>
    <row r="16" spans="1:8" ht="26.4">
      <c r="A16" s="322">
        <v>1</v>
      </c>
      <c r="B16" s="301" t="s">
        <v>5980</v>
      </c>
      <c r="C16" s="301"/>
      <c r="D16" s="322">
        <f>SUM(D14:D15)</f>
        <v>32115</v>
      </c>
      <c r="E16" s="301"/>
      <c r="F16" s="301"/>
      <c r="G16" s="301"/>
      <c r="H16" s="6"/>
    </row>
    <row r="17" spans="1:8" ht="39.6">
      <c r="A17" s="12">
        <v>1</v>
      </c>
      <c r="B17" s="39" t="s">
        <v>5981</v>
      </c>
      <c r="C17" s="39" t="s">
        <v>2271</v>
      </c>
      <c r="D17" s="12">
        <v>1383</v>
      </c>
      <c r="E17" s="39" t="s">
        <v>5982</v>
      </c>
      <c r="F17" s="39" t="s">
        <v>5983</v>
      </c>
      <c r="G17" s="39" t="s">
        <v>5984</v>
      </c>
      <c r="H17" s="6"/>
    </row>
    <row r="18" spans="1:8" ht="26.4">
      <c r="A18" s="322"/>
      <c r="B18" s="301" t="s">
        <v>5985</v>
      </c>
      <c r="C18" s="301"/>
      <c r="D18" s="322">
        <f>SUM(D17)</f>
        <v>1383</v>
      </c>
      <c r="E18" s="301"/>
      <c r="F18" s="301"/>
      <c r="G18" s="301"/>
      <c r="H18" s="6"/>
    </row>
    <row r="19" spans="1:8" ht="66">
      <c r="A19" s="12">
        <v>1</v>
      </c>
      <c r="B19" s="39" t="s">
        <v>5986</v>
      </c>
      <c r="C19" s="39" t="s">
        <v>65</v>
      </c>
      <c r="D19" s="12">
        <v>950</v>
      </c>
      <c r="E19" s="39" t="s">
        <v>5987</v>
      </c>
      <c r="F19" s="39" t="s">
        <v>5988</v>
      </c>
      <c r="G19" s="39" t="s">
        <v>5984</v>
      </c>
      <c r="H19" s="6"/>
    </row>
    <row r="20" spans="1:8" ht="26.4">
      <c r="A20" s="322">
        <v>1</v>
      </c>
      <c r="B20" s="301" t="s">
        <v>5989</v>
      </c>
      <c r="C20" s="301"/>
      <c r="D20" s="322">
        <f>SUM(D19)</f>
        <v>950</v>
      </c>
      <c r="E20" s="301"/>
      <c r="F20" s="301"/>
      <c r="G20" s="301"/>
      <c r="H20" s="6"/>
    </row>
    <row r="21" spans="1:8" ht="39.6">
      <c r="A21" s="12">
        <v>1</v>
      </c>
      <c r="B21" s="39" t="s">
        <v>5990</v>
      </c>
      <c r="C21" s="39" t="s">
        <v>231</v>
      </c>
      <c r="D21" s="12">
        <v>993</v>
      </c>
      <c r="E21" s="39" t="s">
        <v>5991</v>
      </c>
      <c r="F21" s="39" t="s">
        <v>5988</v>
      </c>
      <c r="G21" s="39" t="s">
        <v>5992</v>
      </c>
      <c r="H21" s="6"/>
    </row>
    <row r="22" spans="1:8" ht="39.6">
      <c r="A22" s="12">
        <v>2</v>
      </c>
      <c r="B22" s="39" t="s">
        <v>5993</v>
      </c>
      <c r="C22" s="39" t="s">
        <v>231</v>
      </c>
      <c r="D22" s="12">
        <v>1416.9</v>
      </c>
      <c r="E22" s="39" t="s">
        <v>5994</v>
      </c>
      <c r="F22" s="39" t="s">
        <v>5995</v>
      </c>
      <c r="G22" s="39" t="s">
        <v>5996</v>
      </c>
      <c r="H22" s="6"/>
    </row>
    <row r="23" spans="1:8" ht="39.6">
      <c r="A23" s="12">
        <v>3</v>
      </c>
      <c r="B23" s="39" t="s">
        <v>5997</v>
      </c>
      <c r="C23" s="39" t="s">
        <v>231</v>
      </c>
      <c r="D23" s="12">
        <v>2800</v>
      </c>
      <c r="E23" s="39" t="s">
        <v>5998</v>
      </c>
      <c r="F23" s="39" t="s">
        <v>5974</v>
      </c>
      <c r="G23" s="39" t="s">
        <v>5999</v>
      </c>
      <c r="H23" s="6"/>
    </row>
    <row r="24" spans="1:8" ht="39.6">
      <c r="A24" s="12">
        <v>4</v>
      </c>
      <c r="B24" s="39" t="s">
        <v>6000</v>
      </c>
      <c r="C24" s="39" t="s">
        <v>231</v>
      </c>
      <c r="D24" s="12">
        <v>1910</v>
      </c>
      <c r="E24" s="39" t="s">
        <v>6001</v>
      </c>
      <c r="F24" s="39" t="s">
        <v>5974</v>
      </c>
      <c r="G24" s="39" t="s">
        <v>5999</v>
      </c>
      <c r="H24" s="6"/>
    </row>
    <row r="25" spans="1:8" ht="39.6">
      <c r="A25" s="12">
        <v>5</v>
      </c>
      <c r="B25" s="39" t="s">
        <v>6002</v>
      </c>
      <c r="C25" s="39" t="s">
        <v>231</v>
      </c>
      <c r="D25" s="12">
        <v>8863</v>
      </c>
      <c r="E25" s="39" t="s">
        <v>6003</v>
      </c>
      <c r="F25" s="39" t="s">
        <v>6004</v>
      </c>
      <c r="G25" s="39" t="s">
        <v>6005</v>
      </c>
      <c r="H25" s="6"/>
    </row>
    <row r="26" spans="1:8" ht="66">
      <c r="A26" s="12">
        <v>6</v>
      </c>
      <c r="B26" s="39" t="s">
        <v>6006</v>
      </c>
      <c r="C26" s="39" t="s">
        <v>231</v>
      </c>
      <c r="D26" s="12">
        <v>522.20000000000005</v>
      </c>
      <c r="E26" s="39" t="s">
        <v>6007</v>
      </c>
      <c r="F26" s="39" t="s">
        <v>6008</v>
      </c>
      <c r="G26" s="39" t="s">
        <v>6009</v>
      </c>
      <c r="H26" s="6"/>
    </row>
    <row r="27" spans="1:8" ht="79.2">
      <c r="A27" s="12">
        <v>7</v>
      </c>
      <c r="B27" s="39" t="s">
        <v>6010</v>
      </c>
      <c r="C27" s="39" t="s">
        <v>231</v>
      </c>
      <c r="D27" s="12">
        <v>390</v>
      </c>
      <c r="E27" s="39" t="s">
        <v>6011</v>
      </c>
      <c r="F27" s="39" t="s">
        <v>6012</v>
      </c>
      <c r="G27" s="39" t="s">
        <v>6013</v>
      </c>
      <c r="H27" s="6"/>
    </row>
    <row r="28" spans="1:8" ht="26.4">
      <c r="A28" s="322">
        <v>7</v>
      </c>
      <c r="B28" s="301" t="s">
        <v>6014</v>
      </c>
      <c r="C28" s="301"/>
      <c r="D28" s="322">
        <f>SUM(D21:D27)</f>
        <v>16895.099999999999</v>
      </c>
      <c r="E28" s="301"/>
      <c r="F28" s="301"/>
      <c r="G28" s="301"/>
      <c r="H28" s="6"/>
    </row>
    <row r="29" spans="1:8" ht="66">
      <c r="A29" s="12">
        <v>1</v>
      </c>
      <c r="B29" s="39" t="s">
        <v>6015</v>
      </c>
      <c r="C29" s="39" t="s">
        <v>63</v>
      </c>
      <c r="D29" s="12">
        <v>370</v>
      </c>
      <c r="E29" s="39" t="s">
        <v>6016</v>
      </c>
      <c r="F29" s="39" t="s">
        <v>5988</v>
      </c>
      <c r="G29" s="39" t="s">
        <v>5992</v>
      </c>
      <c r="H29" s="6"/>
    </row>
    <row r="30" spans="1:8" ht="26.4">
      <c r="A30" s="322">
        <v>1</v>
      </c>
      <c r="B30" s="301" t="s">
        <v>6017</v>
      </c>
      <c r="C30" s="301"/>
      <c r="D30" s="322">
        <f>SUM(D29)</f>
        <v>370</v>
      </c>
      <c r="E30" s="301"/>
      <c r="F30" s="301"/>
      <c r="G30" s="301"/>
      <c r="H30" s="6"/>
    </row>
    <row r="31" spans="1:8" ht="52.8">
      <c r="A31" s="12">
        <v>1</v>
      </c>
      <c r="B31" s="39" t="s">
        <v>6018</v>
      </c>
      <c r="C31" s="39" t="s">
        <v>358</v>
      </c>
      <c r="D31" s="12">
        <v>400</v>
      </c>
      <c r="E31" s="39" t="s">
        <v>6019</v>
      </c>
      <c r="F31" s="39" t="s">
        <v>6020</v>
      </c>
      <c r="G31" s="39" t="s">
        <v>6021</v>
      </c>
      <c r="H31" s="6"/>
    </row>
    <row r="32" spans="1:8" ht="26.4">
      <c r="A32" s="322"/>
      <c r="B32" s="301" t="s">
        <v>6022</v>
      </c>
      <c r="C32" s="301"/>
      <c r="D32" s="322">
        <f>SUM(D31)</f>
        <v>400</v>
      </c>
      <c r="E32" s="301"/>
      <c r="F32" s="301"/>
      <c r="G32" s="301"/>
      <c r="H32" s="6"/>
    </row>
    <row r="33" spans="1:8" ht="39.6">
      <c r="A33" s="320">
        <v>12</v>
      </c>
      <c r="B33" s="296" t="s">
        <v>3299</v>
      </c>
      <c r="C33" s="296"/>
      <c r="D33" s="320">
        <f>D16+D18+D20+D28+D30+D32</f>
        <v>52113.1</v>
      </c>
      <c r="E33" s="296"/>
      <c r="F33" s="296"/>
      <c r="G33" s="296"/>
      <c r="H33" s="6"/>
    </row>
    <row r="34" spans="1:8" s="112" customFormat="1">
      <c r="A34" s="1874" t="s">
        <v>6023</v>
      </c>
      <c r="B34" s="1875"/>
      <c r="C34" s="1875"/>
      <c r="D34" s="1875"/>
      <c r="E34" s="1875"/>
      <c r="F34" s="1875"/>
      <c r="G34" s="1875"/>
      <c r="H34" s="1876"/>
    </row>
    <row r="35" spans="1:8" ht="26.4">
      <c r="A35" s="12">
        <v>1</v>
      </c>
      <c r="B35" s="39" t="s">
        <v>6024</v>
      </c>
      <c r="C35" s="39" t="s">
        <v>75</v>
      </c>
      <c r="D35" s="12">
        <v>28</v>
      </c>
      <c r="E35" s="39" t="s">
        <v>6025</v>
      </c>
      <c r="F35" s="39" t="s">
        <v>6026</v>
      </c>
      <c r="G35" s="39" t="s">
        <v>6027</v>
      </c>
      <c r="H35" s="6"/>
    </row>
    <row r="36" spans="1:8" ht="26.4">
      <c r="A36" s="12">
        <v>2</v>
      </c>
      <c r="B36" s="39" t="s">
        <v>6028</v>
      </c>
      <c r="C36" s="39" t="s">
        <v>75</v>
      </c>
      <c r="D36" s="12">
        <v>27</v>
      </c>
      <c r="E36" s="39" t="s">
        <v>6029</v>
      </c>
      <c r="F36" s="39" t="s">
        <v>6026</v>
      </c>
      <c r="G36" s="39" t="s">
        <v>6027</v>
      </c>
      <c r="H36" s="6"/>
    </row>
    <row r="37" spans="1:8" s="304" customFormat="1" ht="39.6">
      <c r="A37" s="323">
        <v>3</v>
      </c>
      <c r="B37" s="302" t="s">
        <v>6030</v>
      </c>
      <c r="C37" s="302" t="s">
        <v>75</v>
      </c>
      <c r="D37" s="323">
        <v>17</v>
      </c>
      <c r="E37" s="302" t="s">
        <v>6031</v>
      </c>
      <c r="F37" s="302" t="s">
        <v>6032</v>
      </c>
      <c r="G37" s="302" t="s">
        <v>6027</v>
      </c>
      <c r="H37" s="303"/>
    </row>
    <row r="38" spans="1:8" ht="26.4">
      <c r="A38" s="322">
        <v>3</v>
      </c>
      <c r="B38" s="301" t="s">
        <v>6033</v>
      </c>
      <c r="C38" s="301"/>
      <c r="D38" s="322">
        <f>SUM(D35:D37)</f>
        <v>72</v>
      </c>
      <c r="E38" s="301"/>
      <c r="F38" s="301"/>
      <c r="G38" s="301"/>
      <c r="H38" s="6"/>
    </row>
    <row r="39" spans="1:8" ht="26.4">
      <c r="A39" s="12">
        <v>1</v>
      </c>
      <c r="B39" s="39" t="s">
        <v>6034</v>
      </c>
      <c r="C39" s="39" t="s">
        <v>87</v>
      </c>
      <c r="D39" s="12">
        <v>15</v>
      </c>
      <c r="E39" s="39" t="s">
        <v>6035</v>
      </c>
      <c r="F39" s="39" t="s">
        <v>6036</v>
      </c>
      <c r="G39" s="39" t="s">
        <v>6037</v>
      </c>
      <c r="H39" s="6"/>
    </row>
    <row r="40" spans="1:8" ht="26.4">
      <c r="A40" s="12">
        <v>2</v>
      </c>
      <c r="B40" s="39" t="s">
        <v>6038</v>
      </c>
      <c r="C40" s="39" t="s">
        <v>87</v>
      </c>
      <c r="D40" s="12">
        <v>15</v>
      </c>
      <c r="E40" s="39" t="s">
        <v>6039</v>
      </c>
      <c r="F40" s="39" t="s">
        <v>6040</v>
      </c>
      <c r="G40" s="39" t="s">
        <v>6027</v>
      </c>
      <c r="H40" s="6"/>
    </row>
    <row r="41" spans="1:8" ht="26.4">
      <c r="A41" s="322">
        <v>2</v>
      </c>
      <c r="B41" s="301" t="s">
        <v>6041</v>
      </c>
      <c r="C41" s="301"/>
      <c r="D41" s="322">
        <f>SUM(D39:D40)</f>
        <v>30</v>
      </c>
      <c r="E41" s="301"/>
      <c r="F41" s="301"/>
      <c r="G41" s="301"/>
      <c r="H41" s="6"/>
    </row>
    <row r="42" spans="1:8" ht="66">
      <c r="A42" s="12">
        <v>1</v>
      </c>
      <c r="B42" s="39" t="s">
        <v>6042</v>
      </c>
      <c r="C42" s="39" t="s">
        <v>72</v>
      </c>
      <c r="D42" s="12">
        <v>30</v>
      </c>
      <c r="E42" s="39" t="s">
        <v>6043</v>
      </c>
      <c r="F42" s="39" t="s">
        <v>6044</v>
      </c>
      <c r="G42" s="39" t="s">
        <v>6027</v>
      </c>
      <c r="H42" s="6"/>
    </row>
    <row r="43" spans="1:8" ht="39.6">
      <c r="A43" s="12">
        <v>2</v>
      </c>
      <c r="B43" s="39" t="s">
        <v>6045</v>
      </c>
      <c r="C43" s="39" t="s">
        <v>72</v>
      </c>
      <c r="D43" s="12">
        <v>280</v>
      </c>
      <c r="E43" s="39" t="s">
        <v>6046</v>
      </c>
      <c r="F43" s="39" t="s">
        <v>6047</v>
      </c>
      <c r="G43" s="39" t="s">
        <v>5999</v>
      </c>
      <c r="H43" s="6"/>
    </row>
    <row r="44" spans="1:8" ht="26.4">
      <c r="A44" s="322">
        <v>2</v>
      </c>
      <c r="B44" s="301" t="s">
        <v>6048</v>
      </c>
      <c r="C44" s="301"/>
      <c r="D44" s="322">
        <f>SUM(D42:D43)</f>
        <v>310</v>
      </c>
      <c r="E44" s="301"/>
      <c r="F44" s="301"/>
      <c r="G44" s="301"/>
      <c r="H44" s="6"/>
    </row>
    <row r="45" spans="1:8" ht="43.95" customHeight="1">
      <c r="A45" s="320">
        <v>7</v>
      </c>
      <c r="B45" s="296" t="s">
        <v>6049</v>
      </c>
      <c r="C45" s="305"/>
      <c r="D45" s="324">
        <f>D44+D41+D38</f>
        <v>412</v>
      </c>
      <c r="E45" s="296"/>
      <c r="F45" s="296"/>
      <c r="G45" s="296"/>
      <c r="H45" s="6"/>
    </row>
    <row r="46" spans="1:8" s="112" customFormat="1">
      <c r="A46" s="1874" t="s">
        <v>6050</v>
      </c>
      <c r="B46" s="1882"/>
      <c r="C46" s="1882"/>
      <c r="D46" s="1882"/>
      <c r="E46" s="1882"/>
      <c r="F46" s="1882"/>
      <c r="G46" s="1882"/>
      <c r="H46" s="1883"/>
    </row>
    <row r="47" spans="1:8" ht="52.8">
      <c r="A47" s="12">
        <v>1</v>
      </c>
      <c r="B47" s="39" t="s">
        <v>6051</v>
      </c>
      <c r="C47" s="39"/>
      <c r="D47" s="12">
        <v>31</v>
      </c>
      <c r="E47" s="39" t="s">
        <v>6052</v>
      </c>
      <c r="F47" s="39" t="s">
        <v>6053</v>
      </c>
      <c r="G47" s="39" t="s">
        <v>6054</v>
      </c>
      <c r="H47" s="6"/>
    </row>
    <row r="48" spans="1:8" ht="39.6">
      <c r="A48" s="320"/>
      <c r="B48" s="296" t="s">
        <v>6055</v>
      </c>
      <c r="C48" s="296"/>
      <c r="D48" s="320">
        <f>SUM(D47)</f>
        <v>31</v>
      </c>
      <c r="E48" s="296"/>
      <c r="F48" s="296"/>
      <c r="G48" s="296"/>
      <c r="H48" s="6"/>
    </row>
    <row r="49" spans="1:8" ht="52.8">
      <c r="A49" s="268"/>
      <c r="B49" s="168" t="s">
        <v>6056</v>
      </c>
      <c r="C49" s="306"/>
      <c r="D49" s="325">
        <f>D48+D45+D33+D12+D8</f>
        <v>147539.01999999999</v>
      </c>
      <c r="E49" s="168"/>
      <c r="F49" s="168"/>
      <c r="G49" s="168"/>
      <c r="H49" s="6"/>
    </row>
    <row r="50" spans="1:8" ht="15" customHeight="1">
      <c r="A50" s="1885" t="s">
        <v>3349</v>
      </c>
      <c r="B50" s="1886"/>
      <c r="C50" s="1886"/>
      <c r="D50" s="1886"/>
      <c r="E50" s="1886"/>
      <c r="F50" s="1886"/>
      <c r="G50" s="1886"/>
      <c r="H50" s="1887"/>
    </row>
    <row r="51" spans="1:8">
      <c r="A51" s="1885" t="s">
        <v>5</v>
      </c>
      <c r="B51" s="1886"/>
      <c r="C51" s="1886"/>
      <c r="D51" s="1886"/>
      <c r="E51" s="1886"/>
      <c r="F51" s="1886"/>
      <c r="G51" s="1886"/>
      <c r="H51" s="1887"/>
    </row>
    <row r="52" spans="1:8" ht="26.4">
      <c r="A52" s="12">
        <v>1</v>
      </c>
      <c r="B52" s="39" t="s">
        <v>6057</v>
      </c>
      <c r="C52" s="39"/>
      <c r="D52" s="12">
        <v>1025</v>
      </c>
      <c r="E52" s="39" t="s">
        <v>6058</v>
      </c>
      <c r="F52" s="39" t="s">
        <v>6059</v>
      </c>
      <c r="G52" s="39" t="s">
        <v>6060</v>
      </c>
      <c r="H52" s="6"/>
    </row>
    <row r="53" spans="1:8" ht="26.4">
      <c r="A53" s="320"/>
      <c r="B53" s="296" t="s">
        <v>3373</v>
      </c>
      <c r="C53" s="296"/>
      <c r="D53" s="320">
        <f>SUM(D52)</f>
        <v>1025</v>
      </c>
      <c r="E53" s="296"/>
      <c r="F53" s="296"/>
      <c r="G53" s="296" t="s">
        <v>6061</v>
      </c>
      <c r="H53" s="6"/>
    </row>
    <row r="54" spans="1:8" s="112" customFormat="1">
      <c r="A54" s="1874" t="s">
        <v>5870</v>
      </c>
      <c r="B54" s="1882"/>
      <c r="C54" s="1882"/>
      <c r="D54" s="1882"/>
      <c r="E54" s="1882"/>
      <c r="F54" s="1882"/>
      <c r="G54" s="1882"/>
      <c r="H54" s="1883"/>
    </row>
    <row r="55" spans="1:8" ht="39.6">
      <c r="A55" s="12">
        <v>1</v>
      </c>
      <c r="B55" s="39" t="s">
        <v>6062</v>
      </c>
      <c r="C55" s="39"/>
      <c r="D55" s="12">
        <v>7.5</v>
      </c>
      <c r="E55" s="39" t="s">
        <v>6063</v>
      </c>
      <c r="F55" s="39" t="s">
        <v>6064</v>
      </c>
      <c r="G55" s="39" t="s">
        <v>6065</v>
      </c>
      <c r="H55" s="6"/>
    </row>
    <row r="56" spans="1:8" ht="26.4">
      <c r="A56" s="320">
        <v>1</v>
      </c>
      <c r="B56" s="296" t="s">
        <v>6066</v>
      </c>
      <c r="C56" s="296"/>
      <c r="D56" s="320">
        <f>SUM(D55)</f>
        <v>7.5</v>
      </c>
      <c r="E56" s="296"/>
      <c r="F56" s="296"/>
      <c r="G56" s="296"/>
      <c r="H56" s="6"/>
    </row>
    <row r="57" spans="1:8" s="112" customFormat="1">
      <c r="A57" s="1874" t="s">
        <v>6067</v>
      </c>
      <c r="B57" s="1882"/>
      <c r="C57" s="1882"/>
      <c r="D57" s="1882"/>
      <c r="E57" s="1882"/>
      <c r="F57" s="1882"/>
      <c r="G57" s="1882"/>
      <c r="H57" s="1883"/>
    </row>
    <row r="58" spans="1:8" ht="39.6">
      <c r="A58" s="12">
        <v>1</v>
      </c>
      <c r="B58" s="39" t="s">
        <v>6068</v>
      </c>
      <c r="C58" s="39"/>
      <c r="D58" s="12">
        <v>290</v>
      </c>
      <c r="E58" s="39" t="s">
        <v>6069</v>
      </c>
      <c r="F58" s="39" t="s">
        <v>6070</v>
      </c>
      <c r="G58" s="39" t="s">
        <v>6071</v>
      </c>
      <c r="H58" s="6"/>
    </row>
    <row r="59" spans="1:8" ht="26.4">
      <c r="A59" s="320">
        <v>1</v>
      </c>
      <c r="B59" s="296" t="s">
        <v>6072</v>
      </c>
      <c r="C59" s="296"/>
      <c r="D59" s="320">
        <f>SUM(D58)</f>
        <v>290</v>
      </c>
      <c r="E59" s="296"/>
      <c r="F59" s="296"/>
      <c r="G59" s="296"/>
      <c r="H59" s="6"/>
    </row>
    <row r="60" spans="1:8" s="112" customFormat="1">
      <c r="A60" s="1874" t="s">
        <v>1627</v>
      </c>
      <c r="B60" s="1882"/>
      <c r="C60" s="1882"/>
      <c r="D60" s="1882"/>
      <c r="E60" s="1882"/>
      <c r="F60" s="1882"/>
      <c r="G60" s="1882"/>
      <c r="H60" s="1883"/>
    </row>
    <row r="61" spans="1:8" ht="26.4">
      <c r="A61" s="12" t="s">
        <v>6073</v>
      </c>
      <c r="B61" s="39" t="s">
        <v>6074</v>
      </c>
      <c r="C61" s="39" t="s">
        <v>25</v>
      </c>
      <c r="D61" s="12">
        <v>0.5</v>
      </c>
      <c r="E61" s="39" t="s">
        <v>6075</v>
      </c>
      <c r="F61" s="39" t="s">
        <v>6076</v>
      </c>
      <c r="G61" s="39" t="s">
        <v>6077</v>
      </c>
      <c r="H61" s="6"/>
    </row>
    <row r="62" spans="1:8" ht="26.4">
      <c r="A62" s="12" t="s">
        <v>6078</v>
      </c>
      <c r="B62" s="39" t="s">
        <v>6079</v>
      </c>
      <c r="C62" s="39" t="s">
        <v>25</v>
      </c>
      <c r="D62" s="12">
        <v>1</v>
      </c>
      <c r="E62" s="39" t="s">
        <v>6080</v>
      </c>
      <c r="F62" s="39" t="s">
        <v>6081</v>
      </c>
      <c r="G62" s="39" t="s">
        <v>6077</v>
      </c>
      <c r="H62" s="6"/>
    </row>
    <row r="63" spans="1:8" ht="26.4">
      <c r="A63" s="12" t="s">
        <v>6082</v>
      </c>
      <c r="B63" s="39" t="s">
        <v>6083</v>
      </c>
      <c r="C63" s="39" t="s">
        <v>25</v>
      </c>
      <c r="D63" s="12">
        <v>1</v>
      </c>
      <c r="E63" s="39" t="s">
        <v>6084</v>
      </c>
      <c r="F63" s="39" t="s">
        <v>6076</v>
      </c>
      <c r="G63" s="39" t="s">
        <v>6077</v>
      </c>
      <c r="H63" s="6"/>
    </row>
    <row r="64" spans="1:8" ht="26.4">
      <c r="A64" s="12" t="s">
        <v>6085</v>
      </c>
      <c r="B64" s="39" t="s">
        <v>6074</v>
      </c>
      <c r="C64" s="39" t="s">
        <v>25</v>
      </c>
      <c r="D64" s="12">
        <v>1</v>
      </c>
      <c r="E64" s="39" t="s">
        <v>6086</v>
      </c>
      <c r="F64" s="39" t="s">
        <v>6087</v>
      </c>
      <c r="G64" s="39" t="s">
        <v>6077</v>
      </c>
      <c r="H64" s="6"/>
    </row>
    <row r="65" spans="1:8" ht="52.8">
      <c r="A65" s="12" t="s">
        <v>6088</v>
      </c>
      <c r="B65" s="39" t="s">
        <v>6089</v>
      </c>
      <c r="C65" s="39" t="s">
        <v>25</v>
      </c>
      <c r="D65" s="12">
        <v>1</v>
      </c>
      <c r="E65" s="39" t="s">
        <v>6090</v>
      </c>
      <c r="F65" s="39" t="s">
        <v>6091</v>
      </c>
      <c r="G65" s="39" t="s">
        <v>6077</v>
      </c>
      <c r="H65" s="6"/>
    </row>
    <row r="66" spans="1:8" ht="26.4">
      <c r="A66" s="12" t="s">
        <v>6092</v>
      </c>
      <c r="B66" s="39" t="s">
        <v>6093</v>
      </c>
      <c r="C66" s="39" t="s">
        <v>25</v>
      </c>
      <c r="D66" s="12">
        <v>1.5</v>
      </c>
      <c r="E66" s="39" t="s">
        <v>6080</v>
      </c>
      <c r="F66" s="39" t="s">
        <v>6081</v>
      </c>
      <c r="G66" s="39" t="s">
        <v>6077</v>
      </c>
      <c r="H66" s="6"/>
    </row>
    <row r="67" spans="1:8" ht="39.6">
      <c r="A67" s="323" t="s">
        <v>6094</v>
      </c>
      <c r="B67" s="302" t="s">
        <v>6074</v>
      </c>
      <c r="C67" s="302" t="s">
        <v>25</v>
      </c>
      <c r="D67" s="323">
        <v>1.5</v>
      </c>
      <c r="E67" s="302" t="s">
        <v>6095</v>
      </c>
      <c r="F67" s="302" t="s">
        <v>6032</v>
      </c>
      <c r="G67" s="302" t="s">
        <v>6077</v>
      </c>
      <c r="H67" s="6"/>
    </row>
    <row r="68" spans="1:8" ht="26.4">
      <c r="A68" s="12" t="s">
        <v>6096</v>
      </c>
      <c r="B68" s="39" t="s">
        <v>6097</v>
      </c>
      <c r="C68" s="39" t="s">
        <v>25</v>
      </c>
      <c r="D68" s="12">
        <v>2</v>
      </c>
      <c r="E68" s="39" t="s">
        <v>6098</v>
      </c>
      <c r="F68" s="39" t="s">
        <v>6099</v>
      </c>
      <c r="G68" s="39" t="s">
        <v>6100</v>
      </c>
      <c r="H68" s="6"/>
    </row>
    <row r="69" spans="1:8" ht="26.4">
      <c r="A69" s="12" t="s">
        <v>6101</v>
      </c>
      <c r="B69" s="39" t="s">
        <v>6074</v>
      </c>
      <c r="C69" s="39" t="s">
        <v>25</v>
      </c>
      <c r="D69" s="12">
        <v>2</v>
      </c>
      <c r="E69" s="39" t="s">
        <v>6102</v>
      </c>
      <c r="F69" s="39" t="s">
        <v>6103</v>
      </c>
      <c r="G69" s="39" t="s">
        <v>6077</v>
      </c>
      <c r="H69" s="6"/>
    </row>
    <row r="70" spans="1:8" ht="26.4">
      <c r="A70" s="12" t="s">
        <v>6104</v>
      </c>
      <c r="B70" s="39" t="s">
        <v>6105</v>
      </c>
      <c r="C70" s="39" t="s">
        <v>25</v>
      </c>
      <c r="D70" s="12">
        <v>2</v>
      </c>
      <c r="E70" s="39" t="s">
        <v>6106</v>
      </c>
      <c r="F70" s="39" t="s">
        <v>6107</v>
      </c>
      <c r="G70" s="39" t="s">
        <v>6077</v>
      </c>
      <c r="H70" s="6"/>
    </row>
    <row r="71" spans="1:8" ht="26.4">
      <c r="A71" s="12" t="s">
        <v>6108</v>
      </c>
      <c r="B71" s="39" t="s">
        <v>6109</v>
      </c>
      <c r="C71" s="39" t="s">
        <v>25</v>
      </c>
      <c r="D71" s="12">
        <v>2</v>
      </c>
      <c r="E71" s="39" t="s">
        <v>6110</v>
      </c>
      <c r="F71" s="39" t="s">
        <v>6111</v>
      </c>
      <c r="G71" s="39" t="s">
        <v>6077</v>
      </c>
      <c r="H71" s="6"/>
    </row>
    <row r="72" spans="1:8" ht="26.4">
      <c r="A72" s="12" t="s">
        <v>6112</v>
      </c>
      <c r="B72" s="39" t="s">
        <v>6074</v>
      </c>
      <c r="C72" s="39" t="s">
        <v>25</v>
      </c>
      <c r="D72" s="12">
        <v>2</v>
      </c>
      <c r="E72" s="39" t="s">
        <v>6113</v>
      </c>
      <c r="F72" s="39" t="s">
        <v>6114</v>
      </c>
      <c r="G72" s="39" t="s">
        <v>6077</v>
      </c>
      <c r="H72" s="6"/>
    </row>
    <row r="73" spans="1:8" ht="39.6">
      <c r="A73" s="12" t="s">
        <v>6115</v>
      </c>
      <c r="B73" s="39" t="s">
        <v>6074</v>
      </c>
      <c r="C73" s="39" t="s">
        <v>25</v>
      </c>
      <c r="D73" s="12">
        <v>2</v>
      </c>
      <c r="E73" s="39" t="s">
        <v>6116</v>
      </c>
      <c r="F73" s="39" t="s">
        <v>6117</v>
      </c>
      <c r="G73" s="39" t="s">
        <v>6077</v>
      </c>
      <c r="H73" s="6"/>
    </row>
    <row r="74" spans="1:8" ht="26.4">
      <c r="A74" s="12" t="s">
        <v>6118</v>
      </c>
      <c r="B74" s="39" t="s">
        <v>6074</v>
      </c>
      <c r="C74" s="39" t="s">
        <v>25</v>
      </c>
      <c r="D74" s="12">
        <v>2</v>
      </c>
      <c r="E74" s="39" t="s">
        <v>6119</v>
      </c>
      <c r="F74" s="39" t="s">
        <v>6120</v>
      </c>
      <c r="G74" s="39" t="s">
        <v>6077</v>
      </c>
      <c r="H74" s="6"/>
    </row>
    <row r="75" spans="1:8" ht="26.4">
      <c r="A75" s="12" t="s">
        <v>6121</v>
      </c>
      <c r="B75" s="39" t="s">
        <v>6122</v>
      </c>
      <c r="C75" s="39" t="s">
        <v>25</v>
      </c>
      <c r="D75" s="12">
        <v>2</v>
      </c>
      <c r="E75" s="39" t="s">
        <v>6123</v>
      </c>
      <c r="F75" s="39" t="s">
        <v>6124</v>
      </c>
      <c r="G75" s="39" t="s">
        <v>6125</v>
      </c>
      <c r="H75" s="6"/>
    </row>
    <row r="76" spans="1:8" ht="26.4">
      <c r="A76" s="12" t="s">
        <v>6126</v>
      </c>
      <c r="B76" s="39" t="s">
        <v>6074</v>
      </c>
      <c r="C76" s="39" t="s">
        <v>25</v>
      </c>
      <c r="D76" s="12">
        <v>2</v>
      </c>
      <c r="E76" s="39" t="s">
        <v>6127</v>
      </c>
      <c r="F76" s="39" t="s">
        <v>6128</v>
      </c>
      <c r="G76" s="39" t="s">
        <v>6077</v>
      </c>
      <c r="H76" s="6"/>
    </row>
    <row r="77" spans="1:8" ht="39.6">
      <c r="A77" s="12" t="s">
        <v>6129</v>
      </c>
      <c r="B77" s="39" t="s">
        <v>6130</v>
      </c>
      <c r="C77" s="39" t="s">
        <v>25</v>
      </c>
      <c r="D77" s="12">
        <v>2.2000000000000002</v>
      </c>
      <c r="E77" s="39" t="s">
        <v>6131</v>
      </c>
      <c r="F77" s="39" t="s">
        <v>6099</v>
      </c>
      <c r="G77" s="39" t="s">
        <v>6100</v>
      </c>
      <c r="H77" s="6"/>
    </row>
    <row r="78" spans="1:8" ht="26.4">
      <c r="A78" s="12" t="s">
        <v>6132</v>
      </c>
      <c r="B78" s="39" t="s">
        <v>6133</v>
      </c>
      <c r="C78" s="39" t="s">
        <v>25</v>
      </c>
      <c r="D78" s="12">
        <v>2.2999999999999998</v>
      </c>
      <c r="E78" s="39" t="s">
        <v>6084</v>
      </c>
      <c r="F78" s="39" t="s">
        <v>6076</v>
      </c>
      <c r="G78" s="39" t="s">
        <v>6077</v>
      </c>
      <c r="H78" s="6"/>
    </row>
    <row r="79" spans="1:8" ht="39.6">
      <c r="A79" s="12" t="s">
        <v>6134</v>
      </c>
      <c r="B79" s="39" t="s">
        <v>6135</v>
      </c>
      <c r="C79" s="39" t="s">
        <v>25</v>
      </c>
      <c r="D79" s="12">
        <v>3</v>
      </c>
      <c r="E79" s="39" t="s">
        <v>6136</v>
      </c>
      <c r="F79" s="39" t="s">
        <v>6137</v>
      </c>
      <c r="G79" s="39" t="s">
        <v>6077</v>
      </c>
      <c r="H79" s="6"/>
    </row>
    <row r="80" spans="1:8" ht="26.4">
      <c r="A80" s="12" t="s">
        <v>6138</v>
      </c>
      <c r="B80" s="39" t="s">
        <v>6139</v>
      </c>
      <c r="C80" s="39" t="s">
        <v>25</v>
      </c>
      <c r="D80" s="12">
        <v>3</v>
      </c>
      <c r="E80" s="39" t="s">
        <v>6140</v>
      </c>
      <c r="F80" s="39" t="s">
        <v>6141</v>
      </c>
      <c r="G80" s="39" t="s">
        <v>6077</v>
      </c>
      <c r="H80" s="6"/>
    </row>
    <row r="81" spans="1:8" ht="26.4">
      <c r="A81" s="12" t="s">
        <v>6142</v>
      </c>
      <c r="B81" s="39" t="s">
        <v>6143</v>
      </c>
      <c r="C81" s="39" t="s">
        <v>25</v>
      </c>
      <c r="D81" s="12">
        <v>3</v>
      </c>
      <c r="E81" s="39" t="s">
        <v>6080</v>
      </c>
      <c r="F81" s="39" t="s">
        <v>6081</v>
      </c>
      <c r="G81" s="39" t="s">
        <v>6077</v>
      </c>
      <c r="H81" s="6"/>
    </row>
    <row r="82" spans="1:8" ht="26.4">
      <c r="A82" s="12" t="s">
        <v>6144</v>
      </c>
      <c r="B82" s="39" t="s">
        <v>6074</v>
      </c>
      <c r="C82" s="39" t="s">
        <v>25</v>
      </c>
      <c r="D82" s="12">
        <v>3</v>
      </c>
      <c r="E82" s="39" t="s">
        <v>6145</v>
      </c>
      <c r="F82" s="39" t="s">
        <v>6128</v>
      </c>
      <c r="G82" s="39" t="s">
        <v>6077</v>
      </c>
      <c r="H82" s="6"/>
    </row>
    <row r="83" spans="1:8" ht="26.4">
      <c r="A83" s="12" t="s">
        <v>6146</v>
      </c>
      <c r="B83" s="39" t="s">
        <v>6147</v>
      </c>
      <c r="C83" s="39" t="s">
        <v>25</v>
      </c>
      <c r="D83" s="12">
        <v>3</v>
      </c>
      <c r="E83" s="39" t="s">
        <v>6148</v>
      </c>
      <c r="F83" s="39" t="s">
        <v>6087</v>
      </c>
      <c r="G83" s="39" t="s">
        <v>6077</v>
      </c>
      <c r="H83" s="6"/>
    </row>
    <row r="84" spans="1:8" ht="39.6">
      <c r="A84" s="12" t="s">
        <v>6149</v>
      </c>
      <c r="B84" s="39" t="s">
        <v>6074</v>
      </c>
      <c r="C84" s="39" t="s">
        <v>25</v>
      </c>
      <c r="D84" s="12">
        <v>3</v>
      </c>
      <c r="E84" s="39" t="s">
        <v>6150</v>
      </c>
      <c r="F84" s="39" t="s">
        <v>6151</v>
      </c>
      <c r="G84" s="39" t="s">
        <v>6077</v>
      </c>
      <c r="H84" s="6"/>
    </row>
    <row r="85" spans="1:8" ht="26.4">
      <c r="A85" s="12" t="s">
        <v>6152</v>
      </c>
      <c r="B85" s="39" t="s">
        <v>6153</v>
      </c>
      <c r="C85" s="39" t="s">
        <v>25</v>
      </c>
      <c r="D85" s="12">
        <v>3</v>
      </c>
      <c r="E85" s="39" t="s">
        <v>6154</v>
      </c>
      <c r="F85" s="39" t="s">
        <v>6155</v>
      </c>
      <c r="G85" s="39" t="s">
        <v>6077</v>
      </c>
      <c r="H85" s="6"/>
    </row>
    <row r="86" spans="1:8" ht="26.4">
      <c r="A86" s="12" t="s">
        <v>6156</v>
      </c>
      <c r="B86" s="39" t="s">
        <v>6157</v>
      </c>
      <c r="C86" s="39" t="s">
        <v>25</v>
      </c>
      <c r="D86" s="12">
        <v>3</v>
      </c>
      <c r="E86" s="39" t="s">
        <v>6158</v>
      </c>
      <c r="F86" s="39" t="s">
        <v>6159</v>
      </c>
      <c r="G86" s="39" t="s">
        <v>6077</v>
      </c>
      <c r="H86" s="6"/>
    </row>
    <row r="87" spans="1:8" ht="26.4">
      <c r="A87" s="12" t="s">
        <v>6160</v>
      </c>
      <c r="B87" s="39" t="s">
        <v>6074</v>
      </c>
      <c r="C87" s="39" t="s">
        <v>25</v>
      </c>
      <c r="D87" s="12">
        <v>3.1</v>
      </c>
      <c r="E87" s="39" t="s">
        <v>6161</v>
      </c>
      <c r="F87" s="39" t="s">
        <v>6151</v>
      </c>
      <c r="G87" s="39" t="s">
        <v>6162</v>
      </c>
      <c r="H87" s="6"/>
    </row>
    <row r="88" spans="1:8" ht="26.4">
      <c r="A88" s="12" t="s">
        <v>6163</v>
      </c>
      <c r="B88" s="39" t="s">
        <v>6164</v>
      </c>
      <c r="C88" s="39" t="s">
        <v>25</v>
      </c>
      <c r="D88" s="12">
        <v>4</v>
      </c>
      <c r="E88" s="39" t="s">
        <v>6165</v>
      </c>
      <c r="F88" s="39" t="s">
        <v>6087</v>
      </c>
      <c r="G88" s="39" t="s">
        <v>6077</v>
      </c>
      <c r="H88" s="6"/>
    </row>
    <row r="89" spans="1:8" ht="26.4">
      <c r="A89" s="12" t="s">
        <v>6166</v>
      </c>
      <c r="B89" s="39" t="s">
        <v>6167</v>
      </c>
      <c r="C89" s="39" t="s">
        <v>25</v>
      </c>
      <c r="D89" s="12">
        <v>4</v>
      </c>
      <c r="E89" s="39" t="s">
        <v>6168</v>
      </c>
      <c r="F89" s="39" t="s">
        <v>5974</v>
      </c>
      <c r="G89" s="39" t="s">
        <v>6077</v>
      </c>
      <c r="H89" s="6"/>
    </row>
    <row r="90" spans="1:8" ht="26.4">
      <c r="A90" s="12" t="s">
        <v>6169</v>
      </c>
      <c r="B90" s="39" t="s">
        <v>6083</v>
      </c>
      <c r="C90" s="39" t="s">
        <v>25</v>
      </c>
      <c r="D90" s="12">
        <v>5</v>
      </c>
      <c r="E90" s="39" t="s">
        <v>6170</v>
      </c>
      <c r="F90" s="39" t="s">
        <v>6171</v>
      </c>
      <c r="G90" s="39" t="s">
        <v>6172</v>
      </c>
      <c r="H90" s="6"/>
    </row>
    <row r="91" spans="1:8" ht="39.6">
      <c r="A91" s="12" t="s">
        <v>6173</v>
      </c>
      <c r="B91" s="39" t="s">
        <v>6174</v>
      </c>
      <c r="C91" s="39" t="s">
        <v>25</v>
      </c>
      <c r="D91" s="12">
        <v>5</v>
      </c>
      <c r="E91" s="39" t="s">
        <v>6175</v>
      </c>
      <c r="F91" s="39" t="s">
        <v>6176</v>
      </c>
      <c r="G91" s="39" t="s">
        <v>6172</v>
      </c>
      <c r="H91" s="6"/>
    </row>
    <row r="92" spans="1:8" ht="26.4">
      <c r="A92" s="12" t="s">
        <v>6177</v>
      </c>
      <c r="B92" s="39" t="s">
        <v>6074</v>
      </c>
      <c r="C92" s="39" t="s">
        <v>25</v>
      </c>
      <c r="D92" s="12">
        <v>5</v>
      </c>
      <c r="E92" s="39" t="s">
        <v>6178</v>
      </c>
      <c r="F92" s="39" t="s">
        <v>6179</v>
      </c>
      <c r="G92" s="39" t="s">
        <v>6077</v>
      </c>
      <c r="H92" s="6"/>
    </row>
    <row r="93" spans="1:8" ht="52.8">
      <c r="A93" s="12" t="s">
        <v>6180</v>
      </c>
      <c r="B93" s="39" t="s">
        <v>6181</v>
      </c>
      <c r="C93" s="39" t="s">
        <v>25</v>
      </c>
      <c r="D93" s="12">
        <v>5</v>
      </c>
      <c r="E93" s="39" t="s">
        <v>6182</v>
      </c>
      <c r="F93" s="39" t="s">
        <v>6183</v>
      </c>
      <c r="G93" s="39" t="s">
        <v>6184</v>
      </c>
      <c r="H93" s="6"/>
    </row>
    <row r="94" spans="1:8" ht="26.4">
      <c r="A94" s="12" t="s">
        <v>6185</v>
      </c>
      <c r="B94" s="39" t="s">
        <v>6186</v>
      </c>
      <c r="C94" s="39" t="s">
        <v>25</v>
      </c>
      <c r="D94" s="12">
        <v>5</v>
      </c>
      <c r="E94" s="39" t="s">
        <v>6187</v>
      </c>
      <c r="F94" s="39" t="s">
        <v>6188</v>
      </c>
      <c r="G94" s="39" t="s">
        <v>6077</v>
      </c>
      <c r="H94" s="6"/>
    </row>
    <row r="95" spans="1:8" ht="26.4">
      <c r="A95" s="12" t="s">
        <v>6189</v>
      </c>
      <c r="B95" s="39" t="s">
        <v>6190</v>
      </c>
      <c r="C95" s="39" t="s">
        <v>25</v>
      </c>
      <c r="D95" s="12">
        <v>5</v>
      </c>
      <c r="E95" s="39" t="s">
        <v>6191</v>
      </c>
      <c r="F95" s="39" t="s">
        <v>6179</v>
      </c>
      <c r="G95" s="39" t="s">
        <v>6077</v>
      </c>
      <c r="H95" s="6"/>
    </row>
    <row r="96" spans="1:8" ht="26.4">
      <c r="A96" s="12" t="s">
        <v>6192</v>
      </c>
      <c r="B96" s="39" t="s">
        <v>6167</v>
      </c>
      <c r="C96" s="39" t="s">
        <v>25</v>
      </c>
      <c r="D96" s="12">
        <v>5</v>
      </c>
      <c r="E96" s="39" t="s">
        <v>6193</v>
      </c>
      <c r="F96" s="39" t="s">
        <v>5974</v>
      </c>
      <c r="G96" s="39" t="s">
        <v>6077</v>
      </c>
      <c r="H96" s="6"/>
    </row>
    <row r="97" spans="1:8" ht="26.4">
      <c r="A97" s="12" t="s">
        <v>6194</v>
      </c>
      <c r="B97" s="39" t="s">
        <v>6195</v>
      </c>
      <c r="C97" s="39" t="s">
        <v>25</v>
      </c>
      <c r="D97" s="12">
        <v>5</v>
      </c>
      <c r="E97" s="39" t="s">
        <v>6196</v>
      </c>
      <c r="F97" s="39" t="s">
        <v>6197</v>
      </c>
      <c r="G97" s="39" t="s">
        <v>6077</v>
      </c>
      <c r="H97" s="6"/>
    </row>
    <row r="98" spans="1:8" ht="26.4">
      <c r="A98" s="12" t="s">
        <v>6198</v>
      </c>
      <c r="B98" s="39" t="s">
        <v>6074</v>
      </c>
      <c r="C98" s="39" t="s">
        <v>25</v>
      </c>
      <c r="D98" s="12">
        <v>5</v>
      </c>
      <c r="E98" s="39" t="s">
        <v>6199</v>
      </c>
      <c r="F98" s="39" t="s">
        <v>6179</v>
      </c>
      <c r="G98" s="39" t="s">
        <v>6200</v>
      </c>
      <c r="H98" s="6"/>
    </row>
    <row r="99" spans="1:8" ht="26.4">
      <c r="A99" s="12" t="s">
        <v>6201</v>
      </c>
      <c r="B99" s="39" t="s">
        <v>6202</v>
      </c>
      <c r="C99" s="39" t="s">
        <v>25</v>
      </c>
      <c r="D99" s="12">
        <v>5.7</v>
      </c>
      <c r="E99" s="39" t="s">
        <v>6203</v>
      </c>
      <c r="F99" s="39" t="s">
        <v>6204</v>
      </c>
      <c r="G99" s="39" t="s">
        <v>6205</v>
      </c>
      <c r="H99" s="6"/>
    </row>
    <row r="100" spans="1:8" ht="26.4">
      <c r="A100" s="12" t="s">
        <v>6206</v>
      </c>
      <c r="B100" s="39" t="s">
        <v>6207</v>
      </c>
      <c r="C100" s="39" t="s">
        <v>25</v>
      </c>
      <c r="D100" s="12">
        <v>5.7</v>
      </c>
      <c r="E100" s="39" t="s">
        <v>6208</v>
      </c>
      <c r="F100" s="39" t="s">
        <v>6103</v>
      </c>
      <c r="G100" s="39" t="s">
        <v>6100</v>
      </c>
      <c r="H100" s="6"/>
    </row>
    <row r="101" spans="1:8" ht="39.6">
      <c r="A101" s="12" t="s">
        <v>6209</v>
      </c>
      <c r="B101" s="39" t="s">
        <v>6210</v>
      </c>
      <c r="C101" s="39" t="s">
        <v>25</v>
      </c>
      <c r="D101" s="12">
        <v>6</v>
      </c>
      <c r="E101" s="39" t="s">
        <v>6211</v>
      </c>
      <c r="F101" s="39" t="s">
        <v>6212</v>
      </c>
      <c r="G101" s="39" t="s">
        <v>6100</v>
      </c>
      <c r="H101" s="6"/>
    </row>
    <row r="102" spans="1:8" s="304" customFormat="1" ht="26.4">
      <c r="A102" s="323" t="s">
        <v>6213</v>
      </c>
      <c r="B102" s="302" t="s">
        <v>6214</v>
      </c>
      <c r="C102" s="302" t="s">
        <v>25</v>
      </c>
      <c r="D102" s="323">
        <v>6</v>
      </c>
      <c r="E102" s="302" t="s">
        <v>6215</v>
      </c>
      <c r="F102" s="302" t="s">
        <v>6212</v>
      </c>
      <c r="G102" s="302" t="s">
        <v>6100</v>
      </c>
      <c r="H102" s="303"/>
    </row>
    <row r="103" spans="1:8" ht="26.4">
      <c r="A103" s="12" t="s">
        <v>6216</v>
      </c>
      <c r="B103" s="39" t="s">
        <v>6217</v>
      </c>
      <c r="C103" s="39" t="s">
        <v>25</v>
      </c>
      <c r="D103" s="12">
        <v>7</v>
      </c>
      <c r="E103" s="39" t="s">
        <v>6218</v>
      </c>
      <c r="F103" s="39" t="s">
        <v>6219</v>
      </c>
      <c r="G103" s="39" t="s">
        <v>6077</v>
      </c>
      <c r="H103" s="6"/>
    </row>
    <row r="104" spans="1:8" ht="26.4">
      <c r="A104" s="12" t="s">
        <v>6220</v>
      </c>
      <c r="B104" s="39" t="s">
        <v>6221</v>
      </c>
      <c r="C104" s="39" t="s">
        <v>25</v>
      </c>
      <c r="D104" s="12">
        <v>7</v>
      </c>
      <c r="E104" s="39" t="s">
        <v>6222</v>
      </c>
      <c r="F104" s="39" t="s">
        <v>6087</v>
      </c>
      <c r="G104" s="39" t="s">
        <v>6223</v>
      </c>
      <c r="H104" s="6"/>
    </row>
    <row r="105" spans="1:8" ht="26.4">
      <c r="A105" s="12" t="s">
        <v>6224</v>
      </c>
      <c r="B105" s="39" t="s">
        <v>6167</v>
      </c>
      <c r="C105" s="39" t="s">
        <v>25</v>
      </c>
      <c r="D105" s="12">
        <v>7</v>
      </c>
      <c r="E105" s="39" t="s">
        <v>6225</v>
      </c>
      <c r="F105" s="39" t="s">
        <v>5974</v>
      </c>
      <c r="G105" s="39" t="s">
        <v>6077</v>
      </c>
      <c r="H105" s="6"/>
    </row>
    <row r="106" spans="1:8" ht="26.4">
      <c r="A106" s="12" t="s">
        <v>6226</v>
      </c>
      <c r="B106" s="39" t="s">
        <v>6227</v>
      </c>
      <c r="C106" s="39" t="s">
        <v>25</v>
      </c>
      <c r="D106" s="12">
        <v>7.5</v>
      </c>
      <c r="E106" s="39" t="s">
        <v>6228</v>
      </c>
      <c r="F106" s="39" t="s">
        <v>6229</v>
      </c>
      <c r="G106" s="39" t="s">
        <v>6223</v>
      </c>
      <c r="H106" s="6"/>
    </row>
    <row r="107" spans="1:8" ht="39.6">
      <c r="A107" s="12" t="s">
        <v>6230</v>
      </c>
      <c r="B107" s="39" t="s">
        <v>6231</v>
      </c>
      <c r="C107" s="39" t="s">
        <v>25</v>
      </c>
      <c r="D107" s="12">
        <v>7.7</v>
      </c>
      <c r="E107" s="39" t="s">
        <v>6232</v>
      </c>
      <c r="F107" s="39" t="s">
        <v>5974</v>
      </c>
      <c r="G107" s="39" t="s">
        <v>6100</v>
      </c>
      <c r="H107" s="6"/>
    </row>
    <row r="108" spans="1:8" ht="26.4">
      <c r="A108" s="12" t="s">
        <v>6233</v>
      </c>
      <c r="B108" s="39" t="s">
        <v>6074</v>
      </c>
      <c r="C108" s="39" t="s">
        <v>25</v>
      </c>
      <c r="D108" s="12">
        <v>8</v>
      </c>
      <c r="E108" s="39" t="s">
        <v>6234</v>
      </c>
      <c r="F108" s="39" t="s">
        <v>6111</v>
      </c>
      <c r="G108" s="39" t="s">
        <v>6077</v>
      </c>
      <c r="H108" s="6"/>
    </row>
    <row r="109" spans="1:8" ht="26.4">
      <c r="A109" s="12" t="s">
        <v>6235</v>
      </c>
      <c r="B109" s="39" t="s">
        <v>6236</v>
      </c>
      <c r="C109" s="39" t="s">
        <v>25</v>
      </c>
      <c r="D109" s="12">
        <v>8</v>
      </c>
      <c r="E109" s="39" t="s">
        <v>6237</v>
      </c>
      <c r="F109" s="39" t="s">
        <v>6219</v>
      </c>
      <c r="G109" s="39" t="s">
        <v>6077</v>
      </c>
      <c r="H109" s="6"/>
    </row>
    <row r="110" spans="1:8" ht="26.4">
      <c r="A110" s="12" t="s">
        <v>6238</v>
      </c>
      <c r="B110" s="39" t="s">
        <v>6239</v>
      </c>
      <c r="C110" s="39" t="s">
        <v>25</v>
      </c>
      <c r="D110" s="12">
        <v>10</v>
      </c>
      <c r="E110" s="39" t="s">
        <v>6240</v>
      </c>
      <c r="F110" s="39" t="s">
        <v>6241</v>
      </c>
      <c r="G110" s="39" t="s">
        <v>6172</v>
      </c>
      <c r="H110" s="6"/>
    </row>
    <row r="111" spans="1:8" ht="26.4">
      <c r="A111" s="12" t="s">
        <v>6242</v>
      </c>
      <c r="B111" s="39" t="s">
        <v>6243</v>
      </c>
      <c r="C111" s="39" t="s">
        <v>25</v>
      </c>
      <c r="D111" s="12">
        <v>10</v>
      </c>
      <c r="E111" s="39" t="s">
        <v>6244</v>
      </c>
      <c r="F111" s="39" t="s">
        <v>6212</v>
      </c>
      <c r="G111" s="39" t="s">
        <v>6223</v>
      </c>
      <c r="H111" s="6"/>
    </row>
    <row r="112" spans="1:8" ht="39.6">
      <c r="A112" s="12" t="s">
        <v>6245</v>
      </c>
      <c r="B112" s="39" t="s">
        <v>6246</v>
      </c>
      <c r="C112" s="39" t="s">
        <v>25</v>
      </c>
      <c r="D112" s="12">
        <v>10</v>
      </c>
      <c r="E112" s="39" t="s">
        <v>6247</v>
      </c>
      <c r="F112" s="39" t="s">
        <v>6076</v>
      </c>
      <c r="G112" s="39" t="s">
        <v>6248</v>
      </c>
      <c r="H112" s="6"/>
    </row>
    <row r="113" spans="1:8" ht="39.6">
      <c r="A113" s="12" t="s">
        <v>6249</v>
      </c>
      <c r="B113" s="39" t="s">
        <v>6250</v>
      </c>
      <c r="C113" s="39" t="s">
        <v>25</v>
      </c>
      <c r="D113" s="12">
        <v>10</v>
      </c>
      <c r="E113" s="39" t="s">
        <v>6251</v>
      </c>
      <c r="F113" s="39" t="s">
        <v>6252</v>
      </c>
      <c r="G113" s="39" t="s">
        <v>6077</v>
      </c>
      <c r="H113" s="6"/>
    </row>
    <row r="114" spans="1:8" ht="52.8">
      <c r="A114" s="12" t="s">
        <v>6253</v>
      </c>
      <c r="B114" s="39" t="s">
        <v>6254</v>
      </c>
      <c r="C114" s="39" t="s">
        <v>25</v>
      </c>
      <c r="D114" s="12">
        <v>10</v>
      </c>
      <c r="E114" s="39" t="s">
        <v>6255</v>
      </c>
      <c r="F114" s="39" t="s">
        <v>6183</v>
      </c>
      <c r="G114" s="39" t="s">
        <v>6184</v>
      </c>
      <c r="H114" s="6"/>
    </row>
    <row r="115" spans="1:8" ht="52.8">
      <c r="A115" s="12" t="s">
        <v>6256</v>
      </c>
      <c r="B115" s="39" t="s">
        <v>6257</v>
      </c>
      <c r="C115" s="39" t="s">
        <v>25</v>
      </c>
      <c r="D115" s="12">
        <v>10</v>
      </c>
      <c r="E115" s="39" t="s">
        <v>6258</v>
      </c>
      <c r="F115" s="39" t="s">
        <v>6259</v>
      </c>
      <c r="G115" s="39" t="s">
        <v>6184</v>
      </c>
      <c r="H115" s="6"/>
    </row>
    <row r="116" spans="1:8" ht="39.6">
      <c r="A116" s="12" t="s">
        <v>6260</v>
      </c>
      <c r="B116" s="39" t="s">
        <v>6261</v>
      </c>
      <c r="C116" s="39" t="s">
        <v>25</v>
      </c>
      <c r="D116" s="12">
        <v>12</v>
      </c>
      <c r="E116" s="39" t="s">
        <v>6262</v>
      </c>
      <c r="F116" s="39" t="s">
        <v>6212</v>
      </c>
      <c r="G116" s="39" t="s">
        <v>6100</v>
      </c>
      <c r="H116" s="6"/>
    </row>
    <row r="117" spans="1:8" ht="26.4">
      <c r="A117" s="12" t="s">
        <v>6263</v>
      </c>
      <c r="B117" s="39" t="s">
        <v>6264</v>
      </c>
      <c r="C117" s="39" t="s">
        <v>25</v>
      </c>
      <c r="D117" s="12">
        <v>12</v>
      </c>
      <c r="E117" s="39" t="s">
        <v>6265</v>
      </c>
      <c r="F117" s="39" t="s">
        <v>6212</v>
      </c>
      <c r="G117" s="39" t="s">
        <v>6077</v>
      </c>
      <c r="H117" s="6"/>
    </row>
    <row r="118" spans="1:8" ht="26.4">
      <c r="A118" s="12" t="s">
        <v>6266</v>
      </c>
      <c r="B118" s="39" t="s">
        <v>6267</v>
      </c>
      <c r="C118" s="39" t="s">
        <v>25</v>
      </c>
      <c r="D118" s="12">
        <v>14</v>
      </c>
      <c r="E118" s="39" t="s">
        <v>6268</v>
      </c>
      <c r="F118" s="39" t="s">
        <v>6076</v>
      </c>
      <c r="G118" s="39" t="s">
        <v>6077</v>
      </c>
      <c r="H118" s="6"/>
    </row>
    <row r="119" spans="1:8" ht="26.4">
      <c r="A119" s="12" t="s">
        <v>6269</v>
      </c>
      <c r="B119" s="39" t="s">
        <v>6270</v>
      </c>
      <c r="C119" s="39" t="s">
        <v>25</v>
      </c>
      <c r="D119" s="12">
        <v>15</v>
      </c>
      <c r="E119" s="39" t="s">
        <v>6271</v>
      </c>
      <c r="F119" s="39" t="s">
        <v>6272</v>
      </c>
      <c r="G119" s="39" t="s">
        <v>6172</v>
      </c>
      <c r="H119" s="6"/>
    </row>
    <row r="120" spans="1:8" ht="52.8">
      <c r="A120" s="12" t="s">
        <v>6273</v>
      </c>
      <c r="B120" s="39" t="s">
        <v>6274</v>
      </c>
      <c r="C120" s="39" t="s">
        <v>25</v>
      </c>
      <c r="D120" s="12">
        <v>15</v>
      </c>
      <c r="E120" s="39" t="s">
        <v>6275</v>
      </c>
      <c r="F120" s="39" t="s">
        <v>6276</v>
      </c>
      <c r="G120" s="39" t="s">
        <v>6184</v>
      </c>
      <c r="H120" s="6"/>
    </row>
    <row r="121" spans="1:8" ht="52.8">
      <c r="A121" s="12" t="s">
        <v>6277</v>
      </c>
      <c r="B121" s="39" t="s">
        <v>6278</v>
      </c>
      <c r="C121" s="39" t="s">
        <v>25</v>
      </c>
      <c r="D121" s="12">
        <v>15</v>
      </c>
      <c r="E121" s="39" t="s">
        <v>6279</v>
      </c>
      <c r="F121" s="39" t="s">
        <v>6276</v>
      </c>
      <c r="G121" s="39" t="s">
        <v>6184</v>
      </c>
      <c r="H121" s="6"/>
    </row>
    <row r="122" spans="1:8" ht="39.6">
      <c r="A122" s="12" t="s">
        <v>6280</v>
      </c>
      <c r="B122" s="39" t="s">
        <v>6074</v>
      </c>
      <c r="C122" s="39" t="s">
        <v>25</v>
      </c>
      <c r="D122" s="12">
        <v>15</v>
      </c>
      <c r="E122" s="39" t="s">
        <v>6281</v>
      </c>
      <c r="F122" s="39" t="s">
        <v>6282</v>
      </c>
      <c r="G122" s="39" t="s">
        <v>6077</v>
      </c>
      <c r="H122" s="6"/>
    </row>
    <row r="123" spans="1:8" ht="26.4">
      <c r="A123" s="12" t="s">
        <v>6283</v>
      </c>
      <c r="B123" s="39" t="s">
        <v>6284</v>
      </c>
      <c r="C123" s="39" t="s">
        <v>25</v>
      </c>
      <c r="D123" s="12">
        <v>16</v>
      </c>
      <c r="E123" s="39" t="s">
        <v>6285</v>
      </c>
      <c r="F123" s="39" t="s">
        <v>6286</v>
      </c>
      <c r="G123" s="39" t="s">
        <v>6077</v>
      </c>
      <c r="H123" s="6"/>
    </row>
    <row r="124" spans="1:8" ht="39.6">
      <c r="A124" s="12" t="s">
        <v>6287</v>
      </c>
      <c r="B124" s="39" t="s">
        <v>6288</v>
      </c>
      <c r="C124" s="39" t="s">
        <v>25</v>
      </c>
      <c r="D124" s="12">
        <v>17.100000000000001</v>
      </c>
      <c r="E124" s="39" t="s">
        <v>6289</v>
      </c>
      <c r="F124" s="39" t="s">
        <v>6212</v>
      </c>
      <c r="G124" s="39" t="s">
        <v>6100</v>
      </c>
      <c r="H124" s="6"/>
    </row>
    <row r="125" spans="1:8" ht="39.6">
      <c r="A125" s="12" t="s">
        <v>6290</v>
      </c>
      <c r="B125" s="39" t="s">
        <v>6074</v>
      </c>
      <c r="C125" s="39" t="s">
        <v>25</v>
      </c>
      <c r="D125" s="12">
        <v>18</v>
      </c>
      <c r="E125" s="39" t="s">
        <v>6291</v>
      </c>
      <c r="F125" s="39" t="s">
        <v>6292</v>
      </c>
      <c r="G125" s="39" t="s">
        <v>6077</v>
      </c>
      <c r="H125" s="6"/>
    </row>
    <row r="126" spans="1:8" ht="26.4">
      <c r="A126" s="12" t="s">
        <v>6293</v>
      </c>
      <c r="B126" s="39" t="s">
        <v>6074</v>
      </c>
      <c r="C126" s="39" t="s">
        <v>25</v>
      </c>
      <c r="D126" s="12">
        <v>18</v>
      </c>
      <c r="E126" s="39" t="s">
        <v>6294</v>
      </c>
      <c r="F126" s="39" t="s">
        <v>6282</v>
      </c>
      <c r="G126" s="39" t="s">
        <v>6077</v>
      </c>
      <c r="H126" s="6"/>
    </row>
    <row r="127" spans="1:8" ht="26.4">
      <c r="A127" s="12" t="s">
        <v>6295</v>
      </c>
      <c r="B127" s="39" t="s">
        <v>6296</v>
      </c>
      <c r="C127" s="39" t="s">
        <v>25</v>
      </c>
      <c r="D127" s="12">
        <v>20</v>
      </c>
      <c r="E127" s="39" t="s">
        <v>6297</v>
      </c>
      <c r="F127" s="39" t="s">
        <v>6298</v>
      </c>
      <c r="G127" s="39" t="s">
        <v>6077</v>
      </c>
      <c r="H127" s="6"/>
    </row>
    <row r="128" spans="1:8" ht="26.4">
      <c r="A128" s="12" t="s">
        <v>6299</v>
      </c>
      <c r="B128" s="39" t="s">
        <v>6300</v>
      </c>
      <c r="C128" s="39" t="s">
        <v>25</v>
      </c>
      <c r="D128" s="12">
        <v>20</v>
      </c>
      <c r="E128" s="39" t="s">
        <v>6301</v>
      </c>
      <c r="F128" s="39" t="s">
        <v>6076</v>
      </c>
      <c r="G128" s="39" t="s">
        <v>6248</v>
      </c>
      <c r="H128" s="6"/>
    </row>
    <row r="129" spans="1:8" ht="26.4">
      <c r="A129" s="12" t="s">
        <v>6302</v>
      </c>
      <c r="B129" s="39" t="s">
        <v>6303</v>
      </c>
      <c r="C129" s="39" t="s">
        <v>25</v>
      </c>
      <c r="D129" s="12">
        <v>20</v>
      </c>
      <c r="E129" s="39" t="s">
        <v>6304</v>
      </c>
      <c r="F129" s="39" t="s">
        <v>6076</v>
      </c>
      <c r="G129" s="39" t="s">
        <v>6305</v>
      </c>
      <c r="H129" s="6"/>
    </row>
    <row r="130" spans="1:8" ht="26.4">
      <c r="A130" s="12" t="s">
        <v>6306</v>
      </c>
      <c r="B130" s="39" t="s">
        <v>6307</v>
      </c>
      <c r="C130" s="39" t="s">
        <v>25</v>
      </c>
      <c r="D130" s="12">
        <v>22.8</v>
      </c>
      <c r="E130" s="39" t="s">
        <v>6308</v>
      </c>
      <c r="F130" s="39" t="s">
        <v>6128</v>
      </c>
      <c r="G130" s="39" t="s">
        <v>6309</v>
      </c>
      <c r="H130" s="6"/>
    </row>
    <row r="131" spans="1:8" ht="26.4">
      <c r="A131" s="12" t="s">
        <v>6310</v>
      </c>
      <c r="B131" s="39" t="s">
        <v>6311</v>
      </c>
      <c r="C131" s="39" t="s">
        <v>25</v>
      </c>
      <c r="D131" s="12">
        <v>25</v>
      </c>
      <c r="E131" s="39" t="s">
        <v>6312</v>
      </c>
      <c r="F131" s="39" t="s">
        <v>6026</v>
      </c>
      <c r="G131" s="39" t="s">
        <v>6077</v>
      </c>
      <c r="H131" s="6"/>
    </row>
    <row r="132" spans="1:8" ht="39.6">
      <c r="A132" s="12" t="s">
        <v>6313</v>
      </c>
      <c r="B132" s="39" t="s">
        <v>6250</v>
      </c>
      <c r="C132" s="39" t="s">
        <v>25</v>
      </c>
      <c r="D132" s="12">
        <v>25</v>
      </c>
      <c r="E132" s="39" t="s">
        <v>6314</v>
      </c>
      <c r="F132" s="39" t="s">
        <v>6252</v>
      </c>
      <c r="G132" s="39" t="s">
        <v>6077</v>
      </c>
      <c r="H132" s="6"/>
    </row>
    <row r="133" spans="1:8" ht="52.8">
      <c r="A133" s="12" t="s">
        <v>6315</v>
      </c>
      <c r="B133" s="39" t="s">
        <v>6316</v>
      </c>
      <c r="C133" s="39" t="s">
        <v>25</v>
      </c>
      <c r="D133" s="12">
        <v>25</v>
      </c>
      <c r="E133" s="39" t="s">
        <v>6317</v>
      </c>
      <c r="F133" s="39" t="s">
        <v>6259</v>
      </c>
      <c r="G133" s="39" t="s">
        <v>6184</v>
      </c>
      <c r="H133" s="6"/>
    </row>
    <row r="134" spans="1:8" ht="52.8">
      <c r="A134" s="12" t="s">
        <v>6318</v>
      </c>
      <c r="B134" s="39" t="s">
        <v>6319</v>
      </c>
      <c r="C134" s="39" t="s">
        <v>25</v>
      </c>
      <c r="D134" s="12">
        <v>25</v>
      </c>
      <c r="E134" s="39" t="s">
        <v>6320</v>
      </c>
      <c r="F134" s="39" t="s">
        <v>6120</v>
      </c>
      <c r="G134" s="39" t="s">
        <v>6184</v>
      </c>
      <c r="H134" s="6"/>
    </row>
    <row r="135" spans="1:8" ht="25.5" customHeight="1">
      <c r="A135" s="12" t="s">
        <v>6321</v>
      </c>
      <c r="B135" s="39" t="s">
        <v>6322</v>
      </c>
      <c r="C135" s="39" t="s">
        <v>25</v>
      </c>
      <c r="D135" s="12">
        <v>26</v>
      </c>
      <c r="E135" s="39" t="s">
        <v>6323</v>
      </c>
      <c r="F135" s="39" t="s">
        <v>6111</v>
      </c>
      <c r="G135" s="39" t="s">
        <v>6223</v>
      </c>
      <c r="H135" s="6"/>
    </row>
    <row r="136" spans="1:8" ht="39.6">
      <c r="A136" s="12" t="s">
        <v>6324</v>
      </c>
      <c r="B136" s="39" t="s">
        <v>6325</v>
      </c>
      <c r="C136" s="39" t="s">
        <v>25</v>
      </c>
      <c r="D136" s="12">
        <v>26</v>
      </c>
      <c r="E136" s="39" t="s">
        <v>6326</v>
      </c>
      <c r="F136" s="39" t="s">
        <v>6327</v>
      </c>
      <c r="G136" s="39" t="s">
        <v>6077</v>
      </c>
      <c r="H136" s="6"/>
    </row>
    <row r="137" spans="1:8" ht="39.6">
      <c r="A137" s="12" t="s">
        <v>6328</v>
      </c>
      <c r="B137" s="39" t="s">
        <v>6329</v>
      </c>
      <c r="C137" s="39" t="s">
        <v>25</v>
      </c>
      <c r="D137" s="12">
        <v>30</v>
      </c>
      <c r="E137" s="39" t="s">
        <v>6330</v>
      </c>
      <c r="F137" s="39" t="s">
        <v>6331</v>
      </c>
      <c r="G137" s="39" t="s">
        <v>6077</v>
      </c>
      <c r="H137" s="6"/>
    </row>
    <row r="138" spans="1:8" ht="26.4">
      <c r="A138" s="12" t="s">
        <v>6332</v>
      </c>
      <c r="B138" s="39" t="s">
        <v>6333</v>
      </c>
      <c r="C138" s="39" t="s">
        <v>25</v>
      </c>
      <c r="D138" s="12">
        <v>30</v>
      </c>
      <c r="E138" s="39" t="s">
        <v>6334</v>
      </c>
      <c r="F138" s="39" t="s">
        <v>6272</v>
      </c>
      <c r="G138" s="39" t="s">
        <v>6060</v>
      </c>
      <c r="H138" s="6"/>
    </row>
    <row r="139" spans="1:8" ht="26.4">
      <c r="A139" s="12" t="s">
        <v>6335</v>
      </c>
      <c r="B139" s="39" t="s">
        <v>6336</v>
      </c>
      <c r="C139" s="39" t="s">
        <v>25</v>
      </c>
      <c r="D139" s="12">
        <v>30</v>
      </c>
      <c r="E139" s="39" t="s">
        <v>6337</v>
      </c>
      <c r="F139" s="39" t="s">
        <v>6179</v>
      </c>
      <c r="G139" s="39" t="s">
        <v>6338</v>
      </c>
      <c r="H139" s="6"/>
    </row>
    <row r="140" spans="1:8" ht="26.4">
      <c r="A140" s="12" t="s">
        <v>6339</v>
      </c>
      <c r="B140" s="39" t="s">
        <v>6083</v>
      </c>
      <c r="C140" s="39" t="s">
        <v>25</v>
      </c>
      <c r="D140" s="12">
        <v>30</v>
      </c>
      <c r="E140" s="39" t="s">
        <v>6340</v>
      </c>
      <c r="F140" s="39" t="s">
        <v>6124</v>
      </c>
      <c r="G140" s="39" t="s">
        <v>6077</v>
      </c>
      <c r="H140" s="6"/>
    </row>
    <row r="141" spans="1:8" ht="39.6">
      <c r="A141" s="12" t="s">
        <v>6341</v>
      </c>
      <c r="B141" s="39" t="s">
        <v>6342</v>
      </c>
      <c r="C141" s="39" t="s">
        <v>25</v>
      </c>
      <c r="D141" s="12">
        <v>35</v>
      </c>
      <c r="E141" s="39" t="s">
        <v>6343</v>
      </c>
      <c r="F141" s="39" t="s">
        <v>6155</v>
      </c>
      <c r="G141" s="39" t="s">
        <v>6344</v>
      </c>
      <c r="H141" s="6"/>
    </row>
    <row r="142" spans="1:8" ht="39.6">
      <c r="A142" s="323" t="s">
        <v>6345</v>
      </c>
      <c r="B142" s="302" t="s">
        <v>6346</v>
      </c>
      <c r="C142" s="302" t="s">
        <v>25</v>
      </c>
      <c r="D142" s="323">
        <v>31</v>
      </c>
      <c r="E142" s="302" t="s">
        <v>6347</v>
      </c>
      <c r="F142" s="302" t="s">
        <v>6032</v>
      </c>
      <c r="G142" s="302" t="s">
        <v>6305</v>
      </c>
      <c r="H142" s="6"/>
    </row>
    <row r="143" spans="1:8" ht="39.6">
      <c r="A143" s="323" t="s">
        <v>6348</v>
      </c>
      <c r="B143" s="302" t="s">
        <v>6349</v>
      </c>
      <c r="C143" s="302" t="s">
        <v>25</v>
      </c>
      <c r="D143" s="323">
        <v>45</v>
      </c>
      <c r="E143" s="302" t="s">
        <v>6350</v>
      </c>
      <c r="F143" s="302" t="s">
        <v>6032</v>
      </c>
      <c r="G143" s="302" t="s">
        <v>6077</v>
      </c>
      <c r="H143" s="6"/>
    </row>
    <row r="144" spans="1:8" ht="26.4">
      <c r="A144" s="12" t="s">
        <v>6351</v>
      </c>
      <c r="B144" s="39" t="s">
        <v>6083</v>
      </c>
      <c r="C144" s="39" t="s">
        <v>25</v>
      </c>
      <c r="D144" s="12">
        <v>50</v>
      </c>
      <c r="E144" s="39" t="s">
        <v>6352</v>
      </c>
      <c r="F144" s="39" t="s">
        <v>6353</v>
      </c>
      <c r="G144" s="39" t="s">
        <v>6162</v>
      </c>
      <c r="H144" s="6"/>
    </row>
    <row r="145" spans="1:8" ht="26.4">
      <c r="A145" s="12" t="s">
        <v>6354</v>
      </c>
      <c r="B145" s="39" t="s">
        <v>6074</v>
      </c>
      <c r="C145" s="39" t="s">
        <v>25</v>
      </c>
      <c r="D145" s="12">
        <v>58.3</v>
      </c>
      <c r="E145" s="39" t="s">
        <v>6355</v>
      </c>
      <c r="F145" s="39" t="s">
        <v>6107</v>
      </c>
      <c r="G145" s="39" t="s">
        <v>6077</v>
      </c>
      <c r="H145" s="6"/>
    </row>
    <row r="146" spans="1:8" ht="26.4">
      <c r="A146" s="12" t="s">
        <v>6356</v>
      </c>
      <c r="B146" s="39" t="s">
        <v>6357</v>
      </c>
      <c r="C146" s="39" t="s">
        <v>25</v>
      </c>
      <c r="D146" s="12">
        <v>65</v>
      </c>
      <c r="E146" s="39" t="s">
        <v>6358</v>
      </c>
      <c r="F146" s="39" t="s">
        <v>6359</v>
      </c>
      <c r="G146" s="39" t="s">
        <v>6360</v>
      </c>
      <c r="H146" s="6"/>
    </row>
    <row r="147" spans="1:8" ht="39.6">
      <c r="A147" s="12" t="s">
        <v>6361</v>
      </c>
      <c r="B147" s="39" t="s">
        <v>6362</v>
      </c>
      <c r="C147" s="39" t="s">
        <v>25</v>
      </c>
      <c r="D147" s="12">
        <v>89</v>
      </c>
      <c r="E147" s="39" t="s">
        <v>6363</v>
      </c>
      <c r="F147" s="39" t="s">
        <v>6364</v>
      </c>
      <c r="G147" s="39" t="s">
        <v>6077</v>
      </c>
      <c r="H147" s="6"/>
    </row>
    <row r="148" spans="1:8" ht="39.6">
      <c r="A148" s="12" t="s">
        <v>6365</v>
      </c>
      <c r="B148" s="39" t="s">
        <v>6366</v>
      </c>
      <c r="C148" s="39" t="s">
        <v>25</v>
      </c>
      <c r="D148" s="12">
        <v>99.4</v>
      </c>
      <c r="E148" s="39" t="s">
        <v>6367</v>
      </c>
      <c r="F148" s="39" t="s">
        <v>6368</v>
      </c>
      <c r="G148" s="39" t="s">
        <v>6100</v>
      </c>
      <c r="H148" s="6"/>
    </row>
    <row r="149" spans="1:8" ht="52.8">
      <c r="A149" s="12" t="s">
        <v>6369</v>
      </c>
      <c r="B149" s="39" t="s">
        <v>6370</v>
      </c>
      <c r="C149" s="39" t="s">
        <v>25</v>
      </c>
      <c r="D149" s="12">
        <v>127</v>
      </c>
      <c r="E149" s="39" t="s">
        <v>6371</v>
      </c>
      <c r="F149" s="39" t="s">
        <v>6372</v>
      </c>
      <c r="G149" s="39" t="s">
        <v>6077</v>
      </c>
      <c r="H149" s="6"/>
    </row>
    <row r="150" spans="1:8" ht="39.6">
      <c r="A150" s="12" t="s">
        <v>6373</v>
      </c>
      <c r="B150" s="39" t="s">
        <v>6074</v>
      </c>
      <c r="C150" s="39" t="s">
        <v>25</v>
      </c>
      <c r="D150" s="12">
        <v>150</v>
      </c>
      <c r="E150" s="39" t="s">
        <v>6374</v>
      </c>
      <c r="F150" s="39" t="s">
        <v>6375</v>
      </c>
      <c r="G150" s="39" t="s">
        <v>6077</v>
      </c>
      <c r="H150" s="6"/>
    </row>
    <row r="151" spans="1:8" ht="39.6">
      <c r="A151" s="12" t="s">
        <v>6376</v>
      </c>
      <c r="B151" s="39" t="s">
        <v>6377</v>
      </c>
      <c r="C151" s="39" t="s">
        <v>25</v>
      </c>
      <c r="D151" s="12">
        <v>159</v>
      </c>
      <c r="E151" s="39" t="s">
        <v>6378</v>
      </c>
      <c r="F151" s="39" t="s">
        <v>6372</v>
      </c>
      <c r="G151" s="39" t="s">
        <v>6077</v>
      </c>
      <c r="H151" s="6"/>
    </row>
    <row r="152" spans="1:8" ht="52.8">
      <c r="A152" s="12" t="s">
        <v>6379</v>
      </c>
      <c r="B152" s="39" t="s">
        <v>6074</v>
      </c>
      <c r="C152" s="39" t="s">
        <v>25</v>
      </c>
      <c r="D152" s="12">
        <v>249</v>
      </c>
      <c r="E152" s="39" t="s">
        <v>6380</v>
      </c>
      <c r="F152" s="39" t="s">
        <v>6381</v>
      </c>
      <c r="G152" s="39" t="s">
        <v>6077</v>
      </c>
      <c r="H152" s="6"/>
    </row>
    <row r="153" spans="1:8" ht="66">
      <c r="A153" s="12" t="s">
        <v>6382</v>
      </c>
      <c r="B153" s="39" t="s">
        <v>6383</v>
      </c>
      <c r="C153" s="39" t="s">
        <v>25</v>
      </c>
      <c r="D153" s="12">
        <v>373</v>
      </c>
      <c r="E153" s="39" t="s">
        <v>6384</v>
      </c>
      <c r="F153" s="39" t="s">
        <v>6372</v>
      </c>
      <c r="G153" s="39" t="s">
        <v>6077</v>
      </c>
      <c r="H153" s="6"/>
    </row>
    <row r="154" spans="1:8" ht="26.4">
      <c r="A154" s="12" t="s">
        <v>6385</v>
      </c>
      <c r="B154" s="39" t="s">
        <v>6074</v>
      </c>
      <c r="C154" s="39" t="s">
        <v>25</v>
      </c>
      <c r="D154" s="12">
        <v>10</v>
      </c>
      <c r="E154" s="39" t="s">
        <v>6386</v>
      </c>
      <c r="F154" s="39" t="s">
        <v>6375</v>
      </c>
      <c r="G154" s="39" t="s">
        <v>6077</v>
      </c>
      <c r="H154" s="6"/>
    </row>
    <row r="155" spans="1:8" ht="39.6">
      <c r="A155" s="12" t="s">
        <v>6387</v>
      </c>
      <c r="B155" s="39" t="s">
        <v>6074</v>
      </c>
      <c r="C155" s="39" t="s">
        <v>25</v>
      </c>
      <c r="D155" s="12">
        <v>502</v>
      </c>
      <c r="E155" s="39" t="s">
        <v>6388</v>
      </c>
      <c r="F155" s="39" t="s">
        <v>6389</v>
      </c>
      <c r="G155" s="39" t="s">
        <v>6077</v>
      </c>
      <c r="H155" s="6"/>
    </row>
    <row r="156" spans="1:8" ht="52.8">
      <c r="A156" s="12">
        <v>96</v>
      </c>
      <c r="B156" s="39" t="s">
        <v>6390</v>
      </c>
      <c r="C156" s="39" t="s">
        <v>25</v>
      </c>
      <c r="D156" s="12">
        <v>52.1</v>
      </c>
      <c r="E156" s="39" t="s">
        <v>6391</v>
      </c>
      <c r="F156" s="39" t="s">
        <v>6392</v>
      </c>
      <c r="G156" s="39" t="s">
        <v>6393</v>
      </c>
      <c r="H156" s="6"/>
    </row>
    <row r="157" spans="1:8" ht="39.6">
      <c r="A157" s="12">
        <v>97</v>
      </c>
      <c r="B157" s="39" t="s">
        <v>6394</v>
      </c>
      <c r="C157" s="39" t="s">
        <v>25</v>
      </c>
      <c r="D157" s="12">
        <v>53.8</v>
      </c>
      <c r="E157" s="39" t="s">
        <v>6395</v>
      </c>
      <c r="F157" s="39" t="s">
        <v>6396</v>
      </c>
      <c r="G157" s="39" t="s">
        <v>6397</v>
      </c>
      <c r="H157" s="6"/>
    </row>
    <row r="158" spans="1:8" ht="26.4">
      <c r="A158" s="12">
        <v>98</v>
      </c>
      <c r="B158" s="39" t="s">
        <v>6398</v>
      </c>
      <c r="C158" s="39" t="s">
        <v>25</v>
      </c>
      <c r="D158" s="12">
        <v>56</v>
      </c>
      <c r="E158" s="39" t="s">
        <v>6399</v>
      </c>
      <c r="F158" s="39" t="s">
        <v>6107</v>
      </c>
      <c r="G158" s="39" t="s">
        <v>6400</v>
      </c>
      <c r="H158" s="6"/>
    </row>
    <row r="159" spans="1:8" ht="39.6">
      <c r="A159" s="12">
        <v>99</v>
      </c>
      <c r="B159" s="39" t="s">
        <v>6401</v>
      </c>
      <c r="C159" s="39" t="s">
        <v>25</v>
      </c>
      <c r="D159" s="12">
        <v>53</v>
      </c>
      <c r="E159" s="39" t="s">
        <v>6402</v>
      </c>
      <c r="F159" s="39" t="s">
        <v>6327</v>
      </c>
      <c r="G159" s="39" t="s">
        <v>6403</v>
      </c>
      <c r="H159" s="6"/>
    </row>
    <row r="160" spans="1:8" ht="52.8">
      <c r="A160" s="12">
        <v>100</v>
      </c>
      <c r="B160" s="39" t="s">
        <v>6404</v>
      </c>
      <c r="C160" s="39" t="s">
        <v>25</v>
      </c>
      <c r="D160" s="12">
        <v>332.6</v>
      </c>
      <c r="E160" s="39" t="s">
        <v>6405</v>
      </c>
      <c r="F160" s="39" t="s">
        <v>6406</v>
      </c>
      <c r="G160" s="39" t="s">
        <v>6407</v>
      </c>
      <c r="H160" s="6"/>
    </row>
    <row r="161" spans="1:8" ht="26.4">
      <c r="A161" s="322">
        <v>100</v>
      </c>
      <c r="B161" s="301" t="s">
        <v>6408</v>
      </c>
      <c r="C161" s="301"/>
      <c r="D161" s="322">
        <f>SUM(D61:D160)</f>
        <v>3357.8</v>
      </c>
      <c r="E161" s="301"/>
      <c r="F161" s="301"/>
      <c r="G161" s="301"/>
      <c r="H161" s="6"/>
    </row>
    <row r="162" spans="1:8" ht="26.4">
      <c r="A162" s="12">
        <v>1</v>
      </c>
      <c r="B162" s="39" t="s">
        <v>6409</v>
      </c>
      <c r="C162" s="39" t="s">
        <v>366</v>
      </c>
      <c r="D162" s="12">
        <v>2</v>
      </c>
      <c r="E162" s="39" t="s">
        <v>6410</v>
      </c>
      <c r="F162" s="39" t="s">
        <v>6183</v>
      </c>
      <c r="G162" s="39" t="s">
        <v>6305</v>
      </c>
      <c r="H162" s="6"/>
    </row>
    <row r="163" spans="1:8" ht="39.6">
      <c r="A163" s="12">
        <v>2</v>
      </c>
      <c r="B163" s="39" t="s">
        <v>6083</v>
      </c>
      <c r="C163" s="39" t="s">
        <v>366</v>
      </c>
      <c r="D163" s="12">
        <v>2</v>
      </c>
      <c r="E163" s="39" t="s">
        <v>6411</v>
      </c>
      <c r="F163" s="39" t="s">
        <v>6412</v>
      </c>
      <c r="G163" s="39" t="s">
        <v>6305</v>
      </c>
      <c r="H163" s="6"/>
    </row>
    <row r="164" spans="1:8" ht="39.6">
      <c r="A164" s="12">
        <v>3</v>
      </c>
      <c r="B164" s="39" t="s">
        <v>6083</v>
      </c>
      <c r="C164" s="39" t="s">
        <v>366</v>
      </c>
      <c r="D164" s="12">
        <v>2</v>
      </c>
      <c r="E164" s="39" t="s">
        <v>6413</v>
      </c>
      <c r="F164" s="39" t="s">
        <v>6412</v>
      </c>
      <c r="G164" s="39" t="s">
        <v>6305</v>
      </c>
      <c r="H164" s="6"/>
    </row>
    <row r="165" spans="1:8" ht="39.6">
      <c r="A165" s="12">
        <v>4</v>
      </c>
      <c r="B165" s="39" t="s">
        <v>6414</v>
      </c>
      <c r="C165" s="39" t="s">
        <v>366</v>
      </c>
      <c r="D165" s="12">
        <v>2</v>
      </c>
      <c r="E165" s="39" t="s">
        <v>6415</v>
      </c>
      <c r="F165" s="39" t="s">
        <v>6141</v>
      </c>
      <c r="G165" s="39" t="s">
        <v>6305</v>
      </c>
      <c r="H165" s="6"/>
    </row>
    <row r="166" spans="1:8" ht="26.4">
      <c r="A166" s="12">
        <v>5</v>
      </c>
      <c r="B166" s="39" t="s">
        <v>6083</v>
      </c>
      <c r="C166" s="39" t="s">
        <v>366</v>
      </c>
      <c r="D166" s="12">
        <v>2</v>
      </c>
      <c r="E166" s="39" t="s">
        <v>6416</v>
      </c>
      <c r="F166" s="39" t="s">
        <v>6417</v>
      </c>
      <c r="G166" s="39" t="s">
        <v>6418</v>
      </c>
      <c r="H166" s="6"/>
    </row>
    <row r="167" spans="1:8" ht="39.6">
      <c r="A167" s="12">
        <v>6</v>
      </c>
      <c r="B167" s="39" t="s">
        <v>6083</v>
      </c>
      <c r="C167" s="39" t="s">
        <v>366</v>
      </c>
      <c r="D167" s="12">
        <v>2</v>
      </c>
      <c r="E167" s="39" t="s">
        <v>6411</v>
      </c>
      <c r="F167" s="39" t="s">
        <v>6412</v>
      </c>
      <c r="G167" s="39" t="s">
        <v>6305</v>
      </c>
      <c r="H167" s="6"/>
    </row>
    <row r="168" spans="1:8" ht="52.8">
      <c r="A168" s="12">
        <v>7</v>
      </c>
      <c r="B168" s="39" t="s">
        <v>6083</v>
      </c>
      <c r="C168" s="39" t="s">
        <v>366</v>
      </c>
      <c r="D168" s="12">
        <v>2</v>
      </c>
      <c r="E168" s="39" t="s">
        <v>6419</v>
      </c>
      <c r="F168" s="39" t="s">
        <v>6420</v>
      </c>
      <c r="G168" s="39" t="s">
        <v>6305</v>
      </c>
      <c r="H168" s="6"/>
    </row>
    <row r="169" spans="1:8" ht="26.4">
      <c r="A169" s="12">
        <v>8</v>
      </c>
      <c r="B169" s="39" t="s">
        <v>6421</v>
      </c>
      <c r="C169" s="39" t="s">
        <v>366</v>
      </c>
      <c r="D169" s="12">
        <v>2</v>
      </c>
      <c r="E169" s="39" t="s">
        <v>6422</v>
      </c>
      <c r="F169" s="39" t="s">
        <v>6381</v>
      </c>
      <c r="G169" s="39" t="s">
        <v>6305</v>
      </c>
      <c r="H169" s="6"/>
    </row>
    <row r="170" spans="1:8" ht="45" customHeight="1">
      <c r="A170" s="12">
        <v>9</v>
      </c>
      <c r="B170" s="39" t="s">
        <v>6423</v>
      </c>
      <c r="C170" s="39" t="s">
        <v>366</v>
      </c>
      <c r="D170" s="12">
        <v>2.9</v>
      </c>
      <c r="E170" s="39" t="s">
        <v>6411</v>
      </c>
      <c r="F170" s="39" t="s">
        <v>6412</v>
      </c>
      <c r="G170" s="39" t="s">
        <v>6223</v>
      </c>
      <c r="H170" s="6"/>
    </row>
    <row r="171" spans="1:8" ht="26.4">
      <c r="A171" s="12">
        <v>10</v>
      </c>
      <c r="B171" s="39" t="s">
        <v>6083</v>
      </c>
      <c r="C171" s="39" t="s">
        <v>366</v>
      </c>
      <c r="D171" s="12">
        <v>4</v>
      </c>
      <c r="E171" s="39" t="s">
        <v>6424</v>
      </c>
      <c r="F171" s="39" t="s">
        <v>6425</v>
      </c>
      <c r="G171" s="39" t="s">
        <v>6305</v>
      </c>
      <c r="H171" s="6"/>
    </row>
    <row r="172" spans="1:8" ht="26.4">
      <c r="A172" s="12">
        <v>11</v>
      </c>
      <c r="B172" s="39" t="s">
        <v>6426</v>
      </c>
      <c r="C172" s="39" t="s">
        <v>366</v>
      </c>
      <c r="D172" s="12">
        <v>4</v>
      </c>
      <c r="E172" s="39" t="s">
        <v>6427</v>
      </c>
      <c r="F172" s="39" t="s">
        <v>6381</v>
      </c>
      <c r="G172" s="39" t="s">
        <v>6305</v>
      </c>
      <c r="H172" s="6"/>
    </row>
    <row r="173" spans="1:8" ht="25.5" customHeight="1">
      <c r="A173" s="12">
        <v>12</v>
      </c>
      <c r="B173" s="39" t="s">
        <v>6428</v>
      </c>
      <c r="C173" s="39" t="s">
        <v>366</v>
      </c>
      <c r="D173" s="12">
        <v>5</v>
      </c>
      <c r="E173" s="39" t="s">
        <v>6429</v>
      </c>
      <c r="F173" s="39" t="s">
        <v>6272</v>
      </c>
      <c r="G173" s="39" t="s">
        <v>6305</v>
      </c>
      <c r="H173" s="6"/>
    </row>
    <row r="174" spans="1:8" ht="26.4">
      <c r="A174" s="12">
        <v>13</v>
      </c>
      <c r="B174" s="39" t="s">
        <v>6430</v>
      </c>
      <c r="C174" s="39" t="s">
        <v>366</v>
      </c>
      <c r="D174" s="12">
        <v>6</v>
      </c>
      <c r="E174" s="39" t="s">
        <v>6431</v>
      </c>
      <c r="F174" s="39" t="s">
        <v>6432</v>
      </c>
      <c r="G174" s="39" t="s">
        <v>6305</v>
      </c>
      <c r="H174" s="6"/>
    </row>
    <row r="175" spans="1:8" ht="31.2" customHeight="1">
      <c r="A175" s="12">
        <v>14</v>
      </c>
      <c r="B175" s="39" t="s">
        <v>6433</v>
      </c>
      <c r="C175" s="39" t="s">
        <v>366</v>
      </c>
      <c r="D175" s="12">
        <v>7</v>
      </c>
      <c r="E175" s="39" t="s">
        <v>6434</v>
      </c>
      <c r="F175" s="39" t="s">
        <v>6435</v>
      </c>
      <c r="G175" s="39" t="s">
        <v>6305</v>
      </c>
      <c r="H175" s="6"/>
    </row>
    <row r="176" spans="1:8" ht="52.8">
      <c r="A176" s="12">
        <v>15</v>
      </c>
      <c r="B176" s="39" t="s">
        <v>6436</v>
      </c>
      <c r="C176" s="39" t="s">
        <v>366</v>
      </c>
      <c r="D176" s="12">
        <v>7</v>
      </c>
      <c r="E176" s="39" t="s">
        <v>6437</v>
      </c>
      <c r="F176" s="39" t="s">
        <v>6183</v>
      </c>
      <c r="G176" s="39" t="s">
        <v>6438</v>
      </c>
      <c r="H176" s="6"/>
    </row>
    <row r="177" spans="1:8" ht="52.8">
      <c r="A177" s="12">
        <v>16</v>
      </c>
      <c r="B177" s="39" t="s">
        <v>6439</v>
      </c>
      <c r="C177" s="39" t="s">
        <v>366</v>
      </c>
      <c r="D177" s="12">
        <v>7</v>
      </c>
      <c r="E177" s="39" t="s">
        <v>6440</v>
      </c>
      <c r="F177" s="39" t="s">
        <v>6183</v>
      </c>
      <c r="G177" s="39" t="s">
        <v>6438</v>
      </c>
      <c r="H177" s="6"/>
    </row>
    <row r="178" spans="1:8" ht="25.5" customHeight="1">
      <c r="A178" s="12">
        <v>17</v>
      </c>
      <c r="B178" s="307" t="s">
        <v>6441</v>
      </c>
      <c r="C178" s="307" t="s">
        <v>366</v>
      </c>
      <c r="D178" s="326">
        <v>9</v>
      </c>
      <c r="E178" s="307" t="s">
        <v>6442</v>
      </c>
      <c r="F178" s="307" t="s">
        <v>6443</v>
      </c>
      <c r="G178" s="39" t="s">
        <v>6305</v>
      </c>
      <c r="H178" s="6"/>
    </row>
    <row r="179" spans="1:8" ht="26.4">
      <c r="A179" s="12">
        <v>18</v>
      </c>
      <c r="B179" s="39" t="s">
        <v>6444</v>
      </c>
      <c r="C179" s="39" t="s">
        <v>366</v>
      </c>
      <c r="D179" s="12">
        <v>10</v>
      </c>
      <c r="E179" s="39" t="s">
        <v>6445</v>
      </c>
      <c r="F179" s="39" t="s">
        <v>6331</v>
      </c>
      <c r="G179" s="39" t="s">
        <v>6305</v>
      </c>
      <c r="H179" s="6"/>
    </row>
    <row r="180" spans="1:8" ht="39.6">
      <c r="A180" s="12">
        <v>19</v>
      </c>
      <c r="B180" s="302" t="s">
        <v>6446</v>
      </c>
      <c r="C180" s="302" t="s">
        <v>366</v>
      </c>
      <c r="D180" s="323">
        <v>10</v>
      </c>
      <c r="E180" s="302" t="s">
        <v>6447</v>
      </c>
      <c r="F180" s="302" t="s">
        <v>6032</v>
      </c>
      <c r="G180" s="302" t="s">
        <v>6305</v>
      </c>
      <c r="H180" s="6"/>
    </row>
    <row r="181" spans="1:8" ht="26.4">
      <c r="A181" s="12">
        <v>20</v>
      </c>
      <c r="B181" s="39" t="s">
        <v>6448</v>
      </c>
      <c r="C181" s="39" t="s">
        <v>366</v>
      </c>
      <c r="D181" s="12">
        <v>11</v>
      </c>
      <c r="E181" s="39" t="s">
        <v>6449</v>
      </c>
      <c r="F181" s="39" t="s">
        <v>6450</v>
      </c>
      <c r="G181" s="39" t="s">
        <v>6305</v>
      </c>
      <c r="H181" s="6"/>
    </row>
    <row r="182" spans="1:8" ht="39.6">
      <c r="A182" s="12">
        <v>21</v>
      </c>
      <c r="B182" s="39" t="s">
        <v>6451</v>
      </c>
      <c r="C182" s="39" t="s">
        <v>366</v>
      </c>
      <c r="D182" s="12">
        <v>14</v>
      </c>
      <c r="E182" s="39" t="s">
        <v>6452</v>
      </c>
      <c r="F182" s="39" t="s">
        <v>6252</v>
      </c>
      <c r="G182" s="39" t="s">
        <v>6305</v>
      </c>
      <c r="H182" s="6"/>
    </row>
    <row r="183" spans="1:8" ht="25.5" customHeight="1">
      <c r="A183" s="12">
        <v>22</v>
      </c>
      <c r="B183" s="39" t="s">
        <v>6074</v>
      </c>
      <c r="C183" s="39" t="s">
        <v>366</v>
      </c>
      <c r="D183" s="12">
        <v>14</v>
      </c>
      <c r="E183" s="39" t="s">
        <v>6453</v>
      </c>
      <c r="F183" s="39" t="s">
        <v>6272</v>
      </c>
      <c r="G183" s="39" t="s">
        <v>6305</v>
      </c>
      <c r="H183" s="6"/>
    </row>
    <row r="184" spans="1:8" ht="92.4">
      <c r="A184" s="12">
        <v>23</v>
      </c>
      <c r="B184" s="39" t="s">
        <v>6454</v>
      </c>
      <c r="C184" s="39" t="s">
        <v>366</v>
      </c>
      <c r="D184" s="12">
        <v>17</v>
      </c>
      <c r="E184" s="39" t="s">
        <v>6455</v>
      </c>
      <c r="F184" s="39" t="s">
        <v>5988</v>
      </c>
      <c r="G184" s="39" t="s">
        <v>6305</v>
      </c>
      <c r="H184" s="6"/>
    </row>
    <row r="185" spans="1:8" ht="26.4">
      <c r="A185" s="12">
        <v>24</v>
      </c>
      <c r="B185" s="39" t="s">
        <v>6456</v>
      </c>
      <c r="C185" s="39" t="s">
        <v>366</v>
      </c>
      <c r="D185" s="12">
        <v>18</v>
      </c>
      <c r="E185" s="39" t="s">
        <v>6457</v>
      </c>
      <c r="F185" s="39" t="s">
        <v>6432</v>
      </c>
      <c r="G185" s="39" t="s">
        <v>6305</v>
      </c>
      <c r="H185" s="6"/>
    </row>
    <row r="186" spans="1:8" ht="39.6">
      <c r="A186" s="12">
        <v>25</v>
      </c>
      <c r="B186" s="39" t="s">
        <v>6458</v>
      </c>
      <c r="C186" s="39" t="s">
        <v>366</v>
      </c>
      <c r="D186" s="12">
        <v>20</v>
      </c>
      <c r="E186" s="39" t="s">
        <v>6459</v>
      </c>
      <c r="F186" s="39" t="s">
        <v>6076</v>
      </c>
      <c r="G186" s="39" t="s">
        <v>6305</v>
      </c>
      <c r="H186" s="6"/>
    </row>
    <row r="187" spans="1:8" ht="39.6">
      <c r="A187" s="12">
        <v>26</v>
      </c>
      <c r="B187" s="39" t="s">
        <v>6460</v>
      </c>
      <c r="C187" s="39" t="s">
        <v>366</v>
      </c>
      <c r="D187" s="12">
        <v>20</v>
      </c>
      <c r="E187" s="39" t="s">
        <v>6461</v>
      </c>
      <c r="F187" s="39" t="s">
        <v>6087</v>
      </c>
      <c r="G187" s="39" t="s">
        <v>6305</v>
      </c>
      <c r="H187" s="6"/>
    </row>
    <row r="188" spans="1:8" ht="52.8">
      <c r="A188" s="12">
        <v>27</v>
      </c>
      <c r="B188" s="39" t="s">
        <v>6462</v>
      </c>
      <c r="C188" s="39" t="s">
        <v>366</v>
      </c>
      <c r="D188" s="12">
        <v>20</v>
      </c>
      <c r="E188" s="39" t="s">
        <v>6463</v>
      </c>
      <c r="F188" s="39" t="s">
        <v>6183</v>
      </c>
      <c r="G188" s="39" t="s">
        <v>6464</v>
      </c>
      <c r="H188" s="6"/>
    </row>
    <row r="189" spans="1:8" ht="52.8">
      <c r="A189" s="12">
        <v>28</v>
      </c>
      <c r="B189" s="39" t="s">
        <v>6465</v>
      </c>
      <c r="C189" s="39" t="s">
        <v>366</v>
      </c>
      <c r="D189" s="12">
        <v>20</v>
      </c>
      <c r="E189" s="39" t="s">
        <v>6466</v>
      </c>
      <c r="F189" s="39" t="s">
        <v>6259</v>
      </c>
      <c r="G189" s="39" t="s">
        <v>6438</v>
      </c>
      <c r="H189" s="6"/>
    </row>
    <row r="190" spans="1:8" ht="52.8">
      <c r="A190" s="12">
        <v>29</v>
      </c>
      <c r="B190" s="39" t="s">
        <v>6467</v>
      </c>
      <c r="C190" s="39" t="s">
        <v>366</v>
      </c>
      <c r="D190" s="12">
        <v>27</v>
      </c>
      <c r="E190" s="39" t="s">
        <v>6468</v>
      </c>
      <c r="F190" s="39" t="s">
        <v>6469</v>
      </c>
      <c r="G190" s="39" t="s">
        <v>6305</v>
      </c>
      <c r="H190" s="6"/>
    </row>
    <row r="191" spans="1:8" ht="26.4">
      <c r="A191" s="12">
        <v>30</v>
      </c>
      <c r="B191" s="39" t="s">
        <v>6074</v>
      </c>
      <c r="C191" s="39" t="s">
        <v>366</v>
      </c>
      <c r="D191" s="12">
        <v>30</v>
      </c>
      <c r="E191" s="39" t="s">
        <v>6470</v>
      </c>
      <c r="F191" s="39" t="s">
        <v>6212</v>
      </c>
      <c r="G191" s="39" t="s">
        <v>6305</v>
      </c>
      <c r="H191" s="6"/>
    </row>
    <row r="192" spans="1:8" ht="52.8">
      <c r="A192" s="12">
        <v>31</v>
      </c>
      <c r="B192" s="39" t="s">
        <v>6471</v>
      </c>
      <c r="C192" s="39" t="s">
        <v>366</v>
      </c>
      <c r="D192" s="12">
        <v>30</v>
      </c>
      <c r="E192" s="39" t="s">
        <v>6472</v>
      </c>
      <c r="F192" s="39" t="s">
        <v>6473</v>
      </c>
      <c r="G192" s="39" t="s">
        <v>6474</v>
      </c>
      <c r="H192" s="6"/>
    </row>
    <row r="193" spans="1:8" ht="26.4">
      <c r="A193" s="12">
        <v>32</v>
      </c>
      <c r="B193" s="39" t="s">
        <v>6074</v>
      </c>
      <c r="C193" s="39" t="s">
        <v>366</v>
      </c>
      <c r="D193" s="12">
        <v>30</v>
      </c>
      <c r="E193" s="39" t="s">
        <v>6475</v>
      </c>
      <c r="F193" s="39" t="s">
        <v>6476</v>
      </c>
      <c r="G193" s="39" t="s">
        <v>6305</v>
      </c>
      <c r="H193" s="6"/>
    </row>
    <row r="194" spans="1:8" ht="26.4">
      <c r="A194" s="12">
        <v>33</v>
      </c>
      <c r="B194" s="39" t="s">
        <v>6477</v>
      </c>
      <c r="C194" s="39" t="s">
        <v>366</v>
      </c>
      <c r="D194" s="12">
        <v>35</v>
      </c>
      <c r="E194" s="39" t="s">
        <v>6478</v>
      </c>
      <c r="F194" s="39" t="s">
        <v>6479</v>
      </c>
      <c r="G194" s="39" t="s">
        <v>6305</v>
      </c>
      <c r="H194" s="6"/>
    </row>
    <row r="195" spans="1:8" ht="52.8">
      <c r="A195" s="12">
        <v>34</v>
      </c>
      <c r="B195" s="39" t="s">
        <v>6480</v>
      </c>
      <c r="C195" s="39" t="s">
        <v>366</v>
      </c>
      <c r="D195" s="12">
        <v>44</v>
      </c>
      <c r="E195" s="39" t="s">
        <v>6481</v>
      </c>
      <c r="F195" s="39" t="s">
        <v>6482</v>
      </c>
      <c r="G195" s="39" t="s">
        <v>6305</v>
      </c>
      <c r="H195" s="6"/>
    </row>
    <row r="196" spans="1:8" ht="92.4">
      <c r="A196" s="12">
        <v>35</v>
      </c>
      <c r="B196" s="39" t="s">
        <v>6483</v>
      </c>
      <c r="C196" s="39" t="s">
        <v>366</v>
      </c>
      <c r="D196" s="12">
        <v>45</v>
      </c>
      <c r="E196" s="39" t="s">
        <v>6484</v>
      </c>
      <c r="F196" s="39" t="s">
        <v>6485</v>
      </c>
      <c r="G196" s="39" t="s">
        <v>6305</v>
      </c>
      <c r="H196" s="6"/>
    </row>
    <row r="197" spans="1:8" ht="26.4">
      <c r="A197" s="12">
        <v>36</v>
      </c>
      <c r="B197" s="39" t="s">
        <v>6486</v>
      </c>
      <c r="C197" s="39" t="s">
        <v>366</v>
      </c>
      <c r="D197" s="12">
        <v>55</v>
      </c>
      <c r="E197" s="39" t="s">
        <v>6478</v>
      </c>
      <c r="F197" s="39" t="s">
        <v>6479</v>
      </c>
      <c r="G197" s="39" t="s">
        <v>6305</v>
      </c>
      <c r="H197" s="6"/>
    </row>
    <row r="198" spans="1:8" ht="26.4">
      <c r="A198" s="12">
        <v>37</v>
      </c>
      <c r="B198" s="39" t="s">
        <v>6487</v>
      </c>
      <c r="C198" s="39" t="s">
        <v>366</v>
      </c>
      <c r="D198" s="12">
        <v>57</v>
      </c>
      <c r="E198" s="39" t="s">
        <v>6488</v>
      </c>
      <c r="F198" s="39" t="s">
        <v>6197</v>
      </c>
      <c r="G198" s="39" t="s">
        <v>6305</v>
      </c>
      <c r="H198" s="6"/>
    </row>
    <row r="199" spans="1:8" ht="26.4">
      <c r="A199" s="12">
        <v>38</v>
      </c>
      <c r="B199" s="39" t="s">
        <v>6489</v>
      </c>
      <c r="C199" s="39" t="s">
        <v>366</v>
      </c>
      <c r="D199" s="12">
        <v>62</v>
      </c>
      <c r="E199" s="39" t="s">
        <v>6490</v>
      </c>
      <c r="F199" s="39" t="s">
        <v>6491</v>
      </c>
      <c r="G199" s="39" t="s">
        <v>6492</v>
      </c>
      <c r="H199" s="6"/>
    </row>
    <row r="200" spans="1:8" ht="110.4" customHeight="1">
      <c r="A200" s="12">
        <v>39</v>
      </c>
      <c r="B200" s="39" t="s">
        <v>6487</v>
      </c>
      <c r="C200" s="39" t="s">
        <v>366</v>
      </c>
      <c r="D200" s="12">
        <v>63</v>
      </c>
      <c r="E200" s="39" t="s">
        <v>6493</v>
      </c>
      <c r="F200" s="39" t="s">
        <v>6494</v>
      </c>
      <c r="G200" s="39" t="s">
        <v>6305</v>
      </c>
      <c r="H200" s="6"/>
    </row>
    <row r="201" spans="1:8" ht="26.4">
      <c r="A201" s="12">
        <v>40</v>
      </c>
      <c r="B201" s="39" t="s">
        <v>6093</v>
      </c>
      <c r="C201" s="39" t="s">
        <v>366</v>
      </c>
      <c r="D201" s="12">
        <v>69</v>
      </c>
      <c r="E201" s="39" t="s">
        <v>6495</v>
      </c>
      <c r="F201" s="39" t="s">
        <v>6496</v>
      </c>
      <c r="G201" s="39" t="s">
        <v>6497</v>
      </c>
      <c r="H201" s="6"/>
    </row>
    <row r="202" spans="1:8" ht="26.4">
      <c r="A202" s="12">
        <v>41</v>
      </c>
      <c r="B202" s="39" t="s">
        <v>6498</v>
      </c>
      <c r="C202" s="39" t="s">
        <v>366</v>
      </c>
      <c r="D202" s="12">
        <v>70</v>
      </c>
      <c r="E202" s="39" t="s">
        <v>6499</v>
      </c>
      <c r="F202" s="39" t="s">
        <v>6500</v>
      </c>
      <c r="G202" s="39" t="s">
        <v>6305</v>
      </c>
      <c r="H202" s="6"/>
    </row>
    <row r="203" spans="1:8" ht="26.4">
      <c r="A203" s="12">
        <v>42</v>
      </c>
      <c r="B203" s="39" t="s">
        <v>6501</v>
      </c>
      <c r="C203" s="39" t="s">
        <v>366</v>
      </c>
      <c r="D203" s="12">
        <v>87</v>
      </c>
      <c r="E203" s="39" t="s">
        <v>6502</v>
      </c>
      <c r="F203" s="39" t="s">
        <v>6272</v>
      </c>
      <c r="G203" s="39" t="s">
        <v>6492</v>
      </c>
      <c r="H203" s="6"/>
    </row>
    <row r="204" spans="1:8" ht="39.6">
      <c r="A204" s="12">
        <v>43</v>
      </c>
      <c r="B204" s="39" t="s">
        <v>6503</v>
      </c>
      <c r="C204" s="39" t="s">
        <v>366</v>
      </c>
      <c r="D204" s="12">
        <v>2</v>
      </c>
      <c r="E204" s="39" t="s">
        <v>6504</v>
      </c>
      <c r="F204" s="39" t="s">
        <v>6141</v>
      </c>
      <c r="G204" s="39" t="s">
        <v>6305</v>
      </c>
      <c r="H204" s="6"/>
    </row>
    <row r="205" spans="1:8" ht="26.4">
      <c r="A205" s="322">
        <v>43</v>
      </c>
      <c r="B205" s="301" t="s">
        <v>6505</v>
      </c>
      <c r="C205" s="301"/>
      <c r="D205" s="322">
        <f>SUM(D162:D204)</f>
        <v>947.9</v>
      </c>
      <c r="E205" s="301"/>
      <c r="F205" s="301"/>
      <c r="G205" s="301"/>
      <c r="H205" s="6"/>
    </row>
    <row r="206" spans="1:8" ht="26.4">
      <c r="A206" s="12">
        <v>1</v>
      </c>
      <c r="B206" s="39" t="s">
        <v>6506</v>
      </c>
      <c r="C206" s="39" t="s">
        <v>65</v>
      </c>
      <c r="D206" s="12">
        <v>12</v>
      </c>
      <c r="E206" s="39" t="s">
        <v>6507</v>
      </c>
      <c r="F206" s="39" t="s">
        <v>6099</v>
      </c>
      <c r="G206" s="39" t="s">
        <v>6060</v>
      </c>
      <c r="H206" s="6"/>
    </row>
    <row r="207" spans="1:8" ht="26.4">
      <c r="A207" s="12">
        <v>2</v>
      </c>
      <c r="B207" s="39" t="s">
        <v>6508</v>
      </c>
      <c r="C207" s="39" t="s">
        <v>65</v>
      </c>
      <c r="D207" s="12">
        <v>23</v>
      </c>
      <c r="E207" s="39" t="s">
        <v>6509</v>
      </c>
      <c r="F207" s="39" t="s">
        <v>6179</v>
      </c>
      <c r="G207" s="39" t="s">
        <v>6510</v>
      </c>
      <c r="H207" s="6"/>
    </row>
    <row r="208" spans="1:8" ht="25.5" customHeight="1">
      <c r="A208" s="12">
        <v>3</v>
      </c>
      <c r="B208" s="39" t="s">
        <v>6511</v>
      </c>
      <c r="C208" s="39" t="s">
        <v>65</v>
      </c>
      <c r="D208" s="12">
        <v>33.700000000000003</v>
      </c>
      <c r="E208" s="39" t="s">
        <v>6512</v>
      </c>
      <c r="F208" s="39" t="s">
        <v>6432</v>
      </c>
      <c r="G208" s="39" t="s">
        <v>6513</v>
      </c>
      <c r="H208" s="6"/>
    </row>
    <row r="209" spans="1:8" ht="52.8">
      <c r="A209" s="12">
        <v>4</v>
      </c>
      <c r="B209" s="39" t="s">
        <v>6514</v>
      </c>
      <c r="C209" s="39" t="s">
        <v>65</v>
      </c>
      <c r="D209" s="12">
        <v>142.9</v>
      </c>
      <c r="E209" s="39" t="s">
        <v>6515</v>
      </c>
      <c r="F209" s="39" t="s">
        <v>6516</v>
      </c>
      <c r="G209" s="39" t="s">
        <v>6517</v>
      </c>
      <c r="H209" s="6"/>
    </row>
    <row r="210" spans="1:8" ht="26.4">
      <c r="A210" s="322">
        <v>4</v>
      </c>
      <c r="B210" s="301" t="s">
        <v>5989</v>
      </c>
      <c r="C210" s="301"/>
      <c r="D210" s="322">
        <f>SUM(D206:D209)</f>
        <v>211.60000000000002</v>
      </c>
      <c r="E210" s="301"/>
      <c r="F210" s="301"/>
      <c r="G210" s="301"/>
      <c r="H210" s="6"/>
    </row>
    <row r="211" spans="1:8" s="304" customFormat="1" ht="26.4">
      <c r="A211" s="327" t="s">
        <v>6518</v>
      </c>
      <c r="B211" s="308" t="s">
        <v>6519</v>
      </c>
      <c r="C211" s="308" t="s">
        <v>231</v>
      </c>
      <c r="D211" s="327">
        <v>7</v>
      </c>
      <c r="E211" s="308" t="s">
        <v>6520</v>
      </c>
      <c r="F211" s="302" t="s">
        <v>6171</v>
      </c>
      <c r="G211" s="308" t="s">
        <v>6521</v>
      </c>
      <c r="H211" s="303"/>
    </row>
    <row r="212" spans="1:8" ht="39.6">
      <c r="A212" s="12" t="s">
        <v>6522</v>
      </c>
      <c r="B212" s="39" t="s">
        <v>6523</v>
      </c>
      <c r="C212" s="39" t="s">
        <v>231</v>
      </c>
      <c r="D212" s="12">
        <v>12.77</v>
      </c>
      <c r="E212" s="39" t="s">
        <v>6524</v>
      </c>
      <c r="F212" s="39" t="s">
        <v>6087</v>
      </c>
      <c r="G212" s="39" t="s">
        <v>6525</v>
      </c>
      <c r="H212" s="6"/>
    </row>
    <row r="213" spans="1:8" ht="39.6">
      <c r="A213" s="12" t="s">
        <v>6526</v>
      </c>
      <c r="B213" s="39" t="s">
        <v>6527</v>
      </c>
      <c r="C213" s="39" t="s">
        <v>231</v>
      </c>
      <c r="D213" s="12">
        <v>16.8</v>
      </c>
      <c r="E213" s="39" t="s">
        <v>6528</v>
      </c>
      <c r="F213" s="39" t="s">
        <v>6171</v>
      </c>
      <c r="G213" s="39" t="s">
        <v>6521</v>
      </c>
      <c r="H213" s="6"/>
    </row>
    <row r="214" spans="1:8" ht="26.4">
      <c r="A214" s="12" t="s">
        <v>6529</v>
      </c>
      <c r="B214" s="39" t="s">
        <v>6530</v>
      </c>
      <c r="C214" s="39" t="s">
        <v>231</v>
      </c>
      <c r="D214" s="12">
        <v>18</v>
      </c>
      <c r="E214" s="39" t="s">
        <v>6531</v>
      </c>
      <c r="F214" s="39" t="s">
        <v>6171</v>
      </c>
      <c r="G214" s="39" t="s">
        <v>6521</v>
      </c>
      <c r="H214" s="6"/>
    </row>
    <row r="215" spans="1:8" ht="66">
      <c r="A215" s="12" t="s">
        <v>6532</v>
      </c>
      <c r="B215" s="39" t="s">
        <v>6533</v>
      </c>
      <c r="C215" s="39" t="s">
        <v>231</v>
      </c>
      <c r="D215" s="12">
        <v>27</v>
      </c>
      <c r="E215" s="39" t="s">
        <v>6534</v>
      </c>
      <c r="F215" s="39" t="s">
        <v>6535</v>
      </c>
      <c r="G215" s="39" t="s">
        <v>6536</v>
      </c>
      <c r="H215" s="6"/>
    </row>
    <row r="216" spans="1:8" ht="52.8">
      <c r="A216" s="12" t="s">
        <v>33</v>
      </c>
      <c r="B216" s="39" t="s">
        <v>6083</v>
      </c>
      <c r="C216" s="39" t="s">
        <v>231</v>
      </c>
      <c r="D216" s="12">
        <v>21.8</v>
      </c>
      <c r="E216" s="39" t="s">
        <v>6537</v>
      </c>
      <c r="F216" s="39" t="s">
        <v>6538</v>
      </c>
      <c r="G216" s="39" t="s">
        <v>6060</v>
      </c>
      <c r="H216" s="6"/>
    </row>
    <row r="217" spans="1:8" ht="70.2" customHeight="1">
      <c r="A217" s="12" t="s">
        <v>35</v>
      </c>
      <c r="B217" s="307" t="s">
        <v>6539</v>
      </c>
      <c r="C217" s="307" t="s">
        <v>231</v>
      </c>
      <c r="D217" s="326">
        <v>30</v>
      </c>
      <c r="E217" s="307" t="s">
        <v>6540</v>
      </c>
      <c r="F217" s="307" t="s">
        <v>6541</v>
      </c>
      <c r="G217" s="307" t="s">
        <v>6542</v>
      </c>
      <c r="H217" s="309"/>
    </row>
    <row r="218" spans="1:8" ht="39.6">
      <c r="A218" s="12" t="s">
        <v>6543</v>
      </c>
      <c r="B218" s="39" t="s">
        <v>6544</v>
      </c>
      <c r="C218" s="39" t="s">
        <v>231</v>
      </c>
      <c r="D218" s="12">
        <v>30.2</v>
      </c>
      <c r="E218" s="39" t="s">
        <v>6545</v>
      </c>
      <c r="F218" s="39" t="s">
        <v>6047</v>
      </c>
      <c r="G218" s="39" t="s">
        <v>6525</v>
      </c>
      <c r="H218" s="6"/>
    </row>
    <row r="219" spans="1:8" ht="52.8">
      <c r="A219" s="12" t="s">
        <v>6546</v>
      </c>
      <c r="B219" s="39" t="s">
        <v>6547</v>
      </c>
      <c r="C219" s="39" t="s">
        <v>231</v>
      </c>
      <c r="D219" s="12">
        <v>37</v>
      </c>
      <c r="E219" s="39" t="s">
        <v>6548</v>
      </c>
      <c r="F219" s="39" t="s">
        <v>6549</v>
      </c>
      <c r="G219" s="39" t="s">
        <v>6550</v>
      </c>
      <c r="H219" s="6"/>
    </row>
    <row r="220" spans="1:8" ht="52.8">
      <c r="A220" s="12" t="s">
        <v>6551</v>
      </c>
      <c r="B220" s="39" t="s">
        <v>6552</v>
      </c>
      <c r="C220" s="39" t="s">
        <v>231</v>
      </c>
      <c r="D220" s="12">
        <v>40</v>
      </c>
      <c r="E220" s="39" t="s">
        <v>6553</v>
      </c>
      <c r="F220" s="39" t="s">
        <v>6087</v>
      </c>
      <c r="G220" s="39" t="s">
        <v>6525</v>
      </c>
      <c r="H220" s="6"/>
    </row>
    <row r="221" spans="1:8" ht="52.8">
      <c r="A221" s="12" t="s">
        <v>6554</v>
      </c>
      <c r="B221" s="39" t="s">
        <v>6555</v>
      </c>
      <c r="C221" s="39" t="s">
        <v>231</v>
      </c>
      <c r="D221" s="12">
        <v>43.7</v>
      </c>
      <c r="E221" s="39" t="s">
        <v>6556</v>
      </c>
      <c r="F221" s="39" t="s">
        <v>6103</v>
      </c>
      <c r="G221" s="39" t="s">
        <v>6557</v>
      </c>
      <c r="H221" s="6"/>
    </row>
    <row r="222" spans="1:8" ht="79.2">
      <c r="A222" s="328" t="s">
        <v>6558</v>
      </c>
      <c r="B222" s="162" t="s">
        <v>6559</v>
      </c>
      <c r="C222" s="162" t="s">
        <v>231</v>
      </c>
      <c r="D222" s="328">
        <v>45.9</v>
      </c>
      <c r="E222" s="162" t="s">
        <v>6560</v>
      </c>
      <c r="F222" s="162" t="s">
        <v>6099</v>
      </c>
      <c r="G222" s="162" t="s">
        <v>6561</v>
      </c>
      <c r="H222" s="2"/>
    </row>
    <row r="223" spans="1:8" ht="26.4">
      <c r="A223" s="328" t="s">
        <v>6562</v>
      </c>
      <c r="B223" s="162" t="s">
        <v>6563</v>
      </c>
      <c r="C223" s="162" t="s">
        <v>231</v>
      </c>
      <c r="D223" s="328">
        <v>49</v>
      </c>
      <c r="E223" s="162" t="s">
        <v>6564</v>
      </c>
      <c r="F223" s="162" t="s">
        <v>6565</v>
      </c>
      <c r="G223" s="162" t="s">
        <v>6521</v>
      </c>
      <c r="H223" s="2"/>
    </row>
    <row r="224" spans="1:8" ht="39.6">
      <c r="A224" s="328" t="s">
        <v>6566</v>
      </c>
      <c r="B224" s="162" t="s">
        <v>6567</v>
      </c>
      <c r="C224" s="162" t="s">
        <v>231</v>
      </c>
      <c r="D224" s="328">
        <v>55.2</v>
      </c>
      <c r="E224" s="162" t="s">
        <v>6568</v>
      </c>
      <c r="F224" s="162" t="s">
        <v>6103</v>
      </c>
      <c r="G224" s="162" t="s">
        <v>6525</v>
      </c>
      <c r="H224" s="2"/>
    </row>
    <row r="225" spans="1:8" ht="39.6">
      <c r="A225" s="328" t="s">
        <v>6569</v>
      </c>
      <c r="B225" s="162" t="s">
        <v>6570</v>
      </c>
      <c r="C225" s="162" t="s">
        <v>231</v>
      </c>
      <c r="D225" s="328">
        <v>60</v>
      </c>
      <c r="E225" s="162" t="s">
        <v>6571</v>
      </c>
      <c r="F225" s="162" t="s">
        <v>6572</v>
      </c>
      <c r="G225" s="162" t="s">
        <v>6573</v>
      </c>
      <c r="H225" s="2"/>
    </row>
    <row r="226" spans="1:8" ht="52.8">
      <c r="A226" s="328" t="s">
        <v>6574</v>
      </c>
      <c r="B226" s="162" t="s">
        <v>6575</v>
      </c>
      <c r="C226" s="162" t="s">
        <v>231</v>
      </c>
      <c r="D226" s="328">
        <v>67.2</v>
      </c>
      <c r="E226" s="162" t="s">
        <v>6576</v>
      </c>
      <c r="F226" s="162" t="s">
        <v>6099</v>
      </c>
      <c r="G226" s="162" t="s">
        <v>6536</v>
      </c>
      <c r="H226" s="2"/>
    </row>
    <row r="227" spans="1:8" ht="52.8">
      <c r="A227" s="328" t="s">
        <v>6577</v>
      </c>
      <c r="B227" s="162" t="s">
        <v>6578</v>
      </c>
      <c r="C227" s="162" t="s">
        <v>231</v>
      </c>
      <c r="D227" s="328">
        <v>68</v>
      </c>
      <c r="E227" s="162" t="s">
        <v>6579</v>
      </c>
      <c r="F227" s="162" t="s">
        <v>5988</v>
      </c>
      <c r="G227" s="162" t="s">
        <v>6305</v>
      </c>
      <c r="H227" s="2"/>
    </row>
    <row r="228" spans="1:8" ht="39.6">
      <c r="A228" s="328" t="s">
        <v>6580</v>
      </c>
      <c r="B228" s="162" t="s">
        <v>6581</v>
      </c>
      <c r="C228" s="162" t="s">
        <v>231</v>
      </c>
      <c r="D228" s="328">
        <v>69.2</v>
      </c>
      <c r="E228" s="162" t="s">
        <v>6582</v>
      </c>
      <c r="F228" s="162" t="s">
        <v>6099</v>
      </c>
      <c r="G228" s="162" t="s">
        <v>6536</v>
      </c>
      <c r="H228" s="2"/>
    </row>
    <row r="229" spans="1:8" ht="39.6">
      <c r="A229" s="328" t="s">
        <v>6583</v>
      </c>
      <c r="B229" s="162" t="s">
        <v>6584</v>
      </c>
      <c r="C229" s="162" t="s">
        <v>231</v>
      </c>
      <c r="D229" s="328">
        <v>71.3</v>
      </c>
      <c r="E229" s="162" t="s">
        <v>6585</v>
      </c>
      <c r="F229" s="162" t="s">
        <v>6099</v>
      </c>
      <c r="G229" s="162" t="s">
        <v>6536</v>
      </c>
      <c r="H229" s="2"/>
    </row>
    <row r="230" spans="1:8" ht="26.4">
      <c r="A230" s="328" t="s">
        <v>6586</v>
      </c>
      <c r="B230" s="162" t="s">
        <v>6587</v>
      </c>
      <c r="C230" s="162" t="s">
        <v>231</v>
      </c>
      <c r="D230" s="328">
        <v>76</v>
      </c>
      <c r="E230" s="162" t="s">
        <v>6588</v>
      </c>
      <c r="F230" s="162" t="s">
        <v>6124</v>
      </c>
      <c r="G230" s="162" t="s">
        <v>6305</v>
      </c>
      <c r="H230" s="2"/>
    </row>
    <row r="231" spans="1:8" ht="26.4">
      <c r="A231" s="328" t="s">
        <v>6589</v>
      </c>
      <c r="B231" s="162" t="s">
        <v>6590</v>
      </c>
      <c r="C231" s="162" t="s">
        <v>231</v>
      </c>
      <c r="D231" s="328">
        <v>78.7</v>
      </c>
      <c r="E231" s="162" t="s">
        <v>6591</v>
      </c>
      <c r="F231" s="162" t="s">
        <v>6171</v>
      </c>
      <c r="G231" s="162" t="s">
        <v>6521</v>
      </c>
      <c r="H231" s="2"/>
    </row>
    <row r="232" spans="1:8" ht="39.6">
      <c r="A232" s="328" t="s">
        <v>6592</v>
      </c>
      <c r="B232" s="162" t="s">
        <v>6593</v>
      </c>
      <c r="C232" s="162" t="s">
        <v>231</v>
      </c>
      <c r="D232" s="328">
        <v>86</v>
      </c>
      <c r="E232" s="162" t="s">
        <v>6594</v>
      </c>
      <c r="F232" s="162" t="s">
        <v>6020</v>
      </c>
      <c r="G232" s="162" t="s">
        <v>6595</v>
      </c>
      <c r="H232" s="310"/>
    </row>
    <row r="233" spans="1:8" ht="39.6">
      <c r="A233" s="328" t="s">
        <v>6596</v>
      </c>
      <c r="B233" s="162" t="s">
        <v>6597</v>
      </c>
      <c r="C233" s="162" t="s">
        <v>231</v>
      </c>
      <c r="D233" s="328">
        <v>90</v>
      </c>
      <c r="E233" s="162" t="s">
        <v>6598</v>
      </c>
      <c r="F233" s="162" t="s">
        <v>5988</v>
      </c>
      <c r="G233" s="162" t="s">
        <v>6599</v>
      </c>
      <c r="H233" s="310"/>
    </row>
    <row r="234" spans="1:8" ht="52.8">
      <c r="A234" s="329" t="s">
        <v>6600</v>
      </c>
      <c r="B234" s="177" t="s">
        <v>6601</v>
      </c>
      <c r="C234" s="177" t="s">
        <v>231</v>
      </c>
      <c r="D234" s="329">
        <v>90</v>
      </c>
      <c r="E234" s="177" t="s">
        <v>6602</v>
      </c>
      <c r="F234" s="177" t="s">
        <v>6107</v>
      </c>
      <c r="G234" s="177" t="s">
        <v>6603</v>
      </c>
      <c r="H234" s="310"/>
    </row>
    <row r="235" spans="1:8" ht="39.6">
      <c r="A235" s="329" t="s">
        <v>6604</v>
      </c>
      <c r="B235" s="177" t="s">
        <v>6605</v>
      </c>
      <c r="C235" s="177" t="s">
        <v>231</v>
      </c>
      <c r="D235" s="329">
        <v>96</v>
      </c>
      <c r="E235" s="177" t="s">
        <v>6606</v>
      </c>
      <c r="F235" s="177" t="s">
        <v>6535</v>
      </c>
      <c r="G235" s="177" t="s">
        <v>6305</v>
      </c>
      <c r="H235" s="310"/>
    </row>
    <row r="236" spans="1:8" ht="52.8">
      <c r="A236" s="329" t="s">
        <v>6607</v>
      </c>
      <c r="B236" s="177" t="s">
        <v>6608</v>
      </c>
      <c r="C236" s="177" t="s">
        <v>231</v>
      </c>
      <c r="D236" s="329">
        <v>98</v>
      </c>
      <c r="E236" s="177" t="s">
        <v>6609</v>
      </c>
      <c r="F236" s="177" t="s">
        <v>6610</v>
      </c>
      <c r="G236" s="177" t="s">
        <v>6305</v>
      </c>
      <c r="H236" s="310"/>
    </row>
    <row r="237" spans="1:8" ht="39.6">
      <c r="A237" s="329" t="s">
        <v>6611</v>
      </c>
      <c r="B237" s="177" t="s">
        <v>6612</v>
      </c>
      <c r="C237" s="177" t="s">
        <v>231</v>
      </c>
      <c r="D237" s="329">
        <v>103</v>
      </c>
      <c r="E237" s="177" t="s">
        <v>6613</v>
      </c>
      <c r="F237" s="177" t="s">
        <v>6538</v>
      </c>
      <c r="G237" s="177" t="s">
        <v>6595</v>
      </c>
      <c r="H237" s="310"/>
    </row>
    <row r="238" spans="1:8" ht="26.4">
      <c r="A238" s="329" t="s">
        <v>6614</v>
      </c>
      <c r="B238" s="177" t="s">
        <v>6615</v>
      </c>
      <c r="C238" s="177" t="s">
        <v>231</v>
      </c>
      <c r="D238" s="329">
        <v>112.6</v>
      </c>
      <c r="E238" s="177" t="s">
        <v>6616</v>
      </c>
      <c r="F238" s="177" t="s">
        <v>6171</v>
      </c>
      <c r="G238" s="177" t="s">
        <v>6521</v>
      </c>
      <c r="H238" s="310"/>
    </row>
    <row r="239" spans="1:8" ht="26.4">
      <c r="A239" s="329" t="s">
        <v>6617</v>
      </c>
      <c r="B239" s="177" t="s">
        <v>6618</v>
      </c>
      <c r="C239" s="177" t="s">
        <v>231</v>
      </c>
      <c r="D239" s="329">
        <v>113.4</v>
      </c>
      <c r="E239" s="177" t="s">
        <v>6619</v>
      </c>
      <c r="F239" s="177" t="s">
        <v>6107</v>
      </c>
      <c r="G239" s="177" t="s">
        <v>6060</v>
      </c>
      <c r="H239" s="2"/>
    </row>
    <row r="240" spans="1:8" ht="52.8">
      <c r="A240" s="329" t="s">
        <v>6620</v>
      </c>
      <c r="B240" s="177" t="s">
        <v>6621</v>
      </c>
      <c r="C240" s="177" t="s">
        <v>231</v>
      </c>
      <c r="D240" s="329">
        <v>117</v>
      </c>
      <c r="E240" s="177" t="s">
        <v>6622</v>
      </c>
      <c r="F240" s="307" t="s">
        <v>6473</v>
      </c>
      <c r="G240" s="177" t="s">
        <v>6550</v>
      </c>
      <c r="H240" s="2"/>
    </row>
    <row r="241" spans="1:8" ht="66">
      <c r="A241" s="328" t="s">
        <v>6623</v>
      </c>
      <c r="B241" s="162" t="s">
        <v>6624</v>
      </c>
      <c r="C241" s="162" t="s">
        <v>231</v>
      </c>
      <c r="D241" s="328">
        <v>128.85</v>
      </c>
      <c r="E241" s="162" t="s">
        <v>6625</v>
      </c>
      <c r="F241" s="162" t="s">
        <v>6020</v>
      </c>
      <c r="G241" s="162" t="s">
        <v>6626</v>
      </c>
      <c r="H241" s="2"/>
    </row>
    <row r="242" spans="1:8" ht="39.6">
      <c r="A242" s="328" t="s">
        <v>6627</v>
      </c>
      <c r="B242" s="162" t="s">
        <v>6628</v>
      </c>
      <c r="C242" s="162" t="s">
        <v>231</v>
      </c>
      <c r="D242" s="328">
        <v>135.1</v>
      </c>
      <c r="E242" s="162" t="s">
        <v>6629</v>
      </c>
      <c r="F242" s="162" t="s">
        <v>6171</v>
      </c>
      <c r="G242" s="162" t="s">
        <v>6521</v>
      </c>
      <c r="H242" s="2"/>
    </row>
    <row r="243" spans="1:8" ht="39.6">
      <c r="A243" s="328" t="s">
        <v>6630</v>
      </c>
      <c r="B243" s="162" t="s">
        <v>6631</v>
      </c>
      <c r="C243" s="162" t="s">
        <v>231</v>
      </c>
      <c r="D243" s="328">
        <v>140</v>
      </c>
      <c r="E243" s="162" t="s">
        <v>6632</v>
      </c>
      <c r="F243" s="162" t="s">
        <v>6535</v>
      </c>
      <c r="G243" s="162" t="s">
        <v>6305</v>
      </c>
      <c r="H243" s="2"/>
    </row>
    <row r="244" spans="1:8" ht="105.6">
      <c r="A244" s="328" t="s">
        <v>6633</v>
      </c>
      <c r="B244" s="39" t="s">
        <v>6634</v>
      </c>
      <c r="C244" s="39" t="s">
        <v>231</v>
      </c>
      <c r="D244" s="12">
        <v>154</v>
      </c>
      <c r="E244" s="39" t="s">
        <v>6635</v>
      </c>
      <c r="F244" s="39" t="s">
        <v>6636</v>
      </c>
      <c r="G244" s="39" t="s">
        <v>6637</v>
      </c>
      <c r="H244" s="2"/>
    </row>
    <row r="245" spans="1:8" ht="52.8">
      <c r="A245" s="328" t="s">
        <v>6638</v>
      </c>
      <c r="B245" s="39" t="s">
        <v>6639</v>
      </c>
      <c r="C245" s="39" t="s">
        <v>231</v>
      </c>
      <c r="D245" s="12">
        <v>185.8</v>
      </c>
      <c r="E245" s="39" t="s">
        <v>6640</v>
      </c>
      <c r="F245" s="39" t="s">
        <v>6641</v>
      </c>
      <c r="G245" s="39" t="s">
        <v>6642</v>
      </c>
      <c r="H245" s="2"/>
    </row>
    <row r="246" spans="1:8" ht="66">
      <c r="A246" s="328" t="s">
        <v>6643</v>
      </c>
      <c r="B246" s="39" t="s">
        <v>6644</v>
      </c>
      <c r="C246" s="39" t="s">
        <v>231</v>
      </c>
      <c r="D246" s="12">
        <v>200</v>
      </c>
      <c r="E246" s="39" t="s">
        <v>6645</v>
      </c>
      <c r="F246" s="39" t="s">
        <v>5974</v>
      </c>
      <c r="G246" s="39" t="s">
        <v>6646</v>
      </c>
      <c r="H246" s="2"/>
    </row>
    <row r="247" spans="1:8" ht="52.8">
      <c r="A247" s="328" t="s">
        <v>6647</v>
      </c>
      <c r="B247" s="302" t="s">
        <v>6648</v>
      </c>
      <c r="C247" s="302" t="s">
        <v>231</v>
      </c>
      <c r="D247" s="323">
        <v>210</v>
      </c>
      <c r="E247" s="302" t="s">
        <v>6649</v>
      </c>
      <c r="F247" s="302" t="s">
        <v>6032</v>
      </c>
      <c r="G247" s="302" t="s">
        <v>6305</v>
      </c>
      <c r="H247" s="2"/>
    </row>
    <row r="248" spans="1:8" ht="39.6">
      <c r="A248" s="328" t="s">
        <v>6650</v>
      </c>
      <c r="B248" s="39" t="s">
        <v>6651</v>
      </c>
      <c r="C248" s="39" t="s">
        <v>231</v>
      </c>
      <c r="D248" s="12">
        <v>215</v>
      </c>
      <c r="E248" s="39" t="s">
        <v>6652</v>
      </c>
      <c r="F248" s="39" t="s">
        <v>6535</v>
      </c>
      <c r="G248" s="39" t="s">
        <v>6305</v>
      </c>
      <c r="H248" s="2"/>
    </row>
    <row r="249" spans="1:8" ht="66">
      <c r="A249" s="328" t="s">
        <v>6653</v>
      </c>
      <c r="B249" s="39" t="s">
        <v>6654</v>
      </c>
      <c r="C249" s="39" t="s">
        <v>231</v>
      </c>
      <c r="D249" s="12">
        <v>221</v>
      </c>
      <c r="E249" s="39" t="s">
        <v>6655</v>
      </c>
      <c r="F249" s="39" t="s">
        <v>5974</v>
      </c>
      <c r="G249" s="39" t="s">
        <v>6656</v>
      </c>
      <c r="H249" s="2"/>
    </row>
    <row r="250" spans="1:8" ht="52.8">
      <c r="A250" s="328" t="s">
        <v>6657</v>
      </c>
      <c r="B250" s="162" t="s">
        <v>6658</v>
      </c>
      <c r="C250" s="162" t="s">
        <v>231</v>
      </c>
      <c r="D250" s="328">
        <v>239</v>
      </c>
      <c r="E250" s="162" t="s">
        <v>6659</v>
      </c>
      <c r="F250" s="162" t="s">
        <v>5988</v>
      </c>
      <c r="G250" s="162" t="s">
        <v>6521</v>
      </c>
      <c r="H250" s="2"/>
    </row>
    <row r="251" spans="1:8" ht="39.6">
      <c r="A251" s="328" t="s">
        <v>6660</v>
      </c>
      <c r="B251" s="302" t="s">
        <v>6661</v>
      </c>
      <c r="C251" s="302" t="s">
        <v>231</v>
      </c>
      <c r="D251" s="323">
        <v>250</v>
      </c>
      <c r="E251" s="302" t="s">
        <v>6662</v>
      </c>
      <c r="F251" s="302" t="s">
        <v>6032</v>
      </c>
      <c r="G251" s="302" t="s">
        <v>6305</v>
      </c>
      <c r="H251" s="2"/>
    </row>
    <row r="252" spans="1:8" ht="52.8">
      <c r="A252" s="328" t="s">
        <v>6663</v>
      </c>
      <c r="B252" s="162" t="s">
        <v>6664</v>
      </c>
      <c r="C252" s="162" t="s">
        <v>231</v>
      </c>
      <c r="D252" s="328">
        <v>343</v>
      </c>
      <c r="E252" s="162" t="s">
        <v>6665</v>
      </c>
      <c r="F252" s="162" t="s">
        <v>6666</v>
      </c>
      <c r="G252" s="162" t="s">
        <v>6060</v>
      </c>
      <c r="H252" s="2"/>
    </row>
    <row r="253" spans="1:8" ht="92.4">
      <c r="A253" s="328" t="s">
        <v>6667</v>
      </c>
      <c r="B253" s="162" t="s">
        <v>6668</v>
      </c>
      <c r="C253" s="162" t="s">
        <v>231</v>
      </c>
      <c r="D253" s="328">
        <v>354</v>
      </c>
      <c r="E253" s="162" t="s">
        <v>6669</v>
      </c>
      <c r="F253" s="162" t="s">
        <v>6535</v>
      </c>
      <c r="G253" s="162" t="s">
        <v>6305</v>
      </c>
      <c r="H253" s="2"/>
    </row>
    <row r="254" spans="1:8" ht="39.6">
      <c r="A254" s="328" t="s">
        <v>6670</v>
      </c>
      <c r="B254" s="162" t="s">
        <v>6671</v>
      </c>
      <c r="C254" s="162" t="s">
        <v>231</v>
      </c>
      <c r="D254" s="328">
        <v>700</v>
      </c>
      <c r="E254" s="162" t="s">
        <v>6672</v>
      </c>
      <c r="F254" s="39" t="s">
        <v>6673</v>
      </c>
      <c r="G254" s="162" t="s">
        <v>6674</v>
      </c>
      <c r="H254" s="2"/>
    </row>
    <row r="255" spans="1:8" ht="92.4">
      <c r="A255" s="328" t="s">
        <v>6675</v>
      </c>
      <c r="B255" s="39" t="s">
        <v>6676</v>
      </c>
      <c r="C255" s="39" t="s">
        <v>231</v>
      </c>
      <c r="D255" s="12">
        <v>797.3</v>
      </c>
      <c r="E255" s="39" t="s">
        <v>6677</v>
      </c>
      <c r="F255" s="39" t="s">
        <v>5988</v>
      </c>
      <c r="G255" s="39" t="s">
        <v>6521</v>
      </c>
      <c r="H255" s="6"/>
    </row>
    <row r="256" spans="1:8" ht="52.8">
      <c r="A256" s="328" t="s">
        <v>6678</v>
      </c>
      <c r="B256" s="39" t="s">
        <v>6679</v>
      </c>
      <c r="C256" s="39" t="s">
        <v>231</v>
      </c>
      <c r="D256" s="12">
        <v>800</v>
      </c>
      <c r="E256" s="39" t="s">
        <v>6680</v>
      </c>
      <c r="F256" s="39" t="s">
        <v>6681</v>
      </c>
      <c r="G256" s="39" t="s">
        <v>6438</v>
      </c>
      <c r="H256" s="6"/>
    </row>
    <row r="257" spans="1:8" ht="79.2">
      <c r="A257" s="328" t="s">
        <v>6682</v>
      </c>
      <c r="B257" s="39" t="s">
        <v>6683</v>
      </c>
      <c r="C257" s="39" t="s">
        <v>231</v>
      </c>
      <c r="D257" s="12">
        <v>800</v>
      </c>
      <c r="E257" s="39" t="s">
        <v>6684</v>
      </c>
      <c r="F257" s="39" t="s">
        <v>6685</v>
      </c>
      <c r="G257" s="39" t="s">
        <v>6305</v>
      </c>
      <c r="H257" s="6"/>
    </row>
    <row r="258" spans="1:8" ht="184.8">
      <c r="A258" s="328" t="s">
        <v>6686</v>
      </c>
      <c r="B258" s="39" t="s">
        <v>6687</v>
      </c>
      <c r="C258" s="39" t="s">
        <v>231</v>
      </c>
      <c r="D258" s="12">
        <v>1249.5999999999999</v>
      </c>
      <c r="E258" s="39" t="s">
        <v>6688</v>
      </c>
      <c r="F258" s="39" t="s">
        <v>6689</v>
      </c>
      <c r="G258" s="39" t="s">
        <v>6690</v>
      </c>
      <c r="H258" s="6"/>
    </row>
    <row r="259" spans="1:8" ht="52.8">
      <c r="A259" s="328" t="s">
        <v>6691</v>
      </c>
      <c r="B259" s="39" t="s">
        <v>6692</v>
      </c>
      <c r="C259" s="39" t="s">
        <v>231</v>
      </c>
      <c r="D259" s="12">
        <v>20</v>
      </c>
      <c r="E259" s="39" t="s">
        <v>6693</v>
      </c>
      <c r="F259" s="39" t="s">
        <v>6099</v>
      </c>
      <c r="G259" s="39" t="s">
        <v>6344</v>
      </c>
      <c r="H259" s="6"/>
    </row>
    <row r="260" spans="1:8" ht="26.4">
      <c r="A260" s="328" t="s">
        <v>216</v>
      </c>
      <c r="B260" s="39" t="s">
        <v>6694</v>
      </c>
      <c r="C260" s="39" t="s">
        <v>231</v>
      </c>
      <c r="D260" s="12">
        <v>14.6</v>
      </c>
      <c r="E260" s="39" t="s">
        <v>6695</v>
      </c>
      <c r="F260" s="39" t="s">
        <v>6353</v>
      </c>
      <c r="G260" s="39" t="s">
        <v>6696</v>
      </c>
      <c r="H260" s="6"/>
    </row>
    <row r="261" spans="1:8" ht="39.6">
      <c r="A261" s="328">
        <v>51</v>
      </c>
      <c r="B261" s="39" t="s">
        <v>6697</v>
      </c>
      <c r="C261" s="39" t="s">
        <v>231</v>
      </c>
      <c r="D261" s="12">
        <v>44.5</v>
      </c>
      <c r="E261" s="39" t="s">
        <v>6698</v>
      </c>
      <c r="F261" s="39" t="s">
        <v>6353</v>
      </c>
      <c r="G261" s="39" t="s">
        <v>6696</v>
      </c>
      <c r="H261" s="6"/>
    </row>
    <row r="262" spans="1:8" ht="39.6">
      <c r="A262" s="328">
        <v>52</v>
      </c>
      <c r="B262" s="39" t="s">
        <v>6699</v>
      </c>
      <c r="C262" s="39" t="s">
        <v>231</v>
      </c>
      <c r="D262" s="12">
        <v>37</v>
      </c>
      <c r="E262" s="39" t="s">
        <v>6700</v>
      </c>
      <c r="F262" s="39" t="s">
        <v>6701</v>
      </c>
      <c r="G262" s="39" t="s">
        <v>6696</v>
      </c>
      <c r="H262" s="6"/>
    </row>
    <row r="263" spans="1:8" ht="39.6">
      <c r="A263" s="328">
        <v>53</v>
      </c>
      <c r="B263" s="39" t="s">
        <v>6702</v>
      </c>
      <c r="C263" s="39" t="s">
        <v>231</v>
      </c>
      <c r="D263" s="12">
        <v>389</v>
      </c>
      <c r="E263" s="39" t="s">
        <v>6703</v>
      </c>
      <c r="F263" s="39" t="s">
        <v>6704</v>
      </c>
      <c r="G263" s="39" t="s">
        <v>6705</v>
      </c>
      <c r="H263" s="6"/>
    </row>
    <row r="264" spans="1:8" ht="52.8">
      <c r="A264" s="328">
        <v>54</v>
      </c>
      <c r="B264" s="39" t="s">
        <v>6706</v>
      </c>
      <c r="C264" s="39" t="s">
        <v>231</v>
      </c>
      <c r="D264" s="12">
        <v>8</v>
      </c>
      <c r="E264" s="39" t="s">
        <v>6707</v>
      </c>
      <c r="F264" s="39" t="s">
        <v>6708</v>
      </c>
      <c r="G264" s="39" t="s">
        <v>6709</v>
      </c>
      <c r="H264" s="6"/>
    </row>
    <row r="265" spans="1:8" ht="39.6">
      <c r="A265" s="328">
        <v>55</v>
      </c>
      <c r="B265" s="39" t="s">
        <v>6710</v>
      </c>
      <c r="C265" s="39" t="s">
        <v>231</v>
      </c>
      <c r="D265" s="12">
        <v>52</v>
      </c>
      <c r="E265" s="39" t="s">
        <v>6711</v>
      </c>
      <c r="F265" s="39" t="s">
        <v>6712</v>
      </c>
      <c r="G265" s="39" t="s">
        <v>6713</v>
      </c>
      <c r="H265" s="6"/>
    </row>
    <row r="266" spans="1:8" ht="52.8">
      <c r="A266" s="328">
        <v>56</v>
      </c>
      <c r="B266" s="39" t="s">
        <v>6714</v>
      </c>
      <c r="C266" s="39" t="s">
        <v>231</v>
      </c>
      <c r="D266" s="12">
        <v>70</v>
      </c>
      <c r="E266" s="39" t="s">
        <v>6715</v>
      </c>
      <c r="F266" s="39" t="s">
        <v>6716</v>
      </c>
      <c r="G266" s="39" t="s">
        <v>6717</v>
      </c>
      <c r="H266" s="6"/>
    </row>
    <row r="267" spans="1:8" ht="39.6">
      <c r="A267" s="328">
        <v>57</v>
      </c>
      <c r="B267" s="39" t="s">
        <v>6718</v>
      </c>
      <c r="C267" s="39" t="s">
        <v>231</v>
      </c>
      <c r="D267" s="12">
        <v>110</v>
      </c>
      <c r="E267" s="39" t="s">
        <v>6719</v>
      </c>
      <c r="F267" s="39" t="s">
        <v>6712</v>
      </c>
      <c r="G267" s="39" t="s">
        <v>6713</v>
      </c>
      <c r="H267" s="6"/>
    </row>
    <row r="268" spans="1:8" ht="39.6">
      <c r="A268" s="328">
        <v>58</v>
      </c>
      <c r="B268" s="162" t="s">
        <v>6720</v>
      </c>
      <c r="C268" s="162" t="s">
        <v>231</v>
      </c>
      <c r="D268" s="328">
        <v>60</v>
      </c>
      <c r="E268" s="162" t="s">
        <v>6721</v>
      </c>
      <c r="F268" s="162" t="s">
        <v>6712</v>
      </c>
      <c r="G268" s="162" t="s">
        <v>6722</v>
      </c>
      <c r="H268" s="2"/>
    </row>
    <row r="269" spans="1:8" ht="52.8">
      <c r="A269" s="328">
        <v>59</v>
      </c>
      <c r="B269" s="162" t="s">
        <v>6723</v>
      </c>
      <c r="C269" s="162" t="s">
        <v>231</v>
      </c>
      <c r="D269" s="328">
        <v>66</v>
      </c>
      <c r="E269" s="162" t="s">
        <v>6724</v>
      </c>
      <c r="F269" s="162" t="s">
        <v>6712</v>
      </c>
      <c r="G269" s="162" t="s">
        <v>6722</v>
      </c>
      <c r="H269" s="2"/>
    </row>
    <row r="270" spans="1:8" ht="52.8">
      <c r="A270" s="328">
        <v>60</v>
      </c>
      <c r="B270" s="162" t="s">
        <v>6725</v>
      </c>
      <c r="C270" s="162" t="s">
        <v>231</v>
      </c>
      <c r="D270" s="328">
        <v>44</v>
      </c>
      <c r="E270" s="162" t="s">
        <v>6726</v>
      </c>
      <c r="F270" s="162" t="s">
        <v>6712</v>
      </c>
      <c r="G270" s="162" t="s">
        <v>6722</v>
      </c>
      <c r="H270" s="2"/>
    </row>
    <row r="271" spans="1:8" ht="39.6">
      <c r="A271" s="328">
        <v>61</v>
      </c>
      <c r="B271" s="162" t="s">
        <v>6727</v>
      </c>
      <c r="C271" s="162" t="s">
        <v>231</v>
      </c>
      <c r="D271" s="328">
        <v>80</v>
      </c>
      <c r="E271" s="162" t="s">
        <v>6728</v>
      </c>
      <c r="F271" s="162" t="s">
        <v>6712</v>
      </c>
      <c r="G271" s="162" t="s">
        <v>6722</v>
      </c>
      <c r="H271" s="2"/>
    </row>
    <row r="272" spans="1:8" ht="39.6">
      <c r="A272" s="328">
        <v>62</v>
      </c>
      <c r="B272" s="162" t="s">
        <v>6729</v>
      </c>
      <c r="C272" s="162" t="s">
        <v>231</v>
      </c>
      <c r="D272" s="328">
        <v>20.100000000000001</v>
      </c>
      <c r="E272" s="162" t="s">
        <v>6730</v>
      </c>
      <c r="F272" s="162" t="s">
        <v>6479</v>
      </c>
      <c r="G272" s="162" t="s">
        <v>6722</v>
      </c>
      <c r="H272" s="2"/>
    </row>
    <row r="273" spans="1:8" ht="39.6">
      <c r="A273" s="328">
        <v>63</v>
      </c>
      <c r="B273" s="162" t="s">
        <v>6731</v>
      </c>
      <c r="C273" s="162" t="s">
        <v>231</v>
      </c>
      <c r="D273" s="328">
        <v>74.7</v>
      </c>
      <c r="E273" s="162" t="s">
        <v>6732</v>
      </c>
      <c r="F273" s="162" t="s">
        <v>6712</v>
      </c>
      <c r="G273" s="162" t="s">
        <v>6722</v>
      </c>
      <c r="H273" s="2"/>
    </row>
    <row r="274" spans="1:8" ht="26.4">
      <c r="A274" s="328">
        <v>64</v>
      </c>
      <c r="B274" s="162" t="s">
        <v>6733</v>
      </c>
      <c r="C274" s="162" t="s">
        <v>231</v>
      </c>
      <c r="D274" s="328">
        <v>62.9</v>
      </c>
      <c r="E274" s="162" t="s">
        <v>6734</v>
      </c>
      <c r="F274" s="162" t="s">
        <v>6076</v>
      </c>
      <c r="G274" s="162" t="s">
        <v>6735</v>
      </c>
      <c r="H274" s="2"/>
    </row>
    <row r="275" spans="1:8" ht="39.6">
      <c r="A275" s="328">
        <v>65</v>
      </c>
      <c r="B275" s="162" t="s">
        <v>6736</v>
      </c>
      <c r="C275" s="162" t="s">
        <v>231</v>
      </c>
      <c r="D275" s="328">
        <v>780</v>
      </c>
      <c r="E275" s="162" t="s">
        <v>6737</v>
      </c>
      <c r="F275" s="162" t="s">
        <v>6738</v>
      </c>
      <c r="G275" s="162" t="s">
        <v>6739</v>
      </c>
      <c r="H275" s="2"/>
    </row>
    <row r="276" spans="1:8" ht="52.8">
      <c r="A276" s="328">
        <v>66</v>
      </c>
      <c r="B276" s="162" t="s">
        <v>6740</v>
      </c>
      <c r="C276" s="162" t="s">
        <v>231</v>
      </c>
      <c r="D276" s="328">
        <v>146.72739999999999</v>
      </c>
      <c r="E276" s="162" t="s">
        <v>6741</v>
      </c>
      <c r="F276" s="162" t="s">
        <v>6742</v>
      </c>
      <c r="G276" s="162" t="s">
        <v>6743</v>
      </c>
      <c r="H276" s="2"/>
    </row>
    <row r="277" spans="1:8" ht="39.6">
      <c r="A277" s="328">
        <v>67</v>
      </c>
      <c r="B277" s="162" t="s">
        <v>6744</v>
      </c>
      <c r="C277" s="162" t="s">
        <v>231</v>
      </c>
      <c r="D277" s="328">
        <v>27</v>
      </c>
      <c r="E277" s="162" t="s">
        <v>6745</v>
      </c>
      <c r="F277" s="162" t="s">
        <v>6541</v>
      </c>
      <c r="G277" s="162" t="s">
        <v>6746</v>
      </c>
      <c r="H277" s="2"/>
    </row>
    <row r="278" spans="1:8" ht="26.4">
      <c r="A278" s="328">
        <v>68</v>
      </c>
      <c r="B278" s="162" t="s">
        <v>6747</v>
      </c>
      <c r="C278" s="162" t="s">
        <v>231</v>
      </c>
      <c r="D278" s="328">
        <v>5</v>
      </c>
      <c r="E278" s="162" t="s">
        <v>6748</v>
      </c>
      <c r="F278" s="162" t="s">
        <v>6749</v>
      </c>
      <c r="G278" s="162" t="s">
        <v>6750</v>
      </c>
      <c r="H278" s="2"/>
    </row>
    <row r="279" spans="1:8" ht="33" customHeight="1">
      <c r="A279" s="328">
        <v>69</v>
      </c>
      <c r="B279" s="162" t="s">
        <v>6751</v>
      </c>
      <c r="C279" s="162" t="s">
        <v>231</v>
      </c>
      <c r="D279" s="328">
        <v>24.135000000000002</v>
      </c>
      <c r="E279" s="162" t="s">
        <v>6752</v>
      </c>
      <c r="F279" s="162" t="s">
        <v>6353</v>
      </c>
      <c r="G279" s="162" t="s">
        <v>6753</v>
      </c>
      <c r="H279" s="2"/>
    </row>
    <row r="280" spans="1:8" ht="26.4">
      <c r="A280" s="328">
        <v>70</v>
      </c>
      <c r="B280" s="162" t="s">
        <v>6754</v>
      </c>
      <c r="C280" s="162" t="s">
        <v>231</v>
      </c>
      <c r="D280" s="328">
        <v>185</v>
      </c>
      <c r="E280" s="162" t="s">
        <v>6755</v>
      </c>
      <c r="F280" s="162" t="s">
        <v>6755</v>
      </c>
      <c r="G280" s="162" t="s">
        <v>6756</v>
      </c>
      <c r="H280" s="2"/>
    </row>
    <row r="281" spans="1:8" ht="26.4">
      <c r="A281" s="328">
        <v>71</v>
      </c>
      <c r="B281" s="162" t="s">
        <v>6757</v>
      </c>
      <c r="C281" s="162" t="s">
        <v>231</v>
      </c>
      <c r="D281" s="328">
        <v>20.9</v>
      </c>
      <c r="E281" s="162" t="s">
        <v>6758</v>
      </c>
      <c r="F281" s="162" t="s">
        <v>6758</v>
      </c>
      <c r="G281" s="162" t="s">
        <v>6759</v>
      </c>
      <c r="H281" s="2"/>
    </row>
    <row r="282" spans="1:8" ht="26.4">
      <c r="A282" s="328">
        <v>72</v>
      </c>
      <c r="B282" s="162" t="s">
        <v>6760</v>
      </c>
      <c r="C282" s="162" t="s">
        <v>231</v>
      </c>
      <c r="D282" s="328">
        <v>98.6</v>
      </c>
      <c r="E282" s="162" t="s">
        <v>6758</v>
      </c>
      <c r="F282" s="162" t="s">
        <v>6758</v>
      </c>
      <c r="G282" s="162" t="s">
        <v>6761</v>
      </c>
      <c r="H282" s="2"/>
    </row>
    <row r="283" spans="1:8" ht="26.4">
      <c r="A283" s="328">
        <v>73</v>
      </c>
      <c r="B283" s="162" t="s">
        <v>6762</v>
      </c>
      <c r="C283" s="162" t="s">
        <v>231</v>
      </c>
      <c r="D283" s="328">
        <v>28</v>
      </c>
      <c r="E283" s="162" t="s">
        <v>6763</v>
      </c>
      <c r="F283" s="162" t="s">
        <v>6076</v>
      </c>
      <c r="G283" s="162" t="s">
        <v>6764</v>
      </c>
      <c r="H283" s="2"/>
    </row>
    <row r="284" spans="1:8" ht="26.4">
      <c r="A284" s="328">
        <v>74</v>
      </c>
      <c r="B284" s="162" t="s">
        <v>6765</v>
      </c>
      <c r="C284" s="162" t="s">
        <v>231</v>
      </c>
      <c r="D284" s="328">
        <v>57.9</v>
      </c>
      <c r="E284" s="162" t="s">
        <v>6766</v>
      </c>
      <c r="F284" s="162" t="s">
        <v>6766</v>
      </c>
      <c r="G284" s="162" t="s">
        <v>6767</v>
      </c>
      <c r="H284" s="2"/>
    </row>
    <row r="285" spans="1:8" ht="26.4">
      <c r="A285" s="330">
        <v>74</v>
      </c>
      <c r="B285" s="311" t="s">
        <v>6014</v>
      </c>
      <c r="C285" s="311"/>
      <c r="D285" s="330">
        <f>SUM(D211:D284)</f>
        <v>11479.482400000001</v>
      </c>
      <c r="E285" s="311"/>
      <c r="F285" s="311"/>
      <c r="G285" s="311"/>
      <c r="H285" s="2"/>
    </row>
    <row r="286" spans="1:8" ht="52.8">
      <c r="A286" s="328">
        <v>1</v>
      </c>
      <c r="B286" s="162" t="s">
        <v>6768</v>
      </c>
      <c r="C286" s="162" t="s">
        <v>63</v>
      </c>
      <c r="D286" s="328">
        <v>40</v>
      </c>
      <c r="E286" s="162" t="s">
        <v>6769</v>
      </c>
      <c r="F286" s="162" t="s">
        <v>6770</v>
      </c>
      <c r="G286" s="162" t="s">
        <v>6771</v>
      </c>
      <c r="H286" s="2"/>
    </row>
    <row r="287" spans="1:8" ht="42.6" customHeight="1">
      <c r="A287" s="328">
        <v>2</v>
      </c>
      <c r="B287" s="162" t="s">
        <v>6772</v>
      </c>
      <c r="C287" s="162" t="s">
        <v>63</v>
      </c>
      <c r="D287" s="328">
        <v>60</v>
      </c>
      <c r="E287" s="162" t="s">
        <v>6773</v>
      </c>
      <c r="F287" s="162" t="s">
        <v>6770</v>
      </c>
      <c r="G287" s="162" t="s">
        <v>6774</v>
      </c>
      <c r="H287" s="2"/>
    </row>
    <row r="288" spans="1:8" ht="66">
      <c r="A288" s="328">
        <v>3</v>
      </c>
      <c r="B288" s="162" t="s">
        <v>6775</v>
      </c>
      <c r="C288" s="162" t="s">
        <v>63</v>
      </c>
      <c r="D288" s="328">
        <v>145</v>
      </c>
      <c r="E288" s="162" t="s">
        <v>6776</v>
      </c>
      <c r="F288" s="162" t="s">
        <v>6197</v>
      </c>
      <c r="G288" s="162" t="s">
        <v>6777</v>
      </c>
      <c r="H288" s="2"/>
    </row>
    <row r="289" spans="1:8" ht="26.4">
      <c r="A289" s="330">
        <v>3</v>
      </c>
      <c r="B289" s="311" t="s">
        <v>6017</v>
      </c>
      <c r="C289" s="311"/>
      <c r="D289" s="330">
        <f>SUM(D286:D288)</f>
        <v>245</v>
      </c>
      <c r="E289" s="311"/>
      <c r="F289" s="311"/>
      <c r="G289" s="311"/>
      <c r="H289" s="2"/>
    </row>
    <row r="290" spans="1:8" ht="66">
      <c r="A290" s="328">
        <v>1</v>
      </c>
      <c r="B290" s="162" t="s">
        <v>6778</v>
      </c>
      <c r="C290" s="162" t="s">
        <v>358</v>
      </c>
      <c r="D290" s="328">
        <v>46.6</v>
      </c>
      <c r="E290" s="162" t="s">
        <v>6779</v>
      </c>
      <c r="F290" s="162" t="s">
        <v>6047</v>
      </c>
      <c r="G290" s="162" t="s">
        <v>6525</v>
      </c>
      <c r="H290" s="2"/>
    </row>
    <row r="291" spans="1:8" ht="26.4">
      <c r="A291" s="328">
        <v>2</v>
      </c>
      <c r="B291" s="162" t="s">
        <v>6780</v>
      </c>
      <c r="C291" s="162" t="s">
        <v>358</v>
      </c>
      <c r="D291" s="331">
        <v>370.4</v>
      </c>
      <c r="E291" s="162" t="s">
        <v>6781</v>
      </c>
      <c r="F291" s="162" t="s">
        <v>5974</v>
      </c>
      <c r="G291" s="162" t="s">
        <v>6223</v>
      </c>
      <c r="H291" s="2"/>
    </row>
    <row r="292" spans="1:8" ht="26.4">
      <c r="A292" s="330">
        <v>2</v>
      </c>
      <c r="B292" s="311" t="s">
        <v>6022</v>
      </c>
      <c r="C292" s="311"/>
      <c r="D292" s="330">
        <f>SUM(D290:D291)</f>
        <v>417</v>
      </c>
      <c r="E292" s="311"/>
      <c r="F292" s="311"/>
      <c r="G292" s="311"/>
      <c r="H292" s="2"/>
    </row>
    <row r="293" spans="1:8" ht="26.4">
      <c r="A293" s="333">
        <v>221</v>
      </c>
      <c r="B293" s="312" t="s">
        <v>6782</v>
      </c>
      <c r="C293" s="313"/>
      <c r="D293" s="332">
        <f>D292+D289+D285+D210+D205+D161</f>
        <v>16658.7824</v>
      </c>
      <c r="E293" s="312"/>
      <c r="F293" s="312"/>
      <c r="G293" s="312"/>
      <c r="H293" s="2"/>
    </row>
    <row r="294" spans="1:8" ht="39.6">
      <c r="A294" s="328" t="s">
        <v>6518</v>
      </c>
      <c r="B294" s="302" t="s">
        <v>6783</v>
      </c>
      <c r="C294" s="302" t="s">
        <v>75</v>
      </c>
      <c r="D294" s="323">
        <v>0.1</v>
      </c>
      <c r="E294" s="302" t="s">
        <v>6784</v>
      </c>
      <c r="F294" s="302" t="s">
        <v>6032</v>
      </c>
      <c r="G294" s="302" t="s">
        <v>6305</v>
      </c>
      <c r="H294" s="2"/>
    </row>
    <row r="295" spans="1:8" ht="26.4">
      <c r="A295" s="328" t="s">
        <v>6522</v>
      </c>
      <c r="B295" s="162" t="s">
        <v>6785</v>
      </c>
      <c r="C295" s="162" t="s">
        <v>75</v>
      </c>
      <c r="D295" s="328">
        <v>0.5</v>
      </c>
      <c r="E295" s="162" t="s">
        <v>6786</v>
      </c>
      <c r="F295" s="162" t="s">
        <v>6176</v>
      </c>
      <c r="G295" s="162" t="s">
        <v>6305</v>
      </c>
      <c r="H295" s="2"/>
    </row>
    <row r="296" spans="1:8" ht="26.4">
      <c r="A296" s="328" t="s">
        <v>6526</v>
      </c>
      <c r="B296" s="162" t="s">
        <v>6787</v>
      </c>
      <c r="C296" s="162" t="s">
        <v>75</v>
      </c>
      <c r="D296" s="328">
        <v>0.05</v>
      </c>
      <c r="E296" s="162" t="s">
        <v>6788</v>
      </c>
      <c r="F296" s="162" t="s">
        <v>6176</v>
      </c>
      <c r="G296" s="162" t="s">
        <v>6789</v>
      </c>
      <c r="H296" s="310"/>
    </row>
    <row r="297" spans="1:8" ht="26.4">
      <c r="A297" s="328" t="s">
        <v>6529</v>
      </c>
      <c r="B297" s="162" t="s">
        <v>6790</v>
      </c>
      <c r="C297" s="162" t="s">
        <v>75</v>
      </c>
      <c r="D297" s="328">
        <v>5</v>
      </c>
      <c r="E297" s="162" t="s">
        <v>6791</v>
      </c>
      <c r="F297" s="162" t="s">
        <v>6425</v>
      </c>
      <c r="G297" s="162" t="s">
        <v>6792</v>
      </c>
      <c r="H297" s="2"/>
    </row>
    <row r="298" spans="1:8" ht="39.6">
      <c r="A298" s="328" t="s">
        <v>6532</v>
      </c>
      <c r="B298" s="302" t="s">
        <v>6793</v>
      </c>
      <c r="C298" s="302" t="s">
        <v>75</v>
      </c>
      <c r="D298" s="323">
        <v>5</v>
      </c>
      <c r="E298" s="302" t="s">
        <v>6794</v>
      </c>
      <c r="F298" s="302" t="s">
        <v>6032</v>
      </c>
      <c r="G298" s="302" t="s">
        <v>6792</v>
      </c>
      <c r="H298" s="2"/>
    </row>
    <row r="299" spans="1:8" ht="26.4">
      <c r="A299" s="328" t="s">
        <v>6795</v>
      </c>
      <c r="B299" s="162" t="s">
        <v>6787</v>
      </c>
      <c r="C299" s="162" t="s">
        <v>75</v>
      </c>
      <c r="D299" s="328">
        <v>0.05</v>
      </c>
      <c r="E299" s="162" t="s">
        <v>6796</v>
      </c>
      <c r="F299" s="162" t="s">
        <v>5983</v>
      </c>
      <c r="G299" s="162" t="s">
        <v>6792</v>
      </c>
      <c r="H299" s="2"/>
    </row>
    <row r="300" spans="1:8" ht="26.4">
      <c r="A300" s="328" t="s">
        <v>6797</v>
      </c>
      <c r="B300" s="162" t="s">
        <v>6798</v>
      </c>
      <c r="C300" s="162" t="s">
        <v>75</v>
      </c>
      <c r="D300" s="328">
        <v>14</v>
      </c>
      <c r="E300" s="162" t="s">
        <v>6799</v>
      </c>
      <c r="F300" s="162" t="s">
        <v>6241</v>
      </c>
      <c r="G300" s="162" t="s">
        <v>6792</v>
      </c>
      <c r="H300" s="2"/>
    </row>
    <row r="301" spans="1:8" ht="26.4">
      <c r="A301" s="328" t="s">
        <v>6543</v>
      </c>
      <c r="B301" s="162" t="s">
        <v>6800</v>
      </c>
      <c r="C301" s="162" t="s">
        <v>75</v>
      </c>
      <c r="D301" s="328">
        <v>11</v>
      </c>
      <c r="E301" s="162" t="s">
        <v>6801</v>
      </c>
      <c r="F301" s="162" t="s">
        <v>6435</v>
      </c>
      <c r="G301" s="162" t="s">
        <v>6792</v>
      </c>
      <c r="H301" s="2"/>
    </row>
    <row r="302" spans="1:8" ht="26.4">
      <c r="A302" s="328" t="s">
        <v>6546</v>
      </c>
      <c r="B302" s="162" t="s">
        <v>6802</v>
      </c>
      <c r="C302" s="162" t="s">
        <v>75</v>
      </c>
      <c r="D302" s="328">
        <v>14.5</v>
      </c>
      <c r="E302" s="162" t="s">
        <v>6803</v>
      </c>
      <c r="F302" s="162" t="s">
        <v>6331</v>
      </c>
      <c r="G302" s="162" t="s">
        <v>6792</v>
      </c>
      <c r="H302" s="2"/>
    </row>
    <row r="303" spans="1:8" ht="39.6">
      <c r="A303" s="328" t="s">
        <v>6551</v>
      </c>
      <c r="B303" s="162" t="s">
        <v>6804</v>
      </c>
      <c r="C303" s="162" t="s">
        <v>75</v>
      </c>
      <c r="D303" s="328">
        <v>3</v>
      </c>
      <c r="E303" s="162" t="s">
        <v>6805</v>
      </c>
      <c r="F303" s="162" t="s">
        <v>6099</v>
      </c>
      <c r="G303" s="162" t="s">
        <v>6806</v>
      </c>
      <c r="H303" s="2"/>
    </row>
    <row r="304" spans="1:8" ht="26.4">
      <c r="A304" s="328" t="s">
        <v>6554</v>
      </c>
      <c r="B304" s="162" t="s">
        <v>6807</v>
      </c>
      <c r="C304" s="162" t="s">
        <v>75</v>
      </c>
      <c r="D304" s="328">
        <v>0.03</v>
      </c>
      <c r="E304" s="162" t="s">
        <v>6808</v>
      </c>
      <c r="F304" s="162" t="s">
        <v>6103</v>
      </c>
      <c r="G304" s="162" t="s">
        <v>6806</v>
      </c>
      <c r="H304" s="2"/>
    </row>
    <row r="305" spans="1:8" ht="39.6">
      <c r="A305" s="328" t="s">
        <v>6558</v>
      </c>
      <c r="B305" s="302" t="s">
        <v>6809</v>
      </c>
      <c r="C305" s="302" t="s">
        <v>75</v>
      </c>
      <c r="D305" s="323">
        <v>2</v>
      </c>
      <c r="E305" s="302" t="s">
        <v>6810</v>
      </c>
      <c r="F305" s="302" t="s">
        <v>6032</v>
      </c>
      <c r="G305" s="302" t="s">
        <v>6792</v>
      </c>
      <c r="H305" s="2"/>
    </row>
    <row r="306" spans="1:8" ht="26.4">
      <c r="A306" s="328" t="s">
        <v>6562</v>
      </c>
      <c r="B306" s="162" t="s">
        <v>6811</v>
      </c>
      <c r="C306" s="162" t="s">
        <v>75</v>
      </c>
      <c r="D306" s="328">
        <v>5</v>
      </c>
      <c r="E306" s="162" t="s">
        <v>6786</v>
      </c>
      <c r="F306" s="162" t="s">
        <v>6812</v>
      </c>
      <c r="G306" s="162" t="s">
        <v>6792</v>
      </c>
      <c r="H306" s="2"/>
    </row>
    <row r="307" spans="1:8" ht="26.4">
      <c r="A307" s="328" t="s">
        <v>6566</v>
      </c>
      <c r="B307" s="162" t="s">
        <v>6807</v>
      </c>
      <c r="C307" s="162" t="s">
        <v>75</v>
      </c>
      <c r="D307" s="328">
        <v>0.05</v>
      </c>
      <c r="E307" s="162" t="s">
        <v>6813</v>
      </c>
      <c r="F307" s="162" t="s">
        <v>6814</v>
      </c>
      <c r="G307" s="162" t="s">
        <v>6172</v>
      </c>
      <c r="H307" s="2"/>
    </row>
    <row r="308" spans="1:8" ht="26.4">
      <c r="A308" s="328" t="s">
        <v>6569</v>
      </c>
      <c r="B308" s="162" t="s">
        <v>6815</v>
      </c>
      <c r="C308" s="162" t="s">
        <v>75</v>
      </c>
      <c r="D308" s="328">
        <v>5</v>
      </c>
      <c r="E308" s="162" t="s">
        <v>6816</v>
      </c>
      <c r="F308" s="162" t="s">
        <v>6107</v>
      </c>
      <c r="G308" s="162" t="s">
        <v>6792</v>
      </c>
      <c r="H308" s="2"/>
    </row>
    <row r="309" spans="1:8" ht="26.4">
      <c r="A309" s="328" t="s">
        <v>6574</v>
      </c>
      <c r="B309" s="162" t="s">
        <v>6817</v>
      </c>
      <c r="C309" s="162" t="s">
        <v>75</v>
      </c>
      <c r="D309" s="328">
        <v>5</v>
      </c>
      <c r="E309" s="162" t="s">
        <v>6818</v>
      </c>
      <c r="F309" s="162" t="s">
        <v>6359</v>
      </c>
      <c r="G309" s="162" t="s">
        <v>6819</v>
      </c>
      <c r="H309" s="2"/>
    </row>
    <row r="310" spans="1:8" ht="26.4">
      <c r="A310" s="328" t="s">
        <v>6577</v>
      </c>
      <c r="B310" s="162" t="s">
        <v>6820</v>
      </c>
      <c r="C310" s="162" t="s">
        <v>75</v>
      </c>
      <c r="D310" s="328">
        <v>0.03</v>
      </c>
      <c r="E310" s="162" t="s">
        <v>6821</v>
      </c>
      <c r="F310" s="162" t="s">
        <v>6766</v>
      </c>
      <c r="G310" s="162" t="s">
        <v>6792</v>
      </c>
      <c r="H310" s="2"/>
    </row>
    <row r="311" spans="1:8" ht="26.4">
      <c r="A311" s="328" t="s">
        <v>6580</v>
      </c>
      <c r="B311" s="162" t="s">
        <v>6822</v>
      </c>
      <c r="C311" s="162" t="s">
        <v>75</v>
      </c>
      <c r="D311" s="328">
        <v>0.1</v>
      </c>
      <c r="E311" s="162" t="s">
        <v>6823</v>
      </c>
      <c r="F311" s="162" t="s">
        <v>6766</v>
      </c>
      <c r="G311" s="162" t="s">
        <v>6792</v>
      </c>
      <c r="H311" s="2"/>
    </row>
    <row r="312" spans="1:8" ht="26.4">
      <c r="A312" s="328" t="s">
        <v>6583</v>
      </c>
      <c r="B312" s="162" t="s">
        <v>6824</v>
      </c>
      <c r="C312" s="162" t="s">
        <v>75</v>
      </c>
      <c r="D312" s="328">
        <v>3.5</v>
      </c>
      <c r="E312" s="162" t="s">
        <v>6825</v>
      </c>
      <c r="F312" s="162" t="s">
        <v>6229</v>
      </c>
      <c r="G312" s="162" t="s">
        <v>6792</v>
      </c>
      <c r="H312" s="2"/>
    </row>
    <row r="313" spans="1:8" ht="39.6">
      <c r="A313" s="328" t="s">
        <v>6586</v>
      </c>
      <c r="B313" s="162" t="s">
        <v>6826</v>
      </c>
      <c r="C313" s="162" t="s">
        <v>75</v>
      </c>
      <c r="D313" s="328">
        <v>0.05</v>
      </c>
      <c r="E313" s="162" t="s">
        <v>6827</v>
      </c>
      <c r="F313" s="162" t="s">
        <v>6828</v>
      </c>
      <c r="G313" s="162" t="s">
        <v>6305</v>
      </c>
      <c r="H313" s="2"/>
    </row>
    <row r="314" spans="1:8" ht="39.6">
      <c r="A314" s="328" t="s">
        <v>6589</v>
      </c>
      <c r="B314" s="162" t="s">
        <v>6829</v>
      </c>
      <c r="C314" s="162" t="s">
        <v>75</v>
      </c>
      <c r="D314" s="328">
        <v>0.05</v>
      </c>
      <c r="E314" s="162" t="s">
        <v>6830</v>
      </c>
      <c r="F314" s="162" t="s">
        <v>6831</v>
      </c>
      <c r="G314" s="162" t="s">
        <v>6305</v>
      </c>
      <c r="H314" s="2"/>
    </row>
    <row r="315" spans="1:8" ht="26.4">
      <c r="A315" s="328" t="s">
        <v>6592</v>
      </c>
      <c r="B315" s="162" t="s">
        <v>6250</v>
      </c>
      <c r="C315" s="162" t="s">
        <v>75</v>
      </c>
      <c r="D315" s="328">
        <v>5</v>
      </c>
      <c r="E315" s="162" t="s">
        <v>6832</v>
      </c>
      <c r="F315" s="162" t="s">
        <v>6443</v>
      </c>
      <c r="G315" s="162" t="s">
        <v>6792</v>
      </c>
      <c r="H315" s="2"/>
    </row>
    <row r="316" spans="1:8" ht="26.4">
      <c r="A316" s="328" t="s">
        <v>6596</v>
      </c>
      <c r="B316" s="162" t="s">
        <v>6833</v>
      </c>
      <c r="C316" s="162" t="s">
        <v>75</v>
      </c>
      <c r="D316" s="328">
        <v>0.05</v>
      </c>
      <c r="E316" s="162" t="s">
        <v>6834</v>
      </c>
      <c r="F316" s="162" t="s">
        <v>6835</v>
      </c>
      <c r="G316" s="162" t="s">
        <v>6806</v>
      </c>
      <c r="H316" s="2"/>
    </row>
    <row r="317" spans="1:8" ht="39.6">
      <c r="A317" s="328" t="s">
        <v>6600</v>
      </c>
      <c r="B317" s="162" t="s">
        <v>6836</v>
      </c>
      <c r="C317" s="162" t="s">
        <v>75</v>
      </c>
      <c r="D317" s="328">
        <v>0.05</v>
      </c>
      <c r="E317" s="162" t="s">
        <v>6837</v>
      </c>
      <c r="F317" s="162" t="s">
        <v>6838</v>
      </c>
      <c r="G317" s="162" t="s">
        <v>6839</v>
      </c>
      <c r="H317" s="2"/>
    </row>
    <row r="318" spans="1:8" ht="26.4">
      <c r="A318" s="328" t="s">
        <v>6604</v>
      </c>
      <c r="B318" s="162" t="s">
        <v>6807</v>
      </c>
      <c r="C318" s="162" t="s">
        <v>75</v>
      </c>
      <c r="D318" s="328">
        <v>0.05</v>
      </c>
      <c r="E318" s="162" t="s">
        <v>6840</v>
      </c>
      <c r="F318" s="162" t="s">
        <v>6229</v>
      </c>
      <c r="G318" s="162" t="s">
        <v>6172</v>
      </c>
      <c r="H318" s="2"/>
    </row>
    <row r="319" spans="1:8" ht="26.4">
      <c r="A319" s="328" t="s">
        <v>6607</v>
      </c>
      <c r="B319" s="162" t="s">
        <v>6833</v>
      </c>
      <c r="C319" s="162" t="s">
        <v>75</v>
      </c>
      <c r="D319" s="328">
        <v>0.01</v>
      </c>
      <c r="E319" s="162" t="s">
        <v>6841</v>
      </c>
      <c r="F319" s="162" t="s">
        <v>6842</v>
      </c>
      <c r="G319" s="162" t="s">
        <v>6806</v>
      </c>
      <c r="H319" s="2"/>
    </row>
    <row r="320" spans="1:8" ht="26.4">
      <c r="A320" s="328" t="s">
        <v>6611</v>
      </c>
      <c r="B320" s="162" t="s">
        <v>6833</v>
      </c>
      <c r="C320" s="162" t="s">
        <v>75</v>
      </c>
      <c r="D320" s="328">
        <v>0.01</v>
      </c>
      <c r="E320" s="162" t="s">
        <v>6841</v>
      </c>
      <c r="F320" s="162" t="s">
        <v>6842</v>
      </c>
      <c r="G320" s="162" t="s">
        <v>6806</v>
      </c>
      <c r="H320" s="2"/>
    </row>
    <row r="321" spans="1:8" ht="26.4">
      <c r="A321" s="328" t="s">
        <v>6614</v>
      </c>
      <c r="B321" s="162" t="s">
        <v>6843</v>
      </c>
      <c r="C321" s="162" t="s">
        <v>75</v>
      </c>
      <c r="D321" s="328">
        <v>0.3</v>
      </c>
      <c r="E321" s="162" t="s">
        <v>6844</v>
      </c>
      <c r="F321" s="162" t="s">
        <v>6229</v>
      </c>
      <c r="G321" s="162" t="s">
        <v>6806</v>
      </c>
      <c r="H321" s="2"/>
    </row>
    <row r="322" spans="1:8" ht="39.6">
      <c r="A322" s="328" t="s">
        <v>6617</v>
      </c>
      <c r="B322" s="162" t="s">
        <v>6807</v>
      </c>
      <c r="C322" s="162" t="s">
        <v>75</v>
      </c>
      <c r="D322" s="328">
        <v>0.05</v>
      </c>
      <c r="E322" s="162" t="s">
        <v>6845</v>
      </c>
      <c r="F322" s="162" t="s">
        <v>6846</v>
      </c>
      <c r="G322" s="162" t="s">
        <v>6839</v>
      </c>
      <c r="H322" s="2"/>
    </row>
    <row r="323" spans="1:8" ht="26.4">
      <c r="A323" s="328" t="s">
        <v>6620</v>
      </c>
      <c r="B323" s="162" t="s">
        <v>6847</v>
      </c>
      <c r="C323" s="162" t="s">
        <v>75</v>
      </c>
      <c r="D323" s="328">
        <v>3</v>
      </c>
      <c r="E323" s="162" t="s">
        <v>6848</v>
      </c>
      <c r="F323" s="162" t="s">
        <v>6491</v>
      </c>
      <c r="G323" s="162" t="s">
        <v>6839</v>
      </c>
      <c r="H323" s="2"/>
    </row>
    <row r="324" spans="1:8" ht="26.4">
      <c r="A324" s="328" t="s">
        <v>6623</v>
      </c>
      <c r="B324" s="162" t="s">
        <v>6849</v>
      </c>
      <c r="C324" s="162" t="s">
        <v>75</v>
      </c>
      <c r="D324" s="328">
        <v>5.0000000000000001E-3</v>
      </c>
      <c r="E324" s="162" t="s">
        <v>6850</v>
      </c>
      <c r="F324" s="162" t="s">
        <v>6851</v>
      </c>
      <c r="G324" s="162" t="s">
        <v>6839</v>
      </c>
      <c r="H324" s="2"/>
    </row>
    <row r="325" spans="1:8" ht="26.4">
      <c r="A325" s="328" t="s">
        <v>6627</v>
      </c>
      <c r="B325" s="162" t="s">
        <v>6852</v>
      </c>
      <c r="C325" s="162" t="s">
        <v>75</v>
      </c>
      <c r="D325" s="328">
        <v>1</v>
      </c>
      <c r="E325" s="162" t="s">
        <v>6853</v>
      </c>
      <c r="F325" s="162" t="s">
        <v>6851</v>
      </c>
      <c r="G325" s="162" t="s">
        <v>6839</v>
      </c>
      <c r="H325" s="2"/>
    </row>
    <row r="326" spans="1:8" ht="39.6">
      <c r="A326" s="328" t="s">
        <v>6630</v>
      </c>
      <c r="B326" s="162" t="s">
        <v>6074</v>
      </c>
      <c r="C326" s="162" t="s">
        <v>75</v>
      </c>
      <c r="D326" s="328">
        <v>22</v>
      </c>
      <c r="E326" s="162" t="s">
        <v>6854</v>
      </c>
      <c r="F326" s="162" t="s">
        <v>6855</v>
      </c>
      <c r="G326" s="162" t="s">
        <v>6856</v>
      </c>
      <c r="H326" s="2"/>
    </row>
    <row r="327" spans="1:8" ht="26.4">
      <c r="A327" s="328" t="s">
        <v>6633</v>
      </c>
      <c r="B327" s="162" t="s">
        <v>6857</v>
      </c>
      <c r="C327" s="162" t="s">
        <v>75</v>
      </c>
      <c r="D327" s="328">
        <v>5</v>
      </c>
      <c r="E327" s="162" t="s">
        <v>6858</v>
      </c>
      <c r="F327" s="162" t="s">
        <v>5974</v>
      </c>
      <c r="G327" s="162" t="s">
        <v>6859</v>
      </c>
      <c r="H327" s="2"/>
    </row>
    <row r="328" spans="1:8" ht="26.4">
      <c r="A328" s="12" t="s">
        <v>6638</v>
      </c>
      <c r="B328" s="39" t="s">
        <v>6860</v>
      </c>
      <c r="C328" s="39" t="s">
        <v>75</v>
      </c>
      <c r="D328" s="12">
        <v>5</v>
      </c>
      <c r="E328" s="39" t="s">
        <v>6861</v>
      </c>
      <c r="F328" s="39" t="s">
        <v>5974</v>
      </c>
      <c r="G328" s="39" t="s">
        <v>6305</v>
      </c>
      <c r="H328" s="2"/>
    </row>
    <row r="329" spans="1:8" ht="26.4">
      <c r="A329" s="12" t="s">
        <v>6643</v>
      </c>
      <c r="B329" s="39" t="s">
        <v>6862</v>
      </c>
      <c r="C329" s="39" t="s">
        <v>75</v>
      </c>
      <c r="D329" s="12">
        <v>0.1</v>
      </c>
      <c r="E329" s="39" t="s">
        <v>6786</v>
      </c>
      <c r="F329" s="307" t="s">
        <v>6176</v>
      </c>
      <c r="G329" s="39" t="s">
        <v>6839</v>
      </c>
      <c r="H329" s="2"/>
    </row>
    <row r="330" spans="1:8" ht="26.4">
      <c r="A330" s="12" t="s">
        <v>6647</v>
      </c>
      <c r="B330" s="39" t="s">
        <v>6863</v>
      </c>
      <c r="C330" s="39" t="s">
        <v>75</v>
      </c>
      <c r="D330" s="12">
        <v>0.01</v>
      </c>
      <c r="E330" s="39" t="s">
        <v>6864</v>
      </c>
      <c r="F330" s="39" t="s">
        <v>6229</v>
      </c>
      <c r="G330" s="39" t="s">
        <v>6865</v>
      </c>
      <c r="H330" s="2"/>
    </row>
    <row r="331" spans="1:8" ht="39.6">
      <c r="A331" s="326" t="s">
        <v>6650</v>
      </c>
      <c r="B331" s="307" t="s">
        <v>6083</v>
      </c>
      <c r="C331" s="307" t="s">
        <v>75</v>
      </c>
      <c r="D331" s="326">
        <v>5</v>
      </c>
      <c r="E331" s="307" t="s">
        <v>6866</v>
      </c>
      <c r="F331" s="307" t="s">
        <v>6867</v>
      </c>
      <c r="G331" s="307" t="s">
        <v>6792</v>
      </c>
      <c r="H331" s="310"/>
    </row>
    <row r="332" spans="1:8" ht="39.6">
      <c r="A332" s="326" t="s">
        <v>6653</v>
      </c>
      <c r="B332" s="307" t="s">
        <v>6868</v>
      </c>
      <c r="C332" s="307" t="s">
        <v>75</v>
      </c>
      <c r="D332" s="326">
        <v>0.05</v>
      </c>
      <c r="E332" s="307" t="s">
        <v>6869</v>
      </c>
      <c r="F332" s="307" t="s">
        <v>6870</v>
      </c>
      <c r="G332" s="307" t="s">
        <v>6806</v>
      </c>
      <c r="H332" s="310"/>
    </row>
    <row r="333" spans="1:8" ht="39.6">
      <c r="A333" s="326" t="s">
        <v>6657</v>
      </c>
      <c r="B333" s="307" t="s">
        <v>6871</v>
      </c>
      <c r="C333" s="307" t="s">
        <v>75</v>
      </c>
      <c r="D333" s="326">
        <v>2</v>
      </c>
      <c r="E333" s="307" t="s">
        <v>6872</v>
      </c>
      <c r="F333" s="307" t="s">
        <v>6873</v>
      </c>
      <c r="G333" s="307" t="s">
        <v>6839</v>
      </c>
      <c r="H333" s="310"/>
    </row>
    <row r="334" spans="1:8" ht="39.6">
      <c r="A334" s="326" t="s">
        <v>6660</v>
      </c>
      <c r="B334" s="308" t="s">
        <v>6874</v>
      </c>
      <c r="C334" s="308" t="s">
        <v>75</v>
      </c>
      <c r="D334" s="327">
        <v>0.1</v>
      </c>
      <c r="E334" s="308" t="s">
        <v>6875</v>
      </c>
      <c r="F334" s="308" t="s">
        <v>6032</v>
      </c>
      <c r="G334" s="308" t="s">
        <v>6305</v>
      </c>
      <c r="H334" s="2"/>
    </row>
    <row r="335" spans="1:8" ht="39.6">
      <c r="A335" s="326" t="s">
        <v>6663</v>
      </c>
      <c r="B335" s="307" t="s">
        <v>6876</v>
      </c>
      <c r="C335" s="307" t="s">
        <v>75</v>
      </c>
      <c r="D335" s="326">
        <v>1</v>
      </c>
      <c r="E335" s="307" t="s">
        <v>6877</v>
      </c>
      <c r="F335" s="307" t="s">
        <v>6878</v>
      </c>
      <c r="G335" s="307" t="s">
        <v>6879</v>
      </c>
      <c r="H335" s="2"/>
    </row>
    <row r="336" spans="1:8" ht="39.6">
      <c r="A336" s="326" t="s">
        <v>6667</v>
      </c>
      <c r="B336" s="307" t="s">
        <v>6880</v>
      </c>
      <c r="C336" s="307" t="s">
        <v>75</v>
      </c>
      <c r="D336" s="326">
        <v>0.05</v>
      </c>
      <c r="E336" s="307" t="s">
        <v>6881</v>
      </c>
      <c r="F336" s="307" t="s">
        <v>6870</v>
      </c>
      <c r="G336" s="307" t="s">
        <v>6806</v>
      </c>
      <c r="H336" s="2"/>
    </row>
    <row r="337" spans="1:8" ht="39.6">
      <c r="A337" s="326" t="s">
        <v>6670</v>
      </c>
      <c r="B337" s="307" t="s">
        <v>6882</v>
      </c>
      <c r="C337" s="307" t="s">
        <v>75</v>
      </c>
      <c r="D337" s="326">
        <v>0.05</v>
      </c>
      <c r="E337" s="307" t="s">
        <v>6883</v>
      </c>
      <c r="F337" s="307" t="s">
        <v>6870</v>
      </c>
      <c r="G337" s="307" t="s">
        <v>6884</v>
      </c>
      <c r="H337" s="2"/>
    </row>
    <row r="338" spans="1:8" ht="26.4">
      <c r="A338" s="326" t="s">
        <v>6675</v>
      </c>
      <c r="B338" s="307" t="s">
        <v>6885</v>
      </c>
      <c r="C338" s="307" t="s">
        <v>75</v>
      </c>
      <c r="D338" s="326">
        <v>15.4</v>
      </c>
      <c r="E338" s="307" t="s">
        <v>6886</v>
      </c>
      <c r="F338" s="307" t="s">
        <v>6886</v>
      </c>
      <c r="G338" s="307" t="s">
        <v>6887</v>
      </c>
      <c r="H338" s="2"/>
    </row>
    <row r="339" spans="1:8" ht="26.4">
      <c r="A339" s="326" t="s">
        <v>6678</v>
      </c>
      <c r="B339" s="307" t="s">
        <v>6888</v>
      </c>
      <c r="C339" s="307" t="s">
        <v>75</v>
      </c>
      <c r="D339" s="326">
        <v>45</v>
      </c>
      <c r="E339" s="307" t="s">
        <v>6886</v>
      </c>
      <c r="F339" s="307" t="s">
        <v>6886</v>
      </c>
      <c r="G339" s="307" t="s">
        <v>6889</v>
      </c>
      <c r="H339" s="2"/>
    </row>
    <row r="340" spans="1:8" ht="26.4">
      <c r="A340" s="322">
        <v>46</v>
      </c>
      <c r="B340" s="301" t="s">
        <v>6890</v>
      </c>
      <c r="C340" s="301"/>
      <c r="D340" s="322">
        <f>SUM(D294:D339)</f>
        <v>184.29499999999996</v>
      </c>
      <c r="E340" s="301"/>
      <c r="F340" s="301"/>
      <c r="G340" s="301"/>
      <c r="H340" s="2"/>
    </row>
    <row r="341" spans="1:8" ht="26.4">
      <c r="A341" s="12" t="s">
        <v>10</v>
      </c>
      <c r="B341" s="39" t="s">
        <v>6891</v>
      </c>
      <c r="C341" s="39" t="s">
        <v>87</v>
      </c>
      <c r="D341" s="12">
        <v>3</v>
      </c>
      <c r="E341" s="39" t="s">
        <v>6892</v>
      </c>
      <c r="F341" s="39" t="s">
        <v>6893</v>
      </c>
      <c r="G341" s="39" t="s">
        <v>6792</v>
      </c>
      <c r="H341" s="2"/>
    </row>
    <row r="342" spans="1:8" ht="26.4">
      <c r="A342" s="12" t="s">
        <v>11</v>
      </c>
      <c r="B342" s="39" t="s">
        <v>6894</v>
      </c>
      <c r="C342" s="39" t="s">
        <v>87</v>
      </c>
      <c r="D342" s="12">
        <v>3</v>
      </c>
      <c r="E342" s="39" t="s">
        <v>6895</v>
      </c>
      <c r="F342" s="39" t="s">
        <v>6896</v>
      </c>
      <c r="G342" s="39" t="s">
        <v>6792</v>
      </c>
      <c r="H342" s="2"/>
    </row>
    <row r="343" spans="1:8" ht="26.4">
      <c r="A343" s="12" t="s">
        <v>12</v>
      </c>
      <c r="B343" s="39" t="s">
        <v>6897</v>
      </c>
      <c r="C343" s="39" t="s">
        <v>87</v>
      </c>
      <c r="D343" s="12">
        <v>3</v>
      </c>
      <c r="E343" s="39" t="s">
        <v>6898</v>
      </c>
      <c r="F343" s="39" t="s">
        <v>6151</v>
      </c>
      <c r="G343" s="39" t="s">
        <v>6792</v>
      </c>
      <c r="H343" s="2"/>
    </row>
    <row r="344" spans="1:8" ht="52.8">
      <c r="A344" s="12" t="s">
        <v>29</v>
      </c>
      <c r="B344" s="39" t="s">
        <v>6899</v>
      </c>
      <c r="C344" s="39" t="s">
        <v>87</v>
      </c>
      <c r="D344" s="12">
        <v>2</v>
      </c>
      <c r="E344" s="39" t="s">
        <v>6900</v>
      </c>
      <c r="F344" s="39" t="s">
        <v>6901</v>
      </c>
      <c r="G344" s="39" t="s">
        <v>6902</v>
      </c>
      <c r="H344" s="2"/>
    </row>
    <row r="345" spans="1:8" ht="39.6">
      <c r="A345" s="12" t="s">
        <v>31</v>
      </c>
      <c r="B345" s="39" t="s">
        <v>6903</v>
      </c>
      <c r="C345" s="39" t="s">
        <v>87</v>
      </c>
      <c r="D345" s="12">
        <v>5</v>
      </c>
      <c r="E345" s="39" t="s">
        <v>6904</v>
      </c>
      <c r="F345" s="39" t="s">
        <v>6120</v>
      </c>
      <c r="G345" s="39" t="s">
        <v>6792</v>
      </c>
      <c r="H345" s="2"/>
    </row>
    <row r="346" spans="1:8" ht="26.4">
      <c r="A346" s="12" t="s">
        <v>33</v>
      </c>
      <c r="B346" s="39" t="s">
        <v>6905</v>
      </c>
      <c r="C346" s="39" t="s">
        <v>87</v>
      </c>
      <c r="D346" s="12">
        <v>2</v>
      </c>
      <c r="E346" s="39" t="s">
        <v>6906</v>
      </c>
      <c r="F346" s="39" t="s">
        <v>6907</v>
      </c>
      <c r="G346" s="39" t="s">
        <v>6792</v>
      </c>
      <c r="H346" s="2"/>
    </row>
    <row r="347" spans="1:8" ht="26.4">
      <c r="A347" s="12" t="s">
        <v>35</v>
      </c>
      <c r="B347" s="39" t="s">
        <v>6908</v>
      </c>
      <c r="C347" s="39" t="s">
        <v>87</v>
      </c>
      <c r="D347" s="12">
        <v>5</v>
      </c>
      <c r="E347" s="39" t="s">
        <v>6909</v>
      </c>
      <c r="F347" s="39" t="s">
        <v>6282</v>
      </c>
      <c r="G347" s="39" t="s">
        <v>6792</v>
      </c>
      <c r="H347" s="2"/>
    </row>
    <row r="348" spans="1:8" ht="26.4">
      <c r="A348" s="12" t="s">
        <v>37</v>
      </c>
      <c r="B348" s="39" t="s">
        <v>6910</v>
      </c>
      <c r="C348" s="39" t="s">
        <v>87</v>
      </c>
      <c r="D348" s="12">
        <v>30</v>
      </c>
      <c r="E348" s="39" t="s">
        <v>6911</v>
      </c>
      <c r="F348" s="39" t="s">
        <v>6120</v>
      </c>
      <c r="G348" s="39" t="s">
        <v>6792</v>
      </c>
      <c r="H348" s="2"/>
    </row>
    <row r="349" spans="1:8" ht="26.4">
      <c r="A349" s="328" t="s">
        <v>40</v>
      </c>
      <c r="B349" s="162" t="s">
        <v>6912</v>
      </c>
      <c r="C349" s="162" t="s">
        <v>87</v>
      </c>
      <c r="D349" s="328">
        <v>5</v>
      </c>
      <c r="E349" s="162" t="s">
        <v>6913</v>
      </c>
      <c r="F349" s="162" t="s">
        <v>6120</v>
      </c>
      <c r="G349" s="162" t="s">
        <v>6914</v>
      </c>
      <c r="H349" s="2"/>
    </row>
    <row r="350" spans="1:8" ht="26.4">
      <c r="A350" s="328" t="s">
        <v>42</v>
      </c>
      <c r="B350" s="162" t="s">
        <v>6915</v>
      </c>
      <c r="C350" s="162" t="s">
        <v>87</v>
      </c>
      <c r="D350" s="328">
        <v>0.3</v>
      </c>
      <c r="E350" s="162" t="s">
        <v>6916</v>
      </c>
      <c r="F350" s="162" t="s">
        <v>6120</v>
      </c>
      <c r="G350" s="162" t="s">
        <v>6792</v>
      </c>
      <c r="H350" s="2"/>
    </row>
    <row r="351" spans="1:8" ht="26.4">
      <c r="A351" s="330" t="s">
        <v>42</v>
      </c>
      <c r="B351" s="311" t="s">
        <v>6041</v>
      </c>
      <c r="C351" s="311"/>
      <c r="D351" s="330">
        <f>SUM(D341:D350)</f>
        <v>58.3</v>
      </c>
      <c r="E351" s="311"/>
      <c r="F351" s="311"/>
      <c r="G351" s="311"/>
      <c r="H351" s="2"/>
    </row>
    <row r="352" spans="1:8" ht="26.4">
      <c r="A352" s="328">
        <v>1</v>
      </c>
      <c r="B352" s="162" t="s">
        <v>6917</v>
      </c>
      <c r="C352" s="162" t="s">
        <v>72</v>
      </c>
      <c r="D352" s="328">
        <v>46</v>
      </c>
      <c r="E352" s="162" t="s">
        <v>6918</v>
      </c>
      <c r="F352" s="162" t="s">
        <v>6171</v>
      </c>
      <c r="G352" s="162" t="s">
        <v>6223</v>
      </c>
      <c r="H352" s="2"/>
    </row>
    <row r="353" spans="1:8" ht="92.4">
      <c r="A353" s="328">
        <v>2</v>
      </c>
      <c r="B353" s="302" t="s">
        <v>6919</v>
      </c>
      <c r="C353" s="302" t="s">
        <v>72</v>
      </c>
      <c r="D353" s="323">
        <v>5</v>
      </c>
      <c r="E353" s="302" t="s">
        <v>6920</v>
      </c>
      <c r="F353" s="302" t="s">
        <v>6032</v>
      </c>
      <c r="G353" s="302" t="s">
        <v>6921</v>
      </c>
      <c r="H353" s="6"/>
    </row>
    <row r="354" spans="1:8" ht="39.6">
      <c r="A354" s="328">
        <v>3</v>
      </c>
      <c r="B354" s="162" t="s">
        <v>6922</v>
      </c>
      <c r="C354" s="162" t="s">
        <v>72</v>
      </c>
      <c r="D354" s="328">
        <v>5</v>
      </c>
      <c r="E354" s="162" t="s">
        <v>6923</v>
      </c>
      <c r="F354" s="162" t="s">
        <v>6924</v>
      </c>
      <c r="G354" s="162" t="s">
        <v>6921</v>
      </c>
      <c r="H354" s="2"/>
    </row>
    <row r="355" spans="1:8" ht="26.4">
      <c r="A355" s="328">
        <v>4</v>
      </c>
      <c r="B355" s="162" t="s">
        <v>6925</v>
      </c>
      <c r="C355" s="162" t="s">
        <v>72</v>
      </c>
      <c r="D355" s="328">
        <v>14.7</v>
      </c>
      <c r="E355" s="162" t="s">
        <v>6926</v>
      </c>
      <c r="F355" s="162" t="s">
        <v>6099</v>
      </c>
      <c r="G355" s="162" t="s">
        <v>6100</v>
      </c>
      <c r="H355" s="2"/>
    </row>
    <row r="356" spans="1:8" ht="52.8">
      <c r="A356" s="328">
        <v>5</v>
      </c>
      <c r="B356" s="162" t="s">
        <v>6927</v>
      </c>
      <c r="C356" s="162" t="s">
        <v>72</v>
      </c>
      <c r="D356" s="328">
        <v>10.9</v>
      </c>
      <c r="E356" s="162" t="s">
        <v>6928</v>
      </c>
      <c r="F356" s="162" t="s">
        <v>6929</v>
      </c>
      <c r="G356" s="162" t="s">
        <v>6223</v>
      </c>
      <c r="H356" s="2"/>
    </row>
    <row r="357" spans="1:8" ht="26.4">
      <c r="A357" s="328">
        <v>6</v>
      </c>
      <c r="B357" s="162" t="s">
        <v>6423</v>
      </c>
      <c r="C357" s="162" t="s">
        <v>72</v>
      </c>
      <c r="D357" s="328">
        <v>67.7</v>
      </c>
      <c r="E357" s="162" t="s">
        <v>6930</v>
      </c>
      <c r="F357" s="162" t="s">
        <v>6107</v>
      </c>
      <c r="G357" s="162" t="s">
        <v>6223</v>
      </c>
      <c r="H357" s="2"/>
    </row>
    <row r="358" spans="1:8" ht="26.4">
      <c r="A358" s="328">
        <v>7</v>
      </c>
      <c r="B358" s="162" t="s">
        <v>6931</v>
      </c>
      <c r="C358" s="162" t="s">
        <v>72</v>
      </c>
      <c r="D358" s="328">
        <v>2</v>
      </c>
      <c r="E358" s="162" t="s">
        <v>6932</v>
      </c>
      <c r="F358" s="162" t="s">
        <v>6933</v>
      </c>
      <c r="G358" s="162" t="s">
        <v>6921</v>
      </c>
      <c r="H358" s="2"/>
    </row>
    <row r="359" spans="1:8" ht="26.4">
      <c r="A359" s="328">
        <v>8</v>
      </c>
      <c r="B359" s="162" t="s">
        <v>6934</v>
      </c>
      <c r="C359" s="162" t="s">
        <v>72</v>
      </c>
      <c r="D359" s="328">
        <v>5</v>
      </c>
      <c r="E359" s="162" t="s">
        <v>6935</v>
      </c>
      <c r="F359" s="162" t="s">
        <v>6479</v>
      </c>
      <c r="G359" s="162" t="s">
        <v>6921</v>
      </c>
      <c r="H359" s="2"/>
    </row>
    <row r="360" spans="1:8" ht="26.4">
      <c r="A360" s="328">
        <v>9</v>
      </c>
      <c r="B360" s="162" t="s">
        <v>6936</v>
      </c>
      <c r="C360" s="162" t="s">
        <v>72</v>
      </c>
      <c r="D360" s="328">
        <v>5</v>
      </c>
      <c r="E360" s="162" t="s">
        <v>6937</v>
      </c>
      <c r="F360" s="162" t="s">
        <v>6107</v>
      </c>
      <c r="G360" s="162" t="s">
        <v>6921</v>
      </c>
      <c r="H360" s="2"/>
    </row>
    <row r="361" spans="1:8" ht="26.4">
      <c r="A361" s="328">
        <v>10</v>
      </c>
      <c r="B361" s="162" t="s">
        <v>6938</v>
      </c>
      <c r="C361" s="162" t="s">
        <v>72</v>
      </c>
      <c r="D361" s="328">
        <v>3</v>
      </c>
      <c r="E361" s="162" t="s">
        <v>6939</v>
      </c>
      <c r="F361" s="162" t="s">
        <v>6141</v>
      </c>
      <c r="G361" s="162" t="s">
        <v>6921</v>
      </c>
      <c r="H361" s="2"/>
    </row>
    <row r="362" spans="1:8" ht="26.4">
      <c r="A362" s="12">
        <v>11</v>
      </c>
      <c r="B362" s="39" t="s">
        <v>6940</v>
      </c>
      <c r="C362" s="39" t="s">
        <v>72</v>
      </c>
      <c r="D362" s="12">
        <v>5</v>
      </c>
      <c r="E362" s="39" t="s">
        <v>6941</v>
      </c>
      <c r="F362" s="39" t="s">
        <v>6076</v>
      </c>
      <c r="G362" s="39" t="s">
        <v>6921</v>
      </c>
      <c r="H362" s="2"/>
    </row>
    <row r="363" spans="1:8" ht="52.8">
      <c r="A363" s="12">
        <v>12</v>
      </c>
      <c r="B363" s="39" t="s">
        <v>6942</v>
      </c>
      <c r="C363" s="39" t="s">
        <v>72</v>
      </c>
      <c r="D363" s="12">
        <v>4</v>
      </c>
      <c r="E363" s="39" t="s">
        <v>6943</v>
      </c>
      <c r="F363" s="39" t="s">
        <v>6259</v>
      </c>
      <c r="G363" s="39" t="s">
        <v>6944</v>
      </c>
      <c r="H363" s="2"/>
    </row>
    <row r="364" spans="1:8" ht="52.8">
      <c r="A364" s="12">
        <v>13</v>
      </c>
      <c r="B364" s="39" t="s">
        <v>6945</v>
      </c>
      <c r="C364" s="39" t="s">
        <v>72</v>
      </c>
      <c r="D364" s="12">
        <v>2</v>
      </c>
      <c r="E364" s="39" t="s">
        <v>6946</v>
      </c>
      <c r="F364" s="39" t="s">
        <v>6259</v>
      </c>
      <c r="G364" s="39" t="s">
        <v>6944</v>
      </c>
      <c r="H364" s="2"/>
    </row>
    <row r="365" spans="1:8" ht="26.4">
      <c r="A365" s="12">
        <v>14</v>
      </c>
      <c r="B365" s="39" t="s">
        <v>6947</v>
      </c>
      <c r="C365" s="39" t="s">
        <v>72</v>
      </c>
      <c r="D365" s="12">
        <v>3</v>
      </c>
      <c r="E365" s="39" t="s">
        <v>6948</v>
      </c>
      <c r="F365" s="39" t="s">
        <v>6949</v>
      </c>
      <c r="G365" s="39" t="s">
        <v>6921</v>
      </c>
      <c r="H365" s="2"/>
    </row>
    <row r="366" spans="1:8" ht="39.6">
      <c r="A366" s="12">
        <v>15</v>
      </c>
      <c r="B366" s="39" t="s">
        <v>6950</v>
      </c>
      <c r="C366" s="39" t="s">
        <v>72</v>
      </c>
      <c r="D366" s="12">
        <v>15</v>
      </c>
      <c r="E366" s="39" t="s">
        <v>6951</v>
      </c>
      <c r="F366" s="39" t="s">
        <v>6949</v>
      </c>
      <c r="G366" s="39" t="s">
        <v>6921</v>
      </c>
      <c r="H366" s="2"/>
    </row>
    <row r="367" spans="1:8" ht="39.6">
      <c r="A367" s="12">
        <v>16</v>
      </c>
      <c r="B367" s="39" t="s">
        <v>6952</v>
      </c>
      <c r="C367" s="39" t="s">
        <v>72</v>
      </c>
      <c r="D367" s="12">
        <v>5</v>
      </c>
      <c r="E367" s="39" t="s">
        <v>6953</v>
      </c>
      <c r="F367" s="39" t="s">
        <v>6949</v>
      </c>
      <c r="G367" s="39" t="s">
        <v>6921</v>
      </c>
      <c r="H367" s="2"/>
    </row>
    <row r="368" spans="1:8" ht="26.4">
      <c r="A368" s="12">
        <v>17</v>
      </c>
      <c r="B368" s="39" t="s">
        <v>6954</v>
      </c>
      <c r="C368" s="39" t="s">
        <v>72</v>
      </c>
      <c r="D368" s="12">
        <v>2</v>
      </c>
      <c r="E368" s="39" t="s">
        <v>6955</v>
      </c>
      <c r="F368" s="39" t="s">
        <v>6956</v>
      </c>
      <c r="G368" s="39" t="s">
        <v>6957</v>
      </c>
      <c r="H368" s="2"/>
    </row>
    <row r="369" spans="1:8" ht="39.6">
      <c r="A369" s="12">
        <v>18</v>
      </c>
      <c r="B369" s="39" t="s">
        <v>6958</v>
      </c>
      <c r="C369" s="39" t="s">
        <v>72</v>
      </c>
      <c r="D369" s="12">
        <v>15</v>
      </c>
      <c r="E369" s="39" t="s">
        <v>6959</v>
      </c>
      <c r="F369" s="39" t="s">
        <v>5974</v>
      </c>
      <c r="G369" s="39" t="s">
        <v>6921</v>
      </c>
      <c r="H369" s="2"/>
    </row>
    <row r="370" spans="1:8" ht="39.6">
      <c r="A370" s="12">
        <v>19</v>
      </c>
      <c r="B370" s="39" t="s">
        <v>6960</v>
      </c>
      <c r="C370" s="39" t="s">
        <v>72</v>
      </c>
      <c r="D370" s="12">
        <v>36</v>
      </c>
      <c r="E370" s="39" t="s">
        <v>6959</v>
      </c>
      <c r="F370" s="39" t="s">
        <v>5974</v>
      </c>
      <c r="G370" s="39" t="s">
        <v>6921</v>
      </c>
      <c r="H370" s="2"/>
    </row>
    <row r="371" spans="1:8" ht="37.200000000000003" customHeight="1">
      <c r="A371" s="12">
        <v>20</v>
      </c>
      <c r="B371" s="39" t="s">
        <v>6961</v>
      </c>
      <c r="C371" s="39" t="s">
        <v>72</v>
      </c>
      <c r="D371" s="12">
        <v>72.7</v>
      </c>
      <c r="E371" s="39" t="s">
        <v>6962</v>
      </c>
      <c r="F371" s="39" t="s">
        <v>6963</v>
      </c>
      <c r="G371" s="39" t="s">
        <v>6964</v>
      </c>
      <c r="H371" s="2"/>
    </row>
    <row r="372" spans="1:8" ht="26.4">
      <c r="A372" s="330">
        <v>20</v>
      </c>
      <c r="B372" s="311" t="s">
        <v>6048</v>
      </c>
      <c r="C372" s="311"/>
      <c r="D372" s="330">
        <f>SUM(D352:D371)</f>
        <v>324</v>
      </c>
      <c r="E372" s="311"/>
      <c r="F372" s="311"/>
      <c r="G372" s="311"/>
      <c r="H372" s="2"/>
    </row>
    <row r="373" spans="1:8" ht="52.8">
      <c r="A373" s="12">
        <v>1</v>
      </c>
      <c r="B373" s="39" t="s">
        <v>6965</v>
      </c>
      <c r="C373" s="39" t="s">
        <v>6966</v>
      </c>
      <c r="D373" s="12">
        <v>13.82</v>
      </c>
      <c r="E373" s="39" t="s">
        <v>6967</v>
      </c>
      <c r="F373" s="39" t="s">
        <v>6968</v>
      </c>
      <c r="G373" s="39" t="s">
        <v>6969</v>
      </c>
      <c r="H373" s="2"/>
    </row>
    <row r="374" spans="1:8">
      <c r="A374" s="330">
        <v>1</v>
      </c>
      <c r="B374" s="311" t="s">
        <v>52</v>
      </c>
      <c r="C374" s="311"/>
      <c r="D374" s="330">
        <f>SUM(D373)</f>
        <v>13.82</v>
      </c>
      <c r="E374" s="311"/>
      <c r="F374" s="311"/>
      <c r="G374" s="311"/>
      <c r="H374" s="2"/>
    </row>
    <row r="375" spans="1:8" ht="39.6">
      <c r="A375" s="333">
        <v>77</v>
      </c>
      <c r="B375" s="312" t="s">
        <v>3853</v>
      </c>
      <c r="C375" s="313"/>
      <c r="D375" s="332">
        <f>D374+D372+D351+D340</f>
        <v>580.41499999999996</v>
      </c>
      <c r="E375" s="312"/>
      <c r="F375" s="312"/>
      <c r="G375" s="312"/>
      <c r="H375" s="2"/>
    </row>
    <row r="376" spans="1:8" ht="26.4">
      <c r="A376" s="12">
        <v>1</v>
      </c>
      <c r="B376" s="39" t="s">
        <v>6970</v>
      </c>
      <c r="C376" s="39"/>
      <c r="D376" s="12">
        <v>6.5</v>
      </c>
      <c r="E376" s="39" t="s">
        <v>6786</v>
      </c>
      <c r="F376" s="39" t="s">
        <v>6176</v>
      </c>
      <c r="G376" s="39" t="s">
        <v>6305</v>
      </c>
      <c r="H376" s="2"/>
    </row>
    <row r="377" spans="1:8" ht="26.4">
      <c r="A377" s="12">
        <v>2</v>
      </c>
      <c r="B377" s="39" t="s">
        <v>6971</v>
      </c>
      <c r="C377" s="39"/>
      <c r="D377" s="12">
        <v>10.6</v>
      </c>
      <c r="E377" s="39" t="s">
        <v>6786</v>
      </c>
      <c r="F377" s="39" t="s">
        <v>6176</v>
      </c>
      <c r="G377" s="39" t="s">
        <v>6305</v>
      </c>
      <c r="H377" s="2"/>
    </row>
    <row r="378" spans="1:8" ht="52.8">
      <c r="A378" s="12">
        <v>3</v>
      </c>
      <c r="B378" s="39" t="s">
        <v>6972</v>
      </c>
      <c r="C378" s="39"/>
      <c r="D378" s="12">
        <v>5.0999999999999996</v>
      </c>
      <c r="E378" s="39" t="s">
        <v>6786</v>
      </c>
      <c r="F378" s="307" t="s">
        <v>6973</v>
      </c>
      <c r="G378" s="39" t="s">
        <v>6305</v>
      </c>
      <c r="H378" s="2"/>
    </row>
    <row r="379" spans="1:8" ht="66">
      <c r="A379" s="12">
        <v>4</v>
      </c>
      <c r="B379" s="39" t="s">
        <v>6974</v>
      </c>
      <c r="C379" s="39"/>
      <c r="D379" s="12">
        <v>12</v>
      </c>
      <c r="E379" s="39" t="s">
        <v>6786</v>
      </c>
      <c r="F379" s="39" t="s">
        <v>6975</v>
      </c>
      <c r="G379" s="39" t="s">
        <v>6305</v>
      </c>
      <c r="H379" s="2"/>
    </row>
    <row r="380" spans="1:8" ht="52.8">
      <c r="A380" s="12">
        <v>5</v>
      </c>
      <c r="B380" s="307" t="s">
        <v>6976</v>
      </c>
      <c r="C380" s="307"/>
      <c r="D380" s="326">
        <v>5.2</v>
      </c>
      <c r="E380" s="307" t="s">
        <v>6786</v>
      </c>
      <c r="F380" s="307" t="s">
        <v>6977</v>
      </c>
      <c r="G380" s="307" t="s">
        <v>6978</v>
      </c>
      <c r="H380" s="2"/>
    </row>
    <row r="381" spans="1:8" ht="52.8">
      <c r="A381" s="12">
        <v>6</v>
      </c>
      <c r="B381" s="39" t="s">
        <v>6979</v>
      </c>
      <c r="C381" s="39"/>
      <c r="D381" s="12">
        <v>3.5</v>
      </c>
      <c r="E381" s="39" t="s">
        <v>6786</v>
      </c>
      <c r="F381" s="307" t="s">
        <v>6980</v>
      </c>
      <c r="G381" s="39" t="s">
        <v>6305</v>
      </c>
      <c r="H381" s="2"/>
    </row>
    <row r="382" spans="1:8" ht="26.4">
      <c r="A382" s="12">
        <v>7</v>
      </c>
      <c r="B382" s="39" t="s">
        <v>6981</v>
      </c>
      <c r="C382" s="39"/>
      <c r="D382" s="12">
        <v>5.5</v>
      </c>
      <c r="E382" s="39" t="s">
        <v>6982</v>
      </c>
      <c r="F382" s="39" t="s">
        <v>6749</v>
      </c>
      <c r="G382" s="39" t="s">
        <v>6305</v>
      </c>
      <c r="H382" s="2"/>
    </row>
    <row r="383" spans="1:8" ht="44.4" customHeight="1">
      <c r="A383" s="12">
        <v>8</v>
      </c>
      <c r="B383" s="39" t="s">
        <v>6983</v>
      </c>
      <c r="C383" s="39"/>
      <c r="D383" s="12">
        <v>5</v>
      </c>
      <c r="E383" s="39" t="s">
        <v>6984</v>
      </c>
      <c r="F383" s="39" t="s">
        <v>6985</v>
      </c>
      <c r="G383" s="39" t="s">
        <v>6305</v>
      </c>
      <c r="H383" s="2"/>
    </row>
    <row r="384" spans="1:8" ht="26.4">
      <c r="A384" s="12">
        <v>9</v>
      </c>
      <c r="B384" s="39" t="s">
        <v>6986</v>
      </c>
      <c r="C384" s="39"/>
      <c r="D384" s="12">
        <v>5</v>
      </c>
      <c r="E384" s="39" t="s">
        <v>6987</v>
      </c>
      <c r="F384" s="39" t="s">
        <v>6229</v>
      </c>
      <c r="G384" s="39" t="s">
        <v>6305</v>
      </c>
      <c r="H384" s="2"/>
    </row>
    <row r="385" spans="1:8" ht="26.4">
      <c r="A385" s="12">
        <v>10</v>
      </c>
      <c r="B385" s="39" t="s">
        <v>6988</v>
      </c>
      <c r="C385" s="39"/>
      <c r="D385" s="12">
        <v>3</v>
      </c>
      <c r="E385" s="39" t="s">
        <v>6989</v>
      </c>
      <c r="F385" s="39" t="s">
        <v>6229</v>
      </c>
      <c r="G385" s="39" t="s">
        <v>6865</v>
      </c>
      <c r="H385" s="2"/>
    </row>
    <row r="386" spans="1:8" ht="26.4">
      <c r="A386" s="12">
        <v>0</v>
      </c>
      <c r="B386" s="39" t="s">
        <v>6990</v>
      </c>
      <c r="C386" s="39"/>
      <c r="D386" s="12">
        <v>1</v>
      </c>
      <c r="E386" s="39" t="s">
        <v>6991</v>
      </c>
      <c r="F386" s="39" t="s">
        <v>6375</v>
      </c>
      <c r="G386" s="39" t="s">
        <v>6305</v>
      </c>
      <c r="H386" s="2"/>
    </row>
    <row r="387" spans="1:8" ht="26.4">
      <c r="A387" s="12">
        <v>12</v>
      </c>
      <c r="B387" s="39" t="s">
        <v>6992</v>
      </c>
      <c r="C387" s="39"/>
      <c r="D387" s="12">
        <v>3</v>
      </c>
      <c r="E387" s="39" t="s">
        <v>6850</v>
      </c>
      <c r="F387" s="39" t="s">
        <v>6851</v>
      </c>
      <c r="G387" s="39" t="s">
        <v>6305</v>
      </c>
      <c r="H387" s="2"/>
    </row>
    <row r="388" spans="1:8" ht="26.4">
      <c r="A388" s="12">
        <v>13</v>
      </c>
      <c r="B388" s="39" t="s">
        <v>6993</v>
      </c>
      <c r="C388" s="39"/>
      <c r="D388" s="12">
        <v>20</v>
      </c>
      <c r="E388" s="39" t="s">
        <v>6994</v>
      </c>
      <c r="F388" s="39" t="s">
        <v>6995</v>
      </c>
      <c r="G388" s="39" t="s">
        <v>6792</v>
      </c>
      <c r="H388" s="2"/>
    </row>
    <row r="389" spans="1:8" ht="39.6">
      <c r="A389" s="12">
        <v>14</v>
      </c>
      <c r="B389" s="39" t="s">
        <v>6996</v>
      </c>
      <c r="C389" s="39"/>
      <c r="D389" s="12">
        <v>80.887600000000006</v>
      </c>
      <c r="E389" s="39" t="s">
        <v>6997</v>
      </c>
      <c r="F389" s="39" t="s">
        <v>6749</v>
      </c>
      <c r="G389" s="39" t="s">
        <v>6998</v>
      </c>
      <c r="H389" s="2"/>
    </row>
    <row r="390" spans="1:8" ht="66">
      <c r="A390" s="12">
        <v>15</v>
      </c>
      <c r="B390" s="39" t="s">
        <v>6999</v>
      </c>
      <c r="C390" s="39"/>
      <c r="D390" s="12">
        <v>0.38719999999999999</v>
      </c>
      <c r="E390" s="39" t="s">
        <v>7000</v>
      </c>
      <c r="F390" s="39" t="s">
        <v>7001</v>
      </c>
      <c r="G390" s="39" t="s">
        <v>7002</v>
      </c>
      <c r="H390" s="2"/>
    </row>
    <row r="391" spans="1:8" ht="26.4">
      <c r="A391" s="12">
        <v>16</v>
      </c>
      <c r="B391" s="39" t="s">
        <v>7003</v>
      </c>
      <c r="C391" s="39"/>
      <c r="D391" s="12">
        <v>1.0510999999999999</v>
      </c>
      <c r="E391" s="39" t="s">
        <v>7004</v>
      </c>
      <c r="F391" s="39" t="s">
        <v>6835</v>
      </c>
      <c r="G391" s="39" t="s">
        <v>7002</v>
      </c>
      <c r="H391" s="2"/>
    </row>
    <row r="392" spans="1:8" ht="52.8">
      <c r="A392" s="333">
        <v>16</v>
      </c>
      <c r="B392" s="312" t="s">
        <v>7005</v>
      </c>
      <c r="C392" s="312"/>
      <c r="D392" s="333">
        <f>SUM(D376:D391)</f>
        <v>167.7259</v>
      </c>
      <c r="E392" s="312"/>
      <c r="F392" s="312"/>
      <c r="G392" s="312"/>
      <c r="H392" s="2"/>
    </row>
    <row r="393" spans="1:8" ht="68.400000000000006" customHeight="1">
      <c r="A393" s="328">
        <v>1</v>
      </c>
      <c r="B393" s="162" t="s">
        <v>7006</v>
      </c>
      <c r="C393" s="162"/>
      <c r="D393" s="328">
        <v>80</v>
      </c>
      <c r="E393" s="162" t="s">
        <v>7007</v>
      </c>
      <c r="F393" s="162" t="s">
        <v>6541</v>
      </c>
      <c r="G393" s="162" t="s">
        <v>6305</v>
      </c>
      <c r="H393" s="2"/>
    </row>
    <row r="394" spans="1:8" ht="69" customHeight="1">
      <c r="A394" s="328">
        <v>2</v>
      </c>
      <c r="B394" s="162" t="s">
        <v>7008</v>
      </c>
      <c r="C394" s="162"/>
      <c r="D394" s="328">
        <v>15</v>
      </c>
      <c r="E394" s="162" t="s">
        <v>7009</v>
      </c>
      <c r="F394" s="162" t="s">
        <v>6541</v>
      </c>
      <c r="G394" s="162" t="s">
        <v>6305</v>
      </c>
      <c r="H394" s="2"/>
    </row>
    <row r="395" spans="1:8" ht="26.4">
      <c r="A395" s="333">
        <v>2</v>
      </c>
      <c r="B395" s="312" t="s">
        <v>7010</v>
      </c>
      <c r="C395" s="312"/>
      <c r="D395" s="333">
        <f>SUM(D393:D394)</f>
        <v>95</v>
      </c>
      <c r="E395" s="312"/>
      <c r="F395" s="312"/>
      <c r="G395" s="312"/>
      <c r="H395" s="2"/>
    </row>
    <row r="396" spans="1:8" ht="39.6">
      <c r="A396" s="336">
        <v>319</v>
      </c>
      <c r="B396" s="164" t="s">
        <v>7011</v>
      </c>
      <c r="C396" s="314"/>
      <c r="D396" s="334">
        <f>D395+D392+D375+D293+D59+D56+D53</f>
        <v>18824.423299999999</v>
      </c>
      <c r="E396" s="164"/>
      <c r="F396" s="164"/>
      <c r="G396" s="164"/>
      <c r="H396" s="2"/>
    </row>
    <row r="397" spans="1:8" ht="31.2">
      <c r="A397" s="337"/>
      <c r="B397" s="315" t="s">
        <v>7012</v>
      </c>
      <c r="C397" s="316"/>
      <c r="D397" s="335">
        <f>D396+D49</f>
        <v>166363.44329999998</v>
      </c>
      <c r="E397" s="315"/>
      <c r="F397" s="315"/>
      <c r="G397" s="315"/>
      <c r="H397" s="2"/>
    </row>
    <row r="399" spans="1:8" ht="30.75" customHeight="1">
      <c r="A399" s="1884"/>
      <c r="B399" s="1884"/>
      <c r="C399" s="1884"/>
      <c r="G399" s="4"/>
    </row>
    <row r="400" spans="1:8">
      <c r="A400" s="338"/>
      <c r="B400" s="113"/>
      <c r="C400" s="113"/>
    </row>
  </sheetData>
  <mergeCells count="15">
    <mergeCell ref="A57:H57"/>
    <mergeCell ref="A60:H60"/>
    <mergeCell ref="A399:C399"/>
    <mergeCell ref="A13:H13"/>
    <mergeCell ref="A34:H34"/>
    <mergeCell ref="A46:H46"/>
    <mergeCell ref="A50:H50"/>
    <mergeCell ref="A51:H51"/>
    <mergeCell ref="A54:H54"/>
    <mergeCell ref="A9:H9"/>
    <mergeCell ref="A1:H1"/>
    <mergeCell ref="A2:H2"/>
    <mergeCell ref="A3:H3"/>
    <mergeCell ref="A5:H5"/>
    <mergeCell ref="A6:H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30</vt:i4>
      </vt:variant>
    </vt:vector>
  </HeadingPairs>
  <TitlesOfParts>
    <vt:vector size="30" baseType="lpstr">
      <vt:lpstr>ПЗФ станом на 01.01.2024</vt:lpstr>
      <vt:lpstr>Зміни за 2023 </vt:lpstr>
      <vt:lpstr>Вінницька</vt:lpstr>
      <vt:lpstr>Волинська</vt:lpstr>
      <vt:lpstr>Дніпропетровська</vt:lpstr>
      <vt:lpstr>Донецька</vt:lpstr>
      <vt:lpstr>Житомирська</vt:lpstr>
      <vt:lpstr>Закарпатська</vt:lpstr>
      <vt:lpstr>Запорізька</vt:lpstr>
      <vt:lpstr>Івано-Франківська</vt:lpstr>
      <vt:lpstr>Київська</vt:lpstr>
      <vt:lpstr>Кіровоградська</vt:lpstr>
      <vt:lpstr>Луганська</vt:lpstr>
      <vt:lpstr>Львівська</vt:lpstr>
      <vt:lpstr>Миколаївська</vt:lpstr>
      <vt:lpstr>Одеська</vt:lpstr>
      <vt:lpstr>Полтавська</vt:lpstr>
      <vt:lpstr>Рівненська</vt:lpstr>
      <vt:lpstr>Сумська</vt:lpstr>
      <vt:lpstr>Тернопільська</vt:lpstr>
      <vt:lpstr>Харківська</vt:lpstr>
      <vt:lpstr>Херсонська</vt:lpstr>
      <vt:lpstr>Хмельницька</vt:lpstr>
      <vt:lpstr>Черкаська</vt:lpstr>
      <vt:lpstr>Чернівецька</vt:lpstr>
      <vt:lpstr>Чернігівська</vt:lpstr>
      <vt:lpstr>м. Київ</vt:lpstr>
      <vt:lpstr>АР Крим</vt:lpstr>
      <vt:lpstr>м. Севастополь</vt:lpstr>
      <vt:lpstr>Лист7</vt:lpstr>
    </vt:vector>
  </TitlesOfParts>
  <Company>МінПрироди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sytnyk</dc:creator>
  <cp:lastModifiedBy>Остапченко</cp:lastModifiedBy>
  <cp:lastPrinted>2022-02-04T07:45:19Z</cp:lastPrinted>
  <dcterms:created xsi:type="dcterms:W3CDTF">2015-03-30T14:01:59Z</dcterms:created>
  <dcterms:modified xsi:type="dcterms:W3CDTF">2024-07-09T07:33:28Z</dcterms:modified>
</cp:coreProperties>
</file>